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drawings/drawing1.xml" ContentType="application/vnd.openxmlformats-officedocument.drawing+xml"/>
  <Override PartName="/xl/drawings/_rels/drawing5.xml.rels" ContentType="application/vnd.openxmlformats-package.relationships+xml"/>
  <Override PartName="/xl/drawings/_rels/drawing4.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1.xml.rels" ContentType="application/vnd.openxmlformats-package.relationship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5.xml" ContentType="application/vnd.openxmlformats-officedocument.drawing+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9.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_rels/sheet13.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9.xml.rels" ContentType="application/vnd.openxmlformats-package.relationships+xml"/>
  <Override PartName="/xl/worksheets/_rels/sheet8.xml.rels" ContentType="application/vnd.openxmlformats-package.relationships+xml"/>
  <Override PartName="/xl/worksheets/_rels/sheet1.xml.rels" ContentType="application/vnd.openxmlformats-package.relationships+xml"/>
  <Override PartName="/xl/worksheets/sheet15.xml" ContentType="application/vnd.openxmlformats-officedocument.spreadsheetml.worksheet+xml"/>
  <Override PartName="/xl/sharedStrings.xml" ContentType="application/vnd.openxmlformats-officedocument.spreadsheetml.sharedStrings+xml"/>
  <Override PartName="/xl/charts/chart36.xml" ContentType="application/vnd.openxmlformats-officedocument.drawingml.chart+xml"/>
  <Override PartName="/xl/charts/chart37.xml" ContentType="application/vnd.openxmlformats-officedocument.drawingml.chart+xml"/>
  <Override PartName="/xl/charts/chart40.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omments9.xml" ContentType="application/vnd.openxmlformats-officedocument.spreadsheetml.comments+xml"/>
  <Override PartName="/xl/_rels/workbook.xml.rels" ContentType="application/vnd.openxmlformats-package.relationships+xml"/>
  <Override PartName="/xl/comments8.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Приозер" sheetId="1" state="visible" r:id="rId2"/>
    <sheet name="ЗА ГОД КОПИЯ" sheetId="2" state="visible" r:id="rId3"/>
    <sheet name="общ" sheetId="3" state="visible" r:id="rId4"/>
    <sheet name="1+100" sheetId="4" state="visible" r:id="rId5"/>
    <sheet name="Парнас Новые" sheetId="5" state="visible" r:id="rId6"/>
    <sheet name="парнас + 20" sheetId="6" state="visible" r:id="rId7"/>
    <sheet name="1+20 " sheetId="7" state="visible" r:id="rId8"/>
    <sheet name="Поэт" sheetId="8" state="visible" r:id="rId9"/>
    <sheet name="Агр Поэт" sheetId="9" state="visible" r:id="rId10"/>
    <sheet name="Агрессия Север" sheetId="10" state="visible" r:id="rId11"/>
    <sheet name="Агр Парнас" sheetId="11" state="visible" r:id="rId12"/>
    <sheet name="Север" sheetId="12" state="visible" r:id="rId13"/>
    <sheet name="расчет" sheetId="13" state="visible" r:id="rId14"/>
    <sheet name="Парнас старые данные" sheetId="14" state="visible" r:id="rId15"/>
    <sheet name="Деловая" sheetId="15" state="visible" r:id="rId16"/>
  </sheets>
  <definedNames>
    <definedName function="false" hidden="true" localSheetId="3" name="_xlnm._FilterDatabase" vbProcedure="false">'1+100'!$A$1:$V$809</definedName>
    <definedName function="false" hidden="true" localSheetId="4" name="_xlnm._FilterDatabase" vbProcedure="false">'Парнас Новые'!$B$3:$R$499</definedName>
    <definedName function="false" hidden="true" localSheetId="0" name="_xlnm._FilterDatabase" vbProcedure="false">Приозер!$A$2:$Z$804</definedName>
  </definedNames>
  <calcPr iterateCount="100" refMode="A1" iterate="false" iterateDelta="0.001"/>
  <extLst>
    <ext xmlns:loext="http://schemas.libreoffice.org/" uri="{7626C862-2A13-11E5-B345-FEFF819CDC9F}">
      <loext:extCalcPr stringRefSyntax="CalcA1ExcelA1"/>
    </ext>
  </extLst>
</workbook>
</file>

<file path=xl/comments8.xml><?xml version="1.0" encoding="utf-8"?>
<comments xmlns="http://schemas.openxmlformats.org/spreadsheetml/2006/main" xmlns:xdr="http://schemas.openxmlformats.org/drawingml/2006/spreadsheetDrawing">
  <authors>
    <author> </author>
  </authors>
  <commentList>
    <comment ref="A3" authorId="0">
      <text>
        <r>
          <rPr>
            <sz val="10"/>
            <rFont val="Arial"/>
            <family val="0"/>
          </rPr>
          <t xml:space="preserve">свободен</t>
        </r>
      </text>
    </comment>
    <comment ref="A115" authorId="0">
      <text>
        <r>
          <rPr>
            <sz val="10"/>
            <rFont val="Arial"/>
            <family val="0"/>
          </rPr>
          <t xml:space="preserve">начат</t>
        </r>
      </text>
    </comment>
    <comment ref="A235" authorId="0">
      <text>
        <r>
          <rPr>
            <sz val="10"/>
            <rFont val="Arial"/>
            <family val="0"/>
          </rPr>
          <t xml:space="preserve">сдан</t>
        </r>
      </text>
    </comment>
  </commentList>
</comments>
</file>

<file path=xl/comments9.xml><?xml version="1.0" encoding="utf-8"?>
<comments xmlns="http://schemas.openxmlformats.org/spreadsheetml/2006/main" xmlns:xdr="http://schemas.openxmlformats.org/drawingml/2006/spreadsheetDrawing">
  <authors>
    <author> </author>
  </authors>
  <commentList>
    <comment ref="A1" authorId="0">
      <text>
        <r>
          <rPr>
            <sz val="10"/>
            <rFont val="Arial"/>
            <family val="0"/>
          </rPr>
          <t xml:space="preserve">свободен</t>
        </r>
      </text>
    </comment>
    <comment ref="A57" authorId="0">
      <text>
        <r>
          <rPr>
            <sz val="10"/>
            <rFont val="Arial"/>
            <family val="0"/>
          </rPr>
          <t xml:space="preserve">начат</t>
        </r>
      </text>
    </comment>
    <comment ref="A118" authorId="0">
      <text>
        <r>
          <rPr>
            <sz val="10"/>
            <rFont val="Arial"/>
            <family val="0"/>
          </rPr>
          <t xml:space="preserve">сдан</t>
        </r>
      </text>
    </comment>
  </commentList>
</comments>
</file>

<file path=xl/sharedStrings.xml><?xml version="1.0" encoding="utf-8"?>
<sst xmlns="http://schemas.openxmlformats.org/spreadsheetml/2006/main" count="12886" uniqueCount="3052">
  <si>
    <t xml:space="preserve">Данная информация конфедициальна! Если вы случайно открыли это, ничего не изменяйте и закройте файл. Спасибо!</t>
  </si>
  <si>
    <t xml:space="preserve">Конфидициально</t>
  </si>
  <si>
    <t xml:space="preserve">порядок</t>
  </si>
  <si>
    <t xml:space="preserve">copy</t>
  </si>
  <si>
    <t xml:space="preserve">Ул</t>
  </si>
  <si>
    <t xml:space="preserve">дом</t>
  </si>
  <si>
    <t xml:space="preserve">кол кв</t>
  </si>
  <si>
    <t xml:space="preserve">номера кв</t>
  </si>
  <si>
    <t xml:space="preserve">Агрессия</t>
  </si>
  <si>
    <t xml:space="preserve">Имя</t>
  </si>
  <si>
    <t xml:space="preserve">Start</t>
  </si>
  <si>
    <t xml:space="preserve">Finish</t>
  </si>
  <si>
    <t xml:space="preserve">На Руках</t>
  </si>
  <si>
    <t xml:space="preserve">с учетом карантина а</t>
  </si>
  <si>
    <t xml:space="preserve">После сдачи</t>
  </si>
  <si>
    <t xml:space="preserve">с учетом карантина б</t>
  </si>
  <si>
    <t xml:space="preserve">Комментарий</t>
  </si>
  <si>
    <t xml:space="preserve"> Угловая</t>
  </si>
  <si>
    <t xml:space="preserve">2. После каждой работы пожалуйста сохраняйся и сохраняй отдельную копию паролем который ты не забудешь на англ раскладке.</t>
  </si>
  <si>
    <t xml:space="preserve">3. Делай регулярные копии компьютера или места хранения этих данных.</t>
  </si>
  <si>
    <t xml:space="preserve">В столбце Ctr+C находятся шаблоны для удобства, их можно сразу копировать</t>
  </si>
  <si>
    <t xml:space="preserve">4. Храни в не явных местах.</t>
  </si>
  <si>
    <t xml:space="preserve">После сдачи минимум пол года</t>
  </si>
  <si>
    <t xml:space="preserve">Оброботака желательна 4 месяца</t>
  </si>
  <si>
    <t xml:space="preserve">5. Заполнять только зеленые</t>
  </si>
  <si>
    <t xml:space="preserve">Спасибо!</t>
  </si>
  <si>
    <t xml:space="preserve"> - Самое старое взятие</t>
  </si>
  <si>
    <t xml:space="preserve"> - Самая свежая сдача</t>
  </si>
  <si>
    <r>
      <rPr>
        <sz val="12"/>
        <rFont val="Arial"/>
        <family val="2"/>
      </rPr>
      <t xml:space="preserve"> - Охваченный период </t>
    </r>
    <r>
      <rPr>
        <u val="single"/>
        <sz val="12"/>
        <rFont val="Arial"/>
        <family val="2"/>
      </rPr>
      <t xml:space="preserve">в годах</t>
    </r>
  </si>
  <si>
    <t xml:space="preserve"> - Всего участков на этом листе</t>
  </si>
  <si>
    <t xml:space="preserve"> - На руках</t>
  </si>
  <si>
    <t xml:space="preserve">% </t>
  </si>
  <si>
    <t xml:space="preserve"> - Сдано</t>
  </si>
  <si>
    <t xml:space="preserve"> - Осталось</t>
  </si>
  <si>
    <r>
      <rPr>
        <sz val="12"/>
        <color rgb="FF000000"/>
        <rFont val="Arial"/>
        <family val="2"/>
      </rPr>
      <t xml:space="preserve"> - В среднем </t>
    </r>
    <r>
      <rPr>
        <sz val="12"/>
        <color rgb="FFFF0000"/>
        <rFont val="Arial"/>
        <family val="2"/>
      </rPr>
      <t xml:space="preserve">на руках</t>
    </r>
    <r>
      <rPr>
        <sz val="12"/>
        <color rgb="FF000000"/>
        <rFont val="Arial"/>
        <family val="2"/>
      </rPr>
      <t xml:space="preserve"> </t>
    </r>
    <r>
      <rPr>
        <u val="single"/>
        <sz val="12"/>
        <color rgb="FF000000"/>
        <rFont val="Arial"/>
        <family val="2"/>
      </rPr>
      <t xml:space="preserve">в месецах</t>
    </r>
    <r>
      <rPr>
        <sz val="12"/>
        <color rgb="FF000000"/>
        <rFont val="Arial"/>
        <family val="2"/>
      </rPr>
      <t xml:space="preserve"> </t>
    </r>
    <r>
      <rPr>
        <sz val="12"/>
        <color rgb="FF808080"/>
        <rFont val="Arial"/>
        <family val="2"/>
      </rPr>
      <t xml:space="preserve">(вычет карантина; по сегодня)</t>
    </r>
  </si>
  <si>
    <r>
      <rPr>
        <sz val="12"/>
        <color rgb="FF000000"/>
        <rFont val="Arial"/>
        <family val="2"/>
      </rPr>
      <t xml:space="preserve"> - В сред после сдачи </t>
    </r>
    <r>
      <rPr>
        <u val="single"/>
        <sz val="12"/>
        <color rgb="FF000000"/>
        <rFont val="Arial"/>
        <family val="2"/>
      </rPr>
      <t xml:space="preserve">в месецах</t>
    </r>
    <r>
      <rPr>
        <sz val="12"/>
        <color rgb="FF000000"/>
        <rFont val="Arial"/>
        <family val="2"/>
      </rPr>
      <t xml:space="preserve"> </t>
    </r>
    <r>
      <rPr>
        <sz val="12"/>
        <color rgb="FF808080"/>
        <rFont val="Arial"/>
        <family val="2"/>
      </rPr>
      <t xml:space="preserve">(вычет карантина; по сегодня)</t>
    </r>
  </si>
  <si>
    <t xml:space="preserve"> - Разница</t>
  </si>
  <si>
    <t xml:space="preserve"> Сокращенная</t>
  </si>
  <si>
    <r>
      <rPr>
        <sz val="12"/>
        <color rgb="FF000000"/>
        <rFont val="Arial"/>
        <family val="2"/>
      </rPr>
      <t xml:space="preserve"> - Макс на руках </t>
    </r>
    <r>
      <rPr>
        <u val="single"/>
        <sz val="12"/>
        <color rgb="FF000000"/>
        <rFont val="Arial"/>
        <family val="2"/>
      </rPr>
      <t xml:space="preserve">в месецах</t>
    </r>
    <r>
      <rPr>
        <sz val="12"/>
        <color rgb="FF000000"/>
        <rFont val="Arial"/>
        <family val="2"/>
      </rPr>
      <t xml:space="preserve"> </t>
    </r>
    <r>
      <rPr>
        <sz val="12"/>
        <color rgb="FF696969"/>
        <rFont val="Arial"/>
        <family val="2"/>
      </rPr>
      <t xml:space="preserve">(вычет карантина; по сегодня)</t>
    </r>
  </si>
  <si>
    <r>
      <rPr>
        <sz val="12"/>
        <color rgb="FF000000"/>
        <rFont val="Arial"/>
        <family val="2"/>
      </rPr>
      <t xml:space="preserve"> - Макс после сдачи </t>
    </r>
    <r>
      <rPr>
        <u val="single"/>
        <sz val="12"/>
        <color rgb="FF000000"/>
        <rFont val="Arial"/>
        <family val="2"/>
      </rPr>
      <t xml:space="preserve">в месецах</t>
    </r>
    <r>
      <rPr>
        <sz val="12"/>
        <color rgb="FF000000"/>
        <rFont val="Arial"/>
        <family val="2"/>
      </rPr>
      <t xml:space="preserve"> </t>
    </r>
    <r>
      <rPr>
        <sz val="12"/>
        <color rgb="FF696969"/>
        <rFont val="Arial"/>
        <family val="2"/>
      </rPr>
      <t xml:space="preserve">(вычет карантина; по сегодня)</t>
    </r>
  </si>
  <si>
    <r>
      <rPr>
        <sz val="12"/>
        <rFont val="Arial"/>
        <family val="2"/>
      </rPr>
      <t xml:space="preserve"> - Ср кол уч берется </t>
    </r>
    <r>
      <rPr>
        <u val="single"/>
        <sz val="12"/>
        <rFont val="Arial"/>
        <family val="2"/>
      </rPr>
      <t xml:space="preserve">в месяц</t>
    </r>
  </si>
  <si>
    <r>
      <rPr>
        <sz val="12"/>
        <rFont val="Arial"/>
        <family val="2"/>
      </rPr>
      <t xml:space="preserve"> - Ср кол уч сдается </t>
    </r>
    <r>
      <rPr>
        <u val="single"/>
        <sz val="12"/>
        <rFont val="Arial"/>
        <family val="2"/>
      </rPr>
      <t xml:space="preserve">в месяц</t>
    </r>
  </si>
  <si>
    <r>
      <rPr>
        <sz val="12"/>
        <color rgb="FF696969"/>
        <rFont val="Arial"/>
        <family val="2"/>
      </rPr>
      <t xml:space="preserve"> - В сред будет обработан через </t>
    </r>
    <r>
      <rPr>
        <u val="single"/>
        <sz val="12"/>
        <color rgb="FF696969"/>
        <rFont val="Arial"/>
        <family val="2"/>
      </rPr>
      <t xml:space="preserve">месецев</t>
    </r>
  </si>
  <si>
    <r>
      <rPr>
        <sz val="12"/>
        <color rgb="FF696969"/>
        <rFont val="Arial"/>
        <family val="2"/>
      </rPr>
      <t xml:space="preserve"> - Ср кол </t>
    </r>
    <r>
      <rPr>
        <u val="single"/>
        <sz val="12"/>
        <color rgb="FF696969"/>
        <rFont val="Arial"/>
        <family val="2"/>
      </rPr>
      <t xml:space="preserve">дней</t>
    </r>
    <r>
      <rPr>
        <sz val="12"/>
        <color rgb="FF696969"/>
        <rFont val="Arial"/>
        <family val="2"/>
      </rPr>
      <t xml:space="preserve"> на 1 уч на всех</t>
    </r>
  </si>
  <si>
    <r>
      <rPr>
        <sz val="12"/>
        <color rgb="FF696969"/>
        <rFont val="Arial"/>
        <family val="2"/>
      </rPr>
      <t xml:space="preserve"> - В ср </t>
    </r>
    <r>
      <rPr>
        <u val="single"/>
        <sz val="12"/>
        <color rgb="FF696969"/>
        <rFont val="Arial"/>
        <family val="2"/>
      </rPr>
      <t xml:space="preserve">часа</t>
    </r>
    <r>
      <rPr>
        <sz val="12"/>
        <color rgb="FF696969"/>
        <rFont val="Arial"/>
        <family val="2"/>
      </rPr>
      <t xml:space="preserve"> на 1уч на 1ед</t>
    </r>
  </si>
  <si>
    <t xml:space="preserve"> - Карантин Start</t>
  </si>
  <si>
    <t xml:space="preserve">?</t>
  </si>
  <si>
    <t xml:space="preserve">Привокзальная</t>
  </si>
  <si>
    <t xml:space="preserve">1,11,</t>
  </si>
  <si>
    <t xml:space="preserve">2,12,</t>
  </si>
  <si>
    <t xml:space="preserve">1,11,21,31,41,51,61,</t>
  </si>
  <si>
    <t xml:space="preserve">2,12,22,32,42,52,62,</t>
  </si>
  <si>
    <t xml:space="preserve">3,13,23,33,43,53,63,</t>
  </si>
  <si>
    <t xml:space="preserve">4,14,24,34,44,54,64,</t>
  </si>
  <si>
    <t xml:space="preserve">5,15,25,35,45,55,</t>
  </si>
  <si>
    <t xml:space="preserve">6,16,26,36,46,56,</t>
  </si>
  <si>
    <t xml:space="preserve">7,17,27,37,47,57,</t>
  </si>
  <si>
    <t xml:space="preserve">8,18,28,38,48,58,</t>
  </si>
  <si>
    <t xml:space="preserve">9,19,29,39,49,59,</t>
  </si>
  <si>
    <t xml:space="preserve">10,20,30,40,50,60,</t>
  </si>
  <si>
    <t xml:space="preserve">5,15,25,35,45,55,65,</t>
  </si>
  <si>
    <t xml:space="preserve">6,16,26,36,46,56,66,</t>
  </si>
  <si>
    <t xml:space="preserve">7,17,27,37,47,57,67,</t>
  </si>
  <si>
    <t xml:space="preserve">8,18,28,38,48,58,68,</t>
  </si>
  <si>
    <t xml:space="preserve">9,19,29,39,49,59,69,</t>
  </si>
  <si>
    <t xml:space="preserve">10,20,30,40,50,60,70,</t>
  </si>
  <si>
    <t xml:space="preserve">1,11,21,31,41,51,61,71,</t>
  </si>
  <si>
    <t xml:space="preserve">2,12,22,32,42,52,62,72,</t>
  </si>
  <si>
    <t xml:space="preserve">3,13,23,33,43,53,63,73,</t>
  </si>
  <si>
    <t xml:space="preserve">4,14,24,34,44,54,64,74,</t>
  </si>
  <si>
    <t xml:space="preserve">5,15,25,35,45,55,65,75,</t>
  </si>
  <si>
    <t xml:space="preserve">Кв 16 сотрудник полиции</t>
  </si>
  <si>
    <t xml:space="preserve">3,13,</t>
  </si>
  <si>
    <t xml:space="preserve">4,14,</t>
  </si>
  <si>
    <t xml:space="preserve">5,15,</t>
  </si>
  <si>
    <t xml:space="preserve">6,16,</t>
  </si>
  <si>
    <t xml:space="preserve"> Маяковского</t>
  </si>
  <si>
    <t xml:space="preserve">1,11,21,31,41,51,</t>
  </si>
  <si>
    <t xml:space="preserve">2,12,22,32,42,52,</t>
  </si>
  <si>
    <t xml:space="preserve">3,13,23,33,43,53,</t>
  </si>
  <si>
    <t xml:space="preserve">4,14,24,34,44,54,</t>
  </si>
  <si>
    <t xml:space="preserve"> Кирова</t>
  </si>
  <si>
    <t xml:space="preserve">2 под</t>
  </si>
  <si>
    <t xml:space="preserve">3 под</t>
  </si>
  <si>
    <t xml:space="preserve">4 под</t>
  </si>
  <si>
    <t xml:space="preserve">5 под</t>
  </si>
  <si>
    <t xml:space="preserve">6 под</t>
  </si>
  <si>
    <t xml:space="preserve">7 под</t>
  </si>
  <si>
    <t xml:space="preserve">1,11,21,</t>
  </si>
  <si>
    <t xml:space="preserve">2,12,22,</t>
  </si>
  <si>
    <t xml:space="preserve">3,13,23,</t>
  </si>
  <si>
    <t xml:space="preserve">4,14,24,</t>
  </si>
  <si>
    <t xml:space="preserve">7,17,</t>
  </si>
  <si>
    <t xml:space="preserve">8,18,</t>
  </si>
  <si>
    <t xml:space="preserve">9,19,</t>
  </si>
  <si>
    <t xml:space="preserve">10,20,</t>
  </si>
  <si>
    <t xml:space="preserve">рядом полиция</t>
  </si>
  <si>
    <t xml:space="preserve"> Комсомольская</t>
  </si>
  <si>
    <t xml:space="preserve">1,11,21,31,41,</t>
  </si>
  <si>
    <t xml:space="preserve">2,12,22,32,42,</t>
  </si>
  <si>
    <t xml:space="preserve">3,13,23,33,43,</t>
  </si>
  <si>
    <t xml:space="preserve">4,14,24,34,44,</t>
  </si>
  <si>
    <t xml:space="preserve">5,15,25,35,45,</t>
  </si>
  <si>
    <t xml:space="preserve">6,16,26,36,</t>
  </si>
  <si>
    <t xml:space="preserve">7,17,27,37,</t>
  </si>
  <si>
    <t xml:space="preserve">8,18,28,38,</t>
  </si>
  <si>
    <t xml:space="preserve">9,19,29,39,</t>
  </si>
  <si>
    <t xml:space="preserve">10,20,30,40,</t>
  </si>
  <si>
    <t xml:space="preserve">Ленинградская</t>
  </si>
  <si>
    <t xml:space="preserve">1,11,21,31,41,51,61,71,81,91,101,111,</t>
  </si>
  <si>
    <t xml:space="preserve">2,12,22,32,42,52,62,72,82,92,102,112,</t>
  </si>
  <si>
    <t xml:space="preserve">3,13,23,33,43,53,63,73,83,93,103,113,</t>
  </si>
  <si>
    <t xml:space="preserve">4,14,24,34,44,54,64,74,84,94,104,114,</t>
  </si>
  <si>
    <t xml:space="preserve">5,15,25,35,45,55,65,75,85,95,105,115,</t>
  </si>
  <si>
    <t xml:space="preserve">6,16,26,36,46,56,66,76,86,96,106,116,</t>
  </si>
  <si>
    <t xml:space="preserve">7,17,27,37,47,57,67,77,87,97,107,117,</t>
  </si>
  <si>
    <t xml:space="preserve">8,18,28,38,48,58,68,78,88,98,108,118,</t>
  </si>
  <si>
    <t xml:space="preserve">9,19,29,39,49,59,69,79,89,99,109,119,</t>
  </si>
  <si>
    <t xml:space="preserve">10,20,30,40,50,60,70,80,90,100,110,</t>
  </si>
  <si>
    <t xml:space="preserve">10,20,30,40,50,60,70,80,90,100,110,120,</t>
  </si>
  <si>
    <t xml:space="preserve">1,11,21,31,41,51,61,71,81,</t>
  </si>
  <si>
    <t xml:space="preserve">2,12,22,32,42,52,62,72,82,</t>
  </si>
  <si>
    <t xml:space="preserve">3,13,23,33,43,53,63,73,83,</t>
  </si>
  <si>
    <t xml:space="preserve">4,14,24,34,44,54,64,74,84,</t>
  </si>
  <si>
    <t xml:space="preserve">6,16,26,36,46,56,66,76,</t>
  </si>
  <si>
    <t xml:space="preserve">7,17,27,37,47,57,67,77,</t>
  </si>
  <si>
    <t xml:space="preserve">8,18,28,38,48,58,68,78,</t>
  </si>
  <si>
    <t xml:space="preserve">9,19,29,39,49,59,69,79,</t>
  </si>
  <si>
    <t xml:space="preserve">10,20,30,40,50,60,70,80,</t>
  </si>
  <si>
    <t xml:space="preserve"> Исполкомовская</t>
  </si>
  <si>
    <t xml:space="preserve"> Ленина</t>
  </si>
  <si>
    <t xml:space="preserve">Отказ 2.20</t>
  </si>
  <si>
    <t xml:space="preserve">1,11,21,31,</t>
  </si>
  <si>
    <t xml:space="preserve">2,12,22,32,</t>
  </si>
  <si>
    <t xml:space="preserve">3,13,23,33,</t>
  </si>
  <si>
    <t xml:space="preserve">4,14,24,34,</t>
  </si>
  <si>
    <t xml:space="preserve">5,15,25,35,</t>
  </si>
  <si>
    <t xml:space="preserve">1,11,21,31,41,51,61,71,81,91,</t>
  </si>
  <si>
    <t xml:space="preserve">кв31 не заходить
кв 62 не заходить
кв 74 пьяный полицейский</t>
  </si>
  <si>
    <t xml:space="preserve">2,12,22,32,42,52,62,72,82,92,</t>
  </si>
  <si>
    <t xml:space="preserve">3,13,23,33,43,53,63,73,83,93,</t>
  </si>
  <si>
    <t xml:space="preserve">4,14,24,34,44,54,64,74,84,94,</t>
  </si>
  <si>
    <t xml:space="preserve">5,15,25,35,45,55,65,75,85,95,</t>
  </si>
  <si>
    <t xml:space="preserve">6,16,26,36,46,56,66,76,86,96,</t>
  </si>
  <si>
    <t xml:space="preserve">7,17,27,37,47,57,67,77,87,97,</t>
  </si>
  <si>
    <t xml:space="preserve">8,18,28,38,48,58,68,78,88,98,</t>
  </si>
  <si>
    <t xml:space="preserve">9,19,29,39,49,59,69,79,89,99,</t>
  </si>
  <si>
    <t xml:space="preserve">10,20,30,40,50,60,70,80,90,</t>
  </si>
  <si>
    <t xml:space="preserve">9,19,29,39,49,59,69,79,89,</t>
  </si>
  <si>
    <t xml:space="preserve">кв 28 агрессия, психически больная женщина</t>
  </si>
  <si>
    <t xml:space="preserve">кв 59 мужч агрессивный. ВЫЗВАЛ ПОЛИЦИЮ. СЕСТЕР ЗАДЕРЖАЛИ. Обеспечит задержание</t>
  </si>
  <si>
    <t xml:space="preserve">кв 68 муж 25-30лет резкий отказ, угрожал физической расправой, кв 22 жен 50лет угрожала вызвать милицию “10.19”</t>
  </si>
  <si>
    <t xml:space="preserve">37а</t>
  </si>
  <si>
    <t xml:space="preserve">70а</t>
  </si>
  <si>
    <t xml:space="preserve">плюс два дома</t>
  </si>
  <si>
    <t xml:space="preserve">6,16,26,36,46,</t>
  </si>
  <si>
    <t xml:space="preserve">7,17,27,37,47,</t>
  </si>
  <si>
    <t xml:space="preserve">8,18,28,38,48,</t>
  </si>
  <si>
    <t xml:space="preserve">без номера</t>
  </si>
  <si>
    <t xml:space="preserve">60а</t>
  </si>
  <si>
    <t xml:space="preserve">1,11,21,31,41,51,61,71,81,91,101,111,121,131,141,</t>
  </si>
  <si>
    <t xml:space="preserve">Общежитие</t>
  </si>
  <si>
    <t xml:space="preserve">2,12,22,32,42,52,62,72,82,92,102,112,122,132,142,</t>
  </si>
  <si>
    <t xml:space="preserve">3,13,23,33,43,53,63,73,83,93,103,113,123,133,143,</t>
  </si>
  <si>
    <t xml:space="preserve">4,14,24,34,44,54,64,74,84,94,104,114,124,134,144,</t>
  </si>
  <si>
    <t xml:space="preserve">5,15,25,35,45,55,65,75,85,95,105,115,125,135,145,</t>
  </si>
  <si>
    <t xml:space="preserve">6,16,26,36,46,56,66,76,86,96,106,116,126,136,146,</t>
  </si>
  <si>
    <t xml:space="preserve">7,17,27,37,47,57,67,77,87,97,107,117,127,137,147,</t>
  </si>
  <si>
    <t xml:space="preserve">8,18,28,38,48,58,68,78,88,98,108,118,128,138,148,</t>
  </si>
  <si>
    <t xml:space="preserve">9,19,29,39,49,59,69,79,89,99,109,119,129,139,149,</t>
  </si>
  <si>
    <t xml:space="preserve">10,20,30,40,50,60,70,80,90,100,110,120,130,140,150,</t>
  </si>
  <si>
    <t xml:space="preserve">62а</t>
  </si>
  <si>
    <t xml:space="preserve"> Калинина</t>
  </si>
  <si>
    <t xml:space="preserve">дом 17 кв 5 молодой мужчина очень агрессивный</t>
  </si>
  <si>
    <t xml:space="preserve">5,15,25,</t>
  </si>
  <si>
    <t xml:space="preserve">6,16,26,</t>
  </si>
  <si>
    <t xml:space="preserve">7,17,27,</t>
  </si>
  <si>
    <t xml:space="preserve">8,18,28,</t>
  </si>
  <si>
    <t xml:space="preserve">9,19,29,</t>
  </si>
  <si>
    <t xml:space="preserve">10,20,30,</t>
  </si>
  <si>
    <t xml:space="preserve">23а</t>
  </si>
  <si>
    <t xml:space="preserve">кв 7- агрессия, знает нас
кв 41 агрессия, считает нас мошениками</t>
  </si>
  <si>
    <t xml:space="preserve">5,15,25,35,45,55,65,75,85,</t>
  </si>
  <si>
    <t xml:space="preserve">6,16,26,36,46,56,66,76,86,</t>
  </si>
  <si>
    <t xml:space="preserve">7,17,27,37,47,57,67,77,87,</t>
  </si>
  <si>
    <t xml:space="preserve">8,18,28,38,48,58,68,78,88,</t>
  </si>
  <si>
    <t xml:space="preserve">27а</t>
  </si>
  <si>
    <t xml:space="preserve">кв42 резкий отказ, бабушка сильно возмущалась “6.19”</t>
  </si>
  <si>
    <t xml:space="preserve">22а</t>
  </si>
  <si>
    <t xml:space="preserve">“1,3,4эт”</t>
  </si>
  <si>
    <t xml:space="preserve">Береговая</t>
  </si>
  <si>
    <t xml:space="preserve">отказ: 1,3,4,5,6,7,8</t>
  </si>
  <si>
    <t xml:space="preserve">отказ: 1,3,4,5,6,7,9</t>
  </si>
  <si>
    <t xml:space="preserve">отказ: 1,3,4,5,6,7,10</t>
  </si>
  <si>
    <t xml:space="preserve">отказ: 1,3,4,5,6,7,11</t>
  </si>
  <si>
    <t xml:space="preserve">отказ: 1,3,4,5,6,7,12</t>
  </si>
  <si>
    <t xml:space="preserve">отказ: 1,3,4,5,6,7,13</t>
  </si>
  <si>
    <t xml:space="preserve">отказ: 1,3,4,5,6,7,14</t>
  </si>
  <si>
    <t xml:space="preserve">отказ: 1,3,4,5,6,7,15</t>
  </si>
  <si>
    <t xml:space="preserve"> Советская</t>
  </si>
  <si>
    <t xml:space="preserve">Кв 2 агрессия.</t>
  </si>
  <si>
    <t xml:space="preserve">1А</t>
  </si>
  <si>
    <t xml:space="preserve"> Красноармейская </t>
  </si>
  <si>
    <t xml:space="preserve">9,19,29,39,49,</t>
  </si>
  <si>
    <t xml:space="preserve">10,20,30,40,50,</t>
  </si>
  <si>
    <t xml:space="preserve">кв 54 очень агрессивный мужчина “5.20”</t>
  </si>
  <si>
    <t xml:space="preserve">10,20,30,40,50,60,70,80,90,100,</t>
  </si>
  <si>
    <t xml:space="preserve">3/к3</t>
  </si>
  <si>
    <t xml:space="preserve">Отказы: 26,28,29,31,32,34,35,37,39,40 “2.20”</t>
  </si>
  <si>
    <t xml:space="preserve"> Суворова</t>
  </si>
  <si>
    <t xml:space="preserve">3а</t>
  </si>
  <si>
    <t xml:space="preserve">10а</t>
  </si>
  <si>
    <t xml:space="preserve">32/18</t>
  </si>
  <si>
    <t xml:space="preserve">30/17</t>
  </si>
  <si>
    <t xml:space="preserve">29/13</t>
  </si>
  <si>
    <t xml:space="preserve">21/15</t>
  </si>
  <si>
    <t xml:space="preserve">19/16</t>
  </si>
  <si>
    <t xml:space="preserve">13/15</t>
  </si>
  <si>
    <t xml:space="preserve">есть камера наблюдениия</t>
  </si>
  <si>
    <t xml:space="preserve"> Песочная</t>
  </si>
  <si>
    <t xml:space="preserve"> Пушкина</t>
  </si>
  <si>
    <t xml:space="preserve"> Урицкого</t>
  </si>
  <si>
    <t xml:space="preserve"> Дзержинского</t>
  </si>
  <si>
    <t xml:space="preserve"> Горького</t>
  </si>
  <si>
    <t xml:space="preserve">####</t>
  </si>
  <si>
    <t xml:space="preserve">10/26/20</t>
  </si>
  <si>
    <t xml:space="preserve">9/20/20</t>
  </si>
  <si>
    <t xml:space="preserve">1/18/00</t>
  </si>
  <si>
    <t xml:space="preserve"> Гастелло</t>
  </si>
  <si>
    <t xml:space="preserve">5а</t>
  </si>
  <si>
    <t xml:space="preserve">33/5</t>
  </si>
  <si>
    <t xml:space="preserve">8/31/20</t>
  </si>
  <si>
    <t xml:space="preserve">Северопарковая</t>
  </si>
  <si>
    <t xml:space="preserve">отказы: 1,2,4,6,7,8,10,12,14</t>
  </si>
  <si>
    <t xml:space="preserve">отказы: 1,2,4,6,7,8,10,12,15</t>
  </si>
  <si>
    <t xml:space="preserve">отказы: 1,2,4,6,7,8,10,12,16</t>
  </si>
  <si>
    <t xml:space="preserve">отказы: 1,2,4,6,7,8,10,12,17</t>
  </si>
  <si>
    <t xml:space="preserve">отказы: 1,2,4,6,7,8,10,12,18</t>
  </si>
  <si>
    <t xml:space="preserve">отказы: 1,2,4,6,7,8,10,12,19</t>
  </si>
  <si>
    <t xml:space="preserve">отказы: 1,2,4,6,7,8,10,12,20</t>
  </si>
  <si>
    <t xml:space="preserve">отказы: 1,2,4,6,7,8,10,12,21</t>
  </si>
  <si>
    <t xml:space="preserve">отказы: 1,2,4,6,7,8,10,12,22</t>
  </si>
  <si>
    <t xml:space="preserve">отказы: 1,2,4,6,7,8,10,12,23</t>
  </si>
  <si>
    <t xml:space="preserve">12а</t>
  </si>
  <si>
    <t xml:space="preserve">24а</t>
  </si>
  <si>
    <t xml:space="preserve">Чехова</t>
  </si>
  <si>
    <t xml:space="preserve"> Гагарина</t>
  </si>
  <si>
    <t xml:space="preserve">61,71,81,91,101,111,</t>
  </si>
  <si>
    <t xml:space="preserve">62,72,82,92,102,112,</t>
  </si>
  <si>
    <t xml:space="preserve">63,73,83,93,103,113,</t>
  </si>
  <si>
    <t xml:space="preserve">64,74,84,94,104,114,</t>
  </si>
  <si>
    <t xml:space="preserve">65,75,85,95,105,</t>
  </si>
  <si>
    <t xml:space="preserve">66,76,86,96,106,</t>
  </si>
  <si>
    <t xml:space="preserve">67,77,87,97,107,</t>
  </si>
  <si>
    <t xml:space="preserve">68,78,88,98,108,</t>
  </si>
  <si>
    <t xml:space="preserve">69,79,89,99,109,</t>
  </si>
  <si>
    <t xml:space="preserve">70,80,90,100,110,</t>
  </si>
  <si>
    <t xml:space="preserve">121,131,141,</t>
  </si>
  <si>
    <t xml:space="preserve">122,132,142,</t>
  </si>
  <si>
    <t xml:space="preserve">123,133,143,</t>
  </si>
  <si>
    <t xml:space="preserve">114,124,134,144,</t>
  </si>
  <si>
    <t xml:space="preserve">115,125,135,145,</t>
  </si>
  <si>
    <t xml:space="preserve">116,126,136,146,</t>
  </si>
  <si>
    <t xml:space="preserve">117,127,137,147,</t>
  </si>
  <si>
    <t xml:space="preserve">118,128,138,148,</t>
  </si>
  <si>
    <t xml:space="preserve">119,129,139,149,</t>
  </si>
  <si>
    <t xml:space="preserve">120,130,140,150,</t>
  </si>
  <si>
    <t xml:space="preserve"> Новая</t>
  </si>
  <si>
    <t xml:space="preserve">9а</t>
  </si>
  <si>
    <t xml:space="preserve">Безымянный</t>
  </si>
  <si>
    <t xml:space="preserve"> Огородников</t>
  </si>
  <si>
    <t xml:space="preserve"> Квартальная</t>
  </si>
  <si>
    <t xml:space="preserve">Поперечная</t>
  </si>
  <si>
    <t xml:space="preserve">не жил «8.19»</t>
  </si>
  <si>
    <t xml:space="preserve">Ларионова</t>
  </si>
  <si>
    <t xml:space="preserve"> Усадебная</t>
  </si>
  <si>
    <t xml:space="preserve"> Зеленая</t>
  </si>
  <si>
    <t xml:space="preserve">Инженерная</t>
  </si>
  <si>
    <t xml:space="preserve">Бумажников</t>
  </si>
  <si>
    <t xml:space="preserve">письма</t>
  </si>
  <si>
    <t xml:space="preserve"> Портовая</t>
  </si>
  <si>
    <t xml:space="preserve"> Чапаева</t>
  </si>
  <si>
    <t xml:space="preserve">13а</t>
  </si>
  <si>
    <t xml:space="preserve">15а</t>
  </si>
  <si>
    <t xml:space="preserve">все отказались кроме одной квартиры на 2эт справа</t>
  </si>
  <si>
    <t xml:space="preserve">11а</t>
  </si>
  <si>
    <t xml:space="preserve">отказ</t>
  </si>
  <si>
    <t xml:space="preserve">во дворе на улице две молодые женщины одна с ребенком</t>
  </si>
  <si>
    <t xml:space="preserve">мужчина поливал со шланга огород</t>
  </si>
  <si>
    <t xml:space="preserve">1-60</t>
  </si>
  <si>
    <t xml:space="preserve">61-119</t>
  </si>
  <si>
    <t xml:space="preserve">65,75,85,95,105,115,</t>
  </si>
  <si>
    <t xml:space="preserve">66,76,86,96,106,116,</t>
  </si>
  <si>
    <t xml:space="preserve">67,77,87,97,107,117,</t>
  </si>
  <si>
    <t xml:space="preserve">68,78,88,98,108,118,</t>
  </si>
  <si>
    <t xml:space="preserve">69,79,89,99,109,119,</t>
  </si>
  <si>
    <t xml:space="preserve">3,4эт</t>
  </si>
  <si>
    <t xml:space="preserve"> Чернышевского</t>
  </si>
  <si>
    <t xml:space="preserve"> Гоголя</t>
  </si>
  <si>
    <t xml:space="preserve">кв 21 контролирует всех кто заходит и говорит что никому не надо звонить</t>
  </si>
  <si>
    <t xml:space="preserve">51 отказ 2.20</t>
  </si>
  <si>
    <t xml:space="preserve">73 отказ 2.20</t>
  </si>
  <si>
    <t xml:space="preserve">75 отказ 2.20</t>
  </si>
  <si>
    <t xml:space="preserve">77 отказ 2.20</t>
  </si>
  <si>
    <t xml:space="preserve">кв 1 мужчина: еще раз прийдете с лестницы спущу</t>
  </si>
  <si>
    <t xml:space="preserve">кв 19 мж 60 лет - надоели,</t>
  </si>
  <si>
    <t xml:space="preserve">обзывал, громко кричал</t>
  </si>
  <si>
    <t xml:space="preserve">21а</t>
  </si>
  <si>
    <t xml:space="preserve">41а</t>
  </si>
  <si>
    <t xml:space="preserve">дом у всех на виду постоянное интенсивное движение в любое время.</t>
  </si>
  <si>
    <t xml:space="preserve">кв45 агрессивный мужчина с крестом сказал, чтобы больше не приходили, попросил нас уйти из подъезда и проследил   </t>
  </si>
  <si>
    <t xml:space="preserve">Отказы: 2,4,5,7,8,9,10,11,13,15,16,18,19 “2.20”</t>
  </si>
  <si>
    <t xml:space="preserve">Кв 38 категорический отказ. Отказы: 2,4,5,7,8,9,10,11,13,15,16,18,19 “2.20”</t>
  </si>
  <si>
    <t xml:space="preserve">кв №35 женщ грозила что вызовет милицию</t>
  </si>
  <si>
    <t xml:space="preserve">кв 6 агрессивный отказ</t>
  </si>
  <si>
    <t xml:space="preserve">есть</t>
  </si>
  <si>
    <t xml:space="preserve">6а</t>
  </si>
  <si>
    <t xml:space="preserve">1/14/20</t>
  </si>
  <si>
    <t xml:space="preserve">26/2</t>
  </si>
  <si>
    <t xml:space="preserve">Военнослужащие «2.18», и.или новый дом</t>
  </si>
  <si>
    <t xml:space="preserve">40а</t>
  </si>
  <si>
    <t xml:space="preserve">42а</t>
  </si>
  <si>
    <t xml:space="preserve"> Железнодорожная</t>
  </si>
  <si>
    <t xml:space="preserve">Речная</t>
  </si>
  <si>
    <t xml:space="preserve">строится</t>
  </si>
  <si>
    <t xml:space="preserve">живут</t>
  </si>
  <si>
    <t xml:space="preserve">разрушен не живут</t>
  </si>
  <si>
    <t xml:space="preserve">Столярный пер.</t>
  </si>
  <si>
    <t xml:space="preserve"> Литейная</t>
  </si>
  <si>
    <t xml:space="preserve"> Кокорина</t>
  </si>
  <si>
    <t xml:space="preserve"> Матросова</t>
  </si>
  <si>
    <t xml:space="preserve"> Оборонная</t>
  </si>
  <si>
    <t xml:space="preserve"> Октябрьская</t>
  </si>
  <si>
    <t xml:space="preserve">кв 58 хозяин выгнал из подьезда</t>
  </si>
  <si>
    <t xml:space="preserve"> Репина</t>
  </si>
  <si>
    <t xml:space="preserve"> Набережная</t>
  </si>
  <si>
    <t xml:space="preserve">вся улица</t>
  </si>
  <si>
    <t xml:space="preserve"> Строителей</t>
  </si>
  <si>
    <t xml:space="preserve">Финский пер.</t>
  </si>
  <si>
    <t xml:space="preserve"> Цветкова</t>
  </si>
  <si>
    <t xml:space="preserve">все дома</t>
  </si>
  <si>
    <t xml:space="preserve">Ленинградское шоссе</t>
  </si>
  <si>
    <t xml:space="preserve"> Спортивная</t>
  </si>
  <si>
    <t xml:space="preserve"> Короленко</t>
  </si>
  <si>
    <t xml:space="preserve"> Боровая</t>
  </si>
  <si>
    <t xml:space="preserve"> Моховая</t>
  </si>
  <si>
    <t xml:space="preserve"> Куйбышева</t>
  </si>
  <si>
    <t xml:space="preserve"> Садовая</t>
  </si>
  <si>
    <t xml:space="preserve"> Молодёжная</t>
  </si>
  <si>
    <t xml:space="preserve"> Офицерская</t>
  </si>
  <si>
    <t xml:space="preserve"> Полевая</t>
  </si>
  <si>
    <t xml:space="preserve"> Крупская</t>
  </si>
  <si>
    <t xml:space="preserve">1а</t>
  </si>
  <si>
    <t xml:space="preserve"> Новостроек</t>
  </si>
  <si>
    <t xml:space="preserve">не нашел ул на карте Приозерска (ко)</t>
  </si>
  <si>
    <t xml:space="preserve"> Лиственная</t>
  </si>
  <si>
    <t xml:space="preserve"> Пионерская</t>
  </si>
  <si>
    <t xml:space="preserve"> Белинского</t>
  </si>
  <si>
    <t xml:space="preserve"> Юбилейная</t>
  </si>
  <si>
    <t xml:space="preserve"> Ладожская</t>
  </si>
  <si>
    <t xml:space="preserve">Расчет по определенным датам:</t>
  </si>
  <si>
    <t xml:space="preserve">Данные за год</t>
  </si>
  <si>
    <t xml:space="preserve"> - Охваченный период в годах</t>
  </si>
  <si>
    <t xml:space="preserve"> - Всего участков</t>
  </si>
  <si>
    <r>
      <rPr>
        <sz val="10"/>
        <rFont val="Arial"/>
        <family val="2"/>
      </rPr>
      <t xml:space="preserve"> - </t>
    </r>
    <r>
      <rPr>
        <sz val="10"/>
        <color rgb="FFC9211E"/>
        <rFont val="Arial"/>
        <family val="2"/>
      </rPr>
      <t xml:space="preserve">На руках</t>
    </r>
    <r>
      <rPr>
        <sz val="10"/>
        <rFont val="Arial"/>
        <family val="2"/>
      </rPr>
      <t xml:space="preserve"> (%, шт)</t>
    </r>
  </si>
  <si>
    <t xml:space="preserve"> - Сдано (%, шт)</t>
  </si>
  <si>
    <t xml:space="preserve"> - Осталось (%, шт)</t>
  </si>
  <si>
    <t xml:space="preserve"> - В среднем на руках в месецах (вычет карантина; по сегодня)</t>
  </si>
  <si>
    <t xml:space="preserve"> - В сред после сдачи в месецах (вычет карантина; по сегодня)</t>
  </si>
  <si>
    <t xml:space="preserve"> - Макс на руках в месецах (вычет карантина; по сегодня)</t>
  </si>
  <si>
    <t xml:space="preserve"> - Макс после сдачи в месецах (вычет карантина; по сегодня)</t>
  </si>
  <si>
    <t xml:space="preserve"> - Ср кол уч берется в месяц</t>
  </si>
  <si>
    <t xml:space="preserve"> - Ср кол уч сдается в месяц</t>
  </si>
  <si>
    <t xml:space="preserve"> - В сред все будет обработано через (лет, месецев)</t>
  </si>
  <si>
    <t xml:space="preserve"> - Ср кол дней на 1 уч на всех</t>
  </si>
  <si>
    <t xml:space="preserve"> - В ср часа на 1уч на 1ед</t>
  </si>
  <si>
    <t xml:space="preserve">Карантин Start</t>
  </si>
  <si>
    <t xml:space="preserve">Без учета Парнас +20 он пустой</t>
  </si>
  <si>
    <t xml:space="preserve">Приозерск пока что отдельно</t>
  </si>
  <si>
    <t xml:space="preserve"> - На руках (%, шт)</t>
  </si>
  <si>
    <r>
      <rPr>
        <sz val="12"/>
        <color rgb="FF696969"/>
        <rFont val="Arial"/>
        <family val="2"/>
      </rPr>
      <t xml:space="preserve"> - В сред все будет обработано через (</t>
    </r>
    <r>
      <rPr>
        <u val="single"/>
        <sz val="12"/>
        <color rgb="FF696969"/>
        <rFont val="Arial"/>
        <family val="2"/>
      </rPr>
      <t xml:space="preserve">лет</t>
    </r>
    <r>
      <rPr>
        <sz val="12"/>
        <color rgb="FF696969"/>
        <rFont val="Arial"/>
        <family val="2"/>
      </rPr>
      <t xml:space="preserve">, </t>
    </r>
    <r>
      <rPr>
        <u val="single"/>
        <sz val="12"/>
        <color rgb="FF696969"/>
        <rFont val="Arial"/>
        <family val="2"/>
      </rPr>
      <t xml:space="preserve">месецев)</t>
    </r>
  </si>
  <si>
    <t xml:space="preserve">Расчет по определенной дате:</t>
  </si>
  <si>
    <t xml:space="preserve">n</t>
  </si>
  <si>
    <t xml:space="preserve">square</t>
  </si>
  <si>
    <t xml:space="preserve">counter</t>
  </si>
  <si>
    <t xml:space="preserve">Ctr+C</t>
  </si>
  <si>
    <t xml:space="preserve">(A) Просвещения-Энгельса-Придорожная-Есенина</t>
  </si>
  <si>
    <t xml:space="preserve">1. Если данные нужно отсортировать данные то делать это следует на копии листа, поскольку при сортировке данные могут разъехаться и это будет сложно вернуть.</t>
  </si>
  <si>
    <t xml:space="preserve">Энгел д151к2, кв 101</t>
  </si>
  <si>
    <t xml:space="preserve">1 (A) Просвещения-Энгельса-Придорожная-Есенина (кроме  )</t>
  </si>
  <si>
    <t xml:space="preserve">Лариса П.</t>
  </si>
  <si>
    <t xml:space="preserve">2 (A) Просвещения-Энгельса-Придорожная-Есенина (кроме  )</t>
  </si>
  <si>
    <t xml:space="preserve">Группа АЛ</t>
  </si>
  <si>
    <t xml:space="preserve">Энгел д151к2, кв 103, Энгел д145к3, кв 103</t>
  </si>
  <si>
    <t xml:space="preserve">3 (A) Просвещения-Энгельса-Придорожная-Есенина (кроме  )</t>
  </si>
  <si>
    <t xml:space="preserve">Энгел д151к2, кв 104</t>
  </si>
  <si>
    <t xml:space="preserve">4 (A) Просвещения-Энгельса-Придорожная-Есенина (кроме  )</t>
  </si>
  <si>
    <t xml:space="preserve">Леша</t>
  </si>
  <si>
    <t xml:space="preserve">5 (A) Просвещения-Энгельса-Придорожная-Есенина (кроме  )</t>
  </si>
  <si>
    <t xml:space="preserve">Люба П.</t>
  </si>
  <si>
    <t xml:space="preserve">Энгел д151к2, кв 106</t>
  </si>
  <si>
    <t xml:space="preserve">6 (A) Просвещения-Энгельса-Придорожная-Есенина (кроме  )</t>
  </si>
  <si>
    <t xml:space="preserve">Есен д40к1, кв 107, Просв д36/141, кв 107, Энгел д147к2, кв 207</t>
  </si>
  <si>
    <t xml:space="preserve">7 (A) Просвещения-Энгельса-Придорожная-Есенина (кроме  )</t>
  </si>
  <si>
    <t xml:space="preserve">Костик П</t>
  </si>
  <si>
    <t xml:space="preserve">Энгел д145к3, кв 8, Энгел д145к3, кв 308</t>
  </si>
  <si>
    <t xml:space="preserve">8 (A) Просвещения-Энгельса-Придорожная-Есенина (кроме  )</t>
  </si>
  <si>
    <t xml:space="preserve">9 (A) Просвещения-Энгельса-Придорожная-Есенина (кроме  )</t>
  </si>
  <si>
    <t xml:space="preserve">Есен д36к1, кв 110</t>
  </si>
  <si>
    <t xml:space="preserve">10 (A) Просвещения-Энгельса-Придорожная-Есенина (кроме  )</t>
  </si>
  <si>
    <t xml:space="preserve">11 (A) Просвещения-Энгельса-Придорожная-Есенина (кроме  )</t>
  </si>
  <si>
    <t xml:space="preserve">Группа ЮН</t>
  </si>
  <si>
    <t xml:space="preserve">Энгел д145к3, кв 12</t>
  </si>
  <si>
    <t xml:space="preserve">12 (A) Просвещения-Энгельса-Придорожная-Есенина (кроме  )</t>
  </si>
  <si>
    <t xml:space="preserve">Люда А.</t>
  </si>
  <si>
    <t xml:space="preserve">Энгел д145к3, кв 113</t>
  </si>
  <si>
    <t xml:space="preserve">13 (A) Просвещения-Энгельса-Придорожная-Есенина (кроме  )</t>
  </si>
  <si>
    <t xml:space="preserve">14 (A) Просвещения-Энгельса-Придорожная-Есенина (кроме  )</t>
  </si>
  <si>
    <t xml:space="preserve">15 (A) Просвещения-Энгельса-Придорожная-Есенина (кроме  )</t>
  </si>
  <si>
    <t xml:space="preserve">Артем М</t>
  </si>
  <si>
    <t xml:space="preserve">Есен д32к1, кв 216, Энгел д145к3, кв 116</t>
  </si>
  <si>
    <t xml:space="preserve">16 (A) Просвещения-Энгельса-Придорожная-Есенина (кроме  )</t>
  </si>
  <si>
    <t xml:space="preserve">17 (A) Просвещения-Энгельса-Придорожная-Есенина (кроме  )</t>
  </si>
  <si>
    <t xml:space="preserve">18 (A) Просвещения-Энгельса-Придорожная-Есенина (кроме  )</t>
  </si>
  <si>
    <t xml:space="preserve">Группа МК</t>
  </si>
  <si>
    <t xml:space="preserve">Просв д36/141, кв 119</t>
  </si>
  <si>
    <t xml:space="preserve">19 (A) Просвещения-Энгельса-Придорожная-Есенина (кроме  )</t>
  </si>
  <si>
    <t xml:space="preserve">Василий Г.</t>
  </si>
  <si>
    <t xml:space="preserve">Придорож 3к1, кв 20, Просв д36/141, кв 120</t>
  </si>
  <si>
    <t xml:space="preserve">20 (A) Просвещения-Энгельса-Придорожная-Есенина (кроме  )</t>
  </si>
  <si>
    <t xml:space="preserve">21 (A) Просвещения-Энгельса-Придорожная-Есенина (кроме  )</t>
  </si>
  <si>
    <t xml:space="preserve">22 (A) Просвещения-Энгельса-Придорожная-Есенина (кроме  )</t>
  </si>
  <si>
    <t xml:space="preserve">Придорож 3к1, кв 23</t>
  </si>
  <si>
    <t xml:space="preserve">23 (A) Просвещения-Энгельса-Придорожная-Есенина (кроме  )</t>
  </si>
  <si>
    <t xml:space="preserve">Энгел д151к2, кв 124</t>
  </si>
  <si>
    <t xml:space="preserve">24 (A) Просвещения-Энгельса-Придорожная-Есенина (кроме  )</t>
  </si>
  <si>
    <t xml:space="preserve">25 (A) Просвещения-Энгельса-Придорожная-Есенина (кроме  )</t>
  </si>
  <si>
    <t xml:space="preserve">Лена Ми</t>
  </si>
  <si>
    <t xml:space="preserve">Энгел д147к2, кв 26</t>
  </si>
  <si>
    <t xml:space="preserve">26 (A) Просвещения-Энгельса-Придорожная-Есенина (кроме  )</t>
  </si>
  <si>
    <t xml:space="preserve">Придорож 3к1, кв 127</t>
  </si>
  <si>
    <t xml:space="preserve">27 (A) Просвещения-Энгельса-Придорожная-Есенина (кроме  )</t>
  </si>
  <si>
    <t xml:space="preserve">Энгел д145к3, кв 28, Энгел д143к3, кв 28, Придорож д1/153, кв 228</t>
  </si>
  <si>
    <t xml:space="preserve">28 (A) Просвещения-Энгельса-Придорожная-Есенина (кроме  )</t>
  </si>
  <si>
    <t xml:space="preserve">Придорож 3к1, кв 129</t>
  </si>
  <si>
    <t xml:space="preserve">29 (A) Просвещения-Энгельса-Придорожная-Есенина (кроме  )</t>
  </si>
  <si>
    <t xml:space="preserve">Сдано</t>
  </si>
  <si>
    <t xml:space="preserve">Осталось</t>
  </si>
  <si>
    <t xml:space="preserve">30 (A) Просвещения-Энгельса-Придорожная-Есенина (кроме  )</t>
  </si>
  <si>
    <t xml:space="preserve">31 (A) Просвещения-Энгельса-Придорожная-Есенина (кроме  )</t>
  </si>
  <si>
    <t xml:space="preserve">(B) Энгельса-Просвещения-Есенина-Луначарского</t>
  </si>
  <si>
    <t xml:space="preserve">Никита У.</t>
  </si>
  <si>
    <t xml:space="preserve">Есен д40к1, кв 132, Энгел д147к2, кв 32</t>
  </si>
  <si>
    <t xml:space="preserve">32 (A) Просвещения-Энгельса-Придорожная-Есенина (кроме  )</t>
  </si>
  <si>
    <t xml:space="preserve">(C) Просвещения-Художников-Поэтический-Фомина</t>
  </si>
  <si>
    <t xml:space="preserve">Группа ЯШ</t>
  </si>
  <si>
    <t xml:space="preserve">Придорож 3к1, кв 33, Энгел д147к2, кв 33</t>
  </si>
  <si>
    <t xml:space="preserve">33 (A) Просвещения-Энгельса-Придорожная-Есенина (кроме  )</t>
  </si>
  <si>
    <t xml:space="preserve">(D) Есенина-Поэтический-Художников-Луначарского</t>
  </si>
  <si>
    <t xml:space="preserve">Ира Наз</t>
  </si>
  <si>
    <t xml:space="preserve">34 (A) Просвещения-Энгельса-Придорожная-Есенина (кроме  )</t>
  </si>
  <si>
    <t xml:space="preserve">(F) Придорожная-Есенина-Сиреневый-Художников</t>
  </si>
  <si>
    <t xml:space="preserve">35 (A) Просвещения-Энгельса-Придорожная-Есенина (кроме  )</t>
  </si>
  <si>
    <t xml:space="preserve">(G) Фомина-Просвещения-Художников-Сиреневый</t>
  </si>
  <si>
    <t xml:space="preserve">36 (A) Просвещения-Энгельса-Придорожная-Есенина (кроме  )</t>
  </si>
  <si>
    <t xml:space="preserve">(H) Просвещения-Художников-Поэтический-Кустодиева</t>
  </si>
  <si>
    <t xml:space="preserve">Таня Спр</t>
  </si>
  <si>
    <t xml:space="preserve">37 (A) Просвещения-Энгельса-Придорожная-Есенина (кроме  )</t>
  </si>
  <si>
    <t xml:space="preserve">(L) Луначарского-Художников-Поэтический-Руднева</t>
  </si>
  <si>
    <t xml:space="preserve">Энгел д145к3, кв 338</t>
  </si>
  <si>
    <t xml:space="preserve">38 (A) Просвещения-Энгельса-Придорожная-Есенина (кроме  )</t>
  </si>
  <si>
    <t xml:space="preserve">Алексей П</t>
  </si>
  <si>
    <t xml:space="preserve">Энгел д145к3, кв 139</t>
  </si>
  <si>
    <t xml:space="preserve">39 (A) Просвещения-Энгельса-Придорожная-Есенина (кроме  )</t>
  </si>
  <si>
    <t xml:space="preserve">Придорож 3к1, кв 140</t>
  </si>
  <si>
    <t xml:space="preserve">40 (A) Просвещения-Энгельса-Придорожная-Есенина (кроме  )</t>
  </si>
  <si>
    <t xml:space="preserve">Светлана К</t>
  </si>
  <si>
    <t xml:space="preserve">Придорож 3к1, кв 141</t>
  </si>
  <si>
    <t xml:space="preserve">41 (A) Просвещения-Энгельса-Придорожная-Есенина (кроме  )</t>
  </si>
  <si>
    <t xml:space="preserve">Есен д32к1, кв 142,Просв д36/141, кв 242</t>
  </si>
  <si>
    <t xml:space="preserve">42 (A) Просвещения-Энгельса-Придорожная-Есенина (кроме  )</t>
  </si>
  <si>
    <t xml:space="preserve">43 (A) Просвещения-Энгельса-Придорожная-Есенина (кроме  )</t>
  </si>
  <si>
    <t xml:space="preserve">Энгел д151к2, кв 44</t>
  </si>
  <si>
    <t xml:space="preserve">44 (A) Просвещения-Энгельса-Придорожная-Есенина (кроме  )</t>
  </si>
  <si>
    <t xml:space="preserve">45 (A) Просвещения-Энгельса-Придорожная-Есенина (кроме  )</t>
  </si>
  <si>
    <t xml:space="preserve">Кирилл Фр</t>
  </si>
  <si>
    <t xml:space="preserve">46 (A) Просвещения-Энгельса-Придорожная-Есенина (кроме  )</t>
  </si>
  <si>
    <t xml:space="preserve">Света К</t>
  </si>
  <si>
    <t xml:space="preserve">Есен д36к1, кв 347</t>
  </si>
  <si>
    <t xml:space="preserve">47 (A) Просвещения-Энгельса-Придорожная-Есенина (кроме  )</t>
  </si>
  <si>
    <t xml:space="preserve">Энгел д143к1, кв 48, Энгел д147к2, кв 148, Придорож д1/153, кв 248</t>
  </si>
  <si>
    <t xml:space="preserve">48 (A) Просвещения-Энгельса-Придорожная-Есенина (кроме  )</t>
  </si>
  <si>
    <t xml:space="preserve">Наталия Вол</t>
  </si>
  <si>
    <t xml:space="preserve">Просв д36/141, кв 249</t>
  </si>
  <si>
    <t xml:space="preserve">49 (A) Просвещения-Энгельса-Придорожная-Есенина (кроме  )</t>
  </si>
  <si>
    <t xml:space="preserve">50 (A) Просвещения-Энгельса-Придорожная-Есенина (кроме  )</t>
  </si>
  <si>
    <t xml:space="preserve">Есен д36к1, кв 51</t>
  </si>
  <si>
    <t xml:space="preserve">51 (A) Просвещения-Энгельса-Придорожная-Есенина (кроме  )</t>
  </si>
  <si>
    <t xml:space="preserve">Надя Б</t>
  </si>
  <si>
    <t xml:space="preserve">Энгел д147к2, кв 52, Энгел д145к3, кв 252</t>
  </si>
  <si>
    <t xml:space="preserve">52 (A) Просвещения-Энгельса-Придорожная-Есенина (кроме  )</t>
  </si>
  <si>
    <t xml:space="preserve">Есен д32к1, кв 153</t>
  </si>
  <si>
    <t xml:space="preserve">53 (A) Просвещения-Энгельса-Придорожная-Есенина (кроме  )</t>
  </si>
  <si>
    <t xml:space="preserve">Придорож 3к1, кв 54</t>
  </si>
  <si>
    <t xml:space="preserve">54 (A) Просвещения-Энгельса-Придорожная-Есенина (кроме  )</t>
  </si>
  <si>
    <t xml:space="preserve">55 (A) Просвещения-Энгельса-Придорожная-Есенина (кроме  )</t>
  </si>
  <si>
    <t xml:space="preserve">Юра П</t>
  </si>
  <si>
    <t xml:space="preserve">Есен д40к1, кв 56</t>
  </si>
  <si>
    <t xml:space="preserve">56 (A) Просвещения-Энгельса-Придорожная-Есенина (кроме  )</t>
  </si>
  <si>
    <t xml:space="preserve">Есен д40к2, кв 57, Энгел д147к2, кв 157</t>
  </si>
  <si>
    <t xml:space="preserve">57 (A) Просвещения-Энгельса-Придорожная-Есенина (кроме  )</t>
  </si>
  <si>
    <t xml:space="preserve">Есен д40к2, кв 58, Энгел д151к1, кв 58, Энгел д145к3, кв 358</t>
  </si>
  <si>
    <t xml:space="preserve">58 (A) Просвещения-Энгельса-Придорожная-Есенина (кроме  )</t>
  </si>
  <si>
    <t xml:space="preserve">Энгел д145к3, кв 259</t>
  </si>
  <si>
    <t xml:space="preserve">59 (A) Просвещения-Энгельса-Придорожная-Есенина (кроме  )</t>
  </si>
  <si>
    <t xml:space="preserve">60 (A) Просвещения-Энгельса-Придорожная-Есенина (кроме  )</t>
  </si>
  <si>
    <t xml:space="preserve">Гр Володя Л</t>
  </si>
  <si>
    <t xml:space="preserve">Энгел д143к1, кв 61</t>
  </si>
  <si>
    <t xml:space="preserve">61 (A) Просвещения-Энгельса-Придорожная-Есенина (кроме  )</t>
  </si>
  <si>
    <t xml:space="preserve">Павел К.</t>
  </si>
  <si>
    <t xml:space="preserve">62 (A) Просвещения-Энгельса-Придорожная-Есенина (кроме  )</t>
  </si>
  <si>
    <t xml:space="preserve">63 (A) Просвещения-Энгельса-Придорожная-Есенина (кроме  )</t>
  </si>
  <si>
    <t xml:space="preserve">Есен д40к2, кв 64</t>
  </si>
  <si>
    <t xml:space="preserve">64 (A) Просвещения-Энгельса-Придорожная-Есенина (кроме  )</t>
  </si>
  <si>
    <t xml:space="preserve">65 (A) Просвещения-Энгельса-Придорожная-Есенина (кроме  )</t>
  </si>
  <si>
    <t xml:space="preserve">Веня К</t>
  </si>
  <si>
    <t xml:space="preserve">66 (A) Просвещения-Энгельса-Придорожная-Есенина (кроме  )</t>
  </si>
  <si>
    <t xml:space="preserve">Женя Новый</t>
  </si>
  <si>
    <t xml:space="preserve">67 (A) Просвещения-Энгельса-Придорожная-Есенина (кроме  )</t>
  </si>
  <si>
    <t xml:space="preserve">68 (A) Просвещения-Энгельса-Придорожная-Есенина (кроме  )</t>
  </si>
  <si>
    <t xml:space="preserve">69 (A) Просвещения-Энгельса-Придорожная-Есенина (кроме  )</t>
  </si>
  <si>
    <t xml:space="preserve">Есен д40к1, кв 170</t>
  </si>
  <si>
    <t xml:space="preserve">70 (A) Просвещения-Энгельса-Придорожная-Есенина (кроме  )</t>
  </si>
  <si>
    <t xml:space="preserve">Есен д40к1, кв 171</t>
  </si>
  <si>
    <t xml:space="preserve">71 (A) Просвещения-Энгельса-Придорожная-Есенина (кроме  )</t>
  </si>
  <si>
    <t xml:space="preserve">Просв д36/141, кв 72</t>
  </si>
  <si>
    <t xml:space="preserve">72 (A) Просвещения-Энгельса-Придорожная-Есенина (кроме  )</t>
  </si>
  <si>
    <t xml:space="preserve">Юра Н.</t>
  </si>
  <si>
    <t xml:space="preserve">73 (A) Просвещения-Энгельса-Придорожная-Есенина (кроме  )</t>
  </si>
  <si>
    <t xml:space="preserve">Придорож д1/153, кв 174</t>
  </si>
  <si>
    <t xml:space="preserve">74 (A) Просвещения-Энгельса-Придорожная-Есенина (кроме  )</t>
  </si>
  <si>
    <t xml:space="preserve">75 (A) Просвещения-Энгельса-Придорожная-Есенина (кроме  )</t>
  </si>
  <si>
    <t xml:space="preserve">Энгел д143к3, кв 76</t>
  </si>
  <si>
    <t xml:space="preserve">76 (A) Просвещения-Энгельса-Придорожная-Есенина (кроме  )</t>
  </si>
  <si>
    <t xml:space="preserve">Группа НУ</t>
  </si>
  <si>
    <t xml:space="preserve">Просв д36/141, кв 77</t>
  </si>
  <si>
    <t xml:space="preserve">77 (A) Просвещения-Энгельса-Придорожная-Есенина (кроме  )</t>
  </si>
  <si>
    <t xml:space="preserve">Энгел д145к3, кв 78, Придорож д1/153, кв 278</t>
  </si>
  <si>
    <t xml:space="preserve">78 (A) Просвещения-Энгельса-Придорожная-Есенина (кроме  )</t>
  </si>
  <si>
    <t xml:space="preserve">Кирилл Ч</t>
  </si>
  <si>
    <t xml:space="preserve">79 (A) Просвещения-Энгельса-Придорожная-Есенина (кроме  )</t>
  </si>
  <si>
    <t xml:space="preserve">Придорож 3к1, кв 80</t>
  </si>
  <si>
    <t xml:space="preserve">80 (A) Просвещения-Энгельса-Придорожная-Есенина (кроме  )</t>
  </si>
  <si>
    <t xml:space="preserve">Есен д40к1, кв 81, 281, Есен д32к1, кв 181</t>
  </si>
  <si>
    <t xml:space="preserve">81 (A) Просвещения-Энгельса-Придорожная-Есенина (кроме  )</t>
  </si>
  <si>
    <t xml:space="preserve">82 (A) Просвещения-Энгельса-Придорожная-Есенина (кроме  )</t>
  </si>
  <si>
    <t xml:space="preserve">Есен д32к1, кв 183</t>
  </si>
  <si>
    <t xml:space="preserve">83 (A) Просвещения-Энгельса-Придорожная-Есенина (кроме  )</t>
  </si>
  <si>
    <t xml:space="preserve">84 (A) Просвещения-Энгельса-Придорожная-Есенина (кроме  )</t>
  </si>
  <si>
    <t xml:space="preserve">Инна Б</t>
  </si>
  <si>
    <t xml:space="preserve">85 (A) Просвещения-Энгельса-Придорожная-Есенина (кроме  )</t>
  </si>
  <si>
    <t xml:space="preserve">Есен д36к1, кв 386</t>
  </si>
  <si>
    <t xml:space="preserve">86 (A) Просвещения-Энгельса-Придорожная-Есенина (кроме  )</t>
  </si>
  <si>
    <t xml:space="preserve">Есен д40к1, кв 87</t>
  </si>
  <si>
    <t xml:space="preserve">87 (A) Просвещения-Энгельса-Придорожная-Есенина (кроме  )</t>
  </si>
  <si>
    <t xml:space="preserve">88 (A) Просвещения-Энгельса-Придорожная-Есенина (кроме  )</t>
  </si>
  <si>
    <t xml:space="preserve">89 (A) Просвещения-Энгельса-Придорожная-Есенина (кроме  )</t>
  </si>
  <si>
    <t xml:space="preserve">Настя А</t>
  </si>
  <si>
    <t xml:space="preserve">90 (A) Просвещения-Энгельса-Придорожная-Есенина (кроме  )</t>
  </si>
  <si>
    <t xml:space="preserve">91 (A) Просвещения-Энгельса-Придорожная-Есенина (кроме  )</t>
  </si>
  <si>
    <t xml:space="preserve">92 (A) Просвещения-Энгельса-Придорожная-Есенина (кроме  )</t>
  </si>
  <si>
    <t xml:space="preserve">Есен д40к1, кв 193</t>
  </si>
  <si>
    <t xml:space="preserve">93 (A) Просвещения-Энгельса-Придорожная-Есенина (кроме  )</t>
  </si>
  <si>
    <t xml:space="preserve">94 (A) Просвещения-Энгельса-Придорожная-Есенина (кроме  )</t>
  </si>
  <si>
    <t xml:space="preserve">95 (A) Просвещения-Энгельса-Придорожная-Есенина (кроме  )</t>
  </si>
  <si>
    <t xml:space="preserve">Есен д32к2, кв 96</t>
  </si>
  <si>
    <t xml:space="preserve">96 (A) Просвещения-Энгельса-Придорожная-Есенина (кроме  )</t>
  </si>
  <si>
    <t xml:space="preserve">Придорож 3к1, кв 97</t>
  </si>
  <si>
    <t xml:space="preserve">97 (A) Просвещения-Энгельса-Придорожная-Есенина (кроме  )</t>
  </si>
  <si>
    <t xml:space="preserve">98 (A) Просвещения-Энгельса-Придорожная-Есенина (кроме  )</t>
  </si>
  <si>
    <t xml:space="preserve">Нина Ул</t>
  </si>
  <si>
    <t xml:space="preserve">Есен д40к1, кв 399, Энгел д145к3, кв 299</t>
  </si>
  <si>
    <t xml:space="preserve">99 (A) Просвещения-Энгельса-Придорожная-Есенина (кроме  )</t>
  </si>
  <si>
    <t xml:space="preserve">1 (B) Энгельса-Просвещения-Есенина-Луначарского (кроме  )</t>
  </si>
  <si>
    <t xml:space="preserve">2 (B) Энгельса-Просвещения-Есенина-Луначарского (кроме  )</t>
  </si>
  <si>
    <t xml:space="preserve">3 (B) Энгельса-Просвещения-Есенина-Луначарского (кроме  )</t>
  </si>
  <si>
    <t xml:space="preserve">Надя М.</t>
  </si>
  <si>
    <t xml:space="preserve">4 (B) Энгельса-Просвещения-Есенина-Луначарского (кроме  )</t>
  </si>
  <si>
    <t xml:space="preserve">Группа ЮП</t>
  </si>
  <si>
    <t xml:space="preserve">5 (B) Энгельса-Просвещения-Есенина-Луначарского (кроме  )</t>
  </si>
  <si>
    <t xml:space="preserve">6 (B) Энгельса-Просвещения-Есенина-Луначарского (кроме  )</t>
  </si>
  <si>
    <t xml:space="preserve">7 (B) Энгельса-Просвещения-Есенина-Луначарского (кроме  )</t>
  </si>
  <si>
    <t xml:space="preserve">Энгел 121 к1 кв 208,</t>
  </si>
  <si>
    <t xml:space="preserve">8 (B) Энгельса-Просвещения-Есенина-Луначарского (кроме  )</t>
  </si>
  <si>
    <t xml:space="preserve">Галя П.</t>
  </si>
  <si>
    <t xml:space="preserve">Есен 28к2 кв 9, Энгел 125 кв 109,</t>
  </si>
  <si>
    <t xml:space="preserve">9 (B) Энгельса-Просвещения-Есенина-Луначарского (кроме  )</t>
  </si>
  <si>
    <t xml:space="preserve">Алла Р</t>
  </si>
  <si>
    <t xml:space="preserve">10 (B) Энгельса-Просвещения-Есенина-Луначарского (кроме  )</t>
  </si>
  <si>
    <t xml:space="preserve">11 (B) Энгельса-Просвещения-Есенина-Луначарского (кроме  )</t>
  </si>
  <si>
    <t xml:space="preserve">Есен 20к2 кв 12,</t>
  </si>
  <si>
    <t xml:space="preserve">12 (B) Энгельса-Просвещения-Есенина-Луначарского (кроме  )</t>
  </si>
  <si>
    <t xml:space="preserve">13 (B) Энгельса-Просвещения-Есенина-Луначарского (кроме  )</t>
  </si>
  <si>
    <t xml:space="preserve">Группа ЯШ.</t>
  </si>
  <si>
    <t xml:space="preserve">Энгел 121 кв 114,</t>
  </si>
  <si>
    <t xml:space="preserve">14 (B) Энгельса-Просвещения-Есенина-Луначарского (кроме  )</t>
  </si>
  <si>
    <t xml:space="preserve">Есен 18к1 кв 415,</t>
  </si>
  <si>
    <t xml:space="preserve">15 (B) Энгельса-Просвещения-Есенина-Луначарского (кроме  )</t>
  </si>
  <si>
    <t xml:space="preserve">Группа ЮП.</t>
  </si>
  <si>
    <t xml:space="preserve">Есен 18к1 кв 16,</t>
  </si>
  <si>
    <t xml:space="preserve">16 (B) Энгельса-Просвещения-Есенина-Луначарского (кроме  )</t>
  </si>
  <si>
    <t xml:space="preserve">Есен 20к1 кв 117, Энгел 121 кв 117,</t>
  </si>
  <si>
    <t xml:space="preserve">17 (B) Энгельса-Просвещения-Есенина-Луначарского (кроме  )</t>
  </si>
  <si>
    <t xml:space="preserve">18 (B) Энгельса-Просвещения-Есенина-Луначарского (кроме  )</t>
  </si>
  <si>
    <t xml:space="preserve">Есен 18к1 кв 419,</t>
  </si>
  <si>
    <t xml:space="preserve">19 (B) Энгельса-Просвещения-Есенина-Луначарского (кроме  )</t>
  </si>
  <si>
    <t xml:space="preserve">Есен 20к2 кв 20,</t>
  </si>
  <si>
    <t xml:space="preserve">20 (B) Энгельса-Просвещения-Есенина-Луначарского (кроме  )</t>
  </si>
  <si>
    <t xml:space="preserve">Группа АМ</t>
  </si>
  <si>
    <t xml:space="preserve">Есен 20к1 кв 121, Энгел 121к2 кв 121,</t>
  </si>
  <si>
    <t xml:space="preserve">21 (B) Энгельса-Просвещения-Есенина-Луначарского (кроме  )</t>
  </si>
  <si>
    <t xml:space="preserve">22 (B) Энгельса-Просвещения-Есенина-Луначарского (кроме  )</t>
  </si>
  <si>
    <t xml:space="preserve">Алла М.</t>
  </si>
  <si>
    <t xml:space="preserve">23 (B) Энгельса-Просвещения-Есенина-Луначарского (кроме  )</t>
  </si>
  <si>
    <t xml:space="preserve">Есен 22 кв 24, Есен 28к2 кв 24,</t>
  </si>
  <si>
    <t xml:space="preserve">24 (B) Энгельса-Просвещения-Есенина-Луначарского (кроме  )</t>
  </si>
  <si>
    <t xml:space="preserve">Есен 18к1 кв 225, Энгел 125 кв 25,</t>
  </si>
  <si>
    <t xml:space="preserve">25 (B) Энгельса-Просвещения-Есенина-Луначарского (кроме  )</t>
  </si>
  <si>
    <t xml:space="preserve">Есен 18к1 кв 226</t>
  </si>
  <si>
    <t xml:space="preserve">26 (B) Энгельса-Просвещения-Есенина-Луначарского (кроме  )</t>
  </si>
  <si>
    <t xml:space="preserve">27 (B) Энгельса-Просвещения-Есенина-Луначарского (кроме  )</t>
  </si>
  <si>
    <t xml:space="preserve">Группа ФК</t>
  </si>
  <si>
    <t xml:space="preserve">28 (B) Энгельса-Просвещения-Есенина-Луначарского (кроме  )</t>
  </si>
  <si>
    <t xml:space="preserve">Энгел 125 кв 29,</t>
  </si>
  <si>
    <t xml:space="preserve">29 (B) Энгельса-Просвещения-Есенина-Луначарского (кроме  )</t>
  </si>
  <si>
    <t xml:space="preserve">Есен 28к2 кв 30,</t>
  </si>
  <si>
    <t xml:space="preserve">30 (B) Энгельса-Просвещения-Есенина-Луначарского (кроме  )</t>
  </si>
  <si>
    <t xml:space="preserve">Энгел 125 кв 31,</t>
  </si>
  <si>
    <t xml:space="preserve">31 (B) Энгельса-Просвещения-Есенина-Луначарского (кроме  )</t>
  </si>
  <si>
    <t xml:space="preserve">32 (B) Энгельса-Просвещения-Есенина-Луначарского (кроме  )</t>
  </si>
  <si>
    <t xml:space="preserve">Энгел 121к2 кв 133,</t>
  </si>
  <si>
    <t xml:space="preserve">33 (B) Энгельса-Просвещения-Есенина-Луначарского (кроме  )</t>
  </si>
  <si>
    <t xml:space="preserve">Есен 20к2 кв 34, Есен 26к1 кв 234,</t>
  </si>
  <si>
    <t xml:space="preserve">34 (B) Энгельса-Просвещения-Есенина-Луначарского (кроме  )</t>
  </si>
  <si>
    <t xml:space="preserve">35 (B) Энгельса-Просвещения-Есенина-Луначарского (кроме  )</t>
  </si>
  <si>
    <t xml:space="preserve">36 (B) Энгельса-Просвещения-Есенина-Луначарского (кроме  )</t>
  </si>
  <si>
    <t xml:space="preserve">37 (B) Энгельса-Просвещения-Есенина-Луначарского (кроме  )</t>
  </si>
  <si>
    <t xml:space="preserve">38 (B) Энгельса-Просвещения-Есенина-Луначарского (кроме  )</t>
  </si>
  <si>
    <t xml:space="preserve">Алексей П.</t>
  </si>
  <si>
    <t xml:space="preserve">Энгел 125 кв 39,</t>
  </si>
  <si>
    <t xml:space="preserve">39 (B) Энгельса-Просвещения-Есенина-Луначарского (кроме  )</t>
  </si>
  <si>
    <t xml:space="preserve">Есен 26к1 кв 240, Энгел 121к2 кв 140,</t>
  </si>
  <si>
    <t xml:space="preserve">40 (B) Энгельса-Просвещения-Есенина-Луначарского (кроме  )</t>
  </si>
  <si>
    <t xml:space="preserve">41 (B) Энгельса-Просвещения-Есенина-Луначарского (кроме  )</t>
  </si>
  <si>
    <t xml:space="preserve">Есен 20к1 кв 142,</t>
  </si>
  <si>
    <t xml:space="preserve">42 (B) Энгельса-Просвещения-Есенина-Луначарского (кроме  )</t>
  </si>
  <si>
    <t xml:space="preserve">43 (B) Энгельса-Просвещения-Есенина-Луначарского (кроме  )</t>
  </si>
  <si>
    <t xml:space="preserve">Есен 28к1 кв 244, Энгел 139/21 кв 44</t>
  </si>
  <si>
    <t xml:space="preserve">44 (B) Энгельса-Просвещения-Есенина-Луначарского (кроме  )</t>
  </si>
  <si>
    <t xml:space="preserve">Энгел 121 кв 45,</t>
  </si>
  <si>
    <t xml:space="preserve">45 (B) Энгельса-Просвещения-Есенина-Луначарского (кроме  )</t>
  </si>
  <si>
    <t xml:space="preserve">46 (B) Энгельса-Просвещения-Есенина-Луначарского (кроме  )</t>
  </si>
  <si>
    <t xml:space="preserve">Энгел 139/21 кв 47</t>
  </si>
  <si>
    <t xml:space="preserve">47 (B) Энгельса-Просвещения-Есенина-Луначарского (кроме  )</t>
  </si>
  <si>
    <t xml:space="preserve">48 (B) Энгельса-Просвещения-Есенина-Луначарского (кроме  )</t>
  </si>
  <si>
    <t xml:space="preserve">Есен 18к1 кв 49, Есен 20к1 кв 49, Энгел 139/21 кв 49</t>
  </si>
  <si>
    <t xml:space="preserve">49 (B) Энгельса-Просвещения-Есенина-Луначарского (кроме  )</t>
  </si>
  <si>
    <t xml:space="preserve">Эннгел 139к3 кв 150</t>
  </si>
  <si>
    <t xml:space="preserve">50 (B) Энгельса-Просвещения-Есенина-Луначарского (кроме  )</t>
  </si>
  <si>
    <t xml:space="preserve">51 (B) Энгельса-Просвещения-Есенина-Луначарского (кроме  )</t>
  </si>
  <si>
    <t xml:space="preserve">52 (B) Энгельса-Просвещения-Есенина-Луначарского (кроме  )</t>
  </si>
  <si>
    <t xml:space="preserve">53 (B) Энгельса-Просвещения-Есенина-Луначарского (кроме  )</t>
  </si>
  <si>
    <t xml:space="preserve">люда м</t>
  </si>
  <si>
    <t xml:space="preserve">Энгел 125 кв 54,</t>
  </si>
  <si>
    <t xml:space="preserve">54 (B) Энгельса-Просвещения-Есенина-Луначарского (кроме  )</t>
  </si>
  <si>
    <t xml:space="preserve">Энгел 139/21 кв 55</t>
  </si>
  <si>
    <t xml:space="preserve">55 (B) Энгельса-Просвещения-Есенина-Луначарского (кроме  )</t>
  </si>
  <si>
    <t xml:space="preserve">56 (B) Энгельса-Просвещения-Есенина-Луначарского (кроме  )</t>
  </si>
  <si>
    <t xml:space="preserve">57 (B) Энгельса-Просвещения-Есенина-Луначарского (кроме  )</t>
  </si>
  <si>
    <t xml:space="preserve">Есен 20к2 кв 58,</t>
  </si>
  <si>
    <t xml:space="preserve">58 (B) Энгельса-Просвещения-Есенина-Луначарского (кроме  )</t>
  </si>
  <si>
    <t xml:space="preserve">Есен 18к1 кв 259,</t>
  </si>
  <si>
    <t xml:space="preserve">59 (B) Энгельса-Просвещения-Есенина-Луначарского (кроме  )</t>
  </si>
  <si>
    <t xml:space="preserve">Энгел 123 кв 60,</t>
  </si>
  <si>
    <t xml:space="preserve">60 (B) Энгельса-Просвещения-Есенина-Луначарского (кроме  )</t>
  </si>
  <si>
    <t xml:space="preserve">61 (B) Энгельса-Просвещения-Есенина-Луначарского (кроме  )</t>
  </si>
  <si>
    <t xml:space="preserve">Энгел 123 кв 62, Энгел 129к1 кв 262,</t>
  </si>
  <si>
    <t xml:space="preserve">62 (B) Энгельса-Просвещения-Есенина-Луначарского (кроме  )</t>
  </si>
  <si>
    <t xml:space="preserve">Есен 26к1 кв 263,</t>
  </si>
  <si>
    <t xml:space="preserve">63 (B) Энгельса-Просвещения-Есенина-Луначарского (кроме  )</t>
  </si>
  <si>
    <t xml:space="preserve">64 (B) Энгельса-Просвещения-Есенина-Луначарского (кроме  )</t>
  </si>
  <si>
    <t xml:space="preserve">Энгел 125 кв 165,</t>
  </si>
  <si>
    <t xml:space="preserve">65 (B) Энгельса-Просвещения-Есенина-Луначарского (кроме  )</t>
  </si>
  <si>
    <t xml:space="preserve">66 (B) Энгельса-Просвещения-Есенина-Луначарского (кроме  )</t>
  </si>
  <si>
    <t xml:space="preserve">Есен 26к1 кв 167,</t>
  </si>
  <si>
    <t xml:space="preserve">67 (B) Энгельса-Просвещения-Есенина-Луначарского (кроме  )</t>
  </si>
  <si>
    <t xml:space="preserve">68 (B) Энгельса-Просвещения-Есенина-Луначарского (кроме  )</t>
  </si>
  <si>
    <t xml:space="preserve">Оля Е</t>
  </si>
  <si>
    <t xml:space="preserve">69 (B) Энгельса-Просвещения-Есенина-Луначарского (кроме  )</t>
  </si>
  <si>
    <t xml:space="preserve">Павел</t>
  </si>
  <si>
    <t xml:space="preserve">70 (B) Энгельса-Просвещения-Есенина-Луначарского (кроме  )</t>
  </si>
  <si>
    <t xml:space="preserve">71 (B) Энгельса-Просвещения-Есенина-Луначарского (кроме  )</t>
  </si>
  <si>
    <t xml:space="preserve">Света К.</t>
  </si>
  <si>
    <t xml:space="preserve"> Есен 26.1 кв 472, Энгел 125 кв 72,</t>
  </si>
  <si>
    <t xml:space="preserve">72 (B) Энгельса-Просвещения-Есенина-Луначарского (кроме  )</t>
  </si>
  <si>
    <t xml:space="preserve">73 (B) Энгельса-Просвещения-Есенина-Луначарского (кроме  )</t>
  </si>
  <si>
    <t xml:space="preserve">Энгел 125 кв 74,</t>
  </si>
  <si>
    <t xml:space="preserve">74 (B) Энгельса-Просвещения-Есенина-Луначарского (кроме  )</t>
  </si>
  <si>
    <t xml:space="preserve">75 (B) Энгельса-Просвещения-Есенина-Луначарского (кроме  )</t>
  </si>
  <si>
    <t xml:space="preserve">Есен 26к1 кв 476,</t>
  </si>
  <si>
    <t xml:space="preserve">76 (B) Энгельса-Просвещения-Есенина-Луначарского (кроме  )</t>
  </si>
  <si>
    <t xml:space="preserve">Энгел 125 кв 177,</t>
  </si>
  <si>
    <t xml:space="preserve">77 (B) Энгельса-Просвещения-Есенина-Луначарского (кроме  )</t>
  </si>
  <si>
    <t xml:space="preserve">78 (B) Энгельса-Просвещения-Есенина-Луначарского (кроме  )</t>
  </si>
  <si>
    <t xml:space="preserve">79 (B) Энгельса-Просвещения-Есенина-Луначарского (кроме  )</t>
  </si>
  <si>
    <t xml:space="preserve">Есен 18к1 кв 380,</t>
  </si>
  <si>
    <t xml:space="preserve">80 (B) Энгельса-Просвещения-Есенина-Луначарского (кроме  )</t>
  </si>
  <si>
    <t xml:space="preserve">81 (B) Энгельса-Просвещения-Есенина-Луначарского (кроме  )</t>
  </si>
  <si>
    <t xml:space="preserve">82 (B) Энгельса-Просвещения-Есенина-Луначарского (кроме  )</t>
  </si>
  <si>
    <t xml:space="preserve">Есен 28к1 кв 283,</t>
  </si>
  <si>
    <t xml:space="preserve">83 (B) Энгельса-Просвещения-Есенина-Луначарского (кроме  )</t>
  </si>
  <si>
    <t xml:space="preserve">Нина Л.</t>
  </si>
  <si>
    <t xml:space="preserve">Есен 20к1 кв 84,</t>
  </si>
  <si>
    <t xml:space="preserve">84 (B) Энгельса-Просвещения-Есенина-Луначарского (кроме  )</t>
  </si>
  <si>
    <t xml:space="preserve">85 (B) Энгельса-Просвещения-Есенина-Луначарского (кроме  )</t>
  </si>
  <si>
    <t xml:space="preserve">Энгел 123 кв 86,</t>
  </si>
  <si>
    <t xml:space="preserve">86 (B) Энгельса-Просвещения-Есенина-Луначарского (кроме  )</t>
  </si>
  <si>
    <t xml:space="preserve">Валя Л</t>
  </si>
  <si>
    <t xml:space="preserve">87 (B) Энгельса-Просвещения-Есенина-Луначарского (кроме  )</t>
  </si>
  <si>
    <t xml:space="preserve">88 (B) Энгельса-Просвещения-Есенина-Луначарского (кроме  )</t>
  </si>
  <si>
    <t xml:space="preserve">89 (B) Энгельса-Просвещения-Есенина-Луначарского (кроме  )</t>
  </si>
  <si>
    <t xml:space="preserve">90 (B) Энгельса-Просвещения-Есенина-Луначарского (кроме  )</t>
  </si>
  <si>
    <t xml:space="preserve">91 (B) Энгельса-Просвещения-Есенина-Луначарского (кроме  )</t>
  </si>
  <si>
    <t xml:space="preserve">Гр Сл Ш</t>
  </si>
  <si>
    <t xml:space="preserve">92 (B) Энгельса-Просвещения-Есенина-Луначарского (кроме  )</t>
  </si>
  <si>
    <t xml:space="preserve">Есен 18к1 кв 293, Энгел 125 кв 93,</t>
  </si>
  <si>
    <t xml:space="preserve">93 (B) Энгельса-Просвещения-Есенина-Луначарского (кроме  )</t>
  </si>
  <si>
    <t xml:space="preserve">Энгел 125 кв 94,</t>
  </si>
  <si>
    <t xml:space="preserve">94 (B) Энгельса-Просвещения-Есенина-Луначарского (кроме  )</t>
  </si>
  <si>
    <t xml:space="preserve">95 (B) Энгельса-Просвещения-Есенина-Луначарского (кроме  )</t>
  </si>
  <si>
    <t xml:space="preserve">Энгел 121к2 кв 96,</t>
  </si>
  <si>
    <t xml:space="preserve">96 (B) Энгельса-Просвещения-Есенина-Луначарского (кроме  )</t>
  </si>
  <si>
    <t xml:space="preserve">97 (B) Энгельса-Просвещения-Есенина-Луначарского (кроме  )</t>
  </si>
  <si>
    <t xml:space="preserve">98 (B) Энгельса-Просвещения-Есенина-Луначарского (кроме  )</t>
  </si>
  <si>
    <t xml:space="preserve">99 (B) Энгельса-Просвещения-Есенина-Луначарского (кроме  )</t>
  </si>
  <si>
    <t xml:space="preserve">1 (C) Просвещения-Художников-Поэтический-Фомина (кроме  )</t>
  </si>
  <si>
    <t xml:space="preserve">Юля Б.</t>
  </si>
  <si>
    <t xml:space="preserve">2 (C) Просвещения-Художников-Поэтический-Фомина (кроме  )</t>
  </si>
  <si>
    <t xml:space="preserve">Люда А</t>
  </si>
  <si>
    <t xml:space="preserve">3 (C) Просвещения-Художников-Поэтический-Фомина (кроме  )</t>
  </si>
  <si>
    <t xml:space="preserve">Худ 24к1 кв 304,</t>
  </si>
  <si>
    <t xml:space="preserve">4 (C) Просвещения-Художников-Поэтический-Фомина (кроме  )</t>
  </si>
  <si>
    <t xml:space="preserve">Марина Л.</t>
  </si>
  <si>
    <t xml:space="preserve">5 (C) Просвещения-Художников-Поэтический-Фомина (кроме  )</t>
  </si>
  <si>
    <t xml:space="preserve">Худ 20к1 кв 206,</t>
  </si>
  <si>
    <t xml:space="preserve">6 (C) Просвещения-Художников-Поэтический-Фомина (кроме  )</t>
  </si>
  <si>
    <t xml:space="preserve">Гр Свет К</t>
  </si>
  <si>
    <t xml:space="preserve">7 (C) Просвещения-Художников-Поэтический-Фомина (кроме  )</t>
  </si>
  <si>
    <t xml:space="preserve">8 (C) Просвещения-Художников-Поэтический-Фомина (кроме  )</t>
  </si>
  <si>
    <t xml:space="preserve">Наталья Ф.</t>
  </si>
  <si>
    <t xml:space="preserve">9 (C) Просвещения-Художников-Поэтический-Фомина (кроме  )</t>
  </si>
  <si>
    <t xml:space="preserve">Андрей М. </t>
  </si>
  <si>
    <t xml:space="preserve">10 (C) Просвещения-Художников-Поэтический-Фомина (кроме  )</t>
  </si>
  <si>
    <t xml:space="preserve">11 (C) Просвещения-Художников-Поэтический-Фомина (кроме  )</t>
  </si>
  <si>
    <t xml:space="preserve">Марьяна Г</t>
  </si>
  <si>
    <t xml:space="preserve">12 (C) Просвещения-Художников-Поэтический-Фомина (кроме  )</t>
  </si>
  <si>
    <t xml:space="preserve">Худ 24к3 кв 213,</t>
  </si>
  <si>
    <t xml:space="preserve">13 (C) Просвещения-Художников-Поэтический-Фомина (кроме  )</t>
  </si>
  <si>
    <t xml:space="preserve">Фом 5к1 кв 214, Худ 24к3 кв 14,</t>
  </si>
  <si>
    <t xml:space="preserve">14 (C) Просвещения-Художников-Поэтический-Фомина (кроме  )</t>
  </si>
  <si>
    <t xml:space="preserve">15 (C) Просвещения-Художников-Поэтический-Фомина (кроме  )</t>
  </si>
  <si>
    <t xml:space="preserve">Света К груп</t>
  </si>
  <si>
    <t xml:space="preserve">16 (C) Просвещения-Художников-Поэтический-Фомина (кроме  )</t>
  </si>
  <si>
    <t xml:space="preserve">Худ 24к3 кв 17,</t>
  </si>
  <si>
    <t xml:space="preserve">17 (C) Просвещения-Художников-Поэтический-Фомина (кроме  )</t>
  </si>
  <si>
    <t xml:space="preserve">Фом 5к2 кв 118,</t>
  </si>
  <si>
    <t xml:space="preserve">18 (C) Просвещения-Художников-Поэтический-Фомина (кроме  )</t>
  </si>
  <si>
    <t xml:space="preserve">19 (C) Просвещения-Художников-Поэтический-Фомина (кроме  )</t>
  </si>
  <si>
    <t xml:space="preserve">Худ 24к3 кв 20,</t>
  </si>
  <si>
    <t xml:space="preserve">20 (C) Просвещения-Художников-Поэтический-Фомина (кроме  )</t>
  </si>
  <si>
    <t xml:space="preserve">Фом 14к2 кв 121, Просв 35 кв 121, Худ 20к1 кв 221,</t>
  </si>
  <si>
    <t xml:space="preserve">21 (C) Просвещения-Художников-Поэтический-Фомина (кроме  )</t>
  </si>
  <si>
    <t xml:space="preserve">Костя П.</t>
  </si>
  <si>
    <t xml:space="preserve">Просв 35 кв 122,</t>
  </si>
  <si>
    <t xml:space="preserve">22 (C) Просвещения-Художников-Поэтический-Фомина (кроме  )</t>
  </si>
  <si>
    <t xml:space="preserve">Фом 5к2 кв 223, Просв 35 кв 123,</t>
  </si>
  <si>
    <t xml:space="preserve">23 (C) Просвещения-Художников-Поэтический-Фомина (кроме  )</t>
  </si>
  <si>
    <t xml:space="preserve">24 (C) Просвещения-Художников-Поэтический-Фомина (кроме  )</t>
  </si>
  <si>
    <t xml:space="preserve">Фом 7к2 25,</t>
  </si>
  <si>
    <t xml:space="preserve">25 (C) Просвещения-Художников-Поэтический-Фомина (кроме  )</t>
  </si>
  <si>
    <t xml:space="preserve">Наташа Вол</t>
  </si>
  <si>
    <t xml:space="preserve">Фом 5к2 кв 26, Худ 26к4 кв 26,</t>
  </si>
  <si>
    <t xml:space="preserve">26 (C) Просвещения-Художников-Поэтический-Фомина (кроме  )</t>
  </si>
  <si>
    <t xml:space="preserve">Леша П</t>
  </si>
  <si>
    <t xml:space="preserve">Худ 26к4 кв 27,</t>
  </si>
  <si>
    <t xml:space="preserve">27 (C) Просвещения-Художников-Поэтический-Фомина (кроме  )</t>
  </si>
  <si>
    <t xml:space="preserve">Наталья Ф</t>
  </si>
  <si>
    <t xml:space="preserve">28 (C) Просвещения-Художников-Поэтический-Фомина (кроме  )</t>
  </si>
  <si>
    <t xml:space="preserve">Никита У</t>
  </si>
  <si>
    <t xml:space="preserve">Фом 14к2 кв 29, Худ 26к2 кв 129,</t>
  </si>
  <si>
    <t xml:space="preserve">29 (C) Просвещения-Художников-Поэтический-Фомина (кроме  )</t>
  </si>
  <si>
    <t xml:space="preserve">30 (C) Просвещения-Художников-Поэтический-Фомина (кроме  )</t>
  </si>
  <si>
    <t xml:space="preserve">Гр Василий К</t>
  </si>
  <si>
    <t xml:space="preserve">31 (C) Просвещения-Художников-Поэтический-Фомина (кроме  )</t>
  </si>
  <si>
    <t xml:space="preserve">32 (C) Просвещения-Художников-Поэтический-Фомина (кроме  )</t>
  </si>
  <si>
    <t xml:space="preserve">Фом 5к2 кв 133,</t>
  </si>
  <si>
    <t xml:space="preserve">33 (C) Просвещения-Художников-Поэтический-Фомина (кроме  )</t>
  </si>
  <si>
    <t xml:space="preserve">Просв 35 кв 34, Худ 24к3 кв 34, Худ 26к4 кв 34,</t>
  </si>
  <si>
    <t xml:space="preserve">34 (C) Просвещения-Художников-Поэтический-Фомина (кроме  )</t>
  </si>
  <si>
    <t xml:space="preserve">Фом 5к1 кв 235, Фом 14к2 кв 35, Худ 26к4 кв 35,</t>
  </si>
  <si>
    <t xml:space="preserve">35 (C) Просвещения-Художников-Поэтический-Фомина (кроме  )</t>
  </si>
  <si>
    <t xml:space="preserve">36 (C) Просвещения-Художников-Поэтический-Фомина (кроме  )</t>
  </si>
  <si>
    <t xml:space="preserve">37 (C) Просвещения-Художников-Поэтический-Фомина (кроме  )</t>
  </si>
  <si>
    <t xml:space="preserve">Худ 24к1 кв 338,</t>
  </si>
  <si>
    <t xml:space="preserve">38 (C) Просвещения-Художников-Поэтический-Фомина (кроме  )</t>
  </si>
  <si>
    <t xml:space="preserve">Фом 7к1 кв 339, Худ 24к3 кв 39,</t>
  </si>
  <si>
    <t xml:space="preserve">39 (C) Просвещения-Художников-Поэтический-Фомина (кроме  )</t>
  </si>
  <si>
    <t xml:space="preserve">Группа ВЛ</t>
  </si>
  <si>
    <t xml:space="preserve">40 (C) Просвещения-Художников-Поэтический-Фомина (кроме  )</t>
  </si>
  <si>
    <t xml:space="preserve">41 (C) Просвещения-Художников-Поэтический-Фомина (кроме  )</t>
  </si>
  <si>
    <t xml:space="preserve">Женя П.</t>
  </si>
  <si>
    <t xml:space="preserve">42 (C) Просвещения-Художников-Поэтический-Фомина (кроме  )</t>
  </si>
  <si>
    <t xml:space="preserve">Худ 20к1 кв 43,</t>
  </si>
  <si>
    <t xml:space="preserve">43 (C) Просвещения-Художников-Поэтический-Фомина (кроме  )</t>
  </si>
  <si>
    <t xml:space="preserve">Просв 35 кв 44,</t>
  </si>
  <si>
    <t xml:space="preserve">44 (C) Просвещения-Художников-Поэтический-Фомина (кроме  )</t>
  </si>
  <si>
    <t xml:space="preserve">Худ 24к1 кв 245,</t>
  </si>
  <si>
    <t xml:space="preserve">45 (C) Просвещения-Художников-Поэтический-Фомина (кроме  )</t>
  </si>
  <si>
    <t xml:space="preserve">Худ 24к1 кв 246,</t>
  </si>
  <si>
    <t xml:space="preserve">46 (C) Просвещения-Художников-Поэтический-Фомина (кроме  )</t>
  </si>
  <si>
    <t xml:space="preserve">47 (C) Просвещения-Художников-Поэтический-Фомина (кроме  )</t>
  </si>
  <si>
    <t xml:space="preserve">Фом 5к1 кв 248, Худ 26к4 кв 48,</t>
  </si>
  <si>
    <t xml:space="preserve">48 (C) Просвещения-Художников-Поэтический-Фомина (кроме  )</t>
  </si>
  <si>
    <t xml:space="preserve">49 (C) Просвещения-Художников-Поэтический-Фомина (кроме  )</t>
  </si>
  <si>
    <t xml:space="preserve">50 (C) Просвещения-Художников-Поэтический-Фомина (кроме  )</t>
  </si>
  <si>
    <t xml:space="preserve">Света Ш</t>
  </si>
  <si>
    <t xml:space="preserve">51 (C) Просвещения-Художников-Поэтический-Фомина (кроме  )</t>
  </si>
  <si>
    <t xml:space="preserve">Наташа Н.</t>
  </si>
  <si>
    <t xml:space="preserve">52 (C) Просвещения-Художников-Поэтический-Фомина (кроме  )</t>
  </si>
  <si>
    <t xml:space="preserve">53 (C) Просвещения-Художников-Поэтический-Фомина (кроме  )</t>
  </si>
  <si>
    <t xml:space="preserve">Худ 26к4 кв 54,</t>
  </si>
  <si>
    <t xml:space="preserve">54 (C) Просвещения-Художников-Поэтический-Фомина (кроме  )</t>
  </si>
  <si>
    <t xml:space="preserve">Надя П</t>
  </si>
  <si>
    <t xml:space="preserve">55 (C) Просвещения-Художников-Поэтический-Фомина (кроме  )</t>
  </si>
  <si>
    <t xml:space="preserve">56 (C) Просвещения-Художников-Поэтический-Фомина (кроме  )</t>
  </si>
  <si>
    <t xml:space="preserve">57 (C) Просвещения-Художников-Поэтический-Фомина (кроме  )</t>
  </si>
  <si>
    <t xml:space="preserve">58 (C) Просвещения-Художников-Поэтический-Фомина (кроме  )</t>
  </si>
  <si>
    <t xml:space="preserve">Фом 5к2 кв 59,</t>
  </si>
  <si>
    <t xml:space="preserve">59 (C) Просвещения-Художников-Поэтический-Фомина (кроме  )</t>
  </si>
  <si>
    <t xml:space="preserve">Худ 24к1 кв 360, Фом 5к2 кв 160,</t>
  </si>
  <si>
    <t xml:space="preserve">60 (C) Просвещения-Художников-Поэтический-Фомина (кроме  )</t>
  </si>
  <si>
    <t xml:space="preserve">61 (C) Просвещения-Художников-Поэтический-Фомина (кроме  )</t>
  </si>
  <si>
    <t xml:space="preserve">62 (C) Просвещения-Художников-Поэтический-Фомина (кроме  )</t>
  </si>
  <si>
    <t xml:space="preserve">63 (C) Просвещения-Художников-Поэтический-Фомина (кроме  )</t>
  </si>
  <si>
    <t xml:space="preserve">Худ 24к3 кв 64,</t>
  </si>
  <si>
    <t xml:space="preserve">64 (C) Просвещения-Художников-Поэтический-Фомина (кроме  )</t>
  </si>
  <si>
    <t xml:space="preserve">Ирина Ч</t>
  </si>
  <si>
    <t xml:space="preserve">65 (C) Просвещения-Художников-Поэтический-Фомина (кроме  )</t>
  </si>
  <si>
    <t xml:space="preserve">Худ 24к1 кв 266,</t>
  </si>
  <si>
    <t xml:space="preserve">66 (C) Просвещения-Художников-Поэтический-Фомина (кроме  )</t>
  </si>
  <si>
    <t xml:space="preserve">67 (C) Просвещения-Художников-Поэтический-Фомина (кроме  )</t>
  </si>
  <si>
    <t xml:space="preserve">Худ 24к3 кв 68,</t>
  </si>
  <si>
    <t xml:space="preserve">68 (C) Просвещения-Художников-Поэтический-Фомина (кроме  )</t>
  </si>
  <si>
    <t xml:space="preserve">69 (C) Просвещения-Художников-Поэтический-Фомина (кроме  )</t>
  </si>
  <si>
    <t xml:space="preserve">70 (C) Просвещения-Художников-Поэтический-Фомина (кроме  )</t>
  </si>
  <si>
    <t xml:space="preserve">71 (C) Просвещения-Художников-Поэтический-Фомина (кроме  )</t>
  </si>
  <si>
    <t xml:space="preserve">72 (C) Просвещения-Художников-Поэтический-Фомина (кроме  )</t>
  </si>
  <si>
    <t xml:space="preserve">Фом 5к2 кв 73,</t>
  </si>
  <si>
    <t xml:space="preserve">73 (C) Просвещения-Художников-Поэтический-Фомина (кроме  )</t>
  </si>
  <si>
    <t xml:space="preserve">Оля А.</t>
  </si>
  <si>
    <t xml:space="preserve">74 (C) Просвещения-Художников-Поэтический-Фомина (кроме  )</t>
  </si>
  <si>
    <t xml:space="preserve">75 (C) Просвещения-Художников-Поэтический-Фомина (кроме  )</t>
  </si>
  <si>
    <t xml:space="preserve">76 (C) Просвещения-Художников-Поэтический-Фомина (кроме  )</t>
  </si>
  <si>
    <t xml:space="preserve">77 (C) Просвещения-Художников-Поэтический-Фомина (кроме  )</t>
  </si>
  <si>
    <t xml:space="preserve">78 (C) Просвещения-Художников-Поэтический-Фомина (кроме  )</t>
  </si>
  <si>
    <t xml:space="preserve">Фом 7к3 кв 179,</t>
  </si>
  <si>
    <t xml:space="preserve">79 (C) Просвещения-Художников-Поэтический-Фомина (кроме  )</t>
  </si>
  <si>
    <t xml:space="preserve">80 (C) Просвещения-Художников-Поэтический-Фомина (кроме  )</t>
  </si>
  <si>
    <t xml:space="preserve">81 (C) Просвещения-Художников-Поэтический-Фомина (кроме  )</t>
  </si>
  <si>
    <t xml:space="preserve">82 (C) Просвещения-Художников-Поэтический-Фомина (кроме  )</t>
  </si>
  <si>
    <t xml:space="preserve">Худ 24к1 кв 83, Худ 24к1 кв 283,</t>
  </si>
  <si>
    <t xml:space="preserve">83 (C) Просвещения-Художников-Поэтический-Фомина (кроме  )</t>
  </si>
  <si>
    <t xml:space="preserve">84 (C) Просвещения-Художников-Поэтический-Фомина (кроме  )</t>
  </si>
  <si>
    <t xml:space="preserve">Фом 5к2 кв 85,</t>
  </si>
  <si>
    <t xml:space="preserve">85 (C) Просвещения-Художников-Поэтический-Фомина (кроме  )</t>
  </si>
  <si>
    <t xml:space="preserve">86 (C) Просвещения-Художников-Поэтический-Фомина (кроме  )</t>
  </si>
  <si>
    <t xml:space="preserve">87 (C) Просвещения-Художников-Поэтический-Фомина (кроме  )</t>
  </si>
  <si>
    <t xml:space="preserve">88 (C) Просвещения-Художников-Поэтический-Фомина (кроме  )</t>
  </si>
  <si>
    <t xml:space="preserve">Лена Маль</t>
  </si>
  <si>
    <t xml:space="preserve">Фом 7к1 кв 289,</t>
  </si>
  <si>
    <t xml:space="preserve">89 (C) Просвещения-Художников-Поэтический-Фомина (кроме  )</t>
  </si>
  <si>
    <t xml:space="preserve">90 (C) Просвещения-Художников-Поэтический-Фомина (кроме  )</t>
  </si>
  <si>
    <t xml:space="preserve">Худ 24к1 кв 91,</t>
  </si>
  <si>
    <t xml:space="preserve">91 (C) Просвещения-Художников-Поэтический-Фомина (кроме  )</t>
  </si>
  <si>
    <t xml:space="preserve">92 (C) Просвещения-Художников-Поэтический-Фомина (кроме  )</t>
  </si>
  <si>
    <t xml:space="preserve">93 (C) Просвещения-Художников-Поэтический-Фомина (кроме  )</t>
  </si>
  <si>
    <t xml:space="preserve">Просв 35 кв 494,</t>
  </si>
  <si>
    <t xml:space="preserve">94 (C) Просвещения-Художников-Поэтический-Фомина (кроме  )</t>
  </si>
  <si>
    <t xml:space="preserve">95 (C) Просвещения-Художников-Поэтический-Фомина (кроме  )</t>
  </si>
  <si>
    <t xml:space="preserve">96 (C) Просвещения-Художников-Поэтический-Фомина (кроме  )</t>
  </si>
  <si>
    <t xml:space="preserve">Просв 35 кв 497,</t>
  </si>
  <si>
    <t xml:space="preserve">97 (C) Просвещения-Художников-Поэтический-Фомина (кроме  )</t>
  </si>
  <si>
    <t xml:space="preserve">Худ 24к1 кв 298,</t>
  </si>
  <si>
    <t xml:space="preserve">98 (C) Просвещения-Художников-Поэтический-Фомина (кроме  )</t>
  </si>
  <si>
    <t xml:space="preserve">99 (C) Просвещения-Художников-Поэтический-Фомина (кроме  )</t>
  </si>
  <si>
    <t xml:space="preserve">100 (C) Просвещения-Художников-Поэтический-Фомина (кроме  )</t>
  </si>
  <si>
    <t xml:space="preserve">1 (D) Есенина-Поэтический-Художников-Луначарского (кроме  )</t>
  </si>
  <si>
    <t xml:space="preserve">2 (D) Есенина-Поэтический-Художников-Луначарского (кроме  )</t>
  </si>
  <si>
    <t xml:space="preserve">3 (D) Есенина-Поэтический-Художников-Луначарского (кроме  )</t>
  </si>
  <si>
    <t xml:space="preserve">4 (D) Есенина-Поэтический-Художников-Луначарского (кроме  )</t>
  </si>
  <si>
    <t xml:space="preserve">5 (D) Есенина-Поэтический-Художников-Луначарского (кроме  )</t>
  </si>
  <si>
    <t xml:space="preserve">6 (D) Есенина-Поэтический-Художников-Луначарского (кроме  )</t>
  </si>
  <si>
    <t xml:space="preserve">Поэт 1 кв 107,</t>
  </si>
  <si>
    <t xml:space="preserve">7 (D) Есенина-Поэтический-Художников-Луначарского (кроме  )</t>
  </si>
  <si>
    <t xml:space="preserve">8 (D) Есенина-Поэтический-Художников-Луначарского (кроме  )</t>
  </si>
  <si>
    <t xml:space="preserve">9 (D) Есенина-Поэтический-Художников-Луначарского (кроме  )</t>
  </si>
  <si>
    <t xml:space="preserve">Худ 18к1 кв 410,</t>
  </si>
  <si>
    <t xml:space="preserve">10 (D) Есенина-Поэтический-Художников-Луначарского (кроме  )</t>
  </si>
  <si>
    <t xml:space="preserve">11 (D) Есенина-Поэтический-Художников-Луначарского (кроме  )</t>
  </si>
  <si>
    <t xml:space="preserve">12 (D) Есенина-Поэтический-Художников-Луначарского (кроме  )</t>
  </si>
  <si>
    <t xml:space="preserve">13 (D) Есенина-Поэтический-Художников-Луначарского (кроме  )</t>
  </si>
  <si>
    <t xml:space="preserve">14 (D) Есенина-Поэтический-Художников-Луначарского (кроме  )</t>
  </si>
  <si>
    <t xml:space="preserve">15 (D) Есенина-Поэтический-Художников-Луначарского (кроме  )</t>
  </si>
  <si>
    <t xml:space="preserve">Света К гр</t>
  </si>
  <si>
    <t xml:space="preserve">Худ 18к1 кв 316,</t>
  </si>
  <si>
    <t xml:space="preserve">16 (D) Есенина-Поэтический-Художников-Луначарского (кроме  )</t>
  </si>
  <si>
    <t xml:space="preserve">Лун 62к2 кв 217,</t>
  </si>
  <si>
    <t xml:space="preserve">17 (D) Есенина-Поэтический-Художников-Луначарского (кроме  )</t>
  </si>
  <si>
    <t xml:space="preserve">Лун 62к2 кв 18,</t>
  </si>
  <si>
    <t xml:space="preserve">18 (D) Есенина-Поэтический-Художников-Луначарского (кроме  )</t>
  </si>
  <si>
    <t xml:space="preserve">Лун 62к1 кв 119,</t>
  </si>
  <si>
    <t xml:space="preserve">19 (D) Есенина-Поэтический-Художников-Луначарского (кроме  )</t>
  </si>
  <si>
    <t xml:space="preserve">20 (D) Есенина-Поэтический-Художников-Луначарского (кроме  )</t>
  </si>
  <si>
    <t xml:space="preserve">Алла М</t>
  </si>
  <si>
    <t xml:space="preserve">21 (D) Есенина-Поэтический-Художников-Луначарского (кроме  )</t>
  </si>
  <si>
    <t xml:space="preserve">22 (D) Есенина-Поэтический-Художников-Луначарского (кроме  )</t>
  </si>
  <si>
    <t xml:space="preserve">Худ 18к1 кв 223, Поэт 1 кв 523,</t>
  </si>
  <si>
    <t xml:space="preserve">23 (D) Есенина-Поэтический-Художников-Луначарского (кроме  )</t>
  </si>
  <si>
    <t xml:space="preserve">Худ 18к1 кв 224, Поэт 3 кв 24,</t>
  </si>
  <si>
    <t xml:space="preserve">24 (D) Есенина-Поэтический-Художников-Луначарского (кроме  )</t>
  </si>
  <si>
    <t xml:space="preserve">Худ 18к1 кв 325,</t>
  </si>
  <si>
    <t xml:space="preserve">25 (D) Есенина-Поэтический-Художников-Луначарского (кроме  )</t>
  </si>
  <si>
    <t xml:space="preserve">Поэт 1 кв 126,</t>
  </si>
  <si>
    <t xml:space="preserve">26 (D) Есенина-Поэтический-Художников-Луначарского (кроме  )</t>
  </si>
  <si>
    <t xml:space="preserve">Поэт 3 кв 127,</t>
  </si>
  <si>
    <t xml:space="preserve">27 (D) Есенина-Поэтический-Художников-Луначарского (кроме  )</t>
  </si>
  <si>
    <t xml:space="preserve">28 (D) Есенина-Поэтический-Художников-Луначарского (кроме  )</t>
  </si>
  <si>
    <t xml:space="preserve">29 (D) Есенина-Поэтический-Художников-Луначарского (кроме  )</t>
  </si>
  <si>
    <t xml:space="preserve">30 (D) Есенина-Поэтический-Художников-Луначарского (кроме  )</t>
  </si>
  <si>
    <t xml:space="preserve">31 (D) Есенина-Поэтический-Художников-Луначарского (кроме  )</t>
  </si>
  <si>
    <t xml:space="preserve">Худ 18к1 кв 232,</t>
  </si>
  <si>
    <t xml:space="preserve">32 (D) Есенина-Поэтический-Художников-Луначарского (кроме  )</t>
  </si>
  <si>
    <t xml:space="preserve">Лун 58к2 кв 133,</t>
  </si>
  <si>
    <t xml:space="preserve">33 (D) Есенина-Поэтический-Художников-Луначарского (кроме  )</t>
  </si>
  <si>
    <t xml:space="preserve">34 (D) Есенина-Поэтический-Художников-Луначарского (кроме  )</t>
  </si>
  <si>
    <t xml:space="preserve">Худ 18к1 кв 235,</t>
  </si>
  <si>
    <t xml:space="preserve">35 (D) Есенина-Поэтический-Художников-Луначарского (кроме  )</t>
  </si>
  <si>
    <t xml:space="preserve">36 (D) Есенина-Поэтический-Художников-Луначарского (кроме  )</t>
  </si>
  <si>
    <t xml:space="preserve">37 (D) Есенина-Поэтический-Художников-Луначарского (кроме  )</t>
  </si>
  <si>
    <t xml:space="preserve">38 (D) Есенина-Поэтический-Художников-Луначарского (кроме  )</t>
  </si>
  <si>
    <t xml:space="preserve">Поэт 5к1 кв 39,</t>
  </si>
  <si>
    <t xml:space="preserve">39 (D) Есенина-Поэтический-Художников-Луначарского (кроме  )</t>
  </si>
  <si>
    <t xml:space="preserve">Лун 58к3 кв 40, Лун 58к3 кв 140,</t>
  </si>
  <si>
    <t xml:space="preserve">40 (D) Есенина-Поэтический-Художников-Луначарского (кроме  )</t>
  </si>
  <si>
    <t xml:space="preserve">Поэт 8 кв 41,</t>
  </si>
  <si>
    <t xml:space="preserve">41 (D) Есенина-Поэтический-Художников-Луначарского (кроме  )</t>
  </si>
  <si>
    <t xml:space="preserve">Надя П.</t>
  </si>
  <si>
    <t xml:space="preserve">42 (D) Есенина-Поэтический-Художников-Луначарского (кроме  )</t>
  </si>
  <si>
    <t xml:space="preserve">Лун 58к3 кв 43,</t>
  </si>
  <si>
    <t xml:space="preserve">43 (D) Есенина-Поэтический-Художников-Луначарского (кроме  )</t>
  </si>
  <si>
    <t xml:space="preserve">Худ 18к1 кв 244,</t>
  </si>
  <si>
    <t xml:space="preserve">44 (D) Есенина-Поэтический-Художников-Луначарского (кроме  )</t>
  </si>
  <si>
    <t xml:space="preserve">45 (D) Есенина-Поэтический-Художников-Луначарского (кроме  )</t>
  </si>
  <si>
    <t xml:space="preserve">46 (D) Есенина-Поэтический-Художников-Луначарского (кроме  )</t>
  </si>
  <si>
    <t xml:space="preserve">Лун 62к1 кв 47,</t>
  </si>
  <si>
    <t xml:space="preserve">47 (D) Есенина-Поэтический-Художников-Луначарского (кроме  )</t>
  </si>
  <si>
    <t xml:space="preserve">Поэт 5к1 кв 48,</t>
  </si>
  <si>
    <t xml:space="preserve">48 (D) Есенина-Поэтический-Художников-Луначарского (кроме  )</t>
  </si>
  <si>
    <t xml:space="preserve">Поэт 5к1 кв 149,</t>
  </si>
  <si>
    <t xml:space="preserve">49 (D) Есенина-Поэтический-Художников-Луначарского (кроме  )</t>
  </si>
  <si>
    <t xml:space="preserve">Группа КФ</t>
  </si>
  <si>
    <t xml:space="preserve">50 (D) Есенина-Поэтический-Художников-Луначарского (кроме  )</t>
  </si>
  <si>
    <t xml:space="preserve">51 (D) Есенина-Поэтический-Художников-Луначарского (кроме  )</t>
  </si>
  <si>
    <t xml:space="preserve">52 (D) Есенина-Поэтический-Художников-Луначарского (кроме  )</t>
  </si>
  <si>
    <t xml:space="preserve">53 (D) Есенина-Поэтический-Художников-Луначарского (кроме  )</t>
  </si>
  <si>
    <t xml:space="preserve">Худ 18к1 кв 154,</t>
  </si>
  <si>
    <t xml:space="preserve">54 (D) Есенина-Поэтический-Художников-Луначарского (кроме  )</t>
  </si>
  <si>
    <t xml:space="preserve">55 (D) Есенина-Поэтический-Художников-Луначарского (кроме  )</t>
  </si>
  <si>
    <t xml:space="preserve">56 (D) Есенина-Поэтический-Художников-Луначарского (кроме  )</t>
  </si>
  <si>
    <t xml:space="preserve">57 (D) Есенина-Поэтический-Художников-Луначарского (кроме  )</t>
  </si>
  <si>
    <t xml:space="preserve">58 (D) Есенина-Поэтический-Художников-Луначарского (кроме  )</t>
  </si>
  <si>
    <t xml:space="preserve">59 (D) Есенина-Поэтический-Художников-Луначарского (кроме  )</t>
  </si>
  <si>
    <t xml:space="preserve">Поэт 3 кв 60, Поэт 5к1 кв 60,</t>
  </si>
  <si>
    <t xml:space="preserve">60 (D) Есенина-Поэтический-Художников-Луначарского (кроме  )</t>
  </si>
  <si>
    <t xml:space="preserve">Поэт 3 кв 161,</t>
  </si>
  <si>
    <t xml:space="preserve">61 (D) Есенина-Поэтический-Художников-Луначарского (кроме  )</t>
  </si>
  <si>
    <t xml:space="preserve">Худ 18к1 кв 262,</t>
  </si>
  <si>
    <t xml:space="preserve">62 (D) Есенина-Поэтический-Художников-Луначарского (кроме  )</t>
  </si>
  <si>
    <t xml:space="preserve">Есен 15к кв 63,</t>
  </si>
  <si>
    <t xml:space="preserve">63 (D) Есенина-Поэтический-Художников-Луначарского (кроме  )</t>
  </si>
  <si>
    <t xml:space="preserve">Худ 18к1 кв 64, Поэт 1 кв 64,</t>
  </si>
  <si>
    <t xml:space="preserve">64 (D) Есенина-Поэтический-Художников-Луначарского (кроме  )</t>
  </si>
  <si>
    <t xml:space="preserve">65 (D) Есенина-Поэтический-Художников-Луначарского (кроме  )</t>
  </si>
  <si>
    <t xml:space="preserve">66 (D) Есенина-Поэтический-Художников-Луначарского (кроме  )</t>
  </si>
  <si>
    <t xml:space="preserve">67 (D) Есенина-Поэтический-Художников-Луначарского (кроме  )</t>
  </si>
  <si>
    <t xml:space="preserve">68 (D) Есенина-Поэтический-Художников-Луначарского (кроме  )</t>
  </si>
  <si>
    <t xml:space="preserve">Лун 62к1 кв 69,</t>
  </si>
  <si>
    <t xml:space="preserve">69 (D) Есенина-Поэтический-Художников-Луначарского (кроме  )</t>
  </si>
  <si>
    <t xml:space="preserve">70 (D) Есенина-Поэтический-Художников-Луначарского (кроме  )</t>
  </si>
  <si>
    <t xml:space="preserve">Никита</t>
  </si>
  <si>
    <t xml:space="preserve">71 (D) Есенина-Поэтический-Художников-Луначарского (кроме  )</t>
  </si>
  <si>
    <t xml:space="preserve">Лун 62к1 кв 372, Лун 62к2 кв 272,</t>
  </si>
  <si>
    <t xml:space="preserve">72 (D) Есенина-Поэтический-Художников-Луначарского (кроме  )</t>
  </si>
  <si>
    <t xml:space="preserve">73 (D) Есенина-Поэтический-Художников-Луначарского (кроме  )</t>
  </si>
  <si>
    <t xml:space="preserve">74 (D) Есенина-Поэтический-Художников-Луначарского (кроме  )</t>
  </si>
  <si>
    <t xml:space="preserve">Поэт 1 кв 175,</t>
  </si>
  <si>
    <t xml:space="preserve">75 (D) Есенина-Поэтический-Художников-Луначарского (кроме  )</t>
  </si>
  <si>
    <t xml:space="preserve">76 (D) Есенина-Поэтический-Художников-Луначарского (кроме  )</t>
  </si>
  <si>
    <t xml:space="preserve">77 (D) Есенина-Поэтический-Художников-Луначарского (кроме  )</t>
  </si>
  <si>
    <t xml:space="preserve">Худ 18к1 кв 278,</t>
  </si>
  <si>
    <t xml:space="preserve">78 (D) Есенина-Поэтический-Художников-Луначарского (кроме  )</t>
  </si>
  <si>
    <t xml:space="preserve">79 (D) Есенина-Поэтический-Художников-Луначарского (кроме  )</t>
  </si>
  <si>
    <t xml:space="preserve">Лун 58к3 кв 180,</t>
  </si>
  <si>
    <t xml:space="preserve">80 (D) Есенина-Поэтический-Художников-Луначарского (кроме  )</t>
  </si>
  <si>
    <t xml:space="preserve">81 (D) Есенина-Поэтический-Художников-Луначарского (кроме  )</t>
  </si>
  <si>
    <t xml:space="preserve">82 (D) Есенина-Поэтический-Художников-Луначарского (кроме  )</t>
  </si>
  <si>
    <t xml:space="preserve">Лун 56к3 кв 83, Поэт 3 кв 83,</t>
  </si>
  <si>
    <t xml:space="preserve">83 (D) Есенина-Поэтический-Художников-Луначарского (кроме  )</t>
  </si>
  <si>
    <t xml:space="preserve">Поэт 3 кв 84,</t>
  </si>
  <si>
    <t xml:space="preserve">84 (D) Есенина-Поэтический-Художников-Луначарского (кроме  )</t>
  </si>
  <si>
    <t xml:space="preserve">Лун 56к1 кв 285,</t>
  </si>
  <si>
    <t xml:space="preserve">85 (D) Есенина-Поэтический-Художников-Луначарского (кроме  )</t>
  </si>
  <si>
    <t xml:space="preserve">86 (D) Есенина-Поэтический-Художников-Луначарского (кроме  )</t>
  </si>
  <si>
    <t xml:space="preserve">87 (D) Есенина-Поэтический-Художников-Луначарского (кроме  )</t>
  </si>
  <si>
    <t xml:space="preserve">88 (D) Есенина-Поэтический-Художников-Луначарского (кроме  )</t>
  </si>
  <si>
    <t xml:space="preserve">89 (D) Есенина-Поэтический-Художников-Луначарского (кроме  )</t>
  </si>
  <si>
    <t xml:space="preserve">90 (D) Есенина-Поэтический-Художников-Луначарского (кроме  )</t>
  </si>
  <si>
    <t xml:space="preserve">91 (D) Есенина-Поэтический-Художников-Луначарского (кроме  )</t>
  </si>
  <si>
    <t xml:space="preserve">92 (D) Есенина-Поэтический-Художников-Луначарского (кроме  )</t>
  </si>
  <si>
    <t xml:space="preserve">93 (D) Есенина-Поэтический-Художников-Луначарского (кроме  )</t>
  </si>
  <si>
    <t xml:space="preserve">94 (D) Есенина-Поэтический-Художников-Луначарского (кроме  )</t>
  </si>
  <si>
    <t xml:space="preserve">Худ 18к1 кв 295, Поэт 1 кв 95,</t>
  </si>
  <si>
    <t xml:space="preserve">95 (D) Есенина-Поэтический-Художников-Луначарского (кроме  )</t>
  </si>
  <si>
    <t xml:space="preserve">Поэт 1 кв 96,</t>
  </si>
  <si>
    <t xml:space="preserve">96 (D) Есенина-Поэтический-Художников-Луначарского (кроме  )</t>
  </si>
  <si>
    <t xml:space="preserve">Поэт 1 кв 97,</t>
  </si>
  <si>
    <t xml:space="preserve">97 (D) Есенина-Поэтический-Художников-Луначарского (кроме  )</t>
  </si>
  <si>
    <t xml:space="preserve">98 (D) Есенина-Поэтический-Художников-Луначарского (кроме  )</t>
  </si>
  <si>
    <t xml:space="preserve">99 (D) Есенина-Поэтический-Художников-Луначарского (кроме  )</t>
  </si>
  <si>
    <t xml:space="preserve">Люда М</t>
  </si>
  <si>
    <t xml:space="preserve">100 (D) Есенина-Поэтический-Художников-Луначарского (кроме  )</t>
  </si>
  <si>
    <t xml:space="preserve">Сир д8к1 кв 101,</t>
  </si>
  <si>
    <t xml:space="preserve">1 (F) Придорожная-Есенина-Сиреневый-Художников (кроме  )</t>
  </si>
  <si>
    <t xml:space="preserve">2 (F) Придорожная-Есенина-Сиреневый-Художников (кроме  )</t>
  </si>
  <si>
    <t xml:space="preserve"> Люда М.</t>
  </si>
  <si>
    <t xml:space="preserve">3 (F) Придорожная-Есенина-Сиреневый-Художников (кроме  )</t>
  </si>
  <si>
    <t xml:space="preserve">Прид д5 кв 104,</t>
  </si>
  <si>
    <t xml:space="preserve">4 (F) Придорожная-Есенина-Сиреневый-Художников (кроме  )</t>
  </si>
  <si>
    <t xml:space="preserve">5 (F) Придорожная-Есенина-Сиреневый-Художников (кроме  )</t>
  </si>
  <si>
    <t xml:space="preserve">Сир д4к2 кв 206, Прид д9 кв 106,</t>
  </si>
  <si>
    <t xml:space="preserve">6 (F) Придорожная-Есенина-Сиреневый-Художников (кроме  )</t>
  </si>
  <si>
    <t xml:space="preserve">Прид д9 кв 107,</t>
  </si>
  <si>
    <t xml:space="preserve">7 (F) Придорожная-Есенина-Сиреневый-Художников (кроме  )</t>
  </si>
  <si>
    <t xml:space="preserve">Худ д34/12 кв 8, </t>
  </si>
  <si>
    <t xml:space="preserve">8 (F) Придорожная-Есенина-Сиреневый-Художников (кроме  )</t>
  </si>
  <si>
    <t xml:space="preserve">Худ д34/12 кв 309, Сир д8к1 кв9, Сир д8к1 кв 209, Прид д5 кв 309,</t>
  </si>
  <si>
    <t xml:space="preserve">9 (F) Придорожная-Есенина-Сиреневый-Художников (кроме  )</t>
  </si>
  <si>
    <t xml:space="preserve">Прид д9 кв 110,</t>
  </si>
  <si>
    <t xml:space="preserve">10 (F) Придорожная-Есенина-Сиреневый-Художников (кроме  )</t>
  </si>
  <si>
    <t xml:space="preserve">Андрей М</t>
  </si>
  <si>
    <t xml:space="preserve">11 (F) Придорожная-Есенина-Сиреневый-Художников (кроме  )</t>
  </si>
  <si>
    <t xml:space="preserve">Худ д34/12 кв 12, Сир д2к1 кв 212,</t>
  </si>
  <si>
    <t xml:space="preserve">12 (F) Придорожная-Есенина-Сиреневый-Художников (кроме  )</t>
  </si>
  <si>
    <t xml:space="preserve">Прид д13 кв 13, Сир д8к1 кв 413, Сир д4к2 кв 213, Прид д9 кв 113,</t>
  </si>
  <si>
    <t xml:space="preserve">13 (F) Придорожная-Есенина-Сиреневый-Художников (кроме  )</t>
  </si>
  <si>
    <t xml:space="preserve">Худ д34/12 кв 214 кв 314, </t>
  </si>
  <si>
    <t xml:space="preserve">14 (F) Придорожная-Есенина-Сиреневый-Художников (кроме  )</t>
  </si>
  <si>
    <t xml:space="preserve">Сир д8к1 кв 215, Сир д4к2 кв 215, Прид д9 кв 315,</t>
  </si>
  <si>
    <t xml:space="preserve">15 (F) Придорожная-Есенина-Сиреневый-Художников (кроме  )</t>
  </si>
  <si>
    <t xml:space="preserve">Света К. Гр</t>
  </si>
  <si>
    <t xml:space="preserve">Худ д34/12 кв 16,</t>
  </si>
  <si>
    <t xml:space="preserve">16 (F) Придорожная-Есенина-Сиреневый-Художников (кроме  )</t>
  </si>
  <si>
    <t xml:space="preserve">Сир д2к1 кв 17,</t>
  </si>
  <si>
    <t xml:space="preserve">17 (F) Придорожная-Есенина-Сиреневый-Художников (кроме  )</t>
  </si>
  <si>
    <t xml:space="preserve">18 (F) Придорожная-Есенина-Сиреневый-Художников (кроме  )</t>
  </si>
  <si>
    <t xml:space="preserve">Андрей С</t>
  </si>
  <si>
    <t xml:space="preserve">Сир д4к2 кв 19,</t>
  </si>
  <si>
    <t xml:space="preserve">19 (F) Придорожная-Есенина-Сиреневый-Художников (кроме  )</t>
  </si>
  <si>
    <t xml:space="preserve">Сир д8к1 кв 420, Сир д4к2 кв 20,</t>
  </si>
  <si>
    <t xml:space="preserve">20 (F) Придорожная-Есенина-Сиреневый-Художников (кроме  )</t>
  </si>
  <si>
    <t xml:space="preserve">Худ д34/12 кв 421, Прид д9 кв 521,</t>
  </si>
  <si>
    <t xml:space="preserve">21 (F) Придорожная-Есенина-Сиреневый-Художников (кроме  )</t>
  </si>
  <si>
    <t xml:space="preserve">Прид д5 кв 22,</t>
  </si>
  <si>
    <t xml:space="preserve">22 (F) Придорожная-Есенина-Сиреневый-Художников (кроме  )</t>
  </si>
  <si>
    <t xml:space="preserve">Прид д9 кв 223,</t>
  </si>
  <si>
    <t xml:space="preserve">23 (F) Придорожная-Есенина-Сиреневый-Художников (кроме  )</t>
  </si>
  <si>
    <t xml:space="preserve">Прид д9 кв 524, Прид д5 кв 24,</t>
  </si>
  <si>
    <t xml:space="preserve">24 (F) Придорожная-Есенина-Сиреневый-Художников (кроме  )</t>
  </si>
  <si>
    <t xml:space="preserve">Худ д34/12 кв 425, Прид д9 кв 125, Прид д9 кв 325,</t>
  </si>
  <si>
    <t xml:space="preserve">25 (F) Придорожная-Есенина-Сиреневый-Художников (кроме  )</t>
  </si>
  <si>
    <t xml:space="preserve">Галя П</t>
  </si>
  <si>
    <t xml:space="preserve">Худ д34/12 кв 326,</t>
  </si>
  <si>
    <t xml:space="preserve">26 (F) Придорожная-Есенина-Сиреневый-Художников (кроме  )</t>
  </si>
  <si>
    <t xml:space="preserve">Гр Светы К </t>
  </si>
  <si>
    <t xml:space="preserve">Сир д8к1 кв 227,</t>
  </si>
  <si>
    <t xml:space="preserve">27 (F) Придорожная-Есенина-Сиреневый-Художников (кроме  )</t>
  </si>
  <si>
    <t xml:space="preserve">28 (F) Придорожная-Есенина-Сиреневый-Художников (кроме  )</t>
  </si>
  <si>
    <t xml:space="preserve">29 (F) Придорожная-Есенина-Сиреневый-Художников (кроме  )</t>
  </si>
  <si>
    <t xml:space="preserve">30 (F) Придорожная-Есенина-Сиреневый-Художников (кроме  )</t>
  </si>
  <si>
    <t xml:space="preserve">Прид д9 кв 31,</t>
  </si>
  <si>
    <t xml:space="preserve">31 (F) Придорожная-Есенина-Сиреневый-Художников (кроме  )</t>
  </si>
  <si>
    <t xml:space="preserve">32 (F) Придорожная-Есенина-Сиреневый-Художников (кроме  )</t>
  </si>
  <si>
    <t xml:space="preserve">Анна П</t>
  </si>
  <si>
    <t xml:space="preserve">33 (F) Придорожная-Есенина-Сиреневый-Художников (кроме  )</t>
  </si>
  <si>
    <t xml:space="preserve">Сир д4к2 кв 34,</t>
  </si>
  <si>
    <t xml:space="preserve">34 (F) Придорожная-Есенина-Сиреневый-Художников (кроме  )</t>
  </si>
  <si>
    <t xml:space="preserve">35 (F) Придорожная-Есенина-Сиреневый-Художников (кроме  )</t>
  </si>
  <si>
    <t xml:space="preserve">Сир д8к1 кв 436,</t>
  </si>
  <si>
    <t xml:space="preserve">36 (F) Придорожная-Есенина-Сиреневый-Художников (кроме  )</t>
  </si>
  <si>
    <t xml:space="preserve">Прид д5 кв 137. Прид д5 кв 237,</t>
  </si>
  <si>
    <t xml:space="preserve">37 (F) Придорожная-Есенина-Сиреневый-Художников (кроме  )</t>
  </si>
  <si>
    <t xml:space="preserve">Прид д5 кв 238,</t>
  </si>
  <si>
    <t xml:space="preserve">38 (F) Придорожная-Есенина-Сиреневый-Художников (кроме  )</t>
  </si>
  <si>
    <t xml:space="preserve">39 (F) Придорожная-Есенина-Сиреневый-Художников (кроме  )</t>
  </si>
  <si>
    <t xml:space="preserve">Прид д9 кв 140, Прид д9 кв 240,</t>
  </si>
  <si>
    <t xml:space="preserve">40 (F) Придорожная-Есенина-Сиреневый-Художников (кроме  )</t>
  </si>
  <si>
    <t xml:space="preserve">Прид д9 кв 441,</t>
  </si>
  <si>
    <t xml:space="preserve">41 (F) Придорожная-Есенина-Сиреневый-Художников (кроме  )</t>
  </si>
  <si>
    <t xml:space="preserve">42 (F) Придорожная-Есенина-Сиреневый-Художников (кроме  )</t>
  </si>
  <si>
    <t xml:space="preserve">Худ д34/12 кв 243, Прид д9 кв 443,</t>
  </si>
  <si>
    <t xml:space="preserve">43 (F) Придорожная-Есенина-Сиреневый-Художников (кроме  )</t>
  </si>
  <si>
    <t xml:space="preserve">Худ д34/12 кв 44,</t>
  </si>
  <si>
    <t xml:space="preserve">44 (F) Придорожная-Есенина-Сиреневый-Художников (кроме  )</t>
  </si>
  <si>
    <t xml:space="preserve">45 (F) Придорожная-Есенина-Сиреневый-Художников (кроме  )</t>
  </si>
  <si>
    <t xml:space="preserve">Кирилл Ф</t>
  </si>
  <si>
    <t xml:space="preserve">46 (F) Придорожная-Есенина-Сиреневый-Художников (кроме  )</t>
  </si>
  <si>
    <t xml:space="preserve">Худ д34/12 кв 347,</t>
  </si>
  <si>
    <t xml:space="preserve">47 (F) Придорожная-Есенина-Сиреневый-Художников (кроме  )</t>
  </si>
  <si>
    <t xml:space="preserve">Сир д8к1 кв 248, Сир д8к1 кв 448,</t>
  </si>
  <si>
    <t xml:space="preserve">48 (F) Придорожная-Есенина-Сиреневый-Художников (кроме  )</t>
  </si>
  <si>
    <t xml:space="preserve">Прид д5 кв 149,</t>
  </si>
  <si>
    <t xml:space="preserve">49 (F) Придорожная-Есенина-Сиреневый-Художников (кроме  )</t>
  </si>
  <si>
    <t xml:space="preserve">Прид д9 кв 450,</t>
  </si>
  <si>
    <t xml:space="preserve">50 (F) Придорожная-Есенина-Сиреневый-Художников (кроме  )</t>
  </si>
  <si>
    <t xml:space="preserve">Прид д9 кв 51, Прид д5 кв 151,</t>
  </si>
  <si>
    <t xml:space="preserve">51 (F) Придорожная-Есенина-Сиреневый-Художников (кроме  )</t>
  </si>
  <si>
    <t xml:space="preserve">Худ д34/12 кв 352,</t>
  </si>
  <si>
    <t xml:space="preserve">52 (F) Придорожная-Есенина-Сиреневый-Художников (кроме  )</t>
  </si>
  <si>
    <t xml:space="preserve">Сир д8к1 кв 153, Сир д8к1 кв 353,</t>
  </si>
  <si>
    <t xml:space="preserve">53 (F) Придорожная-Есенина-Сиреневый-Художников (кроме  )</t>
  </si>
  <si>
    <t xml:space="preserve">Прид д9 кв 54,</t>
  </si>
  <si>
    <t xml:space="preserve">54 (F) Придорожная-Есенина-Сиреневый-Художников (кроме  )</t>
  </si>
  <si>
    <t xml:space="preserve">Худ д34/12 кв 355, Прид д5 кв 156,</t>
  </si>
  <si>
    <t xml:space="preserve">55 (F) Придорожная-Есенина-Сиреневый-Художников (кроме  )</t>
  </si>
  <si>
    <t xml:space="preserve">Сир д8к1 кв 256,</t>
  </si>
  <si>
    <t xml:space="preserve">56 (F) Придорожная-Есенина-Сиреневый-Художников (кроме  )</t>
  </si>
  <si>
    <t xml:space="preserve">57 (F) Придорожная-Есенина-Сиреневый-Художников (кроме  )</t>
  </si>
  <si>
    <t xml:space="preserve">58 (F) Придорожная-Есенина-Сиреневый-Художников (кроме  )</t>
  </si>
  <si>
    <t xml:space="preserve">Прид д9 кв 459, Прид д5 кв 259,</t>
  </si>
  <si>
    <t xml:space="preserve">59 (F) Придорожная-Есенина-Сиреневый-Художников (кроме  )</t>
  </si>
  <si>
    <t xml:space="preserve">Прид д9 кв 60,</t>
  </si>
  <si>
    <t xml:space="preserve">60 (F) Придорожная-Есенина-Сиреневый-Художников (кроме  )</t>
  </si>
  <si>
    <t xml:space="preserve">Прид д9 кв 361,</t>
  </si>
  <si>
    <t xml:space="preserve">61 (F) Придорожная-Есенина-Сиреневый-Художников (кроме  )</t>
  </si>
  <si>
    <t xml:space="preserve">Худ д34/12 кв 262 кв 362, Прид д9 кв 562, Прид д5 кв 62,</t>
  </si>
  <si>
    <t xml:space="preserve">62 (F) Придорожная-Есенина-Сиреневый-Художников (кроме  )</t>
  </si>
  <si>
    <t xml:space="preserve">63 (F) Придорожная-Есенина-Сиреневый-Художников (кроме  )</t>
  </si>
  <si>
    <t xml:space="preserve">Худ д34/12 кв 464, Сир д8к1 кв 64, Прид д9 кв 564,</t>
  </si>
  <si>
    <t xml:space="preserve">64 (F) Придорожная-Есенина-Сиреневый-Художников (кроме  )</t>
  </si>
  <si>
    <t xml:space="preserve">Худ д34/12 кв 465,</t>
  </si>
  <si>
    <t xml:space="preserve">65 (F) Придорожная-Есенина-Сиреневый-Художников (кроме  )</t>
  </si>
  <si>
    <t xml:space="preserve">Прид д5 кв 266,</t>
  </si>
  <si>
    <t xml:space="preserve">66 (F) Придорожная-Есенина-Сиреневый-Художников (кроме  )</t>
  </si>
  <si>
    <t xml:space="preserve">Сир д4к2 кв 67,</t>
  </si>
  <si>
    <t xml:space="preserve">67 (F) Придорожная-Есенина-Сиреневый-Художников (кроме  )</t>
  </si>
  <si>
    <t xml:space="preserve">Сир д2к1 кв 468,</t>
  </si>
  <si>
    <t xml:space="preserve">68 (F) Придорожная-Есенина-Сиреневый-Художников (кроме  )</t>
  </si>
  <si>
    <t xml:space="preserve">69 (F) Придорожная-Есенина-Сиреневый-Художников (кроме  )</t>
  </si>
  <si>
    <t xml:space="preserve">Прид д5 кв 370,</t>
  </si>
  <si>
    <t xml:space="preserve">70 (F) Придорожная-Есенина-Сиреневый-Художников (кроме  )</t>
  </si>
  <si>
    <t xml:space="preserve">Худ д34/12 кв 271,</t>
  </si>
  <si>
    <t xml:space="preserve">71 (F) Придорожная-Есенина-Сиреневый-Художников (кроме  )</t>
  </si>
  <si>
    <t xml:space="preserve">Сир д8к1 кв 72,</t>
  </si>
  <si>
    <t xml:space="preserve">72 (F) Придорожная-Есенина-Сиреневый-Художников (кроме  )</t>
  </si>
  <si>
    <t xml:space="preserve">Сир д2к1 кв 73,</t>
  </si>
  <si>
    <t xml:space="preserve">73 (F) Придорожная-Есенина-Сиреневый-Художников (кроме  )</t>
  </si>
  <si>
    <t xml:space="preserve">Сир д2к1 кв 274,</t>
  </si>
  <si>
    <t xml:space="preserve">74 (F) Придорожная-Есенина-Сиреневый-Художников (кроме  )</t>
  </si>
  <si>
    <t xml:space="preserve">75 (F) Придорожная-Есенина-Сиреневый-Художников (кроме  )</t>
  </si>
  <si>
    <t xml:space="preserve">Худ д34/12 кв 276, Прид д9 кв 476, Сир д2к1 кв 276.</t>
  </si>
  <si>
    <t xml:space="preserve">76 (F) Придорожная-Есенина-Сиреневый-Художников (кроме  )</t>
  </si>
  <si>
    <t xml:space="preserve">Сир д8к1 кв 277,</t>
  </si>
  <si>
    <t xml:space="preserve">77 (F) Придорожная-Есенина-Сиреневый-Художников (кроме  )</t>
  </si>
  <si>
    <t xml:space="preserve">Сир д8к1 кв 378, Прид д9 кв 478,</t>
  </si>
  <si>
    <t xml:space="preserve">78 (F) Придорожная-Есенина-Сиреневый-Художников (кроме  )</t>
  </si>
  <si>
    <t xml:space="preserve">Сир д8к1 кв 479, Прид д5 кв 379,</t>
  </si>
  <si>
    <t xml:space="preserve">79 (F) Придорожная-Есенина-Сиреневый-Художников (кроме  )</t>
  </si>
  <si>
    <t xml:space="preserve">Худ д34/12 кв 480, Сир д8к1 кв 480, Прид д5 кв 80,</t>
  </si>
  <si>
    <t xml:space="preserve">80 (F) Придорожная-Есенина-Сиреневый-Художников (кроме  )</t>
  </si>
  <si>
    <t xml:space="preserve">Худ д34/12 кв 281, Сир д8к1 кв 481,</t>
  </si>
  <si>
    <t xml:space="preserve">81 (F) Придорожная-Есенина-Сиреневый-Художников (кроме  )</t>
  </si>
  <si>
    <t xml:space="preserve">82 (F) Придорожная-Есенина-Сиреневый-Художников (кроме  )</t>
  </si>
  <si>
    <t xml:space="preserve">Сир д4к2 кв 183,</t>
  </si>
  <si>
    <t xml:space="preserve">83 (F) Придорожная-Есенина-Сиреневый-Художников (кроме  )</t>
  </si>
  <si>
    <t xml:space="preserve">Сир д8к1 кв 84, Прид д9 кв 384,</t>
  </si>
  <si>
    <t xml:space="preserve">84 (F) Придорожная-Есенина-Сиреневый-Художников (кроме  )</t>
  </si>
  <si>
    <t xml:space="preserve">85 (F) Придорожная-Есенина-Сиреневый-Художников (кроме  )</t>
  </si>
  <si>
    <t xml:space="preserve">86 (F) Придорожная-Есенина-Сиреневый-Художников (кроме  )</t>
  </si>
  <si>
    <t xml:space="preserve">Сир д8к1 кв 287, Прид д5 кв 87,</t>
  </si>
  <si>
    <t xml:space="preserve">87 (F) Придорожная-Есенина-Сиреневый-Художников (кроме  )</t>
  </si>
  <si>
    <r>
      <rPr>
        <sz val="12"/>
        <rFont val="Arial"/>
        <family val="2"/>
      </rPr>
      <t xml:space="preserve">Прид д9 кв 188,</t>
    </r>
    <r>
      <rPr>
        <sz val="10"/>
        <rFont val="Arial"/>
        <family val="2"/>
      </rPr>
      <t xml:space="preserve"> </t>
    </r>
    <r>
      <rPr>
        <sz val="10"/>
        <color rgb="FF434343"/>
        <rFont val="ArialMT"/>
        <family val="2"/>
      </rPr>
      <t xml:space="preserve">Сиреневый 2 кв 588 агр.жен.
Придорожная 9 кв 188 агр</t>
    </r>
  </si>
  <si>
    <t xml:space="preserve">88 (F) Придорожная-Есенина-Сиреневый-Художников (кроме  )</t>
  </si>
  <si>
    <t xml:space="preserve">89 (F) Придорожная-Есенина-Сиреневый-Художников (кроме  )</t>
  </si>
  <si>
    <t xml:space="preserve">Прид д9 кв 390,</t>
  </si>
  <si>
    <t xml:space="preserve">90 (F) Придорожная-Есенина-Сиреневый-Художников (кроме  )</t>
  </si>
  <si>
    <t xml:space="preserve">91 (F) Придорожная-Есенина-Сиреневый-Художников (кроме  )</t>
  </si>
  <si>
    <t xml:space="preserve">Прид д5 кв 392,</t>
  </si>
  <si>
    <t xml:space="preserve">92 (F) Придорожная-Есенина-Сиреневый-Художников (кроме  )</t>
  </si>
  <si>
    <t xml:space="preserve">93 (F) Придорожная-Есенина-Сиреневый-Художников (кроме  )</t>
  </si>
  <si>
    <t xml:space="preserve">94 (F) Придорожная-Есенина-Сиреневый-Художников (кроме  )</t>
  </si>
  <si>
    <t xml:space="preserve">Прид д9 кв 495,</t>
  </si>
  <si>
    <t xml:space="preserve">95 (F) Придорожная-Есенина-Сиреневый-Художников (кроме  )</t>
  </si>
  <si>
    <t xml:space="preserve">Прид д9 кв 96,</t>
  </si>
  <si>
    <t xml:space="preserve">96 (F) Придорожная-Есенина-Сиреневый-Художников (кроме  )</t>
  </si>
  <si>
    <t xml:space="preserve">97 (F) Придорожная-Есенина-Сиреневый-Художников (кроме  )</t>
  </si>
  <si>
    <t xml:space="preserve">Прид д9 кв 98,</t>
  </si>
  <si>
    <t xml:space="preserve">98 (F) Придорожная-Есенина-Сиреневый-Художников (кроме  )</t>
  </si>
  <si>
    <t xml:space="preserve">Прид д9 кв 199, Прид д9 кв 499,</t>
  </si>
  <si>
    <t xml:space="preserve">99 (F) Придорожная-Есенина-Сиреневый-Художников (кроме  )</t>
  </si>
  <si>
    <t xml:space="preserve">100 (F) Придорожная-Есенина-Сиреневый-Художников (кроме  )</t>
  </si>
  <si>
    <t xml:space="preserve">Худ д30к1 кв 1, Сир д7к1 кв 101,</t>
  </si>
  <si>
    <t xml:space="preserve">1 (G) Фомина-Просвещения-Художников-Сиреневый (кроме  )</t>
  </si>
  <si>
    <t xml:space="preserve">Фом д13к1 кв 602,</t>
  </si>
  <si>
    <t xml:space="preserve">2 (G) Фомина-Просвещения-Художников-Сиреневый (кроме  )</t>
  </si>
  <si>
    <t xml:space="preserve">Люда М. 24.10.19</t>
  </si>
  <si>
    <t xml:space="preserve">3 (G) Фомина-Просвещения-Художников-Сиреневый (кроме  )</t>
  </si>
  <si>
    <t xml:space="preserve">Фом д13к1 кв 104,</t>
  </si>
  <si>
    <t xml:space="preserve">4 (G) Фомина-Просвещения-Художников-Сиреневый (кроме  )</t>
  </si>
  <si>
    <t xml:space="preserve">Прос д46к2 кв 105, Сир д7к1 кв 205, Сир д7к1 кв 305,</t>
  </si>
  <si>
    <t xml:space="preserve">5 (G) Фомина-Просвещения-Художников-Сиреневый (кроме  )</t>
  </si>
  <si>
    <t xml:space="preserve">Худ д30к1 кв 6, Худ д30к2 кв 206, Сир д7к1 кв 206,</t>
  </si>
  <si>
    <t xml:space="preserve">6 (G) Фомина-Просвещения-Художников-Сиреневый (кроме  )</t>
  </si>
  <si>
    <t xml:space="preserve">Фом д13к1 кв 607,</t>
  </si>
  <si>
    <t xml:space="preserve">7 (G) Фомина-Просвещения-Художников-Сиреневый (кроме  )</t>
  </si>
  <si>
    <t xml:space="preserve">Худ д30к2 кв 8, Прос д46к2 кв 8, Прос д46к2 кв 208,</t>
  </si>
  <si>
    <t xml:space="preserve">8 (G) Фомина-Просвещения-Художников-Сиреневый (кроме  )</t>
  </si>
  <si>
    <t xml:space="preserve">Фом д13к1 кв 409,</t>
  </si>
  <si>
    <t xml:space="preserve">9 (G) Фомина-Просвещения-Художников-Сиреневый (кроме  )</t>
  </si>
  <si>
    <t xml:space="preserve">Оля Е.</t>
  </si>
  <si>
    <t xml:space="preserve">10 (G) Фомина-Просвещения-Художников-Сиреневый (кроме  )</t>
  </si>
  <si>
    <t xml:space="preserve">Прос д46к2 кв 211,</t>
  </si>
  <si>
    <t xml:space="preserve">11 (G) Фомина-Просвещения-Художников-Сиреневый (кроме  )</t>
  </si>
  <si>
    <t xml:space="preserve">12 (G) Фомина-Просвещения-Художников-Сиреневый (кроме  )</t>
  </si>
  <si>
    <t xml:space="preserve">Фом д13к1 кв 113, Фом д15/5 кв 13,</t>
  </si>
  <si>
    <t xml:space="preserve">13 (G) Фомина-Просвещения-Художников-Сиреневый (кроме  )</t>
  </si>
  <si>
    <t xml:space="preserve">Фом д13к1 кв 214,</t>
  </si>
  <si>
    <t xml:space="preserve">14 (G) Фомина-Просвещения-Художников-Сиреневый (кроме  )</t>
  </si>
  <si>
    <t xml:space="preserve">Прос д46к2 кв 215,</t>
  </si>
  <si>
    <t xml:space="preserve">15 (G) Фомина-Просвещения-Художников-Сиреневый (кроме  )</t>
  </si>
  <si>
    <t xml:space="preserve">Фом д13к1 кв 16,</t>
  </si>
  <si>
    <t xml:space="preserve">16 (G) Фомина-Просвещения-Художников-Сиреневый (кроме  )</t>
  </si>
  <si>
    <t xml:space="preserve">17 (G) Фомина-Просвещения-Художников-Сиреневый (кроме  )</t>
  </si>
  <si>
    <t xml:space="preserve">Худ д30к2 кв 218,</t>
  </si>
  <si>
    <t xml:space="preserve">18 (G) Фомина-Просвещения-Художников-Сиреневый (кроме  )</t>
  </si>
  <si>
    <t xml:space="preserve">19 (G) Фомина-Просвещения-Художников-Сиреневый (кроме  )</t>
  </si>
  <si>
    <t xml:space="preserve">Худ д30к1 кв 320, Худ д30к1 кв 420, Прос д46к1 кв 620, Фом д13к1 кв 20,</t>
  </si>
  <si>
    <t xml:space="preserve">20 (G) Фомина-Просвещения-Художников-Сиреневый (кроме  )</t>
  </si>
  <si>
    <t xml:space="preserve">Худ д30к1 кв 321, Худ д30к2 кв 121,</t>
  </si>
  <si>
    <t xml:space="preserve">21 (G) Фомина-Просвещения-Художников-Сиреневый (кроме  )</t>
  </si>
  <si>
    <t xml:space="preserve">Худ д30к2 кв 222, Фом д13к1 кв 22, Фом д15/5 кв 22,</t>
  </si>
  <si>
    <t xml:space="preserve">22 (G) Фомина-Просвещения-Художников-Сиреневый (кроме  )</t>
  </si>
  <si>
    <t xml:space="preserve">Худ д30к2 кв 23,</t>
  </si>
  <si>
    <t xml:space="preserve">23 (G) Фомина-Просвещения-Художников-Сиреневый (кроме  )</t>
  </si>
  <si>
    <t xml:space="preserve">24 (G) Фомина-Просвещения-Художников-Сиреневый (кроме  )</t>
  </si>
  <si>
    <t xml:space="preserve">Фом д13к1 кв 625, Фом д15/5 кв 125, Сир д7к1 кв 225,</t>
  </si>
  <si>
    <t xml:space="preserve">25 (G) Фомина-Просвещения-Художников-Сиреневый (кроме  )</t>
  </si>
  <si>
    <t xml:space="preserve">Худ д30к2 кв 26, Прос д46к1 кв 226, Сир д7к1 кв 326,</t>
  </si>
  <si>
    <t xml:space="preserve">26 (G) Фомина-Просвещения-Художников-Сиреневый (кроме  )</t>
  </si>
  <si>
    <t xml:space="preserve">Фом д13к1 кв 127, Фом д13к1 кв  627,</t>
  </si>
  <si>
    <t xml:space="preserve">27 (G) Фомина-Просвещения-Художников-Сиреневый (кроме  )</t>
  </si>
  <si>
    <t xml:space="preserve">Люба П</t>
  </si>
  <si>
    <t xml:space="preserve">28 (G) Фомина-Просвещения-Художников-Сиреневый (кроме  )</t>
  </si>
  <si>
    <t xml:space="preserve">29 (G) Фомина-Просвещения-Художников-Сиреневый (кроме  )</t>
  </si>
  <si>
    <t xml:space="preserve">Сир д7к1 кв 330.</t>
  </si>
  <si>
    <t xml:space="preserve">30 (G) Фомина-Просвещения-Художников-Сиреневый (кроме  )</t>
  </si>
  <si>
    <t xml:space="preserve">Худ д30к1 кв 431,</t>
  </si>
  <si>
    <t xml:space="preserve">31 (G) Фомина-Просвещения-Художников-Сиреневый (кроме  )</t>
  </si>
  <si>
    <t xml:space="preserve">Вася Г</t>
  </si>
  <si>
    <t xml:space="preserve">Фом д15/5 кв 32,</t>
  </si>
  <si>
    <t xml:space="preserve">32 (G) Фомина-Просвещения-Художников-Сиреневый (кроме  )</t>
  </si>
  <si>
    <t xml:space="preserve">Прос д46к2 кв 233,</t>
  </si>
  <si>
    <t xml:space="preserve">33 (G) Фомина-Просвещения-Художников-Сиреневый (кроме  )</t>
  </si>
  <si>
    <t xml:space="preserve">Фом д13к1 кв 34, Фом д13к1 кв 434,</t>
  </si>
  <si>
    <t xml:space="preserve">34 (G) Фомина-Просвещения-Художников-Сиреневый (кроме  )</t>
  </si>
  <si>
    <t xml:space="preserve">35 (G) Фомина-Просвещения-Художников-Сиреневый (кроме  )</t>
  </si>
  <si>
    <t xml:space="preserve">Сир д7к1 кв 336,</t>
  </si>
  <si>
    <t xml:space="preserve">36 (G) Фомина-Просвещения-Художников-Сиреневый (кроме  )</t>
  </si>
  <si>
    <t xml:space="preserve">Худ д30к2 кв 237,</t>
  </si>
  <si>
    <t xml:space="preserve">37 (G) Фомина-Просвещения-Художников-Сиреневый (кроме  )</t>
  </si>
  <si>
    <t xml:space="preserve">Валя Петру</t>
  </si>
  <si>
    <t xml:space="preserve">38 (G) Фомина-Просвещения-Художников-Сиреневый (кроме  )</t>
  </si>
  <si>
    <t xml:space="preserve">39 (G) Фомина-Просвещения-Художников-Сиреневый (кроме  )</t>
  </si>
  <si>
    <t xml:space="preserve">Худ д30к2 кв 40,</t>
  </si>
  <si>
    <t xml:space="preserve">40 (G) Фомина-Просвещения-Художников-Сиреневый (кроме  )</t>
  </si>
  <si>
    <t xml:space="preserve">Прос д46к1 кв 141, Фом д13к1 кв 141, Фом д15/5 кв 41,</t>
  </si>
  <si>
    <t xml:space="preserve">41 (G) Фомина-Просвещения-Художников-Сиреневый (кроме  )</t>
  </si>
  <si>
    <t xml:space="preserve">Фом д15/5 кв 42, Сир д7к1 кв 242,</t>
  </si>
  <si>
    <t xml:space="preserve">42 (G) Фомина-Просвещения-Художников-Сиреневый (кроме  )</t>
  </si>
  <si>
    <t xml:space="preserve">Фом д13к1 кв 343,</t>
  </si>
  <si>
    <t xml:space="preserve">43 (G) Фомина-Просвещения-Художников-Сиреневый (кроме  )</t>
  </si>
  <si>
    <t xml:space="preserve">Прос д46к2 кв 144, Фом д13к1 кв 144,</t>
  </si>
  <si>
    <t xml:space="preserve">44 (G) Фомина-Просвещения-Художников-Сиреневый (кроме  )</t>
  </si>
  <si>
    <t xml:space="preserve">Худ д30к2 кв 245, Прос д46к2 кв 245,</t>
  </si>
  <si>
    <t xml:space="preserve">45 (G) Фомина-Просвещения-Художников-Сиреневый (кроме  )</t>
  </si>
  <si>
    <t xml:space="preserve">46 (G) Фомина-Просвещения-Художников-Сиреневый (кроме  )</t>
  </si>
  <si>
    <t xml:space="preserve">Фом д13к1 кв 447,</t>
  </si>
  <si>
    <t xml:space="preserve">47 (G) Фомина-Просвещения-Художников-Сиреневый (кроме  )</t>
  </si>
  <si>
    <t xml:space="preserve">Люда  Анущ</t>
  </si>
  <si>
    <t xml:space="preserve">Фом д13к1 кв 448,</t>
  </si>
  <si>
    <t xml:space="preserve">48 (G) Фомина-Просвещения-Художников-Сиреневый (кроме  )</t>
  </si>
  <si>
    <t xml:space="preserve">Фом д13к1 кв 449,</t>
  </si>
  <si>
    <t xml:space="preserve">49 (G) Фомина-Просвещения-Художников-Сиреневый (кроме  )</t>
  </si>
  <si>
    <t xml:space="preserve">Прос д46к1 кв 150,</t>
  </si>
  <si>
    <t xml:space="preserve">50 (G) Фомина-Просвещения-Художников-Сиреневый (кроме  )</t>
  </si>
  <si>
    <t xml:space="preserve">Прос д46к1 кв 151,</t>
  </si>
  <si>
    <t xml:space="preserve">51 (G) Фомина-Просвещения-Художников-Сиреневый (кроме  )</t>
  </si>
  <si>
    <t xml:space="preserve">Альмира</t>
  </si>
  <si>
    <t xml:space="preserve">52 (G) Фомина-Просвещения-Художников-Сиреневый (кроме  )</t>
  </si>
  <si>
    <t xml:space="preserve">53 (G) Фомина-Просвещения-Художников-Сиреневый (кроме  )</t>
  </si>
  <si>
    <t xml:space="preserve">Люда м </t>
  </si>
  <si>
    <t xml:space="preserve">Худ д30к1 кв 254, Худ д30к1 кв 353, Прос д46к2 кв 54</t>
  </si>
  <si>
    <t xml:space="preserve">54 (G) Фомина-Просвещения-Художников-Сиреневый (кроме  )</t>
  </si>
  <si>
    <t xml:space="preserve">Худ д30к1 кв 355, Фом д13к1 кв 255,</t>
  </si>
  <si>
    <t xml:space="preserve">55 (G) Фомина-Просвещения-Художников-Сиреневый (кроме  )</t>
  </si>
  <si>
    <t xml:space="preserve">Худ д30к1 кв 356, Фом д13к1 кв 56, Сир д7к1 кв 156,</t>
  </si>
  <si>
    <t xml:space="preserve">56 (G) Фомина-Просвещения-Художников-Сиреневый (кроме  )</t>
  </si>
  <si>
    <t xml:space="preserve">Худ д30к1 кв 357,</t>
  </si>
  <si>
    <t xml:space="preserve">57 (G) Фомина-Просвещения-Художников-Сиреневый (кроме  )</t>
  </si>
  <si>
    <t xml:space="preserve">Фом д13к1 кв 58,</t>
  </si>
  <si>
    <t xml:space="preserve">58 (G) Фомина-Просвещения-Художников-Сиреневый (кроме  )</t>
  </si>
  <si>
    <t xml:space="preserve">Фом д13к1 кв 59,</t>
  </si>
  <si>
    <t xml:space="preserve">59 (G) Фомина-Просвещения-Художников-Сиреневый (кроме  )</t>
  </si>
  <si>
    <t xml:space="preserve">Худ д30к1 кв 260, Сир д7к1 кв 260,</t>
  </si>
  <si>
    <t xml:space="preserve">60 (G) Фомина-Просвещения-Художников-Сиреневый (кроме  )</t>
  </si>
  <si>
    <t xml:space="preserve">61 (G) Фомина-Просвещения-Художников-Сиреневый (кроме  )</t>
  </si>
  <si>
    <t xml:space="preserve">Худ д30к1 кв 262, Худ д30к2 кв 62,</t>
  </si>
  <si>
    <t xml:space="preserve">62 (G) Фомина-Просвещения-Художников-Сиреневый (кроме  )</t>
  </si>
  <si>
    <t xml:space="preserve">Фом д13к1 кв 63,</t>
  </si>
  <si>
    <t xml:space="preserve">63 (G) Фомина-Просвещения-Художников-Сиреневый (кроме  )</t>
  </si>
  <si>
    <t xml:space="preserve">64 (G) Фомина-Просвещения-Художников-Сиреневый (кроме  )</t>
  </si>
  <si>
    <t xml:space="preserve">65 (G) Фомина-Просвещения-Художников-Сиреневый (кроме  )</t>
  </si>
  <si>
    <t xml:space="preserve">66 (G) Фомина-Просвещения-Художников-Сиреневый (кроме  )</t>
  </si>
  <si>
    <t xml:space="preserve">Фом д13к1 кв 367,</t>
  </si>
  <si>
    <t xml:space="preserve">67 (G) Фомина-Просвещения-Художников-Сиреневый (кроме  )</t>
  </si>
  <si>
    <t xml:space="preserve">Сир д7к1 кв 268,</t>
  </si>
  <si>
    <t xml:space="preserve">68 (G) Фомина-Просвещения-Художников-Сиреневый (кроме  )</t>
  </si>
  <si>
    <t xml:space="preserve">69 (G) Фомина-Просвещения-Художников-Сиреневый (кроме  )</t>
  </si>
  <si>
    <t xml:space="preserve">Фом д15/5 кв 70,</t>
  </si>
  <si>
    <t xml:space="preserve">70 (G) Фомина-Просвещения-Художников-Сиреневый (кроме  )</t>
  </si>
  <si>
    <t xml:space="preserve">71 (G) Фомина-Просвещения-Художников-Сиреневый (кроме  )</t>
  </si>
  <si>
    <t xml:space="preserve">Худ д30к1 кв 372, Сир д7к1 кв 272,</t>
  </si>
  <si>
    <t xml:space="preserve">72 (G) Фомина-Просвещения-Художников-Сиреневый (кроме  )</t>
  </si>
  <si>
    <t xml:space="preserve">73 (G) Фомина-Просвещения-Художников-Сиреневый (кроме  )</t>
  </si>
  <si>
    <t xml:space="preserve">Фом д13к1 кв 174,</t>
  </si>
  <si>
    <t xml:space="preserve">74 (G) Фомина-Просвещения-Художников-Сиреневый (кроме  )</t>
  </si>
  <si>
    <t xml:space="preserve">75 (G) Фомина-Просвещения-Художников-Сиреневый (кроме  )</t>
  </si>
  <si>
    <t xml:space="preserve">76 (G) Фомина-Просвещения-Художников-Сиреневый (кроме  )</t>
  </si>
  <si>
    <t xml:space="preserve">77 (G) Фомина-Просвещения-Художников-Сиреневый (кроме  )</t>
  </si>
  <si>
    <t xml:space="preserve">Прос д46к1 кв 178, Сир д7к1 кв 278,</t>
  </si>
  <si>
    <t xml:space="preserve">78 (G) Фомина-Просвещения-Художников-Сиреневый (кроме  )</t>
  </si>
  <si>
    <t xml:space="preserve">79 (G) Фомина-Просвещения-Художников-Сиреневый (кроме  )</t>
  </si>
  <si>
    <t xml:space="preserve">80 (G) Фомина-Просвещения-Художников-Сиреневый (кроме  )</t>
  </si>
  <si>
    <t xml:space="preserve">Худ д30к2 кв 181,</t>
  </si>
  <si>
    <t xml:space="preserve">81 (G) Фомина-Просвещения-Художников-Сиреневый (кроме  )</t>
  </si>
  <si>
    <t xml:space="preserve">Худ д30к2 кв 182,</t>
  </si>
  <si>
    <t xml:space="preserve">82 (G) Фомина-Просвещения-Художников-Сиреневый (кроме  )</t>
  </si>
  <si>
    <t xml:space="preserve">Худ д30к2 кв 183,</t>
  </si>
  <si>
    <t xml:space="preserve">83 (G) Фомина-Просвещения-Художников-Сиреневый (кроме  )</t>
  </si>
  <si>
    <t xml:space="preserve">Фом д13к1 кв 584,</t>
  </si>
  <si>
    <t xml:space="preserve">84 (G) Фомина-Просвещения-Художников-Сиреневый (кроме  )</t>
  </si>
  <si>
    <t xml:space="preserve">85 (G) Фомина-Просвещения-Художников-Сиреневый (кроме  )</t>
  </si>
  <si>
    <t xml:space="preserve">Худ д30к1 кв 286,</t>
  </si>
  <si>
    <t xml:space="preserve">86 (G) Фомина-Просвещения-Художников-Сиреневый (кроме  )</t>
  </si>
  <si>
    <t xml:space="preserve">Худ д30к2 кв 187, Фом д13к1 кв 487,</t>
  </si>
  <si>
    <t xml:space="preserve">87 (G) Фомина-Просвещения-Художников-Сиреневый (кроме  )</t>
  </si>
  <si>
    <r>
      <rPr>
        <sz val="10"/>
        <color rgb="FF000000"/>
        <rFont val="Arial"/>
        <family val="2"/>
      </rPr>
      <t xml:space="preserve">Фом д13к1 кв 588, Сир д7к1 кв 88, </t>
    </r>
    <r>
      <rPr>
        <sz val="10"/>
        <color rgb="FF000000"/>
        <rFont val="ArialMT"/>
        <family val="2"/>
      </rPr>
      <t xml:space="preserve">Сир.7/1/88 агр
ИФомина13/1/588 агр
Просвещения 46/1 588 "ошибка"</t>
    </r>
  </si>
  <si>
    <t xml:space="preserve">88 (G) Фомина-Просвещения-Художников-Сиреневый (кроме  )</t>
  </si>
  <si>
    <t xml:space="preserve">89 (G) Фомина-Просвещения-Художников-Сиреневый (кроме  )</t>
  </si>
  <si>
    <t xml:space="preserve">Худ д30к2 кв 90, Прос д46к2 кв 190,</t>
  </si>
  <si>
    <t xml:space="preserve">90 (G) Фомина-Просвещения-Художников-Сиреневый (кроме  )</t>
  </si>
  <si>
    <t xml:space="preserve">Фом д13к1 кв 491, Фом д15/5 кв 91,</t>
  </si>
  <si>
    <t xml:space="preserve">91 (G) Фомина-Просвещения-Художников-Сиреневый (кроме  )</t>
  </si>
  <si>
    <t xml:space="preserve">Прос д46к2 кв 192,</t>
  </si>
  <si>
    <t xml:space="preserve">92 (G) Фомина-Просвещения-Художников-Сиреневый (кроме  )</t>
  </si>
  <si>
    <t xml:space="preserve">Прос д46к1 кв 193,</t>
  </si>
  <si>
    <t xml:space="preserve">93 (G) Фомина-Просвещения-Художников-Сиреневый (кроме  )</t>
  </si>
  <si>
    <t xml:space="preserve">94 (G) Фомина-Просвещения-Художников-Сиреневый (кроме  )</t>
  </si>
  <si>
    <t xml:space="preserve">Худ д30к1 кв 195, Прос д46к2 кв 195,</t>
  </si>
  <si>
    <t xml:space="preserve">95 (G) Фомина-Просвещения-Художников-Сиреневый (кроме  )</t>
  </si>
  <si>
    <t xml:space="preserve">96 (G) Фомина-Просвещения-Художников-Сиреневый (кроме  )</t>
  </si>
  <si>
    <t xml:space="preserve">Фом д13к1 кв 597, Фом д15/5 кв 97,</t>
  </si>
  <si>
    <t xml:space="preserve">97 (G) Фомина-Просвещения-Художников-Сиреневый (кроме  )</t>
  </si>
  <si>
    <t xml:space="preserve">98 (G) Фомина-Просвещения-Художников-Сиреневый (кроме  )</t>
  </si>
  <si>
    <t xml:space="preserve">99 (G) Фомина-Просвещения-Художников-Сиреневый (кроме  )</t>
  </si>
  <si>
    <t xml:space="preserve">100 (G) Фомина-Просвещения-Художников-Сиреневый (кроме  )</t>
  </si>
  <si>
    <t xml:space="preserve">Прос 39к1 кв 101,</t>
  </si>
  <si>
    <t xml:space="preserve">1 (H) Просвещения-Художников-Поэтический-Кустодиева (кроме  )</t>
  </si>
  <si>
    <t xml:space="preserve">Галина Пан</t>
  </si>
  <si>
    <t xml:space="preserve">2 (H) Просвещения-Художников-Поэтический-Кустодиева (кроме  )</t>
  </si>
  <si>
    <t xml:space="preserve">Владимир Л</t>
  </si>
  <si>
    <t xml:space="preserve">Худ д33к1 кв 103,</t>
  </si>
  <si>
    <t xml:space="preserve">3 (H) Просвещения-Художников-Поэтический-Кустодиева (кроме  )</t>
  </si>
  <si>
    <t xml:space="preserve">Худ д33к1 кв 4,</t>
  </si>
  <si>
    <t xml:space="preserve">4 (H) Просвещения-Художников-Поэтический-Кустодиева (кроме  )</t>
  </si>
  <si>
    <t xml:space="preserve">5 (H) Просвещения-Художников-Поэтический-Кустодиева (кроме  )</t>
  </si>
  <si>
    <t xml:space="preserve">Куст д10к1 кв 6, Худ д31к1 кв 206, Худ д35 кв 6,</t>
  </si>
  <si>
    <t xml:space="preserve">6 (H) Просвещения-Художников-Поэтический-Кустодиева (кроме  )</t>
  </si>
  <si>
    <t xml:space="preserve">7 (H) Просвещения-Художников-Поэтический-Кустодиева (кроме  )</t>
  </si>
  <si>
    <t xml:space="preserve">8 (H) Просвещения-Художников-Поэтический-Кустодиева (кроме  )</t>
  </si>
  <si>
    <t xml:space="preserve">Люба Пр</t>
  </si>
  <si>
    <t xml:space="preserve">9 (H) Просвещения-Художников-Поэтический-Кустодиева (кроме  )</t>
  </si>
  <si>
    <t xml:space="preserve">10 (H) Просвещения-Художников-Поэтический-Кустодиева (кроме  )</t>
  </si>
  <si>
    <t xml:space="preserve">Худ д33к1 кв 411,</t>
  </si>
  <si>
    <t xml:space="preserve">11 (H) Просвещения-Художников-Поэтический-Кустодиева (кроме  )</t>
  </si>
  <si>
    <t xml:space="preserve">Прос д41 кв 112, Куст д12к1 кв 312,</t>
  </si>
  <si>
    <t xml:space="preserve">12 (H) Просвещения-Художников-Поэтический-Кустодиева (кроме  )</t>
  </si>
  <si>
    <t xml:space="preserve">Куст д2 кв 113, Худ д27к3 кв 113, Худ д31к2 кв 13, Худ д33к1 кв 13,</t>
  </si>
  <si>
    <t xml:space="preserve">13 (H) Просвещения-Художников-Поэтический-Кустодиева (кроме  )</t>
  </si>
  <si>
    <t xml:space="preserve">Куст д12к1 кв 314, Худ д31к1 кв 14,</t>
  </si>
  <si>
    <t xml:space="preserve">14 (H) Просвещения-Художников-Поэтический-Кустодиева (кроме  )</t>
  </si>
  <si>
    <t xml:space="preserve">Куст д16к1 кв 15, Худ д27к3 кв 15, Худ д33к1 кв 415, Худ д33к1 кв 615,</t>
  </si>
  <si>
    <t xml:space="preserve">15 (H) Просвещения-Художников-Поэтический-Кустодиева (кроме  )</t>
  </si>
  <si>
    <t xml:space="preserve">света К. Гр</t>
  </si>
  <si>
    <t xml:space="preserve">Куст д16к1 кв 16,</t>
  </si>
  <si>
    <t xml:space="preserve">16 (H) Просвещения-Художников-Поэтический-Кустодиева (кроме  )</t>
  </si>
  <si>
    <t xml:space="preserve">Прос д41 кв 17, Худ д31к2 кв 17, Худ д33к1 кв 617,</t>
  </si>
  <si>
    <t xml:space="preserve">17 (H) Просвещения-Художников-Поэтический-Кустодиева (кроме  )</t>
  </si>
  <si>
    <t xml:space="preserve">Худ д27к3 кв 18, Худ д31к1 кв 218,</t>
  </si>
  <si>
    <t xml:space="preserve">18 (H) Просвещения-Художников-Поэтический-Кустодиева (кроме  )</t>
  </si>
  <si>
    <t xml:space="preserve">Худ д27к3 кв 19, Худ д33к1 кв 119, Худ д33к1 кв 219, Прос 39к1 кв 19,</t>
  </si>
  <si>
    <t xml:space="preserve">19 (H) Просвещения-Художников-Поэтический-Кустодиева (кроме  )</t>
  </si>
  <si>
    <t xml:space="preserve">Куст д16к1 кв 120, Куст д12к1 кв 320, Худ д27к3 кв 20, Худ д27к1 кв 20,</t>
  </si>
  <si>
    <t xml:space="preserve">20 (H) Просвещения-Художников-Поэтический-Кустодиева (кроме  )</t>
  </si>
  <si>
    <t xml:space="preserve">Куст д16к1 кв 121, Худ д27к1 кв 121, Худ д29к2 кв 21,</t>
  </si>
  <si>
    <t xml:space="preserve">21 (H) Просвещения-Художников-Поэтический-Кустодиева (кроме  )</t>
  </si>
  <si>
    <t xml:space="preserve">Куст д12к1 кв 122, Худ д27к3 кв 122, Худ д31к1 кв 222, Худ д33к1 кв 222,</t>
  </si>
  <si>
    <t xml:space="preserve">22 (H) Просвещения-Художников-Поэтический-Кустодиева (кроме  )</t>
  </si>
  <si>
    <t xml:space="preserve">23 (H) Просвещения-Художников-Поэтический-Кустодиева (кроме  )</t>
  </si>
  <si>
    <t xml:space="preserve">марковская</t>
  </si>
  <si>
    <r>
      <rPr>
        <sz val="12"/>
        <color rgb="FF000000"/>
        <rFont val="Arial"/>
        <family val="2"/>
      </rPr>
      <t xml:space="preserve">Худ д27к3 кв 24, </t>
    </r>
    <r>
      <rPr>
        <sz val="12"/>
        <color rgb="FF000000"/>
        <rFont val="ArialMT"/>
        <family val="2"/>
      </rPr>
      <t xml:space="preserve">Худ 27 кор1. 124. Худ 27 кор3 кв24. Куст 4 кор2 кв24</t>
    </r>
  </si>
  <si>
    <t xml:space="preserve">24 (H) Просвещения-Художников-Поэтический-Кустодиева (кроме  )</t>
  </si>
  <si>
    <t xml:space="preserve">Куст д12к1 кв 325, Худ д27к3 кв 125,</t>
  </si>
  <si>
    <t xml:space="preserve">25 (H) Просвещения-Художников-Поэтический-Кустодиева (кроме  )</t>
  </si>
  <si>
    <t xml:space="preserve">Лена Ми.</t>
  </si>
  <si>
    <t xml:space="preserve">Худ д27к1 кв 26, Худ д27к1 кв 126, Худ д33к1 кв 126, Худ д33к1 кв 226,</t>
  </si>
  <si>
    <t xml:space="preserve">26 (H) Просвещения-Художников-Поэтический-Кустодиева (кроме  )</t>
  </si>
  <si>
    <t xml:space="preserve">Худ д27к1 кв 127,</t>
  </si>
  <si>
    <t xml:space="preserve">27 (H) Просвещения-Художников-Поэтический-Кустодиева (кроме  )</t>
  </si>
  <si>
    <t xml:space="preserve">28 (H) Просвещения-Художников-Поэтический-Кустодиева (кроме  )</t>
  </si>
  <si>
    <t xml:space="preserve">Куст д12к1 кв 129, Худ д27к1 кв 129,</t>
  </si>
  <si>
    <t xml:space="preserve">29 (H) Просвещения-Художников-Поэтический-Кустодиева (кроме  )</t>
  </si>
  <si>
    <t xml:space="preserve">Прос д41 кв 130, Куст д2 кв 30, Худ д33к1 кв 30, Худ д33к1 кв 430, Худ д33к1 кв 730,</t>
  </si>
  <si>
    <t xml:space="preserve">30 (H) Просвещения-Художников-Поэтический-Кустодиева (кроме  )</t>
  </si>
  <si>
    <t xml:space="preserve">Куст д2 кв 31, Худ д27к1 кв 31, Худ д33к1 кв 231,</t>
  </si>
  <si>
    <t xml:space="preserve">31 (H) Просвещения-Художников-Поэтический-Кустодиева (кроме  )</t>
  </si>
  <si>
    <t xml:space="preserve">Куст д4к2 кв 32,</t>
  </si>
  <si>
    <t xml:space="preserve">32 (H) Просвещения-Художников-Поэтический-Кустодиева (кроме  )</t>
  </si>
  <si>
    <t xml:space="preserve">Наташа Фед</t>
  </si>
  <si>
    <r>
      <rPr>
        <sz val="9"/>
        <color rgb="FF000000"/>
        <rFont val="Arial"/>
        <family val="2"/>
      </rPr>
      <t xml:space="preserve">Худ д29к2 кв 33,</t>
    </r>
    <r>
      <rPr>
        <sz val="9"/>
        <color rgb="FF000000"/>
        <rFont val="ArialMT"/>
        <family val="2"/>
      </rPr>
      <t xml:space="preserve">Художников 27/1 кв 33 и 333. Агр
Художников 33/1 кв 433 агр</t>
    </r>
  </si>
  <si>
    <t xml:space="preserve">33 (H) Просвещения-Художников-Поэтический-Кустодиева (кроме  )</t>
  </si>
  <si>
    <t xml:space="preserve">34 (H) Просвещения-Художников-Поэтический-Кустодиева (кроме  )</t>
  </si>
  <si>
    <t xml:space="preserve">Куст д16к1 кв 235, Худ д27к1 кв 35, Худ д33к1 кв 235, Худ д33к1 кв 735,</t>
  </si>
  <si>
    <t xml:space="preserve">35 (H) Просвещения-Художников-Поэтический-Кустодиева (кроме  )</t>
  </si>
  <si>
    <t xml:space="preserve">Худ д27к3 кв 36,</t>
  </si>
  <si>
    <t xml:space="preserve">36 (H) Просвещения-Художников-Поэтический-Кустодиева (кроме  )</t>
  </si>
  <si>
    <t xml:space="preserve">Группа Спр</t>
  </si>
  <si>
    <t xml:space="preserve">Худ д31к1 кв 237,</t>
  </si>
  <si>
    <t xml:space="preserve">37 (H) Просвещения-Художников-Поэтический-Кустодиева (кроме  )</t>
  </si>
  <si>
    <t xml:space="preserve">Ира Ч.</t>
  </si>
  <si>
    <t xml:space="preserve">38 (H) Просвещения-Художников-Поэтический-Кустодиева (кроме  )</t>
  </si>
  <si>
    <t xml:space="preserve">Худ д27к3 кв 139,</t>
  </si>
  <si>
    <t xml:space="preserve">39 (H) Просвещения-Художников-Поэтический-Кустодиева (кроме  )</t>
  </si>
  <si>
    <t xml:space="preserve">Куст д10к2 кв 40,</t>
  </si>
  <si>
    <t xml:space="preserve">40 (H) Просвещения-Художников-Поэтический-Кустодиева (кроме  )</t>
  </si>
  <si>
    <t xml:space="preserve">Худ д33к1 кв 741,</t>
  </si>
  <si>
    <t xml:space="preserve">41 (H) Просвещения-Художников-Поэтический-Кустодиева (кроме  )</t>
  </si>
  <si>
    <t xml:space="preserve">Звонила </t>
  </si>
  <si>
    <t xml:space="preserve">42 (H) Просвещения-Художников-Поэтический-Кустодиева (кроме  )</t>
  </si>
  <si>
    <t xml:space="preserve">Куст д16к1 кв 43, Куст д12к1 кв 143, Куст д10к1 кв 43, Худ д33к1 кв 743,</t>
  </si>
  <si>
    <t xml:space="preserve">43 (H) Просвещения-Художников-Поэтический-Кустодиева (кроме  )</t>
  </si>
  <si>
    <t xml:space="preserve">Куст д12к1 кв 144, Худ д31к2 кв 44,</t>
  </si>
  <si>
    <t xml:space="preserve">44 (H) Просвещения-Художников-Поэтический-Кустодиева (кроме  )</t>
  </si>
  <si>
    <t xml:space="preserve">Куст д10к2 кв 45, Худ д29к2 кв 45, Худ д31к1 кв 245,</t>
  </si>
  <si>
    <t xml:space="preserve">45 (H) Просвещения-Художников-Поэтический-Кустодиева (кроме  )</t>
  </si>
  <si>
    <t xml:space="preserve">Куст д16к1 кв 46, Худ д27к1 кв 46, Худ д27к1 кв 146,</t>
  </si>
  <si>
    <t xml:space="preserve">46 (H) Просвещения-Художников-Поэтический-Кустодиева (кроме  )</t>
  </si>
  <si>
    <t xml:space="preserve">Худ д33к1 кв 447,</t>
  </si>
  <si>
    <t xml:space="preserve">47 (H) Просвещения-Художников-Поэтический-Кустодиева (кроме  )</t>
  </si>
  <si>
    <t xml:space="preserve">Прос д41 кв 148, Прос 39к1 кв 48,</t>
  </si>
  <si>
    <t xml:space="preserve">48 (H) Просвещения-Художников-Поэтический-Кустодиева (кроме  )</t>
  </si>
  <si>
    <t xml:space="preserve">49 (H) Просвещения-Художников-Поэтический-Кустодиева (кроме  )</t>
  </si>
  <si>
    <t xml:space="preserve">Худ д27к3 кв 50, Худ д29к2 кв 50, Худ д31к2 кв 150,</t>
  </si>
  <si>
    <t xml:space="preserve">50 (H) Просвещения-Художников-Поэтический-Кустодиева (кроме  )</t>
  </si>
  <si>
    <t xml:space="preserve">Люда Анущ</t>
  </si>
  <si>
    <t xml:space="preserve">51 (H) Просвещения-Художников-Поэтический-Кустодиева (кроме  )</t>
  </si>
  <si>
    <t xml:space="preserve">Худ д27к1 кв 52,</t>
  </si>
  <si>
    <t xml:space="preserve">52 (H) Просвещения-Художников-Поэтический-Кустодиева (кроме  )</t>
  </si>
  <si>
    <t xml:space="preserve">Прос 39к1 кв 53,</t>
  </si>
  <si>
    <t xml:space="preserve">53 (H) Просвещения-Художников-Поэтический-Кустодиева (кроме  )</t>
  </si>
  <si>
    <t xml:space="preserve">Куст д2 кв 154, Худ д27к1 кв 354,</t>
  </si>
  <si>
    <t xml:space="preserve">54 (H) Просвещения-Художников-Поэтический-Кустодиева (кроме  )</t>
  </si>
  <si>
    <t xml:space="preserve">55 (H) Просвещения-Художников-Поэтический-Кустодиева (кроме  )</t>
  </si>
  <si>
    <t xml:space="preserve">Леша П.</t>
  </si>
  <si>
    <t xml:space="preserve">Куст д16к1 кв 56, Худ д27к3 кв 156, Худ д29к1 кв 56. Худ д33к1 кв 156,</t>
  </si>
  <si>
    <t xml:space="preserve">56 (H) Просвещения-Художников-Поэтический-Кустодиева (кроме  )</t>
  </si>
  <si>
    <t xml:space="preserve">Куст д16к1 кв 257,</t>
  </si>
  <si>
    <t xml:space="preserve">57 (H) Просвещения-Художников-Поэтический-Кустодиева (кроме  )</t>
  </si>
  <si>
    <t xml:space="preserve">Куст д16к1 кв 258, Худ д33к1 кв 58,</t>
  </si>
  <si>
    <t xml:space="preserve">58 (H) Просвещения-Художников-Поэтический-Кустодиева (кроме  )</t>
  </si>
  <si>
    <t xml:space="preserve">Куст д16к1 кв 259, Худ д27к2 кв 59, Худ д33к1 кв 579,</t>
  </si>
  <si>
    <t xml:space="preserve">59 (H) Просвещения-Художников-Поэтический-Кустодиева (кроме  )</t>
  </si>
  <si>
    <t xml:space="preserve">Куст д16к1 кв 160,</t>
  </si>
  <si>
    <t xml:space="preserve">60 (H) Просвещения-Художников-Поэтический-Кустодиева (кроме  )</t>
  </si>
  <si>
    <t xml:space="preserve">Куст д12к1 кв 161, Худ д27к3 кв 161,</t>
  </si>
  <si>
    <t xml:space="preserve">61 (H) Просвещения-Художников-Поэтический-Кустодиева (кроме  )</t>
  </si>
  <si>
    <t xml:space="preserve">Куст д4к2 кв 62, Худ д29к2 кв 62,</t>
  </si>
  <si>
    <t xml:space="preserve">62 (H) Просвещения-Художников-Поэтический-Кустодиева (кроме  )</t>
  </si>
  <si>
    <t xml:space="preserve">Куст д10к1 кв 63, Худ д27к1 кв 63,</t>
  </si>
  <si>
    <t xml:space="preserve">63 (H) Просвещения-Художников-Поэтический-Кустодиева (кроме  )</t>
  </si>
  <si>
    <t xml:space="preserve">Худ д27к1 кв 364,</t>
  </si>
  <si>
    <t xml:space="preserve">64 (H) Просвещения-Художников-Поэтический-Кустодиева (кроме  )</t>
  </si>
  <si>
    <t xml:space="preserve">65 (H) Просвещения-Художников-Поэтический-Кустодиева (кроме  )</t>
  </si>
  <si>
    <t xml:space="preserve">Куст д2 кв 66, Худ д27к3 кв 166, Худ д33к1 кв 766,</t>
  </si>
  <si>
    <t xml:space="preserve">66 (H) Просвещения-Художников-Поэтический-Кустодиева (кроме  )</t>
  </si>
  <si>
    <t xml:space="preserve">67 (H) Просвещения-Художников-Поэтический-Кустодиева (кроме  )</t>
  </si>
  <si>
    <t xml:space="preserve">Худ д27к3 кв 68,</t>
  </si>
  <si>
    <t xml:space="preserve">68 (H) Просвещения-Художников-Поэтический-Кустодиева (кроме  )</t>
  </si>
  <si>
    <t xml:space="preserve">69 (H) Просвещения-Художников-Поэтический-Кустодиева (кроме  )</t>
  </si>
  <si>
    <t xml:space="preserve">Прос д41 кв 70,</t>
  </si>
  <si>
    <t xml:space="preserve">70 (H) Просвещения-Художников-Поэтический-Кустодиева (кроме  )</t>
  </si>
  <si>
    <t xml:space="preserve">71 (H) Просвещения-Художников-Поэтический-Кустодиева (кроме  )</t>
  </si>
  <si>
    <t xml:space="preserve">Худ д27к3 кв 72, Худ д31к2 кв 72, Худ д33к1 кв 72, Прос 39к1 кв 72,</t>
  </si>
  <si>
    <t xml:space="preserve">72 (H) Просвещения-Художников-Поэтический-Кустодиева (кроме  )</t>
  </si>
  <si>
    <t xml:space="preserve">73 (H) Просвещения-Художников-Поэтический-Кустодиева (кроме  )</t>
  </si>
  <si>
    <t xml:space="preserve">74 (H) Просвещения-Художников-Поэтический-Кустодиева (кроме  )</t>
  </si>
  <si>
    <t xml:space="preserve">Худ д27к3 кв 75, Худ д27к3 кв 175, Прос 39к1 кв 75,</t>
  </si>
  <si>
    <t xml:space="preserve">75 (H) Просвещения-Художников-Поэтический-Кустодиева (кроме  )</t>
  </si>
  <si>
    <t xml:space="preserve">Худ д33к1 кв 76,</t>
  </si>
  <si>
    <t xml:space="preserve">76 (H) Просвещения-Художников-Поэтический-Кустодиева (кроме  )</t>
  </si>
  <si>
    <t xml:space="preserve">Худ д31к2 кв 177,</t>
  </si>
  <si>
    <t xml:space="preserve">77 (H) Просвещения-Художников-Поэтический-Кустодиева (кроме  )</t>
  </si>
  <si>
    <t xml:space="preserve">Куст д16к1 кв 178, Куст д12к1 кв 178,</t>
  </si>
  <si>
    <t xml:space="preserve">78 (H) Просвещения-Художников-Поэтический-Кустодиева (кроме  )</t>
  </si>
  <si>
    <t xml:space="preserve">79 (H) Просвещения-Художников-Поэтический-Кустодиева (кроме  )</t>
  </si>
  <si>
    <t xml:space="preserve">Куст д10к1 кв 80, Куст д10к2 кв 80,</t>
  </si>
  <si>
    <t xml:space="preserve">80 (H) Просвещения-Художников-Поэтический-Кустодиева (кроме  )</t>
  </si>
  <si>
    <t xml:space="preserve">Куст д10к1 кв 81,</t>
  </si>
  <si>
    <t xml:space="preserve">81 (H) Просвещения-Художников-Поэтический-Кустодиева (кроме  )</t>
  </si>
  <si>
    <t xml:space="preserve">Худ д31к1 кв 182,</t>
  </si>
  <si>
    <t xml:space="preserve">82 (H) Просвещения-Художников-Поэтический-Кустодиева (кроме  )</t>
  </si>
  <si>
    <t xml:space="preserve">83 (H) Просвещения-Художников-Поэтический-Кустодиева (кроме  )</t>
  </si>
  <si>
    <t xml:space="preserve">84 (H) Просвещения-Художников-Поэтический-Кустодиева (кроме  )</t>
  </si>
  <si>
    <t xml:space="preserve">Куст д16к1 кв 185, Куст д12к1 кв 185,</t>
  </si>
  <si>
    <t xml:space="preserve">85 (H) Просвещения-Художников-Поэтический-Кустодиева (кроме  )</t>
  </si>
  <si>
    <t xml:space="preserve">86 (H) Просвещения-Художников-Поэтический-Кустодиева (кроме  )</t>
  </si>
  <si>
    <t xml:space="preserve">Худ д29к1 кв 87, Худ д31к1 кв 187,</t>
  </si>
  <si>
    <t xml:space="preserve">87 (H) Просвещения-Художников-Поэтический-Кустодиева (кроме  )</t>
  </si>
  <si>
    <t xml:space="preserve">Худ д33к1 кв 288,Худ д33к1 кв 388,</t>
  </si>
  <si>
    <t xml:space="preserve">88 (H) Просвещения-Художников-Поэтический-Кустодиева (кроме  )</t>
  </si>
  <si>
    <t xml:space="preserve">Куст д16к1 кв 89, Худ д27к1 кв 89, Худ д29к2 кв 89,</t>
  </si>
  <si>
    <t xml:space="preserve">89 (H) Просвещения-Художников-Поэтический-Кустодиева (кроме  )</t>
  </si>
  <si>
    <t xml:space="preserve">Прос д41 кв 190,</t>
  </si>
  <si>
    <t xml:space="preserve">90 (H) Просвещения-Художников-Поэтический-Кустодиева (кроме  )</t>
  </si>
  <si>
    <t xml:space="preserve">Худ д27к1 кв 191,</t>
  </si>
  <si>
    <t xml:space="preserve">91 (H) Просвещения-Художников-Поэтический-Кустодиева (кроме  )</t>
  </si>
  <si>
    <t xml:space="preserve">Куст д12к1 кв 92,</t>
  </si>
  <si>
    <t xml:space="preserve">92 (H) Просвещения-Художников-Поэтический-Кустодиева (кроме  )</t>
  </si>
  <si>
    <t xml:space="preserve">Худ д27к1 кв 193,</t>
  </si>
  <si>
    <t xml:space="preserve">93 (H) Просвещения-Художников-Поэтический-Кустодиева (кроме  )</t>
  </si>
  <si>
    <t xml:space="preserve">94 (H) Просвещения-Художников-Поэтический-Кустодиева (кроме  )</t>
  </si>
  <si>
    <t xml:space="preserve">Куст д12к1 кв 295,</t>
  </si>
  <si>
    <t xml:space="preserve">95 (H) Просвещения-Художников-Поэтический-Кустодиева (кроме  )</t>
  </si>
  <si>
    <t xml:space="preserve">96 (H) Просвещения-Художников-Поэтический-Кустодиева (кроме  )</t>
  </si>
  <si>
    <t xml:space="preserve">97 (H) Просвещения-Художников-Поэтический-Кустодиева (кроме  )</t>
  </si>
  <si>
    <t xml:space="preserve">Прос д41 кв 198,</t>
  </si>
  <si>
    <t xml:space="preserve">98 (H) Просвещения-Художников-Поэтический-Кустодиева (кроме  )</t>
  </si>
  <si>
    <t xml:space="preserve">99 (H) Просвещения-Художников-Поэтический-Кустодиева (кроме  )</t>
  </si>
  <si>
    <t xml:space="preserve">Куст д16к1 кв 200, Куст д12к1 кв 300,</t>
  </si>
  <si>
    <t xml:space="preserve">100 (H) Просвещения-Художников-Поэтический-Кустодиева (кроме  )</t>
  </si>
  <si>
    <t xml:space="preserve">Руд д8к2 кв 1,</t>
  </si>
  <si>
    <t xml:space="preserve">1 (L) Луначарского-Художников-Поэтический-Руднева (кроме  )</t>
  </si>
  <si>
    <t xml:space="preserve">Галина Пан.</t>
  </si>
  <si>
    <t xml:space="preserve">Поэт д17 кв 2,</t>
  </si>
  <si>
    <t xml:space="preserve">2 (L) Луначарского-Художников-Поэтический-Руднева (кроме  )</t>
  </si>
  <si>
    <t xml:space="preserve">Лун д74 кв 3, Лун д66к2 кв 3,</t>
  </si>
  <si>
    <t xml:space="preserve">3 (L) Луначарского-Художников-Поэтический-Руднева (кроме  )</t>
  </si>
  <si>
    <t xml:space="preserve">Поэт 21 кв 304,</t>
  </si>
  <si>
    <t xml:space="preserve">4 (L) Луначарского-Художников-Поэтический-Руднева (кроме  )</t>
  </si>
  <si>
    <t xml:space="preserve">Поэт д9 кв 5,</t>
  </si>
  <si>
    <t xml:space="preserve">5 (L) Луначарского-Художников-Поэтический-Руднева (кроме  )</t>
  </si>
  <si>
    <t xml:space="preserve">Лун д70к1 кв 106,</t>
  </si>
  <si>
    <t xml:space="preserve">6 (L) Луначарского-Художников-Поэтический-Руднева (кроме  )</t>
  </si>
  <si>
    <t xml:space="preserve">7 (L) Луначарского-Художников-Поэтический-Руднева (кроме  )</t>
  </si>
  <si>
    <t xml:space="preserve">8 (L) Луначарского-Художников-Поэтический-Руднева (кроме  )</t>
  </si>
  <si>
    <t xml:space="preserve">Поэт д17 кв 9,</t>
  </si>
  <si>
    <t xml:space="preserve">9 (L) Луначарского-Художников-Поэтический-Руднева (кроме  )</t>
  </si>
  <si>
    <t xml:space="preserve">Худ д21 кв 10,</t>
  </si>
  <si>
    <t xml:space="preserve">10 (L) Луначарского-Художников-Поэтический-Руднева (кроме  )</t>
  </si>
  <si>
    <t xml:space="preserve">11 (L) Луначарского-Художников-Поэтический-Руднева (кроме  )</t>
  </si>
  <si>
    <t xml:space="preserve">Поэт 21 кв 112, Лун д68к1 кв 12,</t>
  </si>
  <si>
    <t xml:space="preserve">12 (L) Луначарского-Художников-Поэтический-Руднева (кроме  )</t>
  </si>
  <si>
    <t xml:space="preserve">Поэт 21 кв 213, Лун д66к3 кв 13, Худ д23к1 кв 13,</t>
  </si>
  <si>
    <t xml:space="preserve">13 (L) Луначарского-Художников-Поэтический-Руднева (кроме  )</t>
  </si>
  <si>
    <t xml:space="preserve">Лун д64 кв 114, Поэт д9 кв 14, Поэт д19к1 кв 14,</t>
  </si>
  <si>
    <t xml:space="preserve">14 (L) Луначарского-Художников-Поэтический-Руднева (кроме  )</t>
  </si>
  <si>
    <t xml:space="preserve">Лун д64 кв 15, Поэт д9 кв 15, Лун 66/2 кв15,</t>
  </si>
  <si>
    <t xml:space="preserve">15 (L) Луначарского-Художников-Поэтический-Руднева (кроме  )</t>
  </si>
  <si>
    <t xml:space="preserve">Поэт 21 кв 16,</t>
  </si>
  <si>
    <t xml:space="preserve">16 (L) Луначарского-Художников-Поэтический-Руднева (кроме  )</t>
  </si>
  <si>
    <t xml:space="preserve">Руд д8к2 кв 17, Лун д70к1 кв 117, Лун д70к1 кв 317, Лун д64 кв 17, Худ д23к1 17</t>
  </si>
  <si>
    <t xml:space="preserve">17 (L) Луначарского-Художников-Поэтический-Руднева (кроме  )</t>
  </si>
  <si>
    <t xml:space="preserve">Поэт 21 кв 18, Поэт 21 кв 118, Лун д70к1 кв 18,</t>
  </si>
  <si>
    <t xml:space="preserve">18 (L) Луначарского-Художников-Поэтический-Руднева (кроме  )</t>
  </si>
  <si>
    <t xml:space="preserve">Лун д66к3 кв 19,</t>
  </si>
  <si>
    <t xml:space="preserve">19 (L) Луначарского-Художников-Поэтический-Руднева (кроме  )</t>
  </si>
  <si>
    <t xml:space="preserve">20 (L) Луначарского-Художников-Поэтический-Руднева (кроме  )</t>
  </si>
  <si>
    <t xml:space="preserve">21 (L) Луначарского-Художников-Поэтический-Руднева (кроме  )</t>
  </si>
  <si>
    <t xml:space="preserve">Лун д70к1 кв 22, Лун д68к3 кв 22,</t>
  </si>
  <si>
    <t xml:space="preserve">22 (L) Луначарского-Художников-Поэтический-Руднева (кроме  )</t>
  </si>
  <si>
    <t xml:space="preserve">Галя П </t>
  </si>
  <si>
    <t xml:space="preserve">Поэт д17 кв 23,</t>
  </si>
  <si>
    <t xml:space="preserve">23 (L) Луначарского-Художников-Поэтический-Руднева (кроме  )</t>
  </si>
  <si>
    <t xml:space="preserve">Марковская</t>
  </si>
  <si>
    <t xml:space="preserve">Худ 27 кор1. 124. Худ 27 кор3 кв24. Куст 4 кор2 кв24</t>
  </si>
  <si>
    <t xml:space="preserve">24 (L) Луначарского-Художников-Поэтический-Руднева (кроме  )</t>
  </si>
  <si>
    <t xml:space="preserve">Руд д8к2 кв 25,</t>
  </si>
  <si>
    <t xml:space="preserve">25 (L) Луначарского-Художников-Поэтический-Руднева (кроме  )</t>
  </si>
  <si>
    <t xml:space="preserve">Поэт д11к1 кв 226,</t>
  </si>
  <si>
    <t xml:space="preserve">26 (L) Луначарского-Художников-Поэтический-Руднева (кроме  )</t>
  </si>
  <si>
    <t xml:space="preserve">Поэт 21 кв 127, Худ д23к1 кв 127,</t>
  </si>
  <si>
    <t xml:space="preserve">27 (L) Луначарского-Художников-Поэтический-Руднева (кроме  )</t>
  </si>
  <si>
    <t xml:space="preserve">Худ д23к1 кв 128,</t>
  </si>
  <si>
    <t xml:space="preserve">28 (L) Луначарского-Художников-Поэтический-Руднева (кроме  )</t>
  </si>
  <si>
    <t xml:space="preserve">Лун д64 кв 29,</t>
  </si>
  <si>
    <t xml:space="preserve">29 (L) Луначарского-Художников-Поэтический-Руднева (кроме  )</t>
  </si>
  <si>
    <t xml:space="preserve">30 (L) Луначарского-Художников-Поэтический-Руднева (кроме  )</t>
  </si>
  <si>
    <t xml:space="preserve">Поэт д19к1 кв 31,</t>
  </si>
  <si>
    <t xml:space="preserve">31 (L) Луначарского-Художников-Поэтический-Руднева (кроме  )</t>
  </si>
  <si>
    <t xml:space="preserve">32 (L) Луначарского-Художников-Поэтический-Руднева (кроме  )</t>
  </si>
  <si>
    <t xml:space="preserve">33 (L) Луначарского-Художников-Поэтический-Руднева (кроме  )</t>
  </si>
  <si>
    <t xml:space="preserve">34 (L) Луначарского-Художников-Поэтический-Руднева (кроме  )</t>
  </si>
  <si>
    <t xml:space="preserve">Поэт д11к1 кв 135,</t>
  </si>
  <si>
    <t xml:space="preserve">35 (L) Луначарского-Художников-Поэтический-Руднева (кроме  )</t>
  </si>
  <si>
    <t xml:space="preserve">Лун д70к1 кв 236, Поэт д11к4 кв 36,</t>
  </si>
  <si>
    <t xml:space="preserve">36 (L) Луначарского-Художников-Поэтический-Руднева (кроме  )</t>
  </si>
  <si>
    <t xml:space="preserve">Лун д66к2 кв 37, Поэт д11к4 кв 37,</t>
  </si>
  <si>
    <t xml:space="preserve">37 (L) Луначарского-Художников-Поэтический-Руднева (кроме  )</t>
  </si>
  <si>
    <t xml:space="preserve">38 (L) Луначарского-Художников-Поэтический-Руднева (кроме  )</t>
  </si>
  <si>
    <t xml:space="preserve">39 (L) Луначарского-Художников-Поэтический-Руднева (кроме  )</t>
  </si>
  <si>
    <t xml:space="preserve">40 (L) Луначарского-Художников-Поэтический-Руднева (кроме  )</t>
  </si>
  <si>
    <t xml:space="preserve">41 (L) Луначарского-Художников-Поэтический-Руднева (кроме  )</t>
  </si>
  <si>
    <t xml:space="preserve">Поэт 21 кв 142, Лун 72к2 кв 42,</t>
  </si>
  <si>
    <t xml:space="preserve">42 (L) Луначарского-Художников-Поэтический-Руднева (кроме  )</t>
  </si>
  <si>
    <t xml:space="preserve">Лун д66к2 кв 43,</t>
  </si>
  <si>
    <t xml:space="preserve">43 (L) Луначарского-Художников-Поэтический-Руднева (кроме  )</t>
  </si>
  <si>
    <t xml:space="preserve">Лун д70к1 кв 244, Поэт д11к2 кв 144,</t>
  </si>
  <si>
    <t xml:space="preserve">44 (L) Луначарского-Художников-Поэтический-Руднева (кроме  )</t>
  </si>
  <si>
    <t xml:space="preserve">45 (L) Луначарского-Художников-Поэтический-Руднева (кроме  )</t>
  </si>
  <si>
    <t xml:space="preserve">Руд д8к2 кв 46, Худ д23к1 кв 146,</t>
  </si>
  <si>
    <t xml:space="preserve">46 (L) Луначарского-Художников-Поэтический-Руднева (кроме  )</t>
  </si>
  <si>
    <t xml:space="preserve">Лун д70к1 кв 47, Поэт д19к1 кв 47,</t>
  </si>
  <si>
    <t xml:space="preserve">47 (L) Луначарского-Художников-Поэтический-Руднева (кроме  )</t>
  </si>
  <si>
    <t xml:space="preserve">48 (L) Луначарского-Художников-Поэтический-Руднева (кроме  )</t>
  </si>
  <si>
    <t xml:space="preserve">Поэт 21 кв 149,</t>
  </si>
  <si>
    <t xml:space="preserve">49 (L) Луначарского-Художников-Поэтический-Руднева (кроме  )</t>
  </si>
  <si>
    <t xml:space="preserve">Поэт д17 кв 50,</t>
  </si>
  <si>
    <t xml:space="preserve">50 (L) Луначарского-Художников-Поэтический-Руднева (кроме  )</t>
  </si>
  <si>
    <t xml:space="preserve">Лун 70к2 кв 151,</t>
  </si>
  <si>
    <t xml:space="preserve">51 (L) Луначарского-Художников-Поэтический-Руднева (кроме  )</t>
  </si>
  <si>
    <t xml:space="preserve">Поэт д11к1 кв 152,</t>
  </si>
  <si>
    <t xml:space="preserve">52 (L) Луначарского-Художников-Поэтический-Руднева (кроме  )</t>
  </si>
  <si>
    <t xml:space="preserve">53 (L) Луначарского-Художников-Поэтический-Руднева (кроме  )</t>
  </si>
  <si>
    <t xml:space="preserve">54 (L) Луначарского-Художников-Поэтический-Руднева (кроме  )</t>
  </si>
  <si>
    <t xml:space="preserve">Лун д66к2 кв 155, Поэт д13 кв 55,</t>
  </si>
  <si>
    <t xml:space="preserve">55 (L) Луначарского-Художников-Поэтический-Руднева (кроме  )</t>
  </si>
  <si>
    <t xml:space="preserve">Поэт 21 кв 156, Лун д70к1 кв 256, Поэт д11к2 кв 156, Поэт д13 кв 56,</t>
  </si>
  <si>
    <t xml:space="preserve">56 (L) Луначарского-Художников-Поэтический-Руднева (кроме  )</t>
  </si>
  <si>
    <t xml:space="preserve">Лун д66к2 кв 57,</t>
  </si>
  <si>
    <t xml:space="preserve">57 (L) Луначарского-Художников-Поэтический-Руднева (кроме  )</t>
  </si>
  <si>
    <t xml:space="preserve">58 (L) Луначарского-Художников-Поэтический-Руднева (кроме  )</t>
  </si>
  <si>
    <t xml:space="preserve">Лун д66к2 кв 59,</t>
  </si>
  <si>
    <t xml:space="preserve">59 (L) Луначарского-Художников-Поэтический-Руднева (кроме  )</t>
  </si>
  <si>
    <t xml:space="preserve">Поэт д9 кв 60,</t>
  </si>
  <si>
    <t xml:space="preserve">60 (L) Луначарского-Художников-Поэтический-Руднева (кроме  )</t>
  </si>
  <si>
    <t xml:space="preserve">61 (L) Луначарского-Художников-Поэтический-Руднева (кроме  )</t>
  </si>
  <si>
    <t xml:space="preserve">Лун д70к1 кв 262,</t>
  </si>
  <si>
    <t xml:space="preserve">62 (L) Луначарского-Художников-Поэтический-Руднева (кроме  )</t>
  </si>
  <si>
    <t xml:space="preserve">Лун д70к1 кв 163,</t>
  </si>
  <si>
    <t xml:space="preserve">63 (L) Луначарского-Художников-Поэтический-Руднева (кроме  )</t>
  </si>
  <si>
    <t xml:space="preserve">64 (L) Луначарского-Художников-Поэтический-Руднева (кроме  )</t>
  </si>
  <si>
    <t xml:space="preserve">65 (L) Луначарского-Художников-Поэтический-Руднева (кроме  )</t>
  </si>
  <si>
    <t xml:space="preserve">66 (L) Луначарского-Художников-Поэтический-Руднева (кроме  )</t>
  </si>
  <si>
    <t xml:space="preserve">Худ д23к1 кв 167,</t>
  </si>
  <si>
    <t xml:space="preserve">67 (L) Луначарского-Художников-Поэтический-Руднева (кроме  )</t>
  </si>
  <si>
    <t xml:space="preserve">68 (L) Луначарского-Художников-Поэтический-Руднева (кроме  )</t>
  </si>
  <si>
    <t xml:space="preserve">Лун д64 кв 69, Поэт д11к1 кв 169,</t>
  </si>
  <si>
    <t xml:space="preserve">69 (L) Луначарского-Художников-Поэтический-Руднева (кроме  )</t>
  </si>
  <si>
    <t xml:space="preserve">Поэт д9 кв 70,</t>
  </si>
  <si>
    <t xml:space="preserve">70 (L) Луначарского-Художников-Поэтический-Руднева (кроме  )</t>
  </si>
  <si>
    <t xml:space="preserve">Поэт 21 кв 171,</t>
  </si>
  <si>
    <t xml:space="preserve">71 (L) Луначарского-Художников-Поэтический-Руднева (кроме  )</t>
  </si>
  <si>
    <t xml:space="preserve">Поэт д19к1 кв 72,</t>
  </si>
  <si>
    <t xml:space="preserve">72 (L) Луначарского-Художников-Поэтический-Руднева (кроме  )</t>
  </si>
  <si>
    <t xml:space="preserve">Лун д66к2 кв 73,</t>
  </si>
  <si>
    <t xml:space="preserve">73 (L) Луначарского-Художников-Поэтический-Руднева (кроме  )</t>
  </si>
  <si>
    <t xml:space="preserve">Поэт д9 кв 74, Поэт д11к4 кв 74,</t>
  </si>
  <si>
    <t xml:space="preserve">74 (L) Луначарского-Художников-Поэтический-Руднева (кроме  )</t>
  </si>
  <si>
    <t xml:space="preserve">75 (L) Луначарского-Художников-Поэтический-Руднева (кроме  )</t>
  </si>
  <si>
    <t xml:space="preserve">Худ д23к1 кв 76,</t>
  </si>
  <si>
    <t xml:space="preserve">76 (L) Луначарского-Художников-Поэтический-Руднева (кроме  )</t>
  </si>
  <si>
    <t xml:space="preserve">77 (L) Луначарского-Художников-Поэтический-Руднева (кроме  )</t>
  </si>
  <si>
    <t xml:space="preserve">Поэт 21 кв 78, Худ д23к1 кв 78, Поэт д11к1 кв 178,</t>
  </si>
  <si>
    <t xml:space="preserve">78 (L) Луначарского-Художников-Поэтический-Руднева (кроме  )</t>
  </si>
  <si>
    <t xml:space="preserve">Поэт 21 кв 279, Лун 72к2 кв 79, Худ д23к1 кв 179, Поэт д11к1 кв 179, Поэт д13 кв 79,</t>
  </si>
  <si>
    <t xml:space="preserve">79 (L) Луначарского-Художников-Поэтический-Руднева (кроме  )</t>
  </si>
  <si>
    <t xml:space="preserve">Руд д8к2 кв 80,</t>
  </si>
  <si>
    <t xml:space="preserve">80 (L) Луначарского-Художников-Поэтический-Руднева (кроме  )</t>
  </si>
  <si>
    <t xml:space="preserve">Поэт 21 кв 81, Поэт 21 кв 281, Лун д70к1 кв 181, Лун д70к1 кв 281, Лун д66к2 кв 81, Поэт д11к4 кв 81,</t>
  </si>
  <si>
    <t xml:space="preserve">81 (L) Луначарского-Художников-Поэтический-Руднева (кроме  )</t>
  </si>
  <si>
    <t xml:space="preserve">Худ д23к1 кв 82,</t>
  </si>
  <si>
    <t xml:space="preserve">82 (L) Луначарского-Художников-Поэтический-Руднева (кроме  )</t>
  </si>
  <si>
    <t xml:space="preserve">83 (L) Луначарского-Художников-Поэтический-Руднева (кроме  )</t>
  </si>
  <si>
    <t xml:space="preserve">Руд д8к2 кв 84,</t>
  </si>
  <si>
    <t xml:space="preserve">84 (L) Луначарского-Художников-Поэтический-Руднева (кроме  )</t>
  </si>
  <si>
    <t xml:space="preserve">85 (L) Луначарского-Художников-Поэтический-Руднева (кроме  )</t>
  </si>
  <si>
    <t xml:space="preserve">Лун д64 кв 86,</t>
  </si>
  <si>
    <t xml:space="preserve">86 (L) Луначарского-Художников-Поэтический-Руднева (кроме  )</t>
  </si>
  <si>
    <t xml:space="preserve">87 (L) Луначарского-Художников-Поэтический-Руднева (кроме  )</t>
  </si>
  <si>
    <t xml:space="preserve">88 (L) Луначарского-Художников-Поэтический-Руднева (кроме  )</t>
  </si>
  <si>
    <t xml:space="preserve">89 (L) Луначарского-Художников-Поэтический-Руднева (кроме  )</t>
  </si>
  <si>
    <t xml:space="preserve">90 (L) Луначарского-Художников-Поэтический-Руднева (кроме  )</t>
  </si>
  <si>
    <t xml:space="preserve">91 (L) Луначарского-Художников-Поэтический-Руднева (кроме  )</t>
  </si>
  <si>
    <t xml:space="preserve">Поэт д11к2 кв 92,</t>
  </si>
  <si>
    <t xml:space="preserve">92 (L) Луначарского-Художников-Поэтический-Руднева (кроме  )</t>
  </si>
  <si>
    <t xml:space="preserve">Лун д64 кв 193,</t>
  </si>
  <si>
    <t xml:space="preserve">93 (L) Луначарского-Художников-Поэтический-Руднева (кроме  )</t>
  </si>
  <si>
    <t xml:space="preserve">94 (L) Луначарского-Художников-Поэтический-Руднева (кроме  )</t>
  </si>
  <si>
    <t xml:space="preserve">95 (L) Луначарского-Художников-Поэтический-Руднева (кроме  )</t>
  </si>
  <si>
    <t xml:space="preserve">Руд д8к2 кв 96,</t>
  </si>
  <si>
    <t xml:space="preserve">96 (L) Луначарского-Художников-Поэтический-Руднева (кроме  )</t>
  </si>
  <si>
    <t xml:space="preserve">97 (L) Луначарского-Художников-Поэтический-Руднева (кроме  )</t>
  </si>
  <si>
    <t xml:space="preserve">98 (L) Луначарского-Художников-Поэтический-Руднева (кроме  )</t>
  </si>
  <si>
    <t xml:space="preserve">Лун д66к2 кв 199,</t>
  </si>
  <si>
    <t xml:space="preserve">99 (L) Луначарского-Художников-Поэтический-Руднева (кроме  )</t>
  </si>
  <si>
    <t xml:space="preserve">100 (L) Луначарского-Художников-Поэтический-Руднева (кроме  )</t>
  </si>
  <si>
    <t xml:space="preserve">Street</t>
  </si>
  <si>
    <t xml:space="preserve">House</t>
  </si>
  <si>
    <t xml:space="preserve">P / Floor</t>
  </si>
  <si>
    <t xml:space="preserve">сколько на руках</t>
  </si>
  <si>
    <t xml:space="preserve">сколь сдали</t>
  </si>
  <si>
    <t xml:space="preserve">На руках</t>
  </si>
  <si>
    <t xml:space="preserve">Посли сдачи</t>
  </si>
  <si>
    <t xml:space="preserve">Номер это Кв с Агрессией</t>
  </si>
  <si>
    <t xml:space="preserve">Сколько всего</t>
  </si>
  <si>
    <t xml:space="preserve">ф.абрамова</t>
  </si>
  <si>
    <t xml:space="preserve">23</t>
  </si>
  <si>
    <t xml:space="preserve">1</t>
  </si>
  <si>
    <t xml:space="preserve">Оля Р.</t>
  </si>
  <si>
    <t xml:space="preserve">485</t>
  </si>
  <si>
    <t xml:space="preserve">2</t>
  </si>
  <si>
    <t xml:space="preserve">Наталья</t>
  </si>
  <si>
    <t xml:space="preserve">486</t>
  </si>
  <si>
    <t xml:space="preserve">3</t>
  </si>
  <si>
    <t xml:space="preserve">Ирина</t>
  </si>
  <si>
    <t xml:space="preserve">487</t>
  </si>
  <si>
    <t xml:space="preserve">4</t>
  </si>
  <si>
    <t xml:space="preserve">Наталья В</t>
  </si>
  <si>
    <t xml:space="preserve">488</t>
  </si>
  <si>
    <t xml:space="preserve">5</t>
  </si>
  <si>
    <t xml:space="preserve">489</t>
  </si>
  <si>
    <t xml:space="preserve">6</t>
  </si>
  <si>
    <t xml:space="preserve">490</t>
  </si>
  <si>
    <t xml:space="preserve">7</t>
  </si>
  <si>
    <t xml:space="preserve">Вика К.</t>
  </si>
  <si>
    <t xml:space="preserve">491</t>
  </si>
  <si>
    <t xml:space="preserve">8</t>
  </si>
  <si>
    <t xml:space="preserve">492 П</t>
  </si>
  <si>
    <t xml:space="preserve">9</t>
  </si>
  <si>
    <t xml:space="preserve">493 П</t>
  </si>
  <si>
    <t xml:space="preserve">н.рубцова</t>
  </si>
  <si>
    <t xml:space="preserve">13</t>
  </si>
  <si>
    <t xml:space="preserve">1 / 02-14</t>
  </si>
  <si>
    <t xml:space="preserve">Саша К.</t>
  </si>
  <si>
    <t xml:space="preserve">494</t>
  </si>
  <si>
    <t xml:space="preserve">1 / 15-27</t>
  </si>
  <si>
    <t xml:space="preserve">495</t>
  </si>
  <si>
    <t xml:space="preserve">11/1</t>
  </si>
  <si>
    <t xml:space="preserve">1 / 01-12 (1-60 кв)</t>
  </si>
  <si>
    <t xml:space="preserve">Группа 2 МК</t>
  </si>
  <si>
    <t xml:space="preserve">496</t>
  </si>
  <si>
    <t xml:space="preserve">1 / 13-23</t>
  </si>
  <si>
    <t xml:space="preserve">497</t>
  </si>
  <si>
    <t xml:space="preserve">2 / 01-13</t>
  </si>
  <si>
    <t xml:space="preserve">Артем</t>
  </si>
  <si>
    <t xml:space="preserve">498</t>
  </si>
  <si>
    <t xml:space="preserve">2 / 14+</t>
  </si>
  <si>
    <t xml:space="preserve">%</t>
  </si>
  <si>
    <t xml:space="preserve">3 / 01-14</t>
  </si>
  <si>
    <t xml:space="preserve">500</t>
  </si>
  <si>
    <t xml:space="preserve">3 / 15+</t>
  </si>
  <si>
    <t xml:space="preserve">Кирилл Ч.</t>
  </si>
  <si>
    <t xml:space="preserve">4 / 01-14</t>
  </si>
  <si>
    <t xml:space="preserve">4 / 15+</t>
  </si>
  <si>
    <t xml:space="preserve">19/1</t>
  </si>
  <si>
    <t xml:space="preserve">1 / 01-15</t>
  </si>
  <si>
    <t xml:space="preserve">П</t>
  </si>
  <si>
    <t xml:space="preserve">1 / 16-27</t>
  </si>
  <si>
    <t xml:space="preserve">2 / 01-15</t>
  </si>
  <si>
    <t xml:space="preserve">2 / 16-27</t>
  </si>
  <si>
    <t xml:space="preserve">3 / 01-15</t>
  </si>
  <si>
    <t xml:space="preserve">Группа 3 ЮН</t>
  </si>
  <si>
    <t xml:space="preserve">3 / 16+</t>
  </si>
  <si>
    <t xml:space="preserve">510</t>
  </si>
  <si>
    <t xml:space="preserve">15/1</t>
  </si>
  <si>
    <t xml:space="preserve">Группа 10 ЯШ</t>
  </si>
  <si>
    <t xml:space="preserve">1 / 16+</t>
  </si>
  <si>
    <t xml:space="preserve">Данные по "Новому парнасу". Старый еще не учитывается.</t>
  </si>
  <si>
    <t xml:space="preserve">2 / 16+</t>
  </si>
  <si>
    <t xml:space="preserve">Яна</t>
  </si>
  <si>
    <t xml:space="preserve">4 / 01-15</t>
  </si>
  <si>
    <t xml:space="preserve">4 / 16+</t>
  </si>
  <si>
    <t xml:space="preserve">21/1</t>
  </si>
  <si>
    <t xml:space="preserve">Наталья Г.</t>
  </si>
  <si>
    <t xml:space="preserve">(агр. 4, 9, 64, 100)</t>
  </si>
  <si>
    <t xml:space="preserve">Группа 7 ВЛ</t>
  </si>
  <si>
    <t xml:space="preserve">В. Гаврилина</t>
  </si>
  <si>
    <t xml:space="preserve">13/1</t>
  </si>
  <si>
    <t xml:space="preserve">1 / 01-13</t>
  </si>
  <si>
    <t xml:space="preserve">Вася М.</t>
  </si>
  <si>
    <t xml:space="preserve">2 / 01-14</t>
  </si>
  <si>
    <t xml:space="preserve">2 / 15+</t>
  </si>
  <si>
    <t xml:space="preserve">3 / 01-10</t>
  </si>
  <si>
    <t xml:space="preserve">3 / 11+</t>
  </si>
  <si>
    <t xml:space="preserve">4 / 01-10</t>
  </si>
  <si>
    <t xml:space="preserve">4 / 11+</t>
  </si>
  <si>
    <t xml:space="preserve">1 / 3-20</t>
  </si>
  <si>
    <t xml:space="preserve">2 / 3-14</t>
  </si>
  <si>
    <t xml:space="preserve">3 / 1-14</t>
  </si>
  <si>
    <t xml:space="preserve">4 / 1-11</t>
  </si>
  <si>
    <t xml:space="preserve">4 / 12+</t>
  </si>
  <si>
    <t xml:space="preserve">1 / 1-11</t>
  </si>
  <si>
    <t xml:space="preserve">Группа АК</t>
  </si>
  <si>
    <t xml:space="preserve">1 / 12+</t>
  </si>
  <si>
    <t xml:space="preserve">Людмила А.</t>
  </si>
  <si>
    <t xml:space="preserve">2 / 1-13</t>
  </si>
  <si>
    <t xml:space="preserve">545</t>
  </si>
  <si>
    <t xml:space="preserve">3 / 1-13</t>
  </si>
  <si>
    <t xml:space="preserve">3 / 14+</t>
  </si>
  <si>
    <t xml:space="preserve">4 / 1-10</t>
  </si>
  <si>
    <t xml:space="preserve">заречная</t>
  </si>
  <si>
    <t xml:space="preserve">33/1</t>
  </si>
  <si>
    <t xml:space="preserve">1 / 01-10</t>
  </si>
  <si>
    <t xml:space="preserve">1 / 11+</t>
  </si>
  <si>
    <t xml:space="preserve">2 / 01-08</t>
  </si>
  <si>
    <t xml:space="preserve">Ларила П.</t>
  </si>
  <si>
    <t xml:space="preserve">2 / 9-17</t>
  </si>
  <si>
    <t xml:space="preserve">2 / 18+</t>
  </si>
  <si>
    <t xml:space="preserve">3 / 01-08</t>
  </si>
  <si>
    <t xml:space="preserve">3 / 9-17</t>
  </si>
  <si>
    <t xml:space="preserve">3 / 18+</t>
  </si>
  <si>
    <t xml:space="preserve">Оля Ф.</t>
  </si>
  <si>
    <t xml:space="preserve">4 / 01-12</t>
  </si>
  <si>
    <t xml:space="preserve">Василий М.</t>
  </si>
  <si>
    <t xml:space="preserve">4 / 13+</t>
  </si>
  <si>
    <t xml:space="preserve">Ирина Ч.</t>
  </si>
  <si>
    <t xml:space="preserve">35/1</t>
  </si>
  <si>
    <t xml:space="preserve">1 / 02-10</t>
  </si>
  <si>
    <t xml:space="preserve">1 / 11-19</t>
  </si>
  <si>
    <t xml:space="preserve">Грппа ЮН</t>
  </si>
  <si>
    <t xml:space="preserve">1 / 20+</t>
  </si>
  <si>
    <t xml:space="preserve">Володя Л.</t>
  </si>
  <si>
    <t xml:space="preserve">2 / 02-09</t>
  </si>
  <si>
    <t xml:space="preserve">2 / 10-17</t>
  </si>
  <si>
    <t xml:space="preserve">3 / 02-09</t>
  </si>
  <si>
    <t xml:space="preserve">Андрей  РН</t>
  </si>
  <si>
    <t xml:space="preserve">3 / 10-17</t>
  </si>
  <si>
    <t xml:space="preserve">Галя</t>
  </si>
  <si>
    <t xml:space="preserve">4 / 02-10</t>
  </si>
  <si>
    <t xml:space="preserve">Алтынай</t>
  </si>
  <si>
    <t xml:space="preserve">4 / 11-19</t>
  </si>
  <si>
    <t xml:space="preserve">Люба Пе</t>
  </si>
  <si>
    <t xml:space="preserve">4 / 20+</t>
  </si>
  <si>
    <t xml:space="preserve">5 / 02-09</t>
  </si>
  <si>
    <t xml:space="preserve">5 / 10-16</t>
  </si>
  <si>
    <t xml:space="preserve">Валя Л.</t>
  </si>
  <si>
    <t xml:space="preserve">5 / 17+</t>
  </si>
  <si>
    <t xml:space="preserve">37/1</t>
  </si>
  <si>
    <t xml:space="preserve">1 / 02-09</t>
  </si>
  <si>
    <t xml:space="preserve">1 / 10-17</t>
  </si>
  <si>
    <t xml:space="preserve">1 / 18+</t>
  </si>
  <si>
    <t xml:space="preserve">2 / 02-10</t>
  </si>
  <si>
    <t xml:space="preserve">2 / 11-19</t>
  </si>
  <si>
    <t xml:space="preserve">2 / 20+</t>
  </si>
  <si>
    <t xml:space="preserve">Лариса С.</t>
  </si>
  <si>
    <t xml:space="preserve">Юра ЗРН</t>
  </si>
  <si>
    <t xml:space="preserve">4 / 02-09</t>
  </si>
  <si>
    <t xml:space="preserve">Рита</t>
  </si>
  <si>
    <t xml:space="preserve">4 / 10-17</t>
  </si>
  <si>
    <t xml:space="preserve">4 / 18+</t>
  </si>
  <si>
    <t xml:space="preserve">Кирилл Ф.</t>
  </si>
  <si>
    <t xml:space="preserve">5 / 01-10</t>
  </si>
  <si>
    <t xml:space="preserve">Лена Мо</t>
  </si>
  <si>
    <t xml:space="preserve">5 / 11-18</t>
  </si>
  <si>
    <t xml:space="preserve">5 / 19+</t>
  </si>
  <si>
    <t xml:space="preserve">Абрамова</t>
  </si>
  <si>
    <t xml:space="preserve">21/3</t>
  </si>
  <si>
    <t xml:space="preserve">1 / 01-08</t>
  </si>
  <si>
    <t xml:space="preserve">1 / 09-16</t>
  </si>
  <si>
    <t xml:space="preserve">1 / 17+</t>
  </si>
  <si>
    <t xml:space="preserve">594</t>
  </si>
  <si>
    <t xml:space="preserve">Володя С</t>
  </si>
  <si>
    <t xml:space="preserve">Оля М.</t>
  </si>
  <si>
    <t xml:space="preserve">3 / 09-16</t>
  </si>
  <si>
    <t xml:space="preserve">Ломоносовская</t>
  </si>
  <si>
    <t xml:space="preserve">3 / 17+</t>
  </si>
  <si>
    <t xml:space="preserve">4 / 01-06</t>
  </si>
  <si>
    <t xml:space="preserve">600</t>
  </si>
  <si>
    <t xml:space="preserve">4 / 07-12</t>
  </si>
  <si>
    <t xml:space="preserve">Лена Мо.</t>
  </si>
  <si>
    <t xml:space="preserve">5 / 02-06</t>
  </si>
  <si>
    <t xml:space="preserve">5 / 07-12</t>
  </si>
  <si>
    <t xml:space="preserve">Наташа Вол (Евгений С)</t>
  </si>
  <si>
    <t xml:space="preserve">5 / 13+</t>
  </si>
  <si>
    <t xml:space="preserve">6 / 01-06</t>
  </si>
  <si>
    <t xml:space="preserve">6 / 07-12</t>
  </si>
  <si>
    <t xml:space="preserve">6 / 13+</t>
  </si>
  <si>
    <t xml:space="preserve">Смирнов Владимир</t>
  </si>
  <si>
    <t xml:space="preserve">7 / 02-09</t>
  </si>
  <si>
    <t xml:space="preserve">Настя А.</t>
  </si>
  <si>
    <t xml:space="preserve">7 / 10-17</t>
  </si>
  <si>
    <t xml:space="preserve">7 / 18+</t>
  </si>
  <si>
    <t xml:space="preserve">Серега К.</t>
  </si>
  <si>
    <t xml:space="preserve">8 / 02-09</t>
  </si>
  <si>
    <t xml:space="preserve">8 / 10-17</t>
  </si>
  <si>
    <t xml:space="preserve">8 / 18+</t>
  </si>
  <si>
    <t xml:space="preserve">9 / 01-06</t>
  </si>
  <si>
    <t xml:space="preserve">Рима Г.</t>
  </si>
  <si>
    <t xml:space="preserve">9 / 07+</t>
  </si>
  <si>
    <t xml:space="preserve">10 / 02-09</t>
  </si>
  <si>
    <t xml:space="preserve">10 / 10-17</t>
  </si>
  <si>
    <t xml:space="preserve">10 / 18+</t>
  </si>
  <si>
    <t xml:space="preserve">11 / 01-08</t>
  </si>
  <si>
    <t xml:space="preserve">11 / 09-16</t>
  </si>
  <si>
    <t xml:space="preserve">11 / 17+</t>
  </si>
  <si>
    <t xml:space="preserve">45/2</t>
  </si>
  <si>
    <t xml:space="preserve">Группая ЯШ</t>
  </si>
  <si>
    <t xml:space="preserve">2 / 09-16</t>
  </si>
  <si>
    <t xml:space="preserve">2 / 17+</t>
  </si>
  <si>
    <t xml:space="preserve">3 / 01-09</t>
  </si>
  <si>
    <t xml:space="preserve">3 / 10-18</t>
  </si>
  <si>
    <t xml:space="preserve">Гр Свет К (Евгений С)</t>
  </si>
  <si>
    <t xml:space="preserve">3 / 19+</t>
  </si>
  <si>
    <t xml:space="preserve">4 / 01-09</t>
  </si>
  <si>
    <t xml:space="preserve">4 / 10-18</t>
  </si>
  <si>
    <t xml:space="preserve">4 / 19+</t>
  </si>
  <si>
    <t xml:space="preserve">Гр Слава Шт</t>
  </si>
  <si>
    <t xml:space="preserve">5 / 01-09</t>
  </si>
  <si>
    <t xml:space="preserve">5 / 10-18</t>
  </si>
  <si>
    <t xml:space="preserve">6 / 01-09</t>
  </si>
  <si>
    <t xml:space="preserve">6 / 10-18</t>
  </si>
  <si>
    <t xml:space="preserve">6 / 19+</t>
  </si>
  <si>
    <t xml:space="preserve">7 / 01-09</t>
  </si>
  <si>
    <t xml:space="preserve">7 / 10-18</t>
  </si>
  <si>
    <t xml:space="preserve">7 / 19+</t>
  </si>
  <si>
    <t xml:space="preserve">8 / 01-09</t>
  </si>
  <si>
    <t xml:space="preserve">8 / 10-18</t>
  </si>
  <si>
    <t xml:space="preserve">Группа Спру</t>
  </si>
  <si>
    <t xml:space="preserve">8 / 19+</t>
  </si>
  <si>
    <t xml:space="preserve">9 / 01-09</t>
  </si>
  <si>
    <t xml:space="preserve">9 / 10-18</t>
  </si>
  <si>
    <t xml:space="preserve">Вика Кл</t>
  </si>
  <si>
    <t xml:space="preserve">9 / 19+</t>
  </si>
  <si>
    <t xml:space="preserve">10 / 01-09</t>
  </si>
  <si>
    <t xml:space="preserve">10 / 10-18</t>
  </si>
  <si>
    <t xml:space="preserve">Андрей Мак</t>
  </si>
  <si>
    <t xml:space="preserve">10 / 19+</t>
  </si>
  <si>
    <t xml:space="preserve">45/1</t>
  </si>
  <si>
    <t xml:space="preserve">1 / 11-18</t>
  </si>
  <si>
    <t xml:space="preserve">1 / 19+</t>
  </si>
  <si>
    <t xml:space="preserve">leongyp</t>
  </si>
  <si>
    <t xml:space="preserve">2 / 11-18</t>
  </si>
  <si>
    <t xml:space="preserve">2 / 19+</t>
  </si>
  <si>
    <t xml:space="preserve">3 / 02-10</t>
  </si>
  <si>
    <t xml:space="preserve">3 / 11-18</t>
  </si>
  <si>
    <t xml:space="preserve">Евгений с</t>
  </si>
  <si>
    <t xml:space="preserve">4 / 11-18</t>
  </si>
  <si>
    <t xml:space="preserve">Галина П.</t>
  </si>
  <si>
    <t xml:space="preserve">5 / 02-10</t>
  </si>
  <si>
    <t xml:space="preserve">Настя Мих</t>
  </si>
  <si>
    <t xml:space="preserve">6 / 02-10</t>
  </si>
  <si>
    <t xml:space="preserve">6 / 11-18</t>
  </si>
  <si>
    <t xml:space="preserve">7 / 02-10</t>
  </si>
  <si>
    <t xml:space="preserve">7 / 11-18</t>
  </si>
  <si>
    <t xml:space="preserve">Андрей Сп</t>
  </si>
  <si>
    <t xml:space="preserve">8 / 02-10</t>
  </si>
  <si>
    <t xml:space="preserve">8 / 11-18</t>
  </si>
  <si>
    <t xml:space="preserve">41</t>
  </si>
  <si>
    <t xml:space="preserve">Евгений С</t>
  </si>
  <si>
    <t xml:space="preserve">"Старый парнас"</t>
  </si>
  <si>
    <t xml:space="preserve">м.дудина</t>
  </si>
  <si>
    <t xml:space="preserve">23к1</t>
  </si>
  <si>
    <t xml:space="preserve">1 / 14-25</t>
  </si>
  <si>
    <t xml:space="preserve">2 / 14-25</t>
  </si>
  <si>
    <t xml:space="preserve">гр Владимер Л</t>
  </si>
  <si>
    <t xml:space="preserve">3 / 01-13</t>
  </si>
  <si>
    <t xml:space="preserve">3 / 14-25</t>
  </si>
  <si>
    <t xml:space="preserve">4 / 01-08</t>
  </si>
  <si>
    <t xml:space="preserve">4 / 09-17</t>
  </si>
  <si>
    <t xml:space="preserve">4 / 18-25</t>
  </si>
  <si>
    <t xml:space="preserve">25к1</t>
  </si>
  <si>
    <t xml:space="preserve">1 / 01-8</t>
  </si>
  <si>
    <t xml:space="preserve">1 / 09-17</t>
  </si>
  <si>
    <t xml:space="preserve">1 / 18-25</t>
  </si>
  <si>
    <t xml:space="preserve">2 / 01-8</t>
  </si>
  <si>
    <t xml:space="preserve">2 / 09-17</t>
  </si>
  <si>
    <t xml:space="preserve">2 / 18-25</t>
  </si>
  <si>
    <t xml:space="preserve">4 / 01-13</t>
  </si>
  <si>
    <t xml:space="preserve">4 / 14-25</t>
  </si>
  <si>
    <t xml:space="preserve">5 / 01-13</t>
  </si>
  <si>
    <t xml:space="preserve">5 / 14-25</t>
  </si>
  <si>
    <t xml:space="preserve">25к2</t>
  </si>
  <si>
    <t xml:space="preserve">6 / 01-08</t>
  </si>
  <si>
    <t xml:space="preserve">6 / 09-17</t>
  </si>
  <si>
    <t xml:space="preserve">6 / 18-25</t>
  </si>
  <si>
    <t xml:space="preserve">4литА</t>
  </si>
  <si>
    <t xml:space="preserve">1 / 14-26</t>
  </si>
  <si>
    <t xml:space="preserve">2 / 01-09</t>
  </si>
  <si>
    <t xml:space="preserve">2 / 10-18</t>
  </si>
  <si>
    <t xml:space="preserve">2 / 19-26</t>
  </si>
  <si>
    <t xml:space="preserve">3 / 19-26</t>
  </si>
  <si>
    <t xml:space="preserve">4 / 19-26</t>
  </si>
  <si>
    <t xml:space="preserve">25</t>
  </si>
  <si>
    <t xml:space="preserve">6 / 01-13</t>
  </si>
  <si>
    <t xml:space="preserve">6 / 14-25</t>
  </si>
  <si>
    <t xml:space="preserve">в.гаврилина</t>
  </si>
  <si>
    <t xml:space="preserve">3к1</t>
  </si>
  <si>
    <t xml:space="preserve">1 / 18-26</t>
  </si>
  <si>
    <t xml:space="preserve">2 / 14-26</t>
  </si>
  <si>
    <t xml:space="preserve">3 / 18-26</t>
  </si>
  <si>
    <t xml:space="preserve">3к2</t>
  </si>
  <si>
    <t xml:space="preserve">12к1</t>
  </si>
  <si>
    <t xml:space="preserve">1 / 01-09</t>
  </si>
  <si>
    <t xml:space="preserve">1 / 10-18</t>
  </si>
  <si>
    <t xml:space="preserve">1 / 19-26</t>
  </si>
  <si>
    <t xml:space="preserve">3 / 14-26</t>
  </si>
  <si>
    <t xml:space="preserve">4 / 14-26</t>
  </si>
  <si>
    <t xml:space="preserve">5 / 01-08</t>
  </si>
  <si>
    <t xml:space="preserve">5 / 09-17</t>
  </si>
  <si>
    <t xml:space="preserve">5 / 18-26</t>
  </si>
  <si>
    <t xml:space="preserve">6 / 18-26</t>
  </si>
  <si>
    <t xml:space="preserve">2 / 18-26</t>
  </si>
  <si>
    <t xml:space="preserve">5 / 14-26</t>
  </si>
  <si>
    <t xml:space="preserve">6 / 14-26</t>
  </si>
  <si>
    <t xml:space="preserve">7 / 01-13</t>
  </si>
  <si>
    <t xml:space="preserve">7 / 14-26</t>
  </si>
  <si>
    <t xml:space="preserve">8 / 01-13</t>
  </si>
  <si>
    <t xml:space="preserve">8 / 14-26</t>
  </si>
  <si>
    <t xml:space="preserve">9 / 01-13</t>
  </si>
  <si>
    <t xml:space="preserve">9 / 14-26</t>
  </si>
  <si>
    <t xml:space="preserve">1 / 14+</t>
  </si>
  <si>
    <t xml:space="preserve">2 / 14-19</t>
  </si>
  <si>
    <t xml:space="preserve">4 / 14+</t>
  </si>
  <si>
    <t xml:space="preserve">5  / 01-13</t>
  </si>
  <si>
    <t xml:space="preserve">5 / 14+</t>
  </si>
  <si>
    <t xml:space="preserve">6 / 14+</t>
  </si>
  <si>
    <t xml:space="preserve">16к1</t>
  </si>
  <si>
    <t xml:space="preserve">18к1</t>
  </si>
  <si>
    <t xml:space="preserve">20к1</t>
  </si>
  <si>
    <t xml:space="preserve">4 /14</t>
  </si>
  <si>
    <t xml:space="preserve">Георгий С</t>
  </si>
  <si>
    <t xml:space="preserve">19</t>
  </si>
  <si>
    <t xml:space="preserve">2 / 01-10</t>
  </si>
  <si>
    <t xml:space="preserve">2 / 11+</t>
  </si>
  <si>
    <t xml:space="preserve">5 / 11+</t>
  </si>
  <si>
    <t xml:space="preserve">6 / 01-10</t>
  </si>
  <si>
    <t xml:space="preserve">6 / 11+</t>
  </si>
  <si>
    <t xml:space="preserve">7 / 01-10</t>
  </si>
  <si>
    <t xml:space="preserve">7 / 11+</t>
  </si>
  <si>
    <t xml:space="preserve">Дудина</t>
  </si>
  <si>
    <t xml:space="preserve">10</t>
  </si>
  <si>
    <t xml:space="preserve">1 / 01-12</t>
  </si>
  <si>
    <t xml:space="preserve">1 / 13+</t>
  </si>
  <si>
    <t xml:space="preserve">2 / 01-12</t>
  </si>
  <si>
    <t xml:space="preserve">2 / 13+</t>
  </si>
  <si>
    <t xml:space="preserve">ВАЖНО</t>
  </si>
  <si>
    <t xml:space="preserve">Рубцова 5 (1017кв)</t>
  </si>
  <si>
    <t xml:space="preserve">Рубцова 5</t>
  </si>
  <si>
    <t xml:space="preserve">тест</t>
  </si>
  <si>
    <t xml:space="preserve">На руках и После 1,00 = 1год. Если cдан то в "На руках" будет время от взятия до сдачи. </t>
  </si>
  <si>
    <t xml:space="preserve">Рубцова 3</t>
  </si>
  <si>
    <r>
      <rPr>
        <sz val="12"/>
        <rFont val="Arial"/>
        <family val="2"/>
      </rPr>
      <t xml:space="preserve"> - Кол уч берется </t>
    </r>
    <r>
      <rPr>
        <u val="single"/>
        <sz val="12"/>
        <rFont val="Arial"/>
        <family val="2"/>
      </rPr>
      <t xml:space="preserve">в месяц</t>
    </r>
  </si>
  <si>
    <r>
      <rPr>
        <sz val="12"/>
        <rFont val="Arial"/>
        <family val="2"/>
      </rPr>
      <t xml:space="preserve"> - Кол уч сдается </t>
    </r>
    <r>
      <rPr>
        <u val="single"/>
        <sz val="12"/>
        <rFont val="Arial"/>
        <family val="2"/>
      </rPr>
      <t xml:space="preserve">в месяц</t>
    </r>
  </si>
  <si>
    <t xml:space="preserve"> - В сред обработается через лет</t>
  </si>
  <si>
    <t xml:space="preserve">start</t>
  </si>
  <si>
    <t xml:space="preserve">finish</t>
  </si>
  <si>
    <t xml:space="preserve">Квартал</t>
  </si>
  <si>
    <t xml:space="preserve">Просвещения-Есенина-Поэтический-Фомина</t>
  </si>
  <si>
    <t xml:space="preserve">Прос д33к2 кв 4,</t>
  </si>
  <si>
    <t xml:space="preserve">Прос д33к1 кв 46</t>
  </si>
  <si>
    <t xml:space="preserve">Прос д33к1 кв 314</t>
  </si>
  <si>
    <t xml:space="preserve">Прос д33к1 кв 236, Прос д33к2 кв 376</t>
  </si>
  <si>
    <t xml:space="preserve">Прос д33к2 кв 377,</t>
  </si>
  <si>
    <t xml:space="preserve">Прос д33к1 кв 438,</t>
  </si>
  <si>
    <t xml:space="preserve">Прос д33к1 кв 439,</t>
  </si>
  <si>
    <t xml:space="preserve">на руках</t>
  </si>
  <si>
    <t xml:space="preserve">после сдачи</t>
  </si>
  <si>
    <t xml:space="preserve">луначарского</t>
  </si>
  <si>
    <t xml:space="preserve">-</t>
  </si>
  <si>
    <t xml:space="preserve">72к1</t>
  </si>
  <si>
    <t xml:space="preserve">руднева</t>
  </si>
  <si>
    <t xml:space="preserve">поэтический</t>
  </si>
  <si>
    <t xml:space="preserve">21</t>
  </si>
  <si>
    <t xml:space="preserve">9,10</t>
  </si>
  <si>
    <t xml:space="preserve">8к2</t>
  </si>
  <si>
    <t xml:space="preserve">1,2,3</t>
  </si>
  <si>
    <t xml:space="preserve">4,5</t>
  </si>
  <si>
    <t xml:space="preserve">72к2</t>
  </si>
  <si>
    <t xml:space="preserve">70к2</t>
  </si>
  <si>
    <t xml:space="preserve">70к3</t>
  </si>
  <si>
    <t xml:space="preserve">70к1</t>
  </si>
  <si>
    <t xml:space="preserve">6,7</t>
  </si>
  <si>
    <t xml:space="preserve">68к1</t>
  </si>
  <si>
    <t xml:space="preserve">68к2</t>
  </si>
  <si>
    <t xml:space="preserve">1,2</t>
  </si>
  <si>
    <t xml:space="preserve">3,4</t>
  </si>
  <si>
    <t xml:space="preserve">68к3</t>
  </si>
  <si>
    <t xml:space="preserve">66к2</t>
  </si>
  <si>
    <t xml:space="preserve">66к3</t>
  </si>
  <si>
    <t xml:space="preserve">художников</t>
  </si>
  <si>
    <t xml:space="preserve">19к1</t>
  </si>
  <si>
    <t xml:space="preserve">64</t>
  </si>
  <si>
    <t xml:space="preserve">17</t>
  </si>
  <si>
    <t xml:space="preserve">2,3</t>
  </si>
  <si>
    <t xml:space="preserve">11к1</t>
  </si>
  <si>
    <t xml:space="preserve">11к2</t>
  </si>
  <si>
    <t xml:space="preserve">11к4</t>
  </si>
  <si>
    <t xml:space="preserve">кустодиева</t>
  </si>
  <si>
    <t xml:space="preserve">14</t>
  </si>
  <si>
    <t xml:space="preserve">16к3</t>
  </si>
  <si>
    <t xml:space="preserve">просвещения</t>
  </si>
  <si>
    <t xml:space="preserve">39к2</t>
  </si>
  <si>
    <t xml:space="preserve">39к1</t>
  </si>
  <si>
    <t xml:space="preserve">35</t>
  </si>
  <si>
    <t xml:space="preserve">8,9</t>
  </si>
  <si>
    <t xml:space="preserve">10к1</t>
  </si>
  <si>
    <t xml:space="preserve">10к2</t>
  </si>
  <si>
    <t xml:space="preserve">4к2</t>
  </si>
  <si>
    <t xml:space="preserve">4к1</t>
  </si>
  <si>
    <t xml:space="preserve">3,5??</t>
  </si>
  <si>
    <t xml:space="preserve">27к3</t>
  </si>
  <si>
    <t xml:space="preserve">3,4,5</t>
  </si>
  <si>
    <t xml:space="preserve">27к1</t>
  </si>
  <si>
    <t xml:space="preserve">5,6</t>
  </si>
  <si>
    <t xml:space="preserve">7,8</t>
  </si>
  <si>
    <t xml:space="preserve">27к2</t>
  </si>
  <si>
    <t xml:space="preserve">29к1</t>
  </si>
  <si>
    <t xml:space="preserve">29к2</t>
  </si>
  <si>
    <t xml:space="preserve">31к1</t>
  </si>
  <si>
    <t xml:space="preserve">5,6,7</t>
  </si>
  <si>
    <t xml:space="preserve">33к1</t>
  </si>
  <si>
    <t xml:space="preserve">нечетные</t>
  </si>
  <si>
    <t xml:space="preserve">10,11</t>
  </si>
  <si>
    <t xml:space="preserve">12</t>
  </si>
  <si>
    <t xml:space="preserve">13,14</t>
  </si>
  <si>
    <t xml:space="preserve">15,16</t>
  </si>
  <si>
    <t xml:space="preserve">31к2</t>
  </si>
  <si>
    <t xml:space="preserve">52к2</t>
  </si>
  <si>
    <t xml:space="preserve">54</t>
  </si>
  <si>
    <t xml:space="preserve">50</t>
  </si>
  <si>
    <t xml:space="preserve">39</t>
  </si>
  <si>
    <t xml:space="preserve">11,12</t>
  </si>
  <si>
    <t xml:space="preserve">24</t>
  </si>
  <si>
    <t xml:space="preserve">22</t>
  </si>
  <si>
    <t xml:space="preserve">20к2</t>
  </si>
  <si>
    <t xml:space="preserve">12,13</t>
  </si>
  <si>
    <t xml:space="preserve">14,15</t>
  </si>
  <si>
    <t xml:space="preserve">11,12,13</t>
  </si>
  <si>
    <t xml:space="preserve">30к1</t>
  </si>
  <si>
    <t xml:space="preserve">28к1</t>
  </si>
  <si>
    <t xml:space="preserve">сиреневый</t>
  </si>
  <si>
    <t xml:space="preserve">22/26</t>
  </si>
  <si>
    <t xml:space="preserve">20</t>
  </si>
  <si>
    <t xml:space="preserve">30к3</t>
  </si>
  <si>
    <t xml:space="preserve">придорожная</t>
  </si>
  <si>
    <t xml:space="preserve"> </t>
  </si>
  <si>
    <t xml:space="preserve">17,18</t>
  </si>
  <si>
    <t xml:space="preserve">43/14</t>
  </si>
  <si>
    <t xml:space="preserve">15</t>
  </si>
  <si>
    <t xml:space="preserve">23к2</t>
  </si>
  <si>
    <t xml:space="preserve">22к1</t>
  </si>
  <si>
    <t xml:space="preserve">22к2</t>
  </si>
  <si>
    <t xml:space="preserve">11</t>
  </si>
  <si>
    <t xml:space="preserve">30к2</t>
  </si>
  <si>
    <t xml:space="preserve">46к2</t>
  </si>
  <si>
    <t xml:space="preserve">46к1</t>
  </si>
  <si>
    <t xml:space="preserve">фомина</t>
  </si>
  <si>
    <t xml:space="preserve">13к1</t>
  </si>
  <si>
    <t xml:space="preserve">15/5</t>
  </si>
  <si>
    <t xml:space="preserve">7к1</t>
  </si>
  <si>
    <t xml:space="preserve">7,8,9</t>
  </si>
  <si>
    <t xml:space="preserve">34/12</t>
  </si>
  <si>
    <r>
      <rPr>
        <sz val="10"/>
        <rFont val="Arial"/>
        <family val="0"/>
      </rPr>
      <t xml:space="preserve">11,12,</t>
    </r>
    <r>
      <rPr>
        <b val="true"/>
        <sz val="10"/>
        <rFont val="Arial"/>
        <family val="0"/>
      </rPr>
      <t xml:space="preserve">13</t>
    </r>
  </si>
  <si>
    <t xml:space="preserve">8к1</t>
  </si>
  <si>
    <t xml:space="preserve">12,13,14</t>
  </si>
  <si>
    <t xml:space="preserve">2к1</t>
  </si>
  <si>
    <t xml:space="preserve">есенина</t>
  </si>
  <si>
    <t xml:space="preserve">40к1</t>
  </si>
  <si>
    <t xml:space="preserve">40к2</t>
  </si>
  <si>
    <t xml:space="preserve">36к3</t>
  </si>
  <si>
    <t xml:space="preserve">36к1</t>
  </si>
  <si>
    <t xml:space="preserve">34к1</t>
  </si>
  <si>
    <t xml:space="preserve">32к2</t>
  </si>
  <si>
    <t xml:space="preserve">283</t>
  </si>
  <si>
    <t xml:space="preserve">32к1</t>
  </si>
  <si>
    <t xml:space="preserve">36/141</t>
  </si>
  <si>
    <t xml:space="preserve">энгельса</t>
  </si>
  <si>
    <t xml:space="preserve">143к1</t>
  </si>
  <si>
    <t xml:space="preserve">6,7,8</t>
  </si>
  <si>
    <t xml:space="preserve">149к1</t>
  </si>
  <si>
    <t xml:space="preserve">151к1</t>
  </si>
  <si>
    <t xml:space="preserve">1/153</t>
  </si>
  <si>
    <t xml:space="preserve">151к2</t>
  </si>
  <si>
    <t xml:space="preserve">149к2</t>
  </si>
  <si>
    <t xml:space="preserve">149к3</t>
  </si>
  <si>
    <t xml:space="preserve">147к2</t>
  </si>
  <si>
    <t xml:space="preserve">145к3</t>
  </si>
  <si>
    <t xml:space="preserve">143к3</t>
  </si>
  <si>
    <t xml:space="preserve">407</t>
  </si>
  <si>
    <t xml:space="preserve">16,18,78,81</t>
  </si>
  <si>
    <t xml:space="preserve">112, 118, 149</t>
  </si>
  <si>
    <t xml:space="preserve">127,142,156,171,213,279,281</t>
  </si>
  <si>
    <t xml:space="preserve">1,17,25,46,80,84,96</t>
  </si>
  <si>
    <t xml:space="preserve">42-забыть этот телефон
79-агрессия</t>
  </si>
  <si>
    <t xml:space="preserve">5994505-не звонить
5998444-не звонить</t>
  </si>
  <si>
    <t xml:space="preserve">18,22,47,106,117</t>
  </si>
  <si>
    <t xml:space="preserve">170,242-мусульм,
244-пожилой муж. Обещал вызвать милицию 10.08.10; 163,181,236,256,262 агр</t>
  </si>
  <si>
    <t xml:space="preserve">281,317,</t>
  </si>
  <si>
    <t xml:space="preserve">3,37,43,57,59,73,81
</t>
  </si>
  <si>
    <t xml:space="preserve">155,199,</t>
  </si>
  <si>
    <t xml:space="preserve">10,17,29</t>
  </si>
  <si>
    <t xml:space="preserve">13,17,76, 78, 82</t>
  </si>
  <si>
    <t xml:space="preserve">127,128,146, 167,179</t>
  </si>
  <si>
    <t xml:space="preserve">Агресия: 5,14,15,60,70,74</t>
  </si>
  <si>
    <t xml:space="preserve">15,69,86</t>
  </si>
  <si>
    <t xml:space="preserve">114,193,</t>
  </si>
  <si>
    <t xml:space="preserve">135, 152, 169, 179, 226</t>
  </si>
  <si>
    <t xml:space="preserve">144,156,</t>
  </si>
  <si>
    <t xml:space="preserve">36, 37, 74, 81</t>
  </si>
  <si>
    <t xml:space="preserve">55,56,79</t>
  </si>
  <si>
    <t xml:space="preserve">23-психологически больной муж 35-37л может распускать руки
50,9,2 агр</t>
  </si>
  <si>
    <t xml:space="preserve">14,31,47,72</t>
  </si>
  <si>
    <t xml:space="preserve">19,48,53,72,75,101</t>
  </si>
  <si>
    <t xml:space="preserve">17,70тел5983902-агрессия</t>
  </si>
  <si>
    <t xml:space="preserve">112,130,148</t>
  </si>
  <si>
    <t xml:space="preserve">190,198,</t>
  </si>
  <si>
    <t xml:space="preserve">15, 16, 43, 46, 56, 89</t>
  </si>
  <si>
    <t xml:space="preserve">160,120,121</t>
  </si>
  <si>
    <t xml:space="preserve">178,185,200,235,257,258,259</t>
  </si>
  <si>
    <t xml:space="preserve">122,144,161,178
129,143,185,189-доставка с беседой.</t>
  </si>
  <si>
    <t xml:space="preserve">295,300,314,320,325,312</t>
  </si>
  <si>
    <t xml:space="preserve">6,43,63,80,81</t>
  </si>
  <si>
    <t xml:space="preserve">40,45,80</t>
  </si>
  <si>
    <t xml:space="preserve">30,31, 66</t>
  </si>
  <si>
    <t xml:space="preserve">3,5</t>
  </si>
  <si>
    <t xml:space="preserve">18—жен гнала с лестницы, не желает нас видеть
15,19,20,24,50-против свидетелей
72- Виктория есть литература, просила не посещать
68-муж+жен обещали вызвать полицию,
36-муж обещал оформить на 3 суток в полицию.</t>
  </si>
  <si>
    <t xml:space="preserve">75,113,122,125,139,156,161,166,175</t>
  </si>
  <si>
    <t xml:space="preserve">20,26,31,35,46,52,63</t>
  </si>
  <si>
    <t xml:space="preserve">89,121,126,127,129,146</t>
  </si>
  <si>
    <t xml:space="preserve">354,364,</t>
  </si>
  <si>
    <t xml:space="preserve">87-агр
56-будьте осторожны злая собака
86 кв 5160798 — поликлиника «стома»</t>
  </si>
  <si>
    <t xml:space="preserve">21,33,45,50,62,89</t>
  </si>
  <si>
    <t xml:space="preserve">182,187, 206, 218, 222, 237, 245</t>
  </si>
  <si>
    <t xml:space="preserve">4, 13, 30, 58, 72, 76, 103</t>
  </si>
  <si>
    <t xml:space="preserve">119-оперуполномоченный(милиционер) требовал паспорта
156-агрес жен
126-агрес жен
</t>
  </si>
  <si>
    <t xml:space="preserve">219, 222, 226, 231, 235</t>
  </si>
  <si>
    <t xml:space="preserve">388, 411, 415, 430, 447</t>
  </si>
  <si>
    <t xml:space="preserve">617-ж(пож) баптистка, просила не ходить, 615 — Ж30 полицию</t>
  </si>
  <si>
    <t xml:space="preserve">730,735,741,743,766</t>
  </si>
  <si>
    <t xml:space="preserve">13, 17, 44, 72</t>
  </si>
  <si>
    <t xml:space="preserve">20,30,48,49,87,103</t>
  </si>
  <si>
    <t xml:space="preserve">
110,115,117,122,128,131,136,139,140,158,160,165</t>
  </si>
  <si>
    <t xml:space="preserve">275,279,298,309,312</t>
  </si>
  <si>
    <t xml:space="preserve">17,19,35,71,72</t>
  </si>
  <si>
    <t xml:space="preserve">174, 177, 180, 203</t>
  </si>
  <si>
    <t xml:space="preserve">297, 318, 329, 335, 336, 351, 353, 354, 404, 416, 418, 425, 427, 433</t>
  </si>
  <si>
    <t xml:space="preserve">25,26,32,68,69,70</t>
  </si>
  <si>
    <t xml:space="preserve">78, 80, 89, 96, 130, 133,140, 152</t>
  </si>
  <si>
    <t xml:space="preserve">173, 178, 180, 181, 193, 208, 218, 219, 224</t>
  </si>
  <si>
    <t xml:space="preserve">368, 374, 411, 413, 421</t>
  </si>
  <si>
    <t xml:space="preserve">106,108,</t>
  </si>
  <si>
    <t xml:space="preserve">143,148,</t>
  </si>
  <si>
    <t xml:space="preserve">192, 204, 208, 218,227, 229, 230</t>
  </si>
  <si>
    <t xml:space="preserve">117,92,136,106,105,104</t>
  </si>
  <si>
    <t xml:space="preserve">185,207,</t>
  </si>
  <si>
    <t xml:space="preserve">244, 264, 275, 291, 292</t>
  </si>
  <si>
    <t xml:space="preserve">341,358,</t>
  </si>
  <si>
    <t xml:space="preserve">125</t>
  </si>
  <si>
    <t xml:space="preserve">380,385,427</t>
  </si>
  <si>
    <t xml:space="preserve">115, 117, 127, 131, 150, 153, 164, 175</t>
  </si>
  <si>
    <t xml:space="preserve">6,45,73</t>
  </si>
  <si>
    <t xml:space="preserve">88, 107, 145</t>
  </si>
  <si>
    <t xml:space="preserve">211,214,</t>
  </si>
  <si>
    <t xml:space="preserve">255,263,267,273</t>
  </si>
  <si>
    <t xml:space="preserve">387,404,420,421</t>
  </si>
  <si>
    <t xml:space="preserve">139-доставка</t>
  </si>
  <si>
    <t xml:space="preserve">155, 158, 199, 207, 234, 247,</t>
  </si>
  <si>
    <t xml:space="preserve">23, 31, 40, 42,44, 46, 48, 50,70,105,106</t>
  </si>
  <si>
    <t xml:space="preserve">114,131,158.163</t>
  </si>
  <si>
    <t xml:space="preserve">181,205,210,237</t>
  </si>
  <si>
    <t xml:space="preserve">12,34,66</t>
  </si>
  <si>
    <t xml:space="preserve">152,154,161,188,202</t>
  </si>
  <si>
    <t xml:space="preserve">230, 283, 284</t>
  </si>
  <si>
    <t xml:space="preserve">307, 324, 328, 333, 342</t>
  </si>
  <si>
    <t xml:space="preserve">366, 372, 378, 424, 429</t>
  </si>
  <si>
    <t xml:space="preserve">510,511,525,534,538,541,563,569,570</t>
  </si>
  <si>
    <t xml:space="preserve">45, 51, 55, 64</t>
  </si>
  <si>
    <t xml:space="preserve">159, 198, 207</t>
  </si>
  <si>
    <t xml:space="preserve">234, 236, 268, 269</t>
  </si>
  <si>
    <t xml:space="preserve">95,114,142,152</t>
  </si>
  <si>
    <t xml:space="preserve">200, 223, 233, 246, 254, 260</t>
  </si>
  <si>
    <t xml:space="preserve">271, 283, 292, 296</t>
  </si>
  <si>
    <t xml:space="preserve">130, 133, 144, 145, 146</t>
  </si>
  <si>
    <t xml:space="preserve">254, 260, 262, 286, 320, 321</t>
  </si>
  <si>
    <t xml:space="preserve">353, 372, 420, 431, а также 355или356или357 – полицейкий</t>
  </si>
  <si>
    <t xml:space="preserve">8,23,26,40,40,62</t>
  </si>
  <si>
    <t xml:space="preserve">121,90,</t>
  </si>
  <si>
    <t xml:space="preserve">181,182,183,187, 206, 218, 222, 237, 245</t>
  </si>
  <si>
    <t xml:space="preserve">144,190, 192, 195, 208,  211, 215, 233, 245</t>
  </si>
  <si>
    <t xml:space="preserve">141,150,151</t>
  </si>
  <si>
    <t xml:space="preserve">178,193,226</t>
  </si>
  <si>
    <t xml:space="preserve">16,20,22,34,56,58,59,63</t>
  </si>
  <si>
    <t xml:space="preserve">144,141,127,113,104</t>
  </si>
  <si>
    <t xml:space="preserve">343,367,</t>
  </si>
  <si>
    <t xml:space="preserve">409,434,447,448,449,487,491</t>
  </si>
  <si>
    <t xml:space="preserve">584,588,597,602,607,625,627</t>
  </si>
  <si>
    <t xml:space="preserve">22,32,41,70</t>
  </si>
  <si>
    <t xml:space="preserve">13,42,91,97,125</t>
  </si>
  <si>
    <t xml:space="preserve">88,101,</t>
  </si>
  <si>
    <t xml:space="preserve">156,205,206</t>
  </si>
  <si>
    <t xml:space="preserve">225,242,260,268,272,278,305</t>
  </si>
  <si>
    <t xml:space="preserve">336,330,326</t>
  </si>
  <si>
    <t xml:space="preserve">8,12,16,44</t>
  </si>
  <si>
    <t xml:space="preserve">243,262,271,276,281</t>
  </si>
  <si>
    <t xml:space="preserve">309,314,326,347,352,355,362</t>
  </si>
  <si>
    <t xml:space="preserve">421,425,464,465,480</t>
  </si>
  <si>
    <t xml:space="preserve">9,64,72,84,101</t>
  </si>
  <si>
    <t xml:space="preserve">209, 215, 248</t>
  </si>
  <si>
    <t xml:space="preserve">227,256,277,287</t>
  </si>
  <si>
    <t xml:space="preserve">353,378,</t>
  </si>
  <si>
    <t xml:space="preserve">413,420,436,448,479,480,481</t>
  </si>
  <si>
    <t xml:space="preserve">34, 67, 19 или 20</t>
  </si>
  <si>
    <t xml:space="preserve">183,206,213,215</t>
  </si>
  <si>
    <t xml:space="preserve">31,51,54,60,96,98,106,107</t>
  </si>
  <si>
    <t xml:space="preserve">110,113,125,140</t>
  </si>
  <si>
    <t xml:space="preserve">188,199,223,240</t>
  </si>
  <si>
    <t xml:space="preserve">315,325,</t>
  </si>
  <si>
    <t xml:space="preserve">361,384,390,</t>
  </si>
  <si>
    <t xml:space="preserve">443,441,450,459,476,478,495,499</t>
  </si>
  <si>
    <t xml:space="preserve">521,524,562,564</t>
  </si>
  <si>
    <t xml:space="preserve">22,24,62,80,87,104</t>
  </si>
  <si>
    <t xml:space="preserve">137,149,151,156</t>
  </si>
  <si>
    <t xml:space="preserve">259,266,309</t>
  </si>
  <si>
    <t xml:space="preserve">379, 370, 392</t>
  </si>
  <si>
    <t xml:space="preserve">20,23,33,54</t>
  </si>
  <si>
    <t xml:space="preserve">80,97,127,129,140,141</t>
  </si>
  <si>
    <t xml:space="preserve">56</t>
  </si>
  <si>
    <t xml:space="preserve">81,87,107,132</t>
  </si>
  <si>
    <t xml:space="preserve">170,171,193</t>
  </si>
  <si>
    <t xml:space="preserve">281</t>
  </si>
  <si>
    <t xml:space="preserve">399</t>
  </si>
  <si>
    <t xml:space="preserve">57,58,64</t>
  </si>
  <si>
    <t xml:space="preserve">38к3</t>
  </si>
  <si>
    <t xml:space="preserve">51</t>
  </si>
  <si>
    <t xml:space="preserve">110</t>
  </si>
  <si>
    <t xml:space="preserve">347,386</t>
  </si>
  <si>
    <t xml:space="preserve">96</t>
  </si>
  <si>
    <t xml:space="preserve">142,153,181,183</t>
  </si>
  <si>
    <t xml:space="preserve">72,77,107,119,120</t>
  </si>
  <si>
    <t xml:space="preserve">242,249</t>
  </si>
  <si>
    <t xml:space="preserve">58</t>
  </si>
  <si>
    <t xml:space="preserve">174</t>
  </si>
  <si>
    <t xml:space="preserve">228,248,278</t>
  </si>
  <si>
    <t xml:space="preserve">44</t>
  </si>
  <si>
    <t xml:space="preserve">101,103,104,106,124</t>
  </si>
  <si>
    <t xml:space="preserve">26,32,33,52</t>
  </si>
  <si>
    <t xml:space="preserve">148,157,207</t>
  </si>
  <si>
    <t xml:space="preserve">8,12,28</t>
  </si>
  <si>
    <t xml:space="preserve">78,103,116,113,139</t>
  </si>
  <si>
    <t xml:space="preserve">252,259</t>
  </si>
  <si>
    <t xml:space="preserve">299,308,338,358</t>
  </si>
  <si>
    <t xml:space="preserve">28-агр</t>
  </si>
  <si>
    <t xml:space="preserve">113,154</t>
  </si>
  <si>
    <t xml:space="preserve">1001</t>
  </si>
  <si>
    <t xml:space="preserve">42</t>
  </si>
  <si>
    <t xml:space="preserve">Есенина</t>
  </si>
  <si>
    <t xml:space="preserve">15к1</t>
  </si>
  <si>
    <t xml:space="preserve">1002</t>
  </si>
  <si>
    <t xml:space="preserve">43</t>
  </si>
  <si>
    <t xml:space="preserve">1003</t>
  </si>
  <si>
    <t xml:space="preserve">1004</t>
  </si>
  <si>
    <t xml:space="preserve">45</t>
  </si>
  <si>
    <t xml:space="preserve">1005</t>
  </si>
  <si>
    <t xml:space="preserve">46</t>
  </si>
  <si>
    <t xml:space="preserve">1006</t>
  </si>
  <si>
    <t xml:space="preserve">47</t>
  </si>
  <si>
    <t xml:space="preserve">1007</t>
  </si>
  <si>
    <t xml:space="preserve">48</t>
  </si>
  <si>
    <t xml:space="preserve">1008</t>
  </si>
  <si>
    <t xml:space="preserve">49</t>
  </si>
  <si>
    <t xml:space="preserve">225, 226, 259, 293</t>
  </si>
  <si>
    <t xml:space="preserve">1009</t>
  </si>
  <si>
    <t xml:space="preserve">1010</t>
  </si>
  <si>
    <t xml:space="preserve">380, 415, 419</t>
  </si>
  <si>
    <t xml:space="preserve">1011</t>
  </si>
  <si>
    <t xml:space="preserve">52</t>
  </si>
  <si>
    <t xml:space="preserve">1012</t>
  </si>
  <si>
    <t xml:space="preserve">53</t>
  </si>
  <si>
    <t xml:space="preserve">1013</t>
  </si>
  <si>
    <t xml:space="preserve">84,117,121, 142</t>
  </si>
  <si>
    <t xml:space="preserve">1014</t>
  </si>
  <si>
    <t xml:space="preserve">55</t>
  </si>
  <si>
    <t xml:space="preserve">12,20,34,58</t>
  </si>
  <si>
    <t xml:space="preserve">1015</t>
  </si>
  <si>
    <t xml:space="preserve">1016</t>
  </si>
  <si>
    <t xml:space="preserve">57</t>
  </si>
  <si>
    <t xml:space="preserve">Эт 1-7</t>
  </si>
  <si>
    <t xml:space="preserve">1017</t>
  </si>
  <si>
    <t xml:space="preserve">Эт 8-16</t>
  </si>
  <si>
    <t xml:space="preserve">1018</t>
  </si>
  <si>
    <t xml:space="preserve">59</t>
  </si>
  <si>
    <t xml:space="preserve">26к1</t>
  </si>
  <si>
    <t xml:space="preserve">1019</t>
  </si>
  <si>
    <t xml:space="preserve">60</t>
  </si>
  <si>
    <t xml:space="preserve">1020</t>
  </si>
  <si>
    <t xml:space="preserve">61</t>
  </si>
  <si>
    <t xml:space="preserve">1021</t>
  </si>
  <si>
    <t xml:space="preserve">62</t>
  </si>
  <si>
    <t xml:space="preserve">234,240,263,</t>
  </si>
  <si>
    <t xml:space="preserve">1022</t>
  </si>
  <si>
    <t xml:space="preserve">63</t>
  </si>
  <si>
    <t xml:space="preserve">1023</t>
  </si>
  <si>
    <t xml:space="preserve">1024</t>
  </si>
  <si>
    <t xml:space="preserve">65</t>
  </si>
  <si>
    <t xml:space="preserve">1025</t>
  </si>
  <si>
    <t xml:space="preserve">66</t>
  </si>
  <si>
    <t xml:space="preserve">1026</t>
  </si>
  <si>
    <t xml:space="preserve">67</t>
  </si>
  <si>
    <t xml:space="preserve">26к2</t>
  </si>
  <si>
    <t xml:space="preserve">1027</t>
  </si>
  <si>
    <t xml:space="preserve">68</t>
  </si>
  <si>
    <t xml:space="preserve">1028</t>
  </si>
  <si>
    <t xml:space="preserve">69</t>
  </si>
  <si>
    <t xml:space="preserve">1029</t>
  </si>
  <si>
    <t xml:space="preserve">70</t>
  </si>
  <si>
    <t xml:space="preserve">1030</t>
  </si>
  <si>
    <t xml:space="preserve">71</t>
  </si>
  <si>
    <t xml:space="preserve">1031</t>
  </si>
  <si>
    <t xml:space="preserve">72</t>
  </si>
  <si>
    <t xml:space="preserve">1032</t>
  </si>
  <si>
    <t xml:space="preserve">73</t>
  </si>
  <si>
    <t xml:space="preserve">28к2</t>
  </si>
  <si>
    <t xml:space="preserve">9, 24, 30</t>
  </si>
  <si>
    <t xml:space="preserve">1033</t>
  </si>
  <si>
    <t xml:space="preserve">74</t>
  </si>
  <si>
    <t xml:space="preserve">1034</t>
  </si>
  <si>
    <t xml:space="preserve">75</t>
  </si>
  <si>
    <t xml:space="preserve">30</t>
  </si>
  <si>
    <t xml:space="preserve">1035</t>
  </si>
  <si>
    <t xml:space="preserve">76</t>
  </si>
  <si>
    <t xml:space="preserve">1036</t>
  </si>
  <si>
    <t xml:space="preserve">77</t>
  </si>
  <si>
    <t xml:space="preserve">5к1</t>
  </si>
  <si>
    <t xml:space="preserve">1037</t>
  </si>
  <si>
    <t xml:space="preserve">78</t>
  </si>
  <si>
    <t xml:space="preserve">1038</t>
  </si>
  <si>
    <t xml:space="preserve">79</t>
  </si>
  <si>
    <t xml:space="preserve">1039</t>
  </si>
  <si>
    <t xml:space="preserve">80</t>
  </si>
  <si>
    <t xml:space="preserve">1040</t>
  </si>
  <si>
    <t xml:space="preserve">81</t>
  </si>
  <si>
    <t xml:space="preserve">5к2</t>
  </si>
  <si>
    <t xml:space="preserve">1041</t>
  </si>
  <si>
    <t xml:space="preserve">82</t>
  </si>
  <si>
    <t xml:space="preserve">118,85,73,133</t>
  </si>
  <si>
    <t xml:space="preserve">1042</t>
  </si>
  <si>
    <t xml:space="preserve">83</t>
  </si>
  <si>
    <t xml:space="preserve">1043</t>
  </si>
  <si>
    <t xml:space="preserve">84</t>
  </si>
  <si>
    <t xml:space="preserve">1044</t>
  </si>
  <si>
    <t xml:space="preserve">85</t>
  </si>
  <si>
    <t xml:space="preserve">1045</t>
  </si>
  <si>
    <t xml:space="preserve">86</t>
  </si>
  <si>
    <t xml:space="preserve">1046</t>
  </si>
  <si>
    <t xml:space="preserve">87</t>
  </si>
  <si>
    <t xml:space="preserve">1047</t>
  </si>
  <si>
    <t xml:space="preserve">88</t>
  </si>
  <si>
    <t xml:space="preserve">1048</t>
  </si>
  <si>
    <t xml:space="preserve">89</t>
  </si>
  <si>
    <t xml:space="preserve">1049</t>
  </si>
  <si>
    <t xml:space="preserve">90</t>
  </si>
  <si>
    <t xml:space="preserve">7к2</t>
  </si>
  <si>
    <t xml:space="preserve">1050</t>
  </si>
  <si>
    <t xml:space="preserve">91</t>
  </si>
  <si>
    <t xml:space="preserve">1051</t>
  </si>
  <si>
    <t xml:space="preserve">92</t>
  </si>
  <si>
    <t xml:space="preserve">1052</t>
  </si>
  <si>
    <t xml:space="preserve">93</t>
  </si>
  <si>
    <t xml:space="preserve">7к3</t>
  </si>
  <si>
    <t xml:space="preserve">1053</t>
  </si>
  <si>
    <t xml:space="preserve">94</t>
  </si>
  <si>
    <t xml:space="preserve">1054</t>
  </si>
  <si>
    <t xml:space="preserve">95</t>
  </si>
  <si>
    <t xml:space="preserve">1055</t>
  </si>
  <si>
    <t xml:space="preserve">1056</t>
  </si>
  <si>
    <t xml:space="preserve">97</t>
  </si>
  <si>
    <t xml:space="preserve">14к2</t>
  </si>
  <si>
    <t xml:space="preserve">1057</t>
  </si>
  <si>
    <t xml:space="preserve">98</t>
  </si>
  <si>
    <t xml:space="preserve">2-4</t>
  </si>
  <si>
    <t xml:space="preserve">1058</t>
  </si>
  <si>
    <t xml:space="preserve">160</t>
  </si>
  <si>
    <t xml:space="preserve">Луначарского</t>
  </si>
  <si>
    <t xml:space="preserve">52к1</t>
  </si>
  <si>
    <t xml:space="preserve">1059</t>
  </si>
  <si>
    <t xml:space="preserve">161</t>
  </si>
  <si>
    <t xml:space="preserve">1060</t>
  </si>
  <si>
    <t xml:space="preserve">162</t>
  </si>
  <si>
    <t xml:space="preserve">1061</t>
  </si>
  <si>
    <t xml:space="preserve">163</t>
  </si>
  <si>
    <t xml:space="preserve">1062</t>
  </si>
  <si>
    <t xml:space="preserve">164</t>
  </si>
  <si>
    <t xml:space="preserve">1063</t>
  </si>
  <si>
    <t xml:space="preserve">165</t>
  </si>
  <si>
    <t xml:space="preserve">1064</t>
  </si>
  <si>
    <t xml:space="preserve">166</t>
  </si>
  <si>
    <t xml:space="preserve">56к1</t>
  </si>
  <si>
    <t xml:space="preserve">1065</t>
  </si>
  <si>
    <t xml:space="preserve">167</t>
  </si>
  <si>
    <t xml:space="preserve">1066</t>
  </si>
  <si>
    <t xml:space="preserve">168</t>
  </si>
  <si>
    <t xml:space="preserve">1067</t>
  </si>
  <si>
    <t xml:space="preserve">169</t>
  </si>
  <si>
    <t xml:space="preserve">1068</t>
  </si>
  <si>
    <t xml:space="preserve">170</t>
  </si>
  <si>
    <t xml:space="preserve">1069</t>
  </si>
  <si>
    <t xml:space="preserve">171</t>
  </si>
  <si>
    <t xml:space="preserve">56к3</t>
  </si>
  <si>
    <t xml:space="preserve">1070</t>
  </si>
  <si>
    <t xml:space="preserve">172</t>
  </si>
  <si>
    <t xml:space="preserve">1071</t>
  </si>
  <si>
    <t xml:space="preserve">173</t>
  </si>
  <si>
    <t xml:space="preserve">1072</t>
  </si>
  <si>
    <t xml:space="preserve">58к2</t>
  </si>
  <si>
    <t xml:space="preserve">Эт 1-8</t>
  </si>
  <si>
    <t xml:space="preserve">1073</t>
  </si>
  <si>
    <t xml:space="preserve">175</t>
  </si>
  <si>
    <t xml:space="preserve">58к1</t>
  </si>
  <si>
    <t xml:space="preserve">Эт 9-16</t>
  </si>
  <si>
    <t xml:space="preserve">1074</t>
  </si>
  <si>
    <t xml:space="preserve">176</t>
  </si>
  <si>
    <t xml:space="preserve">1075</t>
  </si>
  <si>
    <t xml:space="preserve">177</t>
  </si>
  <si>
    <t xml:space="preserve">1076</t>
  </si>
  <si>
    <t xml:space="preserve">178</t>
  </si>
  <si>
    <t xml:space="preserve">1077</t>
  </si>
  <si>
    <t xml:space="preserve">179</t>
  </si>
  <si>
    <t xml:space="preserve">58к3</t>
  </si>
  <si>
    <t xml:space="preserve">1078</t>
  </si>
  <si>
    <t xml:space="preserve">180</t>
  </si>
  <si>
    <t xml:space="preserve">1079</t>
  </si>
  <si>
    <t xml:space="preserve">181</t>
  </si>
  <si>
    <t xml:space="preserve">1080</t>
  </si>
  <si>
    <t xml:space="preserve">182</t>
  </si>
  <si>
    <t xml:space="preserve">1081</t>
  </si>
  <si>
    <t xml:space="preserve">183</t>
  </si>
  <si>
    <t xml:space="preserve">62к1</t>
  </si>
  <si>
    <t xml:space="preserve">1082</t>
  </si>
  <si>
    <t xml:space="preserve">184</t>
  </si>
  <si>
    <t xml:space="preserve">1083</t>
  </si>
  <si>
    <t xml:space="preserve">185</t>
  </si>
  <si>
    <t xml:space="preserve">1084</t>
  </si>
  <si>
    <t xml:space="preserve">186</t>
  </si>
  <si>
    <t xml:space="preserve">1085</t>
  </si>
  <si>
    <t xml:space="preserve">187</t>
  </si>
  <si>
    <t xml:space="preserve">1086</t>
  </si>
  <si>
    <t xml:space="preserve">188</t>
  </si>
  <si>
    <t xml:space="preserve">1087</t>
  </si>
  <si>
    <t xml:space="preserve">189</t>
  </si>
  <si>
    <t xml:space="preserve">62к2</t>
  </si>
  <si>
    <t xml:space="preserve">1088</t>
  </si>
  <si>
    <t xml:space="preserve">190</t>
  </si>
  <si>
    <t xml:space="preserve">1089</t>
  </si>
  <si>
    <t xml:space="preserve">191</t>
  </si>
  <si>
    <t xml:space="preserve">1090</t>
  </si>
  <si>
    <t xml:space="preserve">192</t>
  </si>
  <si>
    <t xml:space="preserve">1091</t>
  </si>
  <si>
    <t xml:space="preserve">193</t>
  </si>
  <si>
    <t xml:space="preserve">1092</t>
  </si>
  <si>
    <t xml:space="preserve">194</t>
  </si>
  <si>
    <t xml:space="preserve">1093</t>
  </si>
  <si>
    <t xml:space="preserve">195</t>
  </si>
  <si>
    <t xml:space="preserve">Поэтический</t>
  </si>
  <si>
    <t xml:space="preserve">1094</t>
  </si>
  <si>
    <t xml:space="preserve">196</t>
  </si>
  <si>
    <t xml:space="preserve">95, 96, 97, 107, 126</t>
  </si>
  <si>
    <t xml:space="preserve">1095</t>
  </si>
  <si>
    <t xml:space="preserve">197</t>
  </si>
  <si>
    <t xml:space="preserve">1096</t>
  </si>
  <si>
    <t xml:space="preserve">198</t>
  </si>
  <si>
    <t xml:space="preserve">1097</t>
  </si>
  <si>
    <t xml:space="preserve">199</t>
  </si>
  <si>
    <t xml:space="preserve">1098</t>
  </si>
  <si>
    <t xml:space="preserve">200</t>
  </si>
  <si>
    <t xml:space="preserve">1099</t>
  </si>
  <si>
    <t xml:space="preserve">201</t>
  </si>
  <si>
    <t xml:space="preserve">1100</t>
  </si>
  <si>
    <t xml:space="preserve">202</t>
  </si>
  <si>
    <t xml:space="preserve">1101</t>
  </si>
  <si>
    <t xml:space="preserve">203</t>
  </si>
  <si>
    <t xml:space="preserve">24, 60,83,84,127</t>
  </si>
  <si>
    <t xml:space="preserve">1102</t>
  </si>
  <si>
    <t xml:space="preserve">204</t>
  </si>
  <si>
    <t xml:space="preserve">1103</t>
  </si>
  <si>
    <t xml:space="preserve">205</t>
  </si>
  <si>
    <t xml:space="preserve">1104</t>
  </si>
  <si>
    <t xml:space="preserve">206</t>
  </si>
  <si>
    <t xml:space="preserve">1,3</t>
  </si>
  <si>
    <t xml:space="preserve">1105</t>
  </si>
  <si>
    <t xml:space="preserve">207</t>
  </si>
  <si>
    <t xml:space="preserve">2,4</t>
  </si>
  <si>
    <t xml:space="preserve">48,60,39</t>
  </si>
  <si>
    <t xml:space="preserve">1106</t>
  </si>
  <si>
    <t xml:space="preserve">208</t>
  </si>
  <si>
    <t xml:space="preserve">1107</t>
  </si>
  <si>
    <t xml:space="preserve">209</t>
  </si>
  <si>
    <t xml:space="preserve">41-ж ср лет просила больше не беспокоить</t>
  </si>
  <si>
    <t xml:space="preserve">1108</t>
  </si>
  <si>
    <t xml:space="preserve">225</t>
  </si>
  <si>
    <t xml:space="preserve">Просвещения</t>
  </si>
  <si>
    <t xml:space="preserve">27</t>
  </si>
  <si>
    <t xml:space="preserve">1109</t>
  </si>
  <si>
    <t xml:space="preserve">226</t>
  </si>
  <si>
    <t xml:space="preserve">1110</t>
  </si>
  <si>
    <t xml:space="preserve">227</t>
  </si>
  <si>
    <t xml:space="preserve">29</t>
  </si>
  <si>
    <t xml:space="preserve">1111</t>
  </si>
  <si>
    <t xml:space="preserve">228</t>
  </si>
  <si>
    <t xml:space="preserve">1112</t>
  </si>
  <si>
    <t xml:space="preserve">229</t>
  </si>
  <si>
    <t xml:space="preserve">1113</t>
  </si>
  <si>
    <t xml:space="preserve">230</t>
  </si>
  <si>
    <t xml:space="preserve">1114</t>
  </si>
  <si>
    <t xml:space="preserve">231</t>
  </si>
  <si>
    <t xml:space="preserve">1115</t>
  </si>
  <si>
    <t xml:space="preserve">232</t>
  </si>
  <si>
    <t xml:space="preserve">1116</t>
  </si>
  <si>
    <t xml:space="preserve">233</t>
  </si>
  <si>
    <t xml:space="preserve">1117</t>
  </si>
  <si>
    <t xml:space="preserve">234</t>
  </si>
  <si>
    <t xml:space="preserve">1118</t>
  </si>
  <si>
    <t xml:space="preserve">235</t>
  </si>
  <si>
    <t xml:space="preserve">1119</t>
  </si>
  <si>
    <t xml:space="preserve">236</t>
  </si>
  <si>
    <t xml:space="preserve">1120</t>
  </si>
  <si>
    <t xml:space="preserve">237</t>
  </si>
  <si>
    <t xml:space="preserve">33к2</t>
  </si>
  <si>
    <t xml:space="preserve">1-4</t>
  </si>
  <si>
    <t xml:space="preserve">1121</t>
  </si>
  <si>
    <t xml:space="preserve">238</t>
  </si>
  <si>
    <r>
      <rPr>
        <sz val="10"/>
        <rFont val="Arial"/>
        <family val="0"/>
      </rPr>
      <t xml:space="preserve">5</t>
    </r>
    <r>
      <rPr>
        <b val="true"/>
        <sz val="10"/>
        <rFont val="Arial"/>
        <family val="0"/>
      </rPr>
      <t xml:space="preserve">-7</t>
    </r>
  </si>
  <si>
    <t xml:space="preserve">1122</t>
  </si>
  <si>
    <t xml:space="preserve">239</t>
  </si>
  <si>
    <t xml:space="preserve">1123</t>
  </si>
  <si>
    <t xml:space="preserve">240</t>
  </si>
  <si>
    <t xml:space="preserve">1124</t>
  </si>
  <si>
    <t xml:space="preserve">241</t>
  </si>
  <si>
    <t xml:space="preserve">1125</t>
  </si>
  <si>
    <t xml:space="preserve">242</t>
  </si>
  <si>
    <t xml:space="preserve">34.44</t>
  </si>
  <si>
    <t xml:space="preserve">1126</t>
  </si>
  <si>
    <t xml:space="preserve">243</t>
  </si>
  <si>
    <t xml:space="preserve">1127</t>
  </si>
  <si>
    <t xml:space="preserve">244</t>
  </si>
  <si>
    <t xml:space="preserve">1128</t>
  </si>
  <si>
    <t xml:space="preserve">245</t>
  </si>
  <si>
    <t xml:space="preserve">1129</t>
  </si>
  <si>
    <t xml:space="preserve">246</t>
  </si>
  <si>
    <t xml:space="preserve">1130</t>
  </si>
  <si>
    <t xml:space="preserve">247</t>
  </si>
  <si>
    <t xml:space="preserve">1131</t>
  </si>
  <si>
    <t xml:space="preserve">248</t>
  </si>
  <si>
    <t xml:space="preserve">1132</t>
  </si>
  <si>
    <t xml:space="preserve">249</t>
  </si>
  <si>
    <t xml:space="preserve">1133</t>
  </si>
  <si>
    <t xml:space="preserve">301</t>
  </si>
  <si>
    <t xml:space="preserve">Художников</t>
  </si>
  <si>
    <t xml:space="preserve">16</t>
  </si>
  <si>
    <t xml:space="preserve">1134</t>
  </si>
  <si>
    <t xml:space="preserve">302</t>
  </si>
  <si>
    <t xml:space="preserve">1135</t>
  </si>
  <si>
    <t xml:space="preserve">303</t>
  </si>
  <si>
    <t xml:space="preserve">1136</t>
  </si>
  <si>
    <t xml:space="preserve">304</t>
  </si>
  <si>
    <t xml:space="preserve">1137</t>
  </si>
  <si>
    <t xml:space="preserve">305</t>
  </si>
  <si>
    <t xml:space="preserve">1138</t>
  </si>
  <si>
    <t xml:space="preserve">306</t>
  </si>
  <si>
    <t xml:space="preserve">244,235,262,224,232,278,295</t>
  </si>
  <si>
    <t xml:space="preserve">1139</t>
  </si>
  <si>
    <t xml:space="preserve">307</t>
  </si>
  <si>
    <t xml:space="preserve">1140</t>
  </si>
  <si>
    <t xml:space="preserve">308</t>
  </si>
  <si>
    <t xml:space="preserve">1141</t>
  </si>
  <si>
    <t xml:space="preserve">309</t>
  </si>
  <si>
    <t xml:space="preserve">1142</t>
  </si>
  <si>
    <t xml:space="preserve">310</t>
  </si>
  <si>
    <t xml:space="preserve">18к2</t>
  </si>
  <si>
    <t xml:space="preserve">1143</t>
  </si>
  <si>
    <t xml:space="preserve">311</t>
  </si>
  <si>
    <t xml:space="preserve">1144</t>
  </si>
  <si>
    <t xml:space="preserve">312</t>
  </si>
  <si>
    <t xml:space="preserve">1145</t>
  </si>
  <si>
    <t xml:space="preserve">313</t>
  </si>
  <si>
    <t xml:space="preserve">1146</t>
  </si>
  <si>
    <t xml:space="preserve">314</t>
  </si>
  <si>
    <t xml:space="preserve">1147</t>
  </si>
  <si>
    <t xml:space="preserve">315</t>
  </si>
  <si>
    <t xml:space="preserve">1148</t>
  </si>
  <si>
    <t xml:space="preserve">316</t>
  </si>
  <si>
    <t xml:space="preserve">1149</t>
  </si>
  <si>
    <t xml:space="preserve">317</t>
  </si>
  <si>
    <t xml:space="preserve">1150</t>
  </si>
  <si>
    <t xml:space="preserve">318</t>
  </si>
  <si>
    <t xml:space="preserve">24к1</t>
  </si>
  <si>
    <t xml:space="preserve">1151</t>
  </si>
  <si>
    <t xml:space="preserve">319</t>
  </si>
  <si>
    <t xml:space="preserve">1152</t>
  </si>
  <si>
    <t xml:space="preserve">320</t>
  </si>
  <si>
    <t xml:space="preserve">1153</t>
  </si>
  <si>
    <t xml:space="preserve">321</t>
  </si>
  <si>
    <t xml:space="preserve">1154</t>
  </si>
  <si>
    <t xml:space="preserve">322</t>
  </si>
  <si>
    <t xml:space="preserve">245,246,</t>
  </si>
  <si>
    <t xml:space="preserve">1155</t>
  </si>
  <si>
    <t xml:space="preserve">323</t>
  </si>
  <si>
    <t xml:space="preserve">304, 298, 283, 266</t>
  </si>
  <si>
    <t xml:space="preserve">1156</t>
  </si>
  <si>
    <t xml:space="preserve">324</t>
  </si>
  <si>
    <t xml:space="preserve">1157</t>
  </si>
  <si>
    <t xml:space="preserve">325</t>
  </si>
  <si>
    <t xml:space="preserve">1158</t>
  </si>
  <si>
    <t xml:space="preserve">326</t>
  </si>
  <si>
    <t xml:space="preserve">1159</t>
  </si>
  <si>
    <t xml:space="preserve">327</t>
  </si>
  <si>
    <t xml:space="preserve">24к3</t>
  </si>
  <si>
    <t xml:space="preserve">14, 17, 20. 34, 39, 64, 68</t>
  </si>
  <si>
    <t xml:space="preserve">1160</t>
  </si>
  <si>
    <t xml:space="preserve">328</t>
  </si>
  <si>
    <t xml:space="preserve">1161</t>
  </si>
  <si>
    <t xml:space="preserve">329</t>
  </si>
  <si>
    <t xml:space="preserve">1162</t>
  </si>
  <si>
    <t xml:space="preserve">330</t>
  </si>
  <si>
    <t xml:space="preserve">1163</t>
  </si>
  <si>
    <t xml:space="preserve">331</t>
  </si>
  <si>
    <t xml:space="preserve">1164</t>
  </si>
  <si>
    <t xml:space="preserve">332</t>
  </si>
  <si>
    <t xml:space="preserve">1165</t>
  </si>
  <si>
    <t xml:space="preserve">333</t>
  </si>
  <si>
    <t xml:space="preserve">24к4</t>
  </si>
  <si>
    <t xml:space="preserve">1166</t>
  </si>
  <si>
    <t xml:space="preserve">334</t>
  </si>
  <si>
    <t xml:space="preserve">1167</t>
  </si>
  <si>
    <t xml:space="preserve">335</t>
  </si>
  <si>
    <t xml:space="preserve">1168</t>
  </si>
  <si>
    <t xml:space="preserve">336</t>
  </si>
  <si>
    <t xml:space="preserve">1169</t>
  </si>
  <si>
    <t xml:space="preserve">337</t>
  </si>
  <si>
    <t xml:space="preserve">1170</t>
  </si>
  <si>
    <t xml:space="preserve">338</t>
  </si>
  <si>
    <t xml:space="preserve">1171</t>
  </si>
  <si>
    <t xml:space="preserve">339</t>
  </si>
  <si>
    <t xml:space="preserve">26к4</t>
  </si>
  <si>
    <t xml:space="preserve">26,27,34,35,48,54</t>
  </si>
  <si>
    <t xml:space="preserve">1172</t>
  </si>
  <si>
    <t xml:space="preserve">340</t>
  </si>
  <si>
    <t xml:space="preserve">1173</t>
  </si>
  <si>
    <t xml:space="preserve">341</t>
  </si>
  <si>
    <t xml:space="preserve">1174</t>
  </si>
  <si>
    <t xml:space="preserve">342</t>
  </si>
  <si>
    <t xml:space="preserve">Энгельса</t>
  </si>
  <si>
    <t xml:space="preserve">121</t>
  </si>
  <si>
    <t xml:space="preserve">1175</t>
  </si>
  <si>
    <t xml:space="preserve">343</t>
  </si>
  <si>
    <t xml:space="preserve">1176</t>
  </si>
  <si>
    <t xml:space="preserve">344</t>
  </si>
  <si>
    <t xml:space="preserve">1177</t>
  </si>
  <si>
    <t xml:space="preserve">345</t>
  </si>
  <si>
    <t xml:space="preserve">121к2</t>
  </si>
  <si>
    <t xml:space="preserve">1178</t>
  </si>
  <si>
    <t xml:space="preserve">346</t>
  </si>
  <si>
    <t xml:space="preserve">121, 133, 140</t>
  </si>
  <si>
    <t xml:space="preserve">1179</t>
  </si>
  <si>
    <t xml:space="preserve">347</t>
  </si>
  <si>
    <t xml:space="preserve">123</t>
  </si>
  <si>
    <t xml:space="preserve">60,62,86</t>
  </si>
  <si>
    <t xml:space="preserve">1180</t>
  </si>
  <si>
    <t xml:space="preserve">348</t>
  </si>
  <si>
    <t xml:space="preserve">25,29,31,39,54</t>
  </si>
  <si>
    <t xml:space="preserve">1181</t>
  </si>
  <si>
    <t xml:space="preserve">349</t>
  </si>
  <si>
    <t xml:space="preserve">74, 93, 94, 109</t>
  </si>
  <si>
    <t xml:space="preserve">1182</t>
  </si>
  <si>
    <t xml:space="preserve">350</t>
  </si>
  <si>
    <t xml:space="preserve">165,177,</t>
  </si>
  <si>
    <t xml:space="preserve">1183</t>
  </si>
  <si>
    <t xml:space="preserve">351</t>
  </si>
  <si>
    <t xml:space="preserve">127</t>
  </si>
  <si>
    <t xml:space="preserve">1184</t>
  </si>
  <si>
    <t xml:space="preserve">352</t>
  </si>
  <si>
    <t xml:space="preserve">129к1</t>
  </si>
  <si>
    <t xml:space="preserve">1185</t>
  </si>
  <si>
    <t xml:space="preserve">353</t>
  </si>
  <si>
    <t xml:space="preserve">1186</t>
  </si>
  <si>
    <t xml:space="preserve">354</t>
  </si>
  <si>
    <t xml:space="preserve">1187</t>
  </si>
  <si>
    <t xml:space="preserve">355</t>
  </si>
  <si>
    <t xml:space="preserve">1188</t>
  </si>
  <si>
    <t xml:space="preserve">356</t>
  </si>
  <si>
    <t xml:space="preserve">1189</t>
  </si>
  <si>
    <t xml:space="preserve">357</t>
  </si>
  <si>
    <t xml:space="preserve">1190</t>
  </si>
  <si>
    <t xml:space="preserve">358</t>
  </si>
  <si>
    <t xml:space="preserve">129к3</t>
  </si>
  <si>
    <t xml:space="preserve">1191</t>
  </si>
  <si>
    <t xml:space="preserve">359</t>
  </si>
  <si>
    <t xml:space="preserve">1192</t>
  </si>
  <si>
    <t xml:space="preserve">360</t>
  </si>
  <si>
    <t xml:space="preserve">165, 203, 214</t>
  </si>
  <si>
    <t xml:space="preserve">1193</t>
  </si>
  <si>
    <t xml:space="preserve">361</t>
  </si>
  <si>
    <t xml:space="preserve">129к4</t>
  </si>
  <si>
    <t xml:space="preserve">1194</t>
  </si>
  <si>
    <t xml:space="preserve">362</t>
  </si>
  <si>
    <t xml:space="preserve">1195</t>
  </si>
  <si>
    <t xml:space="preserve">371</t>
  </si>
  <si>
    <t xml:space="preserve">131к2</t>
  </si>
  <si>
    <t xml:space="preserve">1196</t>
  </si>
  <si>
    <t xml:space="preserve">372</t>
  </si>
  <si>
    <t xml:space="preserve">1197</t>
  </si>
  <si>
    <t xml:space="preserve">388</t>
  </si>
  <si>
    <t xml:space="preserve">135</t>
  </si>
  <si>
    <t xml:space="preserve">1198</t>
  </si>
  <si>
    <t xml:space="preserve">389</t>
  </si>
  <si>
    <t xml:space="preserve">1199</t>
  </si>
  <si>
    <t xml:space="preserve">390</t>
  </si>
  <si>
    <t xml:space="preserve">1200</t>
  </si>
  <si>
    <t xml:space="preserve">391</t>
  </si>
  <si>
    <t xml:space="preserve">137</t>
  </si>
  <si>
    <t xml:space="preserve">23,64,36,44,42</t>
  </si>
  <si>
    <t xml:space="preserve">1201</t>
  </si>
  <si>
    <t xml:space="preserve">398</t>
  </si>
  <si>
    <t xml:space="preserve">139/21</t>
  </si>
  <si>
    <t xml:space="preserve">44, 47, 49, 55</t>
  </si>
  <si>
    <t xml:space="preserve">1202</t>
  </si>
  <si>
    <t xml:space="preserve">68,84,85,121,130</t>
  </si>
  <si>
    <t xml:space="preserve">1203</t>
  </si>
  <si>
    <t xml:space="preserve">400</t>
  </si>
  <si>
    <t xml:space="preserve">1204</t>
  </si>
  <si>
    <t xml:space="preserve">401</t>
  </si>
  <si>
    <t xml:space="preserve">1205</t>
  </si>
  <si>
    <t xml:space="preserve">402</t>
  </si>
  <si>
    <t xml:space="preserve">1206</t>
  </si>
  <si>
    <t xml:space="preserve">403</t>
  </si>
  <si>
    <t xml:space="preserve">1207</t>
  </si>
  <si>
    <t xml:space="preserve">404</t>
  </si>
  <si>
    <t xml:space="preserve">1208</t>
  </si>
  <si>
    <t xml:space="preserve">362,486</t>
  </si>
  <si>
    <t xml:space="preserve">362,486,533,579,588,589,634,672</t>
  </si>
  <si>
    <t xml:space="preserve">24,60,72</t>
  </si>
  <si>
    <t xml:space="preserve">236,252</t>
  </si>
  <si>
    <t xml:space="preserve">746</t>
  </si>
  <si>
    <t xml:space="preserve">431-доставка</t>
  </si>
  <si>
    <t xml:space="preserve">495,475, 470,471</t>
  </si>
  <si>
    <t xml:space="preserve">701</t>
  </si>
  <si>
    <t xml:space="preserve">903 </t>
  </si>
  <si>
    <t xml:space="preserve">135-жен. Хватит вторгаться в личную жизнь.агрессивно
100-муж и жен казаки разбойники. Выгнали из подъезда</t>
  </si>
  <si>
    <t xml:space="preserve">501, 549</t>
  </si>
  <si>
    <t xml:space="preserve">812,831</t>
  </si>
  <si>
    <t xml:space="preserve">233, 257, 310</t>
  </si>
  <si>
    <t xml:space="preserve">186,193-грубый отказ</t>
  </si>
  <si>
    <r>
      <rPr>
        <sz val="7"/>
        <color rgb="FF222222"/>
        <rFont val="Arial"/>
        <family val="0"/>
      </rPr>
      <t xml:space="preserve">(18 эт) кв. 274 -  </t>
    </r>
    <r>
      <rPr>
        <u val="single"/>
        <sz val="7"/>
        <color rgb="FF222222"/>
        <rFont val="Arial"/>
        <family val="0"/>
      </rPr>
      <t xml:space="preserve">агрессивный  </t>
    </r>
    <r>
      <rPr>
        <sz val="7"/>
        <color rgb="FF222222"/>
        <rFont val="Arial"/>
        <family val="0"/>
      </rPr>
      <t xml:space="preserve">мужчина 40 лет, сказал: "Быстро пошли отсюда";
(25 эт) кв. 320 - жильцов посещает брат Федотов Валентин;
(24 эт) кв. 313 - жильцов посещает сестра Постнова Анна;
(20 эт) кв. 288 - жильцы переданы в узбекское собрание;</t>
    </r>
  </si>
  <si>
    <t xml:space="preserve">645</t>
  </si>
  <si>
    <t xml:space="preserve">464, 550</t>
  </si>
  <si>
    <t xml:space="preserve">410</t>
  </si>
  <si>
    <t xml:space="preserve">411</t>
  </si>
  <si>
    <t xml:space="preserve">798, 898, 901, 852</t>
  </si>
  <si>
    <t xml:space="preserve">412</t>
  </si>
  <si>
    <t xml:space="preserve">413</t>
  </si>
  <si>
    <t xml:space="preserve">414</t>
  </si>
  <si>
    <t xml:space="preserve">415</t>
  </si>
  <si>
    <t xml:space="preserve">416</t>
  </si>
  <si>
    <t xml:space="preserve">417</t>
  </si>
  <si>
    <t xml:space="preserve">418</t>
  </si>
  <si>
    <t xml:space="preserve">419</t>
  </si>
  <si>
    <t xml:space="preserve">420</t>
  </si>
  <si>
    <t xml:space="preserve">421</t>
  </si>
  <si>
    <t xml:space="preserve">422</t>
  </si>
  <si>
    <t xml:space="preserve">423</t>
  </si>
  <si>
    <t xml:space="preserve">424</t>
  </si>
  <si>
    <t xml:space="preserve">425</t>
  </si>
  <si>
    <t xml:space="preserve">32,43,55,99</t>
  </si>
  <si>
    <t xml:space="preserve">426</t>
  </si>
  <si>
    <t xml:space="preserve">427</t>
  </si>
  <si>
    <t xml:space="preserve">428</t>
  </si>
  <si>
    <t xml:space="preserve">429</t>
  </si>
  <si>
    <t xml:space="preserve">430</t>
  </si>
  <si>
    <t xml:space="preserve">431</t>
  </si>
  <si>
    <t xml:space="preserve">432</t>
  </si>
  <si>
    <t xml:space="preserve">433</t>
  </si>
  <si>
    <t xml:space="preserve">434</t>
  </si>
  <si>
    <t xml:space="preserve">435</t>
  </si>
  <si>
    <t xml:space="preserve">436</t>
  </si>
  <si>
    <t xml:space="preserve">437</t>
  </si>
  <si>
    <t xml:space="preserve">438</t>
  </si>
  <si>
    <t xml:space="preserve">439</t>
  </si>
  <si>
    <t xml:space="preserve">440</t>
  </si>
  <si>
    <t xml:space="preserve">441</t>
  </si>
  <si>
    <t xml:space="preserve">442</t>
  </si>
  <si>
    <t xml:space="preserve">443</t>
  </si>
  <si>
    <t xml:space="preserve">444</t>
  </si>
  <si>
    <t xml:space="preserve">445</t>
  </si>
  <si>
    <t xml:space="preserve">446</t>
  </si>
  <si>
    <t xml:space="preserve">447</t>
  </si>
  <si>
    <t xml:space="preserve">448</t>
  </si>
  <si>
    <t xml:space="preserve">449</t>
  </si>
  <si>
    <t xml:space="preserve">450</t>
  </si>
  <si>
    <t xml:space="preserve">451</t>
  </si>
  <si>
    <t xml:space="preserve">452</t>
  </si>
  <si>
    <t xml:space="preserve">468, 520, 537, 542, 575</t>
  </si>
  <si>
    <t xml:space="preserve">453</t>
  </si>
  <si>
    <t xml:space="preserve">454</t>
  </si>
  <si>
    <t xml:space="preserve">455</t>
  </si>
  <si>
    <t xml:space="preserve">456</t>
  </si>
  <si>
    <t xml:space="preserve">457</t>
  </si>
  <si>
    <t xml:space="preserve">458</t>
  </si>
  <si>
    <t xml:space="preserve">459</t>
  </si>
  <si>
    <t xml:space="preserve">460</t>
  </si>
  <si>
    <t xml:space="preserve">461</t>
  </si>
  <si>
    <t xml:space="preserve">462</t>
  </si>
  <si>
    <t xml:space="preserve">463</t>
  </si>
  <si>
    <t xml:space="preserve">464</t>
  </si>
  <si>
    <t xml:space="preserve">465</t>
  </si>
  <si>
    <t xml:space="preserve">466</t>
  </si>
  <si>
    <t xml:space="preserve">467</t>
  </si>
  <si>
    <t xml:space="preserve">468</t>
  </si>
  <si>
    <t xml:space="preserve">469</t>
  </si>
  <si>
    <t xml:space="preserve">470</t>
  </si>
  <si>
    <t xml:space="preserve">471</t>
  </si>
  <si>
    <t xml:space="preserve">472</t>
  </si>
  <si>
    <t xml:space="preserve">473</t>
  </si>
  <si>
    <t xml:space="preserve">Этажи 4,5 — закрыты. 292</t>
  </si>
  <si>
    <t xml:space="preserve">474</t>
  </si>
  <si>
    <t xml:space="preserve">Эт 14-19 — закрыты на вход, 349</t>
  </si>
  <si>
    <t xml:space="preserve">475</t>
  </si>
  <si>
    <t xml:space="preserve">476</t>
  </si>
  <si>
    <t xml:space="preserve">477</t>
  </si>
  <si>
    <t xml:space="preserve">478</t>
  </si>
  <si>
    <t xml:space="preserve">479</t>
  </si>
  <si>
    <t xml:space="preserve">480</t>
  </si>
  <si>
    <t xml:space="preserve">гаврилина</t>
  </si>
  <si>
    <t xml:space="preserve">21к3</t>
  </si>
  <si>
    <t xml:space="preserve">2/2-9</t>
  </si>
  <si>
    <t xml:space="preserve">нечетный</t>
  </si>
  <si>
    <t xml:space="preserve">318-1</t>
  </si>
  <si>
    <t xml:space="preserve">318-2</t>
  </si>
  <si>
    <t xml:space="preserve">yyyy</t>
  </si>
  <si>
    <t xml:space="preserve">name</t>
  </si>
  <si>
    <t xml:space="preserve">Марьяна.</t>
  </si>
  <si>
    <t xml:space="preserve">Люда Ан.</t>
  </si>
  <si>
    <t xml:space="preserve">Андрей К.</t>
  </si>
  <si>
    <t xml:space="preserve">Юля П.</t>
  </si>
  <si>
    <t xml:space="preserve">Таня Аб.</t>
  </si>
  <si>
    <t xml:space="preserve">Алиева О.</t>
  </si>
  <si>
    <t xml:space="preserve">Ксюша В.</t>
  </si>
  <si>
    <t xml:space="preserve">Наталья Он.</t>
  </si>
  <si>
    <t xml:space="preserve">Виктор.</t>
  </si>
  <si>
    <t xml:space="preserve">340(334(2))</t>
  </si>
  <si>
    <t xml:space="preserve">341(335(1))</t>
  </si>
  <si>
    <t xml:space="preserve">Ксюша Г.</t>
  </si>
  <si>
    <t xml:space="preserve">342(335(2))</t>
  </si>
  <si>
    <t xml:space="preserve">Лена Мол</t>
  </si>
  <si>
    <t xml:space="preserve">Катя Г.</t>
  </si>
  <si>
    <t xml:space="preserve">Кв578 не заходить</t>
  </si>
  <si>
    <t xml:space="preserve">Костя П</t>
  </si>
  <si>
    <t xml:space="preserve">Нина У.</t>
  </si>
  <si>
    <t xml:space="preserve">Группа 5 АЛ</t>
  </si>
  <si>
    <t xml:space="preserve">Алексей Л.</t>
  </si>
  <si>
    <t xml:space="preserve">Сертолово</t>
  </si>
  <si>
    <t xml:space="preserve">Юра Н..</t>
  </si>
  <si>
    <t xml:space="preserve">Группа 9 ЮП</t>
  </si>
  <si>
    <t xml:space="preserve">Мария На.</t>
  </si>
  <si>
    <t xml:space="preserve">Группа 6 ВК</t>
  </si>
  <si>
    <t xml:space="preserve">Женя Г.</t>
  </si>
  <si>
    <t xml:space="preserve">Группа 8 ЕП</t>
  </si>
  <si>
    <t xml:space="preserve">Группа 1 АК</t>
  </si>
  <si>
    <t xml:space="preserve">Ира Н.</t>
  </si>
  <si>
    <t xml:space="preserve">группа лена м</t>
  </si>
  <si>
    <t xml:space="preserve">Артем.</t>
  </si>
  <si>
    <t xml:space="preserve">Липка Н.</t>
  </si>
  <si>
    <t xml:space="preserve">Петров К.</t>
  </si>
  <si>
    <t xml:space="preserve">Эдик.</t>
  </si>
  <si>
    <t xml:space="preserve">1508 АГРЕСС</t>
  </si>
  <si>
    <t xml:space="preserve">Вениамин К.</t>
  </si>
  <si>
    <t xml:space="preserve">Павел.</t>
  </si>
  <si>
    <t xml:space="preserve">люда сдает с 14-19. </t>
  </si>
  <si>
    <t xml:space="preserve">Миша К.</t>
  </si>
  <si>
    <t xml:space="preserve">Никита.</t>
  </si>
  <si>
    <t xml:space="preserve">Гаяне</t>
  </si>
  <si>
    <t xml:space="preserve">Елена Мо</t>
  </si>
  <si>
    <t xml:space="preserve">Даша Л.</t>
  </si>
  <si>
    <t xml:space="preserve">Настя М.</t>
  </si>
  <si>
    <t xml:space="preserve">Надя Б.</t>
  </si>
  <si>
    <t xml:space="preserve">Группа 4 ВК</t>
  </si>
  <si>
    <t xml:space="preserve">не доходила</t>
  </si>
  <si>
    <t xml:space="preserve">Лариса Ст.</t>
  </si>
  <si>
    <t xml:space="preserve">Валя Пет.</t>
  </si>
  <si>
    <t xml:space="preserve">Яна.</t>
  </si>
  <si>
    <t xml:space="preserve">Виктор</t>
  </si>
  <si>
    <t xml:space="preserve">Липка В.</t>
  </si>
  <si>
    <t xml:space="preserve">481</t>
  </si>
  <si>
    <t xml:space="preserve">482</t>
  </si>
  <si>
    <t xml:space="preserve">Наталья О.</t>
  </si>
  <si>
    <t xml:space="preserve">483</t>
  </si>
  <si>
    <t xml:space="preserve">484</t>
  </si>
  <si>
    <t xml:space="preserve">492</t>
  </si>
  <si>
    <t xml:space="preserve">493</t>
  </si>
  <si>
    <t xml:space="preserve">Василий М</t>
  </si>
  <si>
    <t xml:space="preserve">Мк сдал</t>
  </si>
  <si>
    <t xml:space="preserve">что</t>
  </si>
  <si>
    <t xml:space="preserve">кто</t>
  </si>
  <si>
    <t xml:space="preserve">Аптеки</t>
  </si>
  <si>
    <t xml:space="preserve">Володя Л</t>
  </si>
</sst>
</file>

<file path=xl/styles.xml><?xml version="1.0" encoding="utf-8"?>
<styleSheet xmlns="http://schemas.openxmlformats.org/spreadsheetml/2006/main">
  <numFmts count="9">
    <numFmt numFmtId="164" formatCode="General"/>
    <numFmt numFmtId="165" formatCode="#,##0.00\ [$€-407];[RED]\-#,##0.00\ [$€-407]"/>
    <numFmt numFmtId="166" formatCode="@"/>
    <numFmt numFmtId="167" formatCode="General"/>
    <numFmt numFmtId="168" formatCode="dd/mm/yy"/>
    <numFmt numFmtId="169" formatCode="0.00"/>
    <numFmt numFmtId="170" formatCode="0.00%"/>
    <numFmt numFmtId="171" formatCode="0%"/>
    <numFmt numFmtId="172" formatCode="dd/mm/yyyy"/>
  </numFmts>
  <fonts count="67">
    <font>
      <sz val="10"/>
      <name val="Arial"/>
      <family val="2"/>
    </font>
    <font>
      <sz val="10"/>
      <name val="Arial"/>
      <family val="0"/>
    </font>
    <font>
      <sz val="10"/>
      <name val="Arial"/>
      <family val="0"/>
    </font>
    <font>
      <sz val="10"/>
      <name val="Arial"/>
      <family val="0"/>
    </font>
    <font>
      <b val="true"/>
      <i val="true"/>
      <u val="single"/>
      <sz val="10"/>
      <name val="Arial"/>
      <family val="2"/>
    </font>
    <font>
      <sz val="12"/>
      <color rgb="FFDDDDDD"/>
      <name val="Arial"/>
      <family val="2"/>
    </font>
    <font>
      <sz val="12"/>
      <color rgb="FF808080"/>
      <name val="Arial"/>
      <family val="2"/>
    </font>
    <font>
      <sz val="12"/>
      <color rgb="FFFFFFFF"/>
      <name val="Arial"/>
      <family val="2"/>
    </font>
    <font>
      <sz val="12"/>
      <name val="Arial"/>
      <family val="2"/>
    </font>
    <font>
      <sz val="12"/>
      <color rgb="FFC0C0C0"/>
      <name val="Arial"/>
      <family val="2"/>
    </font>
    <font>
      <sz val="12"/>
      <color rgb="FFCCCCCC"/>
      <name val="Arial"/>
      <family val="2"/>
    </font>
    <font>
      <sz val="12"/>
      <color rgb="FFFFFFFF"/>
      <name val="Arial"/>
      <family val="0"/>
    </font>
    <font>
      <sz val="12"/>
      <color rgb="FF808080"/>
      <name val="Arial"/>
      <family val="0"/>
    </font>
    <font>
      <sz val="12"/>
      <color rgb="FFC0C0C0"/>
      <name val="Arial"/>
      <family val="0"/>
    </font>
    <font>
      <sz val="12"/>
      <color rgb="FF81D41A"/>
      <name val="Arial"/>
      <family val="2"/>
    </font>
    <font>
      <sz val="10"/>
      <color rgb="FF808080"/>
      <name val="Arial"/>
      <family val="2"/>
    </font>
    <font>
      <sz val="10"/>
      <color rgb="FFFFFFFF"/>
      <name val="Arial"/>
      <family val="2"/>
    </font>
    <font>
      <sz val="10"/>
      <color rgb="FF55308D"/>
      <name val="Arial"/>
      <family val="2"/>
    </font>
    <font>
      <sz val="12"/>
      <color rgb="FFD3D3D3"/>
      <name val="Arial"/>
      <family val="2"/>
    </font>
    <font>
      <sz val="10"/>
      <color rgb="FFC9211E"/>
      <name val="Arial"/>
      <family val="2"/>
    </font>
    <font>
      <sz val="12"/>
      <color rgb="FF000000"/>
      <name val="Arial"/>
      <family val="2"/>
    </font>
    <font>
      <u val="single"/>
      <sz val="12"/>
      <name val="Arial"/>
      <family val="2"/>
    </font>
    <font>
      <sz val="12"/>
      <color rgb="FFFF0000"/>
      <name val="Arial"/>
      <family val="2"/>
    </font>
    <font>
      <u val="single"/>
      <sz val="12"/>
      <color rgb="FF000000"/>
      <name val="Arial"/>
      <family val="2"/>
    </font>
    <font>
      <sz val="12"/>
      <color rgb="FF696969"/>
      <name val="Arial"/>
      <family val="2"/>
    </font>
    <font>
      <u val="single"/>
      <sz val="12"/>
      <color rgb="FF696969"/>
      <name val="Arial"/>
      <family val="2"/>
    </font>
    <font>
      <sz val="10"/>
      <color rgb="FF696969"/>
      <name val="Arial"/>
      <family val="2"/>
    </font>
    <font>
      <sz val="11"/>
      <color rgb="FF000000"/>
      <name val="Arial"/>
      <family val="2"/>
    </font>
    <font>
      <sz val="7"/>
      <color rgb="FFFB0007"/>
      <name val="Arial"/>
      <family val="2"/>
    </font>
    <font>
      <sz val="7"/>
      <color rgb="FF55308D"/>
      <name val="Arial"/>
      <family val="2"/>
    </font>
    <font>
      <b val="true"/>
      <sz val="10"/>
      <name val="Arial"/>
      <family val="2"/>
    </font>
    <font>
      <b val="true"/>
      <sz val="10"/>
      <color rgb="FF00FF7F"/>
      <name val="Arial"/>
      <family val="2"/>
    </font>
    <font>
      <sz val="10"/>
      <color rgb="FF3CB371"/>
      <name val="Arial"/>
      <family val="2"/>
    </font>
    <font>
      <sz val="10"/>
      <color rgb="FFF0FFF0"/>
      <name val="Arial"/>
      <family val="2"/>
    </font>
    <font>
      <sz val="12"/>
      <color rgb="FFFF5151"/>
      <name val="Arial"/>
      <family val="2"/>
    </font>
    <font>
      <sz val="12"/>
      <color rgb="FFC9211E"/>
      <name val="Arial"/>
      <family val="2"/>
    </font>
    <font>
      <sz val="12"/>
      <color rgb="FF51A5FF"/>
      <name val="Arial"/>
      <family val="2"/>
    </font>
    <font>
      <sz val="12"/>
      <color rgb="FF0000FF"/>
      <name val="Arial"/>
      <family val="2"/>
    </font>
    <font>
      <sz val="10"/>
      <color rgb="FF434343"/>
      <name val="ArialMT"/>
      <family val="2"/>
    </font>
    <font>
      <sz val="10"/>
      <color rgb="FF000000"/>
      <name val="Arial"/>
      <family val="2"/>
    </font>
    <font>
      <sz val="10"/>
      <color rgb="FF000000"/>
      <name val="ArialMT"/>
      <family val="2"/>
    </font>
    <font>
      <sz val="12"/>
      <color rgb="FF000000"/>
      <name val="ArialMT"/>
      <family val="2"/>
    </font>
    <font>
      <sz val="9"/>
      <color rgb="FF000000"/>
      <name val="Arial"/>
      <family val="2"/>
    </font>
    <font>
      <sz val="9"/>
      <color rgb="FF000000"/>
      <name val="ArialMT"/>
      <family val="2"/>
    </font>
    <font>
      <sz val="12"/>
      <color rgb="FFFF7676"/>
      <name val="Arial"/>
      <family val="2"/>
    </font>
    <font>
      <sz val="12"/>
      <color rgb="FFDC143C"/>
      <name val="Arial"/>
      <family val="2"/>
    </font>
    <font>
      <sz val="12"/>
      <color rgb="FF679EFF"/>
      <name val="Arial"/>
      <family val="2"/>
    </font>
    <font>
      <sz val="12"/>
      <name val="Arial"/>
      <family val="0"/>
    </font>
    <font>
      <sz val="10"/>
      <color rgb="FFC0C0C0"/>
      <name val="Arial"/>
      <family val="2"/>
    </font>
    <font>
      <sz val="12"/>
      <color rgb="FFB2B2B2"/>
      <name val="Arial"/>
      <family val="2"/>
    </font>
    <font>
      <sz val="12"/>
      <color rgb="FF000000"/>
      <name val="Arial"/>
      <family val="0"/>
    </font>
    <font>
      <sz val="8"/>
      <name val="Arial"/>
      <family val="2"/>
    </font>
    <font>
      <sz val="10"/>
      <color rgb="FFDC143C"/>
      <name val="Arial"/>
      <family val="2"/>
    </font>
    <font>
      <sz val="8"/>
      <color rgb="FF0000FF"/>
      <name val="Arial"/>
      <family val="2"/>
    </font>
    <font>
      <b val="true"/>
      <sz val="10"/>
      <color rgb="FF00FF00"/>
      <name val="Arial"/>
      <family val="2"/>
    </font>
    <font>
      <b val="true"/>
      <sz val="10"/>
      <color rgb="FF000000"/>
      <name val="Arial"/>
      <family val="2"/>
    </font>
    <font>
      <b val="true"/>
      <sz val="10"/>
      <name val="Arial"/>
      <family val="0"/>
    </font>
    <font>
      <sz val="10"/>
      <color rgb="FFFFFFFF"/>
      <name val="Arial"/>
      <family val="0"/>
    </font>
    <font>
      <sz val="10"/>
      <color rgb="FF222222"/>
      <name val="Arial"/>
      <family val="0"/>
    </font>
    <font>
      <sz val="8"/>
      <name val="Arial"/>
      <family val="0"/>
    </font>
    <font>
      <sz val="7"/>
      <color rgb="FF222222"/>
      <name val="Arial"/>
      <family val="0"/>
    </font>
    <font>
      <u val="single"/>
      <sz val="7"/>
      <color rgb="FF222222"/>
      <name val="Arial"/>
      <family val="0"/>
    </font>
    <font>
      <b val="true"/>
      <sz val="8"/>
      <name val="Arial"/>
      <family val="2"/>
    </font>
    <font>
      <b val="true"/>
      <sz val="10"/>
      <color rgb="FFFFFFFF"/>
      <name val="Arial"/>
      <family val="2"/>
    </font>
    <font>
      <sz val="8"/>
      <color rgb="FFFFFFFF"/>
      <name val="Arial"/>
      <family val="2"/>
    </font>
    <font>
      <sz val="8"/>
      <color rgb="FF000000"/>
      <name val="Arial"/>
      <family val="2"/>
    </font>
    <font>
      <sz val="8"/>
      <color rgb="FFC9211E"/>
      <name val="Arial"/>
      <family val="2"/>
    </font>
  </fonts>
  <fills count="52">
    <fill>
      <patternFill patternType="none"/>
    </fill>
    <fill>
      <patternFill patternType="gray125"/>
    </fill>
    <fill>
      <patternFill patternType="solid">
        <fgColor rgb="FF00FF00"/>
        <bgColor rgb="FF00CC00"/>
      </patternFill>
    </fill>
    <fill>
      <patternFill patternType="solid">
        <fgColor rgb="FFFF0000"/>
        <bgColor rgb="FFEC1444"/>
      </patternFill>
    </fill>
    <fill>
      <patternFill patternType="solid">
        <fgColor rgb="FF1C1C1C"/>
        <bgColor rgb="FF222222"/>
      </patternFill>
    </fill>
    <fill>
      <patternFill patternType="solid">
        <fgColor rgb="FFFFFFFF"/>
        <bgColor rgb="FFFFFFD7"/>
      </patternFill>
    </fill>
    <fill>
      <patternFill patternType="solid">
        <fgColor rgb="FF666666"/>
        <bgColor rgb="FF696969"/>
      </patternFill>
    </fill>
    <fill>
      <patternFill patternType="solid">
        <fgColor rgb="FF808080"/>
        <bgColor rgb="FF696969"/>
      </patternFill>
    </fill>
    <fill>
      <patternFill patternType="solid">
        <fgColor rgb="FFDEE6EE"/>
        <bgColor rgb="FFE5EBFF"/>
      </patternFill>
    </fill>
    <fill>
      <patternFill patternType="solid">
        <fgColor rgb="FFFFD8CE"/>
        <bgColor rgb="FFFDE4E4"/>
      </patternFill>
    </fill>
    <fill>
      <patternFill patternType="solid">
        <fgColor rgb="FF0000FF"/>
        <bgColor rgb="FF3333FF"/>
      </patternFill>
    </fill>
    <fill>
      <patternFill patternType="solid">
        <fgColor rgb="FFFDE4E4"/>
        <bgColor rgb="FFF6DCFF"/>
      </patternFill>
    </fill>
    <fill>
      <patternFill patternType="solid">
        <fgColor rgb="FF00CC00"/>
        <bgColor rgb="FF00CC33"/>
      </patternFill>
    </fill>
    <fill>
      <patternFill patternType="solid">
        <fgColor rgb="FF01AA35"/>
        <bgColor rgb="FF069A2E"/>
      </patternFill>
    </fill>
    <fill>
      <patternFill patternType="solid">
        <fgColor rgb="FF3333FF"/>
        <bgColor rgb="FF0000FF"/>
      </patternFill>
    </fill>
    <fill>
      <patternFill patternType="darkGray">
        <fgColor rgb="FF0066F5"/>
        <bgColor rgb="FF195C96"/>
      </patternFill>
    </fill>
    <fill>
      <patternFill patternType="mediumGray">
        <fgColor rgb="FF3465A4"/>
        <bgColor rgb="FF195C96"/>
      </patternFill>
    </fill>
    <fill>
      <patternFill patternType="solid">
        <fgColor rgb="FF069A2E"/>
        <bgColor rgb="FF01AA35"/>
      </patternFill>
    </fill>
    <fill>
      <patternFill patternType="solid">
        <fgColor rgb="FF81D41A"/>
        <bgColor rgb="FF3DEB3D"/>
      </patternFill>
    </fill>
    <fill>
      <patternFill patternType="solid">
        <fgColor rgb="FF0066F5"/>
        <bgColor rgb="FF195C96"/>
      </patternFill>
    </fill>
    <fill>
      <patternFill patternType="solid">
        <fgColor rgb="FFFFFFD7"/>
        <bgColor rgb="FFFFFACD"/>
      </patternFill>
    </fill>
    <fill>
      <patternFill patternType="solid">
        <fgColor rgb="FFFFFACD"/>
        <bgColor rgb="FFFFFFD7"/>
      </patternFill>
    </fill>
    <fill>
      <patternFill patternType="solid">
        <fgColor rgb="FF00CC33"/>
        <bgColor rgb="FF00CC00"/>
      </patternFill>
    </fill>
    <fill>
      <patternFill patternType="solid">
        <fgColor rgb="FF54A2FD"/>
        <bgColor rgb="FF37A3EB"/>
      </patternFill>
    </fill>
    <fill>
      <patternFill patternType="solid">
        <fgColor rgb="FF6666FF"/>
        <bgColor rgb="FF5983B0"/>
      </patternFill>
    </fill>
    <fill>
      <patternFill patternType="solid">
        <fgColor rgb="FF37A3EB"/>
        <bgColor rgb="FF3399FF"/>
      </patternFill>
    </fill>
    <fill>
      <patternFill patternType="solid">
        <fgColor rgb="FFD9FFD0"/>
        <bgColor rgb="FFEFFFD0"/>
      </patternFill>
    </fill>
    <fill>
      <patternFill patternType="solid">
        <fgColor rgb="FFB5FBB5"/>
        <bgColor rgb="FFAEFFE2"/>
      </patternFill>
    </fill>
    <fill>
      <patternFill patternType="solid">
        <fgColor rgb="FF5983B0"/>
        <bgColor rgb="FF808080"/>
      </patternFill>
    </fill>
    <fill>
      <patternFill patternType="solid">
        <fgColor rgb="FFE5EBFF"/>
        <bgColor rgb="FFDEE6EE"/>
      </patternFill>
    </fill>
    <fill>
      <patternFill patternType="solid">
        <fgColor rgb="FFB0C4DE"/>
        <bgColor rgb="FFC0C0C0"/>
      </patternFill>
    </fill>
    <fill>
      <patternFill patternType="solid">
        <fgColor rgb="FFF6DCFF"/>
        <bgColor rgb="FFECD6FF"/>
      </patternFill>
    </fill>
    <fill>
      <patternFill patternType="solid">
        <fgColor rgb="FFEFFFD0"/>
        <bgColor rgb="FFFFFFD7"/>
      </patternFill>
    </fill>
    <fill>
      <patternFill patternType="solid">
        <fgColor rgb="FF3465A4"/>
        <bgColor rgb="FF195C96"/>
      </patternFill>
    </fill>
    <fill>
      <patternFill patternType="solid">
        <fgColor rgb="FFAEFFE2"/>
        <bgColor rgb="FFB5FBB5"/>
      </patternFill>
    </fill>
    <fill>
      <patternFill patternType="solid">
        <fgColor rgb="FFECD6FF"/>
        <bgColor rgb="FFF6DCFF"/>
      </patternFill>
    </fill>
    <fill>
      <patternFill patternType="solid">
        <fgColor rgb="FF9999FF"/>
        <bgColor rgb="FFB2B2B2"/>
      </patternFill>
    </fill>
    <fill>
      <patternFill patternType="solid">
        <fgColor rgb="FF00DCFF"/>
        <bgColor rgb="FF37A3EB"/>
      </patternFill>
    </fill>
    <fill>
      <patternFill patternType="solid">
        <fgColor rgb="FFFF3333"/>
        <bgColor rgb="FFFF4511"/>
      </patternFill>
    </fill>
    <fill>
      <patternFill patternType="solid">
        <fgColor rgb="FF696969"/>
        <bgColor rgb="FF666666"/>
      </patternFill>
    </fill>
    <fill>
      <patternFill patternType="solid">
        <fgColor rgb="FFFF66CC"/>
        <bgColor rgb="FFFF9898"/>
      </patternFill>
    </fill>
    <fill>
      <patternFill patternType="solid">
        <fgColor rgb="FF008000"/>
        <bgColor rgb="FF009900"/>
      </patternFill>
    </fill>
    <fill>
      <patternFill patternType="solid">
        <fgColor rgb="FFFF4511"/>
        <bgColor rgb="FFFF3333"/>
      </patternFill>
    </fill>
    <fill>
      <patternFill patternType="solid">
        <fgColor rgb="FF009900"/>
        <bgColor rgb="FF069A2E"/>
      </patternFill>
    </fill>
    <fill>
      <patternFill patternType="solid">
        <fgColor rgb="FFFFFF00"/>
        <bgColor rgb="FFFFFF99"/>
      </patternFill>
    </fill>
    <fill>
      <patternFill patternType="solid">
        <fgColor rgb="FF000000"/>
        <bgColor rgb="FF111111"/>
      </patternFill>
    </fill>
    <fill>
      <patternFill patternType="solid">
        <fgColor rgb="FF006600"/>
        <bgColor rgb="FF008000"/>
      </patternFill>
    </fill>
    <fill>
      <patternFill patternType="solid">
        <fgColor rgb="FF3DEB3D"/>
        <bgColor rgb="FF00CC33"/>
      </patternFill>
    </fill>
    <fill>
      <patternFill patternType="solid">
        <fgColor rgb="FFFFFF99"/>
        <bgColor rgb="FFFFFACD"/>
      </patternFill>
    </fill>
    <fill>
      <patternFill patternType="solid">
        <fgColor rgb="FF111111"/>
        <bgColor rgb="FF1C1C1C"/>
      </patternFill>
    </fill>
    <fill>
      <patternFill patternType="solid">
        <fgColor rgb="FFFF9898"/>
        <bgColor rgb="FFFF66CC"/>
      </patternFill>
    </fill>
    <fill>
      <patternFill patternType="solid">
        <fgColor rgb="FF3399FF"/>
        <bgColor rgb="FF37A3EB"/>
      </patternFill>
    </fill>
  </fills>
  <borders count="7">
    <border diagonalUp="false" diagonalDown="false">
      <left/>
      <right/>
      <top/>
      <bottom/>
      <diagonal/>
    </border>
    <border diagonalUp="false" diagonalDown="false">
      <left style="hair">
        <color rgb="FFB2B2B2"/>
      </left>
      <right style="hair">
        <color rgb="FFB2B2B2"/>
      </right>
      <top style="hair">
        <color rgb="FFB2B2B2"/>
      </top>
      <bottom style="hair">
        <color rgb="FFB2B2B2"/>
      </bottom>
      <diagonal/>
    </border>
    <border diagonalUp="false" diagonalDown="false">
      <left style="hair"/>
      <right style="hair"/>
      <top style="hair"/>
      <bottom style="hair"/>
      <diagonal/>
    </border>
    <border diagonalUp="false" diagonalDown="false">
      <left style="thin"/>
      <right style="thin"/>
      <top style="thin"/>
      <bottom style="thin"/>
      <diagonal/>
    </border>
    <border diagonalUp="false" diagonalDown="false">
      <left style="thick"/>
      <right style="thick"/>
      <top style="thick"/>
      <bottom style="thick"/>
      <diagonal/>
    </border>
    <border diagonalUp="false" diagonalDown="false">
      <left style="thin"/>
      <right style="thin"/>
      <top style="thin"/>
      <bottom/>
      <diagonal/>
    </border>
    <border diagonalUp="false" diagonalDown="false">
      <left style="thin"/>
      <right style="thin"/>
      <top/>
      <bottom style="thin"/>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5" fontId="4" fillId="0" borderId="0" applyFont="true" applyBorder="false" applyAlignment="false" applyProtection="false"/>
    <xf numFmtId="164" fontId="0" fillId="2" borderId="0" applyFont="true" applyBorder="false" applyAlignment="false" applyProtection="false"/>
    <xf numFmtId="164" fontId="0" fillId="3" borderId="0" applyFont="true" applyBorder="false" applyAlignment="false" applyProtection="false"/>
  </cellStyleXfs>
  <cellXfs count="456">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false" applyProtection="false">
      <alignment horizontal="general" vertical="bottom" textRotation="0" wrapText="false" indent="0" shrinkToFit="false"/>
      <protection locked="true" hidden="false"/>
    </xf>
    <xf numFmtId="164" fontId="6" fillId="4" borderId="1" xfId="0" applyFont="true" applyBorder="true" applyAlignment="false" applyProtection="false">
      <alignment horizontal="general" vertical="bottom" textRotation="0" wrapText="false" indent="0" shrinkToFit="false"/>
      <protection locked="true" hidden="false"/>
    </xf>
    <xf numFmtId="164" fontId="7" fillId="4" borderId="1" xfId="0" applyFont="true" applyBorder="true" applyAlignment="false" applyProtection="false">
      <alignment horizontal="general" vertical="bottom" textRotation="0" wrapText="false" indent="0" shrinkToFit="false"/>
      <protection locked="true" hidden="false"/>
    </xf>
    <xf numFmtId="164" fontId="8" fillId="0" borderId="1" xfId="0" applyFont="true" applyBorder="true" applyAlignment="false" applyProtection="false">
      <alignment horizontal="general" vertical="bottom" textRotation="0" wrapText="false" indent="0" shrinkToFit="false"/>
      <protection locked="true" hidden="false"/>
    </xf>
    <xf numFmtId="164" fontId="8" fillId="0" borderId="1" xfId="0" applyFont="true" applyBorder="true" applyAlignment="false" applyProtection="false">
      <alignment horizontal="general" vertical="bottom" textRotation="0" wrapText="false" indent="0" shrinkToFit="false"/>
      <protection locked="true" hidden="false"/>
    </xf>
    <xf numFmtId="164" fontId="9" fillId="0" borderId="1"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9" fillId="5" borderId="0" xfId="0" applyFont="true" applyBorder="false" applyAlignment="true" applyProtection="false">
      <alignment horizontal="general" vertical="center" textRotation="0" wrapText="false" indent="0" shrinkToFit="false"/>
      <protection locked="true" hidden="false"/>
    </xf>
    <xf numFmtId="164" fontId="8"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10" fillId="6" borderId="1" xfId="0" applyFont="true" applyBorder="true" applyAlignment="false" applyProtection="false">
      <alignment horizontal="general" vertical="bottom" textRotation="0" wrapText="false" indent="0" shrinkToFit="false"/>
      <protection locked="true" hidden="false"/>
    </xf>
    <xf numFmtId="166" fontId="11" fillId="6" borderId="1" xfId="0" applyFont="true" applyBorder="true" applyAlignment="true" applyProtection="false">
      <alignment horizontal="center" vertical="center" textRotation="0" wrapText="false" indent="0" shrinkToFit="false"/>
      <protection locked="true" hidden="false"/>
    </xf>
    <xf numFmtId="166" fontId="12" fillId="4" borderId="1" xfId="0" applyFont="true" applyBorder="true" applyAlignment="true" applyProtection="false">
      <alignment horizontal="center" vertical="center" textRotation="0" wrapText="false" indent="0" shrinkToFit="false"/>
      <protection locked="true" hidden="false"/>
    </xf>
    <xf numFmtId="164" fontId="7" fillId="4" borderId="1" xfId="0" applyFont="true" applyBorder="true" applyAlignment="true" applyProtection="false">
      <alignment horizontal="center" vertical="center" textRotation="0" wrapText="false" indent="0" shrinkToFit="false"/>
      <protection locked="true" hidden="false"/>
    </xf>
    <xf numFmtId="166" fontId="7" fillId="4" borderId="1" xfId="0" applyFont="true" applyBorder="true" applyAlignment="true" applyProtection="false">
      <alignment horizontal="center" vertical="center" textRotation="0" wrapText="false" indent="0" shrinkToFit="false"/>
      <protection locked="true" hidden="false"/>
    </xf>
    <xf numFmtId="166" fontId="13" fillId="6" borderId="2" xfId="0" applyFont="true" applyBorder="true" applyAlignment="true" applyProtection="false">
      <alignment horizontal="center" vertical="center" textRotation="0" wrapText="false" indent="0" shrinkToFit="false"/>
      <protection locked="true" hidden="false"/>
    </xf>
    <xf numFmtId="166" fontId="13" fillId="5" borderId="0" xfId="0" applyFont="true" applyBorder="true" applyAlignment="true" applyProtection="false">
      <alignment horizontal="center" vertical="center" textRotation="0" wrapText="false" indent="0" shrinkToFit="false"/>
      <protection locked="true" hidden="false"/>
    </xf>
    <xf numFmtId="164" fontId="7" fillId="6" borderId="1" xfId="0" applyFont="true" applyBorder="true" applyAlignment="true" applyProtection="false">
      <alignment horizontal="center" vertical="bottom" textRotation="0" wrapText="false" indent="0" shrinkToFit="false"/>
      <protection locked="true" hidden="false"/>
    </xf>
    <xf numFmtId="164" fontId="6" fillId="4" borderId="1" xfId="0" applyFont="true" applyBorder="true" applyAlignment="true" applyProtection="false">
      <alignment horizontal="center" vertical="bottom" textRotation="0" wrapText="false" indent="0" shrinkToFit="false"/>
      <protection locked="true" hidden="false"/>
    </xf>
    <xf numFmtId="164" fontId="7" fillId="4" borderId="1" xfId="0" applyFont="true" applyBorder="true" applyAlignment="true" applyProtection="false">
      <alignment horizontal="center" vertical="bottom" textRotation="0" wrapText="false" indent="0" shrinkToFit="false"/>
      <protection locked="true" hidden="false"/>
    </xf>
    <xf numFmtId="164" fontId="14" fillId="6" borderId="1" xfId="0" applyFont="true" applyBorder="true" applyAlignment="true" applyProtection="false">
      <alignment horizontal="center" vertical="bottom" textRotation="0" wrapText="false" indent="0" shrinkToFit="false"/>
      <protection locked="true" hidden="false"/>
    </xf>
    <xf numFmtId="164" fontId="9" fillId="6" borderId="1" xfId="0" applyFont="true" applyBorder="true" applyAlignment="true" applyProtection="false">
      <alignment horizontal="center" vertical="bottom" textRotation="0" wrapText="false" indent="0" shrinkToFit="false"/>
      <protection locked="true" hidden="false"/>
    </xf>
    <xf numFmtId="164" fontId="9" fillId="6" borderId="2" xfId="0" applyFont="true" applyBorder="true" applyAlignment="true" applyProtection="false">
      <alignment horizontal="center" vertical="bottom" textRotation="0" wrapText="false" indent="0" shrinkToFit="false"/>
      <protection locked="true" hidden="false"/>
    </xf>
    <xf numFmtId="164" fontId="9" fillId="5" borderId="0" xfId="0" applyFont="true" applyBorder="true" applyAlignment="true" applyProtection="false">
      <alignment horizontal="center" vertical="center" textRotation="0" wrapText="false" indent="0" shrinkToFit="false"/>
      <protection locked="true" hidden="false"/>
    </xf>
    <xf numFmtId="164" fontId="8" fillId="5" borderId="0" xfId="0" applyFont="true" applyBorder="false" applyAlignment="true" applyProtection="false">
      <alignment horizontal="center" vertical="center" textRotation="0" wrapText="false" indent="0" shrinkToFit="false"/>
      <protection locked="true" hidden="false"/>
    </xf>
    <xf numFmtId="164" fontId="0" fillId="5" borderId="0" xfId="0" applyFont="false" applyBorder="false" applyAlignment="true" applyProtection="false">
      <alignment horizontal="general" vertical="center"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7" fillId="7" borderId="1" xfId="0" applyFont="true" applyBorder="true" applyAlignment="fals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7" fontId="15" fillId="4" borderId="1" xfId="0" applyFont="true" applyBorder="true" applyAlignment="false" applyProtection="false">
      <alignment horizontal="general" vertical="bottom" textRotation="0" wrapText="false" indent="0" shrinkToFit="false"/>
      <protection locked="true" hidden="false"/>
    </xf>
    <xf numFmtId="164" fontId="16" fillId="4" borderId="1" xfId="0" applyFont="true" applyBorder="true" applyAlignment="false" applyProtection="false">
      <alignment horizontal="general" vertical="bottom" textRotation="0" wrapText="false" indent="0" shrinkToFit="false"/>
      <protection locked="true" hidden="false"/>
    </xf>
    <xf numFmtId="164" fontId="17" fillId="0" borderId="1" xfId="0" applyFont="true" applyBorder="true" applyAlignment="false" applyProtection="false">
      <alignment horizontal="general" vertical="bottom" textRotation="0" wrapText="false" indent="0" shrinkToFit="false"/>
      <protection locked="true" hidden="false"/>
    </xf>
    <xf numFmtId="168" fontId="8" fillId="8" borderId="1" xfId="0" applyFont="true" applyBorder="true" applyAlignment="false" applyProtection="false">
      <alignment horizontal="general" vertical="bottom" textRotation="0" wrapText="false" indent="0" shrinkToFit="false"/>
      <protection locked="true" hidden="false"/>
    </xf>
    <xf numFmtId="168" fontId="8" fillId="0" borderId="1" xfId="0" applyFont="true" applyBorder="true" applyAlignment="false" applyProtection="false">
      <alignment horizontal="general" vertical="bottom" textRotation="0" wrapText="false" indent="0" shrinkToFit="false"/>
      <protection locked="true" hidden="false"/>
    </xf>
    <xf numFmtId="169" fontId="9" fillId="0" borderId="1" xfId="0" applyFont="true" applyBorder="true" applyAlignment="false" applyProtection="false">
      <alignment horizontal="general" vertical="bottom" textRotation="0" wrapText="false" indent="0" shrinkToFit="false"/>
      <protection locked="true" hidden="false"/>
    </xf>
    <xf numFmtId="168" fontId="8" fillId="9" borderId="1" xfId="0" applyFont="true" applyBorder="true" applyAlignment="false" applyProtection="false">
      <alignment horizontal="general" vertical="bottom" textRotation="0" wrapText="false" indent="0" shrinkToFit="false"/>
      <protection locked="true" hidden="false"/>
    </xf>
    <xf numFmtId="169" fontId="8" fillId="0" borderId="1" xfId="0" applyFont="true" applyBorder="true" applyAlignment="false" applyProtection="false">
      <alignment horizontal="general" vertical="bottom" textRotation="0" wrapText="false" indent="0" shrinkToFit="false"/>
      <protection locked="true" hidden="false"/>
    </xf>
    <xf numFmtId="169" fontId="7" fillId="4" borderId="1" xfId="0" applyFont="true" applyBorder="true" applyAlignment="false" applyProtection="false">
      <alignment horizontal="general" vertical="bottom" textRotation="0" wrapText="false" indent="0" shrinkToFit="false"/>
      <protection locked="true" hidden="false"/>
    </xf>
    <xf numFmtId="169" fontId="9" fillId="0" borderId="2" xfId="0" applyFont="true" applyBorder="true" applyAlignment="true" applyProtection="false">
      <alignment horizontal="center" vertical="center" textRotation="0" wrapText="false" indent="0" shrinkToFit="false"/>
      <protection locked="true" hidden="false"/>
    </xf>
    <xf numFmtId="169" fontId="9" fillId="5" borderId="0" xfId="0" applyFont="true" applyBorder="true" applyAlignment="true" applyProtection="false">
      <alignment horizontal="center" vertical="center" textRotation="0" wrapText="false" indent="0" shrinkToFit="false"/>
      <protection locked="true" hidden="false"/>
    </xf>
    <xf numFmtId="164" fontId="8" fillId="5" borderId="0" xfId="0" applyFont="true" applyBorder="false" applyAlignment="true" applyProtection="false">
      <alignment horizontal="general" vertical="center" textRotation="0" wrapText="false" indent="0" shrinkToFit="false"/>
      <protection locked="true" hidden="false"/>
    </xf>
    <xf numFmtId="164" fontId="8" fillId="9" borderId="1" xfId="0" applyFont="true" applyBorder="true" applyAlignment="false" applyProtection="false">
      <alignment horizontal="general" vertical="bottom" textRotation="0" wrapText="false" indent="0" shrinkToFit="false"/>
      <protection locked="true" hidden="false"/>
    </xf>
    <xf numFmtId="164" fontId="6" fillId="5" borderId="0" xfId="0" applyFont="true" applyBorder="false" applyAlignment="true" applyProtection="false">
      <alignment horizontal="general" vertical="center" textRotation="0" wrapText="false" indent="0" shrinkToFit="false"/>
      <protection locked="true" hidden="false"/>
    </xf>
    <xf numFmtId="164" fontId="8" fillId="9" borderId="1" xfId="0" applyFont="true" applyBorder="true" applyAlignment="false" applyProtection="false">
      <alignment horizontal="general" vertical="bottom" textRotation="0" wrapText="false" indent="0" shrinkToFit="false"/>
      <protection locked="true" hidden="false"/>
    </xf>
    <xf numFmtId="166" fontId="18" fillId="5" borderId="0" xfId="0" applyFont="true" applyBorder="true" applyAlignment="true" applyProtection="false">
      <alignment horizontal="left" vertical="center" textRotation="0" wrapText="false" indent="0" shrinkToFit="false"/>
      <protection locked="true" hidden="false"/>
    </xf>
    <xf numFmtId="164" fontId="8" fillId="8" borderId="1" xfId="0" applyFont="true" applyBorder="true" applyAlignment="false" applyProtection="false">
      <alignment horizontal="general" vertical="bottom" textRotation="0" wrapText="false" indent="0" shrinkToFit="false"/>
      <protection locked="true" hidden="false"/>
    </xf>
    <xf numFmtId="164" fontId="14" fillId="5" borderId="0" xfId="0" applyFont="true" applyBorder="false" applyAlignment="true" applyProtection="false">
      <alignment horizontal="general" vertical="center" textRotation="0" wrapText="false" indent="0" shrinkToFit="false"/>
      <protection locked="true" hidden="false"/>
    </xf>
    <xf numFmtId="169" fontId="9" fillId="5" borderId="2" xfId="0" applyFont="true" applyBorder="true" applyAlignment="true" applyProtection="false">
      <alignment horizontal="center" vertical="center" textRotation="0" wrapText="false" indent="0" shrinkToFit="false"/>
      <protection locked="true" hidden="false"/>
    </xf>
    <xf numFmtId="167" fontId="19" fillId="0" borderId="0" xfId="0" applyFont="true" applyBorder="false" applyAlignment="false" applyProtection="false">
      <alignment horizontal="general" vertical="bottom" textRotation="0" wrapText="false" indent="0" shrinkToFit="false"/>
      <protection locked="true" hidden="false"/>
    </xf>
    <xf numFmtId="169" fontId="13" fillId="5" borderId="2" xfId="0" applyFont="true" applyBorder="true" applyAlignment="true" applyProtection="false">
      <alignment horizontal="center" vertical="bottom" textRotation="0" wrapText="false" indent="0" shrinkToFit="false"/>
      <protection locked="true" hidden="false"/>
    </xf>
    <xf numFmtId="169" fontId="13" fillId="5" borderId="0" xfId="0" applyFont="true" applyBorder="true" applyAlignment="true" applyProtection="false">
      <alignment horizontal="center" vertical="center" textRotation="0" wrapText="false" indent="0" shrinkToFit="false"/>
      <protection locked="true" hidden="false"/>
    </xf>
    <xf numFmtId="168" fontId="8" fillId="5" borderId="0" xfId="0" applyFont="true" applyBorder="false" applyAlignment="true" applyProtection="false">
      <alignment horizontal="general" vertical="center" textRotation="0" wrapText="false" indent="0" shrinkToFit="false"/>
      <protection locked="true" hidden="false"/>
    </xf>
    <xf numFmtId="168" fontId="20" fillId="5" borderId="0" xfId="0" applyFont="true" applyBorder="false" applyAlignment="true" applyProtection="false">
      <alignment horizontal="general" vertical="center" textRotation="0" wrapText="false" indent="0" shrinkToFit="false"/>
      <protection locked="true" hidden="false"/>
    </xf>
    <xf numFmtId="167" fontId="8" fillId="5" borderId="0" xfId="0" applyFont="true" applyBorder="false" applyAlignment="true" applyProtection="false">
      <alignment horizontal="right" vertical="center" textRotation="0" wrapText="false" indent="0" shrinkToFit="false"/>
      <protection locked="true" hidden="false"/>
    </xf>
    <xf numFmtId="164" fontId="20" fillId="5" borderId="0" xfId="0" applyFont="true" applyBorder="false" applyAlignment="true" applyProtection="false">
      <alignment horizontal="general" vertical="center" textRotation="0" wrapText="false" indent="0" shrinkToFit="false"/>
      <protection locked="true" hidden="false"/>
    </xf>
    <xf numFmtId="169" fontId="20" fillId="5" borderId="0" xfId="0" applyFont="true" applyBorder="true" applyAlignment="true" applyProtection="false">
      <alignment horizontal="right" vertical="center" textRotation="0" wrapText="false" indent="0" shrinkToFit="false"/>
      <protection locked="true" hidden="false"/>
    </xf>
    <xf numFmtId="169" fontId="8" fillId="5" borderId="0" xfId="0" applyFont="true" applyBorder="false" applyAlignment="true" applyProtection="false">
      <alignment horizontal="right" vertical="center" textRotation="0" wrapText="false" indent="0" shrinkToFit="false"/>
      <protection locked="true" hidden="false"/>
    </xf>
    <xf numFmtId="164" fontId="8" fillId="0" borderId="1" xfId="0" applyFont="true" applyBorder="true" applyAlignment="true" applyProtection="false">
      <alignment horizontal="center" vertical="bottom" textRotation="0" wrapText="false" indent="0" shrinkToFit="false"/>
      <protection locked="true" hidden="false"/>
    </xf>
    <xf numFmtId="168" fontId="8" fillId="8" borderId="1" xfId="0" applyFont="true" applyBorder="true" applyAlignment="true" applyProtection="false">
      <alignment horizontal="center" vertical="bottom" textRotation="0" wrapText="false" indent="0" shrinkToFit="false"/>
      <protection locked="true" hidden="false"/>
    </xf>
    <xf numFmtId="164" fontId="8" fillId="9" borderId="1" xfId="0" applyFont="true" applyBorder="true" applyAlignment="true" applyProtection="false">
      <alignment horizontal="center" vertical="bottom" textRotation="0" wrapText="false" indent="0" shrinkToFit="false"/>
      <protection locked="true" hidden="false"/>
    </xf>
    <xf numFmtId="167" fontId="24" fillId="5" borderId="0" xfId="0" applyFont="true" applyBorder="false" applyAlignment="true" applyProtection="false">
      <alignment horizontal="general" vertical="center" textRotation="0" wrapText="false" indent="0" shrinkToFit="false"/>
      <protection locked="true" hidden="false"/>
    </xf>
    <xf numFmtId="164" fontId="26" fillId="5" borderId="0" xfId="0" applyFont="true" applyBorder="false" applyAlignment="true" applyProtection="false">
      <alignment horizontal="general" vertical="center" textRotation="0" wrapText="false" indent="0" shrinkToFit="false"/>
      <protection locked="true" hidden="false"/>
    </xf>
    <xf numFmtId="167" fontId="24" fillId="5" borderId="0" xfId="0" applyFont="true" applyBorder="false" applyAlignment="true" applyProtection="false">
      <alignment horizontal="right" vertical="center" textRotation="0" wrapText="false" indent="0" shrinkToFit="false"/>
      <protection locked="true" hidden="false"/>
    </xf>
    <xf numFmtId="164" fontId="27" fillId="5" borderId="0" xfId="0" applyFont="true" applyBorder="false" applyAlignment="true" applyProtection="false">
      <alignment horizontal="general" vertical="center" textRotation="0" wrapText="false" indent="0" shrinkToFit="false"/>
      <protection locked="true" hidden="false"/>
    </xf>
    <xf numFmtId="164" fontId="8" fillId="5" borderId="0" xfId="0" applyFont="true" applyBorder="false" applyAlignment="true" applyProtection="false">
      <alignment horizontal="center" vertical="center" textRotation="0" wrapText="false" indent="0" shrinkToFit="false"/>
      <protection locked="true" hidden="false"/>
    </xf>
    <xf numFmtId="164" fontId="21" fillId="5" borderId="0" xfId="0" applyFont="true" applyBorder="false" applyAlignment="true" applyProtection="false">
      <alignment horizontal="center" vertical="center" textRotation="0" wrapText="false" indent="0" shrinkToFit="false"/>
      <protection locked="true" hidden="false"/>
    </xf>
    <xf numFmtId="164" fontId="27" fillId="5" borderId="0" xfId="0" applyFont="true" applyBorder="true" applyAlignment="true" applyProtection="false">
      <alignment horizontal="general" vertical="center" textRotation="0" wrapText="false" indent="0" shrinkToFit="false"/>
      <protection locked="true" hidden="false"/>
    </xf>
    <xf numFmtId="164" fontId="28" fillId="0" borderId="1" xfId="0" applyFont="true" applyBorder="true" applyAlignment="true" applyProtection="false">
      <alignment horizontal="general" vertical="bottom" textRotation="0" wrapText="true" indent="0" shrinkToFit="false"/>
      <protection locked="true" hidden="false"/>
    </xf>
    <xf numFmtId="164" fontId="28" fillId="0" borderId="1" xfId="0" applyFont="true" applyBorder="true" applyAlignment="true" applyProtection="false">
      <alignment horizontal="center" vertical="bottom" textRotation="0" wrapText="false" indent="0" shrinkToFit="false"/>
      <protection locked="true" hidden="false"/>
    </xf>
    <xf numFmtId="164" fontId="7" fillId="0" borderId="1" xfId="0" applyFont="true" applyBorder="true" applyAlignment="false" applyProtection="false">
      <alignment horizontal="general" vertical="bottom" textRotation="0" wrapText="false" indent="0" shrinkToFit="false"/>
      <protection locked="true" hidden="false"/>
    </xf>
    <xf numFmtId="164" fontId="7" fillId="8" borderId="1" xfId="0" applyFont="true" applyBorder="true" applyAlignment="false" applyProtection="false">
      <alignment horizontal="general" vertical="bottom" textRotation="0" wrapText="false" indent="0" shrinkToFit="false"/>
      <protection locked="true" hidden="false"/>
    </xf>
    <xf numFmtId="164" fontId="7" fillId="9" borderId="1" xfId="0" applyFont="true" applyBorder="true" applyAlignment="false" applyProtection="false">
      <alignment horizontal="general" vertical="bottom" textRotation="0" wrapText="false" indent="0" shrinkToFit="false"/>
      <protection locked="true" hidden="false"/>
    </xf>
    <xf numFmtId="164" fontId="29" fillId="0" borderId="1" xfId="0" applyFont="true" applyBorder="true" applyAlignment="true" applyProtection="false">
      <alignment horizontal="center" vertical="bottom" textRotation="0" wrapText="false" indent="0" shrinkToFit="false"/>
      <protection locked="true" hidden="false"/>
    </xf>
    <xf numFmtId="166" fontId="16" fillId="4" borderId="1" xfId="0" applyFont="true" applyBorder="true" applyAlignment="false" applyProtection="false">
      <alignment horizontal="general" vertical="bottom" textRotation="0" wrapText="false" indent="0" shrinkToFit="false"/>
      <protection locked="true" hidden="false"/>
    </xf>
    <xf numFmtId="164" fontId="29" fillId="0" borderId="1" xfId="0" applyFont="true" applyBorder="true" applyAlignment="false" applyProtection="false">
      <alignment horizontal="general" vertical="bottom" textRotation="0" wrapText="false" indent="0" shrinkToFit="false"/>
      <protection locked="true" hidden="false"/>
    </xf>
    <xf numFmtId="164" fontId="29" fillId="0" borderId="1" xfId="0" applyFont="true" applyBorder="true" applyAlignment="true" applyProtection="false">
      <alignment horizontal="general" vertical="bottom" textRotation="0" wrapText="false" indent="0" shrinkToFit="false"/>
      <protection locked="true" hidden="false"/>
    </xf>
    <xf numFmtId="164" fontId="15" fillId="4" borderId="1" xfId="0" applyFont="true" applyBorder="true" applyAlignment="false" applyProtection="false">
      <alignment horizontal="general" vertical="bottom" textRotation="0" wrapText="false" indent="0" shrinkToFit="false"/>
      <protection locked="true" hidden="false"/>
    </xf>
    <xf numFmtId="164" fontId="9" fillId="0" borderId="1" xfId="0" applyFont="true" applyBorder="tru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center"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4" fontId="20" fillId="0" borderId="0" xfId="0" applyFont="true" applyBorder="false" applyAlignment="true" applyProtection="false">
      <alignment horizontal="general" vertical="center"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71" fontId="16"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7" fontId="32" fillId="0" borderId="0" xfId="0" applyFont="true" applyBorder="false" applyAlignment="false" applyProtection="false">
      <alignment horizontal="general" vertical="bottom" textRotation="0" wrapText="false" indent="0" shrinkToFit="false"/>
      <protection locked="true" hidden="false"/>
    </xf>
    <xf numFmtId="164" fontId="24" fillId="0" borderId="0" xfId="0" applyFont="true" applyBorder="false" applyAlignment="true" applyProtection="false">
      <alignment horizontal="general" vertical="center"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34" fillId="0" borderId="0" xfId="0" applyFont="true" applyBorder="false" applyAlignment="false" applyProtection="false">
      <alignment horizontal="general" vertical="bottom" textRotation="0" wrapText="false" indent="0" shrinkToFit="false"/>
      <protection locked="true" hidden="false"/>
    </xf>
    <xf numFmtId="164" fontId="35" fillId="0" borderId="0" xfId="0" applyFont="true" applyBorder="false" applyAlignment="false" applyProtection="false">
      <alignment horizontal="general" vertical="bottom" textRotation="0" wrapText="false" indent="0" shrinkToFit="false"/>
      <protection locked="true" hidden="false"/>
    </xf>
    <xf numFmtId="164" fontId="36" fillId="0" borderId="0" xfId="0" applyFont="true" applyBorder="false" applyAlignment="false" applyProtection="false">
      <alignment horizontal="general" vertical="bottom" textRotation="0" wrapText="false" indent="0" shrinkToFit="false"/>
      <protection locked="true" hidden="false"/>
    </xf>
    <xf numFmtId="164" fontId="37" fillId="0" borderId="0" xfId="0" applyFont="true" applyBorder="false" applyAlignment="false" applyProtection="false">
      <alignment horizontal="general" vertical="bottom" textRotation="0" wrapText="false" indent="0" shrinkToFit="false"/>
      <protection locked="true" hidden="false"/>
    </xf>
    <xf numFmtId="164" fontId="7" fillId="6" borderId="0" xfId="0" applyFont="true" applyBorder="false" applyAlignment="true" applyProtection="false">
      <alignment horizontal="center" vertical="bottom" textRotation="0" wrapText="false" indent="0" shrinkToFit="false"/>
      <protection locked="true" hidden="false"/>
    </xf>
    <xf numFmtId="164" fontId="7" fillId="6" borderId="2" xfId="0" applyFont="true" applyBorder="true" applyAlignment="true" applyProtection="false">
      <alignment horizontal="center" vertical="bottom" textRotation="0" wrapText="false" indent="0" shrinkToFit="false"/>
      <protection locked="true" hidden="false"/>
    </xf>
    <xf numFmtId="164" fontId="34" fillId="6" borderId="2" xfId="0" applyFont="true" applyBorder="true" applyAlignment="true" applyProtection="false">
      <alignment horizontal="center" vertical="bottom" textRotation="0" wrapText="false" indent="0" shrinkToFit="false"/>
      <protection locked="true" hidden="false"/>
    </xf>
    <xf numFmtId="164" fontId="35" fillId="6" borderId="2" xfId="0" applyFont="true" applyBorder="true" applyAlignment="true" applyProtection="false">
      <alignment horizontal="center" vertical="bottom" textRotation="0" wrapText="false" indent="0" shrinkToFit="false"/>
      <protection locked="true" hidden="false"/>
    </xf>
    <xf numFmtId="164" fontId="36" fillId="6" borderId="2" xfId="0" applyFont="true" applyBorder="true" applyAlignment="true" applyProtection="false">
      <alignment horizontal="center" vertical="bottom" textRotation="0" wrapText="false" indent="0" shrinkToFit="false"/>
      <protection locked="true" hidden="false"/>
    </xf>
    <xf numFmtId="164" fontId="37" fillId="6" borderId="2" xfId="0" applyFont="true" applyBorder="true" applyAlignment="true" applyProtection="false">
      <alignment horizontal="center" vertical="bottom" textRotation="0" wrapText="false" indent="0" shrinkToFit="false"/>
      <protection locked="true" hidden="false"/>
    </xf>
    <xf numFmtId="164" fontId="7" fillId="7" borderId="2" xfId="0" applyFont="true" applyBorder="true" applyAlignment="false" applyProtection="false">
      <alignment horizontal="general" vertical="bottom" textRotation="0" wrapText="false" indent="0" shrinkToFit="false"/>
      <protection locked="true" hidden="false"/>
    </xf>
    <xf numFmtId="164" fontId="8" fillId="6" borderId="2" xfId="0" applyFont="true" applyBorder="true" applyAlignment="false" applyProtection="false">
      <alignment horizontal="general" vertical="bottom" textRotation="0" wrapText="false" indent="0" shrinkToFit="false"/>
      <protection locked="true" hidden="false"/>
    </xf>
    <xf numFmtId="164" fontId="9" fillId="6" borderId="2" xfId="0" applyFont="true" applyBorder="true" applyAlignment="false" applyProtection="false">
      <alignment horizontal="general" vertical="bottom" textRotation="0" wrapText="false" indent="0" shrinkToFit="false"/>
      <protection locked="true" hidden="false"/>
    </xf>
    <xf numFmtId="164" fontId="34" fillId="6" borderId="2" xfId="0" applyFont="true" applyBorder="true" applyAlignment="false" applyProtection="false">
      <alignment horizontal="general" vertical="bottom" textRotation="0" wrapText="false" indent="0" shrinkToFit="false"/>
      <protection locked="true" hidden="false"/>
    </xf>
    <xf numFmtId="164" fontId="35" fillId="6" borderId="2" xfId="0" applyFont="true" applyBorder="true" applyAlignment="false" applyProtection="false">
      <alignment horizontal="general" vertical="bottom" textRotation="0" wrapText="false" indent="0" shrinkToFit="false"/>
      <protection locked="true" hidden="false"/>
    </xf>
    <xf numFmtId="164" fontId="36" fillId="6" borderId="2" xfId="0" applyFont="true" applyBorder="true" applyAlignment="false" applyProtection="false">
      <alignment horizontal="general" vertical="bottom" textRotation="0" wrapText="false" indent="0" shrinkToFit="false"/>
      <protection locked="true" hidden="false"/>
    </xf>
    <xf numFmtId="164" fontId="37" fillId="6" borderId="2" xfId="0" applyFont="true" applyBorder="true" applyAlignment="false" applyProtection="false">
      <alignment horizontal="general" vertical="bottom" textRotation="0" wrapText="false" indent="0" shrinkToFit="false"/>
      <protection locked="true" hidden="false"/>
    </xf>
    <xf numFmtId="164" fontId="9" fillId="5" borderId="0" xfId="0" applyFont="true" applyBorder="true" applyAlignment="true" applyProtection="false">
      <alignment horizontal="general" vertical="center" textRotation="0" wrapText="false" indent="0" shrinkToFit="false"/>
      <protection locked="true" hidden="false"/>
    </xf>
    <xf numFmtId="164" fontId="22" fillId="5" borderId="0" xfId="0" applyFont="true" applyBorder="false" applyAlignment="true" applyProtection="false">
      <alignment horizontal="general" vertical="center" textRotation="0" wrapText="false" indent="0" shrinkToFit="false"/>
      <protection locked="true" hidden="false"/>
    </xf>
    <xf numFmtId="164" fontId="8" fillId="10" borderId="2" xfId="0" applyFont="true" applyBorder="true" applyAlignment="false" applyProtection="false">
      <alignment horizontal="general" vertical="bottom" textRotation="0" wrapText="false" indent="0" shrinkToFit="false"/>
      <protection locked="true" hidden="false"/>
    </xf>
    <xf numFmtId="164" fontId="8" fillId="11" borderId="2" xfId="0" applyFont="true" applyBorder="true" applyAlignment="false" applyProtection="false">
      <alignment horizontal="general" vertical="bottom" textRotation="0" wrapText="false" indent="0" shrinkToFit="false"/>
      <protection locked="true" hidden="false"/>
    </xf>
    <xf numFmtId="168" fontId="8" fillId="11" borderId="2" xfId="0" applyFont="true" applyBorder="true" applyAlignment="false" applyProtection="false">
      <alignment horizontal="general" vertical="bottom" textRotation="0" wrapText="false" indent="0" shrinkToFit="false"/>
      <protection locked="true" hidden="false"/>
    </xf>
    <xf numFmtId="169" fontId="9" fillId="11" borderId="2" xfId="0" applyFont="true" applyBorder="true" applyAlignment="false" applyProtection="false">
      <alignment horizontal="general" vertical="bottom" textRotation="0" wrapText="false" indent="0" shrinkToFit="false"/>
      <protection locked="true" hidden="false"/>
    </xf>
    <xf numFmtId="169" fontId="8" fillId="11" borderId="2" xfId="0" applyFont="true" applyBorder="true" applyAlignment="false" applyProtection="false">
      <alignment horizontal="general" vertical="bottom" textRotation="0" wrapText="false" indent="0" shrinkToFit="false"/>
      <protection locked="true" hidden="false"/>
    </xf>
    <xf numFmtId="169" fontId="34" fillId="11" borderId="2" xfId="0" applyFont="true" applyBorder="true" applyAlignment="false" applyProtection="false">
      <alignment horizontal="general" vertical="bottom" textRotation="0" wrapText="false" indent="0" shrinkToFit="false"/>
      <protection locked="true" hidden="false"/>
    </xf>
    <xf numFmtId="169" fontId="35" fillId="11" borderId="2" xfId="0" applyFont="true" applyBorder="true" applyAlignment="false" applyProtection="false">
      <alignment horizontal="general" vertical="bottom" textRotation="0" wrapText="false" indent="0" shrinkToFit="false"/>
      <protection locked="true" hidden="false"/>
    </xf>
    <xf numFmtId="169" fontId="36" fillId="11" borderId="2" xfId="0" applyFont="true" applyBorder="true" applyAlignment="false" applyProtection="false">
      <alignment horizontal="general" vertical="bottom" textRotation="0" wrapText="false" indent="0" shrinkToFit="false"/>
      <protection locked="true" hidden="false"/>
    </xf>
    <xf numFmtId="169" fontId="37" fillId="11" borderId="2" xfId="0" applyFont="true" applyBorder="true" applyAlignment="false" applyProtection="false">
      <alignment horizontal="general" vertical="bottom" textRotation="0" wrapText="false" indent="0" shrinkToFit="false"/>
      <protection locked="true" hidden="false"/>
    </xf>
    <xf numFmtId="164" fontId="7" fillId="0" borderId="2" xfId="0" applyFont="true" applyBorder="true" applyAlignment="false" applyProtection="false">
      <alignment horizontal="general" vertical="bottom" textRotation="0" wrapText="false" indent="0" shrinkToFit="false"/>
      <protection locked="true" hidden="false"/>
    </xf>
    <xf numFmtId="164" fontId="8" fillId="12" borderId="2" xfId="0" applyFont="true" applyBorder="true" applyAlignment="false" applyProtection="false">
      <alignment horizontal="general" vertical="bottom" textRotation="0" wrapText="false" indent="0" shrinkToFit="false"/>
      <protection locked="true" hidden="false"/>
    </xf>
    <xf numFmtId="164" fontId="8" fillId="11" borderId="2" xfId="0" applyFont="true" applyBorder="true" applyAlignment="false" applyProtection="false">
      <alignment horizontal="general" vertical="bottom" textRotation="0" wrapText="false" indent="0" shrinkToFit="false"/>
      <protection locked="true" hidden="false"/>
    </xf>
    <xf numFmtId="164" fontId="8" fillId="0" borderId="2" xfId="0" applyFont="true" applyBorder="true" applyAlignment="false" applyProtection="false">
      <alignment horizontal="general" vertical="bottom" textRotation="0" wrapText="false" indent="0" shrinkToFit="false"/>
      <protection locked="true" hidden="false"/>
    </xf>
    <xf numFmtId="164" fontId="20" fillId="10" borderId="2" xfId="0" applyFont="true" applyBorder="true" applyAlignment="false" applyProtection="false">
      <alignment horizontal="general" vertical="bottom" textRotation="0" wrapText="false" indent="0" shrinkToFit="false"/>
      <protection locked="true" hidden="false"/>
    </xf>
    <xf numFmtId="164" fontId="8" fillId="11" borderId="0" xfId="0" applyFont="true" applyBorder="false" applyAlignment="false" applyProtection="false">
      <alignment horizontal="general" vertical="bottom" textRotation="0" wrapText="false" indent="0" shrinkToFit="false"/>
      <protection locked="true" hidden="false"/>
    </xf>
    <xf numFmtId="164" fontId="8" fillId="13" borderId="2" xfId="0" applyFont="true" applyBorder="true" applyAlignment="false" applyProtection="false">
      <alignment horizontal="general" vertical="bottom" textRotation="0" wrapText="false" indent="0" shrinkToFit="false"/>
      <protection locked="true" hidden="false"/>
    </xf>
    <xf numFmtId="164" fontId="8" fillId="14" borderId="2" xfId="0" applyFont="true" applyBorder="true" applyAlignment="false" applyProtection="false">
      <alignment horizontal="general" vertical="bottom" textRotation="0" wrapText="false" indent="0" shrinkToFit="false"/>
      <protection locked="true" hidden="false"/>
    </xf>
    <xf numFmtId="164" fontId="8" fillId="15" borderId="2" xfId="0" applyFont="true" applyBorder="true" applyAlignment="false" applyProtection="false">
      <alignment horizontal="general" vertical="bottom" textRotation="0" wrapText="false" indent="0" shrinkToFit="false"/>
      <protection locked="true" hidden="false"/>
    </xf>
    <xf numFmtId="164" fontId="8" fillId="11" borderId="2" xfId="0" applyFont="true" applyBorder="true" applyAlignment="true" applyProtection="false">
      <alignment horizontal="center" vertical="bottom" textRotation="0" wrapText="false" indent="0" shrinkToFit="false"/>
      <protection locked="true" hidden="false"/>
    </xf>
    <xf numFmtId="168" fontId="8" fillId="11" borderId="2" xfId="0" applyFont="true" applyBorder="true" applyAlignment="true" applyProtection="false">
      <alignment horizontal="center" vertical="bottom" textRotation="0" wrapText="false" indent="0" shrinkToFit="false"/>
      <protection locked="true" hidden="false"/>
    </xf>
    <xf numFmtId="164" fontId="20" fillId="14" borderId="2" xfId="0" applyFont="true" applyBorder="true" applyAlignment="false" applyProtection="false">
      <alignment horizontal="general" vertical="bottom" textRotation="0" wrapText="false" indent="0" shrinkToFit="false"/>
      <protection locked="true" hidden="false"/>
    </xf>
    <xf numFmtId="164" fontId="8" fillId="16" borderId="2" xfId="0" applyFont="true" applyBorder="true" applyAlignment="false" applyProtection="false">
      <alignment horizontal="general" vertical="bottom" textRotation="0" wrapText="false" indent="0" shrinkToFit="false"/>
      <protection locked="true" hidden="false"/>
    </xf>
    <xf numFmtId="164" fontId="8" fillId="17" borderId="2" xfId="0" applyFont="true" applyBorder="true" applyAlignment="false" applyProtection="false">
      <alignment horizontal="general" vertical="bottom" textRotation="0" wrapText="false" indent="0" shrinkToFit="false"/>
      <protection locked="true" hidden="false"/>
    </xf>
    <xf numFmtId="164" fontId="8" fillId="18" borderId="2" xfId="0" applyFont="true" applyBorder="true" applyAlignment="false" applyProtection="false">
      <alignment horizontal="general" vertical="bottom" textRotation="0" wrapText="false" indent="0" shrinkToFit="false"/>
      <protection locked="true" hidden="false"/>
    </xf>
    <xf numFmtId="164" fontId="8" fillId="19" borderId="2" xfId="0" applyFont="true" applyBorder="true" applyAlignment="false" applyProtection="false">
      <alignment horizontal="general" vertical="bottom" textRotation="0" wrapText="false" indent="0" shrinkToFit="false"/>
      <protection locked="true" hidden="false"/>
    </xf>
    <xf numFmtId="164" fontId="7" fillId="6" borderId="2" xfId="0" applyFont="true" applyBorder="true" applyAlignment="false" applyProtection="false">
      <alignment horizontal="general" vertical="bottom" textRotation="0" wrapText="false" indent="0" shrinkToFit="false"/>
      <protection locked="true" hidden="false"/>
    </xf>
    <xf numFmtId="164" fontId="8" fillId="20" borderId="2" xfId="0" applyFont="true" applyBorder="true" applyAlignment="false" applyProtection="false">
      <alignment horizontal="general" vertical="bottom" textRotation="0" wrapText="false" indent="0" shrinkToFit="false"/>
      <protection locked="true" hidden="false"/>
    </xf>
    <xf numFmtId="168" fontId="8" fillId="20" borderId="2" xfId="0" applyFont="true" applyBorder="true" applyAlignment="false" applyProtection="false">
      <alignment horizontal="general" vertical="bottom" textRotation="0" wrapText="false" indent="0" shrinkToFit="false"/>
      <protection locked="true" hidden="false"/>
    </xf>
    <xf numFmtId="164" fontId="8" fillId="21" borderId="2" xfId="0" applyFont="true" applyBorder="true" applyAlignment="false" applyProtection="false">
      <alignment horizontal="general" vertical="bottom" textRotation="0" wrapText="false" indent="0" shrinkToFit="false"/>
      <protection locked="true" hidden="false"/>
    </xf>
    <xf numFmtId="164" fontId="8" fillId="20" borderId="0" xfId="0" applyFont="true" applyBorder="false" applyAlignment="false" applyProtection="false">
      <alignment horizontal="general" vertical="bottom" textRotation="0" wrapText="false" indent="0" shrinkToFit="false"/>
      <protection locked="true" hidden="false"/>
    </xf>
    <xf numFmtId="168" fontId="8" fillId="21" borderId="2" xfId="0" applyFont="true" applyBorder="true" applyAlignment="false" applyProtection="false">
      <alignment horizontal="general" vertical="bottom" textRotation="0" wrapText="false" indent="0" shrinkToFit="false"/>
      <protection locked="true" hidden="false"/>
    </xf>
    <xf numFmtId="164" fontId="8" fillId="22" borderId="2" xfId="0" applyFont="true" applyBorder="true" applyAlignment="false" applyProtection="false">
      <alignment horizontal="general" vertical="bottom" textRotation="0" wrapText="false" indent="0" shrinkToFit="false"/>
      <protection locked="true" hidden="false"/>
    </xf>
    <xf numFmtId="164" fontId="8" fillId="23" borderId="2" xfId="0" applyFont="true" applyBorder="true" applyAlignment="false" applyProtection="false">
      <alignment horizontal="general" vertical="bottom" textRotation="0" wrapText="false" indent="0" shrinkToFit="false"/>
      <protection locked="true" hidden="false"/>
    </xf>
    <xf numFmtId="164" fontId="8" fillId="0" borderId="2" xfId="0" applyFont="true" applyBorder="true" applyAlignment="false" applyProtection="false">
      <alignment horizontal="general" vertical="bottom" textRotation="0" wrapText="false" indent="0" shrinkToFit="false"/>
      <protection locked="true" hidden="false"/>
    </xf>
    <xf numFmtId="164" fontId="8" fillId="24" borderId="2" xfId="0" applyFont="true" applyBorder="true" applyAlignment="false" applyProtection="false">
      <alignment horizontal="general" vertical="bottom" textRotation="0" wrapText="false" indent="0" shrinkToFit="false"/>
      <protection locked="true" hidden="false"/>
    </xf>
    <xf numFmtId="164" fontId="8" fillId="25" borderId="2" xfId="0" applyFont="true" applyBorder="true" applyAlignment="false" applyProtection="false">
      <alignment horizontal="general" vertical="bottom" textRotation="0" wrapText="false" indent="0" shrinkToFit="false"/>
      <protection locked="true" hidden="false"/>
    </xf>
    <xf numFmtId="164" fontId="7" fillId="6" borderId="0" xfId="0" applyFont="true" applyBorder="false" applyAlignment="false" applyProtection="false">
      <alignment horizontal="general" vertical="bottom" textRotation="0" wrapText="false" indent="0" shrinkToFit="false"/>
      <protection locked="true" hidden="false"/>
    </xf>
    <xf numFmtId="164" fontId="8" fillId="26" borderId="0" xfId="0" applyFont="true" applyBorder="false" applyAlignment="false" applyProtection="false">
      <alignment horizontal="general" vertical="bottom" textRotation="0" wrapText="false" indent="0" shrinkToFit="false"/>
      <protection locked="true" hidden="false"/>
    </xf>
    <xf numFmtId="168" fontId="8" fillId="26" borderId="2" xfId="0" applyFont="true" applyBorder="true" applyAlignment="false" applyProtection="false">
      <alignment horizontal="general" vertical="bottom" textRotation="0" wrapText="false" indent="0" shrinkToFit="false"/>
      <protection locked="true" hidden="false"/>
    </xf>
    <xf numFmtId="168" fontId="8" fillId="27" borderId="2" xfId="0" applyFont="true" applyBorder="true" applyAlignment="false" applyProtection="false">
      <alignment horizontal="general" vertical="bottom" textRotation="0" wrapText="false" indent="0" shrinkToFit="false"/>
      <protection locked="true" hidden="false"/>
    </xf>
    <xf numFmtId="164" fontId="8" fillId="26" borderId="2" xfId="0" applyFont="true" applyBorder="true" applyAlignment="false" applyProtection="false">
      <alignment horizontal="general" vertical="bottom" textRotation="0" wrapText="false" indent="0" shrinkToFit="false"/>
      <protection locked="true" hidden="false"/>
    </xf>
    <xf numFmtId="164" fontId="8" fillId="27" borderId="2" xfId="0" applyFont="true" applyBorder="true" applyAlignment="false" applyProtection="false">
      <alignment horizontal="general" vertical="bottom" textRotation="0" wrapText="false" indent="0" shrinkToFit="false"/>
      <protection locked="true" hidden="false"/>
    </xf>
    <xf numFmtId="164" fontId="8" fillId="28" borderId="2" xfId="0" applyFont="true" applyBorder="true" applyAlignment="false" applyProtection="false">
      <alignment horizontal="general" vertical="bottom" textRotation="0" wrapText="false" indent="0" shrinkToFit="false"/>
      <protection locked="true" hidden="false"/>
    </xf>
    <xf numFmtId="164" fontId="8" fillId="29" borderId="0" xfId="0" applyFont="true" applyBorder="false" applyAlignment="false" applyProtection="false">
      <alignment horizontal="general" vertical="bottom" textRotation="0" wrapText="false" indent="0" shrinkToFit="false"/>
      <protection locked="true" hidden="false"/>
    </xf>
    <xf numFmtId="168" fontId="8" fillId="29" borderId="2" xfId="0" applyFont="true" applyBorder="true" applyAlignment="false" applyProtection="false">
      <alignment horizontal="general" vertical="bottom" textRotation="0" wrapText="false" indent="0" shrinkToFit="false"/>
      <protection locked="true" hidden="false"/>
    </xf>
    <xf numFmtId="168" fontId="8" fillId="30" borderId="2" xfId="0" applyFont="true" applyBorder="true" applyAlignment="false" applyProtection="false">
      <alignment horizontal="general" vertical="bottom" textRotation="0" wrapText="false" indent="0" shrinkToFit="false"/>
      <protection locked="true" hidden="false"/>
    </xf>
    <xf numFmtId="164" fontId="8" fillId="29" borderId="2" xfId="0" applyFont="true" applyBorder="true" applyAlignment="false" applyProtection="false">
      <alignment horizontal="general" vertical="bottom" textRotation="0" wrapText="false" indent="0" shrinkToFit="false"/>
      <protection locked="true" hidden="false"/>
    </xf>
    <xf numFmtId="164" fontId="8" fillId="30" borderId="2" xfId="0" applyFont="true" applyBorder="true" applyAlignment="false" applyProtection="false">
      <alignment horizontal="general" vertical="bottom" textRotation="0" wrapText="false" indent="0" shrinkToFit="false"/>
      <protection locked="true" hidden="false"/>
    </xf>
    <xf numFmtId="164" fontId="20" fillId="16" borderId="2" xfId="0" applyFont="true" applyBorder="true" applyAlignment="false" applyProtection="false">
      <alignment horizontal="general" vertical="bottom" textRotation="0" wrapText="false" indent="0" shrinkToFit="false"/>
      <protection locked="true" hidden="false"/>
    </xf>
    <xf numFmtId="164" fontId="20" fillId="23" borderId="2" xfId="0" applyFont="true" applyBorder="true" applyAlignment="false" applyProtection="false">
      <alignment horizontal="general" vertical="bottom" textRotation="0" wrapText="false" indent="0" shrinkToFit="false"/>
      <protection locked="true" hidden="false"/>
    </xf>
    <xf numFmtId="168" fontId="7" fillId="6" borderId="2" xfId="0" applyFont="true" applyBorder="true" applyAlignment="false" applyProtection="false">
      <alignment horizontal="general" vertical="bottom" textRotation="0" wrapText="false" indent="0" shrinkToFit="false"/>
      <protection locked="true" hidden="false"/>
    </xf>
    <xf numFmtId="164" fontId="8" fillId="31" borderId="2" xfId="0" applyFont="true" applyBorder="true" applyAlignment="false" applyProtection="false">
      <alignment horizontal="general" vertical="bottom" textRotation="0" wrapText="false" indent="0" shrinkToFit="false"/>
      <protection locked="true" hidden="false"/>
    </xf>
    <xf numFmtId="168" fontId="8" fillId="31" borderId="2" xfId="0" applyFont="true" applyBorder="true" applyAlignment="false" applyProtection="false">
      <alignment horizontal="general" vertical="bottom" textRotation="0" wrapText="false" indent="0" shrinkToFit="false"/>
      <protection locked="true" hidden="false"/>
    </xf>
    <xf numFmtId="164" fontId="8" fillId="31" borderId="0" xfId="0" applyFont="true" applyBorder="false" applyAlignment="false" applyProtection="false">
      <alignment horizontal="general" vertical="bottom" textRotation="0" wrapText="false" indent="0" shrinkToFit="false"/>
      <protection locked="true" hidden="false"/>
    </xf>
    <xf numFmtId="164" fontId="8" fillId="31" borderId="2" xfId="0" applyFont="true" applyBorder="true" applyAlignment="true" applyProtection="false">
      <alignment horizontal="general" vertical="bottom" textRotation="0" wrapText="true" indent="0" shrinkToFit="false"/>
      <protection locked="true" hidden="false"/>
    </xf>
    <xf numFmtId="164" fontId="8" fillId="32" borderId="2" xfId="0" applyFont="true" applyBorder="true" applyAlignment="false" applyProtection="false">
      <alignment horizontal="general" vertical="bottom" textRotation="0" wrapText="false" indent="0" shrinkToFit="false"/>
      <protection locked="true" hidden="false"/>
    </xf>
    <xf numFmtId="168" fontId="8" fillId="32" borderId="2" xfId="0" applyFont="true" applyBorder="true" applyAlignment="false" applyProtection="false">
      <alignment horizontal="general" vertical="bottom" textRotation="0" wrapText="false" indent="0" shrinkToFit="false"/>
      <protection locked="true" hidden="false"/>
    </xf>
    <xf numFmtId="164" fontId="8" fillId="33" borderId="2" xfId="0" applyFont="true" applyBorder="true" applyAlignment="false" applyProtection="false">
      <alignment horizontal="general" vertical="bottom" textRotation="0" wrapText="false" indent="0" shrinkToFit="false"/>
      <protection locked="true" hidden="false"/>
    </xf>
    <xf numFmtId="164" fontId="8" fillId="32" borderId="0" xfId="0" applyFont="true" applyBorder="false" applyAlignment="false" applyProtection="false">
      <alignment horizontal="general" vertical="bottom" textRotation="0" wrapText="false" indent="0" shrinkToFit="false"/>
      <protection locked="true" hidden="false"/>
    </xf>
    <xf numFmtId="164" fontId="8" fillId="5" borderId="2" xfId="0" applyFont="true" applyBorder="true" applyAlignment="false" applyProtection="false">
      <alignment horizontal="general" vertical="bottom" textRotation="0" wrapText="false" indent="0" shrinkToFit="false"/>
      <protection locked="true" hidden="false"/>
    </xf>
    <xf numFmtId="164" fontId="39" fillId="32" borderId="2" xfId="0" applyFont="true" applyBorder="true" applyAlignment="true" applyProtection="false">
      <alignment horizontal="general" vertical="bottom" textRotation="0" wrapText="true" indent="0" shrinkToFit="false"/>
      <protection locked="true" hidden="false"/>
    </xf>
    <xf numFmtId="164" fontId="8" fillId="34" borderId="2" xfId="0" applyFont="true" applyBorder="true" applyAlignment="false" applyProtection="false">
      <alignment horizontal="general" vertical="bottom" textRotation="0" wrapText="false" indent="0" shrinkToFit="false"/>
      <protection locked="true" hidden="false"/>
    </xf>
    <xf numFmtId="168" fontId="8" fillId="34" borderId="2" xfId="0" applyFont="true" applyBorder="true" applyAlignment="false" applyProtection="false">
      <alignment horizontal="general" vertical="bottom" textRotation="0" wrapText="false" indent="0" shrinkToFit="false"/>
      <protection locked="true" hidden="false"/>
    </xf>
    <xf numFmtId="164" fontId="8" fillId="34" borderId="0" xfId="0" applyFont="true" applyBorder="false" applyAlignment="false" applyProtection="false">
      <alignment horizontal="general" vertical="bottom" textRotation="0" wrapText="false" indent="0" shrinkToFit="false"/>
      <protection locked="true" hidden="false"/>
    </xf>
    <xf numFmtId="164" fontId="20" fillId="13" borderId="2" xfId="0" applyFont="true" applyBorder="true" applyAlignment="false" applyProtection="false">
      <alignment horizontal="general" vertical="bottom" textRotation="0" wrapText="false" indent="0" shrinkToFit="false"/>
      <protection locked="true" hidden="false"/>
    </xf>
    <xf numFmtId="164" fontId="20" fillId="34" borderId="2" xfId="0" applyFont="true" applyBorder="true" applyAlignment="false" applyProtection="false">
      <alignment horizontal="general" vertical="bottom" textRotation="0" wrapText="false" indent="0" shrinkToFit="false"/>
      <protection locked="true" hidden="false"/>
    </xf>
    <xf numFmtId="164" fontId="42" fillId="34" borderId="2" xfId="0" applyFont="true" applyBorder="true" applyAlignment="true" applyProtection="false">
      <alignment horizontal="general" vertical="bottom" textRotation="0" wrapText="true" indent="0" shrinkToFit="false"/>
      <protection locked="true" hidden="false"/>
    </xf>
    <xf numFmtId="164" fontId="8" fillId="35" borderId="2" xfId="0" applyFont="true" applyBorder="true" applyAlignment="false" applyProtection="false">
      <alignment horizontal="general" vertical="bottom" textRotation="0" wrapText="false" indent="0" shrinkToFit="false"/>
      <protection locked="true" hidden="false"/>
    </xf>
    <xf numFmtId="168" fontId="8" fillId="35" borderId="2" xfId="0" applyFont="true" applyBorder="true" applyAlignment="false" applyProtection="false">
      <alignment horizontal="general" vertical="bottom" textRotation="0" wrapText="false" indent="0" shrinkToFit="false"/>
      <protection locked="true" hidden="false"/>
    </xf>
    <xf numFmtId="164" fontId="8" fillId="35" borderId="0" xfId="0" applyFont="true" applyBorder="false" applyAlignment="false" applyProtection="false">
      <alignment horizontal="general" vertical="bottom" textRotation="0" wrapText="false" indent="0" shrinkToFit="false"/>
      <protection locked="true" hidden="false"/>
    </xf>
    <xf numFmtId="164" fontId="41" fillId="35" borderId="0" xfId="0" applyFont="true" applyBorder="false" applyAlignment="false" applyProtection="false">
      <alignment horizontal="general" vertical="bottom" textRotation="0" wrapText="false" indent="0" shrinkToFit="false"/>
      <protection locked="true" hidden="false"/>
    </xf>
    <xf numFmtId="169" fontId="9" fillId="0" borderId="2" xfId="0" applyFont="true" applyBorder="true" applyAlignment="false" applyProtection="false">
      <alignment horizontal="general" vertical="bottom" textRotation="0" wrapText="false" indent="0" shrinkToFit="false"/>
      <protection locked="true" hidden="false"/>
    </xf>
    <xf numFmtId="164" fontId="9" fillId="0" borderId="2" xfId="0" applyFont="true" applyBorder="true" applyAlignment="false" applyProtection="false">
      <alignment horizontal="general" vertical="bottom" textRotation="0" wrapText="false" indent="0" shrinkToFit="false"/>
      <protection locked="true" hidden="false"/>
    </xf>
    <xf numFmtId="164" fontId="44" fillId="0" borderId="2" xfId="0" applyFont="true" applyBorder="true" applyAlignment="false" applyProtection="false">
      <alignment horizontal="general" vertical="bottom" textRotation="0" wrapText="false" indent="0" shrinkToFit="false"/>
      <protection locked="true" hidden="false"/>
    </xf>
    <xf numFmtId="164" fontId="45" fillId="0" borderId="2" xfId="0" applyFont="true" applyBorder="true" applyAlignment="false" applyProtection="false">
      <alignment horizontal="general" vertical="bottom" textRotation="0" wrapText="false" indent="0" shrinkToFit="false"/>
      <protection locked="true" hidden="false"/>
    </xf>
    <xf numFmtId="164" fontId="46" fillId="0" borderId="2" xfId="0" applyFont="true" applyBorder="true" applyAlignment="false" applyProtection="false">
      <alignment horizontal="general" vertical="bottom" textRotation="0" wrapText="false" indent="0" shrinkToFit="false"/>
      <protection locked="true" hidden="false"/>
    </xf>
    <xf numFmtId="164" fontId="37" fillId="0" borderId="2" xfId="0" applyFont="true" applyBorder="true" applyAlignment="false" applyProtection="false">
      <alignment horizontal="general" vertical="bottom" textRotation="0" wrapText="false" indent="0" shrinkToFit="false"/>
      <protection locked="true" hidden="false"/>
    </xf>
    <xf numFmtId="164" fontId="10" fillId="6" borderId="2" xfId="0" applyFont="true" applyBorder="true" applyAlignment="false" applyProtection="false">
      <alignment horizontal="general" vertical="bottom" textRotation="0" wrapText="false" indent="0" shrinkToFit="false"/>
      <protection locked="true" hidden="false"/>
    </xf>
    <xf numFmtId="166" fontId="11" fillId="6" borderId="2" xfId="0" applyFont="true" applyBorder="true" applyAlignment="true" applyProtection="false">
      <alignment horizontal="center" vertical="center" textRotation="0" wrapText="false" indent="0" shrinkToFit="false"/>
      <protection locked="true" hidden="false"/>
    </xf>
    <xf numFmtId="164" fontId="7" fillId="6" borderId="2" xfId="0" applyFont="true" applyBorder="true" applyAlignment="true" applyProtection="false">
      <alignment horizontal="center" vertical="center" textRotation="0" wrapText="false" indent="0" shrinkToFit="false"/>
      <protection locked="true" hidden="false"/>
    </xf>
    <xf numFmtId="168" fontId="7" fillId="6" borderId="2" xfId="0" applyFont="true" applyBorder="true" applyAlignment="true" applyProtection="false">
      <alignment horizontal="center" vertical="center" textRotation="0" wrapText="false" indent="0" shrinkToFit="false"/>
      <protection locked="true" hidden="false"/>
    </xf>
    <xf numFmtId="169" fontId="9" fillId="6" borderId="2" xfId="0" applyFont="true" applyBorder="true" applyAlignment="true" applyProtection="false">
      <alignment horizontal="center" vertical="center" textRotation="0" wrapText="false" indent="0" shrinkToFit="false"/>
      <protection locked="true" hidden="false"/>
    </xf>
    <xf numFmtId="164" fontId="9" fillId="6" borderId="2" xfId="0" applyFont="true" applyBorder="true" applyAlignment="true" applyProtection="false">
      <alignment horizontal="center" vertical="center" textRotation="0" wrapText="false" indent="0" shrinkToFit="false"/>
      <protection locked="true" hidden="false"/>
    </xf>
    <xf numFmtId="164" fontId="44" fillId="7" borderId="2" xfId="0" applyFont="true" applyBorder="true" applyAlignment="true" applyProtection="false">
      <alignment horizontal="center" vertical="center" textRotation="0" wrapText="false" indent="0" shrinkToFit="false"/>
      <protection locked="true" hidden="false"/>
    </xf>
    <xf numFmtId="164" fontId="45" fillId="7" borderId="2" xfId="0" applyFont="true" applyBorder="true" applyAlignment="true" applyProtection="false">
      <alignment horizontal="center" vertical="center" textRotation="0" wrapText="false" indent="0" shrinkToFit="false"/>
      <protection locked="true" hidden="false"/>
    </xf>
    <xf numFmtId="164" fontId="46" fillId="7" borderId="2" xfId="0" applyFont="true" applyBorder="true" applyAlignment="true" applyProtection="false">
      <alignment horizontal="center" vertical="center" textRotation="0" wrapText="false" indent="0" shrinkToFit="false"/>
      <protection locked="true" hidden="false"/>
    </xf>
    <xf numFmtId="164" fontId="37" fillId="7" borderId="2" xfId="0" applyFont="true" applyBorder="true" applyAlignment="true" applyProtection="false">
      <alignment horizontal="center" vertical="center" textRotation="0" wrapText="false" indent="0" shrinkToFit="false"/>
      <protection locked="true" hidden="false"/>
    </xf>
    <xf numFmtId="166" fontId="7" fillId="6" borderId="2" xfId="0" applyFont="true" applyBorder="true" applyAlignment="true" applyProtection="false">
      <alignment horizontal="center" vertical="center" textRotation="0" wrapText="false" indent="0" shrinkToFit="false"/>
      <protection locked="true" hidden="false"/>
    </xf>
    <xf numFmtId="169" fontId="13" fillId="6" borderId="2" xfId="0" applyFont="true" applyBorder="true" applyAlignment="true" applyProtection="false">
      <alignment horizontal="center" vertical="center" textRotation="0" wrapText="false" indent="0" shrinkToFit="false"/>
      <protection locked="true" hidden="false"/>
    </xf>
    <xf numFmtId="164" fontId="7" fillId="5" borderId="0" xfId="0" applyFont="true" applyBorder="false" applyAlignment="true" applyProtection="false">
      <alignment horizontal="general" vertical="center" textRotation="0" wrapText="false" indent="0" shrinkToFit="false"/>
      <protection locked="true" hidden="false"/>
    </xf>
    <xf numFmtId="164" fontId="16" fillId="5" borderId="0" xfId="0" applyFont="true" applyBorder="false" applyAlignment="true" applyProtection="false">
      <alignment horizontal="general" vertical="center" textRotation="0" wrapText="false" indent="0" shrinkToFit="false"/>
      <protection locked="true" hidden="false"/>
    </xf>
    <xf numFmtId="166" fontId="11" fillId="6" borderId="2" xfId="0" applyFont="true" applyBorder="true" applyAlignment="true" applyProtection="false">
      <alignment horizontal="left" vertical="center" textRotation="0" wrapText="false" indent="0" shrinkToFit="false"/>
      <protection locked="true" hidden="false"/>
    </xf>
    <xf numFmtId="166" fontId="47" fillId="0" borderId="2" xfId="0" applyFont="true" applyBorder="true" applyAlignment="true" applyProtection="false">
      <alignment horizontal="left" vertical="center" textRotation="0" wrapText="false" indent="0" shrinkToFit="false"/>
      <protection locked="true" hidden="false"/>
    </xf>
    <xf numFmtId="166" fontId="8" fillId="0" borderId="2" xfId="0" applyFont="true" applyBorder="true" applyAlignment="true" applyProtection="false">
      <alignment horizontal="center" vertical="center" textRotation="0" wrapText="false" indent="0" shrinkToFit="false"/>
      <protection locked="true" hidden="false"/>
    </xf>
    <xf numFmtId="164" fontId="8" fillId="0" borderId="2" xfId="0" applyFont="true" applyBorder="true" applyAlignment="true" applyProtection="false">
      <alignment horizontal="left" vertical="bottom" textRotation="0" wrapText="false" indent="0" shrinkToFit="false"/>
      <protection locked="true" hidden="false"/>
    </xf>
    <xf numFmtId="168" fontId="8" fillId="0" borderId="2" xfId="0" applyFont="true" applyBorder="true" applyAlignment="true" applyProtection="false">
      <alignment horizontal="center" vertical="bottom" textRotation="0" wrapText="false" indent="0" shrinkToFit="false"/>
      <protection locked="true" hidden="false"/>
    </xf>
    <xf numFmtId="169" fontId="9" fillId="0" borderId="2" xfId="0" applyFont="true" applyBorder="true" applyAlignment="true" applyProtection="false">
      <alignment horizontal="center" vertical="bottom" textRotation="0" wrapText="false" indent="0" shrinkToFit="false"/>
      <protection locked="true" hidden="false"/>
    </xf>
    <xf numFmtId="168" fontId="8" fillId="0" borderId="2" xfId="0" applyFont="true" applyBorder="true" applyAlignment="true" applyProtection="false">
      <alignment horizontal="general" vertical="bottom" textRotation="0" wrapText="false" indent="0" shrinkToFit="false"/>
      <protection locked="true" hidden="false"/>
    </xf>
    <xf numFmtId="169" fontId="44" fillId="0" borderId="2" xfId="0" applyFont="true" applyBorder="true" applyAlignment="false" applyProtection="false">
      <alignment horizontal="general" vertical="bottom" textRotation="0" wrapText="false" indent="0" shrinkToFit="false"/>
      <protection locked="true" hidden="false"/>
    </xf>
    <xf numFmtId="169" fontId="45" fillId="0" borderId="2" xfId="0" applyFont="true" applyBorder="true" applyAlignment="false" applyProtection="false">
      <alignment horizontal="general" vertical="bottom" textRotation="0" wrapText="false" indent="0" shrinkToFit="false"/>
      <protection locked="true" hidden="false"/>
    </xf>
    <xf numFmtId="169" fontId="46" fillId="0" borderId="2" xfId="0" applyFont="true" applyBorder="true" applyAlignment="false" applyProtection="false">
      <alignment horizontal="general" vertical="bottom" textRotation="0" wrapText="false" indent="0" shrinkToFit="false"/>
      <protection locked="true" hidden="false"/>
    </xf>
    <xf numFmtId="169" fontId="37" fillId="0" borderId="2" xfId="0" applyFont="true" applyBorder="true" applyAlignment="false" applyProtection="false">
      <alignment horizontal="general" vertical="bottom" textRotation="0" wrapText="false" indent="0" shrinkToFit="false"/>
      <protection locked="true" hidden="false"/>
    </xf>
    <xf numFmtId="166" fontId="8" fillId="5" borderId="2" xfId="0" applyFont="true" applyBorder="true" applyAlignment="true" applyProtection="false">
      <alignment horizontal="left" vertical="top" textRotation="0" wrapText="false" indent="0" shrinkToFit="false"/>
      <protection locked="true" hidden="false"/>
    </xf>
    <xf numFmtId="164" fontId="18" fillId="5" borderId="0" xfId="0" applyFont="true" applyBorder="false" applyAlignment="true" applyProtection="false">
      <alignment horizontal="general" vertical="center" textRotation="0" wrapText="false" indent="0" shrinkToFit="false"/>
      <protection locked="true" hidden="false"/>
    </xf>
    <xf numFmtId="164" fontId="8" fillId="5" borderId="0" xfId="0" applyFont="true" applyBorder="false" applyAlignment="true" applyProtection="false">
      <alignment horizontal="left" vertical="center" textRotation="0" wrapText="false" indent="0" shrinkToFit="false"/>
      <protection locked="true" hidden="false"/>
    </xf>
    <xf numFmtId="166" fontId="47" fillId="0" borderId="2" xfId="0" applyFont="true" applyBorder="true" applyAlignment="true" applyProtection="false">
      <alignment horizontal="center" vertical="center" textRotation="0" wrapText="false" indent="0" shrinkToFit="false"/>
      <protection locked="true" hidden="false"/>
    </xf>
    <xf numFmtId="166" fontId="8" fillId="0" borderId="2" xfId="0" applyFont="true" applyBorder="true" applyAlignment="true" applyProtection="false">
      <alignment horizontal="left" vertical="top" textRotation="0" wrapText="false" indent="0" shrinkToFit="false"/>
      <protection locked="true" hidden="false"/>
    </xf>
    <xf numFmtId="164" fontId="8" fillId="5" borderId="0" xfId="0" applyFont="true" applyBorder="true" applyAlignment="true" applyProtection="false">
      <alignment horizontal="general" vertical="center" textRotation="0" wrapText="false" indent="0" shrinkToFit="false"/>
      <protection locked="true" hidden="false"/>
    </xf>
    <xf numFmtId="168" fontId="8" fillId="0" borderId="2" xfId="0" applyFont="true" applyBorder="true" applyAlignment="true" applyProtection="false">
      <alignment horizontal="center" vertical="bottom" textRotation="0" wrapText="false" indent="0" shrinkToFit="false"/>
      <protection locked="true" hidden="false"/>
    </xf>
    <xf numFmtId="169" fontId="8" fillId="5" borderId="0" xfId="0" applyFont="true" applyBorder="true" applyAlignment="true" applyProtection="false">
      <alignment horizontal="general" vertical="center" textRotation="0" wrapText="false" indent="0" shrinkToFit="false"/>
      <protection locked="true" hidden="false"/>
    </xf>
    <xf numFmtId="164" fontId="48" fillId="5" borderId="0" xfId="0" applyFont="true" applyBorder="false" applyAlignment="true" applyProtection="false">
      <alignment horizontal="general" vertical="center" textRotation="0" wrapText="false" indent="0" shrinkToFit="false"/>
      <protection locked="true" hidden="false"/>
    </xf>
    <xf numFmtId="164" fontId="0" fillId="5" borderId="0" xfId="0" applyFont="false" applyBorder="true" applyAlignment="true" applyProtection="false">
      <alignment horizontal="general" vertical="center" textRotation="0" wrapText="false" indent="0" shrinkToFit="false"/>
      <protection locked="true" hidden="false"/>
    </xf>
    <xf numFmtId="167" fontId="8" fillId="5" borderId="0" xfId="0" applyFont="true" applyBorder="true" applyAlignment="true" applyProtection="false">
      <alignment horizontal="right" vertical="center" textRotation="0" wrapText="false" indent="0" shrinkToFit="false"/>
      <protection locked="true" hidden="false"/>
    </xf>
    <xf numFmtId="167" fontId="24" fillId="5" borderId="0" xfId="0" applyFont="true" applyBorder="false" applyAlignment="true" applyProtection="false">
      <alignment horizontal="center" vertical="center" textRotation="0" wrapText="false" indent="0" shrinkToFit="false"/>
      <protection locked="true" hidden="false"/>
    </xf>
    <xf numFmtId="164" fontId="49" fillId="5" borderId="0" xfId="0" applyFont="true" applyBorder="true" applyAlignment="true" applyProtection="false">
      <alignment horizontal="general" vertical="center" textRotation="0" wrapText="false" indent="0" shrinkToFit="false"/>
      <protection locked="true" hidden="false"/>
    </xf>
    <xf numFmtId="168" fontId="0" fillId="5" borderId="0" xfId="0" applyFont="false" applyBorder="false" applyAlignment="true" applyProtection="false">
      <alignment horizontal="general" vertical="center" textRotation="0" wrapText="false" indent="0" shrinkToFit="false"/>
      <protection locked="true" hidden="false"/>
    </xf>
    <xf numFmtId="166" fontId="47" fillId="36" borderId="2" xfId="0" applyFont="true" applyBorder="true" applyAlignment="true" applyProtection="false">
      <alignment horizontal="center" vertical="center" textRotation="0" wrapText="false" indent="0" shrinkToFit="false"/>
      <protection locked="true" hidden="false"/>
    </xf>
    <xf numFmtId="166" fontId="47" fillId="25" borderId="2" xfId="0" applyFont="true" applyBorder="true" applyAlignment="true" applyProtection="false">
      <alignment horizontal="center" vertical="center" textRotation="0" wrapText="false" indent="0" shrinkToFit="false"/>
      <protection locked="true" hidden="false"/>
    </xf>
    <xf numFmtId="166" fontId="47" fillId="16" borderId="2" xfId="0" applyFont="true" applyBorder="true" applyAlignment="true" applyProtection="false">
      <alignment horizontal="center" vertical="center" textRotation="0" wrapText="false" indent="0" shrinkToFit="false"/>
      <protection locked="true" hidden="false"/>
    </xf>
    <xf numFmtId="164" fontId="8" fillId="12" borderId="2" xfId="0" applyFont="true" applyBorder="true" applyAlignment="true" applyProtection="false">
      <alignment horizontal="left" vertical="bottom" textRotation="0" wrapText="false" indent="0" shrinkToFit="false"/>
      <protection locked="true" hidden="false"/>
    </xf>
    <xf numFmtId="166" fontId="47" fillId="13" borderId="2" xfId="0" applyFont="true" applyBorder="true" applyAlignment="true" applyProtection="false">
      <alignment horizontal="center" vertical="center" textRotation="0" wrapText="false" indent="0" shrinkToFit="false"/>
      <protection locked="true" hidden="false"/>
    </xf>
    <xf numFmtId="168" fontId="8" fillId="0" borderId="2" xfId="0" applyFont="true" applyBorder="true" applyAlignment="false" applyProtection="false">
      <alignment horizontal="general" vertical="bottom" textRotation="0" wrapText="false" indent="0" shrinkToFit="false"/>
      <protection locked="true" hidden="false"/>
    </xf>
    <xf numFmtId="166" fontId="50" fillId="13" borderId="2" xfId="0" applyFont="true" applyBorder="true" applyAlignment="true" applyProtection="false">
      <alignment horizontal="center" vertical="center" textRotation="0" wrapText="false" indent="0" shrinkToFit="false"/>
      <protection locked="true" hidden="false"/>
    </xf>
    <xf numFmtId="164" fontId="8" fillId="0" borderId="2" xfId="0" applyFont="true" applyBorder="true" applyAlignment="true" applyProtection="false">
      <alignment horizontal="left" vertical="bottom" textRotation="0" wrapText="false" indent="0" shrinkToFit="false"/>
      <protection locked="true" hidden="false"/>
    </xf>
    <xf numFmtId="166" fontId="47" fillId="23" borderId="2" xfId="0" applyFont="true" applyBorder="true" applyAlignment="true" applyProtection="false">
      <alignment horizontal="center" vertical="center" textRotation="0" wrapText="false" indent="0" shrinkToFit="false"/>
      <protection locked="true" hidden="false"/>
    </xf>
    <xf numFmtId="166" fontId="47" fillId="18" borderId="2" xfId="0" applyFont="true" applyBorder="true" applyAlignment="true" applyProtection="false">
      <alignment horizontal="center" vertical="center" textRotation="0" wrapText="false" indent="0" shrinkToFit="false"/>
      <protection locked="true" hidden="false"/>
    </xf>
    <xf numFmtId="166" fontId="7" fillId="6" borderId="2" xfId="0" applyFont="true" applyBorder="true" applyAlignment="true" applyProtection="false">
      <alignment horizontal="left" vertical="center" textRotation="0" wrapText="false" indent="0" shrinkToFit="false"/>
      <protection locked="true" hidden="false"/>
    </xf>
    <xf numFmtId="164" fontId="7" fillId="6" borderId="2" xfId="0" applyFont="true" applyBorder="true" applyAlignment="true" applyProtection="false">
      <alignment horizontal="left" vertical="bottom" textRotation="0" wrapText="false" indent="0" shrinkToFit="false"/>
      <protection locked="true" hidden="false"/>
    </xf>
    <xf numFmtId="164" fontId="45" fillId="6" borderId="2" xfId="0" applyFont="true" applyBorder="true" applyAlignment="false" applyProtection="false">
      <alignment horizontal="general" vertical="bottom" textRotation="0" wrapText="false" indent="0" shrinkToFit="false"/>
      <protection locked="true" hidden="false"/>
    </xf>
    <xf numFmtId="166" fontId="7" fillId="6" borderId="2" xfId="0" applyFont="true" applyBorder="true" applyAlignment="true" applyProtection="false">
      <alignment horizontal="left" vertical="top" textRotation="0" wrapText="false" indent="0" shrinkToFit="false"/>
      <protection locked="true" hidden="false"/>
    </xf>
    <xf numFmtId="166" fontId="0" fillId="5" borderId="2" xfId="0" applyFont="true" applyBorder="true" applyAlignment="true" applyProtection="false">
      <alignment horizontal="center" vertical="center" textRotation="0" wrapText="false" indent="0" shrinkToFit="false"/>
      <protection locked="true" hidden="false"/>
    </xf>
    <xf numFmtId="166" fontId="1" fillId="5" borderId="2" xfId="0" applyFont="true" applyBorder="true" applyAlignment="true" applyProtection="false">
      <alignment horizontal="center" vertical="center" textRotation="0" wrapText="false" indent="0" shrinkToFit="false"/>
      <protection locked="true" hidden="false"/>
    </xf>
    <xf numFmtId="164" fontId="51" fillId="5" borderId="2" xfId="0" applyFont="true" applyBorder="true" applyAlignment="true" applyProtection="false">
      <alignment horizontal="center"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52" fillId="0" borderId="2" xfId="0" applyFont="true" applyBorder="true" applyAlignment="false" applyProtection="false">
      <alignment horizontal="general" vertical="bottom" textRotation="0" wrapText="false" indent="0" shrinkToFit="false"/>
      <protection locked="true" hidden="false"/>
    </xf>
    <xf numFmtId="164" fontId="53" fillId="5" borderId="2" xfId="0" applyFont="true" applyBorder="true" applyAlignment="true" applyProtection="false">
      <alignment horizontal="center" vertical="bottom" textRotation="0" wrapText="false" indent="0" shrinkToFit="false"/>
      <protection locked="true" hidden="false"/>
    </xf>
    <xf numFmtId="166" fontId="1" fillId="5" borderId="2" xfId="0" applyFont="true" applyBorder="true" applyAlignment="true" applyProtection="false">
      <alignment horizontal="left" vertical="bottom" textRotation="0" wrapText="false" indent="0" shrinkToFit="false"/>
      <protection locked="true" hidden="false"/>
    </xf>
    <xf numFmtId="166" fontId="0" fillId="0" borderId="2" xfId="0" applyFont="true" applyBorder="true" applyAlignment="true" applyProtection="false">
      <alignment horizontal="center" vertical="center" textRotation="0" wrapText="false" indent="0" shrinkToFit="false"/>
      <protection locked="true" hidden="false"/>
    </xf>
    <xf numFmtId="166" fontId="1" fillId="13" borderId="2" xfId="0" applyFont="true" applyBorder="true" applyAlignment="true" applyProtection="false">
      <alignment horizontal="center" vertical="center" textRotation="0" wrapText="false" indent="0" shrinkToFit="false"/>
      <protection locked="true" hidden="false"/>
    </xf>
    <xf numFmtId="164" fontId="51" fillId="0" borderId="2" xfId="0" applyFont="true" applyBorder="true" applyAlignment="true" applyProtection="false">
      <alignment horizontal="center" vertical="bottom" textRotation="0" wrapText="false" indent="0" shrinkToFit="false"/>
      <protection locked="true" hidden="false"/>
    </xf>
    <xf numFmtId="168" fontId="51" fillId="0" borderId="2" xfId="0" applyFont="true" applyBorder="true" applyAlignment="true" applyProtection="false">
      <alignment horizontal="center" vertical="bottom" textRotation="0" wrapText="false" indent="0" shrinkToFit="false"/>
      <protection locked="true" hidden="false"/>
    </xf>
    <xf numFmtId="164" fontId="53" fillId="0" borderId="2" xfId="0" applyFont="true" applyBorder="true" applyAlignment="true" applyProtection="false">
      <alignment horizontal="center" vertical="bottom" textRotation="0" wrapText="false" indent="0" shrinkToFit="false"/>
      <protection locked="true" hidden="false"/>
    </xf>
    <xf numFmtId="166" fontId="1" fillId="0" borderId="2" xfId="0" applyFont="true" applyBorder="true" applyAlignment="true" applyProtection="false">
      <alignment horizontal="center" vertical="center" textRotation="0" wrapText="false" indent="0" shrinkToFit="false"/>
      <protection locked="true" hidden="false"/>
    </xf>
    <xf numFmtId="166" fontId="1" fillId="12" borderId="2" xfId="0" applyFont="true" applyBorder="true" applyAlignment="true" applyProtection="false">
      <alignment horizontal="center" vertical="center" textRotation="0" wrapText="false" indent="0" shrinkToFit="false"/>
      <protection locked="true" hidden="false"/>
    </xf>
    <xf numFmtId="166" fontId="1" fillId="36" borderId="2" xfId="0" applyFont="true" applyBorder="true" applyAlignment="true" applyProtection="false">
      <alignment horizontal="center" vertical="center" textRotation="0" wrapText="false" indent="0" shrinkToFit="false"/>
      <protection locked="true" hidden="false"/>
    </xf>
    <xf numFmtId="172" fontId="1" fillId="36" borderId="2" xfId="0" applyFont="true" applyBorder="true" applyAlignment="true" applyProtection="false">
      <alignment horizontal="center" vertical="center" textRotation="0" wrapText="false" indent="0" shrinkToFit="false"/>
      <protection locked="true" hidden="false"/>
    </xf>
    <xf numFmtId="172" fontId="1" fillId="0" borderId="2" xfId="0" applyFont="true" applyBorder="true" applyAlignment="true" applyProtection="false">
      <alignment horizontal="center" vertical="center" textRotation="0" wrapText="false" indent="0" shrinkToFit="false"/>
      <protection locked="true" hidden="false"/>
    </xf>
    <xf numFmtId="166" fontId="1" fillId="37" borderId="2" xfId="0" applyFont="true" applyBorder="true" applyAlignment="true" applyProtection="false">
      <alignment horizontal="center" vertical="center" textRotation="0" wrapText="false" indent="0" shrinkToFit="false"/>
      <protection locked="true" hidden="false"/>
    </xf>
    <xf numFmtId="166" fontId="1" fillId="0" borderId="2" xfId="0" applyFont="true" applyBorder="true" applyAlignment="true" applyProtection="false">
      <alignment horizontal="center" vertical="center" textRotation="0" wrapText="false" indent="0" shrinkToFit="false"/>
      <protection locked="true" hidden="false"/>
    </xf>
    <xf numFmtId="166" fontId="0" fillId="38" borderId="2" xfId="0" applyFont="true" applyBorder="true" applyAlignment="true" applyProtection="false">
      <alignment horizontal="center" vertical="center" textRotation="0" wrapText="false" indent="0" shrinkToFit="false"/>
      <protection locked="true" hidden="false"/>
    </xf>
    <xf numFmtId="166" fontId="0" fillId="5" borderId="2" xfId="0" applyFont="false" applyBorder="true" applyAlignment="true" applyProtection="false">
      <alignment horizontal="left" vertical="center" textRotation="0" wrapText="false" indent="0" shrinkToFit="false"/>
      <protection locked="true" hidden="false"/>
    </xf>
    <xf numFmtId="164" fontId="0" fillId="5" borderId="2" xfId="0" applyFont="false" applyBorder="true" applyAlignment="false" applyProtection="false">
      <alignment horizontal="general" vertical="bottom" textRotation="0" wrapText="false" indent="0" shrinkToFit="false"/>
      <protection locked="true" hidden="false"/>
    </xf>
    <xf numFmtId="164" fontId="0" fillId="5" borderId="2" xfId="0" applyFont="false" applyBorder="true" applyAlignment="true" applyProtection="false">
      <alignment horizontal="center" vertical="center" textRotation="0" wrapText="false" indent="0" shrinkToFit="false"/>
      <protection locked="true" hidden="false"/>
    </xf>
    <xf numFmtId="166" fontId="0" fillId="0" borderId="2" xfId="0" applyFont="false" applyBorder="true" applyAlignment="true" applyProtection="false">
      <alignment horizontal="left" vertical="center" textRotation="0" wrapText="false" indent="0" shrinkToFit="false"/>
      <protection locked="true" hidden="false"/>
    </xf>
    <xf numFmtId="164" fontId="48"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8" fontId="9" fillId="6" borderId="2" xfId="0" applyFont="true" applyBorder="true" applyAlignment="true" applyProtection="false">
      <alignment horizontal="center" vertical="center" textRotation="0" wrapText="false" indent="0" shrinkToFit="false"/>
      <protection locked="true" hidden="false"/>
    </xf>
    <xf numFmtId="164" fontId="7" fillId="7" borderId="2" xfId="0" applyFont="true" applyBorder="true" applyAlignment="true" applyProtection="false">
      <alignment horizontal="center" vertical="center"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2" xfId="0" applyFont="true" applyBorder="true" applyAlignment="false" applyProtection="false">
      <alignment horizontal="general" vertical="bottom" textRotation="0" wrapText="false" indent="0" shrinkToFit="false"/>
      <protection locked="true" hidden="false"/>
    </xf>
    <xf numFmtId="164" fontId="9" fillId="7" borderId="2" xfId="0" applyFont="true" applyBorder="true" applyAlignment="false" applyProtection="false">
      <alignment horizontal="general" vertical="bottom" textRotation="0" wrapText="false" indent="0" shrinkToFit="false"/>
      <protection locked="true" hidden="false"/>
    </xf>
    <xf numFmtId="164" fontId="8" fillId="6" borderId="2" xfId="0" applyFont="true" applyBorder="true" applyAlignment="true" applyProtection="false">
      <alignment horizontal="center" vertical="bottom" textRotation="0" wrapText="false" indent="0" shrinkToFit="false"/>
      <protection locked="true" hidden="false"/>
    </xf>
    <xf numFmtId="164" fontId="22" fillId="5" borderId="0" xfId="0" applyFont="true" applyBorder="false" applyAlignment="false" applyProtection="false">
      <alignment horizontal="general" vertical="bottom" textRotation="0" wrapText="false" indent="0" shrinkToFit="false"/>
      <protection locked="true" hidden="false"/>
    </xf>
    <xf numFmtId="164" fontId="8" fillId="5" borderId="0" xfId="0" applyFont="true" applyBorder="false" applyAlignment="false" applyProtection="false">
      <alignment horizontal="general" vertical="bottom" textRotation="0" wrapText="false" indent="0" shrinkToFit="false"/>
      <protection locked="true" hidden="false"/>
    </xf>
    <xf numFmtId="164" fontId="20" fillId="0" borderId="2" xfId="0" applyFont="true" applyBorder="true" applyAlignment="false" applyProtection="false">
      <alignment horizontal="general" vertical="bottom" textRotation="0" wrapText="false" indent="0" shrinkToFit="false"/>
      <protection locked="true" hidden="false"/>
    </xf>
    <xf numFmtId="164" fontId="9" fillId="0" borderId="2" xfId="0" applyFont="true" applyBorder="true" applyAlignment="false" applyProtection="false">
      <alignment horizontal="general" vertical="bottom" textRotation="0" wrapText="false" indent="0" shrinkToFit="false"/>
      <protection locked="true" hidden="false"/>
    </xf>
    <xf numFmtId="164" fontId="8" fillId="0" borderId="2" xfId="0" applyFont="true" applyBorder="true" applyAlignment="true" applyProtection="false">
      <alignment horizontal="center"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9" fontId="9" fillId="0" borderId="2" xfId="0" applyFont="true" applyBorder="true" applyAlignment="false" applyProtection="false">
      <alignment horizontal="general" vertical="bottom" textRotation="0" wrapText="false" indent="0" shrinkToFit="false"/>
      <protection locked="true" hidden="false"/>
    </xf>
    <xf numFmtId="169" fontId="34" fillId="0" borderId="2" xfId="0" applyFont="true" applyBorder="true" applyAlignment="false" applyProtection="false">
      <alignment horizontal="general" vertical="bottom" textRotation="0" wrapText="false" indent="0" shrinkToFit="false"/>
      <protection locked="true" hidden="false"/>
    </xf>
    <xf numFmtId="169" fontId="36" fillId="0" borderId="2" xfId="0" applyFont="true" applyBorder="true" applyAlignment="false" applyProtection="false">
      <alignment horizontal="general" vertical="bottom" textRotation="0" wrapText="false" indent="0" shrinkToFit="false"/>
      <protection locked="true" hidden="false"/>
    </xf>
    <xf numFmtId="164" fontId="8" fillId="5" borderId="0" xfId="0" applyFont="true" applyBorder="false" applyAlignment="true" applyProtection="false">
      <alignment horizontal="center" vertical="bottom" textRotation="0" wrapText="false" indent="0" shrinkToFit="false"/>
      <protection locked="true" hidden="false"/>
    </xf>
    <xf numFmtId="164" fontId="20" fillId="0" borderId="2" xfId="0" applyFont="true" applyBorder="true" applyAlignment="true" applyProtection="false">
      <alignment horizontal="center" vertical="bottom" textRotation="0" wrapText="false" indent="0" shrinkToFit="false"/>
      <protection locked="true" hidden="false"/>
    </xf>
    <xf numFmtId="164" fontId="9" fillId="39" borderId="2" xfId="0" applyFont="true" applyBorder="true" applyAlignment="false" applyProtection="false">
      <alignment horizontal="general" vertical="bottom" textRotation="0" wrapText="false" indent="0" shrinkToFit="false"/>
      <protection locked="true" hidden="false"/>
    </xf>
    <xf numFmtId="164" fontId="16" fillId="39" borderId="2" xfId="0" applyFont="true" applyBorder="true" applyAlignment="true" applyProtection="false">
      <alignment horizontal="center" vertical="bottom" textRotation="0" wrapText="false" indent="0" shrinkToFit="false"/>
      <protection locked="true" hidden="false"/>
    </xf>
    <xf numFmtId="164" fontId="16" fillId="39" borderId="2" xfId="0" applyFont="true" applyBorder="true" applyAlignment="false" applyProtection="false">
      <alignment horizontal="general" vertical="bottom" textRotation="0" wrapText="false" indent="0" shrinkToFit="false"/>
      <protection locked="true" hidden="false"/>
    </xf>
    <xf numFmtId="164" fontId="0" fillId="39" borderId="2" xfId="0" applyFont="false" applyBorder="true" applyAlignment="false" applyProtection="false">
      <alignment horizontal="general" vertical="bottom" textRotation="0" wrapText="false" indent="0" shrinkToFit="false"/>
      <protection locked="true" hidden="false"/>
    </xf>
    <xf numFmtId="168" fontId="0" fillId="39" borderId="2" xfId="0" applyFont="false" applyBorder="true" applyAlignment="false" applyProtection="false">
      <alignment horizontal="general" vertical="bottom" textRotation="0" wrapText="false" indent="0" shrinkToFit="false"/>
      <protection locked="true" hidden="false"/>
    </xf>
    <xf numFmtId="169" fontId="9" fillId="39" borderId="2" xfId="0" applyFont="true" applyBorder="true" applyAlignment="false" applyProtection="false">
      <alignment horizontal="general" vertical="bottom" textRotation="0" wrapText="false" indent="0" shrinkToFit="false"/>
      <protection locked="true" hidden="false"/>
    </xf>
    <xf numFmtId="169" fontId="34" fillId="39" borderId="2" xfId="0" applyFont="true" applyBorder="true" applyAlignment="false" applyProtection="false">
      <alignment horizontal="general" vertical="bottom" textRotation="0" wrapText="false" indent="0" shrinkToFit="false"/>
      <protection locked="true" hidden="false"/>
    </xf>
    <xf numFmtId="169" fontId="36" fillId="39" borderId="2" xfId="0" applyFont="true" applyBorder="true" applyAlignment="false" applyProtection="false">
      <alignment horizontal="general" vertical="bottom" textRotation="0" wrapText="false" indent="0" shrinkToFit="false"/>
      <protection locked="true" hidden="false"/>
    </xf>
    <xf numFmtId="164" fontId="48" fillId="39" borderId="2" xfId="0" applyFont="true" applyBorder="true" applyAlignment="false" applyProtection="false">
      <alignment horizontal="general" vertical="bottom" textRotation="0" wrapText="false" indent="0" shrinkToFit="false"/>
      <protection locked="true" hidden="false"/>
    </xf>
    <xf numFmtId="164" fontId="10" fillId="6" borderId="0" xfId="0" applyFont="true" applyBorder="false" applyAlignment="false" applyProtection="false">
      <alignment horizontal="general" vertical="bottom" textRotation="0" wrapText="false" indent="0" shrinkToFit="false"/>
      <protection locked="true" hidden="false"/>
    </xf>
    <xf numFmtId="164" fontId="0" fillId="40" borderId="2" xfId="0" applyFont="false" applyBorder="true" applyAlignment="false" applyProtection="false">
      <alignment horizontal="general" vertical="bottom" textRotation="0" wrapText="false" indent="0" shrinkToFit="false"/>
      <protection locked="true" hidden="false"/>
    </xf>
    <xf numFmtId="164" fontId="16" fillId="6" borderId="2" xfId="0" applyFont="true" applyBorder="true" applyAlignment="false" applyProtection="false">
      <alignment horizontal="general" vertical="bottom" textRotation="0" wrapText="false" indent="0" shrinkToFit="false"/>
      <protection locked="true" hidden="false"/>
    </xf>
    <xf numFmtId="164" fontId="0" fillId="12" borderId="2" xfId="0" applyFont="false" applyBorder="true" applyAlignment="false" applyProtection="false">
      <alignment horizontal="general" vertical="bottom" textRotation="0" wrapText="false" indent="0" shrinkToFit="false"/>
      <protection locked="true" hidden="false"/>
    </xf>
    <xf numFmtId="164" fontId="0" fillId="13" borderId="2" xfId="0" applyFont="fals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6" fontId="0" fillId="0" borderId="3" xfId="0" applyFont="false" applyBorder="true" applyAlignment="true" applyProtection="false">
      <alignment horizontal="center" vertical="center" textRotation="0" wrapText="false" indent="0" shrinkToFit="false"/>
      <protection locked="true" hidden="false"/>
    </xf>
    <xf numFmtId="164" fontId="51" fillId="0" borderId="0" xfId="0" applyFont="true" applyBorder="false" applyAlignment="true" applyProtection="false">
      <alignment horizontal="center" vertical="bottom" textRotation="0" wrapText="false" indent="0" shrinkToFit="false"/>
      <protection locked="true" hidden="false"/>
    </xf>
    <xf numFmtId="168" fontId="51" fillId="0" borderId="0" xfId="0" applyFont="true" applyBorder="false" applyAlignment="true" applyProtection="false">
      <alignment horizontal="center" vertical="bottom" textRotation="0" wrapText="false" indent="0" shrinkToFit="false"/>
      <protection locked="true" hidden="false"/>
    </xf>
    <xf numFmtId="166" fontId="0" fillId="0" borderId="3" xfId="0" applyFont="false" applyBorder="true" applyAlignment="true" applyProtection="false">
      <alignment horizontal="center" vertical="center" textRotation="0" wrapText="false" indent="0" shrinkToFit="false"/>
      <protection locked="true" hidden="false"/>
    </xf>
    <xf numFmtId="166" fontId="1" fillId="0" borderId="3" xfId="0" applyFont="true" applyBorder="true" applyAlignment="true" applyProtection="false">
      <alignment horizontal="center" vertical="center" textRotation="0" wrapText="false" indent="0" shrinkToFit="false"/>
      <protection locked="true" hidden="false"/>
    </xf>
    <xf numFmtId="164" fontId="30" fillId="0" borderId="0" xfId="0" applyFont="true" applyBorder="false" applyAlignment="true" applyProtection="false">
      <alignment horizontal="center" vertical="bottom" textRotation="0" wrapText="false" indent="0" shrinkToFit="false"/>
      <protection locked="true" hidden="false"/>
    </xf>
    <xf numFmtId="168" fontId="0" fillId="41" borderId="0" xfId="0" applyFont="false" applyBorder="false" applyAlignment="false" applyProtection="false">
      <alignment horizontal="general" vertical="bottom" textRotation="0" wrapText="false" indent="0" shrinkToFit="false"/>
      <protection locked="true" hidden="false"/>
    </xf>
    <xf numFmtId="164" fontId="0" fillId="41" borderId="0" xfId="0" applyFont="false" applyBorder="false" applyAlignment="false" applyProtection="false">
      <alignment horizontal="general" vertical="bottom" textRotation="0" wrapText="false" indent="0" shrinkToFit="false"/>
      <protection locked="true" hidden="false"/>
    </xf>
    <xf numFmtId="167" fontId="30"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6" fontId="0" fillId="42" borderId="3" xfId="0" applyFont="false" applyBorder="true" applyAlignment="true" applyProtection="false">
      <alignment horizontal="center" vertical="center" textRotation="0" wrapText="false" indent="0" shrinkToFit="false"/>
      <protection locked="true" hidden="false"/>
    </xf>
    <xf numFmtId="166" fontId="1" fillId="36" borderId="3" xfId="0" applyFont="true" applyBorder="true" applyAlignment="true" applyProtection="false">
      <alignment horizontal="center" vertical="center" textRotation="0" wrapText="false" indent="0" shrinkToFit="false"/>
      <protection locked="true" hidden="false"/>
    </xf>
    <xf numFmtId="167" fontId="0" fillId="36" borderId="0" xfId="0" applyFont="false" applyBorder="false" applyAlignment="false" applyProtection="false">
      <alignment horizontal="general" vertical="bottom" textRotation="0" wrapText="false" indent="0" shrinkToFit="false"/>
      <protection locked="true" hidden="false"/>
    </xf>
    <xf numFmtId="167" fontId="30" fillId="36" borderId="0" xfId="0" applyFont="true" applyBorder="false" applyAlignment="false" applyProtection="false">
      <alignment horizontal="general" vertical="bottom" textRotation="0" wrapText="false" indent="0" shrinkToFit="false"/>
      <protection locked="true" hidden="false"/>
    </xf>
    <xf numFmtId="167" fontId="0" fillId="43" borderId="0" xfId="0" applyFont="false" applyBorder="false" applyAlignment="false" applyProtection="false">
      <alignment horizontal="general" vertical="bottom" textRotation="0" wrapText="false" indent="0" shrinkToFit="false"/>
      <protection locked="true" hidden="false"/>
    </xf>
    <xf numFmtId="167" fontId="30" fillId="0" borderId="0" xfId="0" applyFont="true" applyBorder="false" applyAlignment="false" applyProtection="false">
      <alignment horizontal="general" vertical="bottom" textRotation="0" wrapText="false" indent="0" shrinkToFit="false"/>
      <protection locked="true" hidden="false"/>
    </xf>
    <xf numFmtId="167" fontId="30" fillId="5" borderId="0" xfId="0" applyFont="true" applyBorder="false" applyAlignment="false" applyProtection="false">
      <alignment horizontal="general" vertical="bottom" textRotation="0" wrapText="false" indent="0" shrinkToFit="false"/>
      <protection locked="true" hidden="false"/>
    </xf>
    <xf numFmtId="167" fontId="39" fillId="0" borderId="0" xfId="0" applyFont="true" applyBorder="false" applyAlignment="false" applyProtection="false">
      <alignment horizontal="general" vertical="bottom" textRotation="0" wrapText="false" indent="0" shrinkToFit="false"/>
      <protection locked="true" hidden="false"/>
    </xf>
    <xf numFmtId="166" fontId="0" fillId="36" borderId="3" xfId="0" applyFont="false" applyBorder="true" applyAlignment="true" applyProtection="false">
      <alignment horizontal="center" vertical="center" textRotation="0" wrapText="false" indent="0" shrinkToFit="false"/>
      <protection locked="true" hidden="false"/>
    </xf>
    <xf numFmtId="164" fontId="0" fillId="38" borderId="0" xfId="0" applyFont="false" applyBorder="false" applyAlignment="false" applyProtection="false">
      <alignment horizontal="general" vertical="bottom" textRotation="0" wrapText="false" indent="0" shrinkToFit="false"/>
      <protection locked="true" hidden="false"/>
    </xf>
    <xf numFmtId="167" fontId="30" fillId="12" borderId="0" xfId="0" applyFont="true" applyBorder="false" applyAlignment="false" applyProtection="false">
      <alignment horizontal="general" vertical="bottom" textRotation="0" wrapText="false" indent="0" shrinkToFit="false"/>
      <protection locked="true" hidden="false"/>
    </xf>
    <xf numFmtId="166" fontId="1" fillId="0" borderId="3" xfId="0" applyFont="true" applyBorder="true" applyAlignment="true" applyProtection="false">
      <alignment horizontal="center" vertical="center" textRotation="0" wrapText="false" indent="0" shrinkToFit="false"/>
      <protection locked="true" hidden="false"/>
    </xf>
    <xf numFmtId="164" fontId="51" fillId="44" borderId="0" xfId="0" applyFont="true" applyBorder="false" applyAlignment="true" applyProtection="false">
      <alignment horizontal="center" vertical="bottom" textRotation="0" wrapText="false" indent="0" shrinkToFit="false"/>
      <protection locked="true" hidden="false"/>
    </xf>
    <xf numFmtId="168" fontId="51" fillId="44" borderId="0" xfId="0" applyFont="true" applyBorder="false" applyAlignment="true" applyProtection="false">
      <alignment horizontal="center" vertical="bottom" textRotation="0" wrapText="false" indent="0" shrinkToFit="false"/>
      <protection locked="true" hidden="false"/>
    </xf>
    <xf numFmtId="166" fontId="1" fillId="45" borderId="3" xfId="0" applyFont="true" applyBorder="true" applyAlignment="true" applyProtection="false">
      <alignment horizontal="center" vertical="center" textRotation="0" wrapText="false" indent="0" shrinkToFit="false"/>
      <protection locked="true" hidden="false"/>
    </xf>
    <xf numFmtId="166" fontId="1" fillId="12" borderId="3" xfId="0" applyFont="true" applyBorder="true" applyAlignment="true" applyProtection="false">
      <alignment horizontal="center" vertical="center" textRotation="0" wrapText="false" indent="0" shrinkToFit="false"/>
      <protection locked="true" hidden="false"/>
    </xf>
    <xf numFmtId="166" fontId="0" fillId="45" borderId="3" xfId="0" applyFont="false" applyBorder="true" applyAlignment="true" applyProtection="false">
      <alignment horizontal="center" vertical="center" textRotation="0" wrapText="false" indent="0" shrinkToFit="false"/>
      <protection locked="true" hidden="false"/>
    </xf>
    <xf numFmtId="167" fontId="55" fillId="0" borderId="0" xfId="0" applyFont="true" applyBorder="false" applyAlignment="false" applyProtection="false">
      <alignment horizontal="general" vertical="bottom" textRotation="0" wrapText="false" indent="0" shrinkToFit="false"/>
      <protection locked="true" hidden="false"/>
    </xf>
    <xf numFmtId="164" fontId="0" fillId="24" borderId="0" xfId="0" applyFont="true" applyBorder="false" applyAlignment="false" applyProtection="false">
      <alignment horizontal="general" vertical="bottom" textRotation="0" wrapText="false" indent="0" shrinkToFit="false"/>
      <protection locked="true" hidden="false"/>
    </xf>
    <xf numFmtId="168" fontId="51" fillId="0" borderId="0" xfId="0" applyFont="true" applyBorder="false" applyAlignment="true" applyProtection="false">
      <alignment horizontal="center"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51" fillId="0" borderId="0" xfId="0" applyFont="true" applyBorder="false" applyAlignment="true" applyProtection="false">
      <alignment horizontal="center" vertical="bottom" textRotation="0" wrapText="false" indent="0" shrinkToFit="false"/>
      <protection locked="true" hidden="false"/>
    </xf>
    <xf numFmtId="166" fontId="1" fillId="5" borderId="3" xfId="0" applyFont="true" applyBorder="true" applyAlignment="true" applyProtection="false">
      <alignment horizontal="center" vertical="center" textRotation="0" wrapText="false" indent="0" shrinkToFit="false"/>
      <protection locked="true" hidden="false"/>
    </xf>
    <xf numFmtId="166" fontId="0" fillId="5" borderId="3" xfId="0" applyFont="false" applyBorder="true" applyAlignment="true" applyProtection="false">
      <alignment horizontal="center" vertical="center" textRotation="0" wrapText="false" indent="0" shrinkToFit="false"/>
      <protection locked="true" hidden="false"/>
    </xf>
    <xf numFmtId="167" fontId="0" fillId="12" borderId="0" xfId="0" applyFont="false" applyBorder="fals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6" fontId="0" fillId="0" borderId="3" xfId="0" applyFont="true" applyBorder="true" applyAlignment="true" applyProtection="false">
      <alignment horizontal="center" vertical="center" textRotation="0" wrapText="false" indent="0" shrinkToFit="false"/>
      <protection locked="true" hidden="false"/>
    </xf>
    <xf numFmtId="167" fontId="0" fillId="46" borderId="0" xfId="0" applyFont="false" applyBorder="false" applyAlignment="false" applyProtection="false">
      <alignment horizontal="general" vertical="bottom" textRotation="0" wrapText="false" indent="0" shrinkToFit="false"/>
      <protection locked="true" hidden="false"/>
    </xf>
    <xf numFmtId="164" fontId="0" fillId="10" borderId="0" xfId="0" applyFont="true" applyBorder="false" applyAlignment="false" applyProtection="false">
      <alignment horizontal="general" vertical="bottom" textRotation="0" wrapText="false" indent="0" shrinkToFit="false"/>
      <protection locked="true" hidden="false"/>
    </xf>
    <xf numFmtId="164" fontId="39" fillId="36" borderId="0" xfId="0" applyFont="true" applyBorder="false" applyAlignment="false" applyProtection="false">
      <alignment horizontal="general" vertical="bottom" textRotation="0" wrapText="false" indent="0" shrinkToFit="false"/>
      <protection locked="true" hidden="false"/>
    </xf>
    <xf numFmtId="166" fontId="1" fillId="47" borderId="3" xfId="0" applyFont="true" applyBorder="true" applyAlignment="true" applyProtection="false">
      <alignment horizontal="center" vertical="center" textRotation="0" wrapText="false" indent="0" shrinkToFit="false"/>
      <protection locked="true" hidden="false"/>
    </xf>
    <xf numFmtId="166" fontId="0" fillId="14" borderId="3" xfId="0" applyFont="false" applyBorder="true" applyAlignment="true" applyProtection="false">
      <alignment horizontal="center" vertical="center" textRotation="0" wrapText="false" indent="0" shrinkToFit="false"/>
      <protection locked="true" hidden="false"/>
    </xf>
    <xf numFmtId="166" fontId="1" fillId="14" borderId="3" xfId="0" applyFont="true" applyBorder="true" applyAlignment="true" applyProtection="false">
      <alignment horizontal="center" vertical="center" textRotation="0" wrapText="false" indent="0" shrinkToFit="false"/>
      <protection locked="true" hidden="false"/>
    </xf>
    <xf numFmtId="164" fontId="0" fillId="44" borderId="3" xfId="0" applyFont="false" applyBorder="true" applyAlignment="true" applyProtection="false">
      <alignment horizontal="center" vertical="center" textRotation="0" wrapText="false" indent="0" shrinkToFit="false"/>
      <protection locked="true" hidden="false"/>
    </xf>
    <xf numFmtId="166" fontId="1" fillId="44" borderId="3" xfId="0" applyFont="true" applyBorder="true" applyAlignment="true" applyProtection="false">
      <alignment horizontal="center" vertical="center" textRotation="0" wrapText="false" indent="0" shrinkToFit="false"/>
      <protection locked="true" hidden="false"/>
    </xf>
    <xf numFmtId="166" fontId="1" fillId="48" borderId="3" xfId="0" applyFont="true" applyBorder="true" applyAlignment="true" applyProtection="false">
      <alignment horizontal="center" vertical="bottom" textRotation="0" wrapText="false" indent="0" shrinkToFit="false"/>
      <protection locked="true" hidden="false"/>
    </xf>
    <xf numFmtId="164" fontId="0" fillId="36" borderId="3" xfId="0" applyFont="false" applyBorder="true" applyAlignment="true" applyProtection="false">
      <alignment horizontal="center" vertical="center" textRotation="0" wrapText="false" indent="0" shrinkToFit="false"/>
      <protection locked="true" hidden="false"/>
    </xf>
    <xf numFmtId="166" fontId="1" fillId="36" borderId="3"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6" fontId="0" fillId="45" borderId="4" xfId="0" applyFont="false" applyBorder="true" applyAlignment="true" applyProtection="false">
      <alignment horizontal="center" vertical="center" textRotation="0" wrapText="false" indent="0" shrinkToFit="false"/>
      <protection locked="true" hidden="false"/>
    </xf>
    <xf numFmtId="166" fontId="1" fillId="0" borderId="4" xfId="0" applyFont="true" applyBorder="true" applyAlignment="true" applyProtection="false">
      <alignment horizontal="center" vertical="center" textRotation="0" wrapText="false" indent="0" shrinkToFit="false"/>
      <protection locked="true" hidden="false"/>
    </xf>
    <xf numFmtId="164" fontId="0" fillId="45" borderId="4" xfId="0" applyFont="true" applyBorder="true" applyAlignment="true" applyProtection="false">
      <alignment horizontal="left" vertical="bottom" textRotation="0" wrapText="false" indent="0" shrinkToFit="false"/>
      <protection locked="true" hidden="false"/>
    </xf>
    <xf numFmtId="166" fontId="0" fillId="0" borderId="4" xfId="0" applyFont="true" applyBorder="true" applyAlignment="true" applyProtection="false">
      <alignment horizontal="center" vertical="center" textRotation="0" wrapText="false" indent="0" shrinkToFit="false"/>
      <protection locked="true" hidden="false"/>
    </xf>
    <xf numFmtId="166" fontId="0" fillId="45" borderId="4" xfId="0" applyFont="true" applyBorder="true" applyAlignment="true" applyProtection="false">
      <alignment horizontal="left" vertical="bottom" textRotation="0" wrapText="false" indent="0" shrinkToFit="false"/>
      <protection locked="true" hidden="false"/>
    </xf>
    <xf numFmtId="166" fontId="1" fillId="45" borderId="4" xfId="0" applyFont="true" applyBorder="true" applyAlignment="true" applyProtection="false">
      <alignment horizontal="center" vertical="center" textRotation="0" wrapText="false" indent="0" shrinkToFit="false"/>
      <protection locked="true" hidden="false"/>
    </xf>
    <xf numFmtId="164" fontId="0" fillId="45" borderId="4" xfId="0" applyFont="true" applyBorder="true" applyAlignment="true" applyProtection="false">
      <alignment horizontal="left" vertical="bottom" textRotation="0" wrapText="true" indent="0" shrinkToFit="false"/>
      <protection locked="true" hidden="false"/>
    </xf>
    <xf numFmtId="164" fontId="0" fillId="0" borderId="4" xfId="0" applyFont="true" applyBorder="true" applyAlignment="true" applyProtection="false">
      <alignment horizontal="left" vertical="bottom" textRotation="0" wrapText="false" indent="0" shrinkToFit="false"/>
      <protection locked="true" hidden="false"/>
    </xf>
    <xf numFmtId="164" fontId="0" fillId="0" borderId="4" xfId="0" applyFont="true" applyBorder="true" applyAlignment="true" applyProtection="false">
      <alignment horizontal="left" vertical="bottom" textRotation="0" wrapText="true" indent="0" shrinkToFit="false"/>
      <protection locked="true" hidden="false"/>
    </xf>
    <xf numFmtId="164" fontId="0" fillId="49" borderId="4" xfId="0" applyFont="true" applyBorder="true" applyAlignment="true" applyProtection="false">
      <alignment horizontal="left" vertical="bottom" textRotation="0" wrapText="false" indent="0" shrinkToFit="false"/>
      <protection locked="true" hidden="false"/>
    </xf>
    <xf numFmtId="166" fontId="0" fillId="0" borderId="4" xfId="0" applyFont="true" applyBorder="true" applyAlignment="true" applyProtection="false">
      <alignment horizontal="left" vertical="bottom" textRotation="0" wrapText="false" indent="0" shrinkToFit="false"/>
      <protection locked="true" hidden="false"/>
    </xf>
    <xf numFmtId="168" fontId="0" fillId="0" borderId="4" xfId="0" applyFont="true" applyBorder="true" applyAlignment="true" applyProtection="false">
      <alignment horizontal="left" vertical="bottom" textRotation="0" wrapText="false" indent="0" shrinkToFit="false"/>
      <protection locked="true" hidden="false"/>
    </xf>
    <xf numFmtId="164" fontId="0" fillId="0" borderId="4" xfId="0" applyFont="false" applyBorder="true" applyAlignment="true" applyProtection="false">
      <alignment horizontal="center" vertical="center" textRotation="0" wrapText="false" indent="0" shrinkToFit="false"/>
      <protection locked="true" hidden="false"/>
    </xf>
    <xf numFmtId="166" fontId="1" fillId="0" borderId="4" xfId="0" applyFont="true" applyBorder="true" applyAlignment="true" applyProtection="false">
      <alignment horizontal="left" vertical="bottom" textRotation="0" wrapText="false" indent="0" shrinkToFit="false"/>
      <protection locked="true" hidden="false"/>
    </xf>
    <xf numFmtId="166" fontId="0" fillId="0" borderId="0" xfId="0" applyFont="false" applyBorder="false" applyAlignment="true" applyProtection="false">
      <alignment horizontal="center" vertical="center" textRotation="0" wrapText="false" indent="0" shrinkToFit="false"/>
      <protection locked="true" hidden="false"/>
    </xf>
    <xf numFmtId="166" fontId="16" fillId="45" borderId="3" xfId="0" applyFont="true" applyBorder="true" applyAlignment="true" applyProtection="false">
      <alignment horizontal="center" vertical="center" textRotation="0" wrapText="false" indent="0" shrinkToFit="false"/>
      <protection locked="true" hidden="false"/>
    </xf>
    <xf numFmtId="166" fontId="57" fillId="45" borderId="3" xfId="0" applyFont="true" applyBorder="true" applyAlignment="true" applyProtection="false">
      <alignment horizontal="center" vertical="center" textRotation="0" wrapText="false" indent="0" shrinkToFit="false"/>
      <protection locked="true" hidden="false"/>
    </xf>
    <xf numFmtId="166" fontId="1" fillId="0" borderId="5" xfId="0" applyFont="true" applyBorder="true" applyAlignment="true" applyProtection="false">
      <alignment horizontal="center" vertical="center" textRotation="0" wrapText="false" indent="0" shrinkToFit="false"/>
      <protection locked="true" hidden="false"/>
    </xf>
    <xf numFmtId="166" fontId="0" fillId="0" borderId="5" xfId="0" applyFont="true" applyBorder="true" applyAlignment="true" applyProtection="false">
      <alignment horizontal="center" vertical="center" textRotation="0" wrapText="false" indent="0" shrinkToFit="false"/>
      <protection locked="true" hidden="false"/>
    </xf>
    <xf numFmtId="166" fontId="0" fillId="45" borderId="5" xfId="0" applyFont="true" applyBorder="true" applyAlignment="true" applyProtection="false">
      <alignment horizontal="center" vertical="center" textRotation="0" wrapText="false" indent="0" shrinkToFit="false"/>
      <protection locked="true" hidden="false"/>
    </xf>
    <xf numFmtId="166" fontId="0" fillId="0" borderId="6" xfId="0" applyFont="true" applyBorder="true" applyAlignment="true" applyProtection="false">
      <alignment horizontal="center" vertical="center" textRotation="0" wrapText="false" indent="0" shrinkToFit="false"/>
      <protection locked="true" hidden="false"/>
    </xf>
    <xf numFmtId="166" fontId="0" fillId="45" borderId="6" xfId="0" applyFont="true" applyBorder="true" applyAlignment="true" applyProtection="false">
      <alignment horizontal="center" vertical="center" textRotation="0" wrapText="false" indent="0" shrinkToFit="false"/>
      <protection locked="true" hidden="false"/>
    </xf>
    <xf numFmtId="166" fontId="0" fillId="0" borderId="6" xfId="0" applyFont="true" applyBorder="true" applyAlignment="true" applyProtection="false">
      <alignment horizontal="center" vertical="center" textRotation="0" wrapText="false" indent="0" shrinkToFit="false"/>
      <protection locked="true" hidden="false"/>
    </xf>
    <xf numFmtId="166" fontId="1" fillId="3" borderId="3" xfId="0" applyFont="true" applyBorder="true" applyAlignment="true" applyProtection="false">
      <alignment horizontal="center" vertical="center" textRotation="0" wrapText="false" indent="0" shrinkToFit="false"/>
      <protection locked="true" hidden="false"/>
    </xf>
    <xf numFmtId="166" fontId="1" fillId="50" borderId="3" xfId="0" applyFont="true" applyBorder="true" applyAlignment="true" applyProtection="false">
      <alignment horizontal="center" vertical="center" textRotation="0" wrapText="false" indent="0" shrinkToFit="false"/>
      <protection locked="true" hidden="false"/>
    </xf>
    <xf numFmtId="166" fontId="1" fillId="0" borderId="4" xfId="0" applyFont="true" applyBorder="true" applyAlignment="true" applyProtection="false">
      <alignment horizontal="center" vertical="bottom" textRotation="0" wrapText="false" indent="0" shrinkToFit="false"/>
      <protection locked="true" hidden="false"/>
    </xf>
    <xf numFmtId="172" fontId="1" fillId="0" borderId="4" xfId="0" applyFont="true" applyBorder="true" applyAlignment="true" applyProtection="false">
      <alignment horizontal="center" vertical="center" textRotation="0" wrapText="false" indent="0" shrinkToFit="false"/>
      <protection locked="true" hidden="false"/>
    </xf>
    <xf numFmtId="166" fontId="58" fillId="0" borderId="4" xfId="0" applyFont="true" applyBorder="true" applyAlignment="true" applyProtection="false">
      <alignment horizontal="left" vertical="bottom" textRotation="0" wrapText="false" indent="0" shrinkToFit="false"/>
      <protection locked="true" hidden="false"/>
    </xf>
    <xf numFmtId="166" fontId="59" fillId="0" borderId="4" xfId="0" applyFont="true" applyBorder="true" applyAlignment="true" applyProtection="false">
      <alignment horizontal="left" vertical="bottom" textRotation="0" wrapText="true" indent="0" shrinkToFit="false"/>
      <protection locked="true" hidden="false"/>
    </xf>
    <xf numFmtId="166" fontId="60" fillId="0" borderId="4" xfId="0" applyFont="true" applyBorder="true" applyAlignment="true" applyProtection="false">
      <alignment horizontal="left" vertical="bottom" textRotation="0" wrapText="true" indent="0" shrinkToFit="false"/>
      <protection locked="true" hidden="false"/>
    </xf>
    <xf numFmtId="166" fontId="0" fillId="0" borderId="4" xfId="0" applyFont="true" applyBorder="true" applyAlignment="true" applyProtection="false">
      <alignment horizontal="center" vertical="center" textRotation="0" wrapText="false" indent="0" shrinkToFit="false"/>
      <protection locked="true" hidden="false"/>
    </xf>
    <xf numFmtId="166" fontId="1" fillId="0" borderId="4" xfId="0" applyFont="true" applyBorder="true" applyAlignment="true" applyProtection="false">
      <alignment horizontal="center" vertical="center" textRotation="0" wrapText="false" indent="0" shrinkToFit="false"/>
      <protection locked="true" hidden="false"/>
    </xf>
    <xf numFmtId="164" fontId="0" fillId="0" borderId="4"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1" fillId="6" borderId="0" xfId="0" applyFont="true" applyBorder="false" applyAlignment="true" applyProtection="false">
      <alignment horizontal="center" vertical="bottom" textRotation="0" wrapText="false" indent="0" shrinkToFit="false"/>
      <protection locked="true" hidden="false"/>
    </xf>
    <xf numFmtId="168" fontId="51" fillId="6" borderId="0" xfId="0" applyFont="true" applyBorder="false" applyAlignment="true" applyProtection="false">
      <alignment horizontal="center" vertical="bottom" textRotation="0" wrapText="false" indent="0" shrinkToFit="false"/>
      <protection locked="true" hidden="false"/>
    </xf>
    <xf numFmtId="164" fontId="30" fillId="0" borderId="0" xfId="0" applyFont="true" applyBorder="false" applyAlignment="true" applyProtection="false">
      <alignment horizontal="center" vertical="bottom" textRotation="0" wrapText="false" indent="0" shrinkToFit="false"/>
      <protection locked="true" hidden="false"/>
    </xf>
    <xf numFmtId="166" fontId="1" fillId="10" borderId="3" xfId="0" applyFont="true" applyBorder="true" applyAlignment="true" applyProtection="false">
      <alignment horizontal="center" vertical="center" textRotation="0" wrapText="false" indent="0" shrinkToFit="false"/>
      <protection locked="true" hidden="false"/>
    </xf>
    <xf numFmtId="166" fontId="0" fillId="10" borderId="3" xfId="0" applyFont="true" applyBorder="true" applyAlignment="true" applyProtection="false">
      <alignment horizontal="center" vertical="center" textRotation="0" wrapText="false" indent="0" shrinkToFit="false"/>
      <protection locked="true" hidden="false"/>
    </xf>
    <xf numFmtId="168" fontId="62" fillId="0" borderId="0" xfId="0" applyFont="true" applyBorder="false" applyAlignment="true" applyProtection="false">
      <alignment horizontal="center" vertical="bottom" textRotation="0" wrapText="false" indent="0" shrinkToFit="false"/>
      <protection locked="true" hidden="false"/>
    </xf>
    <xf numFmtId="164" fontId="51" fillId="0" borderId="0" xfId="0" applyFont="true" applyBorder="false" applyAlignment="true" applyProtection="false">
      <alignment horizontal="center" vertical="bottom" textRotation="0" wrapText="false" indent="0" shrinkToFit="false"/>
      <protection locked="true" hidden="false"/>
    </xf>
    <xf numFmtId="166" fontId="0" fillId="38" borderId="3" xfId="0" applyFont="true" applyBorder="true" applyAlignment="true" applyProtection="false">
      <alignment horizontal="center" vertical="center" textRotation="0" wrapText="false" indent="0" shrinkToFit="false"/>
      <protection locked="true" hidden="false"/>
    </xf>
    <xf numFmtId="167" fontId="0" fillId="43" borderId="0" xfId="0" applyFont="true" applyBorder="false" applyAlignment="false" applyProtection="false">
      <alignment horizontal="general" vertical="bottom" textRotation="0" wrapText="false" indent="0" shrinkToFit="false"/>
      <protection locked="true" hidden="false"/>
    </xf>
    <xf numFmtId="166" fontId="0" fillId="3" borderId="3" xfId="0" applyFont="true" applyBorder="true" applyAlignment="true" applyProtection="false">
      <alignment horizontal="center" vertical="center" textRotation="0" wrapText="false" indent="0" shrinkToFit="false"/>
      <protection locked="true" hidden="false"/>
    </xf>
    <xf numFmtId="166" fontId="0" fillId="0" borderId="6" xfId="0" applyFont="false" applyBorder="true" applyAlignment="true" applyProtection="false">
      <alignment horizontal="center" vertical="center" textRotation="0" wrapText="false" indent="0" shrinkToFit="false"/>
      <protection locked="true" hidden="false"/>
    </xf>
    <xf numFmtId="164" fontId="0" fillId="36" borderId="0" xfId="0" applyFont="true" applyBorder="false" applyAlignment="false" applyProtection="false">
      <alignment horizontal="general" vertical="bottom" textRotation="0" wrapText="false" indent="0" shrinkToFit="false"/>
      <protection locked="true" hidden="false"/>
    </xf>
    <xf numFmtId="166" fontId="1" fillId="38" borderId="3" xfId="0" applyFont="true" applyBorder="true" applyAlignment="true" applyProtection="false">
      <alignment horizontal="center" vertical="center" textRotation="0" wrapText="false" indent="0" shrinkToFit="false"/>
      <protection locked="true" hidden="false"/>
    </xf>
    <xf numFmtId="167" fontId="0" fillId="12" borderId="0" xfId="0" applyFont="true" applyBorder="false" applyAlignment="false" applyProtection="false">
      <alignment horizontal="general" vertical="bottom" textRotation="0" wrapText="false" indent="0" shrinkToFit="false"/>
      <protection locked="true" hidden="false"/>
    </xf>
    <xf numFmtId="166" fontId="0" fillId="0" borderId="5" xfId="0" applyFont="false" applyBorder="true" applyAlignment="true" applyProtection="false">
      <alignment horizontal="center" vertical="center" textRotation="0" wrapText="false" indent="0" shrinkToFit="false"/>
      <protection locked="true" hidden="false"/>
    </xf>
    <xf numFmtId="166" fontId="0" fillId="0" borderId="6" xfId="0" applyFont="false" applyBorder="true" applyAlignment="true" applyProtection="false">
      <alignment horizontal="center" vertical="center" textRotation="0" wrapText="false" indent="0" shrinkToFit="false"/>
      <protection locked="true" hidden="false"/>
    </xf>
    <xf numFmtId="166" fontId="0" fillId="49" borderId="3" xfId="0" applyFont="true" applyBorder="true" applyAlignment="true" applyProtection="false">
      <alignment horizontal="center" vertical="center" textRotation="0" wrapText="false" indent="0" shrinkToFit="false"/>
      <protection locked="true" hidden="false"/>
    </xf>
    <xf numFmtId="166" fontId="1" fillId="49" borderId="3" xfId="0" applyFont="true" applyBorder="true" applyAlignment="true" applyProtection="false">
      <alignment horizontal="center" vertical="center" textRotation="0" wrapText="false" indent="0" shrinkToFit="false"/>
      <protection locked="true" hidden="false"/>
    </xf>
    <xf numFmtId="167" fontId="0" fillId="49" borderId="0" xfId="0" applyFont="false" applyBorder="false" applyAlignment="false" applyProtection="false">
      <alignment horizontal="general" vertical="bottom" textRotation="0" wrapText="false" indent="0" shrinkToFit="false"/>
      <protection locked="true" hidden="false"/>
    </xf>
    <xf numFmtId="168" fontId="0" fillId="49" borderId="0" xfId="0" applyFont="false" applyBorder="false" applyAlignment="false" applyProtection="false">
      <alignment horizontal="general" vertical="bottom" textRotation="0" wrapText="false" indent="0" shrinkToFit="false"/>
      <protection locked="true" hidden="false"/>
    </xf>
    <xf numFmtId="164" fontId="51" fillId="49" borderId="0" xfId="0" applyFont="true" applyBorder="false" applyAlignment="true" applyProtection="false">
      <alignment horizontal="center" vertical="bottom" textRotation="0" wrapText="false" indent="0" shrinkToFit="false"/>
      <protection locked="true" hidden="false"/>
    </xf>
    <xf numFmtId="168" fontId="51" fillId="49" borderId="0" xfId="0" applyFont="true" applyBorder="false" applyAlignment="true" applyProtection="false">
      <alignment horizontal="center" vertical="bottom" textRotation="0" wrapText="false" indent="0" shrinkToFit="false"/>
      <protection locked="true" hidden="false"/>
    </xf>
    <xf numFmtId="167" fontId="16" fillId="45" borderId="0" xfId="0" applyFont="true" applyBorder="false" applyAlignment="false" applyProtection="false">
      <alignment horizontal="general" vertical="bottom" textRotation="0" wrapText="false" indent="0" shrinkToFit="false"/>
      <protection locked="true" hidden="false"/>
    </xf>
    <xf numFmtId="167" fontId="16" fillId="0" borderId="0" xfId="0" applyFont="true" applyBorder="false" applyAlignment="false" applyProtection="false">
      <alignment horizontal="general" vertical="bottom" textRotation="0" wrapText="false" indent="0" shrinkToFit="false"/>
      <protection locked="true" hidden="false"/>
    </xf>
    <xf numFmtId="167" fontId="63" fillId="0" borderId="0" xfId="0" applyFont="true" applyBorder="false" applyAlignment="false" applyProtection="false">
      <alignment horizontal="general" vertical="bottom" textRotation="0" wrapText="false" indent="0" shrinkToFit="false"/>
      <protection locked="true" hidden="false"/>
    </xf>
    <xf numFmtId="168" fontId="16" fillId="45" borderId="0" xfId="0" applyFont="true" applyBorder="false" applyAlignment="false" applyProtection="false">
      <alignment horizontal="general" vertical="bottom" textRotation="0" wrapText="false" indent="0" shrinkToFit="false"/>
      <protection locked="true" hidden="false"/>
    </xf>
    <xf numFmtId="164" fontId="64" fillId="45" borderId="0" xfId="0" applyFont="true" applyBorder="false" applyAlignment="true" applyProtection="false">
      <alignment horizontal="center" vertical="bottom" textRotation="0" wrapText="false" indent="0" shrinkToFit="false"/>
      <protection locked="true" hidden="false"/>
    </xf>
    <xf numFmtId="168" fontId="64" fillId="45" borderId="0" xfId="0" applyFont="true" applyBorder="false" applyAlignment="true" applyProtection="false">
      <alignment horizontal="center" vertical="bottom" textRotation="0" wrapText="false" indent="0" shrinkToFit="false"/>
      <protection locked="true" hidden="false"/>
    </xf>
    <xf numFmtId="167" fontId="0" fillId="50" borderId="0" xfId="0" applyFont="false" applyBorder="false" applyAlignment="false" applyProtection="false">
      <alignment horizontal="general" vertical="bottom" textRotation="0" wrapText="false" indent="0" shrinkToFit="false"/>
      <protection locked="true" hidden="false"/>
    </xf>
    <xf numFmtId="168" fontId="0" fillId="50" borderId="0" xfId="0" applyFont="false" applyBorder="false" applyAlignment="false" applyProtection="false">
      <alignment horizontal="general" vertical="bottom" textRotation="0" wrapText="false" indent="0" shrinkToFit="false"/>
      <protection locked="true" hidden="false"/>
    </xf>
    <xf numFmtId="164" fontId="51" fillId="50" borderId="0" xfId="0" applyFont="true" applyBorder="false" applyAlignment="true" applyProtection="false">
      <alignment horizontal="center" vertical="bottom" textRotation="0" wrapText="false" indent="0" shrinkToFit="false"/>
      <protection locked="true" hidden="false"/>
    </xf>
    <xf numFmtId="168" fontId="51" fillId="50" borderId="0" xfId="0" applyFont="true" applyBorder="false" applyAlignment="true" applyProtection="false">
      <alignment horizontal="center" vertical="bottom" textRotation="0" wrapText="false" indent="0" shrinkToFit="false"/>
      <protection locked="true" hidden="false"/>
    </xf>
    <xf numFmtId="167" fontId="0" fillId="46" borderId="0" xfId="0" applyFont="true" applyBorder="false" applyAlignment="false" applyProtection="false">
      <alignment horizontal="general" vertical="bottom" textRotation="0" wrapText="false" indent="0" shrinkToFit="false"/>
      <protection locked="true" hidden="false"/>
    </xf>
    <xf numFmtId="164" fontId="0" fillId="51" borderId="0" xfId="0" applyFont="true" applyBorder="false" applyAlignment="false" applyProtection="false">
      <alignment horizontal="general" vertical="bottom" textRotation="0" wrapText="false" indent="0" shrinkToFit="false"/>
      <protection locked="true" hidden="false"/>
    </xf>
    <xf numFmtId="164" fontId="65" fillId="0" borderId="0" xfId="0" applyFont="true" applyBorder="false" applyAlignment="true" applyProtection="false">
      <alignment horizontal="center" vertical="bottom" textRotation="0" wrapText="false" indent="0" shrinkToFit="false"/>
      <protection locked="true" hidden="false"/>
    </xf>
    <xf numFmtId="168" fontId="65" fillId="0" borderId="0" xfId="0" applyFont="true" applyBorder="false" applyAlignment="true" applyProtection="false">
      <alignment horizontal="center"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7" fontId="0" fillId="5" borderId="0" xfId="0" applyFont="true" applyBorder="false" applyAlignment="false" applyProtection="false">
      <alignment horizontal="general" vertical="bottom" textRotation="0" wrapText="false" indent="0" shrinkToFit="false"/>
      <protection locked="true" hidden="false"/>
    </xf>
    <xf numFmtId="168" fontId="16" fillId="6" borderId="2" xfId="0" applyFont="true" applyBorder="true" applyAlignment="false" applyProtection="false">
      <alignment horizontal="general" vertical="bottom" textRotation="0" wrapText="false" indent="0" shrinkToFit="false"/>
      <protection locked="true" hidden="false"/>
    </xf>
    <xf numFmtId="164" fontId="16" fillId="6" borderId="2" xfId="0" applyFont="true" applyBorder="true" applyAlignment="false" applyProtection="false">
      <alignment horizontal="general" vertical="bottom" textRotation="0" wrapText="false" indent="0" shrinkToFit="false"/>
      <protection locked="true" hidden="false"/>
    </xf>
    <xf numFmtId="164" fontId="64" fillId="6" borderId="2" xfId="0" applyFont="true" applyBorder="true" applyAlignment="true" applyProtection="false">
      <alignment horizontal="center" vertical="bottom" textRotation="0" wrapText="false" indent="0" shrinkToFit="false"/>
      <protection locked="true" hidden="false"/>
    </xf>
    <xf numFmtId="168" fontId="64" fillId="6" borderId="2" xfId="0" applyFont="true" applyBorder="true" applyAlignment="true" applyProtection="false">
      <alignment horizontal="center" vertical="bottom" textRotation="0" wrapText="false" indent="0" shrinkToFit="false"/>
      <protection locked="true" hidden="false"/>
    </xf>
    <xf numFmtId="166" fontId="16" fillId="6" borderId="2" xfId="0" applyFont="true" applyBorder="true" applyAlignment="true" applyProtection="false">
      <alignment horizontal="center" vertical="center" textRotation="0" wrapText="false" indent="0" shrinkToFit="false"/>
      <protection locked="true" hidden="false"/>
    </xf>
    <xf numFmtId="166" fontId="57" fillId="6" borderId="2" xfId="0" applyFont="true" applyBorder="true" applyAlignment="true" applyProtection="false">
      <alignment horizontal="center" vertical="center" textRotation="0" wrapText="false" indent="0" shrinkToFit="false"/>
      <protection locked="true" hidden="false"/>
    </xf>
    <xf numFmtId="164" fontId="63" fillId="6" borderId="2" xfId="0" applyFont="true" applyBorder="true" applyAlignment="true" applyProtection="false">
      <alignment horizontal="center" vertical="bottom" textRotation="0" wrapText="false" indent="0" shrinkToFit="false"/>
      <protection locked="true" hidden="false"/>
    </xf>
    <xf numFmtId="166" fontId="1" fillId="5" borderId="2" xfId="0" applyFont="true" applyBorder="true" applyAlignment="true" applyProtection="false">
      <alignment horizontal="center" vertical="bottom" textRotation="0" wrapText="false" indent="0" shrinkToFit="false"/>
      <protection locked="true" hidden="false"/>
    </xf>
    <xf numFmtId="168" fontId="0" fillId="5" borderId="2" xfId="0" applyFont="false" applyBorder="true" applyAlignment="false" applyProtection="false">
      <alignment horizontal="general" vertical="bottom" textRotation="0" wrapText="false" indent="0" shrinkToFit="false"/>
      <protection locked="true" hidden="false"/>
    </xf>
    <xf numFmtId="168" fontId="51" fillId="5" borderId="2" xfId="0" applyFont="true" applyBorder="true" applyAlignment="true" applyProtection="false">
      <alignment horizontal="center" vertical="bottom" textRotation="0" wrapText="false" indent="0" shrinkToFit="false"/>
      <protection locked="true" hidden="false"/>
    </xf>
    <xf numFmtId="166" fontId="0" fillId="0" borderId="2" xfId="0" applyFont="false" applyBorder="true" applyAlignment="true" applyProtection="false">
      <alignment horizontal="center" vertical="center" textRotation="0" wrapText="false" indent="0" shrinkToFit="false"/>
      <protection locked="true" hidden="false"/>
    </xf>
    <xf numFmtId="166" fontId="1" fillId="48" borderId="2" xfId="0" applyFont="true" applyBorder="true" applyAlignment="true" applyProtection="false">
      <alignment horizontal="center"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6" fontId="1" fillId="13" borderId="3" xfId="0" applyFont="true" applyBorder="true" applyAlignment="true" applyProtection="false">
      <alignment horizontal="center" vertical="center"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72" fontId="1" fillId="36" borderId="3" xfId="0" applyFont="true" applyBorder="true" applyAlignment="true" applyProtection="false">
      <alignment horizontal="center" vertical="center" textRotation="0" wrapText="false" indent="0" shrinkToFit="false"/>
      <protection locked="true" hidden="false"/>
    </xf>
    <xf numFmtId="172" fontId="1" fillId="0" borderId="3" xfId="0" applyFont="true" applyBorder="true" applyAlignment="true" applyProtection="false">
      <alignment horizontal="center" vertical="center" textRotation="0" wrapText="false" indent="0" shrinkToFit="false"/>
      <protection locked="true" hidden="false"/>
    </xf>
    <xf numFmtId="166" fontId="1" fillId="37" borderId="3" xfId="0" applyFont="true" applyBorder="true" applyAlignment="true" applyProtection="false">
      <alignment horizontal="center" vertical="center" textRotation="0" wrapText="false" indent="0" shrinkToFit="false"/>
      <protection locked="true" hidden="false"/>
    </xf>
    <xf numFmtId="167" fontId="0" fillId="14" borderId="0" xfId="0" applyFont="false" applyBorder="false" applyAlignment="false" applyProtection="false">
      <alignment horizontal="general" vertical="bottom" textRotation="0" wrapText="false" indent="0" shrinkToFit="false"/>
      <protection locked="true" hidden="false"/>
    </xf>
    <xf numFmtId="164" fontId="66" fillId="0" borderId="0" xfId="0" applyFont="true" applyBorder="false" applyAlignment="true" applyProtection="false">
      <alignment horizontal="center" vertical="bottom" textRotation="0" wrapText="false" indent="0" shrinkToFit="false"/>
      <protection locked="true" hidden="false"/>
    </xf>
    <xf numFmtId="164" fontId="51" fillId="0" borderId="0" xfId="0" applyFont="true" applyBorder="false" applyAlignment="true" applyProtection="false">
      <alignment horizontal="justify" vertical="bottom" textRotation="0" wrapText="false" indent="0" shrinkToFit="false"/>
      <protection locked="true" hidden="false"/>
    </xf>
    <xf numFmtId="168" fontId="51" fillId="3" borderId="0" xfId="0" applyFont="true" applyBorder="false" applyAlignment="true" applyProtection="false">
      <alignment horizontal="center" vertical="bottom" textRotation="0" wrapText="false" indent="0" shrinkToFit="false"/>
      <protection locked="true" hidden="false"/>
    </xf>
    <xf numFmtId="167" fontId="39" fillId="5" borderId="0" xfId="0" applyFont="true" applyBorder="false" applyAlignment="false" applyProtection="false">
      <alignment horizontal="general" vertical="bottom" textRotation="0" wrapText="false" indent="0" shrinkToFit="false"/>
      <protection locked="true" hidden="false"/>
    </xf>
    <xf numFmtId="164" fontId="0" fillId="0" borderId="3" xfId="0" applyFont="false" applyBorder="true" applyAlignment="true" applyProtection="false">
      <alignment horizontal="center" vertical="center" textRotation="0" wrapText="false" indent="0" shrinkToFit="false"/>
      <protection locked="true" hidden="false"/>
    </xf>
    <xf numFmtId="167" fontId="0" fillId="13" borderId="0" xfId="0" applyFont="false" applyBorder="false" applyAlignment="false" applyProtection="false">
      <alignment horizontal="general" vertical="bottom" textRotation="0" wrapText="false" indent="0" shrinkToFit="false"/>
      <protection locked="true" hidden="false"/>
    </xf>
    <xf numFmtId="166" fontId="0" fillId="5" borderId="3" xfId="0" applyFont="true" applyBorder="true" applyAlignment="true" applyProtection="false">
      <alignment horizontal="center" vertical="center" textRotation="0" wrapText="false" indent="0" shrinkToFit="false"/>
      <protection locked="true" hidden="false"/>
    </xf>
    <xf numFmtId="166" fontId="0" fillId="45" borderId="3" xfId="0" applyFont="true" applyBorder="true" applyAlignment="true" applyProtection="false">
      <alignment horizontal="center" vertical="center" textRotation="0" wrapText="false" indent="0" shrinkToFit="false"/>
      <protection locked="true" hidden="false"/>
    </xf>
    <xf numFmtId="164" fontId="0" fillId="45" borderId="0" xfId="0" applyFont="false" applyBorder="false" applyAlignment="false" applyProtection="false">
      <alignment horizontal="general" vertical="bottom" textRotation="0" wrapText="false" indent="0" shrinkToFit="false"/>
      <protection locked="true" hidden="false"/>
    </xf>
    <xf numFmtId="168" fontId="0" fillId="45" borderId="0" xfId="0" applyFont="false" applyBorder="false" applyAlignment="false" applyProtection="false">
      <alignment horizontal="general" vertical="bottom" textRotation="0" wrapText="false" indent="0" shrinkToFit="false"/>
      <protection locked="true" hidden="false"/>
    </xf>
    <xf numFmtId="164" fontId="51" fillId="45" borderId="0" xfId="0" applyFont="true" applyBorder="false" applyAlignment="true" applyProtection="false">
      <alignment horizontal="center" vertical="bottom" textRotation="0" wrapText="false" indent="0" shrinkToFit="false"/>
      <protection locked="true" hidden="false"/>
    </xf>
    <xf numFmtId="168" fontId="51" fillId="45" borderId="0" xfId="0" applyFont="true" applyBorder="false" applyAlignment="true" applyProtection="false">
      <alignment horizontal="center" vertical="bottom" textRotation="0" wrapText="false" indent="0" shrinkToFit="false"/>
      <protection locked="true" hidden="false"/>
    </xf>
    <xf numFmtId="164" fontId="0" fillId="45" borderId="0" xfId="0" applyFont="false" applyBorder="false" applyAlignment="true" applyProtection="false">
      <alignment horizontal="center" vertical="center" textRotation="0" wrapText="false" indent="0" shrinkToFit="false"/>
      <protection locked="true" hidden="false"/>
    </xf>
    <xf numFmtId="167" fontId="0" fillId="45" borderId="0" xfId="0" applyFont="false" applyBorder="false" applyAlignment="false" applyProtection="false">
      <alignment horizontal="general" vertical="bottom" textRotation="0" wrapText="false" indent="0" shrinkToFit="false"/>
      <protection locked="true" hidden="false"/>
    </xf>
    <xf numFmtId="167" fontId="39" fillId="12" borderId="0" xfId="0" applyFont="true" applyBorder="false" applyAlignment="false" applyProtection="false">
      <alignment horizontal="general" vertical="bottom" textRotation="0" wrapText="false" indent="0" shrinkToFit="false"/>
      <protection locked="true" hidden="false"/>
    </xf>
    <xf numFmtId="167" fontId="39" fillId="43" borderId="0" xfId="0" applyFont="true" applyBorder="false" applyAlignment="false" applyProtection="false">
      <alignment horizontal="general" vertical="bottom" textRotation="0" wrapText="false" indent="0" shrinkToFit="false"/>
      <protection locked="true" hidden="false"/>
    </xf>
    <xf numFmtId="164" fontId="51" fillId="12" borderId="0" xfId="0" applyFont="true" applyBorder="false" applyAlignment="true" applyProtection="false">
      <alignment horizontal="center" vertical="bottom" textRotation="0" wrapText="fals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Result2" xfId="20"/>
    <cellStyle name="Безымянный1" xfId="21"/>
    <cellStyle name="Безымянный2" xfId="22"/>
  </cellStyles>
  <dxfs count="2">
    <dxf>
      <font/>
      <fill>
        <patternFill>
          <bgColor rgb="FF00FF00"/>
        </patternFill>
      </fill>
    </dxf>
    <dxf>
      <font/>
      <fill>
        <patternFill>
          <bgColor rgb="FFFF0000"/>
        </patternFill>
      </fill>
    </dxf>
  </dxfs>
  <colors>
    <indexedColors>
      <rgbColor rgb="FF000000"/>
      <rgbColor rgb="FFFFFFFF"/>
      <rgbColor rgb="FFFF0000"/>
      <rgbColor rgb="FF00FF00"/>
      <rgbColor rgb="FF0000FF"/>
      <rgbColor rgb="FFFFFF00"/>
      <rgbColor rgb="FFDEE6EE"/>
      <rgbColor rgb="FF3DEB3D"/>
      <rgbColor rgb="FF01AA35"/>
      <rgbColor rgb="FF008000"/>
      <rgbColor rgb="FF009900"/>
      <rgbColor rgb="FF666666"/>
      <rgbColor rgb="FF54A2FD"/>
      <rgbColor rgb="FF195C96"/>
      <rgbColor rgb="FFC0C0C0"/>
      <rgbColor rgb="FF808080"/>
      <rgbColor rgb="FF9999FF"/>
      <rgbColor rgb="FFEC1444"/>
      <rgbColor rgb="FFFFFFD7"/>
      <rgbColor rgb="FFAEFFE2"/>
      <rgbColor rgb="FF5983B0"/>
      <rgbColor rgb="FFFF66CC"/>
      <rgbColor rgb="FF0066F5"/>
      <rgbColor rgb="FFD1D1D1"/>
      <rgbColor rgb="FF3399FF"/>
      <rgbColor rgb="FFEFFFD0"/>
      <rgbColor rgb="FFFFFACD"/>
      <rgbColor rgb="FF00CC33"/>
      <rgbColor rgb="FFB5FBB5"/>
      <rgbColor rgb="FF00CC00"/>
      <rgbColor rgb="FF3465A4"/>
      <rgbColor rgb="FF3333FF"/>
      <rgbColor rgb="FF00DCFF"/>
      <rgbColor rgb="FFE5EBFF"/>
      <rgbColor rgb="FFD9FFD0"/>
      <rgbColor rgb="FFFFFF99"/>
      <rgbColor rgb="FFB0C4DE"/>
      <rgbColor rgb="FFFF9898"/>
      <rgbColor rgb="FFECD6FF"/>
      <rgbColor rgb="FFFFD8CE"/>
      <rgbColor rgb="FF6666FF"/>
      <rgbColor rgb="FF37A3EB"/>
      <rgbColor rgb="FF81D41A"/>
      <rgbColor rgb="FFFDE4E4"/>
      <rgbColor rgb="FFF6DCFF"/>
      <rgbColor rgb="FFFF4511"/>
      <rgbColor rgb="FF696969"/>
      <rgbColor rgb="FFB2B2B2"/>
      <rgbColor rgb="FF006600"/>
      <rgbColor rgb="FF069A2E"/>
      <rgbColor rgb="FF111111"/>
      <rgbColor rgb="FF1C1C1C"/>
      <rgbColor rgb="FFC9211E"/>
      <rgbColor rgb="FFFF3333"/>
      <rgbColor rgb="FF4F3474"/>
      <rgbColor rgb="FF222222"/>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sharedStrings" Target="sharedStrings.xml"/>
</Relationships>
</file>

<file path=xl/charts/chart36.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layout>
        <c:manualLayout>
          <c:layoutTarget val="inner"/>
          <c:xMode val="edge"/>
          <c:yMode val="edge"/>
          <c:x val="0.0448053052202006"/>
          <c:y val="0.0603281853281853"/>
          <c:w val="0.524230573031797"/>
          <c:h val="0.863416988416988"/>
        </c:manualLayout>
      </c:layout>
      <c:pieChart>
        <c:varyColors val="1"/>
        <c:ser>
          <c:idx val="0"/>
          <c:order val="0"/>
          <c:tx>
            <c:strRef>
              <c:f>Приозер!$AB$16</c:f>
              <c:strCache>
                <c:ptCount val="1"/>
                <c:pt idx="0">
                  <c:v/>
                </c:pt>
              </c:strCache>
            </c:strRef>
          </c:tx>
          <c:spPr>
            <a:solidFill>
              <a:srgbClr val="ff1493"/>
            </a:solidFill>
            <a:ln w="0">
              <a:noFill/>
            </a:ln>
          </c:spPr>
          <c:explosion val="0"/>
          <c:dPt>
            <c:idx val="0"/>
            <c:spPr>
              <a:solidFill>
                <a:srgbClr val="004586"/>
              </a:solidFill>
              <a:ln w="0">
                <a:noFill/>
              </a:ln>
            </c:spPr>
          </c:dPt>
          <c:dPt>
            <c:idx val="1"/>
            <c:spPr>
              <a:solidFill>
                <a:srgbClr val="ff420e"/>
              </a:solidFill>
              <a:ln w="0">
                <a:noFill/>
              </a:ln>
            </c:spPr>
          </c:dPt>
          <c:dPt>
            <c:idx val="2"/>
            <c:spPr>
              <a:solidFill>
                <a:srgbClr val="ffd320"/>
              </a:solidFill>
              <a:ln w="0">
                <a:noFill/>
              </a:ln>
            </c:spPr>
          </c:dPt>
          <c:dLbls>
            <c:dLbl>
              <c:idx val="0"/>
              <c:txPr>
                <a:bodyPr wrap="none"/>
                <a:lstStyle/>
                <a:p>
                  <a:pPr>
                    <a:defRPr b="1" sz="1000" spc="-1" strike="noStrike">
                      <a:solidFill>
                        <a:srgbClr val="00ff7f"/>
                      </a:solidFill>
                      <a:latin typeface="Arial"/>
                    </a:defRPr>
                  </a:pPr>
                </a:p>
              </c:txPr>
              <c:dLblPos val="bestFit"/>
              <c:showLegendKey val="0"/>
              <c:showVal val="0"/>
              <c:showCatName val="0"/>
              <c:showSerName val="0"/>
              <c:showPercent val="1"/>
              <c:separator> </c:separator>
            </c:dLbl>
            <c:dLbl>
              <c:idx val="1"/>
              <c:txPr>
                <a:bodyPr wrap="none"/>
                <a:lstStyle/>
                <a:p>
                  <a:pPr>
                    <a:defRPr b="1" sz="1000" spc="-1" strike="noStrike">
                      <a:latin typeface="Arial"/>
                    </a:defRPr>
                  </a:pPr>
                </a:p>
              </c:txPr>
              <c:dLblPos val="bestFit"/>
              <c:showLegendKey val="0"/>
              <c:showVal val="0"/>
              <c:showCatName val="0"/>
              <c:showSerName val="0"/>
              <c:showPercent val="1"/>
              <c:separator> </c:separator>
            </c:dLbl>
            <c:dLbl>
              <c:idx val="2"/>
              <c:txPr>
                <a:bodyPr wrap="none"/>
                <a:lstStyle/>
                <a:p>
                  <a:pPr>
                    <a:defRPr b="1" sz="1000" spc="-1" strike="noStrike">
                      <a:latin typeface="Arial"/>
                    </a:defRPr>
                  </a:pPr>
                </a:p>
              </c:txPr>
              <c:dLblPos val="bestFit"/>
              <c:showLegendKey val="0"/>
              <c:showVal val="0"/>
              <c:showCatName val="0"/>
              <c:showSerName val="0"/>
              <c:showPercent val="1"/>
              <c:separator> </c:separator>
            </c:dLbl>
            <c:txPr>
              <a:bodyPr wrap="none"/>
              <a:lstStyle/>
              <a:p>
                <a:pPr>
                  <a:defRPr b="1" sz="1000" spc="-1" strike="noStrike">
                    <a:latin typeface="Arial"/>
                  </a:defRPr>
                </a:pPr>
              </a:p>
            </c:txPr>
            <c:dLblPos val="bestFit"/>
            <c:showLegendKey val="0"/>
            <c:showVal val="0"/>
            <c:showCatName val="0"/>
            <c:showSerName val="0"/>
            <c:showPercent val="1"/>
            <c:separator> </c:separator>
            <c:showLeaderLines val="1"/>
          </c:dLbls>
          <c:cat>
            <c:strRef>
              <c:f>Приозер!$AA$17:$AA$19</c:f>
              <c:strCache>
                <c:ptCount val="3"/>
                <c:pt idx="0">
                  <c:v> - На руках</c:v>
                </c:pt>
                <c:pt idx="1">
                  <c:v> - Сдано</c:v>
                </c:pt>
                <c:pt idx="2">
                  <c:v> - Осталось</c:v>
                </c:pt>
              </c:strCache>
            </c:strRef>
          </c:cat>
          <c:val>
            <c:numRef>
              <c:f>Приозер!$AB$17:$AB$19</c:f>
              <c:numCache>
                <c:formatCode>General</c:formatCode>
                <c:ptCount val="3"/>
                <c:pt idx="0">
                  <c:v>0</c:v>
                </c:pt>
                <c:pt idx="1">
                  <c:v>0</c:v>
                </c:pt>
                <c:pt idx="2">
                  <c:v>100</c:v>
                </c:pt>
              </c:numCache>
            </c:numRef>
          </c:val>
        </c:ser>
        <c:firstSliceAng val="0"/>
      </c:pieChart>
      <c:spPr>
        <a:noFill/>
        <a:ln w="0">
          <a:noFill/>
        </a:ln>
      </c:spPr>
    </c:plotArea>
    <c:legend>
      <c:legendPos val="r"/>
      <c:layout>
        <c:manualLayout>
          <c:xMode val="edge"/>
          <c:yMode val="edge"/>
          <c:x val="0.667403502805645"/>
          <c:y val="0.0801158301158301"/>
          <c:w val="0.30337556330244"/>
          <c:h val="0.799420709630702"/>
        </c:manualLayout>
      </c:layout>
      <c:overlay val="0"/>
      <c:spPr>
        <a:noFill/>
        <a:ln w="0">
          <a:noFill/>
        </a:ln>
      </c:spPr>
      <c:txPr>
        <a:bodyPr/>
        <a:lstStyle/>
        <a:p>
          <a:pPr>
            <a:defRPr b="0" sz="1000" spc="-1" strike="noStrike">
              <a:latin typeface="Arial"/>
            </a:defRPr>
          </a:pPr>
        </a:p>
      </c:txPr>
    </c:legend>
    <c:plotVisOnly val="1"/>
  </c:chart>
  <c:spPr>
    <a:solidFill>
      <a:srgbClr val="ffffff">
        <a:alpha val="4000"/>
      </a:srgbClr>
    </a:solidFill>
    <a:ln w="0">
      <a:noFill/>
    </a:ln>
  </c:spPr>
</c:chartSpace>
</file>

<file path=xl/charts/chart37.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pieChart>
        <c:varyColors val="1"/>
        <c:ser>
          <c:idx val="0"/>
          <c:order val="0"/>
          <c:spPr>
            <a:solidFill>
              <a:srgbClr val="004586"/>
            </a:solidFill>
            <a:ln w="0">
              <a:noFill/>
            </a:ln>
          </c:spPr>
          <c:explosion val="0"/>
          <c:dPt>
            <c:idx val="0"/>
            <c:spPr>
              <a:solidFill>
                <a:srgbClr val="004586"/>
              </a:solidFill>
              <a:ln w="0">
                <a:noFill/>
              </a:ln>
            </c:spPr>
          </c:dPt>
          <c:dPt>
            <c:idx val="1"/>
            <c:spPr>
              <a:solidFill>
                <a:srgbClr val="ff420e"/>
              </a:solidFill>
              <a:ln w="0">
                <a:noFill/>
              </a:ln>
            </c:spPr>
          </c:dPt>
          <c:dPt>
            <c:idx val="2"/>
            <c:spPr>
              <a:solidFill>
                <a:srgbClr val="ffd320"/>
              </a:solidFill>
              <a:ln w="0">
                <a:noFill/>
              </a:ln>
            </c:spPr>
          </c:dPt>
          <c:dLbls>
            <c:numFmt formatCode="0%" sourceLinked="1"/>
            <c:dLbl>
              <c:idx val="0"/>
              <c:numFmt formatCode="0%" sourceLinked="1"/>
              <c:txPr>
                <a:bodyPr wrap="none"/>
                <a:lstStyle/>
                <a:p>
                  <a:pPr>
                    <a:defRPr b="0" sz="1000" spc="-1" strike="noStrike">
                      <a:solidFill>
                        <a:srgbClr val="f0fff0"/>
                      </a:solidFill>
                      <a:latin typeface="Arial"/>
                    </a:defRPr>
                  </a:pPr>
                </a:p>
              </c:txPr>
              <c:showLegendKey val="0"/>
              <c:showVal val="1"/>
              <c:showCatName val="0"/>
              <c:showSerName val="0"/>
              <c:showPercent val="0"/>
              <c:separator> </c:separator>
            </c:dLbl>
            <c:dLbl>
              <c:idx val="1"/>
              <c:numFmt formatCode="0%" sourceLinked="1"/>
              <c:txPr>
                <a:bodyPr wrap="none"/>
                <a:lstStyle/>
                <a:p>
                  <a:pPr>
                    <a:defRPr b="0" sz="1000" spc="-1" strike="noStrike">
                      <a:latin typeface="Arial"/>
                    </a:defRPr>
                  </a:pPr>
                </a:p>
              </c:txPr>
              <c:showLegendKey val="0"/>
              <c:showVal val="1"/>
              <c:showCatName val="0"/>
              <c:showSerName val="0"/>
              <c:showPercent val="0"/>
              <c:separator> </c:separator>
            </c:dLbl>
            <c:dLbl>
              <c:idx val="2"/>
              <c:numFmt formatCode="0%" sourceLinked="1"/>
              <c:txPr>
                <a:bodyPr wrap="none"/>
                <a:lstStyle/>
                <a:p>
                  <a:pPr>
                    <a:defRPr b="0" sz="1000" spc="-1" strike="noStrike">
                      <a:latin typeface="Arial"/>
                    </a:defRPr>
                  </a:pPr>
                </a:p>
              </c:txPr>
              <c:showLegendKey val="0"/>
              <c:showVal val="1"/>
              <c:showCatName val="0"/>
              <c:showSerName val="0"/>
              <c:showPercent val="0"/>
              <c:separator> </c:separator>
            </c:dLbl>
            <c:txPr>
              <a:bodyPr wrap="none"/>
              <a:lstStyle/>
              <a:p>
                <a:pPr>
                  <a:defRPr b="0" sz="1000" spc="-1" strike="noStrike">
                    <a:latin typeface="Arial"/>
                  </a:defRPr>
                </a:pPr>
              </a:p>
            </c:txPr>
            <c:showLegendKey val="0"/>
            <c:showVal val="1"/>
            <c:showCatName val="0"/>
            <c:showSerName val="0"/>
            <c:showPercent val="0"/>
            <c:separator> </c:separator>
            <c:showLeaderLines val="1"/>
          </c:dLbls>
          <c:cat>
            <c:strRef>
              <c:f>общ!$C$6:$C$8</c:f>
              <c:strCache>
                <c:ptCount val="3"/>
                <c:pt idx="0">
                  <c:v> - На руках (%, шт)</c:v>
                </c:pt>
                <c:pt idx="1">
                  <c:v> - Сдано (%, шт)</c:v>
                </c:pt>
                <c:pt idx="2">
                  <c:v> - Осталось (%, шт)</c:v>
                </c:pt>
              </c:strCache>
            </c:strRef>
          </c:cat>
          <c:val>
            <c:numRef>
              <c:f>общ!$D$6:$D$8</c:f>
              <c:numCache>
                <c:formatCode>General</c:formatCode>
                <c:ptCount val="3"/>
                <c:pt idx="0">
                  <c:v>0.426732673267327</c:v>
                </c:pt>
                <c:pt idx="1">
                  <c:v>0.166336633663366</c:v>
                </c:pt>
                <c:pt idx="2">
                  <c:v>0.406930693069307</c:v>
                </c:pt>
              </c:numCache>
            </c:numRef>
          </c:val>
        </c:ser>
        <c:firstSliceAng val="0"/>
      </c:pieChart>
      <c:spPr>
        <a:noFill/>
        <a:ln w="0">
          <a:noFill/>
        </a:ln>
      </c:spPr>
    </c:plotArea>
    <c:legend>
      <c:legendPos val="r"/>
      <c:overlay val="0"/>
      <c:spPr>
        <a:noFill/>
        <a:ln w="0">
          <a:noFill/>
        </a:ln>
      </c:spPr>
      <c:txPr>
        <a:bodyPr/>
        <a:lstStyle/>
        <a:p>
          <a:pPr>
            <a:defRPr b="0" sz="1000" spc="-1" strike="noStrike">
              <a:latin typeface="Arial"/>
            </a:defRPr>
          </a:pPr>
        </a:p>
      </c:txPr>
    </c:legend>
    <c:plotVisOnly val="1"/>
  </c:chart>
  <c:spPr>
    <a:noFill/>
    <a:ln w="0">
      <a:noFill/>
    </a:ln>
  </c:spPr>
</c:chartSpace>
</file>

<file path=xl/charts/chart38.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layout>
        <c:manualLayout>
          <c:layoutTarget val="inner"/>
          <c:xMode val="edge"/>
          <c:yMode val="edge"/>
          <c:x val="0.0448053052202006"/>
          <c:y val="0.0603281853281853"/>
          <c:w val="0.524230573031797"/>
          <c:h val="0.863416988416988"/>
        </c:manualLayout>
      </c:layout>
      <c:pieChart>
        <c:varyColors val="1"/>
        <c:ser>
          <c:idx val="0"/>
          <c:order val="0"/>
          <c:tx>
            <c:strRef>
              <c:f>'1+100'!$X$16:$X$16</c:f>
              <c:strCache>
                <c:ptCount val="1"/>
                <c:pt idx="0">
                  <c:v/>
                </c:pt>
              </c:strCache>
            </c:strRef>
          </c:tx>
          <c:spPr>
            <a:solidFill>
              <a:srgbClr val="ff1493"/>
            </a:solidFill>
            <a:ln w="0">
              <a:noFill/>
            </a:ln>
          </c:spPr>
          <c:explosion val="0"/>
          <c:dPt>
            <c:idx val="0"/>
            <c:spPr>
              <a:solidFill>
                <a:srgbClr val="004586"/>
              </a:solidFill>
              <a:ln w="0">
                <a:noFill/>
              </a:ln>
            </c:spPr>
          </c:dPt>
          <c:dPt>
            <c:idx val="1"/>
            <c:spPr>
              <a:solidFill>
                <a:srgbClr val="ff420e"/>
              </a:solidFill>
              <a:ln w="0">
                <a:noFill/>
              </a:ln>
            </c:spPr>
          </c:dPt>
          <c:dPt>
            <c:idx val="2"/>
            <c:spPr>
              <a:solidFill>
                <a:srgbClr val="ffd320"/>
              </a:solidFill>
              <a:ln w="0">
                <a:noFill/>
              </a:ln>
            </c:spPr>
          </c:dPt>
          <c:dLbls>
            <c:dLbl>
              <c:idx val="0"/>
              <c:txPr>
                <a:bodyPr wrap="none"/>
                <a:lstStyle/>
                <a:p>
                  <a:pPr>
                    <a:defRPr b="1" sz="1000" spc="-1" strike="noStrike">
                      <a:solidFill>
                        <a:srgbClr val="00ff7f"/>
                      </a:solidFill>
                      <a:latin typeface="Arial"/>
                    </a:defRPr>
                  </a:pPr>
                </a:p>
              </c:txPr>
              <c:dLblPos val="bestFit"/>
              <c:showLegendKey val="0"/>
              <c:showVal val="0"/>
              <c:showCatName val="0"/>
              <c:showSerName val="0"/>
              <c:showPercent val="1"/>
              <c:separator> </c:separator>
            </c:dLbl>
            <c:dLbl>
              <c:idx val="1"/>
              <c:txPr>
                <a:bodyPr wrap="none"/>
                <a:lstStyle/>
                <a:p>
                  <a:pPr>
                    <a:defRPr b="1" sz="1000" spc="-1" strike="noStrike">
                      <a:latin typeface="Arial"/>
                    </a:defRPr>
                  </a:pPr>
                </a:p>
              </c:txPr>
              <c:dLblPos val="bestFit"/>
              <c:showLegendKey val="0"/>
              <c:showVal val="0"/>
              <c:showCatName val="0"/>
              <c:showSerName val="0"/>
              <c:showPercent val="1"/>
              <c:separator> </c:separator>
            </c:dLbl>
            <c:dLbl>
              <c:idx val="2"/>
              <c:txPr>
                <a:bodyPr wrap="none"/>
                <a:lstStyle/>
                <a:p>
                  <a:pPr>
                    <a:defRPr b="1" sz="1000" spc="-1" strike="noStrike">
                      <a:latin typeface="Arial"/>
                    </a:defRPr>
                  </a:pPr>
                </a:p>
              </c:txPr>
              <c:dLblPos val="bestFit"/>
              <c:showLegendKey val="0"/>
              <c:showVal val="0"/>
              <c:showCatName val="0"/>
              <c:showSerName val="0"/>
              <c:showPercent val="1"/>
              <c:separator> </c:separator>
            </c:dLbl>
            <c:txPr>
              <a:bodyPr wrap="none"/>
              <a:lstStyle/>
              <a:p>
                <a:pPr>
                  <a:defRPr b="1" sz="1000" spc="-1" strike="noStrike">
                    <a:latin typeface="Arial"/>
                  </a:defRPr>
                </a:pPr>
              </a:p>
            </c:txPr>
            <c:dLblPos val="bestFit"/>
            <c:showLegendKey val="0"/>
            <c:showVal val="0"/>
            <c:showCatName val="0"/>
            <c:showSerName val="0"/>
            <c:showPercent val="1"/>
            <c:separator> </c:separator>
            <c:showLeaderLines val="1"/>
          </c:dLbls>
          <c:cat>
            <c:strRef>
              <c:f>'1+100'!$W$17:$W$19</c:f>
              <c:strCache>
                <c:ptCount val="3"/>
                <c:pt idx="0">
                  <c:v> - На руках</c:v>
                </c:pt>
                <c:pt idx="1">
                  <c:v> - Сдано</c:v>
                </c:pt>
                <c:pt idx="2">
                  <c:v> - Осталось</c:v>
                </c:pt>
              </c:strCache>
            </c:strRef>
          </c:cat>
          <c:val>
            <c:numRef>
              <c:f>'1+100'!$X$17:$X$19</c:f>
              <c:numCache>
                <c:formatCode>General</c:formatCode>
                <c:ptCount val="3"/>
                <c:pt idx="0">
                  <c:v>35.25</c:v>
                </c:pt>
                <c:pt idx="1">
                  <c:v>14.625</c:v>
                </c:pt>
                <c:pt idx="2">
                  <c:v>50.125</c:v>
                </c:pt>
              </c:numCache>
            </c:numRef>
          </c:val>
        </c:ser>
        <c:firstSliceAng val="0"/>
      </c:pieChart>
      <c:spPr>
        <a:noFill/>
        <a:ln w="0">
          <a:noFill/>
        </a:ln>
      </c:spPr>
    </c:plotArea>
    <c:legend>
      <c:legendPos val="r"/>
      <c:layout>
        <c:manualLayout>
          <c:xMode val="edge"/>
          <c:yMode val="edge"/>
          <c:x val="0.667403502805645"/>
          <c:y val="0.0801158301158301"/>
          <c:w val="0.30337556330244"/>
          <c:h val="0.799420709630702"/>
        </c:manualLayout>
      </c:layout>
      <c:overlay val="0"/>
      <c:spPr>
        <a:noFill/>
        <a:ln w="0">
          <a:noFill/>
        </a:ln>
      </c:spPr>
      <c:txPr>
        <a:bodyPr/>
        <a:lstStyle/>
        <a:p>
          <a:pPr>
            <a:defRPr b="0" sz="1000" spc="-1" strike="noStrike">
              <a:latin typeface="Arial"/>
            </a:defRPr>
          </a:pPr>
        </a:p>
      </c:txPr>
    </c:legend>
    <c:plotVisOnly val="1"/>
  </c:chart>
  <c:spPr>
    <a:solidFill>
      <a:srgbClr val="ffffff">
        <a:alpha val="4000"/>
      </a:srgbClr>
    </a:solidFill>
    <a:ln w="0">
      <a:noFill/>
    </a:ln>
  </c:spPr>
</c:chartSpace>
</file>

<file path=xl/charts/chart39.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layout>
        <c:manualLayout>
          <c:layoutTarget val="inner"/>
          <c:xMode val="edge"/>
          <c:yMode val="edge"/>
          <c:x val="0.0749760076775432"/>
          <c:y val="0.0804042179261863"/>
          <c:w val="0.384956813819578"/>
          <c:h val="0.820738137082601"/>
        </c:manualLayout>
      </c:layout>
      <c:pieChart>
        <c:varyColors val="1"/>
        <c:ser>
          <c:idx val="0"/>
          <c:order val="0"/>
          <c:tx>
            <c:strRef>
              <c:f>label 0</c:f>
              <c:strCache>
                <c:ptCount val="1"/>
                <c:pt idx="0">
                  <c:v/>
                </c:pt>
              </c:strCache>
            </c:strRef>
          </c:tx>
          <c:spPr>
            <a:solidFill>
              <a:srgbClr val="004586"/>
            </a:solidFill>
            <a:ln w="0">
              <a:noFill/>
            </a:ln>
          </c:spPr>
          <c:explosion val="0"/>
          <c:dPt>
            <c:idx val="0"/>
            <c:spPr>
              <a:solidFill>
                <a:srgbClr val="004586"/>
              </a:solidFill>
              <a:ln w="0">
                <a:noFill/>
              </a:ln>
            </c:spPr>
          </c:dPt>
          <c:dPt>
            <c:idx val="1"/>
            <c:spPr>
              <a:solidFill>
                <a:srgbClr val="ff420e"/>
              </a:solidFill>
              <a:ln w="0">
                <a:noFill/>
              </a:ln>
            </c:spPr>
          </c:dPt>
          <c:dPt>
            <c:idx val="2"/>
            <c:spPr>
              <a:solidFill>
                <a:srgbClr val="ffd320"/>
              </a:solidFill>
              <a:ln w="0">
                <a:noFill/>
              </a:ln>
            </c:spPr>
          </c:dPt>
          <c:dLbls>
            <c:dLbl>
              <c:idx val="0"/>
              <c:txPr>
                <a:bodyPr wrap="none"/>
                <a:lstStyle/>
                <a:p>
                  <a:pPr>
                    <a:defRPr b="1" sz="1000" spc="-1" strike="noStrike">
                      <a:solidFill>
                        <a:srgbClr val="00ff00"/>
                      </a:solidFill>
                      <a:latin typeface="Arial"/>
                    </a:defRPr>
                  </a:pPr>
                </a:p>
              </c:txPr>
              <c:showLegendKey val="0"/>
              <c:showVal val="0"/>
              <c:showCatName val="0"/>
              <c:showSerName val="0"/>
              <c:showPercent val="1"/>
              <c:separator> </c:separator>
            </c:dLbl>
            <c:dLbl>
              <c:idx val="1"/>
              <c:txPr>
                <a:bodyPr wrap="none"/>
                <a:lstStyle/>
                <a:p>
                  <a:pPr>
                    <a:defRPr b="1" sz="1000" spc="-1" strike="noStrike">
                      <a:solidFill>
                        <a:srgbClr val="00ff00"/>
                      </a:solidFill>
                      <a:latin typeface="Arial"/>
                    </a:defRPr>
                  </a:pPr>
                </a:p>
              </c:txPr>
              <c:showLegendKey val="0"/>
              <c:showVal val="0"/>
              <c:showCatName val="0"/>
              <c:showSerName val="0"/>
              <c:showPercent val="1"/>
              <c:separator> </c:separator>
            </c:dLbl>
            <c:dLbl>
              <c:idx val="2"/>
              <c:txPr>
                <a:bodyPr wrap="none"/>
                <a:lstStyle/>
                <a:p>
                  <a:pPr>
                    <a:defRPr b="1" sz="1000" spc="-1" strike="noStrike">
                      <a:solidFill>
                        <a:srgbClr val="0000ff"/>
                      </a:solidFill>
                      <a:latin typeface="Arial"/>
                    </a:defRPr>
                  </a:pPr>
                </a:p>
              </c:txPr>
              <c:showLegendKey val="0"/>
              <c:showVal val="0"/>
              <c:showCatName val="0"/>
              <c:showSerName val="0"/>
              <c:showPercent val="1"/>
              <c:separator> </c:separator>
            </c:dLbl>
            <c:txPr>
              <a:bodyPr wrap="none"/>
              <a:lstStyle/>
              <a:p>
                <a:pPr>
                  <a:defRPr b="1" sz="1000" spc="-1" strike="noStrike">
                    <a:solidFill>
                      <a:srgbClr val="00ff00"/>
                    </a:solidFill>
                    <a:latin typeface="Arial"/>
                  </a:defRPr>
                </a:pPr>
              </a:p>
            </c:txPr>
            <c:showLegendKey val="0"/>
            <c:showVal val="0"/>
            <c:showCatName val="0"/>
            <c:showSerName val="0"/>
            <c:showPercent val="1"/>
            <c:separator> </c:separator>
            <c:showLeaderLines val="1"/>
          </c:dLbls>
          <c:cat>
            <c:strRef>
              <c:f>categories</c:f>
              <c:strCache>
                <c:ptCount val="3"/>
                <c:pt idx="0">
                  <c:v> - На руках</c:v>
                </c:pt>
                <c:pt idx="1">
                  <c:v> - Сдано</c:v>
                </c:pt>
                <c:pt idx="2">
                  <c:v> - Осталось</c:v>
                </c:pt>
              </c:strCache>
            </c:strRef>
          </c:cat>
          <c:val>
            <c:numRef>
              <c:f>0</c:f>
              <c:numCache>
                <c:formatCode>General</c:formatCode>
                <c:ptCount val="3"/>
                <c:pt idx="0">
                  <c:v>73.3333333333333</c:v>
                </c:pt>
                <c:pt idx="1">
                  <c:v>21.9047619047619</c:v>
                </c:pt>
                <c:pt idx="2">
                  <c:v>4.76190476190476</c:v>
                </c:pt>
              </c:numCache>
            </c:numRef>
          </c:val>
        </c:ser>
        <c:firstSliceAng val="0"/>
      </c:pieChart>
      <c:spPr>
        <a:noFill/>
        <a:ln w="0">
          <a:noFill/>
        </a:ln>
      </c:spPr>
    </c:plotArea>
    <c:legend>
      <c:legendPos val="r"/>
      <c:layout>
        <c:manualLayout>
          <c:xMode val="edge"/>
          <c:yMode val="edge"/>
          <c:x val="0.511636276391555"/>
          <c:y val="0.144551845342707"/>
          <c:w val="0.40251949610078"/>
          <c:h val="0.704680290046144"/>
        </c:manualLayout>
      </c:layout>
      <c:overlay val="0"/>
      <c:spPr>
        <a:noFill/>
        <a:ln w="0">
          <a:noFill/>
        </a:ln>
      </c:spPr>
      <c:txPr>
        <a:bodyPr/>
        <a:lstStyle/>
        <a:p>
          <a:pPr>
            <a:defRPr b="0" sz="1000" spc="-1" strike="noStrike">
              <a:latin typeface="Arial"/>
            </a:defRPr>
          </a:pPr>
        </a:p>
      </c:txPr>
    </c:legend>
    <c:plotVisOnly val="1"/>
  </c:chart>
  <c:spPr>
    <a:noFill/>
    <a:ln w="0">
      <a:noFill/>
    </a:ln>
  </c:spPr>
</c:chartSpace>
</file>

<file path=xl/charts/chart40.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pieChart>
        <c:varyColors val="1"/>
        <c:ser>
          <c:idx val="0"/>
          <c:order val="0"/>
          <c:spPr>
            <a:solidFill>
              <a:srgbClr val="004586"/>
            </a:solidFill>
            <a:ln w="0">
              <a:noFill/>
            </a:ln>
          </c:spPr>
          <c:explosion val="0"/>
          <c:dPt>
            <c:idx val="0"/>
            <c:spPr>
              <a:solidFill>
                <a:srgbClr val="004586"/>
              </a:solidFill>
              <a:ln w="0">
                <a:noFill/>
              </a:ln>
            </c:spPr>
          </c:dPt>
          <c:dPt>
            <c:idx val="1"/>
            <c:spPr>
              <a:solidFill>
                <a:srgbClr val="ff420e"/>
              </a:solidFill>
              <a:ln w="0">
                <a:noFill/>
              </a:ln>
            </c:spPr>
          </c:dPt>
          <c:dPt>
            <c:idx val="2"/>
            <c:spPr>
              <a:solidFill>
                <a:srgbClr val="ffd320"/>
              </a:solidFill>
              <a:ln w="0">
                <a:noFill/>
              </a:ln>
            </c:spPr>
          </c:dPt>
          <c:dLbls>
            <c:numFmt formatCode="0%" sourceLinked="1"/>
            <c:dLbl>
              <c:idx val="0"/>
              <c:numFmt formatCode="0%" sourceLinked="1"/>
              <c:txPr>
                <a:bodyPr wrap="none"/>
                <a:lstStyle/>
                <a:p>
                  <a:pPr>
                    <a:defRPr b="0" sz="1000" spc="-1" strike="noStrike">
                      <a:solidFill>
                        <a:srgbClr val="f0fff0"/>
                      </a:solidFill>
                      <a:latin typeface="Arial"/>
                    </a:defRPr>
                  </a:pPr>
                </a:p>
              </c:txPr>
              <c:showLegendKey val="0"/>
              <c:showVal val="1"/>
              <c:showCatName val="0"/>
              <c:showSerName val="0"/>
              <c:showPercent val="0"/>
              <c:separator> </c:separator>
            </c:dLbl>
            <c:dLbl>
              <c:idx val="1"/>
              <c:numFmt formatCode="0%" sourceLinked="1"/>
              <c:txPr>
                <a:bodyPr wrap="none"/>
                <a:lstStyle/>
                <a:p>
                  <a:pPr>
                    <a:defRPr b="0" sz="1000" spc="-1" strike="noStrike">
                      <a:latin typeface="Arial"/>
                    </a:defRPr>
                  </a:pPr>
                </a:p>
              </c:txPr>
              <c:showLegendKey val="0"/>
              <c:showVal val="1"/>
              <c:showCatName val="0"/>
              <c:showSerName val="0"/>
              <c:showPercent val="0"/>
              <c:separator> </c:separator>
            </c:dLbl>
            <c:dLbl>
              <c:idx val="2"/>
              <c:numFmt formatCode="0%" sourceLinked="1"/>
              <c:txPr>
                <a:bodyPr wrap="none"/>
                <a:lstStyle/>
                <a:p>
                  <a:pPr>
                    <a:defRPr b="0" sz="1000" spc="-1" strike="noStrike">
                      <a:latin typeface="Arial"/>
                    </a:defRPr>
                  </a:pPr>
                </a:p>
              </c:txPr>
              <c:showLegendKey val="0"/>
              <c:showVal val="1"/>
              <c:showCatName val="0"/>
              <c:showSerName val="0"/>
              <c:showPercent val="0"/>
              <c:separator> </c:separator>
            </c:dLbl>
            <c:txPr>
              <a:bodyPr wrap="none"/>
              <a:lstStyle/>
              <a:p>
                <a:pPr>
                  <a:defRPr b="0" sz="1000" spc="-1" strike="noStrike">
                    <a:latin typeface="Arial"/>
                  </a:defRPr>
                </a:pPr>
              </a:p>
            </c:txPr>
            <c:showLegendKey val="0"/>
            <c:showVal val="1"/>
            <c:showCatName val="0"/>
            <c:showSerName val="0"/>
            <c:showPercent val="0"/>
            <c:separator> </c:separator>
            <c:showLeaderLines val="1"/>
          </c:dLbls>
          <c:cat>
            <c:strRef>
              <c:f>расчет!$C$9:$C$11</c:f>
              <c:strCache>
                <c:ptCount val="3"/>
                <c:pt idx="0">
                  <c:v> - На руках (%, шт)</c:v>
                </c:pt>
                <c:pt idx="1">
                  <c:v> - Сдано (%, шт)</c:v>
                </c:pt>
                <c:pt idx="2">
                  <c:v> - Осталось (%, шт)</c:v>
                </c:pt>
              </c:strCache>
            </c:strRef>
          </c:cat>
          <c:val>
            <c:numRef>
              <c:f>расчет!$D$9:$D$11</c:f>
              <c:numCache>
                <c:formatCode>General</c:formatCode>
                <c:ptCount val="3"/>
                <c:pt idx="0">
                  <c:v>0.426732673267327</c:v>
                </c:pt>
                <c:pt idx="1">
                  <c:v>0.166336633663366</c:v>
                </c:pt>
                <c:pt idx="2">
                  <c:v>0.406930693069307</c:v>
                </c:pt>
              </c:numCache>
            </c:numRef>
          </c:val>
        </c:ser>
        <c:firstSliceAng val="0"/>
      </c:pieChart>
      <c:spPr>
        <a:noFill/>
        <a:ln w="0">
          <a:noFill/>
        </a:ln>
      </c:spPr>
    </c:plotArea>
    <c:legend>
      <c:legendPos val="r"/>
      <c:overlay val="0"/>
      <c:spPr>
        <a:noFill/>
        <a:ln w="0">
          <a:noFill/>
        </a:ln>
      </c:spPr>
      <c:txPr>
        <a:bodyPr/>
        <a:lstStyle/>
        <a:p>
          <a:pPr>
            <a:defRPr b="0" sz="1000" spc="-1" strike="noStrike">
              <a:latin typeface="Arial"/>
            </a:defRPr>
          </a:pPr>
        </a:p>
      </c:txPr>
    </c:legend>
    <c:plotVisOnly val="1"/>
  </c:chart>
  <c:spPr>
    <a:noFill/>
    <a:ln w="0">
      <a:noFill/>
    </a:ln>
  </c:spPr>
</c:chartSpace>
</file>

<file path=xl/drawings/_rels/drawing1.xml.rels><?xml version="1.0" encoding="UTF-8"?>
<Relationships xmlns="http://schemas.openxmlformats.org/package/2006/relationships"><Relationship Id="rId1" Type="http://schemas.openxmlformats.org/officeDocument/2006/relationships/chart" Target="../charts/chart36.xml"/>
</Relationships>
</file>

<file path=xl/drawings/_rels/drawing2.xml.rels><?xml version="1.0" encoding="UTF-8"?>
<Relationships xmlns="http://schemas.openxmlformats.org/package/2006/relationships"><Relationship Id="rId1" Type="http://schemas.openxmlformats.org/officeDocument/2006/relationships/chart" Target="../charts/chart37.xml"/>
</Relationships>
</file>

<file path=xl/drawings/_rels/drawing3.xml.rels><?xml version="1.0" encoding="UTF-8"?>
<Relationships xmlns="http://schemas.openxmlformats.org/package/2006/relationships"><Relationship Id="rId1" Type="http://schemas.openxmlformats.org/officeDocument/2006/relationships/chart" Target="../charts/chart38.xml"/>
</Relationships>
</file>

<file path=xl/drawings/_rels/drawing4.xml.rels><?xml version="1.0" encoding="UTF-8"?>
<Relationships xmlns="http://schemas.openxmlformats.org/package/2006/relationships"><Relationship Id="rId1" Type="http://schemas.openxmlformats.org/officeDocument/2006/relationships/chart" Target="../charts/chart39.xml"/>
</Relationships>
</file>

<file path=xl/drawings/_rels/drawing5.xml.rels><?xml version="1.0" encoding="UTF-8"?>
<Relationships xmlns="http://schemas.openxmlformats.org/package/2006/relationships"><Relationship Id="rId1" Type="http://schemas.openxmlformats.org/officeDocument/2006/relationships/chart" Target="../charts/chart40.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34</xdr:col>
      <xdr:colOff>777240</xdr:colOff>
      <xdr:row>5</xdr:row>
      <xdr:rowOff>45000</xdr:rowOff>
    </xdr:from>
    <xdr:to>
      <xdr:col>40</xdr:col>
      <xdr:colOff>134640</xdr:colOff>
      <xdr:row>13</xdr:row>
      <xdr:rowOff>12240</xdr:rowOff>
    </xdr:to>
    <xdr:graphicFrame>
      <xdr:nvGraphicFramePr>
        <xdr:cNvPr id="0" name=""/>
        <xdr:cNvGraphicFramePr/>
      </xdr:nvGraphicFramePr>
      <xdr:xfrm>
        <a:off x="17973000" y="997200"/>
        <a:ext cx="4233960" cy="14914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740160</xdr:colOff>
      <xdr:row>1</xdr:row>
      <xdr:rowOff>52920</xdr:rowOff>
    </xdr:from>
    <xdr:to>
      <xdr:col>8</xdr:col>
      <xdr:colOff>528120</xdr:colOff>
      <xdr:row>7</xdr:row>
      <xdr:rowOff>160560</xdr:rowOff>
    </xdr:to>
    <xdr:graphicFrame>
      <xdr:nvGraphicFramePr>
        <xdr:cNvPr id="1" name=""/>
        <xdr:cNvGraphicFramePr/>
      </xdr:nvGraphicFramePr>
      <xdr:xfrm>
        <a:off x="3910680" y="215280"/>
        <a:ext cx="3851640" cy="1263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27</xdr:col>
      <xdr:colOff>425520</xdr:colOff>
      <xdr:row>10</xdr:row>
      <xdr:rowOff>99000</xdr:rowOff>
    </xdr:from>
    <xdr:to>
      <xdr:col>32</xdr:col>
      <xdr:colOff>595440</xdr:colOff>
      <xdr:row>18</xdr:row>
      <xdr:rowOff>53640</xdr:rowOff>
    </xdr:to>
    <xdr:graphicFrame>
      <xdr:nvGraphicFramePr>
        <xdr:cNvPr id="2" name=""/>
        <xdr:cNvGraphicFramePr/>
      </xdr:nvGraphicFramePr>
      <xdr:xfrm>
        <a:off x="16043760" y="2003760"/>
        <a:ext cx="4233960" cy="14914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31</xdr:col>
      <xdr:colOff>363240</xdr:colOff>
      <xdr:row>11</xdr:row>
      <xdr:rowOff>32760</xdr:rowOff>
    </xdr:from>
    <xdr:to>
      <xdr:col>35</xdr:col>
      <xdr:colOff>112680</xdr:colOff>
      <xdr:row>18</xdr:row>
      <xdr:rowOff>159840</xdr:rowOff>
    </xdr:to>
    <xdr:graphicFrame>
      <xdr:nvGraphicFramePr>
        <xdr:cNvPr id="3" name=""/>
        <xdr:cNvGraphicFramePr/>
      </xdr:nvGraphicFramePr>
      <xdr:xfrm>
        <a:off x="17522640" y="2138400"/>
        <a:ext cx="3000600" cy="16383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760680</xdr:colOff>
      <xdr:row>3</xdr:row>
      <xdr:rowOff>39240</xdr:rowOff>
    </xdr:from>
    <xdr:to>
      <xdr:col>8</xdr:col>
      <xdr:colOff>548640</xdr:colOff>
      <xdr:row>9</xdr:row>
      <xdr:rowOff>174600</xdr:rowOff>
    </xdr:to>
    <xdr:graphicFrame>
      <xdr:nvGraphicFramePr>
        <xdr:cNvPr id="4" name=""/>
        <xdr:cNvGraphicFramePr/>
      </xdr:nvGraphicFramePr>
      <xdr:xfrm>
        <a:off x="3931200" y="526680"/>
        <a:ext cx="3851640" cy="1263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1.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2.vml"/>
</Relationships>
</file>

<file path=xl/worksheets/_rels/sheet13.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N3623"/>
  <sheetViews>
    <sheetView showFormulas="false" showGridLines="true" showRowColHeaders="true" showZeros="true" rightToLeft="false" tabSelected="false" showOutlineSymbols="true" defaultGridColor="true" view="normal" topLeftCell="D1" colorId="64" zoomScale="156" zoomScaleNormal="156" zoomScalePageLayoutView="100" workbookViewId="0">
      <selection pane="topLeft" activeCell="J28" activeCellId="0" sqref="J28"/>
    </sheetView>
  </sheetViews>
  <sheetFormatPr defaultColWidth="11.53515625" defaultRowHeight="15" zeroHeight="false" outlineLevelRow="0" outlineLevelCol="0"/>
  <cols>
    <col collapsed="false" customWidth="true" hidden="true" outlineLevel="0" max="1" min="1" style="1" width="5.28"/>
    <col collapsed="false" customWidth="true" hidden="true" outlineLevel="0" max="2" min="2" style="1" width="3.61"/>
    <col collapsed="false" customWidth="true" hidden="true" outlineLevel="0" max="3" min="3" style="1" width="3.52"/>
    <col collapsed="false" customWidth="true" hidden="false" outlineLevel="0" max="4" min="4" style="2" width="7.04"/>
    <col collapsed="false" customWidth="true" hidden="false" outlineLevel="0" max="5" min="5" style="3" width="13.06"/>
    <col collapsed="false" customWidth="true" hidden="false" outlineLevel="0" max="6" min="6" style="3" width="4.82"/>
    <col collapsed="false" customWidth="true" hidden="false" outlineLevel="0" max="7" min="7" style="3" width="5.18"/>
    <col collapsed="false" customWidth="true" hidden="false" outlineLevel="0" max="8" min="8" style="3" width="12.39"/>
    <col collapsed="false" customWidth="true" hidden="false" outlineLevel="0" max="9" min="9" style="4" width="12.39"/>
    <col collapsed="false" customWidth="true" hidden="false" outlineLevel="0" max="10" min="10" style="5" width="12.39"/>
    <col collapsed="false" customWidth="false" hidden="false" outlineLevel="0" max="11" min="11" style="5" width="11.52"/>
    <col collapsed="false" customWidth="true" hidden="true" outlineLevel="0" max="12" min="12" style="5" width="2.94"/>
    <col collapsed="false" customWidth="true" hidden="true" outlineLevel="0" max="13" min="13" style="5" width="12.24"/>
    <col collapsed="false" customWidth="true" hidden="true" outlineLevel="0" max="14" min="14" style="6" width="5.57"/>
    <col collapsed="false" customWidth="false" hidden="false" outlineLevel="0" max="15" min="15" style="5" width="11.52"/>
    <col collapsed="false" customWidth="true" hidden="true" outlineLevel="0" max="16" min="16" style="5" width="3.48"/>
    <col collapsed="false" customWidth="true" hidden="true" outlineLevel="0" max="17" min="17" style="5" width="10.69"/>
    <col collapsed="false" customWidth="true" hidden="true" outlineLevel="0" max="18" min="18" style="6" width="5.16"/>
    <col collapsed="false" customWidth="true" hidden="false" outlineLevel="0" max="19" min="19" style="3" width="10.56"/>
    <col collapsed="false" customWidth="true" hidden="false" outlineLevel="0" max="20" min="20" style="3" width="6.19"/>
    <col collapsed="false" customWidth="true" hidden="false" outlineLevel="0" max="21" min="21" style="3" width="9.45"/>
    <col collapsed="false" customWidth="true" hidden="false" outlineLevel="0" max="22" min="22" style="3" width="5.36"/>
    <col collapsed="false" customWidth="true" hidden="false" outlineLevel="0" max="23" min="23" style="5" width="15.56"/>
    <col collapsed="false" customWidth="true" hidden="true" outlineLevel="0" max="24" min="24" style="7" width="5.89"/>
    <col collapsed="false" customWidth="true" hidden="false" outlineLevel="0" max="25" min="25" style="8" width="7.02"/>
    <col collapsed="false" customWidth="true" hidden="false" outlineLevel="0" max="26" min="26" style="9" width="10.22"/>
    <col collapsed="false" customWidth="true" hidden="false" outlineLevel="0" max="27" min="27" style="9" width="12.18"/>
    <col collapsed="false" customWidth="true" hidden="false" outlineLevel="0" max="28" min="28" style="10" width="18.9"/>
    <col collapsed="false" customWidth="false" hidden="false" outlineLevel="0" max="29" min="29" style="10" width="11.52"/>
    <col collapsed="false" customWidth="true" hidden="false" outlineLevel="0" max="30" min="30" style="10" width="4.34"/>
    <col collapsed="false" customWidth="true" hidden="false" outlineLevel="0" max="31" min="31" style="10" width="7.53"/>
    <col collapsed="false" customWidth="false" hidden="false" outlineLevel="0" max="36" min="32" style="10" width="11.52"/>
  </cols>
  <sheetData>
    <row r="1" customFormat="false" ht="15" hidden="false" customHeight="false" outlineLevel="0" collapsed="false">
      <c r="A1" s="11" t="s">
        <v>0</v>
      </c>
      <c r="B1" s="12"/>
      <c r="C1" s="12"/>
      <c r="D1" s="13" t="s">
        <v>1</v>
      </c>
      <c r="E1" s="13"/>
      <c r="F1" s="13"/>
      <c r="G1" s="13"/>
      <c r="H1" s="13"/>
      <c r="I1" s="13"/>
      <c r="J1" s="13"/>
      <c r="K1" s="13"/>
      <c r="L1" s="13"/>
      <c r="M1" s="13"/>
      <c r="N1" s="13"/>
      <c r="O1" s="13"/>
      <c r="P1" s="13"/>
      <c r="Q1" s="13"/>
      <c r="R1" s="13"/>
      <c r="S1" s="13"/>
      <c r="T1" s="14"/>
      <c r="U1" s="14"/>
      <c r="V1" s="14"/>
      <c r="W1" s="15"/>
      <c r="X1" s="16"/>
      <c r="Y1" s="17"/>
      <c r="Z1" s="10"/>
      <c r="AA1" s="10"/>
    </row>
    <row r="2" customFormat="false" ht="15" hidden="false" customHeight="false" outlineLevel="0" collapsed="false">
      <c r="A2" s="18"/>
      <c r="B2" s="18"/>
      <c r="C2" s="18" t="s">
        <v>2</v>
      </c>
      <c r="D2" s="19" t="s">
        <v>3</v>
      </c>
      <c r="E2" s="20" t="s">
        <v>4</v>
      </c>
      <c r="F2" s="20" t="s">
        <v>5</v>
      </c>
      <c r="G2" s="20" t="s">
        <v>6</v>
      </c>
      <c r="H2" s="20" t="s">
        <v>7</v>
      </c>
      <c r="I2" s="21" t="s">
        <v>8</v>
      </c>
      <c r="J2" s="21" t="s">
        <v>9</v>
      </c>
      <c r="K2" s="21" t="s">
        <v>10</v>
      </c>
      <c r="L2" s="21"/>
      <c r="M2" s="21"/>
      <c r="N2" s="21"/>
      <c r="O2" s="21" t="s">
        <v>11</v>
      </c>
      <c r="P2" s="18"/>
      <c r="Q2" s="18"/>
      <c r="R2" s="22"/>
      <c r="S2" s="20" t="s">
        <v>12</v>
      </c>
      <c r="T2" s="20" t="s">
        <v>13</v>
      </c>
      <c r="U2" s="20" t="s">
        <v>14</v>
      </c>
      <c r="V2" s="20" t="s">
        <v>15</v>
      </c>
      <c r="W2" s="21" t="s">
        <v>16</v>
      </c>
      <c r="X2" s="23"/>
      <c r="Y2" s="24"/>
      <c r="Z2" s="25"/>
      <c r="AA2" s="25"/>
      <c r="AB2" s="25"/>
      <c r="AC2" s="26"/>
      <c r="AD2" s="26"/>
      <c r="AE2" s="26"/>
      <c r="AF2" s="26"/>
      <c r="AG2" s="26"/>
      <c r="AH2" s="26"/>
      <c r="AI2" s="26"/>
      <c r="AJ2" s="26"/>
      <c r="AK2" s="27"/>
      <c r="AL2" s="27"/>
      <c r="AM2" s="27"/>
      <c r="AN2" s="27"/>
    </row>
    <row r="3" customFormat="false" ht="15" hidden="false" customHeight="false" outlineLevel="0" collapsed="false">
      <c r="A3" s="1" t="n">
        <v>2</v>
      </c>
      <c r="B3" s="28" t="n">
        <v>1</v>
      </c>
      <c r="C3" s="29" t="n">
        <v>1</v>
      </c>
      <c r="D3" s="30" t="str">
        <f aca="false">CONCATENATE(E3,", ",F3,", кв-ры: ",H3,", агр: ",I3,", ",W3)</f>
        <v> Угловая, 1, кв-ры: 1, агр: , </v>
      </c>
      <c r="E3" s="31" t="s">
        <v>17</v>
      </c>
      <c r="F3" s="31" t="n">
        <v>1</v>
      </c>
      <c r="G3" s="31" t="n">
        <v>6</v>
      </c>
      <c r="H3" s="31" t="n">
        <v>1</v>
      </c>
      <c r="I3" s="32"/>
      <c r="J3" s="4"/>
      <c r="K3" s="33"/>
      <c r="L3" s="34" t="str">
        <f aca="false">IF(ISBLANK(K3),"a","b")</f>
        <v>a</v>
      </c>
      <c r="M3" s="34" t="str">
        <f aca="false">IF(ISBLANK(B3),"",IF(L3="b",K3,IF(L3="a","")))</f>
        <v/>
      </c>
      <c r="N3" s="35" t="n">
        <f aca="false">IF(ISBLANK(B3),"",IF( ISBLANK(K3), , IF( ISBLANK(O3), 1,) ))</f>
        <v>0</v>
      </c>
      <c r="O3" s="36"/>
      <c r="P3" s="37" t="str">
        <f aca="false">IF(ISBLANK(O3),"a","b")</f>
        <v>a</v>
      </c>
      <c r="Q3" s="34" t="str">
        <f aca="false">IF(ISBLANK(B3),"",IF(P3="b",O3,IF(P3="a","")))</f>
        <v/>
      </c>
      <c r="R3" s="35" t="n">
        <f aca="false">IF(ISBLANK(B3),"",IF( ISBLANK(O3), , 1))</f>
        <v>0</v>
      </c>
      <c r="S3" s="38" t="str">
        <f aca="true">IF(ISBLANK(B3),"",IF( ISBLANK(K3), "" , IF( ISBLANK(O3), (TODAY()-K3)/365, (O3-K3)/365)) )</f>
        <v/>
      </c>
      <c r="T3" s="38" t="str">
        <f aca="false">IF(ISBLANK(B3),"",IF( ISBLANK(K3), "" , IF( ISBLANK(O3), ($Z$41-K3)/365, (O3-K3)/365)) )</f>
        <v/>
      </c>
      <c r="U3" s="38" t="str">
        <f aca="true">IF(ISBLANK(B3),"",IF( ISBLANK(O3), "", (TODAY()-O3)/365))</f>
        <v/>
      </c>
      <c r="V3" s="38" t="str">
        <f aca="false">IF(ISBLANK(B3),"",IF( ISBLANK(O3), "", ($Z$41-O3)/365))</f>
        <v/>
      </c>
      <c r="W3" s="29"/>
      <c r="X3" s="39" t="n">
        <v>1</v>
      </c>
      <c r="Y3" s="40"/>
      <c r="Z3" s="41" t="s">
        <v>18</v>
      </c>
      <c r="AA3" s="41"/>
      <c r="AB3" s="26"/>
      <c r="AC3" s="26"/>
      <c r="AD3" s="26"/>
      <c r="AE3" s="26"/>
      <c r="AF3" s="26"/>
      <c r="AG3" s="26"/>
      <c r="AH3" s="26"/>
      <c r="AI3" s="26"/>
      <c r="AJ3" s="26"/>
      <c r="AK3" s="27"/>
      <c r="AL3" s="27"/>
      <c r="AM3" s="27"/>
      <c r="AN3" s="27"/>
    </row>
    <row r="4" customFormat="false" ht="15" hidden="false" customHeight="false" outlineLevel="0" collapsed="false">
      <c r="A4" s="1" t="n">
        <v>3</v>
      </c>
      <c r="B4" s="28" t="n">
        <v>1</v>
      </c>
      <c r="C4" s="29"/>
      <c r="D4" s="30" t="str">
        <f aca="false">CONCATENATE(E4,", ",F4,", кв-ры: ",H4,", агр: ",I4,", ",W4)</f>
        <v>, , кв-ры: 2, агр: , </v>
      </c>
      <c r="E4" s="31"/>
      <c r="F4" s="31"/>
      <c r="G4" s="31"/>
      <c r="H4" s="31" t="n">
        <v>2</v>
      </c>
      <c r="I4" s="32"/>
      <c r="J4" s="34"/>
      <c r="K4" s="33"/>
      <c r="L4" s="34" t="str">
        <f aca="false">IF(ISBLANK(K4),"a","b")</f>
        <v>a</v>
      </c>
      <c r="M4" s="34" t="str">
        <f aca="false">IF(ISBLANK(B4),"",IF(L4="b",K4,IF(L4="a","")))</f>
        <v/>
      </c>
      <c r="N4" s="35" t="n">
        <f aca="false">IF(ISBLANK(B4),"",IF( ISBLANK(K4), , IF( ISBLANK(O4), 1,) ))</f>
        <v>0</v>
      </c>
      <c r="O4" s="42"/>
      <c r="P4" s="37" t="str">
        <f aca="false">IF(ISBLANK(O4),"a","b")</f>
        <v>a</v>
      </c>
      <c r="Q4" s="34" t="str">
        <f aca="false">IF(ISBLANK(B4),"",IF(P4="b",O4,IF(P4="a","")))</f>
        <v/>
      </c>
      <c r="R4" s="35" t="n">
        <f aca="false">IF(ISBLANK(B4),"",IF( ISBLANK(O4), , 1))</f>
        <v>0</v>
      </c>
      <c r="S4" s="38" t="str">
        <f aca="true">IF(ISBLANK(B4),"",IF( ISBLANK(K4), "" , IF( ISBLANK(O4), (TODAY()-K4)/365, (O4-K4)/365)) )</f>
        <v/>
      </c>
      <c r="T4" s="38" t="str">
        <f aca="false">IF(ISBLANK(B4),"",IF( ISBLANK(K4), "" , IF( ISBLANK(O4), ($Z$41-K4)/365, (O4-K4)/365)) )</f>
        <v/>
      </c>
      <c r="U4" s="38" t="str">
        <f aca="true">IF(ISBLANK(B4),"",IF( ISBLANK(O4), "", (TODAY()-O4)/365))</f>
        <v/>
      </c>
      <c r="V4" s="38" t="str">
        <f aca="false">IF(ISBLANK(B4),"",IF( ISBLANK(O4), "", ($Z$41-O4)/365))</f>
        <v/>
      </c>
      <c r="W4" s="29"/>
      <c r="X4" s="39" t="n">
        <v>1</v>
      </c>
      <c r="Y4" s="40"/>
      <c r="Z4" s="41" t="s">
        <v>19</v>
      </c>
      <c r="AA4" s="41"/>
      <c r="AB4" s="26"/>
      <c r="AC4" s="26"/>
      <c r="AD4" s="26"/>
      <c r="AE4" s="26"/>
      <c r="AF4" s="26"/>
      <c r="AG4" s="26"/>
      <c r="AH4" s="43" t="s">
        <v>20</v>
      </c>
      <c r="AI4" s="26"/>
      <c r="AJ4" s="26"/>
      <c r="AK4" s="27"/>
      <c r="AL4" s="27"/>
      <c r="AM4" s="27"/>
      <c r="AN4" s="27"/>
    </row>
    <row r="5" customFormat="false" ht="15" hidden="false" customHeight="false" outlineLevel="0" collapsed="false">
      <c r="A5" s="1" t="n">
        <v>4</v>
      </c>
      <c r="B5" s="28" t="n">
        <v>1</v>
      </c>
      <c r="C5" s="29"/>
      <c r="D5" s="30" t="str">
        <f aca="false">CONCATENATE(E5,", ",F5,", кв-ры: ",H5,", агр: ",I5,", ",W5)</f>
        <v>, , кв-ры: 3, агр: , </v>
      </c>
      <c r="E5" s="31"/>
      <c r="F5" s="31"/>
      <c r="G5" s="31"/>
      <c r="H5" s="31" t="n">
        <v>3</v>
      </c>
      <c r="I5" s="32"/>
      <c r="J5" s="4"/>
      <c r="K5" s="33"/>
      <c r="L5" s="34" t="str">
        <f aca="false">IF(ISBLANK(K5),"a","b")</f>
        <v>a</v>
      </c>
      <c r="M5" s="34" t="str">
        <f aca="false">IF(ISBLANK(B5),"",IF(L5="b",K5,IF(L5="a","")))</f>
        <v/>
      </c>
      <c r="N5" s="35" t="n">
        <f aca="false">IF(ISBLANK(B5),"",IF( ISBLANK(K5), , IF( ISBLANK(O5), 1,) ))</f>
        <v>0</v>
      </c>
      <c r="O5" s="44"/>
      <c r="P5" s="37" t="str">
        <f aca="false">IF(ISBLANK(O5),"a","b")</f>
        <v>a</v>
      </c>
      <c r="Q5" s="34" t="str">
        <f aca="false">IF(ISBLANK(B5),"",IF(P5="b",O5,IF(P5="a","")))</f>
        <v/>
      </c>
      <c r="R5" s="35" t="n">
        <f aca="false">IF(ISBLANK(B5),"",IF( ISBLANK(O5), , 1))</f>
        <v>0</v>
      </c>
      <c r="S5" s="38" t="str">
        <f aca="true">IF(ISBLANK(B5),"",IF( ISBLANK(K5), "" , IF( ISBLANK(O5), (TODAY()-K5)/365, (O5-K5)/365)) )</f>
        <v/>
      </c>
      <c r="T5" s="38" t="str">
        <f aca="false">IF(ISBLANK(B5),"",IF( ISBLANK(K5), "" , IF( ISBLANK(O5), ($Z$41-K5)/365, (O5-K5)/365)) )</f>
        <v/>
      </c>
      <c r="U5" s="38" t="str">
        <f aca="true">IF(ISBLANK(B5),"",IF( ISBLANK(O5), "", (TODAY()-O5)/365))</f>
        <v/>
      </c>
      <c r="V5" s="38" t="str">
        <f aca="false">IF(ISBLANK(B5),"",IF( ISBLANK(O5), "", ($Z$41-O5)/365))</f>
        <v/>
      </c>
      <c r="W5" s="29"/>
      <c r="X5" s="39" t="n">
        <v>1</v>
      </c>
      <c r="Y5" s="40"/>
      <c r="Z5" s="41" t="s">
        <v>21</v>
      </c>
      <c r="AA5" s="41"/>
      <c r="AB5" s="26"/>
      <c r="AC5" s="26"/>
      <c r="AD5" s="26"/>
      <c r="AE5" s="26"/>
      <c r="AF5" s="26"/>
      <c r="AG5" s="26"/>
      <c r="AH5" s="45" t="s">
        <v>22</v>
      </c>
      <c r="AI5" s="26"/>
      <c r="AJ5" s="26"/>
      <c r="AK5" s="45" t="s">
        <v>23</v>
      </c>
      <c r="AL5" s="27"/>
      <c r="AM5" s="27"/>
      <c r="AN5" s="27"/>
    </row>
    <row r="6" customFormat="false" ht="15" hidden="false" customHeight="false" outlineLevel="0" collapsed="false">
      <c r="A6" s="1" t="n">
        <v>5</v>
      </c>
      <c r="B6" s="28" t="n">
        <v>1</v>
      </c>
      <c r="C6" s="29"/>
      <c r="D6" s="30" t="str">
        <f aca="false">CONCATENATE(E6,", ",F6,", кв-ры: ",H6,", агр: ",I6,", ",W6)</f>
        <v>, , кв-ры: 4, агр: , </v>
      </c>
      <c r="E6" s="31"/>
      <c r="F6" s="31"/>
      <c r="G6" s="31"/>
      <c r="H6" s="31" t="n">
        <v>4</v>
      </c>
      <c r="I6" s="32"/>
      <c r="J6" s="4"/>
      <c r="K6" s="46"/>
      <c r="L6" s="34" t="str">
        <f aca="false">IF(ISBLANK(K6),"a","b")</f>
        <v>a</v>
      </c>
      <c r="M6" s="34" t="str">
        <f aca="false">IF(ISBLANK(B6),"",IF(L6="b",K6,IF(L6="a","")))</f>
        <v/>
      </c>
      <c r="N6" s="35" t="n">
        <f aca="false">IF(ISBLANK(B6),"",IF( ISBLANK(K6), , IF( ISBLANK(O6), 1,) ))</f>
        <v>0</v>
      </c>
      <c r="O6" s="44"/>
      <c r="P6" s="37" t="str">
        <f aca="false">IF(ISBLANK(O6),"a","b")</f>
        <v>a</v>
      </c>
      <c r="Q6" s="34" t="str">
        <f aca="false">IF(ISBLANK(B6),"",IF(P6="b",O6,IF(P6="a","")))</f>
        <v/>
      </c>
      <c r="R6" s="35" t="n">
        <f aca="false">IF(ISBLANK(B6),"",IF( ISBLANK(O6), , 1))</f>
        <v>0</v>
      </c>
      <c r="S6" s="38" t="str">
        <f aca="true">IF(ISBLANK(B6),"",IF( ISBLANK(K6), "" , IF( ISBLANK(O6), (TODAY()-K6)/365, (O6-K6)/365)) )</f>
        <v/>
      </c>
      <c r="T6" s="38" t="str">
        <f aca="false">IF(ISBLANK(B6),"",IF( ISBLANK(K6), "" , IF( ISBLANK(O6), ($Z$41-K6)/365, (O6-K6)/365)) )</f>
        <v/>
      </c>
      <c r="U6" s="38" t="str">
        <f aca="true">IF(ISBLANK(B6),"",IF( ISBLANK(O6), "", (TODAY()-O6)/365))</f>
        <v/>
      </c>
      <c r="V6" s="38" t="str">
        <f aca="false">IF(ISBLANK(B6),"",IF( ISBLANK(O6), "", ($Z$41-O6)/365))</f>
        <v/>
      </c>
      <c r="W6" s="29"/>
      <c r="X6" s="39" t="n">
        <v>1</v>
      </c>
      <c r="Y6" s="40"/>
      <c r="Z6" s="47" t="s">
        <v>24</v>
      </c>
      <c r="AA6" s="41"/>
      <c r="AB6" s="26"/>
      <c r="AC6" s="26"/>
      <c r="AD6" s="26"/>
      <c r="AE6" s="26"/>
      <c r="AF6" s="26"/>
      <c r="AG6" s="26"/>
      <c r="AH6" s="0"/>
      <c r="AI6" s="26"/>
      <c r="AJ6" s="26"/>
      <c r="AK6" s="27"/>
      <c r="AL6" s="27"/>
      <c r="AM6" s="27"/>
      <c r="AN6" s="27"/>
    </row>
    <row r="7" customFormat="false" ht="15" hidden="false" customHeight="false" outlineLevel="0" collapsed="false">
      <c r="A7" s="1" t="n">
        <v>6</v>
      </c>
      <c r="B7" s="28" t="n">
        <v>1</v>
      </c>
      <c r="C7" s="29"/>
      <c r="D7" s="30" t="str">
        <f aca="false">CONCATENATE(E7,", ",F7,", кв-ры: ",H7,", агр: ",I7,", ",W7)</f>
        <v>, , кв-ры: 5, агр: , </v>
      </c>
      <c r="E7" s="31"/>
      <c r="F7" s="31"/>
      <c r="G7" s="31"/>
      <c r="H7" s="31" t="n">
        <v>5</v>
      </c>
      <c r="I7" s="32"/>
      <c r="J7" s="4"/>
      <c r="K7" s="33"/>
      <c r="L7" s="34" t="str">
        <f aca="false">IF(ISBLANK(K7),"a","b")</f>
        <v>a</v>
      </c>
      <c r="M7" s="34" t="str">
        <f aca="false">IF(ISBLANK(B7),"",IF(L7="b",K7,IF(L7="a","")))</f>
        <v/>
      </c>
      <c r="N7" s="35" t="n">
        <f aca="false">IF(ISBLANK(B7),"",IF( ISBLANK(K7), , IF( ISBLANK(O7), 1,) ))</f>
        <v>0</v>
      </c>
      <c r="O7" s="44"/>
      <c r="P7" s="37" t="str">
        <f aca="false">IF(ISBLANK(O7),"a","b")</f>
        <v>a</v>
      </c>
      <c r="Q7" s="34" t="str">
        <f aca="false">IF(ISBLANK(B7),"",IF(P7="b",O7,IF(P7="a","")))</f>
        <v/>
      </c>
      <c r="R7" s="35" t="n">
        <f aca="false">IF(ISBLANK(B7),"",IF( ISBLANK(O7), , 1))</f>
        <v>0</v>
      </c>
      <c r="S7" s="38" t="str">
        <f aca="true">IF(ISBLANK(B7),"",IF( ISBLANK(K7), "" , IF( ISBLANK(O7), (TODAY()-K7)/365, (O7-K7)/365)) )</f>
        <v/>
      </c>
      <c r="T7" s="38" t="str">
        <f aca="false">IF(ISBLANK(B7),"",IF( ISBLANK(K7), "" , IF( ISBLANK(O7), ($Z$41-K7)/365, (O7-K7)/365)) )</f>
        <v/>
      </c>
      <c r="U7" s="38" t="str">
        <f aca="true">IF(ISBLANK(B7),"",IF( ISBLANK(O7), "", (TODAY()-O7)/365))</f>
        <v/>
      </c>
      <c r="V7" s="38" t="str">
        <f aca="false">IF(ISBLANK(B7),"",IF( ISBLANK(O7), "", ($Z$41-O7)/365))</f>
        <v/>
      </c>
      <c r="W7" s="29"/>
      <c r="X7" s="39" t="n">
        <v>1</v>
      </c>
      <c r="Y7" s="40"/>
      <c r="Z7" s="27" t="s">
        <v>25</v>
      </c>
      <c r="AA7" s="41"/>
      <c r="AB7" s="26"/>
      <c r="AC7" s="26"/>
      <c r="AD7" s="26"/>
      <c r="AE7" s="26"/>
      <c r="AF7" s="26"/>
      <c r="AG7" s="26"/>
      <c r="AH7" s="26"/>
      <c r="AI7" s="26"/>
      <c r="AJ7" s="26"/>
      <c r="AK7" s="27"/>
      <c r="AL7" s="27"/>
      <c r="AM7" s="27"/>
      <c r="AN7" s="27"/>
    </row>
    <row r="8" customFormat="false" ht="15" hidden="false" customHeight="false" outlineLevel="0" collapsed="false">
      <c r="A8" s="1" t="n">
        <v>7</v>
      </c>
      <c r="B8" s="28" t="n">
        <v>1</v>
      </c>
      <c r="C8" s="29"/>
      <c r="D8" s="30" t="str">
        <f aca="false">CONCATENATE(E8,", ",F8,", кв-ры: ",H8,", агр: ",I8,", ",W8)</f>
        <v>, , кв-ры: 6, агр: , </v>
      </c>
      <c r="E8" s="31"/>
      <c r="F8" s="31"/>
      <c r="G8" s="31"/>
      <c r="H8" s="31" t="n">
        <v>6</v>
      </c>
      <c r="I8" s="32"/>
      <c r="J8" s="4"/>
      <c r="K8" s="33"/>
      <c r="L8" s="34" t="str">
        <f aca="false">IF(ISBLANK(K8),"a","b")</f>
        <v>a</v>
      </c>
      <c r="M8" s="34" t="str">
        <f aca="false">IF(ISBLANK(B8),"",IF(L8="b",K8,IF(L8="a","")))</f>
        <v/>
      </c>
      <c r="N8" s="35" t="n">
        <f aca="false">IF(ISBLANK(B8),"",IF( ISBLANK(K8), , IF( ISBLANK(O8), 1,) ))</f>
        <v>0</v>
      </c>
      <c r="O8" s="36"/>
      <c r="P8" s="37" t="str">
        <f aca="false">IF(ISBLANK(O8),"a","b")</f>
        <v>a</v>
      </c>
      <c r="Q8" s="34" t="str">
        <f aca="false">IF(ISBLANK(B8),"",IF(P8="b",O8,IF(P8="a","")))</f>
        <v/>
      </c>
      <c r="R8" s="35" t="n">
        <f aca="false">IF(ISBLANK(B8),"",IF( ISBLANK(O8), , 1))</f>
        <v>0</v>
      </c>
      <c r="S8" s="38" t="str">
        <f aca="true">IF(ISBLANK(B8),"",IF( ISBLANK(K8), "" , IF( ISBLANK(O8), (TODAY()-K8)/365, (O8-K8)/365)) )</f>
        <v/>
      </c>
      <c r="T8" s="38" t="str">
        <f aca="false">IF(ISBLANK(B8),"",IF( ISBLANK(K8), "" , IF( ISBLANK(O8), ($Z$41-K8)/365, (O8-K8)/365)) )</f>
        <v/>
      </c>
      <c r="U8" s="38" t="str">
        <f aca="true">IF(ISBLANK(B8),"",IF( ISBLANK(O8), "", (TODAY()-O8)/365))</f>
        <v/>
      </c>
      <c r="V8" s="38" t="str">
        <f aca="false">IF(ISBLANK(B8),"",IF( ISBLANK(O8), "", ($Z$41-O8)/365))</f>
        <v/>
      </c>
      <c r="W8" s="29"/>
      <c r="X8" s="48" t="n">
        <v>1</v>
      </c>
      <c r="Y8" s="40"/>
      <c r="Z8" s="49" t="str">
        <f aca="false">IF(ISBLANK(B3),"",IF( ISBLANK(O3), "", ($Z$41-O3)/365))</f>
        <v/>
      </c>
      <c r="AA8" s="41"/>
      <c r="AB8" s="26"/>
      <c r="AC8" s="26"/>
      <c r="AD8" s="26"/>
      <c r="AE8" s="26"/>
      <c r="AF8" s="26"/>
      <c r="AG8" s="26"/>
      <c r="AH8" s="26"/>
      <c r="AI8" s="26"/>
      <c r="AJ8" s="26"/>
      <c r="AK8" s="27"/>
      <c r="AL8" s="27"/>
      <c r="AM8" s="27"/>
      <c r="AN8" s="27"/>
    </row>
    <row r="9" customFormat="false" ht="15" hidden="false" customHeight="false" outlineLevel="0" collapsed="false">
      <c r="A9" s="1" t="n">
        <v>8</v>
      </c>
      <c r="B9" s="28" t="n">
        <v>1</v>
      </c>
      <c r="C9" s="29" t="n">
        <v>2</v>
      </c>
      <c r="D9" s="30" t="str">
        <f aca="false">CONCATENATE(E9,", ",F9,", кв-ры: ",H9,", агр: ",I9,", ",W9)</f>
        <v> Угловая, 3, кв-ры: 1, агр: , </v>
      </c>
      <c r="E9" s="31" t="s">
        <v>17</v>
      </c>
      <c r="F9" s="31" t="n">
        <v>3</v>
      </c>
      <c r="G9" s="31" t="n">
        <v>3</v>
      </c>
      <c r="H9" s="31" t="n">
        <v>1</v>
      </c>
      <c r="I9" s="32"/>
      <c r="J9" s="4"/>
      <c r="K9" s="33"/>
      <c r="L9" s="34" t="str">
        <f aca="false">IF(ISBLANK(K9),"a","b")</f>
        <v>a</v>
      </c>
      <c r="M9" s="34" t="str">
        <f aca="false">IF(ISBLANK(B9),"",IF(L9="b",K9,IF(L9="a","")))</f>
        <v/>
      </c>
      <c r="N9" s="35" t="n">
        <f aca="false">IF(ISBLANK(B9),"",IF( ISBLANK(K9), , IF( ISBLANK(O9), 1,) ))</f>
        <v>0</v>
      </c>
      <c r="O9" s="36"/>
      <c r="P9" s="37" t="str">
        <f aca="false">IF(ISBLANK(O9),"a","b")</f>
        <v>a</v>
      </c>
      <c r="Q9" s="34" t="str">
        <f aca="false">IF(ISBLANK(B9),"",IF(P9="b",O9,IF(P9="a","")))</f>
        <v/>
      </c>
      <c r="R9" s="35" t="n">
        <f aca="false">IF(ISBLANK(B9),"",IF( ISBLANK(O9), , 1))</f>
        <v>0</v>
      </c>
      <c r="S9" s="38" t="str">
        <f aca="true">IF(ISBLANK(B9),"",IF( ISBLANK(K9), "" , IF( ISBLANK(O9), (TODAY()-K9)/365, (O9-K9)/365)) )</f>
        <v/>
      </c>
      <c r="T9" s="38" t="str">
        <f aca="false">IF(ISBLANK(B9),"",IF( ISBLANK(K9), "" , IF( ISBLANK(O9), ($Z$41-K9)/365, (O9-K9)/365)) )</f>
        <v/>
      </c>
      <c r="U9" s="38" t="str">
        <f aca="true">IF(ISBLANK(B9),"",IF( ISBLANK(O9), "", (TODAY()-O9)/365))</f>
        <v/>
      </c>
      <c r="V9" s="38" t="str">
        <f aca="false">IF(ISBLANK(B9),"",IF( ISBLANK(O9), "", ($Z$41-O9)/365))</f>
        <v/>
      </c>
      <c r="W9" s="29"/>
      <c r="X9" s="48" t="n">
        <v>1</v>
      </c>
      <c r="Y9" s="40"/>
      <c r="Z9" s="26" t="n">
        <f aca="false">IF(ISBLANK(B3),"", )</f>
        <v>0</v>
      </c>
      <c r="AA9" s="41"/>
      <c r="AB9" s="26"/>
      <c r="AC9" s="26"/>
      <c r="AD9" s="26"/>
      <c r="AE9" s="26"/>
      <c r="AF9" s="26"/>
      <c r="AG9" s="26"/>
      <c r="AH9" s="26"/>
      <c r="AI9" s="26"/>
      <c r="AJ9" s="26"/>
      <c r="AK9" s="27"/>
      <c r="AL9" s="27"/>
      <c r="AM9" s="27"/>
      <c r="AN9" s="27"/>
    </row>
    <row r="10" customFormat="false" ht="15" hidden="false" customHeight="false" outlineLevel="0" collapsed="false">
      <c r="A10" s="1" t="n">
        <v>9</v>
      </c>
      <c r="B10" s="28" t="n">
        <v>1</v>
      </c>
      <c r="C10" s="29"/>
      <c r="D10" s="30" t="str">
        <f aca="false">CONCATENATE(E10,", ",F10,", кв-ры: ",H10,", агр: ",I10,", ",W10)</f>
        <v>, , кв-ры: 2, агр: , </v>
      </c>
      <c r="E10" s="31"/>
      <c r="F10" s="31"/>
      <c r="G10" s="31"/>
      <c r="H10" s="31" t="n">
        <v>2</v>
      </c>
      <c r="I10" s="32"/>
      <c r="J10" s="4"/>
      <c r="K10" s="33"/>
      <c r="L10" s="34" t="str">
        <f aca="false">IF(ISBLANK(K10),"a","b")</f>
        <v>a</v>
      </c>
      <c r="M10" s="34" t="str">
        <f aca="false">IF(ISBLANK(B10),"",IF(L10="b",K10,IF(L10="a","")))</f>
        <v/>
      </c>
      <c r="N10" s="35" t="n">
        <f aca="false">IF(ISBLANK(B10),"",IF( ISBLANK(K10), , IF( ISBLANK(O10), 1,) ))</f>
        <v>0</v>
      </c>
      <c r="O10" s="44"/>
      <c r="P10" s="37" t="str">
        <f aca="false">IF(ISBLANK(O10),"a","b")</f>
        <v>a</v>
      </c>
      <c r="Q10" s="34" t="str">
        <f aca="false">IF(ISBLANK(B10),"",IF(P10="b",O10,IF(P10="a","")))</f>
        <v/>
      </c>
      <c r="R10" s="35" t="n">
        <f aca="false">IF(ISBLANK(B10),"",IF( ISBLANK(O10), , 1))</f>
        <v>0</v>
      </c>
      <c r="S10" s="38" t="str">
        <f aca="true">IF(ISBLANK(B10),"",IF( ISBLANK(K10), "" , IF( ISBLANK(O10), (TODAY()-K10)/365, (O10-K10)/365)) )</f>
        <v/>
      </c>
      <c r="T10" s="38" t="str">
        <f aca="false">IF(ISBLANK(B10),"",IF( ISBLANK(K10), "" , IF( ISBLANK(O10), ($Z$41-K10)/365, (O10-K10)/365)) )</f>
        <v/>
      </c>
      <c r="U10" s="38" t="str">
        <f aca="true">IF(ISBLANK(B10),"",IF( ISBLANK(O10), "", (TODAY()-O10)/365))</f>
        <v/>
      </c>
      <c r="V10" s="38" t="str">
        <f aca="false">IF(ISBLANK(B10),"",IF( ISBLANK(O10), "", ($Z$41-O10)/365))</f>
        <v/>
      </c>
      <c r="W10" s="29"/>
      <c r="X10" s="50" t="n">
        <v>1</v>
      </c>
      <c r="Y10" s="51"/>
      <c r="Z10" s="41"/>
      <c r="AA10" s="41"/>
      <c r="AB10" s="26"/>
      <c r="AC10" s="26"/>
      <c r="AD10" s="26"/>
      <c r="AE10" s="26"/>
      <c r="AF10" s="26"/>
      <c r="AG10" s="26"/>
      <c r="AH10" s="26"/>
      <c r="AI10" s="26"/>
      <c r="AJ10" s="26"/>
      <c r="AK10" s="27"/>
      <c r="AL10" s="27"/>
      <c r="AM10" s="27"/>
      <c r="AN10" s="27"/>
    </row>
    <row r="11" customFormat="false" ht="15" hidden="false" customHeight="false" outlineLevel="0" collapsed="false">
      <c r="A11" s="1" t="n">
        <v>10</v>
      </c>
      <c r="B11" s="28" t="n">
        <v>1</v>
      </c>
      <c r="C11" s="29"/>
      <c r="D11" s="30" t="str">
        <f aca="false">CONCATENATE(E11,", ",F11,", кв-ры: ",H11,", агр: ",I11,", ",W11)</f>
        <v>, , кв-ры: 3, агр: , </v>
      </c>
      <c r="E11" s="31"/>
      <c r="F11" s="31"/>
      <c r="G11" s="31"/>
      <c r="H11" s="31" t="n">
        <v>3</v>
      </c>
      <c r="I11" s="32"/>
      <c r="J11" s="4"/>
      <c r="K11" s="33"/>
      <c r="L11" s="34" t="str">
        <f aca="false">IF(ISBLANK(K11),"a","b")</f>
        <v>a</v>
      </c>
      <c r="M11" s="34" t="str">
        <f aca="false">IF(ISBLANK(B11),"",IF(L11="b",K11,IF(L11="a","")))</f>
        <v/>
      </c>
      <c r="N11" s="35" t="n">
        <f aca="false">IF(ISBLANK(B11),"",IF( ISBLANK(K11), , IF( ISBLANK(O11), 1,) ))</f>
        <v>0</v>
      </c>
      <c r="O11" s="36"/>
      <c r="P11" s="37" t="str">
        <f aca="false">IF(ISBLANK(O11),"a","b")</f>
        <v>a</v>
      </c>
      <c r="Q11" s="34" t="str">
        <f aca="false">IF(ISBLANK(B11),"",IF(P11="b",O11,IF(P11="a","")))</f>
        <v/>
      </c>
      <c r="R11" s="35" t="n">
        <f aca="false">IF(ISBLANK(B11),"",IF( ISBLANK(O11), , 1))</f>
        <v>0</v>
      </c>
      <c r="S11" s="38" t="str">
        <f aca="true">IF(ISBLANK(B11),"",IF( ISBLANK(K11), "" , IF( ISBLANK(O11), (TODAY()-K11)/365, (O11-K11)/365)) )</f>
        <v/>
      </c>
      <c r="T11" s="38" t="str">
        <f aca="false">IF(ISBLANK(B11),"",IF( ISBLANK(K11), "" , IF( ISBLANK(O11), ($Z$41-K11)/365, (O11-K11)/365)) )</f>
        <v/>
      </c>
      <c r="U11" s="38" t="str">
        <f aca="true">IF(ISBLANK(B11),"",IF( ISBLANK(O11), "", (TODAY()-O11)/365))</f>
        <v/>
      </c>
      <c r="V11" s="38" t="str">
        <f aca="false">IF(ISBLANK(B11),"",IF( ISBLANK(O11), "", ($Z$41-O11)/365))</f>
        <v/>
      </c>
      <c r="W11" s="29"/>
      <c r="X11" s="50" t="n">
        <v>1</v>
      </c>
      <c r="Y11" s="51"/>
      <c r="Z11" s="27"/>
      <c r="AA11" s="27"/>
      <c r="AB11" s="27"/>
      <c r="AC11" s="27"/>
      <c r="AD11" s="27"/>
      <c r="AE11" s="27"/>
      <c r="AF11" s="27"/>
      <c r="AG11" s="27"/>
      <c r="AH11" s="27"/>
      <c r="AI11" s="26"/>
      <c r="AJ11" s="26"/>
      <c r="AK11" s="27"/>
      <c r="AL11" s="27"/>
      <c r="AM11" s="27"/>
      <c r="AN11" s="27"/>
    </row>
    <row r="12" customFormat="false" ht="15" hidden="false" customHeight="false" outlineLevel="0" collapsed="false">
      <c r="A12" s="1" t="n">
        <v>11</v>
      </c>
      <c r="B12" s="28" t="n">
        <v>1</v>
      </c>
      <c r="C12" s="29" t="n">
        <v>3</v>
      </c>
      <c r="D12" s="30" t="str">
        <f aca="false">CONCATENATE(E12,", ",F12,", кв-ры: ",H12,", агр: ",I12,", ",W12)</f>
        <v> Угловая, 5, кв-ры: 1, агр: , </v>
      </c>
      <c r="E12" s="31" t="s">
        <v>17</v>
      </c>
      <c r="F12" s="31" t="n">
        <v>5</v>
      </c>
      <c r="G12" s="31" t="n">
        <v>6</v>
      </c>
      <c r="H12" s="31" t="n">
        <v>1</v>
      </c>
      <c r="I12" s="32"/>
      <c r="J12" s="4"/>
      <c r="K12" s="33"/>
      <c r="L12" s="34" t="str">
        <f aca="false">IF(ISBLANK(K12),"a","b")</f>
        <v>a</v>
      </c>
      <c r="M12" s="34" t="str">
        <f aca="false">IF(ISBLANK(B12),"",IF(L12="b",K12,IF(L12="a","")))</f>
        <v/>
      </c>
      <c r="N12" s="35" t="n">
        <f aca="false">IF(ISBLANK(B12),"",IF( ISBLANK(K12), , IF( ISBLANK(O12), 1,) ))</f>
        <v>0</v>
      </c>
      <c r="O12" s="36"/>
      <c r="P12" s="37" t="str">
        <f aca="false">IF(ISBLANK(O12),"a","b")</f>
        <v>a</v>
      </c>
      <c r="Q12" s="34" t="str">
        <f aca="false">IF(ISBLANK(B12),"",IF(P12="b",O12,IF(P12="a","")))</f>
        <v/>
      </c>
      <c r="R12" s="35" t="n">
        <f aca="false">IF(ISBLANK(B12),"",IF( ISBLANK(O12), , 1))</f>
        <v>0</v>
      </c>
      <c r="S12" s="38" t="str">
        <f aca="true">IF(ISBLANK(B12),"",IF( ISBLANK(K12), "" , IF( ISBLANK(O12), (TODAY()-K12)/365, (O12-K12)/365)) )</f>
        <v/>
      </c>
      <c r="T12" s="38" t="str">
        <f aca="false">IF(ISBLANK(B12),"",IF( ISBLANK(K12), "" , IF( ISBLANK(O12), ($Z$41-K12)/365, (O12-K12)/365)) )</f>
        <v/>
      </c>
      <c r="U12" s="38" t="str">
        <f aca="true">IF(ISBLANK(B12),"",IF( ISBLANK(O12), "", (TODAY()-O12)/365))</f>
        <v/>
      </c>
      <c r="V12" s="38" t="str">
        <f aca="false">IF(ISBLANK(B12),"",IF( ISBLANK(O12), "", ($Z$41-O12)/365))</f>
        <v/>
      </c>
      <c r="W12" s="29"/>
      <c r="X12" s="48" t="n">
        <v>1</v>
      </c>
      <c r="Y12" s="40"/>
      <c r="Z12" s="27"/>
      <c r="AA12" s="27"/>
      <c r="AB12" s="27"/>
      <c r="AC12" s="27"/>
      <c r="AD12" s="27"/>
      <c r="AE12" s="27"/>
      <c r="AF12" s="27"/>
      <c r="AG12" s="27"/>
      <c r="AH12" s="27"/>
      <c r="AI12" s="26"/>
      <c r="AJ12" s="26"/>
      <c r="AK12" s="27"/>
      <c r="AL12" s="27"/>
      <c r="AM12" s="27"/>
      <c r="AN12" s="27"/>
    </row>
    <row r="13" customFormat="false" ht="15" hidden="false" customHeight="false" outlineLevel="0" collapsed="false">
      <c r="A13" s="1" t="n">
        <v>12</v>
      </c>
      <c r="B13" s="28" t="n">
        <v>1</v>
      </c>
      <c r="C13" s="29"/>
      <c r="D13" s="30" t="str">
        <f aca="false">CONCATENATE(E13,", ",F13,", кв-ры: ",H13,", агр: ",I13,", ",W13)</f>
        <v>, , кв-ры: 2, агр: , </v>
      </c>
      <c r="E13" s="31"/>
      <c r="F13" s="31"/>
      <c r="G13" s="31"/>
      <c r="H13" s="31" t="n">
        <v>2</v>
      </c>
      <c r="I13" s="32"/>
      <c r="J13" s="4"/>
      <c r="K13" s="46"/>
      <c r="L13" s="34" t="str">
        <f aca="false">IF(ISBLANK(K13),"a","b")</f>
        <v>a</v>
      </c>
      <c r="M13" s="34" t="str">
        <f aca="false">IF(ISBLANK(B13),"",IF(L13="b",K13,IF(L13="a","")))</f>
        <v/>
      </c>
      <c r="N13" s="35" t="n">
        <f aca="false">IF(ISBLANK(B13),"",IF( ISBLANK(K13), , IF( ISBLANK(O13), 1,) ))</f>
        <v>0</v>
      </c>
      <c r="O13" s="44"/>
      <c r="P13" s="37" t="str">
        <f aca="false">IF(ISBLANK(O13),"a","b")</f>
        <v>a</v>
      </c>
      <c r="Q13" s="34" t="str">
        <f aca="false">IF(ISBLANK(B13),"",IF(P13="b",O13,IF(P13="a","")))</f>
        <v/>
      </c>
      <c r="R13" s="35" t="n">
        <f aca="false">IF(ISBLANK(B13),"",IF( ISBLANK(O13), , 1))</f>
        <v>0</v>
      </c>
      <c r="S13" s="38" t="str">
        <f aca="true">IF(ISBLANK(B13),"",IF( ISBLANK(K13), "" , IF( ISBLANK(O13), (TODAY()-K13)/365, (O13-K13)/365)) )</f>
        <v/>
      </c>
      <c r="T13" s="38" t="str">
        <f aca="false">IF(ISBLANK(B13),"",IF( ISBLANK(K13), "" , IF( ISBLANK(O13), ($Z$41-K13)/365, (O13-K13)/365)) )</f>
        <v/>
      </c>
      <c r="U13" s="38" t="str">
        <f aca="true">IF(ISBLANK(B13),"",IF( ISBLANK(O13), "", (TODAY()-O13)/365))</f>
        <v/>
      </c>
      <c r="V13" s="38" t="str">
        <f aca="false">IF(ISBLANK(B13),"",IF( ISBLANK(O13), "", ($Z$41-O13)/365))</f>
        <v/>
      </c>
      <c r="W13" s="29"/>
      <c r="X13" s="48" t="n">
        <v>1</v>
      </c>
      <c r="Y13" s="40"/>
      <c r="Z13" s="52" t="n">
        <f aca="false">MIN(K3:K1804)</f>
        <v>0</v>
      </c>
      <c r="AA13" s="41" t="s">
        <v>26</v>
      </c>
      <c r="AB13" s="26"/>
      <c r="AC13" s="26"/>
      <c r="AD13" s="26"/>
      <c r="AE13" s="26"/>
      <c r="AF13" s="26"/>
      <c r="AG13" s="26"/>
      <c r="AH13" s="26"/>
      <c r="AI13" s="26"/>
      <c r="AJ13" s="26"/>
      <c r="AK13" s="27"/>
      <c r="AL13" s="27"/>
      <c r="AM13" s="27"/>
      <c r="AN13" s="27"/>
    </row>
    <row r="14" customFormat="false" ht="15" hidden="false" customHeight="false" outlineLevel="0" collapsed="false">
      <c r="A14" s="1" t="n">
        <v>13</v>
      </c>
      <c r="B14" s="28" t="n">
        <v>1</v>
      </c>
      <c r="C14" s="29"/>
      <c r="D14" s="30" t="str">
        <f aca="false">CONCATENATE(E14,", ",F14,", кв-ры: ",H14,", агр: ",I14,", ",W14)</f>
        <v>, , кв-ры: 3, агр: , </v>
      </c>
      <c r="E14" s="31"/>
      <c r="F14" s="31"/>
      <c r="G14" s="31"/>
      <c r="H14" s="31" t="n">
        <v>3</v>
      </c>
      <c r="I14" s="32"/>
      <c r="J14" s="4"/>
      <c r="K14" s="33"/>
      <c r="L14" s="34" t="str">
        <f aca="false">IF(ISBLANK(K14),"a","b")</f>
        <v>a</v>
      </c>
      <c r="M14" s="34" t="str">
        <f aca="false">IF(ISBLANK(B14),"",IF(L14="b",K14,IF(L14="a","")))</f>
        <v/>
      </c>
      <c r="N14" s="35" t="n">
        <f aca="false">IF(ISBLANK(B14),"",IF( ISBLANK(K14), , IF( ISBLANK(O14), 1,) ))</f>
        <v>0</v>
      </c>
      <c r="O14" s="44"/>
      <c r="P14" s="37" t="str">
        <f aca="false">IF(ISBLANK(O14),"a","b")</f>
        <v>a</v>
      </c>
      <c r="Q14" s="34" t="str">
        <f aca="false">IF(ISBLANK(B14),"",IF(P14="b",O14,IF(P14="a","")))</f>
        <v/>
      </c>
      <c r="R14" s="35" t="n">
        <f aca="false">IF(ISBLANK(B14),"",IF( ISBLANK(O14), , 1))</f>
        <v>0</v>
      </c>
      <c r="S14" s="38" t="str">
        <f aca="true">IF(ISBLANK(B14),"",IF( ISBLANK(K14), "" , IF( ISBLANK(O14), (TODAY()-K14)/365, (O14-K14)/365)) )</f>
        <v/>
      </c>
      <c r="T14" s="38" t="str">
        <f aca="false">IF(ISBLANK(B14),"",IF( ISBLANK(K14), "" , IF( ISBLANK(O14), ($Z$41-K14)/365, (O14-K14)/365)) )</f>
        <v/>
      </c>
      <c r="U14" s="38" t="str">
        <f aca="true">IF(ISBLANK(B14),"",IF( ISBLANK(O14), "", (TODAY()-O14)/365))</f>
        <v/>
      </c>
      <c r="V14" s="38" t="str">
        <f aca="false">IF(ISBLANK(B14),"",IF( ISBLANK(O14), "", ($Z$41-O14)/365))</f>
        <v/>
      </c>
      <c r="W14" s="29"/>
      <c r="X14" s="48" t="n">
        <v>1</v>
      </c>
      <c r="Y14" s="40"/>
      <c r="Z14" s="53" t="n">
        <f aca="false">MAX(O3:O1804)</f>
        <v>0</v>
      </c>
      <c r="AA14" s="41" t="s">
        <v>27</v>
      </c>
      <c r="AB14" s="26"/>
      <c r="AC14" s="26"/>
      <c r="AD14" s="26"/>
      <c r="AE14" s="26"/>
      <c r="AF14" s="26"/>
      <c r="AG14" s="26"/>
      <c r="AH14" s="26"/>
      <c r="AI14" s="26"/>
      <c r="AJ14" s="26"/>
      <c r="AK14" s="27"/>
      <c r="AL14" s="27"/>
      <c r="AM14" s="27"/>
      <c r="AN14" s="27"/>
    </row>
    <row r="15" customFormat="false" ht="16" hidden="false" customHeight="false" outlineLevel="0" collapsed="false">
      <c r="A15" s="1" t="n">
        <v>14</v>
      </c>
      <c r="B15" s="28" t="n">
        <v>1</v>
      </c>
      <c r="C15" s="29"/>
      <c r="D15" s="30" t="str">
        <f aca="false">CONCATENATE(E15,", ",F15,", кв-ры: ",H15,", агр: ",I15,", ",W15)</f>
        <v>, , кв-ры: 4, агр: , </v>
      </c>
      <c r="E15" s="31"/>
      <c r="F15" s="31"/>
      <c r="G15" s="31"/>
      <c r="H15" s="31" t="n">
        <v>4</v>
      </c>
      <c r="I15" s="32"/>
      <c r="J15" s="4"/>
      <c r="K15" s="33"/>
      <c r="L15" s="34" t="str">
        <f aca="false">IF(ISBLANK(K15),"a","b")</f>
        <v>a</v>
      </c>
      <c r="M15" s="34" t="str">
        <f aca="false">IF(ISBLANK(B15),"",IF(L15="b",K15,IF(L15="a","")))</f>
        <v/>
      </c>
      <c r="N15" s="35" t="n">
        <f aca="false">IF(ISBLANK(B15),"",IF( ISBLANK(K15), , IF( ISBLANK(O15), 1,) ))</f>
        <v>0</v>
      </c>
      <c r="O15" s="44"/>
      <c r="P15" s="37" t="str">
        <f aca="false">IF(ISBLANK(O15),"a","b")</f>
        <v>a</v>
      </c>
      <c r="Q15" s="34" t="str">
        <f aca="false">IF(ISBLANK(B15),"",IF(P15="b",O15,IF(P15="a","")))</f>
        <v/>
      </c>
      <c r="R15" s="35" t="n">
        <f aca="false">IF(ISBLANK(B15),"",IF( ISBLANK(O15), , 1))</f>
        <v>0</v>
      </c>
      <c r="S15" s="38" t="str">
        <f aca="true">IF(ISBLANK(B15),"",IF( ISBLANK(K15), "" , IF( ISBLANK(O15), (TODAY()-K15)/365, (O15-K15)/365)) )</f>
        <v/>
      </c>
      <c r="T15" s="38" t="str">
        <f aca="false">IF(ISBLANK(B15),"",IF( ISBLANK(K15), "" , IF( ISBLANK(O15), ($Z$41-K15)/365, (O15-K15)/365)) )</f>
        <v/>
      </c>
      <c r="U15" s="38" t="str">
        <f aca="true">IF(ISBLANK(B15),"",IF( ISBLANK(O15), "", (TODAY()-O15)/365))</f>
        <v/>
      </c>
      <c r="V15" s="38" t="str">
        <f aca="false">IF(ISBLANK(B15),"",IF( ISBLANK(O15), "", ($Z$41-O15)/365))</f>
        <v/>
      </c>
      <c r="W15" s="29"/>
      <c r="X15" s="48" t="n">
        <v>1</v>
      </c>
      <c r="Y15" s="40"/>
      <c r="Z15" s="41" t="n">
        <f aca="false">(Z14-Z13)/365</f>
        <v>0</v>
      </c>
      <c r="AA15" s="41" t="s">
        <v>28</v>
      </c>
      <c r="AB15" s="26"/>
      <c r="AC15" s="26"/>
      <c r="AD15" s="26"/>
      <c r="AE15" s="26"/>
      <c r="AF15" s="26"/>
      <c r="AG15" s="26"/>
      <c r="AH15" s="26"/>
      <c r="AI15" s="26"/>
      <c r="AJ15" s="26"/>
      <c r="AK15" s="27"/>
      <c r="AL15" s="27"/>
      <c r="AM15" s="27"/>
      <c r="AN15" s="27"/>
    </row>
    <row r="16" customFormat="false" ht="15" hidden="false" customHeight="false" outlineLevel="0" collapsed="false">
      <c r="A16" s="1" t="n">
        <v>15</v>
      </c>
      <c r="B16" s="28" t="n">
        <v>1</v>
      </c>
      <c r="C16" s="29"/>
      <c r="D16" s="30" t="str">
        <f aca="false">CONCATENATE(E16,", ",F16,", кв-ры: ",H16,", агр: ",I16,", ",W16)</f>
        <v>, , кв-ры: 5, агр: , </v>
      </c>
      <c r="E16" s="31"/>
      <c r="F16" s="31"/>
      <c r="G16" s="31"/>
      <c r="H16" s="31" t="n">
        <v>5</v>
      </c>
      <c r="I16" s="32"/>
      <c r="J16" s="4"/>
      <c r="K16" s="33"/>
      <c r="L16" s="34" t="str">
        <f aca="false">IF(ISBLANK(K16),"a","b")</f>
        <v>a</v>
      </c>
      <c r="M16" s="34" t="str">
        <f aca="false">IF(ISBLANK(B16),"",IF(L16="b",K16,IF(L16="a","")))</f>
        <v/>
      </c>
      <c r="N16" s="35" t="n">
        <f aca="false">IF(ISBLANK(B16),"",IF( ISBLANK(K16), , IF( ISBLANK(O16), 1,) ))</f>
        <v>0</v>
      </c>
      <c r="O16" s="36"/>
      <c r="P16" s="37" t="str">
        <f aca="false">IF(ISBLANK(O16),"a","b")</f>
        <v>a</v>
      </c>
      <c r="Q16" s="34" t="str">
        <f aca="false">IF(ISBLANK(B16),"",IF(P16="b",O16,IF(P16="a","")))</f>
        <v/>
      </c>
      <c r="R16" s="35" t="n">
        <f aca="false">IF(ISBLANK(B16),"",IF( ISBLANK(O16), , 1))</f>
        <v>0</v>
      </c>
      <c r="S16" s="38" t="str">
        <f aca="true">IF(ISBLANK(B16),"",IF( ISBLANK(K16), "" , IF( ISBLANK(O16), (TODAY()-K16)/365, (O16-K16)/365)) )</f>
        <v/>
      </c>
      <c r="T16" s="38" t="str">
        <f aca="false">IF(ISBLANK(B16),"",IF( ISBLANK(K16), "" , IF( ISBLANK(O16), ($Z$41-K16)/365, (O16-K16)/365)) )</f>
        <v/>
      </c>
      <c r="U16" s="38" t="str">
        <f aca="true">IF(ISBLANK(B16),"",IF( ISBLANK(O16), "", (TODAY()-O16)/365))</f>
        <v/>
      </c>
      <c r="V16" s="38" t="str">
        <f aca="false">IF(ISBLANK(B16),"",IF( ISBLANK(O16), "", ($Z$41-O16)/365))</f>
        <v/>
      </c>
      <c r="W16" s="29"/>
      <c r="X16" s="48" t="n">
        <v>1</v>
      </c>
      <c r="Y16" s="40"/>
      <c r="Z16" s="54" t="n">
        <f aca="false">SUM(X3:X804)</f>
        <v>800</v>
      </c>
      <c r="AA16" s="55" t="s">
        <v>29</v>
      </c>
      <c r="AB16" s="26"/>
      <c r="AC16" s="26"/>
      <c r="AD16" s="26"/>
      <c r="AE16" s="26"/>
      <c r="AF16" s="26"/>
      <c r="AG16" s="26"/>
      <c r="AH16" s="26"/>
      <c r="AI16" s="26"/>
      <c r="AJ16" s="26"/>
      <c r="AK16" s="27"/>
      <c r="AL16" s="27"/>
      <c r="AM16" s="27"/>
      <c r="AN16" s="27"/>
    </row>
    <row r="17" customFormat="false" ht="15" hidden="false" customHeight="false" outlineLevel="0" collapsed="false">
      <c r="A17" s="1" t="n">
        <v>16</v>
      </c>
      <c r="B17" s="28" t="n">
        <v>1</v>
      </c>
      <c r="C17" s="29"/>
      <c r="D17" s="30" t="str">
        <f aca="false">CONCATENATE(E17,", ",F17,", кв-ры: ",H17,", агр: ",I17,", ",W17)</f>
        <v>, , кв-ры: 6, агр: , </v>
      </c>
      <c r="E17" s="31"/>
      <c r="F17" s="31"/>
      <c r="G17" s="31"/>
      <c r="H17" s="31" t="n">
        <v>6</v>
      </c>
      <c r="I17" s="32"/>
      <c r="J17" s="4"/>
      <c r="K17" s="33"/>
      <c r="L17" s="34" t="str">
        <f aca="false">IF(ISBLANK(K17),"a","b")</f>
        <v>a</v>
      </c>
      <c r="M17" s="34" t="str">
        <f aca="false">IF(ISBLANK(B17),"",IF(L17="b",K17,IF(L17="a","")))</f>
        <v/>
      </c>
      <c r="N17" s="35" t="n">
        <f aca="false">IF(ISBLANK(B17),"",IF( ISBLANK(K17), , IF( ISBLANK(O17), 1,) ))</f>
        <v>0</v>
      </c>
      <c r="O17" s="36"/>
      <c r="P17" s="37" t="str">
        <f aca="false">IF(ISBLANK(O17),"a","b")</f>
        <v>a</v>
      </c>
      <c r="Q17" s="34" t="str">
        <f aca="false">IF(ISBLANK(B17),"",IF(P17="b",O17,IF(P17="a","")))</f>
        <v/>
      </c>
      <c r="R17" s="35" t="n">
        <f aca="false">IF(ISBLANK(B17),"",IF( ISBLANK(O17), , 1))</f>
        <v>0</v>
      </c>
      <c r="S17" s="38" t="str">
        <f aca="true">IF(ISBLANK(B17),"",IF( ISBLANK(K17), "" , IF( ISBLANK(O17), (TODAY()-K17)/365, (O17-K17)/365)) )</f>
        <v/>
      </c>
      <c r="T17" s="38" t="str">
        <f aca="false">IF(ISBLANK(B17),"",IF( ISBLANK(K17), "" , IF( ISBLANK(O17), ($Z$41-K17)/365, (O17-K17)/365)) )</f>
        <v/>
      </c>
      <c r="U17" s="38" t="str">
        <f aca="true">IF(ISBLANK(B17),"",IF( ISBLANK(O17), "", (TODAY()-O17)/365))</f>
        <v/>
      </c>
      <c r="V17" s="38" t="str">
        <f aca="false">IF(ISBLANK(B17),"",IF( ISBLANK(O17), "", ($Z$41-O17)/365))</f>
        <v/>
      </c>
      <c r="W17" s="29"/>
      <c r="X17" s="48" t="n">
        <v>1</v>
      </c>
      <c r="Y17" s="40"/>
      <c r="Z17" s="54" t="n">
        <f aca="false">SUM(N3:N804)</f>
        <v>0</v>
      </c>
      <c r="AA17" s="55" t="s">
        <v>30</v>
      </c>
      <c r="AB17" s="41" t="n">
        <f aca="false">Z17/(Z16/100)</f>
        <v>0</v>
      </c>
      <c r="AC17" s="26" t="s">
        <v>31</v>
      </c>
      <c r="AD17" s="26"/>
      <c r="AE17" s="26"/>
      <c r="AF17" s="26"/>
      <c r="AG17" s="26"/>
      <c r="AH17" s="26"/>
      <c r="AI17" s="26"/>
      <c r="AJ17" s="26"/>
      <c r="AK17" s="27"/>
      <c r="AL17" s="27"/>
      <c r="AM17" s="27"/>
      <c r="AN17" s="27"/>
    </row>
    <row r="18" customFormat="false" ht="15" hidden="false" customHeight="false" outlineLevel="0" collapsed="false">
      <c r="A18" s="1" t="n">
        <v>17</v>
      </c>
      <c r="B18" s="28" t="n">
        <v>1</v>
      </c>
      <c r="C18" s="29" t="n">
        <v>4</v>
      </c>
      <c r="D18" s="30" t="str">
        <f aca="false">CONCATENATE(E18,", ",F18,", кв-ры: ",H18,", агр: ",I18,", ",W18)</f>
        <v> Угловая, 7, кв-ры: 1, агр: , </v>
      </c>
      <c r="E18" s="31" t="s">
        <v>17</v>
      </c>
      <c r="F18" s="31" t="n">
        <v>7</v>
      </c>
      <c r="G18" s="31" t="n">
        <v>4</v>
      </c>
      <c r="H18" s="31" t="n">
        <v>1</v>
      </c>
      <c r="I18" s="32"/>
      <c r="J18" s="4"/>
      <c r="K18" s="33"/>
      <c r="L18" s="34" t="str">
        <f aca="false">IF(ISBLANK(K18),"a","b")</f>
        <v>a</v>
      </c>
      <c r="M18" s="34" t="str">
        <f aca="false">IF(ISBLANK(B18),"",IF(L18="b",K18,IF(L18="a","")))</f>
        <v/>
      </c>
      <c r="N18" s="35" t="n">
        <f aca="false">IF(ISBLANK(B18),"",IF( ISBLANK(K18), , IF( ISBLANK(O18), 1,) ))</f>
        <v>0</v>
      </c>
      <c r="O18" s="44"/>
      <c r="P18" s="37" t="str">
        <f aca="false">IF(ISBLANK(O18),"a","b")</f>
        <v>a</v>
      </c>
      <c r="Q18" s="34" t="str">
        <f aca="false">IF(ISBLANK(B18),"",IF(P18="b",O18,IF(P18="a","")))</f>
        <v/>
      </c>
      <c r="R18" s="35" t="n">
        <f aca="false">IF(ISBLANK(B18),"",IF( ISBLANK(O18), , 1))</f>
        <v>0</v>
      </c>
      <c r="S18" s="38" t="str">
        <f aca="true">IF(ISBLANK(B18),"",IF( ISBLANK(K18), "" , IF( ISBLANK(O18), (TODAY()-K18)/365, (O18-K18)/365)) )</f>
        <v/>
      </c>
      <c r="T18" s="38" t="str">
        <f aca="false">IF(ISBLANK(B18),"",IF( ISBLANK(K18), "" , IF( ISBLANK(O18), ($Z$41-K18)/365, (O18-K18)/365)) )</f>
        <v/>
      </c>
      <c r="U18" s="38" t="str">
        <f aca="true">IF(ISBLANK(B18),"",IF( ISBLANK(O18), "", (TODAY()-O18)/365))</f>
        <v/>
      </c>
      <c r="V18" s="38" t="str">
        <f aca="false">IF(ISBLANK(B18),"",IF( ISBLANK(O18), "", ($Z$41-O18)/365))</f>
        <v/>
      </c>
      <c r="W18" s="29"/>
      <c r="X18" s="48" t="n">
        <v>1</v>
      </c>
      <c r="Y18" s="27"/>
      <c r="Z18" s="54" t="n">
        <f aca="false">SUM(R3:R804)</f>
        <v>0</v>
      </c>
      <c r="AA18" s="55" t="s">
        <v>32</v>
      </c>
      <c r="AB18" s="41" t="n">
        <f aca="false">Z18/(Z16/100)</f>
        <v>0</v>
      </c>
      <c r="AC18" s="26" t="s">
        <v>31</v>
      </c>
      <c r="AD18" s="26"/>
      <c r="AE18" s="26"/>
      <c r="AF18" s="26"/>
      <c r="AG18" s="26"/>
      <c r="AH18" s="26"/>
      <c r="AI18" s="26"/>
      <c r="AJ18" s="26"/>
      <c r="AK18" s="27"/>
      <c r="AL18" s="27"/>
      <c r="AM18" s="27"/>
      <c r="AN18" s="27"/>
    </row>
    <row r="19" customFormat="false" ht="15" hidden="false" customHeight="false" outlineLevel="0" collapsed="false">
      <c r="A19" s="1" t="n">
        <v>18</v>
      </c>
      <c r="B19" s="28" t="n">
        <v>1</v>
      </c>
      <c r="C19" s="29"/>
      <c r="D19" s="30" t="str">
        <f aca="false">CONCATENATE(E19,", ",F19,", кв-ры: ",H19,", агр: ",I19,", ",W19)</f>
        <v>, , кв-ры: 2, агр: , </v>
      </c>
      <c r="E19" s="31"/>
      <c r="F19" s="31"/>
      <c r="G19" s="31"/>
      <c r="H19" s="31" t="n">
        <v>2</v>
      </c>
      <c r="I19" s="32"/>
      <c r="J19" s="4"/>
      <c r="K19" s="33"/>
      <c r="L19" s="34" t="str">
        <f aca="false">IF(ISBLANK(K19),"a","b")</f>
        <v>a</v>
      </c>
      <c r="M19" s="34" t="str">
        <f aca="false">IF(ISBLANK(B19),"",IF(L19="b",K19,IF(L19="a","")))</f>
        <v/>
      </c>
      <c r="N19" s="35" t="n">
        <f aca="false">IF(ISBLANK(B19),"",IF( ISBLANK(K19), , IF( ISBLANK(O19), 1,) ))</f>
        <v>0</v>
      </c>
      <c r="O19" s="36"/>
      <c r="P19" s="37" t="str">
        <f aca="false">IF(ISBLANK(O19),"a","b")</f>
        <v>a</v>
      </c>
      <c r="Q19" s="34" t="str">
        <f aca="false">IF(ISBLANK(B19),"",IF(P19="b",O19,IF(P19="a","")))</f>
        <v/>
      </c>
      <c r="R19" s="35" t="n">
        <f aca="false">IF(ISBLANK(B19),"",IF( ISBLANK(O19), , 1))</f>
        <v>0</v>
      </c>
      <c r="S19" s="38" t="str">
        <f aca="true">IF(ISBLANK(B19),"",IF( ISBLANK(K19), "" , IF( ISBLANK(O19), (TODAY()-K19)/365, (O19-K19)/365)) )</f>
        <v/>
      </c>
      <c r="T19" s="38" t="str">
        <f aca="false">IF(ISBLANK(B19),"",IF( ISBLANK(K19), "" , IF( ISBLANK(O19), ($Z$41-K19)/365, (O19-K19)/365)) )</f>
        <v/>
      </c>
      <c r="U19" s="38" t="str">
        <f aca="true">IF(ISBLANK(B19),"",IF( ISBLANK(O19), "", (TODAY()-O19)/365))</f>
        <v/>
      </c>
      <c r="V19" s="38" t="str">
        <f aca="false">IF(ISBLANK(B19),"",IF( ISBLANK(O19), "", ($Z$41-O19)/365))</f>
        <v/>
      </c>
      <c r="W19" s="29"/>
      <c r="X19" s="48" t="n">
        <v>1</v>
      </c>
      <c r="Y19" s="27"/>
      <c r="Z19" s="54" t="n">
        <f aca="false">Z16-(Z17+Z18)</f>
        <v>800</v>
      </c>
      <c r="AA19" s="55" t="s">
        <v>33</v>
      </c>
      <c r="AB19" s="41" t="n">
        <f aca="false">Z19/(Z16/100)</f>
        <v>100</v>
      </c>
      <c r="AC19" s="26" t="s">
        <v>31</v>
      </c>
      <c r="AD19" s="26"/>
      <c r="AE19" s="26"/>
      <c r="AF19" s="26"/>
      <c r="AG19" s="26"/>
      <c r="AH19" s="26"/>
      <c r="AI19" s="27"/>
      <c r="AJ19" s="26"/>
      <c r="AK19" s="27"/>
      <c r="AL19" s="27"/>
      <c r="AM19" s="27"/>
      <c r="AN19" s="27"/>
    </row>
    <row r="20" customFormat="false" ht="16" hidden="false" customHeight="false" outlineLevel="0" collapsed="false">
      <c r="A20" s="1" t="n">
        <v>19</v>
      </c>
      <c r="B20" s="28" t="n">
        <v>1</v>
      </c>
      <c r="C20" s="29"/>
      <c r="D20" s="30" t="str">
        <f aca="false">CONCATENATE(E20,", ",F20,", кв-ры: ",H20,", агр: ",I20,", ",W20)</f>
        <v>, , кв-ры: 3, агр: , </v>
      </c>
      <c r="E20" s="31"/>
      <c r="F20" s="31"/>
      <c r="G20" s="31"/>
      <c r="H20" s="31" t="n">
        <v>3</v>
      </c>
      <c r="I20" s="32"/>
      <c r="J20" s="4"/>
      <c r="K20" s="46"/>
      <c r="L20" s="34" t="str">
        <f aca="false">IF(ISBLANK(K20),"a","b")</f>
        <v>a</v>
      </c>
      <c r="M20" s="34" t="str">
        <f aca="false">IF(ISBLANK(B20),"",IF(L20="b",K20,IF(L20="a","")))</f>
        <v/>
      </c>
      <c r="N20" s="35" t="n">
        <f aca="false">IF(ISBLANK(B20),"",IF( ISBLANK(K20), , IF( ISBLANK(O20), 1,) ))</f>
        <v>0</v>
      </c>
      <c r="O20" s="44"/>
      <c r="P20" s="37" t="str">
        <f aca="false">IF(ISBLANK(O20),"a","b")</f>
        <v>a</v>
      </c>
      <c r="Q20" s="34" t="str">
        <f aca="false">IF(ISBLANK(B20),"",IF(P20="b",O20,IF(P20="a","")))</f>
        <v/>
      </c>
      <c r="R20" s="35" t="n">
        <f aca="false">IF(ISBLANK(B20),"",IF( ISBLANK(O20), , 1))</f>
        <v>0</v>
      </c>
      <c r="S20" s="38" t="str">
        <f aca="true">IF(ISBLANK(B20),"",IF( ISBLANK(K20), "" , IF( ISBLANK(O20), (TODAY()-K20)/365, (O20-K20)/365)) )</f>
        <v/>
      </c>
      <c r="T20" s="38" t="str">
        <f aca="false">IF(ISBLANK(B20),"",IF( ISBLANK(K20), "" , IF( ISBLANK(O20), ($Z$41-K20)/365, (O20-K20)/365)) )</f>
        <v/>
      </c>
      <c r="U20" s="38" t="str">
        <f aca="true">IF(ISBLANK(B20),"",IF( ISBLANK(O20), "", (TODAY()-O20)/365))</f>
        <v/>
      </c>
      <c r="V20" s="38" t="str">
        <f aca="false">IF(ISBLANK(B20),"",IF( ISBLANK(O20), "", ($Z$41-O20)/365))</f>
        <v/>
      </c>
      <c r="W20" s="29"/>
      <c r="X20" s="48" t="n">
        <v>1</v>
      </c>
      <c r="Y20" s="56" t="e">
        <f aca="false">(AVERAGE(T3:T804))*12</f>
        <v>#DIV/0!</v>
      </c>
      <c r="Z20" s="57" t="e">
        <f aca="false">AVERAGE(S3:S804)*12</f>
        <v>#DIV/0!</v>
      </c>
      <c r="AA20" s="55" t="s">
        <v>34</v>
      </c>
      <c r="AB20" s="26"/>
      <c r="AC20" s="26"/>
      <c r="AD20" s="26"/>
      <c r="AE20" s="26"/>
      <c r="AF20" s="26"/>
      <c r="AG20" s="26"/>
      <c r="AH20" s="26"/>
      <c r="AI20" s="26"/>
      <c r="AJ20" s="26"/>
      <c r="AK20" s="27"/>
      <c r="AL20" s="27"/>
      <c r="AM20" s="27"/>
      <c r="AN20" s="27"/>
    </row>
    <row r="21" customFormat="false" ht="16" hidden="false" customHeight="false" outlineLevel="0" collapsed="false">
      <c r="A21" s="1" t="n">
        <v>20</v>
      </c>
      <c r="B21" s="28" t="n">
        <v>1</v>
      </c>
      <c r="C21" s="29"/>
      <c r="D21" s="30" t="str">
        <f aca="false">CONCATENATE(E21,", ",F21,", кв-ры: ",H21,", агр: ",I21,", ",W21)</f>
        <v>, , кв-ры: 4, агр: , </v>
      </c>
      <c r="E21" s="31"/>
      <c r="F21" s="31"/>
      <c r="G21" s="31"/>
      <c r="H21" s="31" t="n">
        <v>4</v>
      </c>
      <c r="I21" s="32"/>
      <c r="J21" s="58"/>
      <c r="K21" s="59"/>
      <c r="L21" s="34" t="str">
        <f aca="false">IF(ISBLANK(K21),"a","b")</f>
        <v>a</v>
      </c>
      <c r="M21" s="34" t="str">
        <f aca="false">IF(ISBLANK(B21),"",IF(L21="b",K21,IF(L21="a","")))</f>
        <v/>
      </c>
      <c r="N21" s="35" t="n">
        <f aca="false">IF(ISBLANK(B21),"",IF( ISBLANK(K21), , IF( ISBLANK(O21), 1,) ))</f>
        <v>0</v>
      </c>
      <c r="O21" s="60"/>
      <c r="P21" s="37" t="str">
        <f aca="false">IF(ISBLANK(O21),"a","b")</f>
        <v>a</v>
      </c>
      <c r="Q21" s="34" t="str">
        <f aca="false">IF(ISBLANK(B21),"",IF(P21="b",O21,IF(P21="a","")))</f>
        <v/>
      </c>
      <c r="R21" s="35" t="n">
        <f aca="false">IF(ISBLANK(B21),"",IF( ISBLANK(O21), , 1))</f>
        <v>0</v>
      </c>
      <c r="S21" s="38" t="str">
        <f aca="true">IF(ISBLANK(B21),"",IF( ISBLANK(K21), "" , IF( ISBLANK(O21), (TODAY()-K21)/365, (O21-K21)/365)) )</f>
        <v/>
      </c>
      <c r="T21" s="38" t="str">
        <f aca="false">IF(ISBLANK(B21),"",IF( ISBLANK(K21), "" , IF( ISBLANK(O21), ($Z$41-K21)/365, (O21-K21)/365)) )</f>
        <v/>
      </c>
      <c r="U21" s="38" t="str">
        <f aca="true">IF(ISBLANK(B21),"",IF( ISBLANK(O21), "", (TODAY()-O21)/365))</f>
        <v/>
      </c>
      <c r="V21" s="38" t="str">
        <f aca="false">IF(ISBLANK(B21),"",IF( ISBLANK(O21), "", ($Z$41-O21)/365))</f>
        <v/>
      </c>
      <c r="W21" s="29"/>
      <c r="X21" s="48" t="n">
        <v>1</v>
      </c>
      <c r="Y21" s="56" t="e">
        <f aca="false">AVERAGE(V3:V804)*12</f>
        <v>#DIV/0!</v>
      </c>
      <c r="Z21" s="54" t="e">
        <f aca="false">AVERAGE(U3:U804)*12</f>
        <v>#DIV/0!</v>
      </c>
      <c r="AA21" s="55" t="s">
        <v>35</v>
      </c>
      <c r="AB21" s="26"/>
      <c r="AC21" s="26"/>
      <c r="AD21" s="26"/>
      <c r="AE21" s="26"/>
      <c r="AF21" s="26"/>
      <c r="AG21" s="41" t="e">
        <f aca="false">Z20-Z21</f>
        <v>#DIV/0!</v>
      </c>
      <c r="AH21" s="41" t="s">
        <v>36</v>
      </c>
      <c r="AI21" s="26"/>
      <c r="AJ21" s="26"/>
      <c r="AK21" s="27"/>
      <c r="AL21" s="27"/>
      <c r="AM21" s="27"/>
      <c r="AN21" s="27"/>
    </row>
    <row r="22" customFormat="false" ht="16" hidden="false" customHeight="false" outlineLevel="0" collapsed="false">
      <c r="A22" s="1" t="n">
        <v>21</v>
      </c>
      <c r="B22" s="28" t="n">
        <v>1</v>
      </c>
      <c r="C22" s="29" t="n">
        <v>1</v>
      </c>
      <c r="D22" s="30" t="str">
        <f aca="false">CONCATENATE(E22,", ",F22,", кв-ры: ",H22,", агр: ",I22,", ",W22)</f>
        <v> Сокращенная, 1, кв-ры: , агр: , </v>
      </c>
      <c r="E22" s="31" t="s">
        <v>37</v>
      </c>
      <c r="F22" s="31" t="n">
        <v>1</v>
      </c>
      <c r="G22" s="31"/>
      <c r="H22" s="31"/>
      <c r="I22" s="32"/>
      <c r="J22" s="4"/>
      <c r="K22" s="33"/>
      <c r="L22" s="34" t="str">
        <f aca="false">IF(ISBLANK(K22),"a","b")</f>
        <v>a</v>
      </c>
      <c r="M22" s="34" t="str">
        <f aca="false">IF(ISBLANK(B22),"",IF(L22="b",K22,IF(L22="a","")))</f>
        <v/>
      </c>
      <c r="N22" s="35" t="n">
        <f aca="false">IF(ISBLANK(B22),"",IF( ISBLANK(K22), , IF( ISBLANK(O22), 1,) ))</f>
        <v>0</v>
      </c>
      <c r="O22" s="44"/>
      <c r="P22" s="37" t="str">
        <f aca="false">IF(ISBLANK(O22),"a","b")</f>
        <v>a</v>
      </c>
      <c r="Q22" s="34" t="str">
        <f aca="false">IF(ISBLANK(B22),"",IF(P22="b",O22,IF(P22="a","")))</f>
        <v/>
      </c>
      <c r="R22" s="35" t="n">
        <f aca="false">IF(ISBLANK(B22),"",IF( ISBLANK(O22), , 1))</f>
        <v>0</v>
      </c>
      <c r="S22" s="38" t="str">
        <f aca="true">IF(ISBLANK(B22),"",IF( ISBLANK(K22), "" , IF( ISBLANK(O22), (TODAY()-K22)/365, (O22-K22)/365)) )</f>
        <v/>
      </c>
      <c r="T22" s="38" t="str">
        <f aca="false">IF(ISBLANK(B22),"",IF( ISBLANK(K22), "" , IF( ISBLANK(O22), ($Z$41-K22)/365, (O22-K22)/365)) )</f>
        <v/>
      </c>
      <c r="U22" s="38" t="str">
        <f aca="true">IF(ISBLANK(B22),"",IF( ISBLANK(O22), "", (TODAY()-O22)/365))</f>
        <v/>
      </c>
      <c r="V22" s="38" t="str">
        <f aca="false">IF(ISBLANK(B22),"",IF( ISBLANK(O22), "", ($Z$41-O22)/365))</f>
        <v/>
      </c>
      <c r="W22" s="29"/>
      <c r="X22" s="50" t="n">
        <v>1</v>
      </c>
      <c r="Y22" s="56" t="n">
        <f aca="false">MAX(T3:T804)*12</f>
        <v>0</v>
      </c>
      <c r="Z22" s="54" t="n">
        <f aca="false">MAX(S3:S804)*12</f>
        <v>0</v>
      </c>
      <c r="AA22" s="55" t="s">
        <v>38</v>
      </c>
      <c r="AB22" s="26"/>
      <c r="AC22" s="26"/>
      <c r="AD22" s="26"/>
      <c r="AE22" s="26"/>
      <c r="AF22" s="26"/>
      <c r="AG22" s="26"/>
      <c r="AH22" s="26"/>
      <c r="AI22" s="26"/>
      <c r="AJ22" s="26"/>
      <c r="AK22" s="27"/>
      <c r="AL22" s="27"/>
      <c r="AM22" s="27"/>
      <c r="AN22" s="27"/>
    </row>
    <row r="23" customFormat="false" ht="16" hidden="false" customHeight="false" outlineLevel="0" collapsed="false">
      <c r="A23" s="1" t="n">
        <v>22</v>
      </c>
      <c r="B23" s="28" t="n">
        <v>1</v>
      </c>
      <c r="C23" s="29" t="n">
        <v>2</v>
      </c>
      <c r="D23" s="30" t="str">
        <f aca="false">CONCATENATE(E23,", ",F23,", кв-ры: ",H23,", агр: ",I23,", ",W23)</f>
        <v> Сокращенная, 2, кв-ры: , агр: , </v>
      </c>
      <c r="E23" s="31" t="s">
        <v>37</v>
      </c>
      <c r="F23" s="31" t="n">
        <v>2</v>
      </c>
      <c r="G23" s="31"/>
      <c r="H23" s="31"/>
      <c r="I23" s="32"/>
      <c r="J23" s="4"/>
      <c r="K23" s="46"/>
      <c r="L23" s="34" t="str">
        <f aca="false">IF(ISBLANK(K23),"a","b")</f>
        <v>a</v>
      </c>
      <c r="M23" s="34" t="str">
        <f aca="false">IF(ISBLANK(B23),"",IF(L23="b",K23,IF(L23="a","")))</f>
        <v/>
      </c>
      <c r="N23" s="35" t="n">
        <f aca="false">IF(ISBLANK(B23),"",IF( ISBLANK(K23), , IF( ISBLANK(O23), 1,) ))</f>
        <v>0</v>
      </c>
      <c r="O23" s="44"/>
      <c r="P23" s="37" t="str">
        <f aca="false">IF(ISBLANK(O23),"a","b")</f>
        <v>a</v>
      </c>
      <c r="Q23" s="34" t="str">
        <f aca="false">IF(ISBLANK(B23),"",IF(P23="b",O23,IF(P23="a","")))</f>
        <v/>
      </c>
      <c r="R23" s="35" t="n">
        <f aca="false">IF(ISBLANK(B23),"",IF( ISBLANK(O23), , 1))</f>
        <v>0</v>
      </c>
      <c r="S23" s="38" t="str">
        <f aca="true">IF(ISBLANK(B23),"",IF( ISBLANK(K23), "" , IF( ISBLANK(O23), (TODAY()-K23)/365, (O23-K23)/365)) )</f>
        <v/>
      </c>
      <c r="T23" s="38" t="str">
        <f aca="false">IF(ISBLANK(B23),"",IF( ISBLANK(K23), "" , IF( ISBLANK(O23), ($Z$41-K23)/365, (O23-K23)/365)) )</f>
        <v/>
      </c>
      <c r="U23" s="38" t="str">
        <f aca="true">IF(ISBLANK(B23),"",IF( ISBLANK(O23), "", (TODAY()-O23)/365))</f>
        <v/>
      </c>
      <c r="V23" s="38" t="str">
        <f aca="false">IF(ISBLANK(B23),"",IF( ISBLANK(O23), "", ($Z$41-O23)/365))</f>
        <v/>
      </c>
      <c r="W23" s="29"/>
      <c r="X23" s="50" t="n">
        <v>1</v>
      </c>
      <c r="Y23" s="56" t="n">
        <f aca="false">MAX(V3:V804)*12</f>
        <v>0</v>
      </c>
      <c r="Z23" s="54" t="n">
        <f aca="false">MAX(U3:U804)*12</f>
        <v>0</v>
      </c>
      <c r="AA23" s="55" t="s">
        <v>39</v>
      </c>
      <c r="AB23" s="26"/>
      <c r="AC23" s="26"/>
      <c r="AD23" s="26"/>
      <c r="AE23" s="26"/>
      <c r="AF23" s="26"/>
      <c r="AG23" s="26"/>
      <c r="AH23" s="26"/>
      <c r="AI23" s="41"/>
      <c r="AJ23" s="26"/>
      <c r="AK23" s="27"/>
      <c r="AL23" s="27"/>
      <c r="AM23" s="27"/>
      <c r="AN23" s="27"/>
    </row>
    <row r="24" customFormat="false" ht="16" hidden="false" customHeight="false" outlineLevel="0" collapsed="false">
      <c r="A24" s="1" t="n">
        <v>23</v>
      </c>
      <c r="B24" s="28" t="n">
        <v>1</v>
      </c>
      <c r="C24" s="29" t="n">
        <v>3</v>
      </c>
      <c r="D24" s="30" t="str">
        <f aca="false">CONCATENATE(E24,", ",F24,", кв-ры: ",H24,", агр: ",I24,", ",W24)</f>
        <v> Сокращенная, 3, кв-ры: 1, агр: , </v>
      </c>
      <c r="E24" s="31" t="s">
        <v>37</v>
      </c>
      <c r="F24" s="31" t="n">
        <v>3</v>
      </c>
      <c r="G24" s="31" t="n">
        <v>1</v>
      </c>
      <c r="H24" s="31" t="n">
        <v>1</v>
      </c>
      <c r="I24" s="32"/>
      <c r="J24" s="4"/>
      <c r="K24" s="33"/>
      <c r="L24" s="34" t="str">
        <f aca="false">IF(ISBLANK(K24),"a","b")</f>
        <v>a</v>
      </c>
      <c r="M24" s="34" t="str">
        <f aca="false">IF(ISBLANK(B24),"",IF(L24="b",K24,IF(L24="a","")))</f>
        <v/>
      </c>
      <c r="N24" s="35" t="n">
        <f aca="false">IF(ISBLANK(B24),"",IF( ISBLANK(K24), , IF( ISBLANK(O24), 1,) ))</f>
        <v>0</v>
      </c>
      <c r="O24" s="36"/>
      <c r="P24" s="37" t="str">
        <f aca="false">IF(ISBLANK(O24),"a","b")</f>
        <v>a</v>
      </c>
      <c r="Q24" s="34" t="str">
        <f aca="false">IF(ISBLANK(B24),"",IF(P24="b",O24,IF(P24="a","")))</f>
        <v/>
      </c>
      <c r="R24" s="35" t="n">
        <f aca="false">IF(ISBLANK(B24),"",IF( ISBLANK(O24), , 1))</f>
        <v>0</v>
      </c>
      <c r="S24" s="38" t="str">
        <f aca="true">IF(ISBLANK(B24),"",IF( ISBLANK(K24), "" , IF( ISBLANK(O24), (TODAY()-K24)/365, (O24-K24)/365)) )</f>
        <v/>
      </c>
      <c r="T24" s="38" t="str">
        <f aca="false">IF(ISBLANK(B24),"",IF( ISBLANK(K24), "" , IF( ISBLANK(O24), ($Z$41-K24)/365, (O24-K24)/365)) )</f>
        <v/>
      </c>
      <c r="U24" s="38" t="str">
        <f aca="true">IF(ISBLANK(B24),"",IF( ISBLANK(O24), "", (TODAY()-O24)/365))</f>
        <v/>
      </c>
      <c r="V24" s="38" t="str">
        <f aca="false">IF(ISBLANK(B24),"",IF( ISBLANK(O24), "", ($Z$41-O24)/365))</f>
        <v/>
      </c>
      <c r="W24" s="29"/>
      <c r="X24" s="50" t="n">
        <v>1</v>
      </c>
      <c r="Y24" s="51"/>
      <c r="Z24" s="41" t="e">
        <f aca="false">Z17/(((MAX(O3:O1806))-Z13)/12)</f>
        <v>#DIV/0!</v>
      </c>
      <c r="AA24" s="41" t="s">
        <v>40</v>
      </c>
      <c r="AB24" s="41"/>
      <c r="AC24" s="41"/>
      <c r="AD24" s="26"/>
      <c r="AE24" s="26"/>
      <c r="AF24" s="26"/>
      <c r="AG24" s="26"/>
      <c r="AH24" s="26"/>
      <c r="AI24" s="26"/>
      <c r="AJ24" s="26"/>
      <c r="AK24" s="27"/>
      <c r="AL24" s="27"/>
      <c r="AM24" s="27"/>
      <c r="AN24" s="27"/>
    </row>
    <row r="25" customFormat="false" ht="16" hidden="false" customHeight="false" outlineLevel="0" collapsed="false">
      <c r="A25" s="1" t="n">
        <v>24</v>
      </c>
      <c r="B25" s="28" t="n">
        <v>1</v>
      </c>
      <c r="C25" s="29" t="n">
        <v>4</v>
      </c>
      <c r="D25" s="30" t="str">
        <f aca="false">CONCATENATE(E25,", ",F25,", кв-ры: ",H25,", агр: ",I25,", ",W25)</f>
        <v> Сокращенная, 5, кв-ры: 1, агр: , </v>
      </c>
      <c r="E25" s="31" t="s">
        <v>37</v>
      </c>
      <c r="F25" s="31" t="n">
        <v>5</v>
      </c>
      <c r="G25" s="31" t="n">
        <v>1</v>
      </c>
      <c r="H25" s="31" t="n">
        <v>1</v>
      </c>
      <c r="I25" s="32"/>
      <c r="J25" s="4"/>
      <c r="K25" s="46"/>
      <c r="L25" s="34" t="str">
        <f aca="false">IF(ISBLANK(K25),"a","b")</f>
        <v>a</v>
      </c>
      <c r="M25" s="34" t="str">
        <f aca="false">IF(ISBLANK(B25),"",IF(L25="b",K25,IF(L25="a","")))</f>
        <v/>
      </c>
      <c r="N25" s="35" t="n">
        <f aca="false">IF(ISBLANK(B25),"",IF( ISBLANK(K25), , IF( ISBLANK(O25), 1,) ))</f>
        <v>0</v>
      </c>
      <c r="O25" s="44"/>
      <c r="P25" s="37" t="str">
        <f aca="false">IF(ISBLANK(O25),"a","b")</f>
        <v>a</v>
      </c>
      <c r="Q25" s="34" t="str">
        <f aca="false">IF(ISBLANK(B25),"",IF(P25="b",O25,IF(P25="a","")))</f>
        <v/>
      </c>
      <c r="R25" s="35" t="n">
        <f aca="false">IF(ISBLANK(B25),"",IF( ISBLANK(O25), , 1))</f>
        <v>0</v>
      </c>
      <c r="S25" s="38" t="str">
        <f aca="true">IF(ISBLANK(B25),"",IF( ISBLANK(K25), "" , IF( ISBLANK(O25), (TODAY()-K25)/365, (O25-K25)/365)) )</f>
        <v/>
      </c>
      <c r="T25" s="38" t="str">
        <f aca="false">IF(ISBLANK(B25),"",IF( ISBLANK(K25), "" , IF( ISBLANK(O25), ($Z$41-K25)/365, (O25-K25)/365)) )</f>
        <v/>
      </c>
      <c r="U25" s="38" t="str">
        <f aca="true">IF(ISBLANK(B25),"",IF( ISBLANK(O25), "", (TODAY()-O25)/365))</f>
        <v/>
      </c>
      <c r="V25" s="38" t="str">
        <f aca="false">IF(ISBLANK(B25),"",IF( ISBLANK(O25), "", ($Z$41-O25)/365))</f>
        <v/>
      </c>
      <c r="W25" s="29"/>
      <c r="X25" s="50" t="n">
        <v>1</v>
      </c>
      <c r="Y25" s="51"/>
      <c r="Z25" s="41" t="e">
        <f aca="false">Z18/((Z14-(MIN(K3:K1804)))/12)</f>
        <v>#DIV/0!</v>
      </c>
      <c r="AA25" s="41" t="s">
        <v>41</v>
      </c>
      <c r="AB25" s="26"/>
      <c r="AC25" s="27"/>
      <c r="AD25" s="27"/>
      <c r="AE25" s="27"/>
      <c r="AF25" s="26"/>
      <c r="AG25" s="41" t="e">
        <f aca="false">Z24-Z25</f>
        <v>#DIV/0!</v>
      </c>
      <c r="AH25" s="41" t="s">
        <v>36</v>
      </c>
      <c r="AI25" s="26"/>
      <c r="AJ25" s="26"/>
      <c r="AK25" s="27"/>
      <c r="AL25" s="27"/>
      <c r="AM25" s="27"/>
      <c r="AN25" s="27"/>
    </row>
    <row r="26" customFormat="false" ht="16" hidden="false" customHeight="false" outlineLevel="0" collapsed="false">
      <c r="A26" s="1" t="n">
        <v>25</v>
      </c>
      <c r="B26" s="28" t="n">
        <v>1</v>
      </c>
      <c r="C26" s="29" t="n">
        <v>5</v>
      </c>
      <c r="D26" s="30" t="str">
        <f aca="false">CONCATENATE(E26,", ",F26,", кв-ры: ",H26,", агр: ",I26,", ",W26)</f>
        <v> Сокращенная, 7, кв-ры: 1, агр: , </v>
      </c>
      <c r="E26" s="31" t="s">
        <v>37</v>
      </c>
      <c r="F26" s="31" t="n">
        <v>7</v>
      </c>
      <c r="G26" s="31" t="n">
        <v>1</v>
      </c>
      <c r="H26" s="31" t="n">
        <v>1</v>
      </c>
      <c r="I26" s="32"/>
      <c r="J26" s="4"/>
      <c r="K26" s="46"/>
      <c r="L26" s="34" t="str">
        <f aca="false">IF(ISBLANK(K26),"a","b")</f>
        <v>a</v>
      </c>
      <c r="M26" s="34" t="str">
        <f aca="false">IF(ISBLANK(B26),"",IF(L26="b",K26,IF(L26="a","")))</f>
        <v/>
      </c>
      <c r="N26" s="35" t="n">
        <f aca="false">IF(ISBLANK(B26),"",IF( ISBLANK(K26), , IF( ISBLANK(O26), 1,) ))</f>
        <v>0</v>
      </c>
      <c r="O26" s="44"/>
      <c r="P26" s="37" t="str">
        <f aca="false">IF(ISBLANK(O26),"a","b")</f>
        <v>a</v>
      </c>
      <c r="Q26" s="34" t="str">
        <f aca="false">IF(ISBLANK(B26),"",IF(P26="b",O26,IF(P26="a","")))</f>
        <v/>
      </c>
      <c r="R26" s="35" t="n">
        <f aca="false">IF(ISBLANK(B26),"",IF( ISBLANK(O26), , 1))</f>
        <v>0</v>
      </c>
      <c r="S26" s="38" t="str">
        <f aca="true">IF(ISBLANK(B26),"",IF( ISBLANK(K26), "" , IF( ISBLANK(O26), (TODAY()-K26)/365, (O26-K26)/365)) )</f>
        <v/>
      </c>
      <c r="T26" s="38" t="str">
        <f aca="false">IF(ISBLANK(B26),"",IF( ISBLANK(K26), "" , IF( ISBLANK(O26), ($Z$41-K26)/365, (O26-K26)/365)) )</f>
        <v/>
      </c>
      <c r="U26" s="38" t="str">
        <f aca="true">IF(ISBLANK(B26),"",IF( ISBLANK(O26), "", (TODAY()-O26)/365))</f>
        <v/>
      </c>
      <c r="V26" s="38" t="str">
        <f aca="false">IF(ISBLANK(B26),"",IF( ISBLANK(O26), "", ($Z$41-O26)/365))</f>
        <v/>
      </c>
      <c r="W26" s="29"/>
      <c r="X26" s="48" t="n">
        <v>1</v>
      </c>
      <c r="Y26" s="40"/>
      <c r="Z26" s="61" t="e">
        <f aca="false">(Z19/Z25)</f>
        <v>#DIV/0!</v>
      </c>
      <c r="AA26" s="61" t="s">
        <v>42</v>
      </c>
      <c r="AB26" s="26"/>
      <c r="AC26" s="26"/>
      <c r="AD26" s="26"/>
      <c r="AE26" s="26"/>
      <c r="AF26" s="26"/>
      <c r="AG26" s="26"/>
      <c r="AH26" s="26"/>
      <c r="AI26" s="26"/>
      <c r="AJ26" s="26"/>
      <c r="AK26" s="27"/>
      <c r="AL26" s="27"/>
      <c r="AM26" s="27"/>
      <c r="AN26" s="27"/>
    </row>
    <row r="27" customFormat="false" ht="16" hidden="false" customHeight="false" outlineLevel="0" collapsed="false">
      <c r="A27" s="1" t="n">
        <v>26</v>
      </c>
      <c r="B27" s="28" t="n">
        <v>1</v>
      </c>
      <c r="C27" s="29" t="n">
        <v>6</v>
      </c>
      <c r="D27" s="30" t="str">
        <f aca="false">CONCATENATE(E27,", ",F27,", кв-ры: ",H27,", агр: ",I27,", ",W27)</f>
        <v> Сокращенная, 9, кв-ры: 1, агр: , </v>
      </c>
      <c r="E27" s="31" t="s">
        <v>37</v>
      </c>
      <c r="F27" s="31" t="n">
        <v>9</v>
      </c>
      <c r="G27" s="31" t="n">
        <v>1</v>
      </c>
      <c r="H27" s="31" t="n">
        <v>1</v>
      </c>
      <c r="I27" s="32"/>
      <c r="J27" s="4"/>
      <c r="K27" s="33"/>
      <c r="L27" s="34" t="str">
        <f aca="false">IF(ISBLANK(K27),"a","b")</f>
        <v>a</v>
      </c>
      <c r="M27" s="34" t="str">
        <f aca="false">IF(ISBLANK(B27),"",IF(L27="b",K27,IF(L27="a","")))</f>
        <v/>
      </c>
      <c r="N27" s="35" t="n">
        <f aca="false">IF(ISBLANK(B27),"",IF( ISBLANK(K27), , IF( ISBLANK(O27), 1,) ))</f>
        <v>0</v>
      </c>
      <c r="O27" s="36"/>
      <c r="P27" s="37" t="str">
        <f aca="false">IF(ISBLANK(O27),"a","b")</f>
        <v>a</v>
      </c>
      <c r="Q27" s="34" t="str">
        <f aca="false">IF(ISBLANK(B27),"",IF(P27="b",O27,IF(P27="a","")))</f>
        <v/>
      </c>
      <c r="R27" s="35" t="n">
        <f aca="false">IF(ISBLANK(B27),"",IF( ISBLANK(O27), , 1))</f>
        <v>0</v>
      </c>
      <c r="S27" s="38" t="str">
        <f aca="true">IF(ISBLANK(B27),"",IF( ISBLANK(K27), "" , IF( ISBLANK(O27), (TODAY()-K27)/365, (O27-K27)/365)) )</f>
        <v/>
      </c>
      <c r="T27" s="38" t="str">
        <f aca="false">IF(ISBLANK(B27),"",IF( ISBLANK(K27), "" , IF( ISBLANK(O27), ($Z$41-K27)/365, (O27-K27)/365)) )</f>
        <v/>
      </c>
      <c r="U27" s="38" t="str">
        <f aca="true">IF(ISBLANK(B27),"",IF( ISBLANK(O27), "", (TODAY()-O27)/365))</f>
        <v/>
      </c>
      <c r="V27" s="38" t="str">
        <f aca="false">IF(ISBLANK(B27),"",IF( ISBLANK(O27), "", ($Z$41-O27)/365))</f>
        <v/>
      </c>
      <c r="W27" s="29"/>
      <c r="X27" s="48" t="n">
        <v>1</v>
      </c>
      <c r="Y27" s="40"/>
      <c r="Z27" s="61" t="e">
        <f aca="false">(Z14-Z13)/Z18</f>
        <v>#DIV/0!</v>
      </c>
      <c r="AA27" s="61" t="s">
        <v>43</v>
      </c>
      <c r="AB27" s="62"/>
      <c r="AC27" s="0"/>
      <c r="AD27" s="0"/>
      <c r="AE27" s="26"/>
      <c r="AF27" s="26"/>
      <c r="AG27" s="26"/>
      <c r="AH27" s="26"/>
      <c r="AI27" s="26"/>
      <c r="AJ27" s="26"/>
      <c r="AK27" s="27"/>
      <c r="AL27" s="27"/>
      <c r="AM27" s="27"/>
      <c r="AN27" s="27"/>
    </row>
    <row r="28" customFormat="false" ht="16" hidden="false" customHeight="false" outlineLevel="0" collapsed="false">
      <c r="A28" s="1" t="n">
        <v>27</v>
      </c>
      <c r="B28" s="28" t="n">
        <v>1</v>
      </c>
      <c r="C28" s="29" t="n">
        <v>7</v>
      </c>
      <c r="D28" s="30" t="str">
        <f aca="false">CONCATENATE(E28,", ",F28,", кв-ры: ",H28,", агр: ",I28,", ",W28)</f>
        <v> Сокращенная, 11, кв-ры: 1, агр: , </v>
      </c>
      <c r="E28" s="31" t="s">
        <v>37</v>
      </c>
      <c r="F28" s="31" t="n">
        <v>11</v>
      </c>
      <c r="G28" s="31" t="n">
        <v>1</v>
      </c>
      <c r="H28" s="31" t="n">
        <v>1</v>
      </c>
      <c r="I28" s="32"/>
      <c r="J28" s="4"/>
      <c r="K28" s="33"/>
      <c r="L28" s="34" t="str">
        <f aca="false">IF(ISBLANK(K28),"a","b")</f>
        <v>a</v>
      </c>
      <c r="M28" s="34" t="str">
        <f aca="false">IF(ISBLANK(B28),"",IF(L28="b",K28,IF(L28="a","")))</f>
        <v/>
      </c>
      <c r="N28" s="35" t="n">
        <f aca="false">IF(ISBLANK(B28),"",IF( ISBLANK(K28), , IF( ISBLANK(O28), 1,) ))</f>
        <v>0</v>
      </c>
      <c r="O28" s="44"/>
      <c r="P28" s="37" t="str">
        <f aca="false">IF(ISBLANK(O28),"a","b")</f>
        <v>a</v>
      </c>
      <c r="Q28" s="34" t="str">
        <f aca="false">IF(ISBLANK(B28),"",IF(P28="b",O28,IF(P28="a","")))</f>
        <v/>
      </c>
      <c r="R28" s="35" t="n">
        <f aca="false">IF(ISBLANK(B28),"",IF( ISBLANK(O28), , 1))</f>
        <v>0</v>
      </c>
      <c r="S28" s="38" t="str">
        <f aca="true">IF(ISBLANK(B28),"",IF( ISBLANK(K28), "" , IF( ISBLANK(O28), (TODAY()-K28)/365, (O28-K28)/365)) )</f>
        <v/>
      </c>
      <c r="T28" s="38" t="str">
        <f aca="false">IF(ISBLANK(B28),"",IF( ISBLANK(K28), "" , IF( ISBLANK(O28), ($Z$41-K28)/365, (O28-K28)/365)) )</f>
        <v/>
      </c>
      <c r="U28" s="38" t="str">
        <f aca="true">IF(ISBLANK(B28),"",IF( ISBLANK(O28), "", (TODAY()-O28)/365))</f>
        <v/>
      </c>
      <c r="V28" s="38" t="str">
        <f aca="false">IF(ISBLANK(B28),"",IF( ISBLANK(O28), "", ($Z$41-O28)/365))</f>
        <v/>
      </c>
      <c r="W28" s="29"/>
      <c r="X28" s="48" t="n">
        <v>1</v>
      </c>
      <c r="Y28" s="40"/>
      <c r="Z28" s="63" t="e">
        <f aca="false">(Z27/180)*24</f>
        <v>#DIV/0!</v>
      </c>
      <c r="AA28" s="61" t="s">
        <v>44</v>
      </c>
      <c r="AB28" s="27"/>
      <c r="AC28" s="27"/>
      <c r="AD28" s="27"/>
      <c r="AE28" s="27"/>
      <c r="AF28" s="27"/>
      <c r="AG28" s="27"/>
      <c r="AH28" s="27"/>
      <c r="AI28" s="26"/>
      <c r="AJ28" s="26"/>
      <c r="AK28" s="27"/>
      <c r="AL28" s="27"/>
      <c r="AM28" s="27"/>
      <c r="AN28" s="27"/>
    </row>
    <row r="29" customFormat="false" ht="15" hidden="false" customHeight="false" outlineLevel="0" collapsed="false">
      <c r="A29" s="1" t="n">
        <v>28</v>
      </c>
      <c r="B29" s="28" t="n">
        <v>1</v>
      </c>
      <c r="C29" s="29" t="n">
        <v>8</v>
      </c>
      <c r="D29" s="30" t="str">
        <f aca="false">CONCATENATE(E29,", ",F29,", кв-ры: ",H29,", агр: ",I29,", ",W29)</f>
        <v> Сокращенная, 13, кв-ры: 1, агр: , </v>
      </c>
      <c r="E29" s="31" t="s">
        <v>37</v>
      </c>
      <c r="F29" s="31" t="n">
        <v>13</v>
      </c>
      <c r="G29" s="31" t="n">
        <v>3</v>
      </c>
      <c r="H29" s="31" t="n">
        <v>1</v>
      </c>
      <c r="I29" s="32"/>
      <c r="J29" s="4"/>
      <c r="K29" s="33"/>
      <c r="L29" s="34" t="str">
        <f aca="false">IF(ISBLANK(K29),"a","b")</f>
        <v>a</v>
      </c>
      <c r="M29" s="34" t="str">
        <f aca="false">IF(ISBLANK(B29),"",IF(L29="b",K29,IF(L29="a","")))</f>
        <v/>
      </c>
      <c r="N29" s="35" t="n">
        <f aca="false">IF(ISBLANK(B29),"",IF( ISBLANK(K29), , IF( ISBLANK(O29), 1,) ))</f>
        <v>0</v>
      </c>
      <c r="O29" s="36"/>
      <c r="P29" s="37" t="str">
        <f aca="false">IF(ISBLANK(O29),"a","b")</f>
        <v>a</v>
      </c>
      <c r="Q29" s="34" t="str">
        <f aca="false">IF(ISBLANK(B29),"",IF(P29="b",O29,IF(P29="a","")))</f>
        <v/>
      </c>
      <c r="R29" s="35" t="n">
        <f aca="false">IF(ISBLANK(B29),"",IF( ISBLANK(O29), , 1))</f>
        <v>0</v>
      </c>
      <c r="S29" s="38" t="str">
        <f aca="true">IF(ISBLANK(B29),"",IF( ISBLANK(K29), "" , IF( ISBLANK(O29), (TODAY()-K29)/365, (O29-K29)/365)) )</f>
        <v/>
      </c>
      <c r="T29" s="38" t="str">
        <f aca="false">IF(ISBLANK(B29),"",IF( ISBLANK(K29), "" , IF( ISBLANK(O29), ($Z$41-K29)/365, (O29-K29)/365)) )</f>
        <v/>
      </c>
      <c r="U29" s="38" t="str">
        <f aca="true">IF(ISBLANK(B29),"",IF( ISBLANK(O29), "", (TODAY()-O29)/365))</f>
        <v/>
      </c>
      <c r="V29" s="38" t="str">
        <f aca="false">IF(ISBLANK(B29),"",IF( ISBLANK(O29), "", ($Z$41-O29)/365))</f>
        <v/>
      </c>
      <c r="W29" s="29"/>
      <c r="X29" s="39" t="n">
        <v>1</v>
      </c>
      <c r="Y29" s="40"/>
      <c r="Z29" s="27"/>
      <c r="AA29" s="27"/>
      <c r="AB29" s="27"/>
      <c r="AC29" s="27"/>
      <c r="AD29" s="27"/>
      <c r="AE29" s="27"/>
      <c r="AF29" s="27"/>
      <c r="AG29" s="27"/>
      <c r="AH29" s="27"/>
      <c r="AI29" s="26"/>
      <c r="AJ29" s="26"/>
      <c r="AK29" s="27"/>
      <c r="AL29" s="27"/>
      <c r="AM29" s="27"/>
      <c r="AN29" s="27"/>
    </row>
    <row r="30" customFormat="false" ht="15" hidden="false" customHeight="false" outlineLevel="0" collapsed="false">
      <c r="A30" s="1" t="n">
        <v>29</v>
      </c>
      <c r="B30" s="28" t="n">
        <v>1</v>
      </c>
      <c r="C30" s="29"/>
      <c r="D30" s="30" t="str">
        <f aca="false">CONCATENATE(E30,", ",F30,", кв-ры: ",H30,", агр: ",I30,", ",W30)</f>
        <v>, , кв-ры: 2, агр: , </v>
      </c>
      <c r="E30" s="31"/>
      <c r="F30" s="31"/>
      <c r="G30" s="31"/>
      <c r="H30" s="31" t="n">
        <v>2</v>
      </c>
      <c r="I30" s="32"/>
      <c r="J30" s="4"/>
      <c r="K30" s="46"/>
      <c r="L30" s="34" t="str">
        <f aca="false">IF(ISBLANK(K30),"a","b")</f>
        <v>a</v>
      </c>
      <c r="M30" s="34" t="str">
        <f aca="false">IF(ISBLANK(B30),"",IF(L30="b",K30,IF(L30="a","")))</f>
        <v/>
      </c>
      <c r="N30" s="35" t="n">
        <f aca="false">IF(ISBLANK(B30),"",IF( ISBLANK(K30), , IF( ISBLANK(O30), 1,) ))</f>
        <v>0</v>
      </c>
      <c r="O30" s="44"/>
      <c r="P30" s="37" t="str">
        <f aca="false">IF(ISBLANK(O30),"a","b")</f>
        <v>a</v>
      </c>
      <c r="Q30" s="34" t="str">
        <f aca="false">IF(ISBLANK(B30),"",IF(P30="b",O30,IF(P30="a","")))</f>
        <v/>
      </c>
      <c r="R30" s="35" t="n">
        <f aca="false">IF(ISBLANK(B30),"",IF( ISBLANK(O30), , 1))</f>
        <v>0</v>
      </c>
      <c r="S30" s="38" t="str">
        <f aca="true">IF(ISBLANK(B30),"",IF( ISBLANK(K30), "" , IF( ISBLANK(O30), (TODAY()-K30)/365, (O30-K30)/365)) )</f>
        <v/>
      </c>
      <c r="T30" s="38" t="str">
        <f aca="false">IF(ISBLANK(B30),"",IF( ISBLANK(K30), "" , IF( ISBLANK(O30), ($Z$41-K30)/365, (O30-K30)/365)) )</f>
        <v/>
      </c>
      <c r="U30" s="38" t="str">
        <f aca="true">IF(ISBLANK(B30),"",IF( ISBLANK(O30), "", (TODAY()-O30)/365))</f>
        <v/>
      </c>
      <c r="V30" s="38" t="str">
        <f aca="false">IF(ISBLANK(B30),"",IF( ISBLANK(O30), "", ($Z$41-O30)/365))</f>
        <v/>
      </c>
      <c r="W30" s="29"/>
      <c r="X30" s="39" t="n">
        <v>1</v>
      </c>
      <c r="Y30" s="40"/>
      <c r="Z30" s="27"/>
      <c r="AA30" s="27"/>
      <c r="AB30" s="27"/>
      <c r="AC30" s="27"/>
      <c r="AD30" s="27"/>
      <c r="AE30" s="27"/>
      <c r="AF30" s="27"/>
      <c r="AG30" s="27"/>
      <c r="AH30" s="27"/>
      <c r="AI30" s="26"/>
      <c r="AJ30" s="26"/>
      <c r="AK30" s="27"/>
      <c r="AL30" s="27"/>
      <c r="AM30" s="27"/>
      <c r="AN30" s="27"/>
    </row>
    <row r="31" customFormat="false" ht="15" hidden="false" customHeight="false" outlineLevel="0" collapsed="false">
      <c r="A31" s="1" t="n">
        <v>30</v>
      </c>
      <c r="B31" s="28" t="n">
        <v>1</v>
      </c>
      <c r="C31" s="29"/>
      <c r="D31" s="30" t="str">
        <f aca="false">CONCATENATE(E31,", ",F31,", кв-ры: ",H31,", агр: ",I31,", ",W31)</f>
        <v>, , кв-ры: 3, агр: , </v>
      </c>
      <c r="E31" s="31"/>
      <c r="F31" s="31"/>
      <c r="G31" s="31"/>
      <c r="H31" s="31" t="n">
        <v>3</v>
      </c>
      <c r="I31" s="32"/>
      <c r="J31" s="4"/>
      <c r="K31" s="46"/>
      <c r="L31" s="34" t="str">
        <f aca="false">IF(ISBLANK(K31),"a","b")</f>
        <v>a</v>
      </c>
      <c r="M31" s="34" t="str">
        <f aca="false">IF(ISBLANK(B31),"",IF(L31="b",K31,IF(L31="a","")))</f>
        <v/>
      </c>
      <c r="N31" s="35" t="n">
        <f aca="false">IF(ISBLANK(B31),"",IF( ISBLANK(K31), , IF( ISBLANK(O31), 1,) ))</f>
        <v>0</v>
      </c>
      <c r="O31" s="44"/>
      <c r="P31" s="37" t="str">
        <f aca="false">IF(ISBLANK(O31),"a","b")</f>
        <v>a</v>
      </c>
      <c r="Q31" s="34" t="str">
        <f aca="false">IF(ISBLANK(B31),"",IF(P31="b",O31,IF(P31="a","")))</f>
        <v/>
      </c>
      <c r="R31" s="35" t="n">
        <f aca="false">IF(ISBLANK(B31),"",IF( ISBLANK(O31), , 1))</f>
        <v>0</v>
      </c>
      <c r="S31" s="38" t="str">
        <f aca="true">IF(ISBLANK(B31),"",IF( ISBLANK(K31), "" , IF( ISBLANK(O31), (TODAY()-K31)/365, (O31-K31)/365)) )</f>
        <v/>
      </c>
      <c r="T31" s="38" t="str">
        <f aca="false">IF(ISBLANK(B31),"",IF( ISBLANK(K31), "" , IF( ISBLANK(O31), ($Z$41-K31)/365, (O31-K31)/365)) )</f>
        <v/>
      </c>
      <c r="U31" s="38" t="str">
        <f aca="true">IF(ISBLANK(B31),"",IF( ISBLANK(O31), "", (TODAY()-O31)/365))</f>
        <v/>
      </c>
      <c r="V31" s="38" t="str">
        <f aca="false">IF(ISBLANK(B31),"",IF( ISBLANK(O31), "", ($Z$41-O31)/365))</f>
        <v/>
      </c>
      <c r="W31" s="29"/>
      <c r="X31" s="39" t="n">
        <v>1</v>
      </c>
      <c r="Y31" s="40"/>
      <c r="Z31" s="26"/>
      <c r="AA31" s="26"/>
      <c r="AB31" s="26"/>
      <c r="AC31" s="26"/>
      <c r="AD31" s="26"/>
      <c r="AE31" s="26"/>
      <c r="AF31" s="55"/>
      <c r="AG31" s="55"/>
      <c r="AH31" s="41"/>
      <c r="AI31" s="26"/>
      <c r="AJ31" s="26"/>
      <c r="AK31" s="27"/>
      <c r="AL31" s="27"/>
      <c r="AM31" s="27"/>
      <c r="AN31" s="27"/>
    </row>
    <row r="32" customFormat="false" ht="15" hidden="false" customHeight="false" outlineLevel="0" collapsed="false">
      <c r="A32" s="1" t="n">
        <v>31</v>
      </c>
      <c r="B32" s="28" t="n">
        <v>1</v>
      </c>
      <c r="C32" s="29" t="n">
        <v>9</v>
      </c>
      <c r="D32" s="30" t="str">
        <f aca="false">CONCATENATE(E32,", ",F32,", кв-ры: ",H32,", агр: ",I32,", ",W32)</f>
        <v> Сокращенная, 17, кв-ры: 1, агр: , </v>
      </c>
      <c r="E32" s="31" t="s">
        <v>37</v>
      </c>
      <c r="F32" s="31" t="n">
        <v>17</v>
      </c>
      <c r="G32" s="31" t="n">
        <v>4</v>
      </c>
      <c r="H32" s="31" t="n">
        <v>1</v>
      </c>
      <c r="I32" s="32"/>
      <c r="J32" s="4"/>
      <c r="K32" s="33"/>
      <c r="L32" s="34" t="str">
        <f aca="false">IF(ISBLANK(K32),"a","b")</f>
        <v>a</v>
      </c>
      <c r="M32" s="34" t="str">
        <f aca="false">IF(ISBLANK(B32),"",IF(L32="b",K32,IF(L32="a","")))</f>
        <v/>
      </c>
      <c r="N32" s="35" t="n">
        <f aca="false">IF(ISBLANK(B32),"",IF( ISBLANK(K32), , IF( ISBLANK(O32), 1,) ))</f>
        <v>0</v>
      </c>
      <c r="O32" s="36"/>
      <c r="P32" s="37" t="str">
        <f aca="false">IF(ISBLANK(O32),"a","b")</f>
        <v>a</v>
      </c>
      <c r="Q32" s="34" t="str">
        <f aca="false">IF(ISBLANK(B32),"",IF(P32="b",O32,IF(P32="a","")))</f>
        <v/>
      </c>
      <c r="R32" s="35" t="n">
        <f aca="false">IF(ISBLANK(B32),"",IF( ISBLANK(O32), , 1))</f>
        <v>0</v>
      </c>
      <c r="S32" s="38" t="str">
        <f aca="true">IF(ISBLANK(B32),"",IF( ISBLANK(K32), "" , IF( ISBLANK(O32), (TODAY()-K32)/365, (O32-K32)/365)) )</f>
        <v/>
      </c>
      <c r="T32" s="38" t="str">
        <f aca="false">IF(ISBLANK(B32),"",IF( ISBLANK(K32), "" , IF( ISBLANK(O32), ($Z$41-K32)/365, (O32-K32)/365)) )</f>
        <v/>
      </c>
      <c r="U32" s="38" t="str">
        <f aca="true">IF(ISBLANK(B32),"",IF( ISBLANK(O32), "", (TODAY()-O32)/365))</f>
        <v/>
      </c>
      <c r="V32" s="38" t="str">
        <f aca="false">IF(ISBLANK(B32),"",IF( ISBLANK(O32), "", ($Z$41-O32)/365))</f>
        <v/>
      </c>
      <c r="W32" s="29"/>
      <c r="X32" s="39" t="n">
        <v>1</v>
      </c>
      <c r="Y32" s="40"/>
      <c r="Z32" s="64"/>
      <c r="AA32" s="26"/>
      <c r="AB32" s="26"/>
      <c r="AC32" s="26"/>
      <c r="AD32" s="26"/>
      <c r="AE32" s="26"/>
      <c r="AF32" s="65"/>
      <c r="AG32" s="65"/>
      <c r="AH32" s="66"/>
      <c r="AI32" s="26"/>
      <c r="AJ32" s="26"/>
      <c r="AK32" s="27"/>
      <c r="AL32" s="27"/>
      <c r="AM32" s="27"/>
      <c r="AN32" s="27"/>
    </row>
    <row r="33" customFormat="false" ht="15" hidden="false" customHeight="false" outlineLevel="0" collapsed="false">
      <c r="A33" s="1" t="n">
        <v>32</v>
      </c>
      <c r="B33" s="28" t="n">
        <v>1</v>
      </c>
      <c r="C33" s="29"/>
      <c r="D33" s="30" t="str">
        <f aca="false">CONCATENATE(E33,", ",F33,", кв-ры: ",H33,", агр: ",I33,", ",W33)</f>
        <v>, , кв-ры: 2, агр: , </v>
      </c>
      <c r="E33" s="31"/>
      <c r="F33" s="31"/>
      <c r="G33" s="31"/>
      <c r="H33" s="31" t="n">
        <v>2</v>
      </c>
      <c r="I33" s="32"/>
      <c r="J33" s="4"/>
      <c r="K33" s="33"/>
      <c r="L33" s="34" t="str">
        <f aca="false">IF(ISBLANK(K33),"a","b")</f>
        <v>a</v>
      </c>
      <c r="M33" s="34" t="str">
        <f aca="false">IF(ISBLANK(B33),"",IF(L33="b",K33,IF(L33="a","")))</f>
        <v/>
      </c>
      <c r="N33" s="35" t="n">
        <f aca="false">IF(ISBLANK(B33),"",IF( ISBLANK(K33), , IF( ISBLANK(O33), 1,) ))</f>
        <v>0</v>
      </c>
      <c r="O33" s="36"/>
      <c r="P33" s="37" t="str">
        <f aca="false">IF(ISBLANK(O33),"a","b")</f>
        <v>a</v>
      </c>
      <c r="Q33" s="34" t="str">
        <f aca="false">IF(ISBLANK(B33),"",IF(P33="b",O33,IF(P33="a","")))</f>
        <v/>
      </c>
      <c r="R33" s="35" t="n">
        <f aca="false">IF(ISBLANK(B33),"",IF( ISBLANK(O33), , 1))</f>
        <v>0</v>
      </c>
      <c r="S33" s="38" t="str">
        <f aca="true">IF(ISBLANK(B33),"",IF( ISBLANK(K33), "" , IF( ISBLANK(O33), (TODAY()-K33)/365, (O33-K33)/365)) )</f>
        <v/>
      </c>
      <c r="T33" s="38" t="str">
        <f aca="false">IF(ISBLANK(B33),"",IF( ISBLANK(K33), "" , IF( ISBLANK(O33), ($Z$41-K33)/365, (O33-K33)/365)) )</f>
        <v/>
      </c>
      <c r="U33" s="38" t="str">
        <f aca="true">IF(ISBLANK(B33),"",IF( ISBLANK(O33), "", (TODAY()-O33)/365))</f>
        <v/>
      </c>
      <c r="V33" s="38" t="str">
        <f aca="false">IF(ISBLANK(B33),"",IF( ISBLANK(O33), "", ($Z$41-O33)/365))</f>
        <v/>
      </c>
      <c r="W33" s="29"/>
      <c r="X33" s="39" t="n">
        <v>1</v>
      </c>
      <c r="Y33" s="40"/>
      <c r="Z33" s="64"/>
      <c r="AA33" s="26"/>
      <c r="AB33" s="26"/>
      <c r="AC33" s="26"/>
      <c r="AD33" s="26"/>
      <c r="AE33" s="26"/>
      <c r="AF33" s="65"/>
      <c r="AG33" s="65"/>
      <c r="AH33" s="66"/>
      <c r="AI33" s="26"/>
      <c r="AJ33" s="26"/>
      <c r="AK33" s="27"/>
      <c r="AL33" s="27"/>
      <c r="AM33" s="27"/>
      <c r="AN33" s="27"/>
    </row>
    <row r="34" customFormat="false" ht="15" hidden="false" customHeight="false" outlineLevel="0" collapsed="false">
      <c r="A34" s="1" t="n">
        <v>33</v>
      </c>
      <c r="B34" s="28" t="n">
        <v>1</v>
      </c>
      <c r="C34" s="29"/>
      <c r="D34" s="30" t="str">
        <f aca="false">CONCATENATE(E34,", ",F34,", кв-ры: ",H34,", агр: ",I34,", ",W34)</f>
        <v>, , кв-ры: 3, агр: , </v>
      </c>
      <c r="E34" s="31"/>
      <c r="F34" s="31"/>
      <c r="G34" s="31"/>
      <c r="H34" s="31" t="n">
        <v>3</v>
      </c>
      <c r="I34" s="32"/>
      <c r="J34" s="4"/>
      <c r="K34" s="33"/>
      <c r="L34" s="34" t="str">
        <f aca="false">IF(ISBLANK(K34),"a","b")</f>
        <v>a</v>
      </c>
      <c r="M34" s="34" t="str">
        <f aca="false">IF(ISBLANK(B34),"",IF(L34="b",K34,IF(L34="a","")))</f>
        <v/>
      </c>
      <c r="N34" s="35" t="n">
        <f aca="false">IF(ISBLANK(B34),"",IF( ISBLANK(K34), , IF( ISBLANK(O34), 1,) ))</f>
        <v>0</v>
      </c>
      <c r="O34" s="44"/>
      <c r="P34" s="37" t="str">
        <f aca="false">IF(ISBLANK(O34),"a","b")</f>
        <v>a</v>
      </c>
      <c r="Q34" s="34" t="str">
        <f aca="false">IF(ISBLANK(B34),"",IF(P34="b",O34,IF(P34="a","")))</f>
        <v/>
      </c>
      <c r="R34" s="35" t="n">
        <f aca="false">IF(ISBLANK(B34),"",IF( ISBLANK(O34), , 1))</f>
        <v>0</v>
      </c>
      <c r="S34" s="38" t="str">
        <f aca="true">IF(ISBLANK(B34),"",IF( ISBLANK(K34), "" , IF( ISBLANK(O34), (TODAY()-K34)/365, (O34-K34)/365)) )</f>
        <v/>
      </c>
      <c r="T34" s="38" t="str">
        <f aca="false">IF(ISBLANK(B34),"",IF( ISBLANK(K34), "" , IF( ISBLANK(O34), ($Z$41-K34)/365, (O34-K34)/365)) )</f>
        <v/>
      </c>
      <c r="U34" s="38" t="str">
        <f aca="true">IF(ISBLANK(B34),"",IF( ISBLANK(O34), "", (TODAY()-O34)/365))</f>
        <v/>
      </c>
      <c r="V34" s="38" t="str">
        <f aca="false">IF(ISBLANK(B34),"",IF( ISBLANK(O34), "", ($Z$41-O34)/365))</f>
        <v/>
      </c>
      <c r="W34" s="29"/>
      <c r="X34" s="39" t="n">
        <v>1</v>
      </c>
      <c r="Y34" s="40"/>
      <c r="Z34" s="67"/>
      <c r="AA34" s="26"/>
      <c r="AB34" s="26"/>
      <c r="AC34" s="26"/>
      <c r="AD34" s="26"/>
      <c r="AE34" s="26"/>
      <c r="AF34" s="65"/>
      <c r="AG34" s="65"/>
      <c r="AH34" s="66"/>
      <c r="AI34" s="26"/>
      <c r="AJ34" s="26"/>
      <c r="AK34" s="27"/>
      <c r="AL34" s="27"/>
      <c r="AM34" s="27"/>
      <c r="AN34" s="27"/>
    </row>
    <row r="35" customFormat="false" ht="15" hidden="false" customHeight="false" outlineLevel="0" collapsed="false">
      <c r="A35" s="1" t="n">
        <v>34</v>
      </c>
      <c r="B35" s="28" t="n">
        <v>1</v>
      </c>
      <c r="C35" s="29"/>
      <c r="D35" s="30" t="str">
        <f aca="false">CONCATENATE(E35,", ",F35,", кв-ры: ",H35,", агр: ",I35,", ",W35)</f>
        <v>, , кв-ры: 4, агр: , </v>
      </c>
      <c r="E35" s="31"/>
      <c r="F35" s="31"/>
      <c r="G35" s="31"/>
      <c r="H35" s="31" t="n">
        <v>4</v>
      </c>
      <c r="I35" s="32"/>
      <c r="J35" s="4"/>
      <c r="K35" s="33"/>
      <c r="L35" s="34" t="str">
        <f aca="false">IF(ISBLANK(K35),"a","b")</f>
        <v>a</v>
      </c>
      <c r="M35" s="34" t="str">
        <f aca="false">IF(ISBLANK(B35),"",IF(L35="b",K35,IF(L35="a","")))</f>
        <v/>
      </c>
      <c r="N35" s="35" t="n">
        <f aca="false">IF(ISBLANK(B35),"",IF( ISBLANK(K35), , IF( ISBLANK(O35), 1,) ))</f>
        <v>0</v>
      </c>
      <c r="O35" s="36"/>
      <c r="P35" s="37" t="str">
        <f aca="false">IF(ISBLANK(O35),"a","b")</f>
        <v>a</v>
      </c>
      <c r="Q35" s="34" t="str">
        <f aca="false">IF(ISBLANK(B35),"",IF(P35="b",O35,IF(P35="a","")))</f>
        <v/>
      </c>
      <c r="R35" s="35" t="n">
        <f aca="false">IF(ISBLANK(B35),"",IF( ISBLANK(O35), , 1))</f>
        <v>0</v>
      </c>
      <c r="S35" s="38" t="str">
        <f aca="true">IF(ISBLANK(B35),"",IF( ISBLANK(K35), "" , IF( ISBLANK(O35), (TODAY()-K35)/365, (O35-K35)/365)) )</f>
        <v/>
      </c>
      <c r="T35" s="38" t="str">
        <f aca="false">IF(ISBLANK(B35),"",IF( ISBLANK(K35), "" , IF( ISBLANK(O35), ($Z$41-K35)/365, (O35-K35)/365)) )</f>
        <v/>
      </c>
      <c r="U35" s="38" t="str">
        <f aca="true">IF(ISBLANK(B35),"",IF( ISBLANK(O35), "", (TODAY()-O35)/365))</f>
        <v/>
      </c>
      <c r="V35" s="38" t="str">
        <f aca="false">IF(ISBLANK(B35),"",IF( ISBLANK(O35), "", ($Z$41-O35)/365))</f>
        <v/>
      </c>
      <c r="W35" s="29"/>
      <c r="X35" s="39" t="n">
        <v>1</v>
      </c>
      <c r="Y35" s="40"/>
      <c r="Z35" s="64"/>
      <c r="AA35" s="26"/>
      <c r="AB35" s="26"/>
      <c r="AC35" s="26"/>
      <c r="AD35" s="26"/>
      <c r="AE35" s="26"/>
      <c r="AF35" s="65"/>
      <c r="AG35" s="65"/>
      <c r="AH35" s="66"/>
      <c r="AI35" s="26"/>
      <c r="AJ35" s="26"/>
      <c r="AK35" s="27"/>
      <c r="AL35" s="27"/>
      <c r="AM35" s="27"/>
      <c r="AN35" s="27"/>
    </row>
    <row r="36" customFormat="false" ht="15" hidden="false" customHeight="false" outlineLevel="0" collapsed="false">
      <c r="A36" s="1" t="n">
        <v>35</v>
      </c>
      <c r="B36" s="28" t="n">
        <v>1</v>
      </c>
      <c r="C36" s="29" t="n">
        <v>10</v>
      </c>
      <c r="D36" s="30" t="str">
        <f aca="false">CONCATENATE(E36,", ",F36,", кв-ры: ",H36,", агр: ",I36,", ",W36)</f>
        <v> Сокращенная, 19, кв-ры: 1, агр: , </v>
      </c>
      <c r="E36" s="31" t="s">
        <v>37</v>
      </c>
      <c r="F36" s="31" t="n">
        <v>19</v>
      </c>
      <c r="G36" s="31" t="n">
        <v>1</v>
      </c>
      <c r="H36" s="31" t="n">
        <v>1</v>
      </c>
      <c r="I36" s="32"/>
      <c r="J36" s="4"/>
      <c r="K36" s="33"/>
      <c r="L36" s="34" t="str">
        <f aca="false">IF(ISBLANK(K36),"a","b")</f>
        <v>a</v>
      </c>
      <c r="M36" s="34" t="str">
        <f aca="false">IF(ISBLANK(B36),"",IF(L36="b",K36,IF(L36="a","")))</f>
        <v/>
      </c>
      <c r="N36" s="35" t="n">
        <f aca="false">IF(ISBLANK(B36),"",IF( ISBLANK(K36), , IF( ISBLANK(O36), 1,) ))</f>
        <v>0</v>
      </c>
      <c r="O36" s="44"/>
      <c r="P36" s="37" t="str">
        <f aca="false">IF(ISBLANK(O36),"a","b")</f>
        <v>a</v>
      </c>
      <c r="Q36" s="34" t="str">
        <f aca="false">IF(ISBLANK(B36),"",IF(P36="b",O36,IF(P36="a","")))</f>
        <v/>
      </c>
      <c r="R36" s="35" t="n">
        <f aca="false">IF(ISBLANK(B36),"",IF( ISBLANK(O36), , 1))</f>
        <v>0</v>
      </c>
      <c r="S36" s="38" t="str">
        <f aca="true">IF(ISBLANK(B36),"",IF( ISBLANK(K36), "" , IF( ISBLANK(O36), (TODAY()-K36)/365, (O36-K36)/365)) )</f>
        <v/>
      </c>
      <c r="T36" s="38" t="str">
        <f aca="false">IF(ISBLANK(B36),"",IF( ISBLANK(K36), "" , IF( ISBLANK(O36), ($Z$41-K36)/365, (O36-K36)/365)) )</f>
        <v/>
      </c>
      <c r="U36" s="38" t="str">
        <f aca="true">IF(ISBLANK(B36),"",IF( ISBLANK(O36), "", (TODAY()-O36)/365))</f>
        <v/>
      </c>
      <c r="V36" s="38" t="str">
        <f aca="false">IF(ISBLANK(B36),"",IF( ISBLANK(O36), "", ($Z$41-O36)/365))</f>
        <v/>
      </c>
      <c r="W36" s="29"/>
      <c r="X36" s="39" t="n">
        <v>1</v>
      </c>
      <c r="Y36" s="40"/>
      <c r="Z36" s="64"/>
      <c r="AA36" s="26"/>
      <c r="AB36" s="26"/>
      <c r="AC36" s="26"/>
      <c r="AD36" s="26"/>
      <c r="AE36" s="26"/>
      <c r="AF36" s="65"/>
      <c r="AG36" s="65"/>
      <c r="AH36" s="66"/>
      <c r="AI36" s="26"/>
      <c r="AJ36" s="26"/>
      <c r="AK36" s="27"/>
      <c r="AL36" s="27"/>
      <c r="AM36" s="27"/>
      <c r="AN36" s="27"/>
    </row>
    <row r="37" customFormat="false" ht="15" hidden="false" customHeight="false" outlineLevel="0" collapsed="false">
      <c r="A37" s="1" t="n">
        <v>36</v>
      </c>
      <c r="B37" s="28" t="n">
        <v>1</v>
      </c>
      <c r="C37" s="29" t="n">
        <v>11</v>
      </c>
      <c r="D37" s="30" t="str">
        <f aca="false">CONCATENATE(E37,", ",F37,", кв-ры: ",H37,", агр: ",I37,", ",W37)</f>
        <v> Сокращенная, 22, кв-ры: 1, агр: , </v>
      </c>
      <c r="E37" s="31" t="s">
        <v>37</v>
      </c>
      <c r="F37" s="31" t="n">
        <v>22</v>
      </c>
      <c r="G37" s="31" t="n">
        <v>1</v>
      </c>
      <c r="H37" s="31" t="n">
        <v>1</v>
      </c>
      <c r="I37" s="32"/>
      <c r="J37" s="4"/>
      <c r="K37" s="33"/>
      <c r="L37" s="34" t="str">
        <f aca="false">IF(ISBLANK(K37),"a","b")</f>
        <v>a</v>
      </c>
      <c r="M37" s="34" t="str">
        <f aca="false">IF(ISBLANK(B37),"",IF(L37="b",K37,IF(L37="a","")))</f>
        <v/>
      </c>
      <c r="N37" s="35" t="n">
        <f aca="false">IF(ISBLANK(B37),"",IF( ISBLANK(K37), , IF( ISBLANK(O37), 1,) ))</f>
        <v>0</v>
      </c>
      <c r="O37" s="44"/>
      <c r="P37" s="37" t="str">
        <f aca="false">IF(ISBLANK(O37),"a","b")</f>
        <v>a</v>
      </c>
      <c r="Q37" s="34" t="str">
        <f aca="false">IF(ISBLANK(B37),"",IF(P37="b",O37,IF(P37="a","")))</f>
        <v/>
      </c>
      <c r="R37" s="35" t="n">
        <f aca="false">IF(ISBLANK(B37),"",IF( ISBLANK(O37), , 1))</f>
        <v>0</v>
      </c>
      <c r="S37" s="38" t="str">
        <f aca="true">IF(ISBLANK(B37),"",IF( ISBLANK(K37), "" , IF( ISBLANK(O37), (TODAY()-K37)/365, (O37-K37)/365)) )</f>
        <v/>
      </c>
      <c r="T37" s="38" t="str">
        <f aca="false">IF(ISBLANK(B37),"",IF( ISBLANK(K37), "" , IF( ISBLANK(O37), ($Z$41-K37)/365, (O37-K37)/365)) )</f>
        <v/>
      </c>
      <c r="U37" s="38" t="str">
        <f aca="true">IF(ISBLANK(B37),"",IF( ISBLANK(O37), "", (TODAY()-O37)/365))</f>
        <v/>
      </c>
      <c r="V37" s="38" t="str">
        <f aca="false">IF(ISBLANK(B37),"",IF( ISBLANK(O37), "", ($Z$41-O37)/365))</f>
        <v/>
      </c>
      <c r="W37" s="29"/>
      <c r="X37" s="39" t="n">
        <v>1</v>
      </c>
      <c r="Y37" s="40"/>
      <c r="Z37" s="64"/>
      <c r="AA37" s="26"/>
      <c r="AB37" s="26"/>
      <c r="AC37" s="26"/>
      <c r="AD37" s="26"/>
      <c r="AE37" s="26"/>
      <c r="AF37" s="65"/>
      <c r="AG37" s="65"/>
      <c r="AH37" s="66"/>
      <c r="AI37" s="26"/>
      <c r="AJ37" s="26"/>
      <c r="AK37" s="27"/>
      <c r="AL37" s="27"/>
      <c r="AM37" s="27"/>
      <c r="AN37" s="27"/>
    </row>
    <row r="38" customFormat="false" ht="15" hidden="false" customHeight="false" outlineLevel="0" collapsed="false">
      <c r="A38" s="1" t="n">
        <v>37</v>
      </c>
      <c r="B38" s="28" t="n">
        <v>1</v>
      </c>
      <c r="C38" s="29" t="n">
        <v>12</v>
      </c>
      <c r="D38" s="30" t="str">
        <f aca="false">CONCATENATE(E38,", ",F38,", кв-ры: ",H38,", агр: ",I38,", ",W38)</f>
        <v> Сокращенная, 24, кв-ры: 1, агр: , </v>
      </c>
      <c r="E38" s="31" t="s">
        <v>37</v>
      </c>
      <c r="F38" s="31" t="n">
        <v>24</v>
      </c>
      <c r="G38" s="31" t="n">
        <v>1</v>
      </c>
      <c r="H38" s="31" t="n">
        <v>1</v>
      </c>
      <c r="I38" s="32"/>
      <c r="J38" s="4"/>
      <c r="K38" s="33"/>
      <c r="L38" s="34" t="str">
        <f aca="false">IF(ISBLANK(K38),"a","b")</f>
        <v>a</v>
      </c>
      <c r="M38" s="34" t="str">
        <f aca="false">IF(ISBLANK(B38),"",IF(L38="b",K38,IF(L38="a","")))</f>
        <v/>
      </c>
      <c r="N38" s="35" t="n">
        <f aca="false">IF(ISBLANK(B38),"",IF( ISBLANK(K38), , IF( ISBLANK(O38), 1,) ))</f>
        <v>0</v>
      </c>
      <c r="O38" s="36"/>
      <c r="P38" s="37" t="str">
        <f aca="false">IF(ISBLANK(O38),"a","b")</f>
        <v>a</v>
      </c>
      <c r="Q38" s="34" t="str">
        <f aca="false">IF(ISBLANK(B38),"",IF(P38="b",O38,IF(P38="a","")))</f>
        <v/>
      </c>
      <c r="R38" s="35" t="n">
        <f aca="false">IF(ISBLANK(B38),"",IF( ISBLANK(O38), , 1))</f>
        <v>0</v>
      </c>
      <c r="S38" s="38" t="str">
        <f aca="true">IF(ISBLANK(B38),"",IF( ISBLANK(K38), "" , IF( ISBLANK(O38), (TODAY()-K38)/365, (O38-K38)/365)) )</f>
        <v/>
      </c>
      <c r="T38" s="38" t="str">
        <f aca="false">IF(ISBLANK(B38),"",IF( ISBLANK(K38), "" , IF( ISBLANK(O38), ($Z$41-K38)/365, (O38-K38)/365)) )</f>
        <v/>
      </c>
      <c r="U38" s="38" t="str">
        <f aca="true">IF(ISBLANK(B38),"",IF( ISBLANK(O38), "", (TODAY()-O38)/365))</f>
        <v/>
      </c>
      <c r="V38" s="38" t="str">
        <f aca="false">IF(ISBLANK(B38),"",IF( ISBLANK(O38), "", ($Z$41-O38)/365))</f>
        <v/>
      </c>
      <c r="W38" s="29"/>
      <c r="X38" s="39" t="n">
        <v>1</v>
      </c>
      <c r="Y38" s="40"/>
      <c r="Z38" s="64"/>
      <c r="AA38" s="26"/>
      <c r="AB38" s="26"/>
      <c r="AC38" s="26"/>
      <c r="AD38" s="26"/>
      <c r="AE38" s="26"/>
      <c r="AF38" s="65"/>
      <c r="AG38" s="65"/>
      <c r="AH38" s="66"/>
      <c r="AI38" s="26"/>
      <c r="AJ38" s="26"/>
      <c r="AK38" s="27"/>
      <c r="AL38" s="27"/>
      <c r="AM38" s="27"/>
      <c r="AN38" s="27"/>
    </row>
    <row r="39" customFormat="false" ht="15" hidden="false" customHeight="false" outlineLevel="0" collapsed="false">
      <c r="A39" s="1" t="n">
        <v>38</v>
      </c>
      <c r="B39" s="28" t="n">
        <v>1</v>
      </c>
      <c r="C39" s="29" t="n">
        <v>13</v>
      </c>
      <c r="D39" s="30" t="str">
        <f aca="false">CONCATENATE(E39,", ",F39,", кв-ры: ",H39,", агр: ",I39,", ",W39)</f>
        <v> Сокращенная, 26, кв-ры: 1, агр: , </v>
      </c>
      <c r="E39" s="31" t="s">
        <v>37</v>
      </c>
      <c r="F39" s="31" t="n">
        <v>26</v>
      </c>
      <c r="G39" s="31" t="n">
        <v>1</v>
      </c>
      <c r="H39" s="31" t="n">
        <v>1</v>
      </c>
      <c r="I39" s="32"/>
      <c r="J39" s="34"/>
      <c r="K39" s="33"/>
      <c r="L39" s="34" t="str">
        <f aca="false">IF(ISBLANK(K39),"a","b")</f>
        <v>a</v>
      </c>
      <c r="M39" s="34" t="str">
        <f aca="false">IF(ISBLANK(B39),"",IF(L39="b",K39,IF(L39="a","")))</f>
        <v/>
      </c>
      <c r="N39" s="35" t="n">
        <f aca="false">IF(ISBLANK(B39),"",IF( ISBLANK(K39), , IF( ISBLANK(O39), 1,) ))</f>
        <v>0</v>
      </c>
      <c r="O39" s="36"/>
      <c r="P39" s="37" t="str">
        <f aca="false">IF(ISBLANK(O39),"a","b")</f>
        <v>a</v>
      </c>
      <c r="Q39" s="34" t="str">
        <f aca="false">IF(ISBLANK(B39),"",IF(P39="b",O39,IF(P39="a","")))</f>
        <v/>
      </c>
      <c r="R39" s="35" t="n">
        <f aca="false">IF(ISBLANK(B39),"",IF( ISBLANK(O39), , 1))</f>
        <v>0</v>
      </c>
      <c r="S39" s="38" t="str">
        <f aca="true">IF(ISBLANK(B39),"",IF( ISBLANK(K39), "" , IF( ISBLANK(O39), (TODAY()-K39)/365, (O39-K39)/365)) )</f>
        <v/>
      </c>
      <c r="T39" s="38" t="str">
        <f aca="false">IF(ISBLANK(B39),"",IF( ISBLANK(K39), "" , IF( ISBLANK(O39), ($Z$41-K39)/365, (O39-K39)/365)) )</f>
        <v/>
      </c>
      <c r="U39" s="38" t="str">
        <f aca="true">IF(ISBLANK(B39),"",IF( ISBLANK(O39), "", (TODAY()-O39)/365))</f>
        <v/>
      </c>
      <c r="V39" s="38" t="str">
        <f aca="false">IF(ISBLANK(B39),"",IF( ISBLANK(O39), "", ($Z$41-O39)/365))</f>
        <v/>
      </c>
      <c r="W39" s="29"/>
      <c r="X39" s="39" t="n">
        <v>1</v>
      </c>
      <c r="Y39" s="40"/>
      <c r="Z39" s="64"/>
      <c r="AA39" s="26"/>
      <c r="AB39" s="26"/>
      <c r="AC39" s="26"/>
      <c r="AD39" s="26"/>
      <c r="AE39" s="26"/>
      <c r="AF39" s="65"/>
      <c r="AG39" s="65"/>
      <c r="AH39" s="66"/>
      <c r="AI39" s="26"/>
      <c r="AJ39" s="26"/>
      <c r="AK39" s="27"/>
      <c r="AL39" s="27"/>
      <c r="AM39" s="27"/>
      <c r="AN39" s="27"/>
    </row>
    <row r="40" customFormat="false" ht="15" hidden="false" customHeight="false" outlineLevel="0" collapsed="false">
      <c r="A40" s="1" t="n">
        <v>39</v>
      </c>
      <c r="B40" s="28" t="n">
        <v>1</v>
      </c>
      <c r="C40" s="29" t="n">
        <v>14</v>
      </c>
      <c r="D40" s="30" t="str">
        <f aca="false">CONCATENATE(E40,", ",F40,", кв-ры: ",H40,", агр: ",I40,", ",W40)</f>
        <v> Сокращенная, 28, кв-ры: 1, агр: , </v>
      </c>
      <c r="E40" s="31" t="s">
        <v>37</v>
      </c>
      <c r="F40" s="31" t="n">
        <v>28</v>
      </c>
      <c r="G40" s="31" t="n">
        <v>1</v>
      </c>
      <c r="H40" s="31" t="n">
        <v>1</v>
      </c>
      <c r="I40" s="32"/>
      <c r="J40" s="4"/>
      <c r="K40" s="33"/>
      <c r="L40" s="34" t="str">
        <f aca="false">IF(ISBLANK(K40),"a","b")</f>
        <v>a</v>
      </c>
      <c r="M40" s="34" t="str">
        <f aca="false">IF(ISBLANK(B40),"",IF(L40="b",K40,IF(L40="a","")))</f>
        <v/>
      </c>
      <c r="N40" s="35" t="n">
        <f aca="false">IF(ISBLANK(B40),"",IF( ISBLANK(K40), , IF( ISBLANK(O40), 1,) ))</f>
        <v>0</v>
      </c>
      <c r="O40" s="36"/>
      <c r="P40" s="37" t="str">
        <f aca="false">IF(ISBLANK(O40),"a","b")</f>
        <v>a</v>
      </c>
      <c r="Q40" s="34" t="str">
        <f aca="false">IF(ISBLANK(B40),"",IF(P40="b",O40,IF(P40="a","")))</f>
        <v/>
      </c>
      <c r="R40" s="35" t="n">
        <f aca="false">IF(ISBLANK(B40),"",IF( ISBLANK(O40), , 1))</f>
        <v>0</v>
      </c>
      <c r="S40" s="38" t="str">
        <f aca="true">IF(ISBLANK(B40),"",IF( ISBLANK(K40), "" , IF( ISBLANK(O40), (TODAY()-K40)/365, (O40-K40)/365)) )</f>
        <v/>
      </c>
      <c r="T40" s="38" t="str">
        <f aca="false">IF(ISBLANK(B40),"",IF( ISBLANK(K40), "" , IF( ISBLANK(O40), ($Z$41-K40)/365, (O40-K40)/365)) )</f>
        <v/>
      </c>
      <c r="U40" s="38" t="str">
        <f aca="true">IF(ISBLANK(B40),"",IF( ISBLANK(O40), "", (TODAY()-O40)/365))</f>
        <v/>
      </c>
      <c r="V40" s="38" t="str">
        <f aca="false">IF(ISBLANK(B40),"",IF( ISBLANK(O40), "", ($Z$41-O40)/365))</f>
        <v/>
      </c>
      <c r="W40" s="29"/>
      <c r="X40" s="39" t="n">
        <v>1</v>
      </c>
      <c r="Y40" s="40"/>
      <c r="Z40" s="26"/>
      <c r="AA40" s="26"/>
      <c r="AB40" s="26"/>
      <c r="AC40" s="26"/>
      <c r="AD40" s="26"/>
      <c r="AE40" s="26"/>
      <c r="AF40" s="26"/>
      <c r="AG40" s="26"/>
      <c r="AH40" s="26"/>
      <c r="AI40" s="26"/>
      <c r="AJ40" s="26"/>
      <c r="AK40" s="27"/>
      <c r="AL40" s="27"/>
      <c r="AM40" s="27"/>
      <c r="AN40" s="27"/>
    </row>
    <row r="41" customFormat="false" ht="15" hidden="false" customHeight="false" outlineLevel="0" collapsed="false">
      <c r="A41" s="1" t="n">
        <v>40</v>
      </c>
      <c r="B41" s="28" t="n">
        <v>1</v>
      </c>
      <c r="C41" s="29" t="n">
        <v>15</v>
      </c>
      <c r="D41" s="30" t="str">
        <f aca="false">CONCATENATE(E41,", ",F41,", кв-ры: ",H41,", агр: ",I41,", ",W41)</f>
        <v> Сокращенная, 36, кв-ры: 1, агр: , </v>
      </c>
      <c r="E41" s="31" t="s">
        <v>37</v>
      </c>
      <c r="F41" s="31" t="n">
        <v>36</v>
      </c>
      <c r="G41" s="31" t="n">
        <v>1</v>
      </c>
      <c r="H41" s="31" t="n">
        <v>1</v>
      </c>
      <c r="I41" s="32"/>
      <c r="J41" s="4"/>
      <c r="K41" s="33"/>
      <c r="L41" s="34" t="str">
        <f aca="false">IF(ISBLANK(K41),"a","b")</f>
        <v>a</v>
      </c>
      <c r="M41" s="34" t="str">
        <f aca="false">IF(ISBLANK(B41),"",IF(L41="b",K41,IF(L41="a","")))</f>
        <v/>
      </c>
      <c r="N41" s="35" t="n">
        <f aca="false">IF(ISBLANK(B41),"",IF( ISBLANK(K41), , IF( ISBLANK(O41), 1,) ))</f>
        <v>0</v>
      </c>
      <c r="O41" s="44"/>
      <c r="P41" s="37" t="str">
        <f aca="false">IF(ISBLANK(O41),"a","b")</f>
        <v>a</v>
      </c>
      <c r="Q41" s="34" t="str">
        <f aca="false">IF(ISBLANK(B41),"",IF(P41="b",O41,IF(P41="a","")))</f>
        <v/>
      </c>
      <c r="R41" s="35" t="n">
        <f aca="false">IF(ISBLANK(B41),"",IF( ISBLANK(O41), , 1))</f>
        <v>0</v>
      </c>
      <c r="S41" s="38" t="str">
        <f aca="true">IF(ISBLANK(B41),"",IF( ISBLANK(K41), "" , IF( ISBLANK(O41), (TODAY()-K41)/365, (O41-K41)/365)) )</f>
        <v/>
      </c>
      <c r="T41" s="38" t="str">
        <f aca="false">IF(ISBLANK(B41),"",IF( ISBLANK(K41), "" , IF( ISBLANK(O41), ($Z$41-K41)/365, (O41-K41)/365)) )</f>
        <v/>
      </c>
      <c r="U41" s="38" t="str">
        <f aca="true">IF(ISBLANK(B41),"",IF( ISBLANK(O41), "", (TODAY()-O41)/365))</f>
        <v/>
      </c>
      <c r="V41" s="38" t="str">
        <f aca="false">IF(ISBLANK(B41),"",IF( ISBLANK(O41), "", ($Z$41-O41)/365))</f>
        <v/>
      </c>
      <c r="W41" s="29"/>
      <c r="X41" s="39" t="n">
        <v>1</v>
      </c>
      <c r="Y41" s="40"/>
      <c r="Z41" s="52" t="n">
        <v>43922</v>
      </c>
      <c r="AA41" s="41" t="s">
        <v>45</v>
      </c>
      <c r="AB41" s="26"/>
      <c r="AC41" s="26"/>
      <c r="AD41" s="26"/>
      <c r="AE41" s="26"/>
      <c r="AF41" s="26"/>
      <c r="AG41" s="26"/>
      <c r="AH41" s="26"/>
      <c r="AI41" s="26"/>
      <c r="AJ41" s="26"/>
      <c r="AK41" s="27"/>
      <c r="AL41" s="27"/>
      <c r="AM41" s="27"/>
      <c r="AN41" s="27"/>
    </row>
    <row r="42" customFormat="false" ht="15" hidden="false" customHeight="false" outlineLevel="0" collapsed="false">
      <c r="A42" s="1" t="n">
        <v>41</v>
      </c>
      <c r="B42" s="28" t="n">
        <v>1</v>
      </c>
      <c r="C42" s="29" t="n">
        <v>16</v>
      </c>
      <c r="D42" s="30" t="str">
        <f aca="false">CONCATENATE(E42,", ",F42,", кв-ры: ",H42,", агр: ",I42,", ",W42)</f>
        <v> Сокращенная, 34, кв-ры: 1, агр: , </v>
      </c>
      <c r="E42" s="31" t="s">
        <v>37</v>
      </c>
      <c r="F42" s="31" t="n">
        <v>34</v>
      </c>
      <c r="G42" s="31" t="n">
        <v>1</v>
      </c>
      <c r="H42" s="31" t="n">
        <v>1</v>
      </c>
      <c r="I42" s="32"/>
      <c r="J42" s="4"/>
      <c r="K42" s="33"/>
      <c r="L42" s="34" t="str">
        <f aca="false">IF(ISBLANK(K42),"a","b")</f>
        <v>a</v>
      </c>
      <c r="M42" s="34" t="str">
        <f aca="false">IF(ISBLANK(B42),"",IF(L42="b",K42,IF(L42="a","")))</f>
        <v/>
      </c>
      <c r="N42" s="35" t="n">
        <f aca="false">IF(ISBLANK(B42),"",IF( ISBLANK(K42), , IF( ISBLANK(O42), 1,) ))</f>
        <v>0</v>
      </c>
      <c r="O42" s="44"/>
      <c r="P42" s="37" t="str">
        <f aca="false">IF(ISBLANK(O42),"a","b")</f>
        <v>a</v>
      </c>
      <c r="Q42" s="34" t="str">
        <f aca="false">IF(ISBLANK(B42),"",IF(P42="b",O42,IF(P42="a","")))</f>
        <v/>
      </c>
      <c r="R42" s="35" t="n">
        <f aca="false">IF(ISBLANK(B42),"",IF( ISBLANK(O42), , 1))</f>
        <v>0</v>
      </c>
      <c r="S42" s="38" t="str">
        <f aca="true">IF(ISBLANK(B42),"",IF( ISBLANK(K42), "" , IF( ISBLANK(O42), (TODAY()-K42)/365, (O42-K42)/365)) )</f>
        <v/>
      </c>
      <c r="T42" s="38" t="str">
        <f aca="false">IF(ISBLANK(B42),"",IF( ISBLANK(K42), "" , IF( ISBLANK(O42), ($Z$41-K42)/365, (O42-K42)/365)) )</f>
        <v/>
      </c>
      <c r="U42" s="38" t="str">
        <f aca="true">IF(ISBLANK(B42),"",IF( ISBLANK(O42), "", (TODAY()-O42)/365))</f>
        <v/>
      </c>
      <c r="V42" s="38" t="str">
        <f aca="false">IF(ISBLANK(B42),"",IF( ISBLANK(O42), "", ($Z$41-O42)/365))</f>
        <v/>
      </c>
      <c r="W42" s="29"/>
      <c r="X42" s="39" t="n">
        <v>1</v>
      </c>
      <c r="Y42" s="40"/>
      <c r="Z42" s="41"/>
      <c r="AA42" s="41"/>
      <c r="AB42" s="26"/>
      <c r="AC42" s="26"/>
      <c r="AD42" s="26"/>
      <c r="AE42" s="26"/>
      <c r="AF42" s="26"/>
      <c r="AG42" s="26"/>
      <c r="AH42" s="26"/>
      <c r="AI42" s="26"/>
      <c r="AJ42" s="26"/>
      <c r="AK42" s="27"/>
      <c r="AL42" s="27"/>
      <c r="AM42" s="27"/>
      <c r="AN42" s="27"/>
    </row>
    <row r="43" customFormat="false" ht="15" hidden="false" customHeight="false" outlineLevel="0" collapsed="false">
      <c r="A43" s="1" t="n">
        <v>42</v>
      </c>
      <c r="B43" s="28" t="n">
        <v>1</v>
      </c>
      <c r="C43" s="29" t="n">
        <v>17</v>
      </c>
      <c r="D43" s="30" t="str">
        <f aca="false">CONCATENATE(E43,", ",F43,", кв-ры: ",H43,", агр: ",I43,", ",W43)</f>
        <v> Сокращенная, 32, кв-ры: 1, агр: , </v>
      </c>
      <c r="E43" s="31" t="s">
        <v>37</v>
      </c>
      <c r="F43" s="31" t="n">
        <v>32</v>
      </c>
      <c r="G43" s="31" t="n">
        <v>2</v>
      </c>
      <c r="H43" s="31" t="n">
        <v>1</v>
      </c>
      <c r="I43" s="32"/>
      <c r="J43" s="4"/>
      <c r="K43" s="33"/>
      <c r="L43" s="34" t="str">
        <f aca="false">IF(ISBLANK(K43),"a","b")</f>
        <v>a</v>
      </c>
      <c r="M43" s="34" t="str">
        <f aca="false">IF(ISBLANK(B43),"",IF(L43="b",K43,IF(L43="a","")))</f>
        <v/>
      </c>
      <c r="N43" s="35" t="n">
        <f aca="false">IF(ISBLANK(B43),"",IF( ISBLANK(K43), , IF( ISBLANK(O43), 1,) ))</f>
        <v>0</v>
      </c>
      <c r="O43" s="44"/>
      <c r="P43" s="37" t="str">
        <f aca="false">IF(ISBLANK(O43),"a","b")</f>
        <v>a</v>
      </c>
      <c r="Q43" s="34" t="str">
        <f aca="false">IF(ISBLANK(B43),"",IF(P43="b",O43,IF(P43="a","")))</f>
        <v/>
      </c>
      <c r="R43" s="35" t="n">
        <f aca="false">IF(ISBLANK(B43),"",IF( ISBLANK(O43), , 1))</f>
        <v>0</v>
      </c>
      <c r="S43" s="38" t="str">
        <f aca="true">IF(ISBLANK(B43),"",IF( ISBLANK(K43), "" , IF( ISBLANK(O43), (TODAY()-K43)/365, (O43-K43)/365)) )</f>
        <v/>
      </c>
      <c r="T43" s="38" t="str">
        <f aca="false">IF(ISBLANK(B43),"",IF( ISBLANK(K43), "" , IF( ISBLANK(O43), ($Z$41-K43)/365, (O43-K43)/365)) )</f>
        <v/>
      </c>
      <c r="U43" s="38" t="str">
        <f aca="true">IF(ISBLANK(B43),"",IF( ISBLANK(O43), "", (TODAY()-O43)/365))</f>
        <v/>
      </c>
      <c r="V43" s="38" t="str">
        <f aca="false">IF(ISBLANK(B43),"",IF( ISBLANK(O43), "", ($Z$41-O43)/365))</f>
        <v/>
      </c>
      <c r="W43" s="29"/>
      <c r="X43" s="39" t="n">
        <v>1</v>
      </c>
      <c r="Y43" s="40"/>
    </row>
    <row r="44" customFormat="false" ht="15" hidden="false" customHeight="false" outlineLevel="0" collapsed="false">
      <c r="A44" s="1" t="n">
        <v>43</v>
      </c>
      <c r="B44" s="28" t="n">
        <v>1</v>
      </c>
      <c r="C44" s="29"/>
      <c r="D44" s="30" t="str">
        <f aca="false">CONCATENATE(E44,", ",F44,", кв-ры: ",H44,", агр: ",I44,", ",W44)</f>
        <v>, , кв-ры: 2, агр: , </v>
      </c>
      <c r="E44" s="31"/>
      <c r="F44" s="31"/>
      <c r="G44" s="31"/>
      <c r="H44" s="31" t="n">
        <v>2</v>
      </c>
      <c r="I44" s="32"/>
      <c r="J44" s="4"/>
      <c r="K44" s="33"/>
      <c r="L44" s="34" t="str">
        <f aca="false">IF(ISBLANK(K44),"a","b")</f>
        <v>a</v>
      </c>
      <c r="M44" s="34" t="str">
        <f aca="false">IF(ISBLANK(B44),"",IF(L44="b",K44,IF(L44="a","")))</f>
        <v/>
      </c>
      <c r="N44" s="35" t="n">
        <f aca="false">IF(ISBLANK(B44),"",IF( ISBLANK(K44), , IF( ISBLANK(O44), 1,) ))</f>
        <v>0</v>
      </c>
      <c r="O44" s="44"/>
      <c r="P44" s="37" t="str">
        <f aca="false">IF(ISBLANK(O44),"a","b")</f>
        <v>a</v>
      </c>
      <c r="Q44" s="34" t="str">
        <f aca="false">IF(ISBLANK(B44),"",IF(P44="b",O44,IF(P44="a","")))</f>
        <v/>
      </c>
      <c r="R44" s="35" t="n">
        <f aca="false">IF(ISBLANK(B44),"",IF( ISBLANK(O44), , 1))</f>
        <v>0</v>
      </c>
      <c r="S44" s="38" t="str">
        <f aca="true">IF(ISBLANK(B44),"",IF( ISBLANK(K44), "" , IF( ISBLANK(O44), (TODAY()-K44)/365, (O44-K44)/365)) )</f>
        <v/>
      </c>
      <c r="T44" s="38" t="str">
        <f aca="false">IF(ISBLANK(B44),"",IF( ISBLANK(K44), "" , IF( ISBLANK(O44), ($Z$41-K44)/365, (O44-K44)/365)) )</f>
        <v/>
      </c>
      <c r="U44" s="38" t="str">
        <f aca="true">IF(ISBLANK(B44),"",IF( ISBLANK(O44), "", (TODAY()-O44)/365))</f>
        <v/>
      </c>
      <c r="V44" s="38" t="str">
        <f aca="false">IF(ISBLANK(B44),"",IF( ISBLANK(O44), "", ($Z$41-O44)/365))</f>
        <v/>
      </c>
      <c r="W44" s="29"/>
      <c r="X44" s="39" t="n">
        <v>1</v>
      </c>
      <c r="Y44" s="40"/>
    </row>
    <row r="45" customFormat="false" ht="15" hidden="false" customHeight="false" outlineLevel="0" collapsed="false">
      <c r="A45" s="1" t="n">
        <v>44</v>
      </c>
      <c r="B45" s="28" t="n">
        <v>1</v>
      </c>
      <c r="C45" s="29" t="n">
        <v>18</v>
      </c>
      <c r="D45" s="30" t="str">
        <f aca="false">CONCATENATE(E45,", ",F45,", кв-ры: ",H45,", агр: ",I45,", ",W45)</f>
        <v> Сокращенная, 30, кв-ры: 1, агр: , </v>
      </c>
      <c r="E45" s="31" t="s">
        <v>37</v>
      </c>
      <c r="F45" s="31" t="n">
        <v>30</v>
      </c>
      <c r="G45" s="31" t="n">
        <v>1</v>
      </c>
      <c r="H45" s="31" t="n">
        <v>1</v>
      </c>
      <c r="I45" s="32"/>
      <c r="J45" s="4"/>
      <c r="K45" s="33"/>
      <c r="L45" s="34" t="str">
        <f aca="false">IF(ISBLANK(K45),"a","b")</f>
        <v>a</v>
      </c>
      <c r="M45" s="34" t="str">
        <f aca="false">IF(ISBLANK(B45),"",IF(L45="b",K45,IF(L45="a","")))</f>
        <v/>
      </c>
      <c r="N45" s="35" t="n">
        <f aca="false">IF(ISBLANK(B45),"",IF( ISBLANK(K45), , IF( ISBLANK(O45), 1,) ))</f>
        <v>0</v>
      </c>
      <c r="O45" s="36"/>
      <c r="P45" s="37" t="str">
        <f aca="false">IF(ISBLANK(O45),"a","b")</f>
        <v>a</v>
      </c>
      <c r="Q45" s="34" t="str">
        <f aca="false">IF(ISBLANK(B45),"",IF(P45="b",O45,IF(P45="a","")))</f>
        <v/>
      </c>
      <c r="R45" s="35" t="n">
        <f aca="false">IF(ISBLANK(B45),"",IF( ISBLANK(O45), , 1))</f>
        <v>0</v>
      </c>
      <c r="S45" s="38" t="str">
        <f aca="true">IF(ISBLANK(B45),"",IF( ISBLANK(K45), "" , IF( ISBLANK(O45), (TODAY()-K45)/365, (O45-K45)/365)) )</f>
        <v/>
      </c>
      <c r="T45" s="38" t="str">
        <f aca="false">IF(ISBLANK(B45),"",IF( ISBLANK(K45), "" , IF( ISBLANK(O45), ($Z$41-K45)/365, (O45-K45)/365)) )</f>
        <v/>
      </c>
      <c r="U45" s="38" t="str">
        <f aca="true">IF(ISBLANK(B45),"",IF( ISBLANK(O45), "", (TODAY()-O45)/365))</f>
        <v/>
      </c>
      <c r="V45" s="38" t="str">
        <f aca="false">IF(ISBLANK(B45),"",IF( ISBLANK(O45), "", ($Z$41-O45)/365))</f>
        <v/>
      </c>
      <c r="W45" s="29"/>
      <c r="X45" s="39" t="n">
        <v>1</v>
      </c>
      <c r="Y45" s="40"/>
    </row>
    <row r="46" customFormat="false" ht="15" hidden="false" customHeight="false" outlineLevel="0" collapsed="false">
      <c r="A46" s="1" t="n">
        <v>45</v>
      </c>
      <c r="B46" s="28" t="n">
        <v>1</v>
      </c>
      <c r="C46" s="29" t="n">
        <v>19</v>
      </c>
      <c r="D46" s="30" t="str">
        <f aca="false">CONCATENATE(E46,", ",F46,", кв-ры: ",H46,", агр: ",I46,", ",W46)</f>
        <v> Сокращенная, 40, кв-ры: 1, агр: , </v>
      </c>
      <c r="E46" s="31" t="s">
        <v>37</v>
      </c>
      <c r="F46" s="31" t="n">
        <v>40</v>
      </c>
      <c r="G46" s="31" t="n">
        <v>1</v>
      </c>
      <c r="H46" s="31" t="n">
        <v>1</v>
      </c>
      <c r="I46" s="32"/>
      <c r="J46" s="4"/>
      <c r="K46" s="33"/>
      <c r="L46" s="34" t="str">
        <f aca="false">IF(ISBLANK(K46),"a","b")</f>
        <v>a</v>
      </c>
      <c r="M46" s="34" t="str">
        <f aca="false">IF(ISBLANK(B46),"",IF(L46="b",K46,IF(L46="a","")))</f>
        <v/>
      </c>
      <c r="N46" s="35" t="n">
        <f aca="false">IF(ISBLANK(B46),"",IF( ISBLANK(K46), , IF( ISBLANK(O46), 1,) ))</f>
        <v>0</v>
      </c>
      <c r="O46" s="44"/>
      <c r="P46" s="37" t="str">
        <f aca="false">IF(ISBLANK(O46),"a","b")</f>
        <v>a</v>
      </c>
      <c r="Q46" s="34" t="str">
        <f aca="false">IF(ISBLANK(B46),"",IF(P46="b",O46,IF(P46="a","")))</f>
        <v/>
      </c>
      <c r="R46" s="35" t="n">
        <f aca="false">IF(ISBLANK(B46),"",IF( ISBLANK(O46), , 1))</f>
        <v>0</v>
      </c>
      <c r="S46" s="38" t="str">
        <f aca="true">IF(ISBLANK(B46),"",IF( ISBLANK(K46), "" , IF( ISBLANK(O46), (TODAY()-K46)/365, (O46-K46)/365)) )</f>
        <v/>
      </c>
      <c r="T46" s="38" t="str">
        <f aca="false">IF(ISBLANK(B46),"",IF( ISBLANK(K46), "" , IF( ISBLANK(O46), ($Z$41-K46)/365, (O46-K46)/365)) )</f>
        <v/>
      </c>
      <c r="U46" s="38" t="str">
        <f aca="true">IF(ISBLANK(B46),"",IF( ISBLANK(O46), "", (TODAY()-O46)/365))</f>
        <v/>
      </c>
      <c r="V46" s="38" t="str">
        <f aca="false">IF(ISBLANK(B46),"",IF( ISBLANK(O46), "", ($Z$41-O46)/365))</f>
        <v/>
      </c>
      <c r="W46" s="29"/>
      <c r="X46" s="39" t="n">
        <v>1</v>
      </c>
      <c r="Y46" s="40"/>
      <c r="Z46" s="9" t="str">
        <f aca="false">IF(ISBLANK(B3),"","Не пустая")</f>
        <v>Не пустая</v>
      </c>
    </row>
    <row r="47" customFormat="false" ht="15" hidden="false" customHeight="false" outlineLevel="0" collapsed="false">
      <c r="A47" s="1" t="n">
        <v>46</v>
      </c>
      <c r="B47" s="28" t="n">
        <v>1</v>
      </c>
      <c r="C47" s="29" t="n">
        <v>20</v>
      </c>
      <c r="D47" s="30" t="str">
        <f aca="false">CONCATENATE(E47,", ",F47,", кв-ры: ",H47,", агр: ",I47,", ",W47)</f>
        <v> Сокращенная, 42, кв-ры: 1, агр: , </v>
      </c>
      <c r="E47" s="31" t="s">
        <v>37</v>
      </c>
      <c r="F47" s="31" t="n">
        <v>42</v>
      </c>
      <c r="G47" s="31" t="n">
        <v>1</v>
      </c>
      <c r="H47" s="31" t="n">
        <v>1</v>
      </c>
      <c r="I47" s="32"/>
      <c r="J47" s="4"/>
      <c r="K47" s="33"/>
      <c r="L47" s="34" t="str">
        <f aca="false">IF(ISBLANK(K47),"a","b")</f>
        <v>a</v>
      </c>
      <c r="M47" s="34" t="str">
        <f aca="false">IF(ISBLANK(B47),"",IF(L47="b",K47,IF(L47="a","")))</f>
        <v/>
      </c>
      <c r="N47" s="35" t="n">
        <f aca="false">IF(ISBLANK(B47),"",IF( ISBLANK(K47), , IF( ISBLANK(O47), 1,) ))</f>
        <v>0</v>
      </c>
      <c r="O47" s="36"/>
      <c r="P47" s="37" t="str">
        <f aca="false">IF(ISBLANK(O47),"a","b")</f>
        <v>a</v>
      </c>
      <c r="Q47" s="34" t="str">
        <f aca="false">IF(ISBLANK(B47),"",IF(P47="b",O47,IF(P47="a","")))</f>
        <v/>
      </c>
      <c r="R47" s="35" t="n">
        <f aca="false">IF(ISBLANK(B47),"",IF( ISBLANK(O47), , 1))</f>
        <v>0</v>
      </c>
      <c r="S47" s="38" t="str">
        <f aca="true">IF(ISBLANK(B47),"",IF( ISBLANK(K47), "" , IF( ISBLANK(O47), (TODAY()-K47)/365, (O47-K47)/365)) )</f>
        <v/>
      </c>
      <c r="T47" s="38" t="str">
        <f aca="false">IF(ISBLANK(B47),"",IF( ISBLANK(K47), "" , IF( ISBLANK(O47), ($Z$41-K47)/365, (O47-K47)/365)) )</f>
        <v/>
      </c>
      <c r="U47" s="38" t="str">
        <f aca="true">IF(ISBLANK(B47),"",IF( ISBLANK(O47), "", (TODAY()-O47)/365))</f>
        <v/>
      </c>
      <c r="V47" s="38" t="str">
        <f aca="false">IF(ISBLANK(B47),"",IF( ISBLANK(O47), "", ($Z$41-O47)/365))</f>
        <v/>
      </c>
      <c r="W47" s="29"/>
      <c r="X47" s="39" t="n">
        <v>1</v>
      </c>
      <c r="Y47" s="40"/>
    </row>
    <row r="48" customFormat="false" ht="15" hidden="false" customHeight="false" outlineLevel="0" collapsed="false">
      <c r="A48" s="1" t="n">
        <v>47</v>
      </c>
      <c r="B48" s="28" t="n">
        <v>1</v>
      </c>
      <c r="C48" s="29" t="n">
        <v>21</v>
      </c>
      <c r="D48" s="30" t="str">
        <f aca="false">CONCATENATE(E48,", ",F48,", кв-ры: ",H48,", агр: ",I48,", ",W48)</f>
        <v> Сокращенная, 44, кв-ры: 1, агр: , </v>
      </c>
      <c r="E48" s="31" t="s">
        <v>37</v>
      </c>
      <c r="F48" s="31" t="n">
        <v>44</v>
      </c>
      <c r="G48" s="31" t="n">
        <v>1</v>
      </c>
      <c r="H48" s="31" t="n">
        <v>1</v>
      </c>
      <c r="I48" s="32"/>
      <c r="J48" s="4"/>
      <c r="K48" s="33"/>
      <c r="L48" s="34" t="str">
        <f aca="false">IF(ISBLANK(K48),"a","b")</f>
        <v>a</v>
      </c>
      <c r="M48" s="34" t="str">
        <f aca="false">IF(ISBLANK(B48),"",IF(L48="b",K48,IF(L48="a","")))</f>
        <v/>
      </c>
      <c r="N48" s="35" t="n">
        <f aca="false">IF(ISBLANK(B48),"",IF( ISBLANK(K48), , IF( ISBLANK(O48), 1,) ))</f>
        <v>0</v>
      </c>
      <c r="O48" s="44"/>
      <c r="P48" s="37" t="str">
        <f aca="false">IF(ISBLANK(O48),"a","b")</f>
        <v>a</v>
      </c>
      <c r="Q48" s="34" t="str">
        <f aca="false">IF(ISBLANK(B48),"",IF(P48="b",O48,IF(P48="a","")))</f>
        <v/>
      </c>
      <c r="R48" s="35" t="n">
        <f aca="false">IF(ISBLANK(B48),"",IF( ISBLANK(O48), , 1))</f>
        <v>0</v>
      </c>
      <c r="S48" s="38" t="str">
        <f aca="true">IF(ISBLANK(B48),"",IF( ISBLANK(K48), "" , IF( ISBLANK(O48), (TODAY()-K48)/365, (O48-K48)/365)) )</f>
        <v/>
      </c>
      <c r="T48" s="38" t="str">
        <f aca="false">IF(ISBLANK(B48),"",IF( ISBLANK(K48), "" , IF( ISBLANK(O48), ($Z$41-K48)/365, (O48-K48)/365)) )</f>
        <v/>
      </c>
      <c r="U48" s="38" t="str">
        <f aca="true">IF(ISBLANK(B48),"",IF( ISBLANK(O48), "", (TODAY()-O48)/365))</f>
        <v/>
      </c>
      <c r="V48" s="38" t="str">
        <f aca="false">IF(ISBLANK(B48),"",IF( ISBLANK(O48), "", ($Z$41-O48)/365))</f>
        <v/>
      </c>
      <c r="W48" s="29"/>
      <c r="X48" s="39" t="n">
        <v>1</v>
      </c>
      <c r="Y48" s="40"/>
    </row>
    <row r="49" customFormat="false" ht="15" hidden="false" customHeight="false" outlineLevel="0" collapsed="false">
      <c r="A49" s="1" t="n">
        <v>48</v>
      </c>
      <c r="B49" s="28" t="n">
        <v>1</v>
      </c>
      <c r="C49" s="29" t="n">
        <v>22</v>
      </c>
      <c r="D49" s="30" t="str">
        <f aca="false">CONCATENATE(E49,", ",F49,", кв-ры: ",H49,", агр: ",I49,", ",W49)</f>
        <v> Сокращенная, ?, кв-ры: 1, агр: , </v>
      </c>
      <c r="E49" s="31" t="s">
        <v>37</v>
      </c>
      <c r="F49" s="31" t="s">
        <v>46</v>
      </c>
      <c r="G49" s="31" t="n">
        <v>1</v>
      </c>
      <c r="H49" s="31" t="n">
        <v>1</v>
      </c>
      <c r="I49" s="32"/>
      <c r="J49" s="4"/>
      <c r="K49" s="33"/>
      <c r="L49" s="34" t="str">
        <f aca="false">IF(ISBLANK(K49),"a","b")</f>
        <v>a</v>
      </c>
      <c r="M49" s="34" t="str">
        <f aca="false">IF(ISBLANK(B49),"",IF(L49="b",K49,IF(L49="a","")))</f>
        <v/>
      </c>
      <c r="N49" s="35" t="n">
        <f aca="false">IF(ISBLANK(B49),"",IF( ISBLANK(K49), , IF( ISBLANK(O49), 1,) ))</f>
        <v>0</v>
      </c>
      <c r="O49" s="44"/>
      <c r="P49" s="37" t="str">
        <f aca="false">IF(ISBLANK(O49),"a","b")</f>
        <v>a</v>
      </c>
      <c r="Q49" s="34" t="str">
        <f aca="false">IF(ISBLANK(B49),"",IF(P49="b",O49,IF(P49="a","")))</f>
        <v/>
      </c>
      <c r="R49" s="35" t="n">
        <f aca="false">IF(ISBLANK(B49),"",IF( ISBLANK(O49), , 1))</f>
        <v>0</v>
      </c>
      <c r="S49" s="38" t="str">
        <f aca="true">IF(ISBLANK(B49),"",IF( ISBLANK(K49), "" , IF( ISBLANK(O49), (TODAY()-K49)/365, (O49-K49)/365)) )</f>
        <v/>
      </c>
      <c r="T49" s="38" t="str">
        <f aca="false">IF(ISBLANK(B49),"",IF( ISBLANK(K49), "" , IF( ISBLANK(O49), ($Z$41-K49)/365, (O49-K49)/365)) )</f>
        <v/>
      </c>
      <c r="U49" s="38" t="str">
        <f aca="true">IF(ISBLANK(B49),"",IF( ISBLANK(O49), "", (TODAY()-O49)/365))</f>
        <v/>
      </c>
      <c r="V49" s="38" t="str">
        <f aca="false">IF(ISBLANK(B49),"",IF( ISBLANK(O49), "", ($Z$41-O49)/365))</f>
        <v/>
      </c>
      <c r="W49" s="29"/>
      <c r="X49" s="39" t="n">
        <v>1</v>
      </c>
      <c r="Y49" s="40"/>
    </row>
    <row r="50" customFormat="false" ht="15" hidden="false" customHeight="false" outlineLevel="0" collapsed="false">
      <c r="A50" s="1" t="n">
        <v>49</v>
      </c>
      <c r="B50" s="28" t="n">
        <v>1</v>
      </c>
      <c r="C50" s="29" t="n">
        <v>23</v>
      </c>
      <c r="D50" s="30" t="str">
        <f aca="false">CONCATENATE(E50,", ",F50,", кв-ры: ",H50,", агр: ",I50,", ",W50)</f>
        <v> Сокращенная, ?, кв-ры: 1, агр: , </v>
      </c>
      <c r="E50" s="31" t="s">
        <v>37</v>
      </c>
      <c r="F50" s="31" t="s">
        <v>46</v>
      </c>
      <c r="G50" s="31" t="n">
        <v>1</v>
      </c>
      <c r="H50" s="31" t="n">
        <v>1</v>
      </c>
      <c r="I50" s="32"/>
      <c r="J50" s="4"/>
      <c r="K50" s="33"/>
      <c r="L50" s="34" t="str">
        <f aca="false">IF(ISBLANK(K50),"a","b")</f>
        <v>a</v>
      </c>
      <c r="M50" s="34" t="str">
        <f aca="false">IF(ISBLANK(B50),"",IF(L50="b",K50,IF(L50="a","")))</f>
        <v/>
      </c>
      <c r="N50" s="35" t="n">
        <f aca="false">IF(ISBLANK(B50),"",IF( ISBLANK(K50), , IF( ISBLANK(O50), 1,) ))</f>
        <v>0</v>
      </c>
      <c r="O50" s="44"/>
      <c r="P50" s="37" t="str">
        <f aca="false">IF(ISBLANK(O50),"a","b")</f>
        <v>a</v>
      </c>
      <c r="Q50" s="34" t="str">
        <f aca="false">IF(ISBLANK(B50),"",IF(P50="b",O50,IF(P50="a","")))</f>
        <v/>
      </c>
      <c r="R50" s="35" t="n">
        <f aca="false">IF(ISBLANK(B50),"",IF( ISBLANK(O50), , 1))</f>
        <v>0</v>
      </c>
      <c r="S50" s="38" t="str">
        <f aca="true">IF(ISBLANK(B50),"",IF( ISBLANK(K50), "" , IF( ISBLANK(O50), (TODAY()-K50)/365, (O50-K50)/365)) )</f>
        <v/>
      </c>
      <c r="T50" s="38" t="str">
        <f aca="false">IF(ISBLANK(B50),"",IF( ISBLANK(K50), "" , IF( ISBLANK(O50), ($Z$41-K50)/365, (O50-K50)/365)) )</f>
        <v/>
      </c>
      <c r="U50" s="38" t="str">
        <f aca="true">IF(ISBLANK(B50),"",IF( ISBLANK(O50), "", (TODAY()-O50)/365))</f>
        <v/>
      </c>
      <c r="V50" s="38" t="str">
        <f aca="false">IF(ISBLANK(B50),"",IF( ISBLANK(O50), "", ($Z$41-O50)/365))</f>
        <v/>
      </c>
      <c r="W50" s="29"/>
      <c r="X50" s="39" t="n">
        <v>1</v>
      </c>
      <c r="Y50" s="40"/>
    </row>
    <row r="51" customFormat="false" ht="15" hidden="false" customHeight="false" outlineLevel="0" collapsed="false">
      <c r="A51" s="1" t="n">
        <v>50</v>
      </c>
      <c r="B51" s="28" t="n">
        <v>1</v>
      </c>
      <c r="C51" s="29" t="n">
        <v>24</v>
      </c>
      <c r="D51" s="30" t="str">
        <f aca="false">CONCATENATE(E51,", ",F51,", кв-ры: ",H51,", агр: ",I51,", ",W51)</f>
        <v> Сокращенная, 25, кв-ры: 1, агр: , </v>
      </c>
      <c r="E51" s="31" t="s">
        <v>37</v>
      </c>
      <c r="F51" s="31" t="n">
        <v>25</v>
      </c>
      <c r="G51" s="31" t="n">
        <v>1</v>
      </c>
      <c r="H51" s="31" t="n">
        <v>1</v>
      </c>
      <c r="I51" s="32"/>
      <c r="J51" s="4"/>
      <c r="K51" s="33"/>
      <c r="L51" s="34" t="str">
        <f aca="false">IF(ISBLANK(K51),"a","b")</f>
        <v>a</v>
      </c>
      <c r="M51" s="34" t="str">
        <f aca="false">IF(ISBLANK(B51),"",IF(L51="b",K51,IF(L51="a","")))</f>
        <v/>
      </c>
      <c r="N51" s="35" t="n">
        <f aca="false">IF(ISBLANK(B51),"",IF( ISBLANK(K51), , IF( ISBLANK(O51), 1,) ))</f>
        <v>0</v>
      </c>
      <c r="O51" s="44"/>
      <c r="P51" s="37" t="str">
        <f aca="false">IF(ISBLANK(O51),"a","b")</f>
        <v>a</v>
      </c>
      <c r="Q51" s="34" t="str">
        <f aca="false">IF(ISBLANK(B51),"",IF(P51="b",O51,IF(P51="a","")))</f>
        <v/>
      </c>
      <c r="R51" s="35" t="n">
        <f aca="false">IF(ISBLANK(B51),"",IF( ISBLANK(O51), , 1))</f>
        <v>0</v>
      </c>
      <c r="S51" s="38" t="str">
        <f aca="true">IF(ISBLANK(B51),"",IF( ISBLANK(K51), "" , IF( ISBLANK(O51), (TODAY()-K51)/365, (O51-K51)/365)) )</f>
        <v/>
      </c>
      <c r="T51" s="38" t="str">
        <f aca="false">IF(ISBLANK(B51),"",IF( ISBLANK(K51), "" , IF( ISBLANK(O51), ($Z$41-K51)/365, (O51-K51)/365)) )</f>
        <v/>
      </c>
      <c r="U51" s="38" t="str">
        <f aca="true">IF(ISBLANK(B51),"",IF( ISBLANK(O51), "", (TODAY()-O51)/365))</f>
        <v/>
      </c>
      <c r="V51" s="38" t="str">
        <f aca="false">IF(ISBLANK(B51),"",IF( ISBLANK(O51), "", ($Z$41-O51)/365))</f>
        <v/>
      </c>
      <c r="W51" s="29"/>
      <c r="X51" s="39" t="n">
        <v>1</v>
      </c>
      <c r="Y51" s="40"/>
    </row>
    <row r="52" customFormat="false" ht="15" hidden="false" customHeight="false" outlineLevel="0" collapsed="false">
      <c r="A52" s="1" t="n">
        <v>51</v>
      </c>
      <c r="B52" s="28" t="n">
        <v>1</v>
      </c>
      <c r="C52" s="29" t="n">
        <v>25</v>
      </c>
      <c r="D52" s="30" t="str">
        <f aca="false">CONCATENATE(E52,", ",F52,", кв-ры: ",H52,", агр: ",I52,", ",W52)</f>
        <v> Сокращенная, ?, кв-ры: 1, агр: , </v>
      </c>
      <c r="E52" s="31" t="s">
        <v>37</v>
      </c>
      <c r="F52" s="31" t="s">
        <v>46</v>
      </c>
      <c r="G52" s="31" t="n">
        <v>1</v>
      </c>
      <c r="H52" s="31" t="n">
        <v>1</v>
      </c>
      <c r="I52" s="32"/>
      <c r="J52" s="4"/>
      <c r="K52" s="33"/>
      <c r="L52" s="34" t="str">
        <f aca="false">IF(ISBLANK(K52),"a","b")</f>
        <v>a</v>
      </c>
      <c r="M52" s="34" t="str">
        <f aca="false">IF(ISBLANK(B52),"",IF(L52="b",K52,IF(L52="a","")))</f>
        <v/>
      </c>
      <c r="N52" s="35" t="n">
        <f aca="false">IF(ISBLANK(B52),"",IF( ISBLANK(K52), , IF( ISBLANK(O52), 1,) ))</f>
        <v>0</v>
      </c>
      <c r="O52" s="44"/>
      <c r="P52" s="37" t="str">
        <f aca="false">IF(ISBLANK(O52),"a","b")</f>
        <v>a</v>
      </c>
      <c r="Q52" s="34" t="str">
        <f aca="false">IF(ISBLANK(B52),"",IF(P52="b",O52,IF(P52="a","")))</f>
        <v/>
      </c>
      <c r="R52" s="35" t="n">
        <f aca="false">IF(ISBLANK(B52),"",IF( ISBLANK(O52), , 1))</f>
        <v>0</v>
      </c>
      <c r="S52" s="38" t="str">
        <f aca="true">IF(ISBLANK(B52),"",IF( ISBLANK(K52), "" , IF( ISBLANK(O52), (TODAY()-K52)/365, (O52-K52)/365)) )</f>
        <v/>
      </c>
      <c r="T52" s="38" t="str">
        <f aca="false">IF(ISBLANK(B52),"",IF( ISBLANK(K52), "" , IF( ISBLANK(O52), ($Z$41-K52)/365, (O52-K52)/365)) )</f>
        <v/>
      </c>
      <c r="U52" s="38" t="str">
        <f aca="true">IF(ISBLANK(B52),"",IF( ISBLANK(O52), "", (TODAY()-O52)/365))</f>
        <v/>
      </c>
      <c r="V52" s="38" t="str">
        <f aca="false">IF(ISBLANK(B52),"",IF( ISBLANK(O52), "", ($Z$41-O52)/365))</f>
        <v/>
      </c>
      <c r="W52" s="29"/>
      <c r="X52" s="39" t="n">
        <v>1</v>
      </c>
      <c r="Y52" s="40"/>
    </row>
    <row r="53" customFormat="false" ht="15" hidden="false" customHeight="false" outlineLevel="0" collapsed="false">
      <c r="A53" s="1" t="n">
        <v>52</v>
      </c>
      <c r="B53" s="28" t="n">
        <v>1</v>
      </c>
      <c r="C53" s="29" t="n">
        <v>26</v>
      </c>
      <c r="D53" s="30" t="str">
        <f aca="false">CONCATENATE(E53,", ",F53,", кв-ры: ",H53,", агр: ",I53,", ",W53)</f>
        <v> Сокращенная, 27, кв-ры: 1, агр: , </v>
      </c>
      <c r="E53" s="31" t="s">
        <v>37</v>
      </c>
      <c r="F53" s="31" t="n">
        <v>27</v>
      </c>
      <c r="G53" s="31" t="n">
        <v>1</v>
      </c>
      <c r="H53" s="31" t="n">
        <v>1</v>
      </c>
      <c r="I53" s="32"/>
      <c r="J53" s="4"/>
      <c r="K53" s="33"/>
      <c r="L53" s="34" t="str">
        <f aca="false">IF(ISBLANK(K53),"a","b")</f>
        <v>a</v>
      </c>
      <c r="M53" s="34" t="str">
        <f aca="false">IF(ISBLANK(B53),"",IF(L53="b",K53,IF(L53="a","")))</f>
        <v/>
      </c>
      <c r="N53" s="35" t="n">
        <f aca="false">IF(ISBLANK(B53),"",IF( ISBLANK(K53), , IF( ISBLANK(O53), 1,) ))</f>
        <v>0</v>
      </c>
      <c r="O53" s="36"/>
      <c r="P53" s="37" t="str">
        <f aca="false">IF(ISBLANK(O53),"a","b")</f>
        <v>a</v>
      </c>
      <c r="Q53" s="34" t="str">
        <f aca="false">IF(ISBLANK(B53),"",IF(P53="b",O53,IF(P53="a","")))</f>
        <v/>
      </c>
      <c r="R53" s="35" t="n">
        <f aca="false">IF(ISBLANK(B53),"",IF( ISBLANK(O53), , 1))</f>
        <v>0</v>
      </c>
      <c r="S53" s="38" t="str">
        <f aca="true">IF(ISBLANK(B53),"",IF( ISBLANK(K53), "" , IF( ISBLANK(O53), (TODAY()-K53)/365, (O53-K53)/365)) )</f>
        <v/>
      </c>
      <c r="T53" s="38" t="str">
        <f aca="false">IF(ISBLANK(B53),"",IF( ISBLANK(K53), "" , IF( ISBLANK(O53), ($Z$41-K53)/365, (O53-K53)/365)) )</f>
        <v/>
      </c>
      <c r="U53" s="38" t="str">
        <f aca="true">IF(ISBLANK(B53),"",IF( ISBLANK(O53), "", (TODAY()-O53)/365))</f>
        <v/>
      </c>
      <c r="V53" s="38" t="str">
        <f aca="false">IF(ISBLANK(B53),"",IF( ISBLANK(O53), "", ($Z$41-O53)/365))</f>
        <v/>
      </c>
      <c r="W53" s="29"/>
      <c r="X53" s="39" t="n">
        <v>1</v>
      </c>
      <c r="Y53" s="40"/>
    </row>
    <row r="54" customFormat="false" ht="15" hidden="false" customHeight="false" outlineLevel="0" collapsed="false">
      <c r="A54" s="1" t="n">
        <v>53</v>
      </c>
      <c r="B54" s="28" t="n">
        <v>1</v>
      </c>
      <c r="C54" s="29" t="n">
        <v>27</v>
      </c>
      <c r="D54" s="30" t="str">
        <f aca="false">CONCATENATE(E54,", ",F54,", кв-ры: ",H54,", агр: ",I54,", ",W54)</f>
        <v> Сокращенная, ?, кв-ры: 1, агр: , </v>
      </c>
      <c r="E54" s="31" t="s">
        <v>37</v>
      </c>
      <c r="F54" s="31" t="s">
        <v>46</v>
      </c>
      <c r="G54" s="31" t="n">
        <v>1</v>
      </c>
      <c r="H54" s="31" t="n">
        <v>1</v>
      </c>
      <c r="I54" s="32"/>
      <c r="J54" s="4"/>
      <c r="K54" s="33"/>
      <c r="L54" s="34" t="str">
        <f aca="false">IF(ISBLANK(K54),"a","b")</f>
        <v>a</v>
      </c>
      <c r="M54" s="34" t="str">
        <f aca="false">IF(ISBLANK(B54),"",IF(L54="b",K54,IF(L54="a","")))</f>
        <v/>
      </c>
      <c r="N54" s="35" t="n">
        <f aca="false">IF(ISBLANK(B54),"",IF( ISBLANK(K54), , IF( ISBLANK(O54), 1,) ))</f>
        <v>0</v>
      </c>
      <c r="O54" s="44"/>
      <c r="P54" s="37" t="str">
        <f aca="false">IF(ISBLANK(O54),"a","b")</f>
        <v>a</v>
      </c>
      <c r="Q54" s="34" t="str">
        <f aca="false">IF(ISBLANK(B54),"",IF(P54="b",O54,IF(P54="a","")))</f>
        <v/>
      </c>
      <c r="R54" s="35" t="n">
        <f aca="false">IF(ISBLANK(B54),"",IF( ISBLANK(O54), , 1))</f>
        <v>0</v>
      </c>
      <c r="S54" s="38" t="str">
        <f aca="true">IF(ISBLANK(B54),"",IF( ISBLANK(K54), "" , IF( ISBLANK(O54), (TODAY()-K54)/365, (O54-K54)/365)) )</f>
        <v/>
      </c>
      <c r="T54" s="38" t="str">
        <f aca="false">IF(ISBLANK(B54),"",IF( ISBLANK(K54), "" , IF( ISBLANK(O54), ($Z$41-K54)/365, (O54-K54)/365)) )</f>
        <v/>
      </c>
      <c r="U54" s="38" t="str">
        <f aca="true">IF(ISBLANK(B54),"",IF( ISBLANK(O54), "", (TODAY()-O54)/365))</f>
        <v/>
      </c>
      <c r="V54" s="38" t="str">
        <f aca="false">IF(ISBLANK(B54),"",IF( ISBLANK(O54), "", ($Z$41-O54)/365))</f>
        <v/>
      </c>
      <c r="W54" s="29"/>
      <c r="X54" s="39" t="n">
        <v>1</v>
      </c>
      <c r="Y54" s="40"/>
    </row>
    <row r="55" customFormat="false" ht="15" hidden="false" customHeight="false" outlineLevel="0" collapsed="false">
      <c r="A55" s="1" t="n">
        <v>54</v>
      </c>
      <c r="B55" s="28" t="n">
        <v>1</v>
      </c>
      <c r="C55" s="29" t="n">
        <v>28</v>
      </c>
      <c r="D55" s="30" t="str">
        <f aca="false">CONCATENATE(E55,", ",F55,", кв-ры: ",H55,", агр: ",I55,", ",W55)</f>
        <v> Сокращенная, ?, кв-ры: 1, агр: , </v>
      </c>
      <c r="E55" s="31" t="s">
        <v>37</v>
      </c>
      <c r="F55" s="31" t="s">
        <v>46</v>
      </c>
      <c r="G55" s="31" t="n">
        <v>1</v>
      </c>
      <c r="H55" s="31" t="n">
        <v>1</v>
      </c>
      <c r="I55" s="32"/>
      <c r="J55" s="4"/>
      <c r="K55" s="33"/>
      <c r="L55" s="34" t="str">
        <f aca="false">IF(ISBLANK(K55),"a","b")</f>
        <v>a</v>
      </c>
      <c r="M55" s="34" t="str">
        <f aca="false">IF(ISBLANK(B55),"",IF(L55="b",K55,IF(L55="a","")))</f>
        <v/>
      </c>
      <c r="N55" s="35" t="n">
        <f aca="false">IF(ISBLANK(B55),"",IF( ISBLANK(K55), , IF( ISBLANK(O55), 1,) ))</f>
        <v>0</v>
      </c>
      <c r="O55" s="44"/>
      <c r="P55" s="37" t="str">
        <f aca="false">IF(ISBLANK(O55),"a","b")</f>
        <v>a</v>
      </c>
      <c r="Q55" s="34" t="str">
        <f aca="false">IF(ISBLANK(B55),"",IF(P55="b",O55,IF(P55="a","")))</f>
        <v/>
      </c>
      <c r="R55" s="35" t="n">
        <f aca="false">IF(ISBLANK(B55),"",IF( ISBLANK(O55), , 1))</f>
        <v>0</v>
      </c>
      <c r="S55" s="38" t="str">
        <f aca="true">IF(ISBLANK(B55),"",IF( ISBLANK(K55), "" , IF( ISBLANK(O55), (TODAY()-K55)/365, (O55-K55)/365)) )</f>
        <v/>
      </c>
      <c r="T55" s="38" t="str">
        <f aca="false">IF(ISBLANK(B55),"",IF( ISBLANK(K55), "" , IF( ISBLANK(O55), ($Z$41-K55)/365, (O55-K55)/365)) )</f>
        <v/>
      </c>
      <c r="U55" s="38" t="str">
        <f aca="true">IF(ISBLANK(B55),"",IF( ISBLANK(O55), "", (TODAY()-O55)/365))</f>
        <v/>
      </c>
      <c r="V55" s="38" t="str">
        <f aca="false">IF(ISBLANK(B55),"",IF( ISBLANK(O55), "", ($Z$41-O55)/365))</f>
        <v/>
      </c>
      <c r="W55" s="29"/>
      <c r="X55" s="39" t="n">
        <v>1</v>
      </c>
      <c r="Y55" s="40"/>
    </row>
    <row r="56" customFormat="false" ht="15" hidden="false" customHeight="false" outlineLevel="0" collapsed="false">
      <c r="A56" s="1" t="n">
        <v>55</v>
      </c>
      <c r="B56" s="28" t="n">
        <v>1</v>
      </c>
      <c r="C56" s="29" t="n">
        <v>29</v>
      </c>
      <c r="D56" s="30" t="str">
        <f aca="false">CONCATENATE(E56,", ",F56,", кв-ры: ",H56,", агр: ",I56,", ",W56)</f>
        <v> Сокращенная, 6, кв-ры: 1, агр: , </v>
      </c>
      <c r="E56" s="31" t="s">
        <v>37</v>
      </c>
      <c r="F56" s="31" t="n">
        <v>6</v>
      </c>
      <c r="G56" s="31" t="n">
        <v>1</v>
      </c>
      <c r="H56" s="31" t="n">
        <v>1</v>
      </c>
      <c r="I56" s="32"/>
      <c r="J56" s="4"/>
      <c r="K56" s="46"/>
      <c r="L56" s="34" t="str">
        <f aca="false">IF(ISBLANK(K56),"a","b")</f>
        <v>a</v>
      </c>
      <c r="M56" s="34" t="str">
        <f aca="false">IF(ISBLANK(B56),"",IF(L56="b",K56,IF(L56="a","")))</f>
        <v/>
      </c>
      <c r="N56" s="35" t="n">
        <f aca="false">IF(ISBLANK(B56),"",IF( ISBLANK(K56), , IF( ISBLANK(O56), 1,) ))</f>
        <v>0</v>
      </c>
      <c r="O56" s="44"/>
      <c r="P56" s="37" t="str">
        <f aca="false">IF(ISBLANK(O56),"a","b")</f>
        <v>a</v>
      </c>
      <c r="Q56" s="34" t="str">
        <f aca="false">IF(ISBLANK(B56),"",IF(P56="b",O56,IF(P56="a","")))</f>
        <v/>
      </c>
      <c r="R56" s="35" t="n">
        <f aca="false">IF(ISBLANK(B56),"",IF( ISBLANK(O56), , 1))</f>
        <v>0</v>
      </c>
      <c r="S56" s="38" t="str">
        <f aca="true">IF(ISBLANK(B56),"",IF( ISBLANK(K56), "" , IF( ISBLANK(O56), (TODAY()-K56)/365, (O56-K56)/365)) )</f>
        <v/>
      </c>
      <c r="T56" s="38" t="str">
        <f aca="false">IF(ISBLANK(B56),"",IF( ISBLANK(K56), "" , IF( ISBLANK(O56), ($Z$41-K56)/365, (O56-K56)/365)) )</f>
        <v/>
      </c>
      <c r="U56" s="38" t="str">
        <f aca="true">IF(ISBLANK(B56),"",IF( ISBLANK(O56), "", (TODAY()-O56)/365))</f>
        <v/>
      </c>
      <c r="V56" s="38" t="str">
        <f aca="false">IF(ISBLANK(B56),"",IF( ISBLANK(O56), "", ($Z$41-O56)/365))</f>
        <v/>
      </c>
      <c r="W56" s="29"/>
      <c r="X56" s="39" t="n">
        <v>1</v>
      </c>
      <c r="Y56" s="40"/>
    </row>
    <row r="57" customFormat="false" ht="15" hidden="false" customHeight="false" outlineLevel="0" collapsed="false">
      <c r="A57" s="1" t="n">
        <v>56</v>
      </c>
      <c r="B57" s="28" t="n">
        <v>1</v>
      </c>
      <c r="C57" s="29" t="n">
        <v>30</v>
      </c>
      <c r="D57" s="30" t="str">
        <f aca="false">CONCATENATE(E57,", ",F57,", кв-ры: ",H57,", агр: ",I57,", ",W57)</f>
        <v> Сокращенная, 10, кв-ры: 1, агр: , </v>
      </c>
      <c r="E57" s="31" t="s">
        <v>37</v>
      </c>
      <c r="F57" s="31" t="n">
        <v>10</v>
      </c>
      <c r="G57" s="31" t="n">
        <v>1</v>
      </c>
      <c r="H57" s="31" t="n">
        <v>1</v>
      </c>
      <c r="I57" s="32"/>
      <c r="J57" s="4"/>
      <c r="K57" s="33"/>
      <c r="L57" s="34" t="str">
        <f aca="false">IF(ISBLANK(K57),"a","b")</f>
        <v>a</v>
      </c>
      <c r="M57" s="34" t="str">
        <f aca="false">IF(ISBLANK(B57),"",IF(L57="b",K57,IF(L57="a","")))</f>
        <v/>
      </c>
      <c r="N57" s="35" t="n">
        <f aca="false">IF(ISBLANK(B57),"",IF( ISBLANK(K57), , IF( ISBLANK(O57), 1,) ))</f>
        <v>0</v>
      </c>
      <c r="O57" s="36"/>
      <c r="P57" s="37" t="str">
        <f aca="false">IF(ISBLANK(O57),"a","b")</f>
        <v>a</v>
      </c>
      <c r="Q57" s="34" t="str">
        <f aca="false">IF(ISBLANK(B57),"",IF(P57="b",O57,IF(P57="a","")))</f>
        <v/>
      </c>
      <c r="R57" s="35" t="n">
        <f aca="false">IF(ISBLANK(B57),"",IF( ISBLANK(O57), , 1))</f>
        <v>0</v>
      </c>
      <c r="S57" s="38" t="str">
        <f aca="true">IF(ISBLANK(B57),"",IF( ISBLANK(K57), "" , IF( ISBLANK(O57), (TODAY()-K57)/365, (O57-K57)/365)) )</f>
        <v/>
      </c>
      <c r="T57" s="38" t="str">
        <f aca="false">IF(ISBLANK(B57),"",IF( ISBLANK(K57), "" , IF( ISBLANK(O57), ($Z$41-K57)/365, (O57-K57)/365)) )</f>
        <v/>
      </c>
      <c r="U57" s="38" t="str">
        <f aca="true">IF(ISBLANK(B57),"",IF( ISBLANK(O57), "", (TODAY()-O57)/365))</f>
        <v/>
      </c>
      <c r="V57" s="38" t="str">
        <f aca="false">IF(ISBLANK(B57),"",IF( ISBLANK(O57), "", ($Z$41-O57)/365))</f>
        <v/>
      </c>
      <c r="W57" s="29"/>
      <c r="X57" s="39" t="n">
        <v>1</v>
      </c>
      <c r="Y57" s="40"/>
    </row>
    <row r="58" customFormat="false" ht="15" hidden="false" customHeight="false" outlineLevel="0" collapsed="false">
      <c r="A58" s="1" t="n">
        <v>57</v>
      </c>
      <c r="B58" s="28" t="n">
        <v>1</v>
      </c>
      <c r="C58" s="29" t="n">
        <v>1</v>
      </c>
      <c r="D58" s="30" t="str">
        <f aca="false">CONCATENATE(E58,", ",F58,", кв-ры: ",H58,", агр: ",I58,", ",W58)</f>
        <v>Привокзальная, 7, кв-ры: 1,11,, агр: , </v>
      </c>
      <c r="E58" s="31" t="s">
        <v>47</v>
      </c>
      <c r="F58" s="31" t="n">
        <v>7</v>
      </c>
      <c r="G58" s="31" t="n">
        <v>12</v>
      </c>
      <c r="H58" s="31" t="s">
        <v>48</v>
      </c>
      <c r="I58" s="32"/>
      <c r="J58" s="4"/>
      <c r="K58" s="33"/>
      <c r="L58" s="34" t="str">
        <f aca="false">IF(ISBLANK(K58),"a","b")</f>
        <v>a</v>
      </c>
      <c r="M58" s="34" t="str">
        <f aca="false">IF(ISBLANK(B58),"",IF(L58="b",K58,IF(L58="a","")))</f>
        <v/>
      </c>
      <c r="N58" s="35" t="n">
        <f aca="false">IF(ISBLANK(B58),"",IF( ISBLANK(K58), , IF( ISBLANK(O58), 1,) ))</f>
        <v>0</v>
      </c>
      <c r="O58" s="44"/>
      <c r="P58" s="37" t="str">
        <f aca="false">IF(ISBLANK(O58),"a","b")</f>
        <v>a</v>
      </c>
      <c r="Q58" s="34" t="str">
        <f aca="false">IF(ISBLANK(B58),"",IF(P58="b",O58,IF(P58="a","")))</f>
        <v/>
      </c>
      <c r="R58" s="35" t="n">
        <f aca="false">IF(ISBLANK(B58),"",IF( ISBLANK(O58), , 1))</f>
        <v>0</v>
      </c>
      <c r="S58" s="38" t="str">
        <f aca="true">IF(ISBLANK(B58),"",IF( ISBLANK(K58), "" , IF( ISBLANK(O58), (TODAY()-K58)/365, (O58-K58)/365)) )</f>
        <v/>
      </c>
      <c r="T58" s="38" t="str">
        <f aca="false">IF(ISBLANK(B58),"",IF( ISBLANK(K58), "" , IF( ISBLANK(O58), ($Z$41-K58)/365, (O58-K58)/365)) )</f>
        <v/>
      </c>
      <c r="U58" s="38" t="str">
        <f aca="true">IF(ISBLANK(B58),"",IF( ISBLANK(O58), "", (TODAY()-O58)/365))</f>
        <v/>
      </c>
      <c r="V58" s="38" t="str">
        <f aca="false">IF(ISBLANK(B58),"",IF( ISBLANK(O58), "", ($Z$41-O58)/365))</f>
        <v/>
      </c>
      <c r="W58" s="29"/>
      <c r="X58" s="39" t="n">
        <v>1</v>
      </c>
      <c r="Y58" s="40"/>
    </row>
    <row r="59" customFormat="false" ht="15" hidden="false" customHeight="false" outlineLevel="0" collapsed="false">
      <c r="A59" s="1" t="n">
        <v>58</v>
      </c>
      <c r="B59" s="28" t="n">
        <v>1</v>
      </c>
      <c r="C59" s="29"/>
      <c r="D59" s="30" t="str">
        <f aca="false">CONCATENATE(E59,", ",F59,", кв-ры: ",H59,", агр: ",I59,", ",W59)</f>
        <v>, , кв-ры: 2,12,, агр: , </v>
      </c>
      <c r="E59" s="31"/>
      <c r="F59" s="31"/>
      <c r="G59" s="31"/>
      <c r="H59" s="31" t="s">
        <v>49</v>
      </c>
      <c r="I59" s="32"/>
      <c r="J59" s="4"/>
      <c r="K59" s="33"/>
      <c r="L59" s="34" t="str">
        <f aca="false">IF(ISBLANK(K59),"a","b")</f>
        <v>a</v>
      </c>
      <c r="M59" s="34" t="str">
        <f aca="false">IF(ISBLANK(B59),"",IF(L59="b",K59,IF(L59="a","")))</f>
        <v/>
      </c>
      <c r="N59" s="35" t="n">
        <f aca="false">IF(ISBLANK(B59),"",IF( ISBLANK(K59), , IF( ISBLANK(O59), 1,) ))</f>
        <v>0</v>
      </c>
      <c r="O59" s="36"/>
      <c r="P59" s="37" t="str">
        <f aca="false">IF(ISBLANK(O59),"a","b")</f>
        <v>a</v>
      </c>
      <c r="Q59" s="34" t="str">
        <f aca="false">IF(ISBLANK(B59),"",IF(P59="b",O59,IF(P59="a","")))</f>
        <v/>
      </c>
      <c r="R59" s="35" t="n">
        <f aca="false">IF(ISBLANK(B59),"",IF( ISBLANK(O59), , 1))</f>
        <v>0</v>
      </c>
      <c r="S59" s="38" t="str">
        <f aca="true">IF(ISBLANK(B59),"",IF( ISBLANK(K59), "" , IF( ISBLANK(O59), (TODAY()-K59)/365, (O59-K59)/365)) )</f>
        <v/>
      </c>
      <c r="T59" s="38" t="str">
        <f aca="false">IF(ISBLANK(B59),"",IF( ISBLANK(K59), "" , IF( ISBLANK(O59), ($Z$41-K59)/365, (O59-K59)/365)) )</f>
        <v/>
      </c>
      <c r="U59" s="38" t="str">
        <f aca="true">IF(ISBLANK(B59),"",IF( ISBLANK(O59), "", (TODAY()-O59)/365))</f>
        <v/>
      </c>
      <c r="V59" s="38" t="str">
        <f aca="false">IF(ISBLANK(B59),"",IF( ISBLANK(O59), "", ($Z$41-O59)/365))</f>
        <v/>
      </c>
      <c r="W59" s="29"/>
      <c r="X59" s="39" t="n">
        <v>1</v>
      </c>
      <c r="Y59" s="40"/>
    </row>
    <row r="60" customFormat="false" ht="15" hidden="false" customHeight="false" outlineLevel="0" collapsed="false">
      <c r="A60" s="1" t="n">
        <v>59</v>
      </c>
      <c r="B60" s="28" t="n">
        <v>1</v>
      </c>
      <c r="C60" s="29"/>
      <c r="D60" s="30" t="str">
        <f aca="false">CONCATENATE(E60,", ",F60,", кв-ры: ",H60,", агр: ",I60,", ",W60)</f>
        <v>, , кв-ры: 3, агр: , </v>
      </c>
      <c r="E60" s="31"/>
      <c r="F60" s="31"/>
      <c r="G60" s="31"/>
      <c r="H60" s="31" t="n">
        <v>3</v>
      </c>
      <c r="I60" s="32"/>
      <c r="J60" s="4"/>
      <c r="K60" s="33"/>
      <c r="L60" s="34" t="str">
        <f aca="false">IF(ISBLANK(K60),"a","b")</f>
        <v>a</v>
      </c>
      <c r="M60" s="34" t="str">
        <f aca="false">IF(ISBLANK(B60),"",IF(L60="b",K60,IF(L60="a","")))</f>
        <v/>
      </c>
      <c r="N60" s="35" t="n">
        <f aca="false">IF(ISBLANK(B60),"",IF( ISBLANK(K60), , IF( ISBLANK(O60), 1,) ))</f>
        <v>0</v>
      </c>
      <c r="O60" s="44"/>
      <c r="P60" s="37" t="str">
        <f aca="false">IF(ISBLANK(O60),"a","b")</f>
        <v>a</v>
      </c>
      <c r="Q60" s="34" t="str">
        <f aca="false">IF(ISBLANK(B60),"",IF(P60="b",O60,IF(P60="a","")))</f>
        <v/>
      </c>
      <c r="R60" s="35" t="n">
        <f aca="false">IF(ISBLANK(B60),"",IF( ISBLANK(O60), , 1))</f>
        <v>0</v>
      </c>
      <c r="S60" s="38" t="str">
        <f aca="true">IF(ISBLANK(B60),"",IF( ISBLANK(K60), "" , IF( ISBLANK(O60), (TODAY()-K60)/365, (O60-K60)/365)) )</f>
        <v/>
      </c>
      <c r="T60" s="38" t="str">
        <f aca="false">IF(ISBLANK(B60),"",IF( ISBLANK(K60), "" , IF( ISBLANK(O60), ($Z$41-K60)/365, (O60-K60)/365)) )</f>
        <v/>
      </c>
      <c r="U60" s="38" t="str">
        <f aca="true">IF(ISBLANK(B60),"",IF( ISBLANK(O60), "", (TODAY()-O60)/365))</f>
        <v/>
      </c>
      <c r="V60" s="38" t="str">
        <f aca="false">IF(ISBLANK(B60),"",IF( ISBLANK(O60), "", ($Z$41-O60)/365))</f>
        <v/>
      </c>
      <c r="W60" s="29"/>
      <c r="X60" s="39" t="n">
        <v>1</v>
      </c>
      <c r="Y60" s="40"/>
    </row>
    <row r="61" customFormat="false" ht="15" hidden="false" customHeight="false" outlineLevel="0" collapsed="false">
      <c r="A61" s="1" t="n">
        <v>60</v>
      </c>
      <c r="B61" s="28" t="n">
        <v>1</v>
      </c>
      <c r="C61" s="29"/>
      <c r="D61" s="30" t="str">
        <f aca="false">CONCATENATE(E61,", ",F61,", кв-ры: ",H61,", агр: ",I61,", ",W61)</f>
        <v>, , кв-ры: 4, агр: , </v>
      </c>
      <c r="E61" s="31"/>
      <c r="F61" s="31"/>
      <c r="G61" s="31"/>
      <c r="H61" s="31" t="n">
        <v>4</v>
      </c>
      <c r="I61" s="32"/>
      <c r="J61" s="4"/>
      <c r="K61" s="46"/>
      <c r="L61" s="34" t="str">
        <f aca="false">IF(ISBLANK(K61),"a","b")</f>
        <v>a</v>
      </c>
      <c r="M61" s="34" t="str">
        <f aca="false">IF(ISBLANK(B61),"",IF(L61="b",K61,IF(L61="a","")))</f>
        <v/>
      </c>
      <c r="N61" s="35" t="n">
        <f aca="false">IF(ISBLANK(B61),"",IF( ISBLANK(K61), , IF( ISBLANK(O61), 1,) ))</f>
        <v>0</v>
      </c>
      <c r="O61" s="44"/>
      <c r="P61" s="37" t="str">
        <f aca="false">IF(ISBLANK(O61),"a","b")</f>
        <v>a</v>
      </c>
      <c r="Q61" s="34" t="str">
        <f aca="false">IF(ISBLANK(B61),"",IF(P61="b",O61,IF(P61="a","")))</f>
        <v/>
      </c>
      <c r="R61" s="35" t="n">
        <f aca="false">IF(ISBLANK(B61),"",IF( ISBLANK(O61), , 1))</f>
        <v>0</v>
      </c>
      <c r="S61" s="38" t="str">
        <f aca="true">IF(ISBLANK(B61),"",IF( ISBLANK(K61), "" , IF( ISBLANK(O61), (TODAY()-K61)/365, (O61-K61)/365)) )</f>
        <v/>
      </c>
      <c r="T61" s="38" t="str">
        <f aca="false">IF(ISBLANK(B61),"",IF( ISBLANK(K61), "" , IF( ISBLANK(O61), ($Z$41-K61)/365, (O61-K61)/365)) )</f>
        <v/>
      </c>
      <c r="U61" s="38" t="str">
        <f aca="true">IF(ISBLANK(B61),"",IF( ISBLANK(O61), "", (TODAY()-O61)/365))</f>
        <v/>
      </c>
      <c r="V61" s="38" t="str">
        <f aca="false">IF(ISBLANK(B61),"",IF( ISBLANK(O61), "", ($Z$41-O61)/365))</f>
        <v/>
      </c>
      <c r="W61" s="29"/>
      <c r="X61" s="39" t="n">
        <v>1</v>
      </c>
      <c r="Y61" s="40"/>
    </row>
    <row r="62" customFormat="false" ht="15" hidden="false" customHeight="false" outlineLevel="0" collapsed="false">
      <c r="A62" s="1" t="n">
        <v>61</v>
      </c>
      <c r="B62" s="28" t="n">
        <v>1</v>
      </c>
      <c r="C62" s="29"/>
      <c r="D62" s="30" t="str">
        <f aca="false">CONCATENATE(E62,", ",F62,", кв-ры: ",H62,", агр: ",I62,", ",W62)</f>
        <v>, , кв-ры: 5, агр: , </v>
      </c>
      <c r="E62" s="31"/>
      <c r="F62" s="31"/>
      <c r="G62" s="31"/>
      <c r="H62" s="31" t="n">
        <v>5</v>
      </c>
      <c r="I62" s="32"/>
      <c r="J62" s="4"/>
      <c r="K62" s="33"/>
      <c r="L62" s="34" t="str">
        <f aca="false">IF(ISBLANK(K62),"a","b")</f>
        <v>a</v>
      </c>
      <c r="M62" s="34" t="str">
        <f aca="false">IF(ISBLANK(B62),"",IF(L62="b",K62,IF(L62="a","")))</f>
        <v/>
      </c>
      <c r="N62" s="35" t="n">
        <f aca="false">IF(ISBLANK(B62),"",IF( ISBLANK(K62), , IF( ISBLANK(O62), 1,) ))</f>
        <v>0</v>
      </c>
      <c r="O62" s="44"/>
      <c r="P62" s="37" t="str">
        <f aca="false">IF(ISBLANK(O62),"a","b")</f>
        <v>a</v>
      </c>
      <c r="Q62" s="34" t="str">
        <f aca="false">IF(ISBLANK(B62),"",IF(P62="b",O62,IF(P62="a","")))</f>
        <v/>
      </c>
      <c r="R62" s="35" t="n">
        <f aca="false">IF(ISBLANK(B62),"",IF( ISBLANK(O62), , 1))</f>
        <v>0</v>
      </c>
      <c r="S62" s="38" t="str">
        <f aca="true">IF(ISBLANK(B62),"",IF( ISBLANK(K62), "" , IF( ISBLANK(O62), (TODAY()-K62)/365, (O62-K62)/365)) )</f>
        <v/>
      </c>
      <c r="T62" s="38" t="str">
        <f aca="false">IF(ISBLANK(B62),"",IF( ISBLANK(K62), "" , IF( ISBLANK(O62), ($Z$41-K62)/365, (O62-K62)/365)) )</f>
        <v/>
      </c>
      <c r="U62" s="38" t="str">
        <f aca="true">IF(ISBLANK(B62),"",IF( ISBLANK(O62), "", (TODAY()-O62)/365))</f>
        <v/>
      </c>
      <c r="V62" s="38" t="str">
        <f aca="false">IF(ISBLANK(B62),"",IF( ISBLANK(O62), "", ($Z$41-O62)/365))</f>
        <v/>
      </c>
      <c r="W62" s="29"/>
      <c r="X62" s="39" t="n">
        <v>1</v>
      </c>
      <c r="Y62" s="40"/>
    </row>
    <row r="63" customFormat="false" ht="15" hidden="false" customHeight="false" outlineLevel="0" collapsed="false">
      <c r="A63" s="1" t="n">
        <v>62</v>
      </c>
      <c r="B63" s="28" t="n">
        <v>1</v>
      </c>
      <c r="C63" s="29"/>
      <c r="D63" s="30" t="str">
        <f aca="false">CONCATENATE(E63,", ",F63,", кв-ры: ",H63,", агр: ",I63,", ",W63)</f>
        <v>, , кв-ры: 6, агр: , </v>
      </c>
      <c r="E63" s="31"/>
      <c r="F63" s="31"/>
      <c r="G63" s="31"/>
      <c r="H63" s="31" t="n">
        <v>6</v>
      </c>
      <c r="I63" s="32"/>
      <c r="J63" s="4"/>
      <c r="K63" s="33"/>
      <c r="L63" s="34" t="str">
        <f aca="false">IF(ISBLANK(K63),"a","b")</f>
        <v>a</v>
      </c>
      <c r="M63" s="34" t="str">
        <f aca="false">IF(ISBLANK(B63),"",IF(L63="b",K63,IF(L63="a","")))</f>
        <v/>
      </c>
      <c r="N63" s="35" t="n">
        <f aca="false">IF(ISBLANK(B63),"",IF( ISBLANK(K63), , IF( ISBLANK(O63), 1,) ))</f>
        <v>0</v>
      </c>
      <c r="O63" s="44"/>
      <c r="P63" s="37" t="str">
        <f aca="false">IF(ISBLANK(O63),"a","b")</f>
        <v>a</v>
      </c>
      <c r="Q63" s="34" t="str">
        <f aca="false">IF(ISBLANK(B63),"",IF(P63="b",O63,IF(P63="a","")))</f>
        <v/>
      </c>
      <c r="R63" s="35" t="n">
        <f aca="false">IF(ISBLANK(B63),"",IF( ISBLANK(O63), , 1))</f>
        <v>0</v>
      </c>
      <c r="S63" s="38" t="str">
        <f aca="true">IF(ISBLANK(B63),"",IF( ISBLANK(K63), "" , IF( ISBLANK(O63), (TODAY()-K63)/365, (O63-K63)/365)) )</f>
        <v/>
      </c>
      <c r="T63" s="38" t="str">
        <f aca="false">IF(ISBLANK(B63),"",IF( ISBLANK(K63), "" , IF( ISBLANK(O63), ($Z$41-K63)/365, (O63-K63)/365)) )</f>
        <v/>
      </c>
      <c r="U63" s="38" t="str">
        <f aca="true">IF(ISBLANK(B63),"",IF( ISBLANK(O63), "", (TODAY()-O63)/365))</f>
        <v/>
      </c>
      <c r="V63" s="38" t="str">
        <f aca="false">IF(ISBLANK(B63),"",IF( ISBLANK(O63), "", ($Z$41-O63)/365))</f>
        <v/>
      </c>
      <c r="W63" s="29"/>
      <c r="X63" s="39" t="n">
        <v>1</v>
      </c>
      <c r="Y63" s="40"/>
    </row>
    <row r="64" customFormat="false" ht="15" hidden="false" customHeight="false" outlineLevel="0" collapsed="false">
      <c r="A64" s="1" t="n">
        <v>63</v>
      </c>
      <c r="B64" s="28" t="n">
        <v>1</v>
      </c>
      <c r="C64" s="29"/>
      <c r="D64" s="30" t="str">
        <f aca="false">CONCATENATE(E64,", ",F64,", кв-ры: ",H64,", агр: ",I64,", ",W64)</f>
        <v>, , кв-ры: 7, агр: , </v>
      </c>
      <c r="E64" s="31"/>
      <c r="F64" s="31"/>
      <c r="G64" s="31"/>
      <c r="H64" s="31" t="n">
        <v>7</v>
      </c>
      <c r="I64" s="32"/>
      <c r="J64" s="4"/>
      <c r="K64" s="33"/>
      <c r="L64" s="34" t="str">
        <f aca="false">IF(ISBLANK(K64),"a","b")</f>
        <v>a</v>
      </c>
      <c r="M64" s="34" t="str">
        <f aca="false">IF(ISBLANK(B64),"",IF(L64="b",K64,IF(L64="a","")))</f>
        <v/>
      </c>
      <c r="N64" s="35" t="n">
        <f aca="false">IF(ISBLANK(B64),"",IF( ISBLANK(K64), , IF( ISBLANK(O64), 1,) ))</f>
        <v>0</v>
      </c>
      <c r="O64" s="44"/>
      <c r="P64" s="37" t="str">
        <f aca="false">IF(ISBLANK(O64),"a","b")</f>
        <v>a</v>
      </c>
      <c r="Q64" s="34" t="str">
        <f aca="false">IF(ISBLANK(B64),"",IF(P64="b",O64,IF(P64="a","")))</f>
        <v/>
      </c>
      <c r="R64" s="35" t="n">
        <f aca="false">IF(ISBLANK(B64),"",IF( ISBLANK(O64), , 1))</f>
        <v>0</v>
      </c>
      <c r="S64" s="38" t="str">
        <f aca="true">IF(ISBLANK(B64),"",IF( ISBLANK(K64), "" , IF( ISBLANK(O64), (TODAY()-K64)/365, (O64-K64)/365)) )</f>
        <v/>
      </c>
      <c r="T64" s="38" t="str">
        <f aca="false">IF(ISBLANK(B64),"",IF( ISBLANK(K64), "" , IF( ISBLANK(O64), ($Z$41-K64)/365, (O64-K64)/365)) )</f>
        <v/>
      </c>
      <c r="U64" s="38" t="str">
        <f aca="true">IF(ISBLANK(B64),"",IF( ISBLANK(O64), "", (TODAY()-O64)/365))</f>
        <v/>
      </c>
      <c r="V64" s="38" t="str">
        <f aca="false">IF(ISBLANK(B64),"",IF( ISBLANK(O64), "", ($Z$41-O64)/365))</f>
        <v/>
      </c>
      <c r="W64" s="29"/>
      <c r="X64" s="39" t="n">
        <v>1</v>
      </c>
      <c r="Y64" s="40"/>
    </row>
    <row r="65" customFormat="false" ht="15" hidden="false" customHeight="false" outlineLevel="0" collapsed="false">
      <c r="A65" s="1" t="n">
        <v>64</v>
      </c>
      <c r="B65" s="28" t="n">
        <v>1</v>
      </c>
      <c r="C65" s="29"/>
      <c r="D65" s="30" t="str">
        <f aca="false">CONCATENATE(E65,", ",F65,", кв-ры: ",H65,", агр: ",I65,", ",W65)</f>
        <v>, , кв-ры: 8, агр: , </v>
      </c>
      <c r="E65" s="31"/>
      <c r="F65" s="31"/>
      <c r="G65" s="31"/>
      <c r="H65" s="31" t="n">
        <v>8</v>
      </c>
      <c r="I65" s="32"/>
      <c r="J65" s="4"/>
      <c r="K65" s="46"/>
      <c r="L65" s="34" t="str">
        <f aca="false">IF(ISBLANK(K65),"a","b")</f>
        <v>a</v>
      </c>
      <c r="M65" s="34" t="str">
        <f aca="false">IF(ISBLANK(B65),"",IF(L65="b",K65,IF(L65="a","")))</f>
        <v/>
      </c>
      <c r="N65" s="35" t="n">
        <f aca="false">IF(ISBLANK(B65),"",IF( ISBLANK(K65), , IF( ISBLANK(O65), 1,) ))</f>
        <v>0</v>
      </c>
      <c r="O65" s="44"/>
      <c r="P65" s="37" t="str">
        <f aca="false">IF(ISBLANK(O65),"a","b")</f>
        <v>a</v>
      </c>
      <c r="Q65" s="34" t="str">
        <f aca="false">IF(ISBLANK(B65),"",IF(P65="b",O65,IF(P65="a","")))</f>
        <v/>
      </c>
      <c r="R65" s="35" t="n">
        <f aca="false">IF(ISBLANK(B65),"",IF( ISBLANK(O65), , 1))</f>
        <v>0</v>
      </c>
      <c r="S65" s="38" t="str">
        <f aca="true">IF(ISBLANK(B65),"",IF( ISBLANK(K65), "" , IF( ISBLANK(O65), (TODAY()-K65)/365, (O65-K65)/365)) )</f>
        <v/>
      </c>
      <c r="T65" s="38" t="str">
        <f aca="false">IF(ISBLANK(B65),"",IF( ISBLANK(K65), "" , IF( ISBLANK(O65), ($Z$41-K65)/365, (O65-K65)/365)) )</f>
        <v/>
      </c>
      <c r="U65" s="38" t="str">
        <f aca="true">IF(ISBLANK(B65),"",IF( ISBLANK(O65), "", (TODAY()-O65)/365))</f>
        <v/>
      </c>
      <c r="V65" s="38" t="str">
        <f aca="false">IF(ISBLANK(B65),"",IF( ISBLANK(O65), "", ($Z$41-O65)/365))</f>
        <v/>
      </c>
      <c r="W65" s="29"/>
      <c r="X65" s="48" t="n">
        <v>1</v>
      </c>
      <c r="Y65" s="40"/>
    </row>
    <row r="66" customFormat="false" ht="15" hidden="false" customHeight="false" outlineLevel="0" collapsed="false">
      <c r="A66" s="1" t="n">
        <v>65</v>
      </c>
      <c r="B66" s="28" t="n">
        <v>1</v>
      </c>
      <c r="C66" s="29"/>
      <c r="D66" s="30" t="str">
        <f aca="false">CONCATENATE(E66,", ",F66,", кв-ры: ",H66,", агр: ",I66,", ",W66)</f>
        <v>, , кв-ры: 9, агр: , </v>
      </c>
      <c r="E66" s="31"/>
      <c r="F66" s="31"/>
      <c r="G66" s="31"/>
      <c r="H66" s="31" t="n">
        <v>9</v>
      </c>
      <c r="I66" s="32"/>
      <c r="J66" s="4"/>
      <c r="K66" s="33"/>
      <c r="L66" s="34" t="str">
        <f aca="false">IF(ISBLANK(K66),"a","b")</f>
        <v>a</v>
      </c>
      <c r="M66" s="34" t="str">
        <f aca="false">IF(ISBLANK(B66),"",IF(L66="b",K66,IF(L66="a","")))</f>
        <v/>
      </c>
      <c r="N66" s="35" t="n">
        <f aca="false">IF(ISBLANK(B66),"",IF( ISBLANK(K66), , IF( ISBLANK(O66), 1,) ))</f>
        <v>0</v>
      </c>
      <c r="O66" s="36"/>
      <c r="P66" s="37" t="str">
        <f aca="false">IF(ISBLANK(O66),"a","b")</f>
        <v>a</v>
      </c>
      <c r="Q66" s="34" t="str">
        <f aca="false">IF(ISBLANK(B66),"",IF(P66="b",O66,IF(P66="a","")))</f>
        <v/>
      </c>
      <c r="R66" s="35" t="n">
        <f aca="false">IF(ISBLANK(B66),"",IF( ISBLANK(O66), , 1))</f>
        <v>0</v>
      </c>
      <c r="S66" s="38" t="str">
        <f aca="true">IF(ISBLANK(B66),"",IF( ISBLANK(K66), "" , IF( ISBLANK(O66), (TODAY()-K66)/365, (O66-K66)/365)) )</f>
        <v/>
      </c>
      <c r="T66" s="38" t="str">
        <f aca="false">IF(ISBLANK(B66),"",IF( ISBLANK(K66), "" , IF( ISBLANK(O66), ($Z$41-K66)/365, (O66-K66)/365)) )</f>
        <v/>
      </c>
      <c r="U66" s="38" t="str">
        <f aca="true">IF(ISBLANK(B66),"",IF( ISBLANK(O66), "", (TODAY()-O66)/365))</f>
        <v/>
      </c>
      <c r="V66" s="38" t="str">
        <f aca="false">IF(ISBLANK(B66),"",IF( ISBLANK(O66), "", ($Z$41-O66)/365))</f>
        <v/>
      </c>
      <c r="W66" s="29"/>
      <c r="X66" s="48" t="n">
        <v>1</v>
      </c>
      <c r="Y66" s="40"/>
    </row>
    <row r="67" customFormat="false" ht="15" hidden="false" customHeight="false" outlineLevel="0" collapsed="false">
      <c r="A67" s="1" t="n">
        <v>66</v>
      </c>
      <c r="B67" s="28" t="n">
        <v>1</v>
      </c>
      <c r="C67" s="29"/>
      <c r="D67" s="30" t="str">
        <f aca="false">CONCATENATE(E67,", ",F67,", кв-ры: ",H67,", агр: ",I67,", ",W67)</f>
        <v>, , кв-ры: 10, агр: , </v>
      </c>
      <c r="E67" s="31"/>
      <c r="F67" s="31"/>
      <c r="G67" s="31"/>
      <c r="H67" s="31" t="n">
        <v>10</v>
      </c>
      <c r="I67" s="32"/>
      <c r="J67" s="4"/>
      <c r="K67" s="46"/>
      <c r="L67" s="34" t="str">
        <f aca="false">IF(ISBLANK(K67),"a","b")</f>
        <v>a</v>
      </c>
      <c r="M67" s="34" t="str">
        <f aca="false">IF(ISBLANK(B67),"",IF(L67="b",K67,IF(L67="a","")))</f>
        <v/>
      </c>
      <c r="N67" s="35" t="n">
        <f aca="false">IF(ISBLANK(B67),"",IF( ISBLANK(K67), , IF( ISBLANK(O67), 1,) ))</f>
        <v>0</v>
      </c>
      <c r="O67" s="44"/>
      <c r="P67" s="37" t="str">
        <f aca="false">IF(ISBLANK(O67),"a","b")</f>
        <v>a</v>
      </c>
      <c r="Q67" s="34" t="str">
        <f aca="false">IF(ISBLANK(B67),"",IF(P67="b",O67,IF(P67="a","")))</f>
        <v/>
      </c>
      <c r="R67" s="35" t="n">
        <f aca="false">IF(ISBLANK(B67),"",IF( ISBLANK(O67), , 1))</f>
        <v>0</v>
      </c>
      <c r="S67" s="38" t="str">
        <f aca="true">IF(ISBLANK(B67),"",IF( ISBLANK(K67), "" , IF( ISBLANK(O67), (TODAY()-K67)/365, (O67-K67)/365)) )</f>
        <v/>
      </c>
      <c r="T67" s="38" t="str">
        <f aca="false">IF(ISBLANK(B67),"",IF( ISBLANK(K67), "" , IF( ISBLANK(O67), ($Z$41-K67)/365, (O67-K67)/365)) )</f>
        <v/>
      </c>
      <c r="U67" s="38" t="str">
        <f aca="true">IF(ISBLANK(B67),"",IF( ISBLANK(O67), "", (TODAY()-O67)/365))</f>
        <v/>
      </c>
      <c r="V67" s="38" t="str">
        <f aca="false">IF(ISBLANK(B67),"",IF( ISBLANK(O67), "", ($Z$41-O67)/365))</f>
        <v/>
      </c>
      <c r="W67" s="29"/>
      <c r="X67" s="50" t="n">
        <v>1</v>
      </c>
      <c r="Y67" s="51"/>
    </row>
    <row r="68" customFormat="false" ht="15" hidden="false" customHeight="false" outlineLevel="0" collapsed="false">
      <c r="A68" s="1" t="n">
        <v>67</v>
      </c>
      <c r="B68" s="28" t="n">
        <v>1</v>
      </c>
      <c r="C68" s="29" t="n">
        <v>2</v>
      </c>
      <c r="D68" s="30" t="str">
        <f aca="false">CONCATENATE(E68,", ",F68,", кв-ры: ",H68,", агр: ",I68,", ",W68)</f>
        <v>Привокзальная, 5, кв-ры: 1,11,21,31,41,51,61,, агр: , </v>
      </c>
      <c r="E68" s="31" t="s">
        <v>47</v>
      </c>
      <c r="F68" s="31" t="n">
        <v>5</v>
      </c>
      <c r="G68" s="31" t="n">
        <v>64</v>
      </c>
      <c r="H68" s="31" t="s">
        <v>50</v>
      </c>
      <c r="I68" s="32"/>
      <c r="J68" s="4"/>
      <c r="K68" s="33"/>
      <c r="L68" s="34" t="str">
        <f aca="false">IF(ISBLANK(K68),"a","b")</f>
        <v>a</v>
      </c>
      <c r="M68" s="34" t="str">
        <f aca="false">IF(ISBLANK(B68),"",IF(L68="b",K68,IF(L68="a","")))</f>
        <v/>
      </c>
      <c r="N68" s="35" t="n">
        <f aca="false">IF(ISBLANK(B68),"",IF( ISBLANK(K68), , IF( ISBLANK(O68), 1,) ))</f>
        <v>0</v>
      </c>
      <c r="O68" s="44"/>
      <c r="P68" s="37" t="str">
        <f aca="false">IF(ISBLANK(O68),"a","b")</f>
        <v>a</v>
      </c>
      <c r="Q68" s="34" t="str">
        <f aca="false">IF(ISBLANK(B68),"",IF(P68="b",O68,IF(P68="a","")))</f>
        <v/>
      </c>
      <c r="R68" s="35" t="n">
        <f aca="false">IF(ISBLANK(B68),"",IF( ISBLANK(O68), , 1))</f>
        <v>0</v>
      </c>
      <c r="S68" s="38" t="str">
        <f aca="true">IF(ISBLANK(B68),"",IF( ISBLANK(K68), "" , IF( ISBLANK(O68), (TODAY()-K68)/365, (O68-K68)/365)) )</f>
        <v/>
      </c>
      <c r="T68" s="38" t="str">
        <f aca="false">IF(ISBLANK(B68),"",IF( ISBLANK(K68), "" , IF( ISBLANK(O68), ($Z$41-K68)/365, (O68-K68)/365)) )</f>
        <v/>
      </c>
      <c r="U68" s="38" t="str">
        <f aca="true">IF(ISBLANK(B68),"",IF( ISBLANK(O68), "", (TODAY()-O68)/365))</f>
        <v/>
      </c>
      <c r="V68" s="38" t="str">
        <f aca="false">IF(ISBLANK(B68),"",IF( ISBLANK(O68), "", ($Z$41-O68)/365))</f>
        <v/>
      </c>
      <c r="W68" s="29"/>
      <c r="X68" s="50" t="n">
        <v>1</v>
      </c>
      <c r="Y68" s="51"/>
    </row>
    <row r="69" customFormat="false" ht="15" hidden="false" customHeight="false" outlineLevel="0" collapsed="false">
      <c r="A69" s="1" t="n">
        <v>68</v>
      </c>
      <c r="B69" s="28" t="n">
        <v>1</v>
      </c>
      <c r="C69" s="29"/>
      <c r="D69" s="30" t="str">
        <f aca="false">CONCATENATE(E69,", ",F69,", кв-ры: ",H69,", агр: ",I69,", ",W69)</f>
        <v>, , кв-ры: 2,12,22,32,42,52,62,, агр: , </v>
      </c>
      <c r="E69" s="31"/>
      <c r="F69" s="31"/>
      <c r="G69" s="31"/>
      <c r="H69" s="31" t="s">
        <v>51</v>
      </c>
      <c r="I69" s="32"/>
      <c r="J69" s="4"/>
      <c r="K69" s="33"/>
      <c r="L69" s="34" t="str">
        <f aca="false">IF(ISBLANK(K69),"a","b")</f>
        <v>a</v>
      </c>
      <c r="M69" s="34" t="str">
        <f aca="false">IF(ISBLANK(B69),"",IF(L69="b",K69,IF(L69="a","")))</f>
        <v/>
      </c>
      <c r="N69" s="35" t="n">
        <f aca="false">IF(ISBLANK(B69),"",IF( ISBLANK(K69), , IF( ISBLANK(O69), 1,) ))</f>
        <v>0</v>
      </c>
      <c r="O69" s="44"/>
      <c r="P69" s="37" t="str">
        <f aca="false">IF(ISBLANK(O69),"a","b")</f>
        <v>a</v>
      </c>
      <c r="Q69" s="34" t="str">
        <f aca="false">IF(ISBLANK(B69),"",IF(P69="b",O69,IF(P69="a","")))</f>
        <v/>
      </c>
      <c r="R69" s="35" t="n">
        <f aca="false">IF(ISBLANK(B69),"",IF( ISBLANK(O69), , 1))</f>
        <v>0</v>
      </c>
      <c r="S69" s="38" t="str">
        <f aca="true">IF(ISBLANK(B69),"",IF( ISBLANK(K69), "" , IF( ISBLANK(O69), (TODAY()-K69)/365, (O69-K69)/365)) )</f>
        <v/>
      </c>
      <c r="T69" s="38" t="str">
        <f aca="false">IF(ISBLANK(B69),"",IF( ISBLANK(K69), "" , IF( ISBLANK(O69), ($Z$41-K69)/365, (O69-K69)/365)) )</f>
        <v/>
      </c>
      <c r="U69" s="38" t="str">
        <f aca="true">IF(ISBLANK(B69),"",IF( ISBLANK(O69), "", (TODAY()-O69)/365))</f>
        <v/>
      </c>
      <c r="V69" s="38" t="str">
        <f aca="false">IF(ISBLANK(B69),"",IF( ISBLANK(O69), "", ($Z$41-O69)/365))</f>
        <v/>
      </c>
      <c r="W69" s="29"/>
      <c r="X69" s="48" t="n">
        <v>1</v>
      </c>
      <c r="Y69" s="40"/>
    </row>
    <row r="70" customFormat="false" ht="15" hidden="false" customHeight="false" outlineLevel="0" collapsed="false">
      <c r="A70" s="1" t="n">
        <v>69</v>
      </c>
      <c r="B70" s="28" t="n">
        <v>1</v>
      </c>
      <c r="C70" s="29"/>
      <c r="D70" s="30" t="str">
        <f aca="false">CONCATENATE(E70,", ",F70,", кв-ры: ",H70,", агр: ",I70,", ",W70)</f>
        <v>, , кв-ры: 3,13,23,33,43,53,63,, агр: , </v>
      </c>
      <c r="E70" s="31"/>
      <c r="F70" s="31"/>
      <c r="G70" s="31"/>
      <c r="H70" s="31" t="s">
        <v>52</v>
      </c>
      <c r="I70" s="32"/>
      <c r="J70" s="34"/>
      <c r="K70" s="33"/>
      <c r="L70" s="34" t="str">
        <f aca="false">IF(ISBLANK(K70),"a","b")</f>
        <v>a</v>
      </c>
      <c r="M70" s="34" t="str">
        <f aca="false">IF(ISBLANK(B70),"",IF(L70="b",K70,IF(L70="a","")))</f>
        <v/>
      </c>
      <c r="N70" s="35" t="n">
        <f aca="false">IF(ISBLANK(B70),"",IF( ISBLANK(K70), , IF( ISBLANK(O70), 1,) ))</f>
        <v>0</v>
      </c>
      <c r="O70" s="36"/>
      <c r="P70" s="37" t="str">
        <f aca="false">IF(ISBLANK(O70),"a","b")</f>
        <v>a</v>
      </c>
      <c r="Q70" s="34" t="str">
        <f aca="false">IF(ISBLANK(B70),"",IF(P70="b",O70,IF(P70="a","")))</f>
        <v/>
      </c>
      <c r="R70" s="35" t="n">
        <f aca="false">IF(ISBLANK(B70),"",IF( ISBLANK(O70), , 1))</f>
        <v>0</v>
      </c>
      <c r="S70" s="38" t="str">
        <f aca="true">IF(ISBLANK(B70),"",IF( ISBLANK(K70), "" , IF( ISBLANK(O70), (TODAY()-K70)/365, (O70-K70)/365)) )</f>
        <v/>
      </c>
      <c r="T70" s="38" t="str">
        <f aca="false">IF(ISBLANK(B70),"",IF( ISBLANK(K70), "" , IF( ISBLANK(O70), ($Z$41-K70)/365, (O70-K70)/365)) )</f>
        <v/>
      </c>
      <c r="U70" s="38" t="str">
        <f aca="true">IF(ISBLANK(B70),"",IF( ISBLANK(O70), "", (TODAY()-O70)/365))</f>
        <v/>
      </c>
      <c r="V70" s="38" t="str">
        <f aca="false">IF(ISBLANK(B70),"",IF( ISBLANK(O70), "", ($Z$41-O70)/365))</f>
        <v/>
      </c>
      <c r="W70" s="29"/>
      <c r="X70" s="48" t="n">
        <v>1</v>
      </c>
      <c r="Y70" s="40"/>
    </row>
    <row r="71" customFormat="false" ht="15" hidden="false" customHeight="false" outlineLevel="0" collapsed="false">
      <c r="A71" s="1" t="n">
        <v>70</v>
      </c>
      <c r="B71" s="28" t="n">
        <v>1</v>
      </c>
      <c r="C71" s="29"/>
      <c r="D71" s="30" t="str">
        <f aca="false">CONCATENATE(E71,", ",F71,", кв-ры: ",H71,", агр: ",I71,", ",W71)</f>
        <v>, , кв-ры: 4,14,24,34,44,54,64,, агр: , </v>
      </c>
      <c r="E71" s="31"/>
      <c r="F71" s="31"/>
      <c r="G71" s="31"/>
      <c r="H71" s="31" t="s">
        <v>53</v>
      </c>
      <c r="I71" s="32"/>
      <c r="J71" s="34"/>
      <c r="K71" s="33"/>
      <c r="L71" s="34" t="str">
        <f aca="false">IF(ISBLANK(K71),"a","b")</f>
        <v>a</v>
      </c>
      <c r="M71" s="34" t="str">
        <f aca="false">IF(ISBLANK(B71),"",IF(L71="b",K71,IF(L71="a","")))</f>
        <v/>
      </c>
      <c r="N71" s="35" t="n">
        <f aca="false">IF(ISBLANK(B71),"",IF( ISBLANK(K71), , IF( ISBLANK(O71), 1,) ))</f>
        <v>0</v>
      </c>
      <c r="O71" s="36"/>
      <c r="P71" s="37" t="str">
        <f aca="false">IF(ISBLANK(O71),"a","b")</f>
        <v>a</v>
      </c>
      <c r="Q71" s="34" t="str">
        <f aca="false">IF(ISBLANK(B71),"",IF(P71="b",O71,IF(P71="a","")))</f>
        <v/>
      </c>
      <c r="R71" s="35" t="n">
        <f aca="false">IF(ISBLANK(B71),"",IF( ISBLANK(O71), , 1))</f>
        <v>0</v>
      </c>
      <c r="S71" s="38" t="str">
        <f aca="true">IF(ISBLANK(B71),"",IF( ISBLANK(K71), "" , IF( ISBLANK(O71), (TODAY()-K71)/365, (O71-K71)/365)) )</f>
        <v/>
      </c>
      <c r="T71" s="38" t="str">
        <f aca="false">IF(ISBLANK(B71),"",IF( ISBLANK(K71), "" , IF( ISBLANK(O71), ($Z$41-K71)/365, (O71-K71)/365)) )</f>
        <v/>
      </c>
      <c r="U71" s="38" t="str">
        <f aca="true">IF(ISBLANK(B71),"",IF( ISBLANK(O71), "", (TODAY()-O71)/365))</f>
        <v/>
      </c>
      <c r="V71" s="38" t="str">
        <f aca="false">IF(ISBLANK(B71),"",IF( ISBLANK(O71), "", ($Z$41-O71)/365))</f>
        <v/>
      </c>
      <c r="W71" s="29"/>
      <c r="X71" s="48" t="n">
        <v>1</v>
      </c>
      <c r="Y71" s="40"/>
    </row>
    <row r="72" customFormat="false" ht="15" hidden="false" customHeight="false" outlineLevel="0" collapsed="false">
      <c r="A72" s="1" t="n">
        <v>71</v>
      </c>
      <c r="B72" s="28" t="n">
        <v>1</v>
      </c>
      <c r="C72" s="29"/>
      <c r="D72" s="30" t="str">
        <f aca="false">CONCATENATE(E72,", ",F72,", кв-ры: ",H72,", агр: ",I72,", ",W72)</f>
        <v>, , кв-ры: 5,15,25,35,45,55,, агр: , </v>
      </c>
      <c r="E72" s="31"/>
      <c r="F72" s="31"/>
      <c r="G72" s="31"/>
      <c r="H72" s="31" t="s">
        <v>54</v>
      </c>
      <c r="I72" s="32"/>
      <c r="J72" s="4"/>
      <c r="K72" s="46"/>
      <c r="L72" s="34" t="str">
        <f aca="false">IF(ISBLANK(K72),"a","b")</f>
        <v>a</v>
      </c>
      <c r="M72" s="34" t="str">
        <f aca="false">IF(ISBLANK(B72),"",IF(L72="b",K72,IF(L72="a","")))</f>
        <v/>
      </c>
      <c r="N72" s="35" t="n">
        <f aca="false">IF(ISBLANK(B72),"",IF( ISBLANK(K72), , IF( ISBLANK(O72), 1,) ))</f>
        <v>0</v>
      </c>
      <c r="O72" s="44"/>
      <c r="P72" s="37" t="str">
        <f aca="false">IF(ISBLANK(O72),"a","b")</f>
        <v>a</v>
      </c>
      <c r="Q72" s="34" t="str">
        <f aca="false">IF(ISBLANK(B72),"",IF(P72="b",O72,IF(P72="a","")))</f>
        <v/>
      </c>
      <c r="R72" s="35" t="n">
        <f aca="false">IF(ISBLANK(B72),"",IF( ISBLANK(O72), , 1))</f>
        <v>0</v>
      </c>
      <c r="S72" s="38" t="str">
        <f aca="true">IF(ISBLANK(B72),"",IF( ISBLANK(K72), "" , IF( ISBLANK(O72), (TODAY()-K72)/365, (O72-K72)/365)) )</f>
        <v/>
      </c>
      <c r="T72" s="38" t="str">
        <f aca="false">IF(ISBLANK(B72),"",IF( ISBLANK(K72), "" , IF( ISBLANK(O72), ($Z$41-K72)/365, (O72-K72)/365)) )</f>
        <v/>
      </c>
      <c r="U72" s="38" t="str">
        <f aca="true">IF(ISBLANK(B72),"",IF( ISBLANK(O72), "", (TODAY()-O72)/365))</f>
        <v/>
      </c>
      <c r="V72" s="38" t="str">
        <f aca="false">IF(ISBLANK(B72),"",IF( ISBLANK(O72), "", ($Z$41-O72)/365))</f>
        <v/>
      </c>
      <c r="W72" s="29"/>
      <c r="X72" s="48" t="n">
        <v>1</v>
      </c>
      <c r="Y72" s="40"/>
    </row>
    <row r="73" customFormat="false" ht="15" hidden="false" customHeight="false" outlineLevel="0" collapsed="false">
      <c r="A73" s="1" t="n">
        <v>72</v>
      </c>
      <c r="B73" s="28" t="n">
        <v>1</v>
      </c>
      <c r="C73" s="29"/>
      <c r="D73" s="30" t="str">
        <f aca="false">CONCATENATE(E73,", ",F73,", кв-ры: ",H73,", агр: ",I73,", ",W73)</f>
        <v>, , кв-ры: 6,16,26,36,46,56,, агр: , </v>
      </c>
      <c r="E73" s="31"/>
      <c r="F73" s="31"/>
      <c r="G73" s="31"/>
      <c r="H73" s="31" t="s">
        <v>55</v>
      </c>
      <c r="I73" s="32"/>
      <c r="J73" s="58"/>
      <c r="K73" s="59"/>
      <c r="L73" s="34" t="str">
        <f aca="false">IF(ISBLANK(K73),"a","b")</f>
        <v>a</v>
      </c>
      <c r="M73" s="34" t="str">
        <f aca="false">IF(ISBLANK(B73),"",IF(L73="b",K73,IF(L73="a","")))</f>
        <v/>
      </c>
      <c r="N73" s="35" t="n">
        <f aca="false">IF(ISBLANK(B73),"",IF( ISBLANK(K73), , IF( ISBLANK(O73), 1,) ))</f>
        <v>0</v>
      </c>
      <c r="O73" s="60"/>
      <c r="P73" s="37" t="str">
        <f aca="false">IF(ISBLANK(O73),"a","b")</f>
        <v>a</v>
      </c>
      <c r="Q73" s="34" t="str">
        <f aca="false">IF(ISBLANK(B73),"",IF(P73="b",O73,IF(P73="a","")))</f>
        <v/>
      </c>
      <c r="R73" s="35" t="n">
        <f aca="false">IF(ISBLANK(B73),"",IF( ISBLANK(O73), , 1))</f>
        <v>0</v>
      </c>
      <c r="S73" s="38" t="str">
        <f aca="true">IF(ISBLANK(B73),"",IF( ISBLANK(K73), "" , IF( ISBLANK(O73), (TODAY()-K73)/365, (O73-K73)/365)) )</f>
        <v/>
      </c>
      <c r="T73" s="38" t="str">
        <f aca="false">IF(ISBLANK(B73),"",IF( ISBLANK(K73), "" , IF( ISBLANK(O73), ($Z$41-K73)/365, (O73-K73)/365)) )</f>
        <v/>
      </c>
      <c r="U73" s="38" t="str">
        <f aca="true">IF(ISBLANK(B73),"",IF( ISBLANK(O73), "", (TODAY()-O73)/365))</f>
        <v/>
      </c>
      <c r="V73" s="38" t="str">
        <f aca="false">IF(ISBLANK(B73),"",IF( ISBLANK(O73), "", ($Z$41-O73)/365))</f>
        <v/>
      </c>
      <c r="W73" s="29"/>
      <c r="X73" s="48" t="n">
        <v>1</v>
      </c>
      <c r="Y73" s="40"/>
    </row>
    <row r="74" customFormat="false" ht="15" hidden="false" customHeight="false" outlineLevel="0" collapsed="false">
      <c r="A74" s="1" t="n">
        <v>73</v>
      </c>
      <c r="B74" s="28" t="n">
        <v>1</v>
      </c>
      <c r="C74" s="29"/>
      <c r="D74" s="30" t="str">
        <f aca="false">CONCATENATE(E74,", ",F74,", кв-ры: ",H74,", агр: ",I74,", ",W74)</f>
        <v>, , кв-ры: 7,17,27,37,47,57,, агр: , </v>
      </c>
      <c r="E74" s="31"/>
      <c r="F74" s="31"/>
      <c r="G74" s="31"/>
      <c r="H74" s="31" t="s">
        <v>56</v>
      </c>
      <c r="I74" s="32"/>
      <c r="J74" s="4"/>
      <c r="K74" s="33"/>
      <c r="L74" s="34" t="str">
        <f aca="false">IF(ISBLANK(K74),"a","b")</f>
        <v>a</v>
      </c>
      <c r="M74" s="34" t="str">
        <f aca="false">IF(ISBLANK(B74),"",IF(L74="b",K74,IF(L74="a","")))</f>
        <v/>
      </c>
      <c r="N74" s="35" t="n">
        <f aca="false">IF(ISBLANK(B74),"",IF( ISBLANK(K74), , IF( ISBLANK(O74), 1,) ))</f>
        <v>0</v>
      </c>
      <c r="O74" s="44"/>
      <c r="P74" s="37" t="str">
        <f aca="false">IF(ISBLANK(O74),"a","b")</f>
        <v>a</v>
      </c>
      <c r="Q74" s="34" t="str">
        <f aca="false">IF(ISBLANK(B74),"",IF(P74="b",O74,IF(P74="a","")))</f>
        <v/>
      </c>
      <c r="R74" s="35" t="n">
        <f aca="false">IF(ISBLANK(B74),"",IF( ISBLANK(O74), , 1))</f>
        <v>0</v>
      </c>
      <c r="S74" s="38" t="str">
        <f aca="true">IF(ISBLANK(B74),"",IF( ISBLANK(K74), "" , IF( ISBLANK(O74), (TODAY()-K74)/365, (O74-K74)/365)) )</f>
        <v/>
      </c>
      <c r="T74" s="38" t="str">
        <f aca="false">IF(ISBLANK(B74),"",IF( ISBLANK(K74), "" , IF( ISBLANK(O74), ($Z$41-K74)/365, (O74-K74)/365)) )</f>
        <v/>
      </c>
      <c r="U74" s="38" t="str">
        <f aca="true">IF(ISBLANK(B74),"",IF( ISBLANK(O74), "", (TODAY()-O74)/365))</f>
        <v/>
      </c>
      <c r="V74" s="38" t="str">
        <f aca="false">IF(ISBLANK(B74),"",IF( ISBLANK(O74), "", ($Z$41-O74)/365))</f>
        <v/>
      </c>
      <c r="W74" s="29"/>
      <c r="X74" s="48" t="n">
        <v>1</v>
      </c>
      <c r="Y74" s="40"/>
    </row>
    <row r="75" customFormat="false" ht="15" hidden="false" customHeight="false" outlineLevel="0" collapsed="false">
      <c r="A75" s="1" t="n">
        <v>74</v>
      </c>
      <c r="B75" s="28" t="n">
        <v>1</v>
      </c>
      <c r="C75" s="29"/>
      <c r="D75" s="30" t="str">
        <f aca="false">CONCATENATE(E75,", ",F75,", кв-ры: ",H75,", агр: ",I75,", ",W75)</f>
        <v>, , кв-ры: 8,18,28,38,48,58,, агр: , </v>
      </c>
      <c r="E75" s="31"/>
      <c r="F75" s="31"/>
      <c r="G75" s="31"/>
      <c r="H75" s="31" t="s">
        <v>57</v>
      </c>
      <c r="I75" s="32"/>
      <c r="J75" s="4"/>
      <c r="K75" s="33"/>
      <c r="L75" s="34" t="str">
        <f aca="false">IF(ISBLANK(K75),"a","b")</f>
        <v>a</v>
      </c>
      <c r="M75" s="34" t="str">
        <f aca="false">IF(ISBLANK(B75),"",IF(L75="b",K75,IF(L75="a","")))</f>
        <v/>
      </c>
      <c r="N75" s="35" t="n">
        <f aca="false">IF(ISBLANK(B75),"",IF( ISBLANK(K75), , IF( ISBLANK(O75), 1,) ))</f>
        <v>0</v>
      </c>
      <c r="O75" s="44"/>
      <c r="P75" s="37" t="str">
        <f aca="false">IF(ISBLANK(O75),"a","b")</f>
        <v>a</v>
      </c>
      <c r="Q75" s="34" t="str">
        <f aca="false">IF(ISBLANK(B75),"",IF(P75="b",O75,IF(P75="a","")))</f>
        <v/>
      </c>
      <c r="R75" s="35" t="n">
        <f aca="false">IF(ISBLANK(B75),"",IF( ISBLANK(O75), , 1))</f>
        <v>0</v>
      </c>
      <c r="S75" s="38" t="str">
        <f aca="true">IF(ISBLANK(B75),"",IF( ISBLANK(K75), "" , IF( ISBLANK(O75), (TODAY()-K75)/365, (O75-K75)/365)) )</f>
        <v/>
      </c>
      <c r="T75" s="38" t="str">
        <f aca="false">IF(ISBLANK(B75),"",IF( ISBLANK(K75), "" , IF( ISBLANK(O75), ($Z$41-K75)/365, (O75-K75)/365)) )</f>
        <v/>
      </c>
      <c r="U75" s="38" t="str">
        <f aca="true">IF(ISBLANK(B75),"",IF( ISBLANK(O75), "", (TODAY()-O75)/365))</f>
        <v/>
      </c>
      <c r="V75" s="38" t="str">
        <f aca="false">IF(ISBLANK(B75),"",IF( ISBLANK(O75), "", ($Z$41-O75)/365))</f>
        <v/>
      </c>
      <c r="W75" s="29"/>
      <c r="X75" s="48" t="n">
        <v>1</v>
      </c>
      <c r="Y75" s="40"/>
    </row>
    <row r="76" customFormat="false" ht="15" hidden="false" customHeight="false" outlineLevel="0" collapsed="false">
      <c r="A76" s="1" t="n">
        <v>75</v>
      </c>
      <c r="B76" s="28" t="n">
        <v>1</v>
      </c>
      <c r="C76" s="29"/>
      <c r="D76" s="30" t="str">
        <f aca="false">CONCATENATE(E76,", ",F76,", кв-ры: ",H76,", агр: ",I76,", ",W76)</f>
        <v>, , кв-ры: 9,19,29,39,49,59,, агр: , </v>
      </c>
      <c r="E76" s="31"/>
      <c r="F76" s="31"/>
      <c r="G76" s="31"/>
      <c r="H76" s="31" t="s">
        <v>58</v>
      </c>
      <c r="I76" s="32"/>
      <c r="J76" s="4"/>
      <c r="K76" s="46"/>
      <c r="L76" s="34" t="str">
        <f aca="false">IF(ISBLANK(K76),"a","b")</f>
        <v>a</v>
      </c>
      <c r="M76" s="34" t="str">
        <f aca="false">IF(ISBLANK(B76),"",IF(L76="b",K76,IF(L76="a","")))</f>
        <v/>
      </c>
      <c r="N76" s="35" t="n">
        <f aca="false">IF(ISBLANK(B76),"",IF( ISBLANK(K76), , IF( ISBLANK(O76), 1,) ))</f>
        <v>0</v>
      </c>
      <c r="O76" s="44"/>
      <c r="P76" s="37" t="str">
        <f aca="false">IF(ISBLANK(O76),"a","b")</f>
        <v>a</v>
      </c>
      <c r="Q76" s="34" t="str">
        <f aca="false">IF(ISBLANK(B76),"",IF(P76="b",O76,IF(P76="a","")))</f>
        <v/>
      </c>
      <c r="R76" s="35" t="n">
        <f aca="false">IF(ISBLANK(B76),"",IF( ISBLANK(O76), , 1))</f>
        <v>0</v>
      </c>
      <c r="S76" s="38" t="str">
        <f aca="true">IF(ISBLANK(B76),"",IF( ISBLANK(K76), "" , IF( ISBLANK(O76), (TODAY()-K76)/365, (O76-K76)/365)) )</f>
        <v/>
      </c>
      <c r="T76" s="38" t="str">
        <f aca="false">IF(ISBLANK(B76),"",IF( ISBLANK(K76), "" , IF( ISBLANK(O76), ($Z$41-K76)/365, (O76-K76)/365)) )</f>
        <v/>
      </c>
      <c r="U76" s="38" t="str">
        <f aca="true">IF(ISBLANK(B76),"",IF( ISBLANK(O76), "", (TODAY()-O76)/365))</f>
        <v/>
      </c>
      <c r="V76" s="38" t="str">
        <f aca="false">IF(ISBLANK(B76),"",IF( ISBLANK(O76), "", ($Z$41-O76)/365))</f>
        <v/>
      </c>
      <c r="W76" s="29"/>
      <c r="X76" s="48" t="n">
        <v>1</v>
      </c>
      <c r="Y76" s="40"/>
    </row>
    <row r="77" customFormat="false" ht="15" hidden="false" customHeight="false" outlineLevel="0" collapsed="false">
      <c r="A77" s="1" t="n">
        <v>76</v>
      </c>
      <c r="B77" s="28" t="n">
        <v>1</v>
      </c>
      <c r="C77" s="29"/>
      <c r="D77" s="30" t="str">
        <f aca="false">CONCATENATE(E77,", ",F77,", кв-ры: ",H77,", агр: ",I77,", ",W77)</f>
        <v>, , кв-ры: 10,20,30,40,50,60,, агр: , </v>
      </c>
      <c r="E77" s="31"/>
      <c r="F77" s="31"/>
      <c r="G77" s="31"/>
      <c r="H77" s="31" t="s">
        <v>59</v>
      </c>
      <c r="I77" s="32"/>
      <c r="J77" s="4"/>
      <c r="K77" s="33"/>
      <c r="L77" s="34" t="str">
        <f aca="false">IF(ISBLANK(K77),"a","b")</f>
        <v>a</v>
      </c>
      <c r="M77" s="34" t="str">
        <f aca="false">IF(ISBLANK(B77),"",IF(L77="b",K77,IF(L77="a","")))</f>
        <v/>
      </c>
      <c r="N77" s="35" t="n">
        <f aca="false">IF(ISBLANK(B77),"",IF( ISBLANK(K77), , IF( ISBLANK(O77), 1,) ))</f>
        <v>0</v>
      </c>
      <c r="O77" s="36"/>
      <c r="P77" s="37" t="str">
        <f aca="false">IF(ISBLANK(O77),"a","b")</f>
        <v>a</v>
      </c>
      <c r="Q77" s="34" t="str">
        <f aca="false">IF(ISBLANK(B77),"",IF(P77="b",O77,IF(P77="a","")))</f>
        <v/>
      </c>
      <c r="R77" s="35" t="n">
        <f aca="false">IF(ISBLANK(B77),"",IF( ISBLANK(O77), , 1))</f>
        <v>0</v>
      </c>
      <c r="S77" s="38" t="str">
        <f aca="true">IF(ISBLANK(B77),"",IF( ISBLANK(K77), "" , IF( ISBLANK(O77), (TODAY()-K77)/365, (O77-K77)/365)) )</f>
        <v/>
      </c>
      <c r="T77" s="38" t="str">
        <f aca="false">IF(ISBLANK(B77),"",IF( ISBLANK(K77), "" , IF( ISBLANK(O77), ($Z$41-K77)/365, (O77-K77)/365)) )</f>
        <v/>
      </c>
      <c r="U77" s="38" t="str">
        <f aca="true">IF(ISBLANK(B77),"",IF( ISBLANK(O77), "", (TODAY()-O77)/365))</f>
        <v/>
      </c>
      <c r="V77" s="38" t="str">
        <f aca="false">IF(ISBLANK(B77),"",IF( ISBLANK(O77), "", ($Z$41-O77)/365))</f>
        <v/>
      </c>
      <c r="W77" s="29"/>
      <c r="X77" s="48" t="n">
        <v>1</v>
      </c>
      <c r="Y77" s="40"/>
    </row>
    <row r="78" customFormat="false" ht="15" hidden="false" customHeight="false" outlineLevel="0" collapsed="false">
      <c r="A78" s="1" t="n">
        <v>77</v>
      </c>
      <c r="B78" s="28" t="n">
        <v>1</v>
      </c>
      <c r="C78" s="29" t="n">
        <v>3</v>
      </c>
      <c r="D78" s="30" t="str">
        <f aca="false">CONCATENATE(E78,", ",F78,", кв-ры: ",H78,", агр: ",I78,", ",W78)</f>
        <v>Привокзальная, 7, кв-ры: 1,11,21,31,41,51,61,, агр: , </v>
      </c>
      <c r="E78" s="31" t="s">
        <v>47</v>
      </c>
      <c r="F78" s="31" t="n">
        <v>7</v>
      </c>
      <c r="G78" s="31" t="n">
        <v>70</v>
      </c>
      <c r="H78" s="31" t="s">
        <v>50</v>
      </c>
      <c r="I78" s="32"/>
      <c r="J78" s="4"/>
      <c r="K78" s="33"/>
      <c r="L78" s="34" t="str">
        <f aca="false">IF(ISBLANK(K78),"a","b")</f>
        <v>a</v>
      </c>
      <c r="M78" s="34" t="str">
        <f aca="false">IF(ISBLANK(B78),"",IF(L78="b",K78,IF(L78="a","")))</f>
        <v/>
      </c>
      <c r="N78" s="35" t="n">
        <f aca="false">IF(ISBLANK(B78),"",IF( ISBLANK(K78), , IF( ISBLANK(O78), 1,) ))</f>
        <v>0</v>
      </c>
      <c r="O78" s="36"/>
      <c r="P78" s="37" t="str">
        <f aca="false">IF(ISBLANK(O78),"a","b")</f>
        <v>a</v>
      </c>
      <c r="Q78" s="34" t="str">
        <f aca="false">IF(ISBLANK(B78),"",IF(P78="b",O78,IF(P78="a","")))</f>
        <v/>
      </c>
      <c r="R78" s="35" t="n">
        <f aca="false">IF(ISBLANK(B78),"",IF( ISBLANK(O78), , 1))</f>
        <v>0</v>
      </c>
      <c r="S78" s="38" t="str">
        <f aca="true">IF(ISBLANK(B78),"",IF( ISBLANK(K78), "" , IF( ISBLANK(O78), (TODAY()-K78)/365, (O78-K78)/365)) )</f>
        <v/>
      </c>
      <c r="T78" s="38" t="str">
        <f aca="false">IF(ISBLANK(B78),"",IF( ISBLANK(K78), "" , IF( ISBLANK(O78), ($Z$41-K78)/365, (O78-K78)/365)) )</f>
        <v/>
      </c>
      <c r="U78" s="38" t="str">
        <f aca="true">IF(ISBLANK(B78),"",IF( ISBLANK(O78), "", (TODAY()-O78)/365))</f>
        <v/>
      </c>
      <c r="V78" s="38" t="str">
        <f aca="false">IF(ISBLANK(B78),"",IF( ISBLANK(O78), "", ($Z$41-O78)/365))</f>
        <v/>
      </c>
      <c r="W78" s="29"/>
      <c r="X78" s="48" t="n">
        <v>1</v>
      </c>
      <c r="Y78" s="40"/>
    </row>
    <row r="79" customFormat="false" ht="15" hidden="false" customHeight="false" outlineLevel="0" collapsed="false">
      <c r="A79" s="1" t="n">
        <v>78</v>
      </c>
      <c r="B79" s="28" t="n">
        <v>1</v>
      </c>
      <c r="C79" s="29"/>
      <c r="D79" s="30" t="str">
        <f aca="false">CONCATENATE(E79,", ",F79,", кв-ры: ",H79,", агр: ",I79,", ",W79)</f>
        <v>, , кв-ры: 2,12,22,32,42,52,62,, агр: , </v>
      </c>
      <c r="E79" s="31"/>
      <c r="F79" s="31"/>
      <c r="G79" s="31"/>
      <c r="H79" s="31" t="s">
        <v>51</v>
      </c>
      <c r="I79" s="32"/>
      <c r="J79" s="4"/>
      <c r="K79" s="33"/>
      <c r="L79" s="34" t="str">
        <f aca="false">IF(ISBLANK(K79),"a","b")</f>
        <v>a</v>
      </c>
      <c r="M79" s="34" t="str">
        <f aca="false">IF(ISBLANK(B79),"",IF(L79="b",K79,IF(L79="a","")))</f>
        <v/>
      </c>
      <c r="N79" s="35" t="n">
        <f aca="false">IF(ISBLANK(B79),"",IF( ISBLANK(K79), , IF( ISBLANK(O79), 1,) ))</f>
        <v>0</v>
      </c>
      <c r="O79" s="44"/>
      <c r="P79" s="37" t="str">
        <f aca="false">IF(ISBLANK(O79),"a","b")</f>
        <v>a</v>
      </c>
      <c r="Q79" s="34" t="str">
        <f aca="false">IF(ISBLANK(B79),"",IF(P79="b",O79,IF(P79="a","")))</f>
        <v/>
      </c>
      <c r="R79" s="35" t="n">
        <f aca="false">IF(ISBLANK(B79),"",IF( ISBLANK(O79), , 1))</f>
        <v>0</v>
      </c>
      <c r="S79" s="38" t="str">
        <f aca="true">IF(ISBLANK(B79),"",IF( ISBLANK(K79), "" , IF( ISBLANK(O79), (TODAY()-K79)/365, (O79-K79)/365)) )</f>
        <v/>
      </c>
      <c r="T79" s="38" t="str">
        <f aca="false">IF(ISBLANK(B79),"",IF( ISBLANK(K79), "" , IF( ISBLANK(O79), ($Z$41-K79)/365, (O79-K79)/365)) )</f>
        <v/>
      </c>
      <c r="U79" s="38" t="str">
        <f aca="true">IF(ISBLANK(B79),"",IF( ISBLANK(O79), "", (TODAY()-O79)/365))</f>
        <v/>
      </c>
      <c r="V79" s="38" t="str">
        <f aca="false">IF(ISBLANK(B79),"",IF( ISBLANK(O79), "", ($Z$41-O79)/365))</f>
        <v/>
      </c>
      <c r="W79" s="29"/>
      <c r="X79" s="50" t="n">
        <v>1</v>
      </c>
      <c r="Y79" s="51"/>
    </row>
    <row r="80" customFormat="false" ht="15" hidden="false" customHeight="false" outlineLevel="0" collapsed="false">
      <c r="A80" s="1" t="n">
        <v>79</v>
      </c>
      <c r="B80" s="28" t="n">
        <v>1</v>
      </c>
      <c r="C80" s="29"/>
      <c r="D80" s="30" t="str">
        <f aca="false">CONCATENATE(E80,", ",F80,", кв-ры: ",H80,", агр: ",I80,", ",W80)</f>
        <v>, , кв-ры: 3,13,23,33,43,53,63,, агр: , </v>
      </c>
      <c r="E80" s="31"/>
      <c r="F80" s="31"/>
      <c r="G80" s="31"/>
      <c r="H80" s="31" t="s">
        <v>52</v>
      </c>
      <c r="I80" s="32"/>
      <c r="J80" s="4"/>
      <c r="K80" s="33"/>
      <c r="L80" s="34" t="str">
        <f aca="false">IF(ISBLANK(K80),"a","b")</f>
        <v>a</v>
      </c>
      <c r="M80" s="34" t="str">
        <f aca="false">IF(ISBLANK(B80),"",IF(L80="b",K80,IF(L80="a","")))</f>
        <v/>
      </c>
      <c r="N80" s="35" t="n">
        <f aca="false">IF(ISBLANK(B80),"",IF( ISBLANK(K80), , IF( ISBLANK(O80), 1,) ))</f>
        <v>0</v>
      </c>
      <c r="O80" s="44"/>
      <c r="P80" s="37" t="str">
        <f aca="false">IF(ISBLANK(O80),"a","b")</f>
        <v>a</v>
      </c>
      <c r="Q80" s="34" t="str">
        <f aca="false">IF(ISBLANK(B80),"",IF(P80="b",O80,IF(P80="a","")))</f>
        <v/>
      </c>
      <c r="R80" s="35" t="n">
        <f aca="false">IF(ISBLANK(B80),"",IF( ISBLANK(O80), , 1))</f>
        <v>0</v>
      </c>
      <c r="S80" s="38" t="str">
        <f aca="true">IF(ISBLANK(B80),"",IF( ISBLANK(K80), "" , IF( ISBLANK(O80), (TODAY()-K80)/365, (O80-K80)/365)) )</f>
        <v/>
      </c>
      <c r="T80" s="38" t="str">
        <f aca="false">IF(ISBLANK(B80),"",IF( ISBLANK(K80), "" , IF( ISBLANK(O80), ($Z$41-K80)/365, (O80-K80)/365)) )</f>
        <v/>
      </c>
      <c r="U80" s="38" t="str">
        <f aca="true">IF(ISBLANK(B80),"",IF( ISBLANK(O80), "", (TODAY()-O80)/365))</f>
        <v/>
      </c>
      <c r="V80" s="38" t="str">
        <f aca="false">IF(ISBLANK(B80),"",IF( ISBLANK(O80), "", ($Z$41-O80)/365))</f>
        <v/>
      </c>
      <c r="W80" s="29"/>
      <c r="X80" s="50" t="n">
        <v>1</v>
      </c>
      <c r="Y80" s="51"/>
    </row>
    <row r="81" customFormat="false" ht="15" hidden="false" customHeight="false" outlineLevel="0" collapsed="false">
      <c r="A81" s="1" t="n">
        <v>80</v>
      </c>
      <c r="B81" s="28" t="n">
        <v>1</v>
      </c>
      <c r="C81" s="29"/>
      <c r="D81" s="30" t="str">
        <f aca="false">CONCATENATE(E81,", ",F81,", кв-ры: ",H81,", агр: ",I81,", ",W81)</f>
        <v>, , кв-ры: 4,14,24,34,44,54,64,, агр: , </v>
      </c>
      <c r="E81" s="31"/>
      <c r="F81" s="31"/>
      <c r="G81" s="31"/>
      <c r="H81" s="31" t="s">
        <v>53</v>
      </c>
      <c r="I81" s="32"/>
      <c r="J81" s="4"/>
      <c r="K81" s="33"/>
      <c r="L81" s="34" t="str">
        <f aca="false">IF(ISBLANK(K81),"a","b")</f>
        <v>a</v>
      </c>
      <c r="M81" s="34" t="str">
        <f aca="false">IF(ISBLANK(B81),"",IF(L81="b",K81,IF(L81="a","")))</f>
        <v/>
      </c>
      <c r="N81" s="35" t="n">
        <f aca="false">IF(ISBLANK(B81),"",IF( ISBLANK(K81), , IF( ISBLANK(O81), 1,) ))</f>
        <v>0</v>
      </c>
      <c r="O81" s="44"/>
      <c r="P81" s="37" t="str">
        <f aca="false">IF(ISBLANK(O81),"a","b")</f>
        <v>a</v>
      </c>
      <c r="Q81" s="34" t="str">
        <f aca="false">IF(ISBLANK(B81),"",IF(P81="b",O81,IF(P81="a","")))</f>
        <v/>
      </c>
      <c r="R81" s="35" t="n">
        <f aca="false">IF(ISBLANK(B81),"",IF( ISBLANK(O81), , 1))</f>
        <v>0</v>
      </c>
      <c r="S81" s="38" t="str">
        <f aca="true">IF(ISBLANK(B81),"",IF( ISBLANK(K81), "" , IF( ISBLANK(O81), (TODAY()-K81)/365, (O81-K81)/365)) )</f>
        <v/>
      </c>
      <c r="T81" s="38" t="str">
        <f aca="false">IF(ISBLANK(B81),"",IF( ISBLANK(K81), "" , IF( ISBLANK(O81), ($Z$41-K81)/365, (O81-K81)/365)) )</f>
        <v/>
      </c>
      <c r="U81" s="38" t="str">
        <f aca="true">IF(ISBLANK(B81),"",IF( ISBLANK(O81), "", (TODAY()-O81)/365))</f>
        <v/>
      </c>
      <c r="V81" s="38" t="str">
        <f aca="false">IF(ISBLANK(B81),"",IF( ISBLANK(O81), "", ($Z$41-O81)/365))</f>
        <v/>
      </c>
      <c r="W81" s="29"/>
      <c r="X81" s="50" t="n">
        <v>1</v>
      </c>
      <c r="Y81" s="51"/>
    </row>
    <row r="82" customFormat="false" ht="15" hidden="false" customHeight="false" outlineLevel="0" collapsed="false">
      <c r="A82" s="1" t="n">
        <v>81</v>
      </c>
      <c r="B82" s="28" t="n">
        <v>1</v>
      </c>
      <c r="C82" s="29"/>
      <c r="D82" s="30" t="str">
        <f aca="false">CONCATENATE(E82,", ",F82,", кв-ры: ",H82,", агр: ",I82,", ",W82)</f>
        <v>, , кв-ры: 5,15,25,35,45,55,65,, агр: , </v>
      </c>
      <c r="E82" s="31"/>
      <c r="F82" s="31"/>
      <c r="G82" s="31"/>
      <c r="H82" s="31" t="s">
        <v>60</v>
      </c>
      <c r="I82" s="32"/>
      <c r="J82" s="4"/>
      <c r="K82" s="33"/>
      <c r="L82" s="34" t="str">
        <f aca="false">IF(ISBLANK(K82),"a","b")</f>
        <v>a</v>
      </c>
      <c r="M82" s="34" t="str">
        <f aca="false">IF(ISBLANK(B82),"",IF(L82="b",K82,IF(L82="a","")))</f>
        <v/>
      </c>
      <c r="N82" s="35" t="n">
        <f aca="false">IF(ISBLANK(B82),"",IF( ISBLANK(K82), , IF( ISBLANK(O82), 1,) ))</f>
        <v>0</v>
      </c>
      <c r="O82" s="36"/>
      <c r="P82" s="37" t="str">
        <f aca="false">IF(ISBLANK(O82),"a","b")</f>
        <v>a</v>
      </c>
      <c r="Q82" s="34" t="str">
        <f aca="false">IF(ISBLANK(B82),"",IF(P82="b",O82,IF(P82="a","")))</f>
        <v/>
      </c>
      <c r="R82" s="35" t="n">
        <f aca="false">IF(ISBLANK(B82),"",IF( ISBLANK(O82), , 1))</f>
        <v>0</v>
      </c>
      <c r="S82" s="38" t="str">
        <f aca="true">IF(ISBLANK(B82),"",IF( ISBLANK(K82), "" , IF( ISBLANK(O82), (TODAY()-K82)/365, (O82-K82)/365)) )</f>
        <v/>
      </c>
      <c r="T82" s="38" t="str">
        <f aca="false">IF(ISBLANK(B82),"",IF( ISBLANK(K82), "" , IF( ISBLANK(O82), ($Z$41-K82)/365, (O82-K82)/365)) )</f>
        <v/>
      </c>
      <c r="U82" s="38" t="str">
        <f aca="true">IF(ISBLANK(B82),"",IF( ISBLANK(O82), "", (TODAY()-O82)/365))</f>
        <v/>
      </c>
      <c r="V82" s="38" t="str">
        <f aca="false">IF(ISBLANK(B82),"",IF( ISBLANK(O82), "", ($Z$41-O82)/365))</f>
        <v/>
      </c>
      <c r="W82" s="29"/>
      <c r="X82" s="50" t="n">
        <v>1</v>
      </c>
      <c r="Y82" s="51"/>
    </row>
    <row r="83" customFormat="false" ht="15" hidden="false" customHeight="false" outlineLevel="0" collapsed="false">
      <c r="A83" s="1" t="n">
        <v>82</v>
      </c>
      <c r="B83" s="28" t="n">
        <v>1</v>
      </c>
      <c r="C83" s="29"/>
      <c r="D83" s="30" t="str">
        <f aca="false">CONCATENATE(E83,", ",F83,", кв-ры: ",H83,", агр: ",I83,", ",W83)</f>
        <v>, , кв-ры: 6,16,26,36,46,56,66,, агр: , </v>
      </c>
      <c r="E83" s="31"/>
      <c r="F83" s="31"/>
      <c r="G83" s="31"/>
      <c r="H83" s="31" t="s">
        <v>61</v>
      </c>
      <c r="I83" s="32"/>
      <c r="J83" s="4"/>
      <c r="K83" s="46"/>
      <c r="L83" s="34" t="str">
        <f aca="false">IF(ISBLANK(K83),"a","b")</f>
        <v>a</v>
      </c>
      <c r="M83" s="34" t="str">
        <f aca="false">IF(ISBLANK(B83),"",IF(L83="b",K83,IF(L83="a","")))</f>
        <v/>
      </c>
      <c r="N83" s="35" t="n">
        <f aca="false">IF(ISBLANK(B83),"",IF( ISBLANK(K83), , IF( ISBLANK(O83), 1,) ))</f>
        <v>0</v>
      </c>
      <c r="O83" s="44"/>
      <c r="P83" s="37" t="str">
        <f aca="false">IF(ISBLANK(O83),"a","b")</f>
        <v>a</v>
      </c>
      <c r="Q83" s="34" t="str">
        <f aca="false">IF(ISBLANK(B83),"",IF(P83="b",O83,IF(P83="a","")))</f>
        <v/>
      </c>
      <c r="R83" s="35" t="n">
        <f aca="false">IF(ISBLANK(B83),"",IF( ISBLANK(O83), , 1))</f>
        <v>0</v>
      </c>
      <c r="S83" s="38" t="str">
        <f aca="true">IF(ISBLANK(B83),"",IF( ISBLANK(K83), "" , IF( ISBLANK(O83), (TODAY()-K83)/365, (O83-K83)/365)) )</f>
        <v/>
      </c>
      <c r="T83" s="38" t="str">
        <f aca="false">IF(ISBLANK(B83),"",IF( ISBLANK(K83), "" , IF( ISBLANK(O83), ($Z$41-K83)/365, (O83-K83)/365)) )</f>
        <v/>
      </c>
      <c r="U83" s="38" t="str">
        <f aca="true">IF(ISBLANK(B83),"",IF( ISBLANK(O83), "", (TODAY()-O83)/365))</f>
        <v/>
      </c>
      <c r="V83" s="38" t="str">
        <f aca="false">IF(ISBLANK(B83),"",IF( ISBLANK(O83), "", ($Z$41-O83)/365))</f>
        <v/>
      </c>
      <c r="W83" s="29"/>
      <c r="X83" s="48" t="n">
        <v>1</v>
      </c>
      <c r="Y83" s="40"/>
    </row>
    <row r="84" customFormat="false" ht="15" hidden="false" customHeight="false" outlineLevel="0" collapsed="false">
      <c r="A84" s="1" t="n">
        <v>83</v>
      </c>
      <c r="B84" s="28" t="n">
        <v>1</v>
      </c>
      <c r="C84" s="29"/>
      <c r="D84" s="30" t="str">
        <f aca="false">CONCATENATE(E84,", ",F84,", кв-ры: ",H84,", агр: ",I84,", ",W84)</f>
        <v>, , кв-ры: 7,17,27,37,47,57,67,, агр: , </v>
      </c>
      <c r="E84" s="31"/>
      <c r="F84" s="31"/>
      <c r="G84" s="31"/>
      <c r="H84" s="31" t="s">
        <v>62</v>
      </c>
      <c r="I84" s="32"/>
      <c r="J84" s="4"/>
      <c r="K84" s="33"/>
      <c r="L84" s="34" t="str">
        <f aca="false">IF(ISBLANK(K84),"a","b")</f>
        <v>a</v>
      </c>
      <c r="M84" s="34" t="str">
        <f aca="false">IF(ISBLANK(B84),"",IF(L84="b",K84,IF(L84="a","")))</f>
        <v/>
      </c>
      <c r="N84" s="35" t="n">
        <f aca="false">IF(ISBLANK(B84),"",IF( ISBLANK(K84), , IF( ISBLANK(O84), 1,) ))</f>
        <v>0</v>
      </c>
      <c r="O84" s="36"/>
      <c r="P84" s="37" t="str">
        <f aca="false">IF(ISBLANK(O84),"a","b")</f>
        <v>a</v>
      </c>
      <c r="Q84" s="34" t="str">
        <f aca="false">IF(ISBLANK(B84),"",IF(P84="b",O84,IF(P84="a","")))</f>
        <v/>
      </c>
      <c r="R84" s="35" t="n">
        <f aca="false">IF(ISBLANK(B84),"",IF( ISBLANK(O84), , 1))</f>
        <v>0</v>
      </c>
      <c r="S84" s="38" t="str">
        <f aca="true">IF(ISBLANK(B84),"",IF( ISBLANK(K84), "" , IF( ISBLANK(O84), (TODAY()-K84)/365, (O84-K84)/365)) )</f>
        <v/>
      </c>
      <c r="T84" s="38" t="str">
        <f aca="false">IF(ISBLANK(B84),"",IF( ISBLANK(K84), "" , IF( ISBLANK(O84), ($Z$41-K84)/365, (O84-K84)/365)) )</f>
        <v/>
      </c>
      <c r="U84" s="38" t="str">
        <f aca="true">IF(ISBLANK(B84),"",IF( ISBLANK(O84), "", (TODAY()-O84)/365))</f>
        <v/>
      </c>
      <c r="V84" s="38" t="str">
        <f aca="false">IF(ISBLANK(B84),"",IF( ISBLANK(O84), "", ($Z$41-O84)/365))</f>
        <v/>
      </c>
      <c r="W84" s="29"/>
      <c r="X84" s="48" t="n">
        <v>1</v>
      </c>
      <c r="Y84" s="40"/>
    </row>
    <row r="85" customFormat="false" ht="15" hidden="false" customHeight="false" outlineLevel="0" collapsed="false">
      <c r="A85" s="1" t="n">
        <v>84</v>
      </c>
      <c r="B85" s="28" t="n">
        <v>1</v>
      </c>
      <c r="C85" s="29"/>
      <c r="D85" s="30" t="str">
        <f aca="false">CONCATENATE(E85,", ",F85,", кв-ры: ",H85,", агр: ",I85,", ",W85)</f>
        <v>, , кв-ры: 8,18,28,38,48,58,68,, агр: , </v>
      </c>
      <c r="E85" s="31"/>
      <c r="F85" s="31"/>
      <c r="G85" s="31"/>
      <c r="H85" s="31" t="s">
        <v>63</v>
      </c>
      <c r="I85" s="32"/>
      <c r="J85" s="4"/>
      <c r="K85" s="33"/>
      <c r="L85" s="34" t="str">
        <f aca="false">IF(ISBLANK(K85),"a","b")</f>
        <v>a</v>
      </c>
      <c r="M85" s="34" t="str">
        <f aca="false">IF(ISBLANK(B85),"",IF(L85="b",K85,IF(L85="a","")))</f>
        <v/>
      </c>
      <c r="N85" s="35" t="n">
        <f aca="false">IF(ISBLANK(B85),"",IF( ISBLANK(K85), , IF( ISBLANK(O85), 1,) ))</f>
        <v>0</v>
      </c>
      <c r="O85" s="44"/>
      <c r="P85" s="37" t="str">
        <f aca="false">IF(ISBLANK(O85),"a","b")</f>
        <v>a</v>
      </c>
      <c r="Q85" s="34" t="str">
        <f aca="false">IF(ISBLANK(B85),"",IF(P85="b",O85,IF(P85="a","")))</f>
        <v/>
      </c>
      <c r="R85" s="35" t="n">
        <f aca="false">IF(ISBLANK(B85),"",IF( ISBLANK(O85), , 1))</f>
        <v>0</v>
      </c>
      <c r="S85" s="38" t="str">
        <f aca="true">IF(ISBLANK(B85),"",IF( ISBLANK(K85), "" , IF( ISBLANK(O85), (TODAY()-K85)/365, (O85-K85)/365)) )</f>
        <v/>
      </c>
      <c r="T85" s="38" t="str">
        <f aca="false">IF(ISBLANK(B85),"",IF( ISBLANK(K85), "" , IF( ISBLANK(O85), ($Z$41-K85)/365, (O85-K85)/365)) )</f>
        <v/>
      </c>
      <c r="U85" s="38" t="str">
        <f aca="true">IF(ISBLANK(B85),"",IF( ISBLANK(O85), "", (TODAY()-O85)/365))</f>
        <v/>
      </c>
      <c r="V85" s="38" t="str">
        <f aca="false">IF(ISBLANK(B85),"",IF( ISBLANK(O85), "", ($Z$41-O85)/365))</f>
        <v/>
      </c>
      <c r="W85" s="29"/>
      <c r="X85" s="48" t="n">
        <v>1</v>
      </c>
      <c r="Y85" s="40"/>
    </row>
    <row r="86" customFormat="false" ht="15" hidden="false" customHeight="false" outlineLevel="0" collapsed="false">
      <c r="A86" s="1" t="n">
        <v>85</v>
      </c>
      <c r="B86" s="28" t="n">
        <v>1</v>
      </c>
      <c r="C86" s="29"/>
      <c r="D86" s="30" t="str">
        <f aca="false">CONCATENATE(E86,", ",F86,", кв-ры: ",H86,", агр: ",I86,", ",W86)</f>
        <v>, , кв-ры: 9,19,29,39,49,59,69,, агр: , </v>
      </c>
      <c r="E86" s="31"/>
      <c r="F86" s="31"/>
      <c r="G86" s="31"/>
      <c r="H86" s="31" t="s">
        <v>64</v>
      </c>
      <c r="I86" s="32"/>
      <c r="J86" s="4"/>
      <c r="K86" s="33"/>
      <c r="L86" s="34" t="str">
        <f aca="false">IF(ISBLANK(K86),"a","b")</f>
        <v>a</v>
      </c>
      <c r="M86" s="34" t="str">
        <f aca="false">IF(ISBLANK(B86),"",IF(L86="b",K86,IF(L86="a","")))</f>
        <v/>
      </c>
      <c r="N86" s="35" t="n">
        <f aca="false">IF(ISBLANK(B86),"",IF( ISBLANK(K86), , IF( ISBLANK(O86), 1,) ))</f>
        <v>0</v>
      </c>
      <c r="O86" s="36"/>
      <c r="P86" s="37" t="str">
        <f aca="false">IF(ISBLANK(O86),"a","b")</f>
        <v>a</v>
      </c>
      <c r="Q86" s="34" t="str">
        <f aca="false">IF(ISBLANK(B86),"",IF(P86="b",O86,IF(P86="a","")))</f>
        <v/>
      </c>
      <c r="R86" s="35" t="n">
        <f aca="false">IF(ISBLANK(B86),"",IF( ISBLANK(O86), , 1))</f>
        <v>0</v>
      </c>
      <c r="S86" s="38" t="str">
        <f aca="true">IF(ISBLANK(B86),"",IF( ISBLANK(K86), "" , IF( ISBLANK(O86), (TODAY()-K86)/365, (O86-K86)/365)) )</f>
        <v/>
      </c>
      <c r="T86" s="38" t="str">
        <f aca="false">IF(ISBLANK(B86),"",IF( ISBLANK(K86), "" , IF( ISBLANK(O86), ($Z$41-K86)/365, (O86-K86)/365)) )</f>
        <v/>
      </c>
      <c r="U86" s="38" t="str">
        <f aca="true">IF(ISBLANK(B86),"",IF( ISBLANK(O86), "", (TODAY()-O86)/365))</f>
        <v/>
      </c>
      <c r="V86" s="38" t="str">
        <f aca="false">IF(ISBLANK(B86),"",IF( ISBLANK(O86), "", ($Z$41-O86)/365))</f>
        <v/>
      </c>
      <c r="W86" s="29"/>
      <c r="X86" s="39" t="n">
        <v>1</v>
      </c>
      <c r="Y86" s="40"/>
    </row>
    <row r="87" customFormat="false" ht="15" hidden="false" customHeight="false" outlineLevel="0" collapsed="false">
      <c r="A87" s="1" t="n">
        <v>86</v>
      </c>
      <c r="B87" s="28" t="n">
        <v>1</v>
      </c>
      <c r="C87" s="29"/>
      <c r="D87" s="30" t="str">
        <f aca="false">CONCATENATE(E87,", ",F87,", кв-ры: ",H87,", агр: ",I87,", ",W87)</f>
        <v>, , кв-ры: 10,20,30,40,50,60,70,, агр: , </v>
      </c>
      <c r="E87" s="31"/>
      <c r="F87" s="31"/>
      <c r="G87" s="31"/>
      <c r="H87" s="31" t="s">
        <v>65</v>
      </c>
      <c r="I87" s="32"/>
      <c r="J87" s="4"/>
      <c r="K87" s="33"/>
      <c r="L87" s="34" t="str">
        <f aca="false">IF(ISBLANK(K87),"a","b")</f>
        <v>a</v>
      </c>
      <c r="M87" s="34" t="str">
        <f aca="false">IF(ISBLANK(B87),"",IF(L87="b",K87,IF(L87="a","")))</f>
        <v/>
      </c>
      <c r="N87" s="35" t="n">
        <f aca="false">IF(ISBLANK(B87),"",IF( ISBLANK(K87), , IF( ISBLANK(O87), 1,) ))</f>
        <v>0</v>
      </c>
      <c r="O87" s="44"/>
      <c r="P87" s="37" t="str">
        <f aca="false">IF(ISBLANK(O87),"a","b")</f>
        <v>a</v>
      </c>
      <c r="Q87" s="34" t="str">
        <f aca="false">IF(ISBLANK(B87),"",IF(P87="b",O87,IF(P87="a","")))</f>
        <v/>
      </c>
      <c r="R87" s="35" t="n">
        <f aca="false">IF(ISBLANK(B87),"",IF( ISBLANK(O87), , 1))</f>
        <v>0</v>
      </c>
      <c r="S87" s="38" t="str">
        <f aca="true">IF(ISBLANK(B87),"",IF( ISBLANK(K87), "" , IF( ISBLANK(O87), (TODAY()-K87)/365, (O87-K87)/365)) )</f>
        <v/>
      </c>
      <c r="T87" s="38" t="str">
        <f aca="false">IF(ISBLANK(B87),"",IF( ISBLANK(K87), "" , IF( ISBLANK(O87), ($Z$41-K87)/365, (O87-K87)/365)) )</f>
        <v/>
      </c>
      <c r="U87" s="38" t="str">
        <f aca="true">IF(ISBLANK(B87),"",IF( ISBLANK(O87), "", (TODAY()-O87)/365))</f>
        <v/>
      </c>
      <c r="V87" s="38" t="str">
        <f aca="false">IF(ISBLANK(B87),"",IF( ISBLANK(O87), "", ($Z$41-O87)/365))</f>
        <v/>
      </c>
      <c r="W87" s="29"/>
      <c r="X87" s="39" t="n">
        <v>1</v>
      </c>
      <c r="Y87" s="40"/>
    </row>
    <row r="88" customFormat="false" ht="15" hidden="false" customHeight="false" outlineLevel="0" collapsed="false">
      <c r="A88" s="1" t="n">
        <v>87</v>
      </c>
      <c r="B88" s="28" t="n">
        <v>1</v>
      </c>
      <c r="C88" s="29" t="n">
        <v>4</v>
      </c>
      <c r="D88" s="30" t="str">
        <f aca="false">CONCATENATE(E88,", ",F88,", кв-ры: ",H88,", агр: ",I88,", ",W88)</f>
        <v>Привокзальная, 9, кв-ры: 1,11,21,31,41,51,61,71,, агр: , </v>
      </c>
      <c r="E88" s="31" t="s">
        <v>47</v>
      </c>
      <c r="F88" s="31" t="n">
        <v>9</v>
      </c>
      <c r="G88" s="31" t="n">
        <v>75</v>
      </c>
      <c r="H88" s="31" t="s">
        <v>66</v>
      </c>
      <c r="I88" s="32"/>
      <c r="J88" s="4"/>
      <c r="K88" s="46"/>
      <c r="L88" s="34" t="str">
        <f aca="false">IF(ISBLANK(K88),"a","b")</f>
        <v>a</v>
      </c>
      <c r="M88" s="34" t="str">
        <f aca="false">IF(ISBLANK(B88),"",IF(L88="b",K88,IF(L88="a","")))</f>
        <v/>
      </c>
      <c r="N88" s="35" t="n">
        <f aca="false">IF(ISBLANK(B88),"",IF( ISBLANK(K88), , IF( ISBLANK(O88), 1,) ))</f>
        <v>0</v>
      </c>
      <c r="O88" s="44"/>
      <c r="P88" s="37" t="str">
        <f aca="false">IF(ISBLANK(O88),"a","b")</f>
        <v>a</v>
      </c>
      <c r="Q88" s="34" t="str">
        <f aca="false">IF(ISBLANK(B88),"",IF(P88="b",O88,IF(P88="a","")))</f>
        <v/>
      </c>
      <c r="R88" s="35" t="n">
        <f aca="false">IF(ISBLANK(B88),"",IF( ISBLANK(O88), , 1))</f>
        <v>0</v>
      </c>
      <c r="S88" s="38" t="str">
        <f aca="true">IF(ISBLANK(B88),"",IF( ISBLANK(K88), "" , IF( ISBLANK(O88), (TODAY()-K88)/365, (O88-K88)/365)) )</f>
        <v/>
      </c>
      <c r="T88" s="38" t="str">
        <f aca="false">IF(ISBLANK(B88),"",IF( ISBLANK(K88), "" , IF( ISBLANK(O88), ($Z$41-K88)/365, (O88-K88)/365)) )</f>
        <v/>
      </c>
      <c r="U88" s="38" t="str">
        <f aca="true">IF(ISBLANK(B88),"",IF( ISBLANK(O88), "", (TODAY()-O88)/365))</f>
        <v/>
      </c>
      <c r="V88" s="38" t="str">
        <f aca="false">IF(ISBLANK(B88),"",IF( ISBLANK(O88), "", ($Z$41-O88)/365))</f>
        <v/>
      </c>
      <c r="W88" s="29"/>
      <c r="X88" s="39" t="n">
        <v>1</v>
      </c>
      <c r="Y88" s="40"/>
    </row>
    <row r="89" customFormat="false" ht="15" hidden="false" customHeight="false" outlineLevel="0" collapsed="false">
      <c r="A89" s="1" t="n">
        <v>88</v>
      </c>
      <c r="B89" s="28" t="n">
        <v>1</v>
      </c>
      <c r="C89" s="29"/>
      <c r="D89" s="30" t="str">
        <f aca="false">CONCATENATE(E89,", ",F89,", кв-ры: ",H89,", агр: ",I89,", ",W89)</f>
        <v>, , кв-ры: 2,12,22,32,42,52,62,72,, агр: , </v>
      </c>
      <c r="E89" s="31"/>
      <c r="F89" s="31"/>
      <c r="G89" s="31"/>
      <c r="H89" s="31" t="s">
        <v>67</v>
      </c>
      <c r="I89" s="32"/>
      <c r="J89" s="4"/>
      <c r="K89" s="33"/>
      <c r="L89" s="34" t="str">
        <f aca="false">IF(ISBLANK(K89),"a","b")</f>
        <v>a</v>
      </c>
      <c r="M89" s="34" t="str">
        <f aca="false">IF(ISBLANK(B89),"",IF(L89="b",K89,IF(L89="a","")))</f>
        <v/>
      </c>
      <c r="N89" s="35" t="n">
        <f aca="false">IF(ISBLANK(B89),"",IF( ISBLANK(K89), , IF( ISBLANK(O89), 1,) ))</f>
        <v>0</v>
      </c>
      <c r="O89" s="36"/>
      <c r="P89" s="37" t="str">
        <f aca="false">IF(ISBLANK(O89),"a","b")</f>
        <v>a</v>
      </c>
      <c r="Q89" s="34" t="str">
        <f aca="false">IF(ISBLANK(B89),"",IF(P89="b",O89,IF(P89="a","")))</f>
        <v/>
      </c>
      <c r="R89" s="35" t="n">
        <f aca="false">IF(ISBLANK(B89),"",IF( ISBLANK(O89), , 1))</f>
        <v>0</v>
      </c>
      <c r="S89" s="38" t="str">
        <f aca="true">IF(ISBLANK(B89),"",IF( ISBLANK(K89), "" , IF( ISBLANK(O89), (TODAY()-K89)/365, (O89-K89)/365)) )</f>
        <v/>
      </c>
      <c r="T89" s="38" t="str">
        <f aca="false">IF(ISBLANK(B89),"",IF( ISBLANK(K89), "" , IF( ISBLANK(O89), ($Z$41-K89)/365, (O89-K89)/365)) )</f>
        <v/>
      </c>
      <c r="U89" s="38" t="str">
        <f aca="true">IF(ISBLANK(B89),"",IF( ISBLANK(O89), "", (TODAY()-O89)/365))</f>
        <v/>
      </c>
      <c r="V89" s="38" t="str">
        <f aca="false">IF(ISBLANK(B89),"",IF( ISBLANK(O89), "", ($Z$41-O89)/365))</f>
        <v/>
      </c>
      <c r="W89" s="29"/>
      <c r="X89" s="39" t="n">
        <v>1</v>
      </c>
      <c r="Y89" s="40"/>
    </row>
    <row r="90" customFormat="false" ht="15" hidden="false" customHeight="false" outlineLevel="0" collapsed="false">
      <c r="A90" s="1" t="n">
        <v>89</v>
      </c>
      <c r="B90" s="28" t="n">
        <v>1</v>
      </c>
      <c r="C90" s="29"/>
      <c r="D90" s="30" t="str">
        <f aca="false">CONCATENATE(E90,", ",F90,", кв-ры: ",H90,", агр: ",I90,", ",W90)</f>
        <v>, , кв-ры: 3,13,23,33,43,53,63,73,, агр: , </v>
      </c>
      <c r="E90" s="31"/>
      <c r="F90" s="31"/>
      <c r="G90" s="31"/>
      <c r="H90" s="31" t="s">
        <v>68</v>
      </c>
      <c r="I90" s="32"/>
      <c r="J90" s="4"/>
      <c r="K90" s="33"/>
      <c r="L90" s="34" t="str">
        <f aca="false">IF(ISBLANK(K90),"a","b")</f>
        <v>a</v>
      </c>
      <c r="M90" s="34" t="str">
        <f aca="false">IF(ISBLANK(B90),"",IF(L90="b",K90,IF(L90="a","")))</f>
        <v/>
      </c>
      <c r="N90" s="35" t="n">
        <f aca="false">IF(ISBLANK(B90),"",IF( ISBLANK(K90), , IF( ISBLANK(O90), 1,) ))</f>
        <v>0</v>
      </c>
      <c r="O90" s="44"/>
      <c r="P90" s="37" t="str">
        <f aca="false">IF(ISBLANK(O90),"a","b")</f>
        <v>a</v>
      </c>
      <c r="Q90" s="34" t="str">
        <f aca="false">IF(ISBLANK(B90),"",IF(P90="b",O90,IF(P90="a","")))</f>
        <v/>
      </c>
      <c r="R90" s="35" t="n">
        <f aca="false">IF(ISBLANK(B90),"",IF( ISBLANK(O90), , 1))</f>
        <v>0</v>
      </c>
      <c r="S90" s="38" t="str">
        <f aca="true">IF(ISBLANK(B90),"",IF( ISBLANK(K90), "" , IF( ISBLANK(O90), (TODAY()-K90)/365, (O90-K90)/365)) )</f>
        <v/>
      </c>
      <c r="T90" s="38" t="str">
        <f aca="false">IF(ISBLANK(B90),"",IF( ISBLANK(K90), "" , IF( ISBLANK(O90), ($Z$41-K90)/365, (O90-K90)/365)) )</f>
        <v/>
      </c>
      <c r="U90" s="38" t="str">
        <f aca="true">IF(ISBLANK(B90),"",IF( ISBLANK(O90), "", (TODAY()-O90)/365))</f>
        <v/>
      </c>
      <c r="V90" s="38" t="str">
        <f aca="false">IF(ISBLANK(B90),"",IF( ISBLANK(O90), "", ($Z$41-O90)/365))</f>
        <v/>
      </c>
      <c r="W90" s="29"/>
      <c r="X90" s="39" t="n">
        <v>1</v>
      </c>
      <c r="Y90" s="40"/>
    </row>
    <row r="91" customFormat="false" ht="15" hidden="false" customHeight="false" outlineLevel="0" collapsed="false">
      <c r="A91" s="1" t="n">
        <v>90</v>
      </c>
      <c r="B91" s="28" t="n">
        <v>1</v>
      </c>
      <c r="C91" s="29"/>
      <c r="D91" s="30" t="str">
        <f aca="false">CONCATENATE(E91,", ",F91,", кв-ры: ",H91,", агр: ",I91,", ",W91)</f>
        <v>, , кв-ры: 4,14,24,34,44,54,64,74,, агр: , </v>
      </c>
      <c r="E91" s="31"/>
      <c r="F91" s="31"/>
      <c r="G91" s="31"/>
      <c r="H91" s="31" t="s">
        <v>69</v>
      </c>
      <c r="I91" s="32"/>
      <c r="J91" s="4"/>
      <c r="K91" s="33"/>
      <c r="L91" s="34" t="str">
        <f aca="false">IF(ISBLANK(K91),"a","b")</f>
        <v>a</v>
      </c>
      <c r="M91" s="34" t="str">
        <f aca="false">IF(ISBLANK(B91),"",IF(L91="b",K91,IF(L91="a","")))</f>
        <v/>
      </c>
      <c r="N91" s="35" t="n">
        <f aca="false">IF(ISBLANK(B91),"",IF( ISBLANK(K91), , IF( ISBLANK(O91), 1,) ))</f>
        <v>0</v>
      </c>
      <c r="O91" s="44"/>
      <c r="P91" s="37" t="str">
        <f aca="false">IF(ISBLANK(O91),"a","b")</f>
        <v>a</v>
      </c>
      <c r="Q91" s="34" t="str">
        <f aca="false">IF(ISBLANK(B91),"",IF(P91="b",O91,IF(P91="a","")))</f>
        <v/>
      </c>
      <c r="R91" s="35" t="n">
        <f aca="false">IF(ISBLANK(B91),"",IF( ISBLANK(O91), , 1))</f>
        <v>0</v>
      </c>
      <c r="S91" s="38" t="str">
        <f aca="true">IF(ISBLANK(B91),"",IF( ISBLANK(K91), "" , IF( ISBLANK(O91), (TODAY()-K91)/365, (O91-K91)/365)) )</f>
        <v/>
      </c>
      <c r="T91" s="38" t="str">
        <f aca="false">IF(ISBLANK(B91),"",IF( ISBLANK(K91), "" , IF( ISBLANK(O91), ($Z$41-K91)/365, (O91-K91)/365)) )</f>
        <v/>
      </c>
      <c r="U91" s="38" t="str">
        <f aca="true">IF(ISBLANK(B91),"",IF( ISBLANK(O91), "", (TODAY()-O91)/365))</f>
        <v/>
      </c>
      <c r="V91" s="38" t="str">
        <f aca="false">IF(ISBLANK(B91),"",IF( ISBLANK(O91), "", ($Z$41-O91)/365))</f>
        <v/>
      </c>
      <c r="W91" s="29"/>
      <c r="X91" s="39" t="n">
        <v>1</v>
      </c>
      <c r="Y91" s="40"/>
    </row>
    <row r="92" customFormat="false" ht="15" hidden="false" customHeight="false" outlineLevel="0" collapsed="false">
      <c r="A92" s="1" t="n">
        <v>91</v>
      </c>
      <c r="B92" s="28" t="n">
        <v>1</v>
      </c>
      <c r="C92" s="29"/>
      <c r="D92" s="30" t="str">
        <f aca="false">CONCATENATE(E92,", ",F92,", кв-ры: ",H92,", агр: ",I92,", ",W92)</f>
        <v>, , кв-ры: 5,15,25,35,45,55,65,75,, агр: , </v>
      </c>
      <c r="E92" s="31"/>
      <c r="F92" s="31"/>
      <c r="G92" s="31"/>
      <c r="H92" s="31" t="s">
        <v>70</v>
      </c>
      <c r="I92" s="32"/>
      <c r="J92" s="4"/>
      <c r="K92" s="33"/>
      <c r="L92" s="34" t="str">
        <f aca="false">IF(ISBLANK(K92),"a","b")</f>
        <v>a</v>
      </c>
      <c r="M92" s="34" t="str">
        <f aca="false">IF(ISBLANK(B92),"",IF(L92="b",K92,IF(L92="a","")))</f>
        <v/>
      </c>
      <c r="N92" s="35" t="n">
        <f aca="false">IF(ISBLANK(B92),"",IF( ISBLANK(K92), , IF( ISBLANK(O92), 1,) ))</f>
        <v>0</v>
      </c>
      <c r="O92" s="44"/>
      <c r="P92" s="37" t="str">
        <f aca="false">IF(ISBLANK(O92),"a","b")</f>
        <v>a</v>
      </c>
      <c r="Q92" s="34" t="str">
        <f aca="false">IF(ISBLANK(B92),"",IF(P92="b",O92,IF(P92="a","")))</f>
        <v/>
      </c>
      <c r="R92" s="35" t="n">
        <f aca="false">IF(ISBLANK(B92),"",IF( ISBLANK(O92), , 1))</f>
        <v>0</v>
      </c>
      <c r="S92" s="38" t="str">
        <f aca="true">IF(ISBLANK(B92),"",IF( ISBLANK(K92), "" , IF( ISBLANK(O92), (TODAY()-K92)/365, (O92-K92)/365)) )</f>
        <v/>
      </c>
      <c r="T92" s="38" t="str">
        <f aca="false">IF(ISBLANK(B92),"",IF( ISBLANK(K92), "" , IF( ISBLANK(O92), ($Z$41-K92)/365, (O92-K92)/365)) )</f>
        <v/>
      </c>
      <c r="U92" s="38" t="str">
        <f aca="true">IF(ISBLANK(B92),"",IF( ISBLANK(O92), "", (TODAY()-O92)/365))</f>
        <v/>
      </c>
      <c r="V92" s="38" t="str">
        <f aca="false">IF(ISBLANK(B92),"",IF( ISBLANK(O92), "", ($Z$41-O92)/365))</f>
        <v/>
      </c>
      <c r="W92" s="29"/>
      <c r="X92" s="39" t="n">
        <v>1</v>
      </c>
      <c r="Y92" s="40"/>
    </row>
    <row r="93" customFormat="false" ht="15" hidden="false" customHeight="false" outlineLevel="0" collapsed="false">
      <c r="A93" s="1" t="n">
        <v>92</v>
      </c>
      <c r="B93" s="28" t="n">
        <v>1</v>
      </c>
      <c r="C93" s="29"/>
      <c r="D93" s="30" t="str">
        <f aca="false">CONCATENATE(E93,", ",F93,", кв-ры: ",H93,", агр: ",I93,", ",W93)</f>
        <v>, , кв-ры: 6,16,26,36,46,56,66,, агр: , </v>
      </c>
      <c r="E93" s="31"/>
      <c r="F93" s="31"/>
      <c r="G93" s="31"/>
      <c r="H93" s="31" t="s">
        <v>61</v>
      </c>
      <c r="I93" s="32"/>
      <c r="J93" s="4"/>
      <c r="K93" s="46"/>
      <c r="L93" s="34" t="str">
        <f aca="false">IF(ISBLANK(K93),"a","b")</f>
        <v>a</v>
      </c>
      <c r="M93" s="34" t="str">
        <f aca="false">IF(ISBLANK(B93),"",IF(L93="b",K93,IF(L93="a","")))</f>
        <v/>
      </c>
      <c r="N93" s="35" t="n">
        <f aca="false">IF(ISBLANK(B93),"",IF( ISBLANK(K93), , IF( ISBLANK(O93), 1,) ))</f>
        <v>0</v>
      </c>
      <c r="O93" s="44"/>
      <c r="P93" s="37" t="str">
        <f aca="false">IF(ISBLANK(O93),"a","b")</f>
        <v>a</v>
      </c>
      <c r="Q93" s="34" t="str">
        <f aca="false">IF(ISBLANK(B93),"",IF(P93="b",O93,IF(P93="a","")))</f>
        <v/>
      </c>
      <c r="R93" s="35" t="n">
        <f aca="false">IF(ISBLANK(B93),"",IF( ISBLANK(O93), , 1))</f>
        <v>0</v>
      </c>
      <c r="S93" s="38" t="str">
        <f aca="true">IF(ISBLANK(B93),"",IF( ISBLANK(K93), "" , IF( ISBLANK(O93), (TODAY()-K93)/365, (O93-K93)/365)) )</f>
        <v/>
      </c>
      <c r="T93" s="38" t="str">
        <f aca="false">IF(ISBLANK(B93),"",IF( ISBLANK(K93), "" , IF( ISBLANK(O93), ($Z$41-K93)/365, (O93-K93)/365)) )</f>
        <v/>
      </c>
      <c r="U93" s="38" t="str">
        <f aca="true">IF(ISBLANK(B93),"",IF( ISBLANK(O93), "", (TODAY()-O93)/365))</f>
        <v/>
      </c>
      <c r="V93" s="38" t="str">
        <f aca="false">IF(ISBLANK(B93),"",IF( ISBLANK(O93), "", ($Z$41-O93)/365))</f>
        <v/>
      </c>
      <c r="W93" s="29"/>
      <c r="X93" s="39" t="n">
        <v>1</v>
      </c>
      <c r="Y93" s="40"/>
    </row>
    <row r="94" customFormat="false" ht="15" hidden="false" customHeight="false" outlineLevel="0" collapsed="false">
      <c r="A94" s="1" t="n">
        <v>93</v>
      </c>
      <c r="B94" s="28" t="n">
        <v>1</v>
      </c>
      <c r="C94" s="29"/>
      <c r="D94" s="30" t="str">
        <f aca="false">CONCATENATE(E94,", ",F94,", кв-ры: ",H94,", агр: ",I94,", ",W94)</f>
        <v>, , кв-ры: 7,17,27,37,47,57,67,, агр: , </v>
      </c>
      <c r="E94" s="31"/>
      <c r="F94" s="31"/>
      <c r="G94" s="31"/>
      <c r="H94" s="31" t="s">
        <v>62</v>
      </c>
      <c r="I94" s="32"/>
      <c r="J94" s="4"/>
      <c r="K94" s="33"/>
      <c r="L94" s="34" t="str">
        <f aca="false">IF(ISBLANK(K94),"a","b")</f>
        <v>a</v>
      </c>
      <c r="M94" s="34" t="str">
        <f aca="false">IF(ISBLANK(B94),"",IF(L94="b",K94,IF(L94="a","")))</f>
        <v/>
      </c>
      <c r="N94" s="35" t="n">
        <f aca="false">IF(ISBLANK(B94),"",IF( ISBLANK(K94), , IF( ISBLANK(O94), 1,) ))</f>
        <v>0</v>
      </c>
      <c r="O94" s="44"/>
      <c r="P94" s="37" t="str">
        <f aca="false">IF(ISBLANK(O94),"a","b")</f>
        <v>a</v>
      </c>
      <c r="Q94" s="34" t="str">
        <f aca="false">IF(ISBLANK(B94),"",IF(P94="b",O94,IF(P94="a","")))</f>
        <v/>
      </c>
      <c r="R94" s="35" t="n">
        <f aca="false">IF(ISBLANK(B94),"",IF( ISBLANK(O94), , 1))</f>
        <v>0</v>
      </c>
      <c r="S94" s="38" t="str">
        <f aca="true">IF(ISBLANK(B94),"",IF( ISBLANK(K94), "" , IF( ISBLANK(O94), (TODAY()-K94)/365, (O94-K94)/365)) )</f>
        <v/>
      </c>
      <c r="T94" s="38" t="str">
        <f aca="false">IF(ISBLANK(B94),"",IF( ISBLANK(K94), "" , IF( ISBLANK(O94), ($Z$41-K94)/365, (O94-K94)/365)) )</f>
        <v/>
      </c>
      <c r="U94" s="38" t="str">
        <f aca="true">IF(ISBLANK(B94),"",IF( ISBLANK(O94), "", (TODAY()-O94)/365))</f>
        <v/>
      </c>
      <c r="V94" s="38" t="str">
        <f aca="false">IF(ISBLANK(B94),"",IF( ISBLANK(O94), "", ($Z$41-O94)/365))</f>
        <v/>
      </c>
      <c r="W94" s="29"/>
      <c r="X94" s="39" t="n">
        <v>1</v>
      </c>
      <c r="Y94" s="40"/>
    </row>
    <row r="95" customFormat="false" ht="15" hidden="false" customHeight="false" outlineLevel="0" collapsed="false">
      <c r="A95" s="1" t="n">
        <v>94</v>
      </c>
      <c r="B95" s="28" t="n">
        <v>1</v>
      </c>
      <c r="C95" s="29"/>
      <c r="D95" s="30" t="str">
        <f aca="false">CONCATENATE(E95,", ",F95,", кв-ры: ",H95,", агр: ",I95,", ",W95)</f>
        <v>, , кв-ры: 8,18,28,38,48,58,68,, агр: , </v>
      </c>
      <c r="E95" s="31"/>
      <c r="F95" s="31"/>
      <c r="G95" s="31"/>
      <c r="H95" s="31" t="s">
        <v>63</v>
      </c>
      <c r="I95" s="32"/>
      <c r="J95" s="4"/>
      <c r="K95" s="33"/>
      <c r="L95" s="34" t="str">
        <f aca="false">IF(ISBLANK(K95),"a","b")</f>
        <v>a</v>
      </c>
      <c r="M95" s="34" t="str">
        <f aca="false">IF(ISBLANK(B95),"",IF(L95="b",K95,IF(L95="a","")))</f>
        <v/>
      </c>
      <c r="N95" s="35" t="n">
        <f aca="false">IF(ISBLANK(B95),"",IF( ISBLANK(K95), , IF( ISBLANK(O95), 1,) ))</f>
        <v>0</v>
      </c>
      <c r="O95" s="44"/>
      <c r="P95" s="37" t="str">
        <f aca="false">IF(ISBLANK(O95),"a","b")</f>
        <v>a</v>
      </c>
      <c r="Q95" s="34" t="str">
        <f aca="false">IF(ISBLANK(B95),"",IF(P95="b",O95,IF(P95="a","")))</f>
        <v/>
      </c>
      <c r="R95" s="35" t="n">
        <f aca="false">IF(ISBLANK(B95),"",IF( ISBLANK(O95), , 1))</f>
        <v>0</v>
      </c>
      <c r="S95" s="38" t="str">
        <f aca="true">IF(ISBLANK(B95),"",IF( ISBLANK(K95), "" , IF( ISBLANK(O95), (TODAY()-K95)/365, (O95-K95)/365)) )</f>
        <v/>
      </c>
      <c r="T95" s="38" t="str">
        <f aca="false">IF(ISBLANK(B95),"",IF( ISBLANK(K95), "" , IF( ISBLANK(O95), ($Z$41-K95)/365, (O95-K95)/365)) )</f>
        <v/>
      </c>
      <c r="U95" s="38" t="str">
        <f aca="true">IF(ISBLANK(B95),"",IF( ISBLANK(O95), "", (TODAY()-O95)/365))</f>
        <v/>
      </c>
      <c r="V95" s="38" t="str">
        <f aca="false">IF(ISBLANK(B95),"",IF( ISBLANK(O95), "", ($Z$41-O95)/365))</f>
        <v/>
      </c>
      <c r="W95" s="29"/>
      <c r="X95" s="39" t="n">
        <v>1</v>
      </c>
      <c r="Y95" s="40"/>
    </row>
    <row r="96" customFormat="false" ht="15" hidden="false" customHeight="false" outlineLevel="0" collapsed="false">
      <c r="A96" s="1" t="n">
        <v>95</v>
      </c>
      <c r="B96" s="28" t="n">
        <v>1</v>
      </c>
      <c r="C96" s="29"/>
      <c r="D96" s="30" t="str">
        <f aca="false">CONCATENATE(E96,", ",F96,", кв-ры: ",H96,", агр: ",I96,", ",W96)</f>
        <v>, , кв-ры: 9,19,29,39,49,59,69,, агр: , </v>
      </c>
      <c r="E96" s="31"/>
      <c r="F96" s="31"/>
      <c r="G96" s="31"/>
      <c r="H96" s="31" t="s">
        <v>64</v>
      </c>
      <c r="I96" s="32"/>
      <c r="J96" s="4"/>
      <c r="K96" s="46"/>
      <c r="L96" s="34" t="str">
        <f aca="false">IF(ISBLANK(K96),"a","b")</f>
        <v>a</v>
      </c>
      <c r="M96" s="34" t="str">
        <f aca="false">IF(ISBLANK(B96),"",IF(L96="b",K96,IF(L96="a","")))</f>
        <v/>
      </c>
      <c r="N96" s="35" t="n">
        <f aca="false">IF(ISBLANK(B96),"",IF( ISBLANK(K96), , IF( ISBLANK(O96), 1,) ))</f>
        <v>0</v>
      </c>
      <c r="O96" s="44"/>
      <c r="P96" s="37" t="str">
        <f aca="false">IF(ISBLANK(O96),"a","b")</f>
        <v>a</v>
      </c>
      <c r="Q96" s="34" t="str">
        <f aca="false">IF(ISBLANK(B96),"",IF(P96="b",O96,IF(P96="a","")))</f>
        <v/>
      </c>
      <c r="R96" s="35" t="n">
        <f aca="false">IF(ISBLANK(B96),"",IF( ISBLANK(O96), , 1))</f>
        <v>0</v>
      </c>
      <c r="S96" s="38" t="str">
        <f aca="true">IF(ISBLANK(B96),"",IF( ISBLANK(K96), "" , IF( ISBLANK(O96), (TODAY()-K96)/365, (O96-K96)/365)) )</f>
        <v/>
      </c>
      <c r="T96" s="38" t="str">
        <f aca="false">IF(ISBLANK(B96),"",IF( ISBLANK(K96), "" , IF( ISBLANK(O96), ($Z$41-K96)/365, (O96-K96)/365)) )</f>
        <v/>
      </c>
      <c r="U96" s="38" t="str">
        <f aca="true">IF(ISBLANK(B96),"",IF( ISBLANK(O96), "", (TODAY()-O96)/365))</f>
        <v/>
      </c>
      <c r="V96" s="38" t="str">
        <f aca="false">IF(ISBLANK(B96),"",IF( ISBLANK(O96), "", ($Z$41-O96)/365))</f>
        <v/>
      </c>
      <c r="W96" s="29"/>
      <c r="X96" s="39" t="n">
        <v>1</v>
      </c>
      <c r="Y96" s="40"/>
    </row>
    <row r="97" customFormat="false" ht="15" hidden="false" customHeight="false" outlineLevel="0" collapsed="false">
      <c r="A97" s="1" t="n">
        <v>96</v>
      </c>
      <c r="B97" s="28" t="n">
        <v>1</v>
      </c>
      <c r="C97" s="29"/>
      <c r="D97" s="30" t="str">
        <f aca="false">CONCATENATE(E97,", ",F97,", кв-ры: ",H97,", агр: ",I97,", ",W97)</f>
        <v>, , кв-ры: 10,20,30,40,50,60,70,, агр: , </v>
      </c>
      <c r="E97" s="31"/>
      <c r="F97" s="31"/>
      <c r="G97" s="31"/>
      <c r="H97" s="31" t="s">
        <v>65</v>
      </c>
      <c r="I97" s="32"/>
      <c r="J97" s="4"/>
      <c r="K97" s="33"/>
      <c r="L97" s="34" t="str">
        <f aca="false">IF(ISBLANK(K97),"a","b")</f>
        <v>a</v>
      </c>
      <c r="M97" s="34" t="str">
        <f aca="false">IF(ISBLANK(B97),"",IF(L97="b",K97,IF(L97="a","")))</f>
        <v/>
      </c>
      <c r="N97" s="35" t="n">
        <f aca="false">IF(ISBLANK(B97),"",IF( ISBLANK(K97), , IF( ISBLANK(O97), 1,) ))</f>
        <v>0</v>
      </c>
      <c r="O97" s="36"/>
      <c r="P97" s="37" t="str">
        <f aca="false">IF(ISBLANK(O97),"a","b")</f>
        <v>a</v>
      </c>
      <c r="Q97" s="34" t="str">
        <f aca="false">IF(ISBLANK(B97),"",IF(P97="b",O97,IF(P97="a","")))</f>
        <v/>
      </c>
      <c r="R97" s="35" t="n">
        <f aca="false">IF(ISBLANK(B97),"",IF( ISBLANK(O97), , 1))</f>
        <v>0</v>
      </c>
      <c r="S97" s="38" t="str">
        <f aca="true">IF(ISBLANK(B97),"",IF( ISBLANK(K97), "" , IF( ISBLANK(O97), (TODAY()-K97)/365, (O97-K97)/365)) )</f>
        <v/>
      </c>
      <c r="T97" s="38" t="str">
        <f aca="false">IF(ISBLANK(B97),"",IF( ISBLANK(K97), "" , IF( ISBLANK(O97), ($Z$41-K97)/365, (O97-K97)/365)) )</f>
        <v/>
      </c>
      <c r="U97" s="38" t="str">
        <f aca="true">IF(ISBLANK(B97),"",IF( ISBLANK(O97), "", (TODAY()-O97)/365))</f>
        <v/>
      </c>
      <c r="V97" s="38" t="str">
        <f aca="false">IF(ISBLANK(B97),"",IF( ISBLANK(O97), "", ($Z$41-O97)/365))</f>
        <v/>
      </c>
      <c r="W97" s="29"/>
      <c r="X97" s="39" t="n">
        <v>1</v>
      </c>
      <c r="Y97" s="40"/>
    </row>
    <row r="98" customFormat="false" ht="15" hidden="false" customHeight="false" outlineLevel="0" collapsed="false">
      <c r="A98" s="1" t="n">
        <v>97</v>
      </c>
      <c r="B98" s="28" t="n">
        <v>1</v>
      </c>
      <c r="C98" s="29" t="n">
        <v>5</v>
      </c>
      <c r="D98" s="30" t="str">
        <f aca="false">CONCATENATE(E98,", ",F98,", кв-ры: ",H98,", агр: ",I98,", ",W98)</f>
        <v>Привокзальная, 11, кв-ры: 1, агр: , </v>
      </c>
      <c r="E98" s="31" t="s">
        <v>47</v>
      </c>
      <c r="F98" s="31" t="n">
        <v>11</v>
      </c>
      <c r="G98" s="31" t="n">
        <v>8</v>
      </c>
      <c r="H98" s="31" t="n">
        <v>1</v>
      </c>
      <c r="I98" s="32"/>
      <c r="J98" s="4"/>
      <c r="K98" s="33"/>
      <c r="L98" s="34" t="str">
        <f aca="false">IF(ISBLANK(K98),"a","b")</f>
        <v>a</v>
      </c>
      <c r="M98" s="34" t="str">
        <f aca="false">IF(ISBLANK(B98),"",IF(L98="b",K98,IF(L98="a","")))</f>
        <v/>
      </c>
      <c r="N98" s="35" t="n">
        <f aca="false">IF(ISBLANK(B98),"",IF( ISBLANK(K98), , IF( ISBLANK(O98), 1,) ))</f>
        <v>0</v>
      </c>
      <c r="O98" s="44"/>
      <c r="P98" s="37" t="str">
        <f aca="false">IF(ISBLANK(O98),"a","b")</f>
        <v>a</v>
      </c>
      <c r="Q98" s="34" t="str">
        <f aca="false">IF(ISBLANK(B98),"",IF(P98="b",O98,IF(P98="a","")))</f>
        <v/>
      </c>
      <c r="R98" s="35" t="n">
        <f aca="false">IF(ISBLANK(B98),"",IF( ISBLANK(O98), , 1))</f>
        <v>0</v>
      </c>
      <c r="S98" s="38" t="str">
        <f aca="true">IF(ISBLANK(B98),"",IF( ISBLANK(K98), "" , IF( ISBLANK(O98), (TODAY()-K98)/365, (O98-K98)/365)) )</f>
        <v/>
      </c>
      <c r="T98" s="38" t="str">
        <f aca="false">IF(ISBLANK(B98),"",IF( ISBLANK(K98), "" , IF( ISBLANK(O98), ($Z$41-K98)/365, (O98-K98)/365)) )</f>
        <v/>
      </c>
      <c r="U98" s="38" t="str">
        <f aca="true">IF(ISBLANK(B98),"",IF( ISBLANK(O98), "", (TODAY()-O98)/365))</f>
        <v/>
      </c>
      <c r="V98" s="38" t="str">
        <f aca="false">IF(ISBLANK(B98),"",IF( ISBLANK(O98), "", ($Z$41-O98)/365))</f>
        <v/>
      </c>
      <c r="W98" s="29"/>
      <c r="X98" s="39" t="n">
        <v>1</v>
      </c>
      <c r="Y98" s="40"/>
    </row>
    <row r="99" customFormat="false" ht="15" hidden="false" customHeight="false" outlineLevel="0" collapsed="false">
      <c r="A99" s="1" t="n">
        <v>98</v>
      </c>
      <c r="B99" s="28" t="n">
        <v>1</v>
      </c>
      <c r="C99" s="29"/>
      <c r="D99" s="30" t="str">
        <f aca="false">CONCATENATE(E99,", ",F99,", кв-ры: ",H99,", агр: ",I99,", ",W99)</f>
        <v>, , кв-ры: 2, агр: , </v>
      </c>
      <c r="E99" s="31"/>
      <c r="F99" s="31"/>
      <c r="G99" s="31"/>
      <c r="H99" s="31" t="n">
        <v>2</v>
      </c>
      <c r="I99" s="32"/>
      <c r="J99" s="4"/>
      <c r="K99" s="33"/>
      <c r="L99" s="34" t="str">
        <f aca="false">IF(ISBLANK(K99),"a","b")</f>
        <v>a</v>
      </c>
      <c r="M99" s="34" t="str">
        <f aca="false">IF(ISBLANK(B99),"",IF(L99="b",K99,IF(L99="a","")))</f>
        <v/>
      </c>
      <c r="N99" s="35" t="n">
        <f aca="false">IF(ISBLANK(B99),"",IF( ISBLANK(K99), , IF( ISBLANK(O99), 1,) ))</f>
        <v>0</v>
      </c>
      <c r="O99" s="36"/>
      <c r="P99" s="37" t="str">
        <f aca="false">IF(ISBLANK(O99),"a","b")</f>
        <v>a</v>
      </c>
      <c r="Q99" s="34" t="str">
        <f aca="false">IF(ISBLANK(B99),"",IF(P99="b",O99,IF(P99="a","")))</f>
        <v/>
      </c>
      <c r="R99" s="35" t="n">
        <f aca="false">IF(ISBLANK(B99),"",IF( ISBLANK(O99), , 1))</f>
        <v>0</v>
      </c>
      <c r="S99" s="38" t="str">
        <f aca="true">IF(ISBLANK(B99),"",IF( ISBLANK(K99), "" , IF( ISBLANK(O99), (TODAY()-K99)/365, (O99-K99)/365)) )</f>
        <v/>
      </c>
      <c r="T99" s="38" t="str">
        <f aca="false">IF(ISBLANK(B99),"",IF( ISBLANK(K99), "" , IF( ISBLANK(O99), ($Z$41-K99)/365, (O99-K99)/365)) )</f>
        <v/>
      </c>
      <c r="U99" s="38" t="str">
        <f aca="true">IF(ISBLANK(B99),"",IF( ISBLANK(O99), "", (TODAY()-O99)/365))</f>
        <v/>
      </c>
      <c r="V99" s="38" t="str">
        <f aca="false">IF(ISBLANK(B99),"",IF( ISBLANK(O99), "", ($Z$41-O99)/365))</f>
        <v/>
      </c>
      <c r="W99" s="29"/>
      <c r="X99" s="39" t="n">
        <v>1</v>
      </c>
      <c r="Y99" s="40"/>
    </row>
    <row r="100" customFormat="false" ht="15" hidden="false" customHeight="false" outlineLevel="0" collapsed="false">
      <c r="A100" s="1" t="n">
        <v>99</v>
      </c>
      <c r="B100" s="28" t="n">
        <v>1</v>
      </c>
      <c r="C100" s="29"/>
      <c r="D100" s="30" t="str">
        <f aca="false">CONCATENATE(E100,", ",F100,", кв-ры: ",H100,", агр: ",I100,", ",W100)</f>
        <v>, , кв-ры: 3, агр: , </v>
      </c>
      <c r="E100" s="31"/>
      <c r="F100" s="31"/>
      <c r="G100" s="31"/>
      <c r="H100" s="31" t="n">
        <v>3</v>
      </c>
      <c r="I100" s="32"/>
      <c r="J100" s="4"/>
      <c r="K100" s="33"/>
      <c r="L100" s="34" t="str">
        <f aca="false">IF(ISBLANK(K100),"a","b")</f>
        <v>a</v>
      </c>
      <c r="M100" s="34" t="str">
        <f aca="false">IF(ISBLANK(B100),"",IF(L100="b",K100,IF(L100="a","")))</f>
        <v/>
      </c>
      <c r="N100" s="35" t="n">
        <f aca="false">IF(ISBLANK(B100),"",IF( ISBLANK(K100), , IF( ISBLANK(O100), 1,) ))</f>
        <v>0</v>
      </c>
      <c r="O100" s="36"/>
      <c r="P100" s="37" t="str">
        <f aca="false">IF(ISBLANK(O100),"a","b")</f>
        <v>a</v>
      </c>
      <c r="Q100" s="34" t="str">
        <f aca="false">IF(ISBLANK(B100),"",IF(P100="b",O100,IF(P100="a","")))</f>
        <v/>
      </c>
      <c r="R100" s="35" t="n">
        <f aca="false">IF(ISBLANK(B100),"",IF( ISBLANK(O100), , 1))</f>
        <v>0</v>
      </c>
      <c r="S100" s="38" t="str">
        <f aca="true">IF(ISBLANK(B100),"",IF( ISBLANK(K100), "" , IF( ISBLANK(O100), (TODAY()-K100)/365, (O100-K100)/365)) )</f>
        <v/>
      </c>
      <c r="T100" s="38" t="str">
        <f aca="false">IF(ISBLANK(B100),"",IF( ISBLANK(K100), "" , IF( ISBLANK(O100), ($Z$41-K100)/365, (O100-K100)/365)) )</f>
        <v/>
      </c>
      <c r="U100" s="38" t="str">
        <f aca="true">IF(ISBLANK(B100),"",IF( ISBLANK(O100), "", (TODAY()-O100)/365))</f>
        <v/>
      </c>
      <c r="V100" s="38" t="str">
        <f aca="false">IF(ISBLANK(B100),"",IF( ISBLANK(O100), "", ($Z$41-O100)/365))</f>
        <v/>
      </c>
      <c r="W100" s="29"/>
      <c r="X100" s="39" t="n">
        <v>1</v>
      </c>
      <c r="Y100" s="40"/>
    </row>
    <row r="101" customFormat="false" ht="15" hidden="false" customHeight="false" outlineLevel="0" collapsed="false">
      <c r="A101" s="1" t="n">
        <v>100</v>
      </c>
      <c r="B101" s="28" t="n">
        <v>1</v>
      </c>
      <c r="C101" s="29"/>
      <c r="D101" s="30" t="str">
        <f aca="false">CONCATENATE(E101,", ",F101,", кв-ры: ",H101,", агр: ",I101,", ",W101)</f>
        <v>, , кв-ры: 4, агр: , </v>
      </c>
      <c r="E101" s="31"/>
      <c r="F101" s="31"/>
      <c r="G101" s="31"/>
      <c r="H101" s="31" t="n">
        <v>4</v>
      </c>
      <c r="I101" s="32"/>
      <c r="J101" s="4"/>
      <c r="K101" s="33"/>
      <c r="L101" s="34" t="str">
        <f aca="false">IF(ISBLANK(K101),"a","b")</f>
        <v>a</v>
      </c>
      <c r="M101" s="34" t="str">
        <f aca="false">IF(ISBLANK(B101),"",IF(L101="b",K101,IF(L101="a","")))</f>
        <v/>
      </c>
      <c r="N101" s="35" t="n">
        <f aca="false">IF(ISBLANK(B101),"",IF( ISBLANK(K101), , IF( ISBLANK(O101), 1,) ))</f>
        <v>0</v>
      </c>
      <c r="O101" s="44"/>
      <c r="P101" s="37" t="str">
        <f aca="false">IF(ISBLANK(O101),"a","b")</f>
        <v>a</v>
      </c>
      <c r="Q101" s="34" t="str">
        <f aca="false">IF(ISBLANK(B101),"",IF(P101="b",O101,IF(P101="a","")))</f>
        <v/>
      </c>
      <c r="R101" s="35" t="n">
        <f aca="false">IF(ISBLANK(B101),"",IF( ISBLANK(O101), , 1))</f>
        <v>0</v>
      </c>
      <c r="S101" s="38" t="str">
        <f aca="true">IF(ISBLANK(B101),"",IF( ISBLANK(K101), "" , IF( ISBLANK(O101), (TODAY()-K101)/365, (O101-K101)/365)) )</f>
        <v/>
      </c>
      <c r="T101" s="38" t="str">
        <f aca="false">IF(ISBLANK(B101),"",IF( ISBLANK(K101), "" , IF( ISBLANK(O101), ($Z$41-K101)/365, (O101-K101)/365)) )</f>
        <v/>
      </c>
      <c r="U101" s="38" t="str">
        <f aca="true">IF(ISBLANK(B101),"",IF( ISBLANK(O101), "", (TODAY()-O101)/365))</f>
        <v/>
      </c>
      <c r="V101" s="38" t="str">
        <f aca="false">IF(ISBLANK(B101),"",IF( ISBLANK(O101), "", ($Z$41-O101)/365))</f>
        <v/>
      </c>
      <c r="W101" s="29"/>
      <c r="X101" s="39" t="n">
        <v>1</v>
      </c>
      <c r="Y101" s="40"/>
    </row>
    <row r="102" customFormat="false" ht="15" hidden="false" customHeight="false" outlineLevel="0" collapsed="false">
      <c r="A102" s="1" t="n">
        <v>101</v>
      </c>
      <c r="B102" s="28" t="n">
        <v>1</v>
      </c>
      <c r="C102" s="29"/>
      <c r="D102" s="30" t="str">
        <f aca="false">CONCATENATE(E102,", ",F102,", кв-ры: ",H102,", агр: ",I102,", ",W102)</f>
        <v>, , кв-ры: 5, агр: , </v>
      </c>
      <c r="E102" s="31"/>
      <c r="F102" s="31"/>
      <c r="G102" s="31"/>
      <c r="H102" s="31" t="n">
        <v>5</v>
      </c>
      <c r="I102" s="32"/>
      <c r="J102" s="4"/>
      <c r="K102" s="33"/>
      <c r="L102" s="34" t="str">
        <f aca="false">IF(ISBLANK(K102),"a","b")</f>
        <v>a</v>
      </c>
      <c r="M102" s="34" t="str">
        <f aca="false">IF(ISBLANK(B102),"",IF(L102="b",K102,IF(L102="a","")))</f>
        <v/>
      </c>
      <c r="N102" s="35" t="n">
        <f aca="false">IF(ISBLANK(B102),"",IF( ISBLANK(K102), , IF( ISBLANK(O102), 1,) ))</f>
        <v>0</v>
      </c>
      <c r="O102" s="44"/>
      <c r="P102" s="37" t="str">
        <f aca="false">IF(ISBLANK(O102),"a","b")</f>
        <v>a</v>
      </c>
      <c r="Q102" s="34" t="str">
        <f aca="false">IF(ISBLANK(B102),"",IF(P102="b",O102,IF(P102="a","")))</f>
        <v/>
      </c>
      <c r="R102" s="35" t="n">
        <f aca="false">IF(ISBLANK(B102),"",IF( ISBLANK(O102), , 1))</f>
        <v>0</v>
      </c>
      <c r="S102" s="38" t="str">
        <f aca="true">IF(ISBLANK(B102),"",IF( ISBLANK(K102), "" , IF( ISBLANK(O102), (TODAY()-K102)/365, (O102-K102)/365)) )</f>
        <v/>
      </c>
      <c r="T102" s="38" t="str">
        <f aca="false">IF(ISBLANK(B102),"",IF( ISBLANK(K102), "" , IF( ISBLANK(O102), ($Z$41-K102)/365, (O102-K102)/365)) )</f>
        <v/>
      </c>
      <c r="U102" s="38" t="str">
        <f aca="true">IF(ISBLANK(B102),"",IF( ISBLANK(O102), "", (TODAY()-O102)/365))</f>
        <v/>
      </c>
      <c r="V102" s="38" t="str">
        <f aca="false">IF(ISBLANK(B102),"",IF( ISBLANK(O102), "", ($Z$41-O102)/365))</f>
        <v/>
      </c>
      <c r="W102" s="29"/>
      <c r="X102" s="39" t="n">
        <v>1</v>
      </c>
      <c r="Y102" s="40"/>
    </row>
    <row r="103" customFormat="false" ht="15" hidden="false" customHeight="false" outlineLevel="0" collapsed="false">
      <c r="A103" s="1" t="n">
        <v>103</v>
      </c>
      <c r="B103" s="28" t="n">
        <v>1</v>
      </c>
      <c r="C103" s="29"/>
      <c r="D103" s="30" t="str">
        <f aca="false">CONCATENATE(E103,", ",F103,", кв-ры: ",H103,", агр: ",I103,", ",W103)</f>
        <v>, , кв-ры: 6, агр: , </v>
      </c>
      <c r="E103" s="31"/>
      <c r="F103" s="31"/>
      <c r="G103" s="31"/>
      <c r="H103" s="31" t="n">
        <v>6</v>
      </c>
      <c r="I103" s="32"/>
      <c r="J103" s="4"/>
      <c r="K103" s="33"/>
      <c r="L103" s="34" t="str">
        <f aca="false">IF(ISBLANK(K103),"a","b")</f>
        <v>a</v>
      </c>
      <c r="M103" s="34" t="str">
        <f aca="false">IF(ISBLANK(B103),"",IF(L103="b",K103,IF(L103="a","")))</f>
        <v/>
      </c>
      <c r="N103" s="35" t="n">
        <f aca="false">IF(ISBLANK(B103),"",IF( ISBLANK(K103), , IF( ISBLANK(O103), 1,) ))</f>
        <v>0</v>
      </c>
      <c r="O103" s="44"/>
      <c r="P103" s="37" t="str">
        <f aca="false">IF(ISBLANK(O103),"a","b")</f>
        <v>a</v>
      </c>
      <c r="Q103" s="34" t="str">
        <f aca="false">IF(ISBLANK(B103),"",IF(P103="b",O103,IF(P103="a","")))</f>
        <v/>
      </c>
      <c r="R103" s="35" t="n">
        <f aca="false">IF(ISBLANK(B103),"",IF( ISBLANK(O103), , 1))</f>
        <v>0</v>
      </c>
      <c r="S103" s="38" t="str">
        <f aca="true">IF(ISBLANK(B103),"",IF( ISBLANK(K103), "" , IF( ISBLANK(O103), (TODAY()-K103)/365, (O103-K103)/365)) )</f>
        <v/>
      </c>
      <c r="T103" s="38" t="str">
        <f aca="false">IF(ISBLANK(B103),"",IF( ISBLANK(K103), "" , IF( ISBLANK(O103), ($Z$41-K103)/365, (O103-K103)/365)) )</f>
        <v/>
      </c>
      <c r="U103" s="38" t="str">
        <f aca="true">IF(ISBLANK(B103),"",IF( ISBLANK(O103), "", (TODAY()-O103)/365))</f>
        <v/>
      </c>
      <c r="V103" s="38" t="str">
        <f aca="false">IF(ISBLANK(B103),"",IF( ISBLANK(O103), "", ($Z$41-O103)/365))</f>
        <v/>
      </c>
      <c r="W103" s="29"/>
      <c r="X103" s="39" t="n">
        <v>1</v>
      </c>
      <c r="Y103" s="40"/>
    </row>
    <row r="104" customFormat="false" ht="15" hidden="false" customHeight="false" outlineLevel="0" collapsed="false">
      <c r="A104" s="1" t="n">
        <v>104</v>
      </c>
      <c r="B104" s="28" t="n">
        <v>1</v>
      </c>
      <c r="C104" s="29"/>
      <c r="D104" s="30" t="str">
        <f aca="false">CONCATENATE(E104,", ",F104,", кв-ры: ",H104,", агр: ",I104,", ",W104)</f>
        <v>, , кв-ры: 7, агр: , </v>
      </c>
      <c r="E104" s="31"/>
      <c r="F104" s="31"/>
      <c r="G104" s="31"/>
      <c r="H104" s="31" t="n">
        <v>7</v>
      </c>
      <c r="I104" s="32"/>
      <c r="J104" s="4"/>
      <c r="K104" s="33"/>
      <c r="L104" s="34" t="str">
        <f aca="false">IF(ISBLANK(K104),"a","b")</f>
        <v>a</v>
      </c>
      <c r="M104" s="34" t="str">
        <f aca="false">IF(ISBLANK(B104),"",IF(L104="b",K104,IF(L104="a","")))</f>
        <v/>
      </c>
      <c r="N104" s="35" t="n">
        <f aca="false">IF(ISBLANK(B104),"",IF( ISBLANK(K104), , IF( ISBLANK(O104), 1,) ))</f>
        <v>0</v>
      </c>
      <c r="O104" s="36"/>
      <c r="P104" s="37" t="str">
        <f aca="false">IF(ISBLANK(O104),"a","b")</f>
        <v>a</v>
      </c>
      <c r="Q104" s="34" t="str">
        <f aca="false">IF(ISBLANK(B104),"",IF(P104="b",O104,IF(P104="a","")))</f>
        <v/>
      </c>
      <c r="R104" s="35" t="n">
        <f aca="false">IF(ISBLANK(B104),"",IF( ISBLANK(O104), , 1))</f>
        <v>0</v>
      </c>
      <c r="S104" s="38" t="str">
        <f aca="true">IF(ISBLANK(B104),"",IF( ISBLANK(K104), "" , IF( ISBLANK(O104), (TODAY()-K104)/365, (O104-K104)/365)) )</f>
        <v/>
      </c>
      <c r="T104" s="38" t="str">
        <f aca="false">IF(ISBLANK(B104),"",IF( ISBLANK(K104), "" , IF( ISBLANK(O104), ($Z$41-K104)/365, (O104-K104)/365)) )</f>
        <v/>
      </c>
      <c r="U104" s="38" t="str">
        <f aca="true">IF(ISBLANK(B104),"",IF( ISBLANK(O104), "", (TODAY()-O104)/365))</f>
        <v/>
      </c>
      <c r="V104" s="38" t="str">
        <f aca="false">IF(ISBLANK(B104),"",IF( ISBLANK(O104), "", ($Z$41-O104)/365))</f>
        <v/>
      </c>
      <c r="W104" s="29"/>
      <c r="X104" s="39" t="n">
        <v>1</v>
      </c>
      <c r="Y104" s="40"/>
    </row>
    <row r="105" customFormat="false" ht="15" hidden="false" customHeight="false" outlineLevel="0" collapsed="false">
      <c r="A105" s="1" t="n">
        <v>105</v>
      </c>
      <c r="B105" s="28" t="n">
        <v>1</v>
      </c>
      <c r="C105" s="29"/>
      <c r="D105" s="30" t="str">
        <f aca="false">CONCATENATE(E105,", ",F105,", кв-ры: ",H105,", агр: ",I105,", ",W105)</f>
        <v>, , кв-ры: 8, агр: , </v>
      </c>
      <c r="E105" s="31"/>
      <c r="F105" s="31"/>
      <c r="G105" s="31"/>
      <c r="H105" s="31" t="n">
        <v>8</v>
      </c>
      <c r="I105" s="32"/>
      <c r="J105" s="4"/>
      <c r="K105" s="33"/>
      <c r="L105" s="34" t="str">
        <f aca="false">IF(ISBLANK(K105),"a","b")</f>
        <v>a</v>
      </c>
      <c r="M105" s="34" t="str">
        <f aca="false">IF(ISBLANK(B105),"",IF(L105="b",K105,IF(L105="a","")))</f>
        <v/>
      </c>
      <c r="N105" s="35" t="n">
        <f aca="false">IF(ISBLANK(B105),"",IF( ISBLANK(K105), , IF( ISBLANK(O105), 1,) ))</f>
        <v>0</v>
      </c>
      <c r="O105" s="44"/>
      <c r="P105" s="37" t="str">
        <f aca="false">IF(ISBLANK(O105),"a","b")</f>
        <v>a</v>
      </c>
      <c r="Q105" s="34" t="str">
        <f aca="false">IF(ISBLANK(B105),"",IF(P105="b",O105,IF(P105="a","")))</f>
        <v/>
      </c>
      <c r="R105" s="35" t="n">
        <f aca="false">IF(ISBLANK(B105),"",IF( ISBLANK(O105), , 1))</f>
        <v>0</v>
      </c>
      <c r="S105" s="38" t="str">
        <f aca="true">IF(ISBLANK(B105),"",IF( ISBLANK(K105), "" , IF( ISBLANK(O105), (TODAY()-K105)/365, (O105-K105)/365)) )</f>
        <v/>
      </c>
      <c r="T105" s="38" t="str">
        <f aca="false">IF(ISBLANK(B105),"",IF( ISBLANK(K105), "" , IF( ISBLANK(O105), ($Z$41-K105)/365, (O105-K105)/365)) )</f>
        <v/>
      </c>
      <c r="U105" s="38" t="str">
        <f aca="true">IF(ISBLANK(B105),"",IF( ISBLANK(O105), "", (TODAY()-O105)/365))</f>
        <v/>
      </c>
      <c r="V105" s="38" t="str">
        <f aca="false">IF(ISBLANK(B105),"",IF( ISBLANK(O105), "", ($Z$41-O105)/365))</f>
        <v/>
      </c>
      <c r="W105" s="29"/>
      <c r="X105" s="39" t="n">
        <v>1</v>
      </c>
      <c r="Y105" s="40"/>
    </row>
    <row r="106" customFormat="false" ht="15" hidden="false" customHeight="false" outlineLevel="0" collapsed="false">
      <c r="A106" s="1" t="n">
        <v>106</v>
      </c>
      <c r="B106" s="28" t="n">
        <v>1</v>
      </c>
      <c r="C106" s="29" t="n">
        <v>6</v>
      </c>
      <c r="D106" s="30" t="str">
        <f aca="false">CONCATENATE(E106,", ",F106,", кв-ры: ",H106,", агр: ",I106,", ",W106)</f>
        <v>Привокзальная, 13, кв-ры: 1,11,, агр: Кв 16 сотрудник полиции, </v>
      </c>
      <c r="E106" s="31" t="s">
        <v>47</v>
      </c>
      <c r="F106" s="31" t="n">
        <v>13</v>
      </c>
      <c r="G106" s="31" t="n">
        <v>16</v>
      </c>
      <c r="H106" s="31" t="s">
        <v>48</v>
      </c>
      <c r="I106" s="32" t="s">
        <v>71</v>
      </c>
      <c r="J106" s="4"/>
      <c r="K106" s="33"/>
      <c r="L106" s="34" t="str">
        <f aca="false">IF(ISBLANK(K106),"a","b")</f>
        <v>a</v>
      </c>
      <c r="M106" s="34" t="str">
        <f aca="false">IF(ISBLANK(B106),"",IF(L106="b",K106,IF(L106="a","")))</f>
        <v/>
      </c>
      <c r="N106" s="35" t="n">
        <f aca="false">IF(ISBLANK(B106),"",IF( ISBLANK(K106), , IF( ISBLANK(O106), 1,) ))</f>
        <v>0</v>
      </c>
      <c r="O106" s="44"/>
      <c r="P106" s="37" t="str">
        <f aca="false">IF(ISBLANK(O106),"a","b")</f>
        <v>a</v>
      </c>
      <c r="Q106" s="34" t="str">
        <f aca="false">IF(ISBLANK(B106),"",IF(P106="b",O106,IF(P106="a","")))</f>
        <v/>
      </c>
      <c r="R106" s="35" t="n">
        <f aca="false">IF(ISBLANK(B106),"",IF( ISBLANK(O106), , 1))</f>
        <v>0</v>
      </c>
      <c r="S106" s="38" t="str">
        <f aca="true">IF(ISBLANK(B106),"",IF( ISBLANK(K106), "" , IF( ISBLANK(O106), (TODAY()-K106)/365, (O106-K106)/365)) )</f>
        <v/>
      </c>
      <c r="T106" s="38" t="str">
        <f aca="false">IF(ISBLANK(B106),"",IF( ISBLANK(K106), "" , IF( ISBLANK(O106), ($Z$41-K106)/365, (O106-K106)/365)) )</f>
        <v/>
      </c>
      <c r="U106" s="38" t="str">
        <f aca="true">IF(ISBLANK(B106),"",IF( ISBLANK(O106), "", (TODAY()-O106)/365))</f>
        <v/>
      </c>
      <c r="V106" s="38" t="str">
        <f aca="false">IF(ISBLANK(B106),"",IF( ISBLANK(O106), "", ($Z$41-O106)/365))</f>
        <v/>
      </c>
      <c r="W106" s="29"/>
      <c r="X106" s="39" t="n">
        <v>1</v>
      </c>
      <c r="Y106" s="40"/>
    </row>
    <row r="107" customFormat="false" ht="15" hidden="false" customHeight="false" outlineLevel="0" collapsed="false">
      <c r="A107" s="1" t="n">
        <v>107</v>
      </c>
      <c r="B107" s="28" t="n">
        <v>1</v>
      </c>
      <c r="C107" s="29"/>
      <c r="D107" s="30" t="str">
        <f aca="false">CONCATENATE(E107,", ",F107,", кв-ры: ",H107,", агр: ",I107,", ",W107)</f>
        <v>, , кв-ры: 2,12,, агр: Кв 16 сотрудник полиции, </v>
      </c>
      <c r="E107" s="31"/>
      <c r="F107" s="31"/>
      <c r="G107" s="31"/>
      <c r="H107" s="31" t="s">
        <v>49</v>
      </c>
      <c r="I107" s="32" t="s">
        <v>71</v>
      </c>
      <c r="J107" s="4"/>
      <c r="K107" s="33"/>
      <c r="L107" s="34" t="str">
        <f aca="false">IF(ISBLANK(K107),"a","b")</f>
        <v>a</v>
      </c>
      <c r="M107" s="34" t="str">
        <f aca="false">IF(ISBLANK(B107),"",IF(L107="b",K107,IF(L107="a","")))</f>
        <v/>
      </c>
      <c r="N107" s="35" t="n">
        <f aca="false">IF(ISBLANK(B107),"",IF( ISBLANK(K107), , IF( ISBLANK(O107), 1,) ))</f>
        <v>0</v>
      </c>
      <c r="O107" s="44"/>
      <c r="P107" s="37" t="str">
        <f aca="false">IF(ISBLANK(O107),"a","b")</f>
        <v>a</v>
      </c>
      <c r="Q107" s="34" t="str">
        <f aca="false">IF(ISBLANK(B107),"",IF(P107="b",O107,IF(P107="a","")))</f>
        <v/>
      </c>
      <c r="R107" s="35" t="n">
        <f aca="false">IF(ISBLANK(B107),"",IF( ISBLANK(O107), , 1))</f>
        <v>0</v>
      </c>
      <c r="S107" s="38" t="str">
        <f aca="true">IF(ISBLANK(B107),"",IF( ISBLANK(K107), "" , IF( ISBLANK(O107), (TODAY()-K107)/365, (O107-K107)/365)) )</f>
        <v/>
      </c>
      <c r="T107" s="38" t="str">
        <f aca="false">IF(ISBLANK(B107),"",IF( ISBLANK(K107), "" , IF( ISBLANK(O107), ($Z$41-K107)/365, (O107-K107)/365)) )</f>
        <v/>
      </c>
      <c r="U107" s="38" t="str">
        <f aca="true">IF(ISBLANK(B107),"",IF( ISBLANK(O107), "", (TODAY()-O107)/365))</f>
        <v/>
      </c>
      <c r="V107" s="38" t="str">
        <f aca="false">IF(ISBLANK(B107),"",IF( ISBLANK(O107), "", ($Z$41-O107)/365))</f>
        <v/>
      </c>
      <c r="W107" s="29"/>
      <c r="X107" s="39" t="n">
        <v>1</v>
      </c>
      <c r="Y107" s="40"/>
    </row>
    <row r="108" customFormat="false" ht="15" hidden="false" customHeight="false" outlineLevel="0" collapsed="false">
      <c r="A108" s="1" t="n">
        <v>108</v>
      </c>
      <c r="B108" s="28" t="n">
        <v>1</v>
      </c>
      <c r="C108" s="29"/>
      <c r="D108" s="30" t="str">
        <f aca="false">CONCATENATE(E108,", ",F108,", кв-ры: ",H108,", агр: ",I108,", ",W108)</f>
        <v>, , кв-ры: 3,13,, агр: Кв 16 сотрудник полиции, </v>
      </c>
      <c r="E108" s="31"/>
      <c r="F108" s="31"/>
      <c r="G108" s="31"/>
      <c r="H108" s="31" t="s">
        <v>72</v>
      </c>
      <c r="I108" s="32" t="s">
        <v>71</v>
      </c>
      <c r="J108" s="4"/>
      <c r="K108" s="33"/>
      <c r="L108" s="34" t="str">
        <f aca="false">IF(ISBLANK(K108),"a","b")</f>
        <v>a</v>
      </c>
      <c r="M108" s="34" t="str">
        <f aca="false">IF(ISBLANK(B108),"",IF(L108="b",K108,IF(L108="a","")))</f>
        <v/>
      </c>
      <c r="N108" s="35" t="n">
        <f aca="false">IF(ISBLANK(B108),"",IF( ISBLANK(K108), , IF( ISBLANK(O108), 1,) ))</f>
        <v>0</v>
      </c>
      <c r="O108" s="44"/>
      <c r="P108" s="37" t="str">
        <f aca="false">IF(ISBLANK(O108),"a","b")</f>
        <v>a</v>
      </c>
      <c r="Q108" s="34" t="str">
        <f aca="false">IF(ISBLANK(B108),"",IF(P108="b",O108,IF(P108="a","")))</f>
        <v/>
      </c>
      <c r="R108" s="35" t="n">
        <f aca="false">IF(ISBLANK(B108),"",IF( ISBLANK(O108), , 1))</f>
        <v>0</v>
      </c>
      <c r="S108" s="38" t="str">
        <f aca="true">IF(ISBLANK(B108),"",IF( ISBLANK(K108), "" , IF( ISBLANK(O108), (TODAY()-K108)/365, (O108-K108)/365)) )</f>
        <v/>
      </c>
      <c r="T108" s="38" t="str">
        <f aca="false">IF(ISBLANK(B108),"",IF( ISBLANK(K108), "" , IF( ISBLANK(O108), ($Z$41-K108)/365, (O108-K108)/365)) )</f>
        <v/>
      </c>
      <c r="U108" s="38" t="str">
        <f aca="true">IF(ISBLANK(B108),"",IF( ISBLANK(O108), "", (TODAY()-O108)/365))</f>
        <v/>
      </c>
      <c r="V108" s="38" t="str">
        <f aca="false">IF(ISBLANK(B108),"",IF( ISBLANK(O108), "", ($Z$41-O108)/365))</f>
        <v/>
      </c>
      <c r="W108" s="29"/>
      <c r="X108" s="39" t="n">
        <v>1</v>
      </c>
      <c r="Y108" s="40"/>
    </row>
    <row r="109" customFormat="false" ht="15" hidden="false" customHeight="false" outlineLevel="0" collapsed="false">
      <c r="A109" s="1" t="n">
        <v>109</v>
      </c>
      <c r="B109" s="28" t="n">
        <v>1</v>
      </c>
      <c r="C109" s="29"/>
      <c r="D109" s="30" t="str">
        <f aca="false">CONCATENATE(E109,", ",F109,", кв-ры: ",H109,", агр: ",I109,", ",W109)</f>
        <v>, , кв-ры: 4,14,, агр: Кв 16 сотрудник полиции, </v>
      </c>
      <c r="E109" s="31"/>
      <c r="F109" s="31"/>
      <c r="G109" s="31"/>
      <c r="H109" s="31" t="s">
        <v>73</v>
      </c>
      <c r="I109" s="32" t="s">
        <v>71</v>
      </c>
      <c r="J109" s="4"/>
      <c r="K109" s="33"/>
      <c r="L109" s="34" t="str">
        <f aca="false">IF(ISBLANK(K109),"a","b")</f>
        <v>a</v>
      </c>
      <c r="M109" s="34" t="str">
        <f aca="false">IF(ISBLANK(B109),"",IF(L109="b",K109,IF(L109="a","")))</f>
        <v/>
      </c>
      <c r="N109" s="35" t="n">
        <f aca="false">IF(ISBLANK(B109),"",IF( ISBLANK(K109), , IF( ISBLANK(O109), 1,) ))</f>
        <v>0</v>
      </c>
      <c r="O109" s="36"/>
      <c r="P109" s="37" t="str">
        <f aca="false">IF(ISBLANK(O109),"a","b")</f>
        <v>a</v>
      </c>
      <c r="Q109" s="34" t="str">
        <f aca="false">IF(ISBLANK(B109),"",IF(P109="b",O109,IF(P109="a","")))</f>
        <v/>
      </c>
      <c r="R109" s="35" t="n">
        <f aca="false">IF(ISBLANK(B109),"",IF( ISBLANK(O109), , 1))</f>
        <v>0</v>
      </c>
      <c r="S109" s="38" t="str">
        <f aca="true">IF(ISBLANK(B109),"",IF( ISBLANK(K109), "" , IF( ISBLANK(O109), (TODAY()-K109)/365, (O109-K109)/365)) )</f>
        <v/>
      </c>
      <c r="T109" s="38" t="str">
        <f aca="false">IF(ISBLANK(B109),"",IF( ISBLANK(K109), "" , IF( ISBLANK(O109), ($Z$41-K109)/365, (O109-K109)/365)) )</f>
        <v/>
      </c>
      <c r="U109" s="38" t="str">
        <f aca="true">IF(ISBLANK(B109),"",IF( ISBLANK(O109), "", (TODAY()-O109)/365))</f>
        <v/>
      </c>
      <c r="V109" s="38" t="str">
        <f aca="false">IF(ISBLANK(B109),"",IF( ISBLANK(O109), "", ($Z$41-O109)/365))</f>
        <v/>
      </c>
      <c r="W109" s="29"/>
      <c r="X109" s="39" t="n">
        <v>1</v>
      </c>
      <c r="Y109" s="40"/>
    </row>
    <row r="110" customFormat="false" ht="15" hidden="false" customHeight="false" outlineLevel="0" collapsed="false">
      <c r="A110" s="1" t="n">
        <v>110</v>
      </c>
      <c r="B110" s="28" t="n">
        <v>1</v>
      </c>
      <c r="C110" s="29"/>
      <c r="D110" s="30" t="str">
        <f aca="false">CONCATENATE(E110,", ",F110,", кв-ры: ",H110,", агр: ",I110,", ",W110)</f>
        <v>, , кв-ры: 5,15,, агр: Кв 16 сотрудник полиции, </v>
      </c>
      <c r="E110" s="31"/>
      <c r="F110" s="31"/>
      <c r="G110" s="31"/>
      <c r="H110" s="31" t="s">
        <v>74</v>
      </c>
      <c r="I110" s="32" t="s">
        <v>71</v>
      </c>
      <c r="J110" s="4"/>
      <c r="K110" s="33"/>
      <c r="L110" s="34" t="str">
        <f aca="false">IF(ISBLANK(K110),"a","b")</f>
        <v>a</v>
      </c>
      <c r="M110" s="34" t="str">
        <f aca="false">IF(ISBLANK(B110),"",IF(L110="b",K110,IF(L110="a","")))</f>
        <v/>
      </c>
      <c r="N110" s="35" t="n">
        <f aca="false">IF(ISBLANK(B110),"",IF( ISBLANK(K110), , IF( ISBLANK(O110), 1,) ))</f>
        <v>0</v>
      </c>
      <c r="O110" s="44"/>
      <c r="P110" s="37" t="str">
        <f aca="false">IF(ISBLANK(O110),"a","b")</f>
        <v>a</v>
      </c>
      <c r="Q110" s="34" t="str">
        <f aca="false">IF(ISBLANK(B110),"",IF(P110="b",O110,IF(P110="a","")))</f>
        <v/>
      </c>
      <c r="R110" s="35" t="n">
        <f aca="false">IF(ISBLANK(B110),"",IF( ISBLANK(O110), , 1))</f>
        <v>0</v>
      </c>
      <c r="S110" s="38" t="str">
        <f aca="true">IF(ISBLANK(B110),"",IF( ISBLANK(K110), "" , IF( ISBLANK(O110), (TODAY()-K110)/365, (O110-K110)/365)) )</f>
        <v/>
      </c>
      <c r="T110" s="38" t="str">
        <f aca="false">IF(ISBLANK(B110),"",IF( ISBLANK(K110), "" , IF( ISBLANK(O110), ($Z$41-K110)/365, (O110-K110)/365)) )</f>
        <v/>
      </c>
      <c r="U110" s="38" t="str">
        <f aca="true">IF(ISBLANK(B110),"",IF( ISBLANK(O110), "", (TODAY()-O110)/365))</f>
        <v/>
      </c>
      <c r="V110" s="38" t="str">
        <f aca="false">IF(ISBLANK(B110),"",IF( ISBLANK(O110), "", ($Z$41-O110)/365))</f>
        <v/>
      </c>
      <c r="W110" s="29"/>
      <c r="X110" s="39" t="n">
        <v>1</v>
      </c>
      <c r="Y110" s="40"/>
    </row>
    <row r="111" customFormat="false" ht="15" hidden="false" customHeight="false" outlineLevel="0" collapsed="false">
      <c r="A111" s="1" t="n">
        <v>111</v>
      </c>
      <c r="B111" s="28" t="n">
        <v>1</v>
      </c>
      <c r="C111" s="29"/>
      <c r="D111" s="30" t="str">
        <f aca="false">CONCATENATE(E111,", ",F111,", кв-ры: ",H111,", агр: ",I111,", ",W111)</f>
        <v>, , кв-ры: 6,16,, агр: Кв 16 сотрудник полиции, </v>
      </c>
      <c r="E111" s="31"/>
      <c r="F111" s="31"/>
      <c r="G111" s="31"/>
      <c r="H111" s="31" t="s">
        <v>75</v>
      </c>
      <c r="I111" s="32" t="s">
        <v>71</v>
      </c>
      <c r="J111" s="4"/>
      <c r="K111" s="33"/>
      <c r="L111" s="34" t="str">
        <f aca="false">IF(ISBLANK(K111),"a","b")</f>
        <v>a</v>
      </c>
      <c r="M111" s="34" t="str">
        <f aca="false">IF(ISBLANK(B111),"",IF(L111="b",K111,IF(L111="a","")))</f>
        <v/>
      </c>
      <c r="N111" s="35" t="n">
        <f aca="false">IF(ISBLANK(B111),"",IF( ISBLANK(K111), , IF( ISBLANK(O111), 1,) ))</f>
        <v>0</v>
      </c>
      <c r="O111" s="44"/>
      <c r="P111" s="37" t="str">
        <f aca="false">IF(ISBLANK(O111),"a","b")</f>
        <v>a</v>
      </c>
      <c r="Q111" s="34" t="str">
        <f aca="false">IF(ISBLANK(B111),"",IF(P111="b",O111,IF(P111="a","")))</f>
        <v/>
      </c>
      <c r="R111" s="35" t="n">
        <f aca="false">IF(ISBLANK(B111),"",IF( ISBLANK(O111), , 1))</f>
        <v>0</v>
      </c>
      <c r="S111" s="38" t="str">
        <f aca="true">IF(ISBLANK(B111),"",IF( ISBLANK(K111), "" , IF( ISBLANK(O111), (TODAY()-K111)/365, (O111-K111)/365)) )</f>
        <v/>
      </c>
      <c r="T111" s="38" t="str">
        <f aca="false">IF(ISBLANK(B111),"",IF( ISBLANK(K111), "" , IF( ISBLANK(O111), ($Z$41-K111)/365, (O111-K111)/365)) )</f>
        <v/>
      </c>
      <c r="U111" s="38" t="str">
        <f aca="true">IF(ISBLANK(B111),"",IF( ISBLANK(O111), "", (TODAY()-O111)/365))</f>
        <v/>
      </c>
      <c r="V111" s="38" t="str">
        <f aca="false">IF(ISBLANK(B111),"",IF( ISBLANK(O111), "", ($Z$41-O111)/365))</f>
        <v/>
      </c>
      <c r="W111" s="29"/>
      <c r="X111" s="39" t="n">
        <v>1</v>
      </c>
      <c r="Y111" s="40"/>
    </row>
    <row r="112" customFormat="false" ht="15" hidden="false" customHeight="false" outlineLevel="0" collapsed="false">
      <c r="A112" s="1" t="n">
        <v>112</v>
      </c>
      <c r="B112" s="28" t="n">
        <v>1</v>
      </c>
      <c r="C112" s="29"/>
      <c r="D112" s="30" t="str">
        <f aca="false">CONCATENATE(E112,", ",F112,", кв-ры: ",H112,", агр: ",I112,", ",W112)</f>
        <v>, , кв-ры: 7, агр: , </v>
      </c>
      <c r="E112" s="31"/>
      <c r="F112" s="31"/>
      <c r="G112" s="31"/>
      <c r="H112" s="31" t="n">
        <v>7</v>
      </c>
      <c r="I112" s="32"/>
      <c r="J112" s="4"/>
      <c r="K112" s="33"/>
      <c r="L112" s="34" t="str">
        <f aca="false">IF(ISBLANK(K112),"a","b")</f>
        <v>a</v>
      </c>
      <c r="M112" s="34" t="str">
        <f aca="false">IF(ISBLANK(B112),"",IF(L112="b",K112,IF(L112="a","")))</f>
        <v/>
      </c>
      <c r="N112" s="35" t="n">
        <f aca="false">IF(ISBLANK(B112),"",IF( ISBLANK(K112), , IF( ISBLANK(O112), 1,) ))</f>
        <v>0</v>
      </c>
      <c r="O112" s="44"/>
      <c r="P112" s="37" t="str">
        <f aca="false">IF(ISBLANK(O112),"a","b")</f>
        <v>a</v>
      </c>
      <c r="Q112" s="34" t="str">
        <f aca="false">IF(ISBLANK(B112),"",IF(P112="b",O112,IF(P112="a","")))</f>
        <v/>
      </c>
      <c r="R112" s="35" t="n">
        <f aca="false">IF(ISBLANK(B112),"",IF( ISBLANK(O112), , 1))</f>
        <v>0</v>
      </c>
      <c r="S112" s="38" t="str">
        <f aca="true">IF(ISBLANK(B112),"",IF( ISBLANK(K112), "" , IF( ISBLANK(O112), (TODAY()-K112)/365, (O112-K112)/365)) )</f>
        <v/>
      </c>
      <c r="T112" s="38" t="str">
        <f aca="false">IF(ISBLANK(B112),"",IF( ISBLANK(K112), "" , IF( ISBLANK(O112), ($Z$41-K112)/365, (O112-K112)/365)) )</f>
        <v/>
      </c>
      <c r="U112" s="38" t="str">
        <f aca="true">IF(ISBLANK(B112),"",IF( ISBLANK(O112), "", (TODAY()-O112)/365))</f>
        <v/>
      </c>
      <c r="V112" s="38" t="str">
        <f aca="false">IF(ISBLANK(B112),"",IF( ISBLANK(O112), "", ($Z$41-O112)/365))</f>
        <v/>
      </c>
      <c r="W112" s="29"/>
      <c r="X112" s="39" t="n">
        <v>1</v>
      </c>
      <c r="Y112" s="40"/>
    </row>
    <row r="113" customFormat="false" ht="15" hidden="false" customHeight="false" outlineLevel="0" collapsed="false">
      <c r="A113" s="1" t="n">
        <v>113</v>
      </c>
      <c r="B113" s="28" t="n">
        <v>1</v>
      </c>
      <c r="C113" s="29"/>
      <c r="D113" s="30" t="str">
        <f aca="false">CONCATENATE(E113,", ",F113,", кв-ры: ",H113,", агр: ",I113,", ",W113)</f>
        <v>, , кв-ры: 8, агр: , </v>
      </c>
      <c r="E113" s="31"/>
      <c r="F113" s="31"/>
      <c r="G113" s="31"/>
      <c r="H113" s="31" t="n">
        <v>8</v>
      </c>
      <c r="I113" s="32"/>
      <c r="J113" s="4"/>
      <c r="K113" s="33"/>
      <c r="L113" s="34" t="str">
        <f aca="false">IF(ISBLANK(K113),"a","b")</f>
        <v>a</v>
      </c>
      <c r="M113" s="34" t="str">
        <f aca="false">IF(ISBLANK(B113),"",IF(L113="b",K113,IF(L113="a","")))</f>
        <v/>
      </c>
      <c r="N113" s="35" t="n">
        <f aca="false">IF(ISBLANK(B113),"",IF( ISBLANK(K113), , IF( ISBLANK(O113), 1,) ))</f>
        <v>0</v>
      </c>
      <c r="O113" s="36"/>
      <c r="P113" s="37" t="str">
        <f aca="false">IF(ISBLANK(O113),"a","b")</f>
        <v>a</v>
      </c>
      <c r="Q113" s="34" t="str">
        <f aca="false">IF(ISBLANK(B113),"",IF(P113="b",O113,IF(P113="a","")))</f>
        <v/>
      </c>
      <c r="R113" s="35" t="n">
        <f aca="false">IF(ISBLANK(B113),"",IF( ISBLANK(O113), , 1))</f>
        <v>0</v>
      </c>
      <c r="S113" s="38" t="str">
        <f aca="true">IF(ISBLANK(B113),"",IF( ISBLANK(K113), "" , IF( ISBLANK(O113), (TODAY()-K113)/365, (O113-K113)/365)) )</f>
        <v/>
      </c>
      <c r="T113" s="38" t="str">
        <f aca="false">IF(ISBLANK(B113),"",IF( ISBLANK(K113), "" , IF( ISBLANK(O113), ($Z$41-K113)/365, (O113-K113)/365)) )</f>
        <v/>
      </c>
      <c r="U113" s="38" t="str">
        <f aca="true">IF(ISBLANK(B113),"",IF( ISBLANK(O113), "", (TODAY()-O113)/365))</f>
        <v/>
      </c>
      <c r="V113" s="38" t="str">
        <f aca="false">IF(ISBLANK(B113),"",IF( ISBLANK(O113), "", ($Z$41-O113)/365))</f>
        <v/>
      </c>
      <c r="W113" s="29"/>
      <c r="X113" s="39" t="n">
        <v>1</v>
      </c>
      <c r="Y113" s="40"/>
    </row>
    <row r="114" customFormat="false" ht="15" hidden="false" customHeight="false" outlineLevel="0" collapsed="false">
      <c r="A114" s="1" t="n">
        <v>114</v>
      </c>
      <c r="B114" s="28" t="n">
        <v>1</v>
      </c>
      <c r="C114" s="29"/>
      <c r="D114" s="30" t="str">
        <f aca="false">CONCATENATE(E114,", ",F114,", кв-ры: ",H114,", агр: ",I114,", ",W114)</f>
        <v>, , кв-ры: 9, агр: , </v>
      </c>
      <c r="E114" s="31"/>
      <c r="F114" s="31"/>
      <c r="G114" s="31"/>
      <c r="H114" s="31" t="n">
        <v>9</v>
      </c>
      <c r="I114" s="32"/>
      <c r="J114" s="4"/>
      <c r="K114" s="46"/>
      <c r="L114" s="34" t="str">
        <f aca="false">IF(ISBLANK(K114),"a","b")</f>
        <v>a</v>
      </c>
      <c r="M114" s="34" t="str">
        <f aca="false">IF(ISBLANK(B114),"",IF(L114="b",K114,IF(L114="a","")))</f>
        <v/>
      </c>
      <c r="N114" s="35" t="n">
        <f aca="false">IF(ISBLANK(B114),"",IF( ISBLANK(K114), , IF( ISBLANK(O114), 1,) ))</f>
        <v>0</v>
      </c>
      <c r="O114" s="44"/>
      <c r="P114" s="37" t="str">
        <f aca="false">IF(ISBLANK(O114),"a","b")</f>
        <v>a</v>
      </c>
      <c r="Q114" s="34" t="str">
        <f aca="false">IF(ISBLANK(B114),"",IF(P114="b",O114,IF(P114="a","")))</f>
        <v/>
      </c>
      <c r="R114" s="35" t="n">
        <f aca="false">IF(ISBLANK(B114),"",IF( ISBLANK(O114), , 1))</f>
        <v>0</v>
      </c>
      <c r="S114" s="38" t="str">
        <f aca="true">IF(ISBLANK(B114),"",IF( ISBLANK(K114), "" , IF( ISBLANK(O114), (TODAY()-K114)/365, (O114-K114)/365)) )</f>
        <v/>
      </c>
      <c r="T114" s="38" t="str">
        <f aca="false">IF(ISBLANK(B114),"",IF( ISBLANK(K114), "" , IF( ISBLANK(O114), ($Z$41-K114)/365, (O114-K114)/365)) )</f>
        <v/>
      </c>
      <c r="U114" s="38" t="str">
        <f aca="true">IF(ISBLANK(B114),"",IF( ISBLANK(O114), "", (TODAY()-O114)/365))</f>
        <v/>
      </c>
      <c r="V114" s="38" t="str">
        <f aca="false">IF(ISBLANK(B114),"",IF( ISBLANK(O114), "", ($Z$41-O114)/365))</f>
        <v/>
      </c>
      <c r="W114" s="29"/>
      <c r="X114" s="39" t="n">
        <v>1</v>
      </c>
      <c r="Y114" s="40"/>
    </row>
    <row r="115" customFormat="false" ht="15" hidden="false" customHeight="false" outlineLevel="0" collapsed="false">
      <c r="A115" s="1" t="n">
        <v>115</v>
      </c>
      <c r="B115" s="28" t="n">
        <v>1</v>
      </c>
      <c r="C115" s="29"/>
      <c r="D115" s="30" t="str">
        <f aca="false">CONCATENATE(E115,", ",F115,", кв-ры: ",H115,", агр: ",I115,", ",W115)</f>
        <v>, , кв-ры: 10, агр: , </v>
      </c>
      <c r="E115" s="31"/>
      <c r="F115" s="31"/>
      <c r="G115" s="31"/>
      <c r="H115" s="31" t="n">
        <v>10</v>
      </c>
      <c r="I115" s="32"/>
      <c r="J115" s="4"/>
      <c r="K115" s="33"/>
      <c r="L115" s="34" t="str">
        <f aca="false">IF(ISBLANK(K115),"a","b")</f>
        <v>a</v>
      </c>
      <c r="M115" s="34" t="str">
        <f aca="false">IF(ISBLANK(B115),"",IF(L115="b",K115,IF(L115="a","")))</f>
        <v/>
      </c>
      <c r="N115" s="35" t="n">
        <f aca="false">IF(ISBLANK(B115),"",IF( ISBLANK(K115), , IF( ISBLANK(O115), 1,) ))</f>
        <v>0</v>
      </c>
      <c r="O115" s="44"/>
      <c r="P115" s="37" t="str">
        <f aca="false">IF(ISBLANK(O115),"a","b")</f>
        <v>a</v>
      </c>
      <c r="Q115" s="34" t="str">
        <f aca="false">IF(ISBLANK(B115),"",IF(P115="b",O115,IF(P115="a","")))</f>
        <v/>
      </c>
      <c r="R115" s="35" t="n">
        <f aca="false">IF(ISBLANK(B115),"",IF( ISBLANK(O115), , 1))</f>
        <v>0</v>
      </c>
      <c r="S115" s="38" t="str">
        <f aca="true">IF(ISBLANK(B115),"",IF( ISBLANK(K115), "" , IF( ISBLANK(O115), (TODAY()-K115)/365, (O115-K115)/365)) )</f>
        <v/>
      </c>
      <c r="T115" s="38" t="str">
        <f aca="false">IF(ISBLANK(B115),"",IF( ISBLANK(K115), "" , IF( ISBLANK(O115), ($Z$41-K115)/365, (O115-K115)/365)) )</f>
        <v/>
      </c>
      <c r="U115" s="38" t="str">
        <f aca="true">IF(ISBLANK(B115),"",IF( ISBLANK(O115), "", (TODAY()-O115)/365))</f>
        <v/>
      </c>
      <c r="V115" s="38" t="str">
        <f aca="false">IF(ISBLANK(B115),"",IF( ISBLANK(O115), "", ($Z$41-O115)/365))</f>
        <v/>
      </c>
      <c r="W115" s="29"/>
      <c r="X115" s="39" t="n">
        <v>1</v>
      </c>
      <c r="Y115" s="40"/>
    </row>
    <row r="116" customFormat="false" ht="15" hidden="false" customHeight="false" outlineLevel="0" collapsed="false">
      <c r="A116" s="1" t="n">
        <v>116</v>
      </c>
      <c r="B116" s="28" t="n">
        <v>1</v>
      </c>
      <c r="C116" s="29" t="n">
        <v>7</v>
      </c>
      <c r="D116" s="30" t="str">
        <f aca="false">CONCATENATE(E116,", ",F116,", кв-ры: ",H116,", агр: ",I116,", ",W116)</f>
        <v>Привокзальная, 15, кв-ры: 1,11,, агр: , </v>
      </c>
      <c r="E116" s="31" t="s">
        <v>47</v>
      </c>
      <c r="F116" s="31" t="n">
        <v>15</v>
      </c>
      <c r="G116" s="31" t="n">
        <v>12</v>
      </c>
      <c r="H116" s="31" t="s">
        <v>48</v>
      </c>
      <c r="I116" s="32"/>
      <c r="J116" s="4"/>
      <c r="K116" s="33"/>
      <c r="L116" s="34" t="str">
        <f aca="false">IF(ISBLANK(K116),"a","b")</f>
        <v>a</v>
      </c>
      <c r="M116" s="34" t="str">
        <f aca="false">IF(ISBLANK(B116),"",IF(L116="b",K116,IF(L116="a","")))</f>
        <v/>
      </c>
      <c r="N116" s="35" t="n">
        <f aca="false">IF(ISBLANK(B116),"",IF( ISBLANK(K116), , IF( ISBLANK(O116), 1,) ))</f>
        <v>0</v>
      </c>
      <c r="O116" s="44"/>
      <c r="P116" s="37" t="str">
        <f aca="false">IF(ISBLANK(O116),"a","b")</f>
        <v>a</v>
      </c>
      <c r="Q116" s="34" t="str">
        <f aca="false">IF(ISBLANK(B116),"",IF(P116="b",O116,IF(P116="a","")))</f>
        <v/>
      </c>
      <c r="R116" s="35" t="n">
        <f aca="false">IF(ISBLANK(B116),"",IF( ISBLANK(O116), , 1))</f>
        <v>0</v>
      </c>
      <c r="S116" s="38" t="str">
        <f aca="true">IF(ISBLANK(B116),"",IF( ISBLANK(K116), "" , IF( ISBLANK(O116), (TODAY()-K116)/365, (O116-K116)/365)) )</f>
        <v/>
      </c>
      <c r="T116" s="38" t="str">
        <f aca="false">IF(ISBLANK(B116),"",IF( ISBLANK(K116), "" , IF( ISBLANK(O116), ($Z$41-K116)/365, (O116-K116)/365)) )</f>
        <v/>
      </c>
      <c r="U116" s="38" t="str">
        <f aca="true">IF(ISBLANK(B116),"",IF( ISBLANK(O116), "", (TODAY()-O116)/365))</f>
        <v/>
      </c>
      <c r="V116" s="38" t="str">
        <f aca="false">IF(ISBLANK(B116),"",IF( ISBLANK(O116), "", ($Z$41-O116)/365))</f>
        <v/>
      </c>
      <c r="W116" s="29"/>
      <c r="X116" s="39" t="n">
        <v>1</v>
      </c>
      <c r="Y116" s="40"/>
    </row>
    <row r="117" customFormat="false" ht="15" hidden="false" customHeight="false" outlineLevel="0" collapsed="false">
      <c r="A117" s="1" t="n">
        <v>117</v>
      </c>
      <c r="B117" s="28" t="n">
        <v>1</v>
      </c>
      <c r="C117" s="29"/>
      <c r="D117" s="30" t="str">
        <f aca="false">CONCATENATE(E117,", ",F117,", кв-ры: ",H117,", агр: ",I117,", ",W117)</f>
        <v>, , кв-ры: 2,12,, агр: , </v>
      </c>
      <c r="E117" s="31"/>
      <c r="F117" s="31"/>
      <c r="G117" s="31"/>
      <c r="H117" s="31" t="s">
        <v>49</v>
      </c>
      <c r="I117" s="32"/>
      <c r="J117" s="4"/>
      <c r="K117" s="46"/>
      <c r="L117" s="34" t="str">
        <f aca="false">IF(ISBLANK(K117),"a","b")</f>
        <v>a</v>
      </c>
      <c r="M117" s="34" t="str">
        <f aca="false">IF(ISBLANK(B117),"",IF(L117="b",K117,IF(L117="a","")))</f>
        <v/>
      </c>
      <c r="N117" s="35" t="n">
        <f aca="false">IF(ISBLANK(B117),"",IF( ISBLANK(K117), , IF( ISBLANK(O117), 1,) ))</f>
        <v>0</v>
      </c>
      <c r="O117" s="44"/>
      <c r="P117" s="37" t="str">
        <f aca="false">IF(ISBLANK(O117),"a","b")</f>
        <v>a</v>
      </c>
      <c r="Q117" s="34" t="str">
        <f aca="false">IF(ISBLANK(B117),"",IF(P117="b",O117,IF(P117="a","")))</f>
        <v/>
      </c>
      <c r="R117" s="35" t="n">
        <f aca="false">IF(ISBLANK(B117),"",IF( ISBLANK(O117), , 1))</f>
        <v>0</v>
      </c>
      <c r="S117" s="38" t="str">
        <f aca="true">IF(ISBLANK(B117),"",IF( ISBLANK(K117), "" , IF( ISBLANK(O117), (TODAY()-K117)/365, (O117-K117)/365)) )</f>
        <v/>
      </c>
      <c r="T117" s="38" t="str">
        <f aca="false">IF(ISBLANK(B117),"",IF( ISBLANK(K117), "" , IF( ISBLANK(O117), ($Z$41-K117)/365, (O117-K117)/365)) )</f>
        <v/>
      </c>
      <c r="U117" s="38" t="str">
        <f aca="true">IF(ISBLANK(B117),"",IF( ISBLANK(O117), "", (TODAY()-O117)/365))</f>
        <v/>
      </c>
      <c r="V117" s="38" t="str">
        <f aca="false">IF(ISBLANK(B117),"",IF( ISBLANK(O117), "", ($Z$41-O117)/365))</f>
        <v/>
      </c>
      <c r="W117" s="29"/>
      <c r="X117" s="39" t="n">
        <v>1</v>
      </c>
      <c r="Y117" s="40"/>
    </row>
    <row r="118" customFormat="false" ht="15" hidden="false" customHeight="false" outlineLevel="0" collapsed="false">
      <c r="A118" s="1" t="n">
        <v>118</v>
      </c>
      <c r="B118" s="28" t="n">
        <v>1</v>
      </c>
      <c r="C118" s="29"/>
      <c r="D118" s="30" t="str">
        <f aca="false">CONCATENATE(E118,", ",F118,", кв-ры: ",H118,", агр: ",I118,", ",W118)</f>
        <v>, , кв-ры: 3, агр: , </v>
      </c>
      <c r="E118" s="31"/>
      <c r="F118" s="31"/>
      <c r="G118" s="31"/>
      <c r="H118" s="31" t="n">
        <v>3</v>
      </c>
      <c r="I118" s="32"/>
      <c r="J118" s="4"/>
      <c r="K118" s="33"/>
      <c r="L118" s="34" t="str">
        <f aca="false">IF(ISBLANK(K118),"a","b")</f>
        <v>a</v>
      </c>
      <c r="M118" s="34" t="str">
        <f aca="false">IF(ISBLANK(B118),"",IF(L118="b",K118,IF(L118="a","")))</f>
        <v/>
      </c>
      <c r="N118" s="35" t="n">
        <f aca="false">IF(ISBLANK(B118),"",IF( ISBLANK(K118), , IF( ISBLANK(O118), 1,) ))</f>
        <v>0</v>
      </c>
      <c r="O118" s="44"/>
      <c r="P118" s="37" t="str">
        <f aca="false">IF(ISBLANK(O118),"a","b")</f>
        <v>a</v>
      </c>
      <c r="Q118" s="34" t="str">
        <f aca="false">IF(ISBLANK(B118),"",IF(P118="b",O118,IF(P118="a","")))</f>
        <v/>
      </c>
      <c r="R118" s="35" t="n">
        <f aca="false">IF(ISBLANK(B118),"",IF( ISBLANK(O118), , 1))</f>
        <v>0</v>
      </c>
      <c r="S118" s="38" t="str">
        <f aca="true">IF(ISBLANK(B118),"",IF( ISBLANK(K118), "" , IF( ISBLANK(O118), (TODAY()-K118)/365, (O118-K118)/365)) )</f>
        <v/>
      </c>
      <c r="T118" s="38" t="str">
        <f aca="false">IF(ISBLANK(B118),"",IF( ISBLANK(K118), "" , IF( ISBLANK(O118), ($Z$41-K118)/365, (O118-K118)/365)) )</f>
        <v/>
      </c>
      <c r="U118" s="38" t="str">
        <f aca="true">IF(ISBLANK(B118),"",IF( ISBLANK(O118), "", (TODAY()-O118)/365))</f>
        <v/>
      </c>
      <c r="V118" s="38" t="str">
        <f aca="false">IF(ISBLANK(B118),"",IF( ISBLANK(O118), "", ($Z$41-O118)/365))</f>
        <v/>
      </c>
      <c r="W118" s="29"/>
      <c r="X118" s="39" t="n">
        <v>1</v>
      </c>
      <c r="Y118" s="40"/>
    </row>
    <row r="119" customFormat="false" ht="15" hidden="false" customHeight="false" outlineLevel="0" collapsed="false">
      <c r="A119" s="1" t="n">
        <v>119</v>
      </c>
      <c r="B119" s="28" t="n">
        <v>1</v>
      </c>
      <c r="C119" s="29"/>
      <c r="D119" s="30" t="str">
        <f aca="false">CONCATENATE(E119,", ",F119,", кв-ры: ",H119,", агр: ",I119,", ",W119)</f>
        <v>, , кв-ры: 4, агр: , </v>
      </c>
      <c r="E119" s="31"/>
      <c r="F119" s="31"/>
      <c r="G119" s="31"/>
      <c r="H119" s="31" t="n">
        <v>4</v>
      </c>
      <c r="I119" s="32"/>
      <c r="J119" s="4"/>
      <c r="K119" s="46"/>
      <c r="L119" s="34" t="str">
        <f aca="false">IF(ISBLANK(K119),"a","b")</f>
        <v>a</v>
      </c>
      <c r="M119" s="34" t="str">
        <f aca="false">IF(ISBLANK(B119),"",IF(L119="b",K119,IF(L119="a","")))</f>
        <v/>
      </c>
      <c r="N119" s="35" t="n">
        <f aca="false">IF(ISBLANK(B119),"",IF( ISBLANK(K119), , IF( ISBLANK(O119), 1,) ))</f>
        <v>0</v>
      </c>
      <c r="O119" s="44"/>
      <c r="P119" s="37" t="str">
        <f aca="false">IF(ISBLANK(O119),"a","b")</f>
        <v>a</v>
      </c>
      <c r="Q119" s="34" t="str">
        <f aca="false">IF(ISBLANK(B119),"",IF(P119="b",O119,IF(P119="a","")))</f>
        <v/>
      </c>
      <c r="R119" s="35" t="n">
        <f aca="false">IF(ISBLANK(B119),"",IF( ISBLANK(O119), , 1))</f>
        <v>0</v>
      </c>
      <c r="S119" s="38" t="str">
        <f aca="true">IF(ISBLANK(B119),"",IF( ISBLANK(K119), "" , IF( ISBLANK(O119), (TODAY()-K119)/365, (O119-K119)/365)) )</f>
        <v/>
      </c>
      <c r="T119" s="38" t="str">
        <f aca="false">IF(ISBLANK(B119),"",IF( ISBLANK(K119), "" , IF( ISBLANK(O119), ($Z$41-K119)/365, (O119-K119)/365)) )</f>
        <v/>
      </c>
      <c r="U119" s="38" t="str">
        <f aca="true">IF(ISBLANK(B119),"",IF( ISBLANK(O119), "", (TODAY()-O119)/365))</f>
        <v/>
      </c>
      <c r="V119" s="38" t="str">
        <f aca="false">IF(ISBLANK(B119),"",IF( ISBLANK(O119), "", ($Z$41-O119)/365))</f>
        <v/>
      </c>
      <c r="W119" s="29"/>
      <c r="X119" s="39" t="n">
        <v>1</v>
      </c>
      <c r="Y119" s="40"/>
    </row>
    <row r="120" customFormat="false" ht="15" hidden="false" customHeight="false" outlineLevel="0" collapsed="false">
      <c r="A120" s="1" t="n">
        <v>120</v>
      </c>
      <c r="B120" s="28" t="n">
        <v>1</v>
      </c>
      <c r="C120" s="29"/>
      <c r="D120" s="30" t="str">
        <f aca="false">CONCATENATE(E120,", ",F120,", кв-ры: ",H120,", агр: ",I120,", ",W120)</f>
        <v>, , кв-ры: 5, агр: , </v>
      </c>
      <c r="E120" s="31"/>
      <c r="F120" s="31"/>
      <c r="G120" s="31"/>
      <c r="H120" s="31" t="n">
        <v>5</v>
      </c>
      <c r="I120" s="32"/>
      <c r="J120" s="4"/>
      <c r="K120" s="33"/>
      <c r="L120" s="34" t="str">
        <f aca="false">IF(ISBLANK(K120),"a","b")</f>
        <v>a</v>
      </c>
      <c r="M120" s="34" t="str">
        <f aca="false">IF(ISBLANK(B120),"",IF(L120="b",K120,IF(L120="a","")))</f>
        <v/>
      </c>
      <c r="N120" s="35" t="n">
        <f aca="false">IF(ISBLANK(B120),"",IF( ISBLANK(K120), , IF( ISBLANK(O120), 1,) ))</f>
        <v>0</v>
      </c>
      <c r="O120" s="36"/>
      <c r="P120" s="37" t="str">
        <f aca="false">IF(ISBLANK(O120),"a","b")</f>
        <v>a</v>
      </c>
      <c r="Q120" s="34" t="str">
        <f aca="false">IF(ISBLANK(B120),"",IF(P120="b",O120,IF(P120="a","")))</f>
        <v/>
      </c>
      <c r="R120" s="35" t="n">
        <f aca="false">IF(ISBLANK(B120),"",IF( ISBLANK(O120), , 1))</f>
        <v>0</v>
      </c>
      <c r="S120" s="38" t="str">
        <f aca="true">IF(ISBLANK(B120),"",IF( ISBLANK(K120), "" , IF( ISBLANK(O120), (TODAY()-K120)/365, (O120-K120)/365)) )</f>
        <v/>
      </c>
      <c r="T120" s="38" t="str">
        <f aca="false">IF(ISBLANK(B120),"",IF( ISBLANK(K120), "" , IF( ISBLANK(O120), ($Z$41-K120)/365, (O120-K120)/365)) )</f>
        <v/>
      </c>
      <c r="U120" s="38" t="str">
        <f aca="true">IF(ISBLANK(B120),"",IF( ISBLANK(O120), "", (TODAY()-O120)/365))</f>
        <v/>
      </c>
      <c r="V120" s="38" t="str">
        <f aca="false">IF(ISBLANK(B120),"",IF( ISBLANK(O120), "", ($Z$41-O120)/365))</f>
        <v/>
      </c>
      <c r="W120" s="29"/>
      <c r="X120" s="39" t="n">
        <v>1</v>
      </c>
      <c r="Y120" s="40"/>
    </row>
    <row r="121" customFormat="false" ht="15" hidden="false" customHeight="false" outlineLevel="0" collapsed="false">
      <c r="A121" s="1" t="n">
        <v>121</v>
      </c>
      <c r="B121" s="28" t="n">
        <v>1</v>
      </c>
      <c r="C121" s="29"/>
      <c r="D121" s="30" t="str">
        <f aca="false">CONCATENATE(E121,", ",F121,", кв-ры: ",H121,", агр: ",I121,", ",W121)</f>
        <v>, , кв-ры: 6, агр: , </v>
      </c>
      <c r="E121" s="31"/>
      <c r="F121" s="31"/>
      <c r="G121" s="31"/>
      <c r="H121" s="31" t="n">
        <v>6</v>
      </c>
      <c r="I121" s="32"/>
      <c r="J121" s="4"/>
      <c r="K121" s="46"/>
      <c r="L121" s="34" t="str">
        <f aca="false">IF(ISBLANK(K121),"a","b")</f>
        <v>a</v>
      </c>
      <c r="M121" s="34" t="str">
        <f aca="false">IF(ISBLANK(B121),"",IF(L121="b",K121,IF(L121="a","")))</f>
        <v/>
      </c>
      <c r="N121" s="35" t="n">
        <f aca="false">IF(ISBLANK(B121),"",IF( ISBLANK(K121), , IF( ISBLANK(O121), 1,) ))</f>
        <v>0</v>
      </c>
      <c r="O121" s="44"/>
      <c r="P121" s="37" t="str">
        <f aca="false">IF(ISBLANK(O121),"a","b")</f>
        <v>a</v>
      </c>
      <c r="Q121" s="34" t="str">
        <f aca="false">IF(ISBLANK(B121),"",IF(P121="b",O121,IF(P121="a","")))</f>
        <v/>
      </c>
      <c r="R121" s="35" t="n">
        <f aca="false">IF(ISBLANK(B121),"",IF( ISBLANK(O121), , 1))</f>
        <v>0</v>
      </c>
      <c r="S121" s="38" t="str">
        <f aca="true">IF(ISBLANK(B121),"",IF( ISBLANK(K121), "" , IF( ISBLANK(O121), (TODAY()-K121)/365, (O121-K121)/365)) )</f>
        <v/>
      </c>
      <c r="T121" s="38" t="str">
        <f aca="false">IF(ISBLANK(B121),"",IF( ISBLANK(K121), "" , IF( ISBLANK(O121), ($Z$41-K121)/365, (O121-K121)/365)) )</f>
        <v/>
      </c>
      <c r="U121" s="38" t="str">
        <f aca="true">IF(ISBLANK(B121),"",IF( ISBLANK(O121), "", (TODAY()-O121)/365))</f>
        <v/>
      </c>
      <c r="V121" s="38" t="str">
        <f aca="false">IF(ISBLANK(B121),"",IF( ISBLANK(O121), "", ($Z$41-O121)/365))</f>
        <v/>
      </c>
      <c r="W121" s="29"/>
      <c r="X121" s="39" t="n">
        <v>1</v>
      </c>
      <c r="Y121" s="40"/>
    </row>
    <row r="122" customFormat="false" ht="15" hidden="false" customHeight="false" outlineLevel="0" collapsed="false">
      <c r="A122" s="1" t="n">
        <v>122</v>
      </c>
      <c r="B122" s="28" t="n">
        <v>1</v>
      </c>
      <c r="C122" s="29"/>
      <c r="D122" s="30" t="str">
        <f aca="false">CONCATENATE(E122,", ",F122,", кв-ры: ",H122,", агр: ",I122,", ",W122)</f>
        <v>, , кв-ры: 7, агр: , </v>
      </c>
      <c r="E122" s="31"/>
      <c r="F122" s="31"/>
      <c r="G122" s="31"/>
      <c r="H122" s="31" t="n">
        <v>7</v>
      </c>
      <c r="I122" s="32"/>
      <c r="J122" s="4"/>
      <c r="K122" s="33"/>
      <c r="L122" s="34" t="str">
        <f aca="false">IF(ISBLANK(K122),"a","b")</f>
        <v>a</v>
      </c>
      <c r="M122" s="34" t="str">
        <f aca="false">IF(ISBLANK(B122),"",IF(L122="b",K122,IF(L122="a","")))</f>
        <v/>
      </c>
      <c r="N122" s="35" t="n">
        <f aca="false">IF(ISBLANK(B122),"",IF( ISBLANK(K122), , IF( ISBLANK(O122), 1,) ))</f>
        <v>0</v>
      </c>
      <c r="O122" s="44"/>
      <c r="P122" s="37" t="str">
        <f aca="false">IF(ISBLANK(O122),"a","b")</f>
        <v>a</v>
      </c>
      <c r="Q122" s="34" t="str">
        <f aca="false">IF(ISBLANK(B122),"",IF(P122="b",O122,IF(P122="a","")))</f>
        <v/>
      </c>
      <c r="R122" s="35" t="n">
        <f aca="false">IF(ISBLANK(B122),"",IF( ISBLANK(O122), , 1))</f>
        <v>0</v>
      </c>
      <c r="S122" s="38" t="str">
        <f aca="true">IF(ISBLANK(B122),"",IF( ISBLANK(K122), "" , IF( ISBLANK(O122), (TODAY()-K122)/365, (O122-K122)/365)) )</f>
        <v/>
      </c>
      <c r="T122" s="38" t="str">
        <f aca="false">IF(ISBLANK(B122),"",IF( ISBLANK(K122), "" , IF( ISBLANK(O122), ($Z$41-K122)/365, (O122-K122)/365)) )</f>
        <v/>
      </c>
      <c r="U122" s="38" t="str">
        <f aca="true">IF(ISBLANK(B122),"",IF( ISBLANK(O122), "", (TODAY()-O122)/365))</f>
        <v/>
      </c>
      <c r="V122" s="38" t="str">
        <f aca="false">IF(ISBLANK(B122),"",IF( ISBLANK(O122), "", ($Z$41-O122)/365))</f>
        <v/>
      </c>
      <c r="W122" s="29"/>
      <c r="X122" s="48" t="n">
        <v>1</v>
      </c>
      <c r="Y122" s="40"/>
    </row>
    <row r="123" customFormat="false" ht="15" hidden="false" customHeight="false" outlineLevel="0" collapsed="false">
      <c r="A123" s="1" t="n">
        <v>123</v>
      </c>
      <c r="B123" s="28" t="n">
        <v>1</v>
      </c>
      <c r="C123" s="29"/>
      <c r="D123" s="30" t="str">
        <f aca="false">CONCATENATE(E123,", ",F123,", кв-ры: ",H123,", агр: ",I123,", ",W123)</f>
        <v>, , кв-ры: 8, агр: , </v>
      </c>
      <c r="E123" s="31"/>
      <c r="F123" s="31"/>
      <c r="G123" s="31"/>
      <c r="H123" s="31" t="n">
        <v>8</v>
      </c>
      <c r="I123" s="32"/>
      <c r="J123" s="4"/>
      <c r="K123" s="33"/>
      <c r="L123" s="34" t="str">
        <f aca="false">IF(ISBLANK(K123),"a","b")</f>
        <v>a</v>
      </c>
      <c r="M123" s="34" t="str">
        <f aca="false">IF(ISBLANK(B123),"",IF(L123="b",K123,IF(L123="a","")))</f>
        <v/>
      </c>
      <c r="N123" s="35" t="n">
        <f aca="false">IF(ISBLANK(B123),"",IF( ISBLANK(K123), , IF( ISBLANK(O123), 1,) ))</f>
        <v>0</v>
      </c>
      <c r="O123" s="44"/>
      <c r="P123" s="37" t="str">
        <f aca="false">IF(ISBLANK(O123),"a","b")</f>
        <v>a</v>
      </c>
      <c r="Q123" s="34" t="str">
        <f aca="false">IF(ISBLANK(B123),"",IF(P123="b",O123,IF(P123="a","")))</f>
        <v/>
      </c>
      <c r="R123" s="35" t="n">
        <f aca="false">IF(ISBLANK(B123),"",IF( ISBLANK(O123), , 1))</f>
        <v>0</v>
      </c>
      <c r="S123" s="38" t="str">
        <f aca="true">IF(ISBLANK(B123),"",IF( ISBLANK(K123), "" , IF( ISBLANK(O123), (TODAY()-K123)/365, (O123-K123)/365)) )</f>
        <v/>
      </c>
      <c r="T123" s="38" t="str">
        <f aca="false">IF(ISBLANK(B123),"",IF( ISBLANK(K123), "" , IF( ISBLANK(O123), ($Z$41-K123)/365, (O123-K123)/365)) )</f>
        <v/>
      </c>
      <c r="U123" s="38" t="str">
        <f aca="true">IF(ISBLANK(B123),"",IF( ISBLANK(O123), "", (TODAY()-O123)/365))</f>
        <v/>
      </c>
      <c r="V123" s="38" t="str">
        <f aca="false">IF(ISBLANK(B123),"",IF( ISBLANK(O123), "", ($Z$41-O123)/365))</f>
        <v/>
      </c>
      <c r="W123" s="29"/>
      <c r="X123" s="48" t="n">
        <v>1</v>
      </c>
      <c r="Y123" s="40"/>
    </row>
    <row r="124" customFormat="false" ht="15" hidden="false" customHeight="false" outlineLevel="0" collapsed="false">
      <c r="A124" s="1" t="n">
        <v>124</v>
      </c>
      <c r="B124" s="28" t="n">
        <v>1</v>
      </c>
      <c r="C124" s="29"/>
      <c r="D124" s="30" t="str">
        <f aca="false">CONCATENATE(E124,", ",F124,", кв-ры: ",H124,", агр: ",I124,", ",W124)</f>
        <v>, , кв-ры: 9, агр: , </v>
      </c>
      <c r="E124" s="31"/>
      <c r="F124" s="31"/>
      <c r="G124" s="31"/>
      <c r="H124" s="31" t="n">
        <v>9</v>
      </c>
      <c r="I124" s="32"/>
      <c r="J124" s="4"/>
      <c r="K124" s="33"/>
      <c r="L124" s="34" t="str">
        <f aca="false">IF(ISBLANK(K124),"a","b")</f>
        <v>a</v>
      </c>
      <c r="M124" s="34" t="str">
        <f aca="false">IF(ISBLANK(B124),"",IF(L124="b",K124,IF(L124="a","")))</f>
        <v/>
      </c>
      <c r="N124" s="35" t="n">
        <f aca="false">IF(ISBLANK(B124),"",IF( ISBLANK(K124), , IF( ISBLANK(O124), 1,) ))</f>
        <v>0</v>
      </c>
      <c r="O124" s="36"/>
      <c r="P124" s="37" t="str">
        <f aca="false">IF(ISBLANK(O124),"a","b")</f>
        <v>a</v>
      </c>
      <c r="Q124" s="34" t="str">
        <f aca="false">IF(ISBLANK(B124),"",IF(P124="b",O124,IF(P124="a","")))</f>
        <v/>
      </c>
      <c r="R124" s="35" t="n">
        <f aca="false">IF(ISBLANK(B124),"",IF( ISBLANK(O124), , 1))</f>
        <v>0</v>
      </c>
      <c r="S124" s="38" t="str">
        <f aca="true">IF(ISBLANK(B124),"",IF( ISBLANK(K124), "" , IF( ISBLANK(O124), (TODAY()-K124)/365, (O124-K124)/365)) )</f>
        <v/>
      </c>
      <c r="T124" s="38" t="str">
        <f aca="false">IF(ISBLANK(B124),"",IF( ISBLANK(K124), "" , IF( ISBLANK(O124), ($Z$41-K124)/365, (O124-K124)/365)) )</f>
        <v/>
      </c>
      <c r="U124" s="38" t="str">
        <f aca="true">IF(ISBLANK(B124),"",IF( ISBLANK(O124), "", (TODAY()-O124)/365))</f>
        <v/>
      </c>
      <c r="V124" s="38" t="str">
        <f aca="false">IF(ISBLANK(B124),"",IF( ISBLANK(O124), "", ($Z$41-O124)/365))</f>
        <v/>
      </c>
      <c r="W124" s="29"/>
      <c r="X124" s="50" t="n">
        <v>1</v>
      </c>
      <c r="Y124" s="51"/>
    </row>
    <row r="125" customFormat="false" ht="15" hidden="false" customHeight="false" outlineLevel="0" collapsed="false">
      <c r="A125" s="1" t="n">
        <v>125</v>
      </c>
      <c r="B125" s="28" t="n">
        <v>1</v>
      </c>
      <c r="C125" s="29"/>
      <c r="D125" s="30" t="str">
        <f aca="false">CONCATENATE(E125,", ",F125,", кв-ры: ",H125,", агр: ",I125,", ",W125)</f>
        <v>, , кв-ры: 10, агр: , </v>
      </c>
      <c r="E125" s="31"/>
      <c r="F125" s="31"/>
      <c r="G125" s="31"/>
      <c r="H125" s="31" t="n">
        <v>10</v>
      </c>
      <c r="I125" s="32"/>
      <c r="J125" s="4"/>
      <c r="K125" s="33"/>
      <c r="L125" s="34" t="str">
        <f aca="false">IF(ISBLANK(K125),"a","b")</f>
        <v>a</v>
      </c>
      <c r="M125" s="34" t="str">
        <f aca="false">IF(ISBLANK(B125),"",IF(L125="b",K125,IF(L125="a","")))</f>
        <v/>
      </c>
      <c r="N125" s="35" t="n">
        <f aca="false">IF(ISBLANK(B125),"",IF( ISBLANK(K125), , IF( ISBLANK(O125), 1,) ))</f>
        <v>0</v>
      </c>
      <c r="O125" s="44"/>
      <c r="P125" s="37" t="str">
        <f aca="false">IF(ISBLANK(O125),"a","b")</f>
        <v>a</v>
      </c>
      <c r="Q125" s="34" t="str">
        <f aca="false">IF(ISBLANK(B125),"",IF(P125="b",O125,IF(P125="a","")))</f>
        <v/>
      </c>
      <c r="R125" s="35" t="n">
        <f aca="false">IF(ISBLANK(B125),"",IF( ISBLANK(O125), , 1))</f>
        <v>0</v>
      </c>
      <c r="S125" s="38" t="str">
        <f aca="true">IF(ISBLANK(B125),"",IF( ISBLANK(K125), "" , IF( ISBLANK(O125), (TODAY()-K125)/365, (O125-K125)/365)) )</f>
        <v/>
      </c>
      <c r="T125" s="38" t="str">
        <f aca="false">IF(ISBLANK(B125),"",IF( ISBLANK(K125), "" , IF( ISBLANK(O125), ($Z$41-K125)/365, (O125-K125)/365)) )</f>
        <v/>
      </c>
      <c r="U125" s="38" t="str">
        <f aca="true">IF(ISBLANK(B125),"",IF( ISBLANK(O125), "", (TODAY()-O125)/365))</f>
        <v/>
      </c>
      <c r="V125" s="38" t="str">
        <f aca="false">IF(ISBLANK(B125),"",IF( ISBLANK(O125), "", ($Z$41-O125)/365))</f>
        <v/>
      </c>
      <c r="W125" s="29"/>
      <c r="X125" s="50" t="n">
        <v>1</v>
      </c>
      <c r="Y125" s="51"/>
    </row>
    <row r="126" customFormat="false" ht="15" hidden="false" customHeight="false" outlineLevel="0" collapsed="false">
      <c r="A126" s="1" t="n">
        <v>126</v>
      </c>
      <c r="B126" s="28" t="n">
        <v>1</v>
      </c>
      <c r="C126" s="29" t="n">
        <v>8</v>
      </c>
      <c r="D126" s="30" t="str">
        <f aca="false">CONCATENATE(E126,", ",F126,", кв-ры: ",H126,", агр: ",I126,", ",W126)</f>
        <v>Привокзальная, 17, кв-ры: 1,11,, агр: , </v>
      </c>
      <c r="E126" s="31" t="s">
        <v>47</v>
      </c>
      <c r="F126" s="31" t="n">
        <v>17</v>
      </c>
      <c r="G126" s="31" t="n">
        <v>12</v>
      </c>
      <c r="H126" s="31" t="s">
        <v>48</v>
      </c>
      <c r="I126" s="32"/>
      <c r="J126" s="4"/>
      <c r="K126" s="33"/>
      <c r="L126" s="34" t="str">
        <f aca="false">IF(ISBLANK(K126),"a","b")</f>
        <v>a</v>
      </c>
      <c r="M126" s="34" t="str">
        <f aca="false">IF(ISBLANK(B126),"",IF(L126="b",K126,IF(L126="a","")))</f>
        <v/>
      </c>
      <c r="N126" s="35" t="n">
        <f aca="false">IF(ISBLANK(B126),"",IF( ISBLANK(K126), , IF( ISBLANK(O126), 1,) ))</f>
        <v>0</v>
      </c>
      <c r="O126" s="36"/>
      <c r="P126" s="37" t="str">
        <f aca="false">IF(ISBLANK(O126),"a","b")</f>
        <v>a</v>
      </c>
      <c r="Q126" s="34" t="str">
        <f aca="false">IF(ISBLANK(B126),"",IF(P126="b",O126,IF(P126="a","")))</f>
        <v/>
      </c>
      <c r="R126" s="35" t="n">
        <f aca="false">IF(ISBLANK(B126),"",IF( ISBLANK(O126), , 1))</f>
        <v>0</v>
      </c>
      <c r="S126" s="38" t="str">
        <f aca="true">IF(ISBLANK(B126),"",IF( ISBLANK(K126), "" , IF( ISBLANK(O126), (TODAY()-K126)/365, (O126-K126)/365)) )</f>
        <v/>
      </c>
      <c r="T126" s="38" t="str">
        <f aca="false">IF(ISBLANK(B126),"",IF( ISBLANK(K126), "" , IF( ISBLANK(O126), ($Z$41-K126)/365, (O126-K126)/365)) )</f>
        <v/>
      </c>
      <c r="U126" s="38" t="str">
        <f aca="true">IF(ISBLANK(B126),"",IF( ISBLANK(O126), "", (TODAY()-O126)/365))</f>
        <v/>
      </c>
      <c r="V126" s="38" t="str">
        <f aca="false">IF(ISBLANK(B126),"",IF( ISBLANK(O126), "", ($Z$41-O126)/365))</f>
        <v/>
      </c>
      <c r="W126" s="29"/>
      <c r="X126" s="48" t="n">
        <v>1</v>
      </c>
      <c r="Y126" s="40"/>
    </row>
    <row r="127" customFormat="false" ht="15" hidden="false" customHeight="false" outlineLevel="0" collapsed="false">
      <c r="A127" s="1" t="n">
        <v>127</v>
      </c>
      <c r="B127" s="28" t="n">
        <v>1</v>
      </c>
      <c r="C127" s="29"/>
      <c r="D127" s="30" t="str">
        <f aca="false">CONCATENATE(E127,", ",F127,", кв-ры: ",H127,", агр: ",I127,", ",W127)</f>
        <v>, , кв-ры: 2,12,, агр: , </v>
      </c>
      <c r="E127" s="31"/>
      <c r="F127" s="31"/>
      <c r="G127" s="31"/>
      <c r="H127" s="31" t="s">
        <v>49</v>
      </c>
      <c r="I127" s="32"/>
      <c r="J127" s="4"/>
      <c r="K127" s="33"/>
      <c r="L127" s="34" t="str">
        <f aca="false">IF(ISBLANK(K127),"a","b")</f>
        <v>a</v>
      </c>
      <c r="M127" s="34" t="str">
        <f aca="false">IF(ISBLANK(B127),"",IF(L127="b",K127,IF(L127="a","")))</f>
        <v/>
      </c>
      <c r="N127" s="35" t="n">
        <f aca="false">IF(ISBLANK(B127),"",IF( ISBLANK(K127), , IF( ISBLANK(O127), 1,) ))</f>
        <v>0</v>
      </c>
      <c r="O127" s="36"/>
      <c r="P127" s="37" t="str">
        <f aca="false">IF(ISBLANK(O127),"a","b")</f>
        <v>a</v>
      </c>
      <c r="Q127" s="34" t="str">
        <f aca="false">IF(ISBLANK(B127),"",IF(P127="b",O127,IF(P127="a","")))</f>
        <v/>
      </c>
      <c r="R127" s="35" t="n">
        <f aca="false">IF(ISBLANK(B127),"",IF( ISBLANK(O127), , 1))</f>
        <v>0</v>
      </c>
      <c r="S127" s="38" t="str">
        <f aca="true">IF(ISBLANK(B127),"",IF( ISBLANK(K127), "" , IF( ISBLANK(O127), (TODAY()-K127)/365, (O127-K127)/365)) )</f>
        <v/>
      </c>
      <c r="T127" s="38" t="str">
        <f aca="false">IF(ISBLANK(B127),"",IF( ISBLANK(K127), "" , IF( ISBLANK(O127), ($Z$41-K127)/365, (O127-K127)/365)) )</f>
        <v/>
      </c>
      <c r="U127" s="38" t="str">
        <f aca="true">IF(ISBLANK(B127),"",IF( ISBLANK(O127), "", (TODAY()-O127)/365))</f>
        <v/>
      </c>
      <c r="V127" s="38" t="str">
        <f aca="false">IF(ISBLANK(B127),"",IF( ISBLANK(O127), "", ($Z$41-O127)/365))</f>
        <v/>
      </c>
      <c r="W127" s="29"/>
      <c r="X127" s="48" t="n">
        <v>1</v>
      </c>
      <c r="Y127" s="40"/>
    </row>
    <row r="128" customFormat="false" ht="15" hidden="false" customHeight="false" outlineLevel="0" collapsed="false">
      <c r="A128" s="1" t="n">
        <v>128</v>
      </c>
      <c r="B128" s="28" t="n">
        <v>1</v>
      </c>
      <c r="C128" s="29"/>
      <c r="D128" s="30" t="str">
        <f aca="false">CONCATENATE(E128,", ",F128,", кв-ры: ",H128,", агр: ",I128,", ",W128)</f>
        <v>, , кв-ры: 3, агр: , </v>
      </c>
      <c r="E128" s="31"/>
      <c r="F128" s="31"/>
      <c r="G128" s="31"/>
      <c r="H128" s="31" t="n">
        <v>3</v>
      </c>
      <c r="I128" s="32"/>
      <c r="J128" s="4"/>
      <c r="K128" s="33"/>
      <c r="L128" s="34" t="str">
        <f aca="false">IF(ISBLANK(K128),"a","b")</f>
        <v>a</v>
      </c>
      <c r="M128" s="34" t="str">
        <f aca="false">IF(ISBLANK(B128),"",IF(L128="b",K128,IF(L128="a","")))</f>
        <v/>
      </c>
      <c r="N128" s="35" t="n">
        <f aca="false">IF(ISBLANK(B128),"",IF( ISBLANK(K128), , IF( ISBLANK(O128), 1,) ))</f>
        <v>0</v>
      </c>
      <c r="O128" s="44"/>
      <c r="P128" s="37" t="str">
        <f aca="false">IF(ISBLANK(O128),"a","b")</f>
        <v>a</v>
      </c>
      <c r="Q128" s="34" t="str">
        <f aca="false">IF(ISBLANK(B128),"",IF(P128="b",O128,IF(P128="a","")))</f>
        <v/>
      </c>
      <c r="R128" s="35" t="n">
        <f aca="false">IF(ISBLANK(B128),"",IF( ISBLANK(O128), , 1))</f>
        <v>0</v>
      </c>
      <c r="S128" s="38" t="str">
        <f aca="true">IF(ISBLANK(B128),"",IF( ISBLANK(K128), "" , IF( ISBLANK(O128), (TODAY()-K128)/365, (O128-K128)/365)) )</f>
        <v/>
      </c>
      <c r="T128" s="38" t="str">
        <f aca="false">IF(ISBLANK(B128),"",IF( ISBLANK(K128), "" , IF( ISBLANK(O128), ($Z$41-K128)/365, (O128-K128)/365)) )</f>
        <v/>
      </c>
      <c r="U128" s="38" t="str">
        <f aca="true">IF(ISBLANK(B128),"",IF( ISBLANK(O128), "", (TODAY()-O128)/365))</f>
        <v/>
      </c>
      <c r="V128" s="38" t="str">
        <f aca="false">IF(ISBLANK(B128),"",IF( ISBLANK(O128), "", ($Z$41-O128)/365))</f>
        <v/>
      </c>
      <c r="W128" s="29"/>
      <c r="X128" s="48" t="n">
        <v>1</v>
      </c>
      <c r="Y128" s="40"/>
    </row>
    <row r="129" customFormat="false" ht="15" hidden="false" customHeight="false" outlineLevel="0" collapsed="false">
      <c r="A129" s="1" t="n">
        <v>129</v>
      </c>
      <c r="B129" s="28" t="n">
        <v>1</v>
      </c>
      <c r="C129" s="29"/>
      <c r="D129" s="30" t="str">
        <f aca="false">CONCATENATE(E129,", ",F129,", кв-ры: ",H129,", агр: ",I129,", ",W129)</f>
        <v>, , кв-ры: 4, агр: , </v>
      </c>
      <c r="E129" s="31"/>
      <c r="F129" s="31"/>
      <c r="G129" s="31"/>
      <c r="H129" s="31" t="n">
        <v>4</v>
      </c>
      <c r="I129" s="32"/>
      <c r="J129" s="4"/>
      <c r="K129" s="46"/>
      <c r="L129" s="34" t="str">
        <f aca="false">IF(ISBLANK(K129),"a","b")</f>
        <v>a</v>
      </c>
      <c r="M129" s="34" t="str">
        <f aca="false">IF(ISBLANK(B129),"",IF(L129="b",K129,IF(L129="a","")))</f>
        <v/>
      </c>
      <c r="N129" s="35" t="n">
        <f aca="false">IF(ISBLANK(B129),"",IF( ISBLANK(K129), , IF( ISBLANK(O129), 1,) ))</f>
        <v>0</v>
      </c>
      <c r="O129" s="44"/>
      <c r="P129" s="37" t="str">
        <f aca="false">IF(ISBLANK(O129),"a","b")</f>
        <v>a</v>
      </c>
      <c r="Q129" s="34" t="str">
        <f aca="false">IF(ISBLANK(B129),"",IF(P129="b",O129,IF(P129="a","")))</f>
        <v/>
      </c>
      <c r="R129" s="35" t="n">
        <f aca="false">IF(ISBLANK(B129),"",IF( ISBLANK(O129), , 1))</f>
        <v>0</v>
      </c>
      <c r="S129" s="38" t="str">
        <f aca="true">IF(ISBLANK(B129),"",IF( ISBLANK(K129), "" , IF( ISBLANK(O129), (TODAY()-K129)/365, (O129-K129)/365)) )</f>
        <v/>
      </c>
      <c r="T129" s="38" t="str">
        <f aca="false">IF(ISBLANK(B129),"",IF( ISBLANK(K129), "" , IF( ISBLANK(O129), ($Z$41-K129)/365, (O129-K129)/365)) )</f>
        <v/>
      </c>
      <c r="U129" s="38" t="str">
        <f aca="true">IF(ISBLANK(B129),"",IF( ISBLANK(O129), "", (TODAY()-O129)/365))</f>
        <v/>
      </c>
      <c r="V129" s="38" t="str">
        <f aca="false">IF(ISBLANK(B129),"",IF( ISBLANK(O129), "", ($Z$41-O129)/365))</f>
        <v/>
      </c>
      <c r="W129" s="29"/>
      <c r="X129" s="48" t="n">
        <v>1</v>
      </c>
      <c r="Y129" s="40"/>
    </row>
    <row r="130" customFormat="false" ht="15" hidden="false" customHeight="false" outlineLevel="0" collapsed="false">
      <c r="A130" s="1" t="n">
        <v>130</v>
      </c>
      <c r="B130" s="28" t="n">
        <v>1</v>
      </c>
      <c r="C130" s="29"/>
      <c r="D130" s="30" t="str">
        <f aca="false">CONCATENATE(E130,", ",F130,", кв-ры: ",H130,", агр: ",I130,", ",W130)</f>
        <v>, , кв-ры: 5, агр: , </v>
      </c>
      <c r="E130" s="31"/>
      <c r="F130" s="31"/>
      <c r="G130" s="31"/>
      <c r="H130" s="31" t="n">
        <v>5</v>
      </c>
      <c r="I130" s="32"/>
      <c r="J130" s="4"/>
      <c r="K130" s="33"/>
      <c r="L130" s="34" t="str">
        <f aca="false">IF(ISBLANK(K130),"a","b")</f>
        <v>a</v>
      </c>
      <c r="M130" s="34" t="str">
        <f aca="false">IF(ISBLANK(B130),"",IF(L130="b",K130,IF(L130="a","")))</f>
        <v/>
      </c>
      <c r="N130" s="35" t="n">
        <f aca="false">IF(ISBLANK(B130),"",IF( ISBLANK(K130), , IF( ISBLANK(O130), 1,) ))</f>
        <v>0</v>
      </c>
      <c r="O130" s="44"/>
      <c r="P130" s="37" t="str">
        <f aca="false">IF(ISBLANK(O130),"a","b")</f>
        <v>a</v>
      </c>
      <c r="Q130" s="34" t="str">
        <f aca="false">IF(ISBLANK(B130),"",IF(P130="b",O130,IF(P130="a","")))</f>
        <v/>
      </c>
      <c r="R130" s="35" t="n">
        <f aca="false">IF(ISBLANK(B130),"",IF( ISBLANK(O130), , 1))</f>
        <v>0</v>
      </c>
      <c r="S130" s="38" t="str">
        <f aca="true">IF(ISBLANK(B130),"",IF( ISBLANK(K130), "" , IF( ISBLANK(O130), (TODAY()-K130)/365, (O130-K130)/365)) )</f>
        <v/>
      </c>
      <c r="T130" s="38" t="str">
        <f aca="false">IF(ISBLANK(B130),"",IF( ISBLANK(K130), "" , IF( ISBLANK(O130), ($Z$41-K130)/365, (O130-K130)/365)) )</f>
        <v/>
      </c>
      <c r="U130" s="38" t="str">
        <f aca="true">IF(ISBLANK(B130),"",IF( ISBLANK(O130), "", (TODAY()-O130)/365))</f>
        <v/>
      </c>
      <c r="V130" s="38" t="str">
        <f aca="false">IF(ISBLANK(B130),"",IF( ISBLANK(O130), "", ($Z$41-O130)/365))</f>
        <v/>
      </c>
      <c r="W130" s="29"/>
      <c r="X130" s="48" t="n">
        <v>1</v>
      </c>
      <c r="Y130" s="40"/>
    </row>
    <row r="131" customFormat="false" ht="15" hidden="false" customHeight="false" outlineLevel="0" collapsed="false">
      <c r="A131" s="1" t="n">
        <v>131</v>
      </c>
      <c r="B131" s="28" t="n">
        <v>1</v>
      </c>
      <c r="C131" s="29"/>
      <c r="D131" s="30" t="str">
        <f aca="false">CONCATENATE(E131,", ",F131,", кв-ры: ",H131,", агр: ",I131,", ",W131)</f>
        <v>, , кв-ры: 6, агр: , </v>
      </c>
      <c r="E131" s="31"/>
      <c r="F131" s="31"/>
      <c r="G131" s="31"/>
      <c r="H131" s="31" t="n">
        <v>6</v>
      </c>
      <c r="I131" s="32"/>
      <c r="J131" s="4"/>
      <c r="K131" s="46"/>
      <c r="L131" s="34" t="str">
        <f aca="false">IF(ISBLANK(K131),"a","b")</f>
        <v>a</v>
      </c>
      <c r="M131" s="34" t="str">
        <f aca="false">IF(ISBLANK(B131),"",IF(L131="b",K131,IF(L131="a","")))</f>
        <v/>
      </c>
      <c r="N131" s="35" t="n">
        <f aca="false">IF(ISBLANK(B131),"",IF( ISBLANK(K131), , IF( ISBLANK(O131), 1,) ))</f>
        <v>0</v>
      </c>
      <c r="O131" s="36"/>
      <c r="P131" s="37" t="str">
        <f aca="false">IF(ISBLANK(O131),"a","b")</f>
        <v>a</v>
      </c>
      <c r="Q131" s="34" t="str">
        <f aca="false">IF(ISBLANK(B131),"",IF(P131="b",O131,IF(P131="a","")))</f>
        <v/>
      </c>
      <c r="R131" s="35" t="n">
        <f aca="false">IF(ISBLANK(B131),"",IF( ISBLANK(O131), , 1))</f>
        <v>0</v>
      </c>
      <c r="S131" s="38" t="str">
        <f aca="true">IF(ISBLANK(B131),"",IF( ISBLANK(K131), "" , IF( ISBLANK(O131), (TODAY()-K131)/365, (O131-K131)/365)) )</f>
        <v/>
      </c>
      <c r="T131" s="38" t="str">
        <f aca="false">IF(ISBLANK(B131),"",IF( ISBLANK(K131), "" , IF( ISBLANK(O131), ($Z$41-K131)/365, (O131-K131)/365)) )</f>
        <v/>
      </c>
      <c r="U131" s="38" t="str">
        <f aca="true">IF(ISBLANK(B131),"",IF( ISBLANK(O131), "", (TODAY()-O131)/365))</f>
        <v/>
      </c>
      <c r="V131" s="38" t="str">
        <f aca="false">IF(ISBLANK(B131),"",IF( ISBLANK(O131), "", ($Z$41-O131)/365))</f>
        <v/>
      </c>
      <c r="W131" s="29"/>
      <c r="X131" s="48" t="n">
        <v>1</v>
      </c>
      <c r="Y131" s="40"/>
    </row>
    <row r="132" customFormat="false" ht="15" hidden="false" customHeight="false" outlineLevel="0" collapsed="false">
      <c r="A132" s="1" t="n">
        <v>132</v>
      </c>
      <c r="B132" s="28" t="n">
        <v>1</v>
      </c>
      <c r="C132" s="29"/>
      <c r="D132" s="30" t="str">
        <f aca="false">CONCATENATE(E132,", ",F132,", кв-ры: ",H132,", агр: ",I132,", ",W132)</f>
        <v>, , кв-ры: 7, агр: , </v>
      </c>
      <c r="E132" s="31"/>
      <c r="F132" s="31"/>
      <c r="G132" s="31"/>
      <c r="H132" s="31" t="n">
        <v>7</v>
      </c>
      <c r="I132" s="32"/>
      <c r="J132" s="4"/>
      <c r="K132" s="33"/>
      <c r="L132" s="34" t="str">
        <f aca="false">IF(ISBLANK(K132),"a","b")</f>
        <v>a</v>
      </c>
      <c r="M132" s="34" t="str">
        <f aca="false">IF(ISBLANK(B132),"",IF(L132="b",K132,IF(L132="a","")))</f>
        <v/>
      </c>
      <c r="N132" s="35" t="n">
        <f aca="false">IF(ISBLANK(B132),"",IF( ISBLANK(K132), , IF( ISBLANK(O132), 1,) ))</f>
        <v>0</v>
      </c>
      <c r="O132" s="36"/>
      <c r="P132" s="37" t="str">
        <f aca="false">IF(ISBLANK(O132),"a","b")</f>
        <v>a</v>
      </c>
      <c r="Q132" s="34" t="str">
        <f aca="false">IF(ISBLANK(B132),"",IF(P132="b",O132,IF(P132="a","")))</f>
        <v/>
      </c>
      <c r="R132" s="35" t="n">
        <f aca="false">IF(ISBLANK(B132),"",IF( ISBLANK(O132), , 1))</f>
        <v>0</v>
      </c>
      <c r="S132" s="38" t="str">
        <f aca="true">IF(ISBLANK(B132),"",IF( ISBLANK(K132), "" , IF( ISBLANK(O132), (TODAY()-K132)/365, (O132-K132)/365)) )</f>
        <v/>
      </c>
      <c r="T132" s="38" t="str">
        <f aca="false">IF(ISBLANK(B132),"",IF( ISBLANK(K132), "" , IF( ISBLANK(O132), ($Z$41-K132)/365, (O132-K132)/365)) )</f>
        <v/>
      </c>
      <c r="U132" s="38" t="str">
        <f aca="true">IF(ISBLANK(B132),"",IF( ISBLANK(O132), "", (TODAY()-O132)/365))</f>
        <v/>
      </c>
      <c r="V132" s="38" t="str">
        <f aca="false">IF(ISBLANK(B132),"",IF( ISBLANK(O132), "", ($Z$41-O132)/365))</f>
        <v/>
      </c>
      <c r="W132" s="29"/>
      <c r="X132" s="48" t="n">
        <v>1</v>
      </c>
      <c r="Y132" s="40"/>
    </row>
    <row r="133" customFormat="false" ht="15" hidden="false" customHeight="false" outlineLevel="0" collapsed="false">
      <c r="A133" s="1" t="n">
        <v>133</v>
      </c>
      <c r="B133" s="28" t="n">
        <v>1</v>
      </c>
      <c r="C133" s="29"/>
      <c r="D133" s="30" t="str">
        <f aca="false">CONCATENATE(E133,", ",F133,", кв-ры: ",H133,", агр: ",I133,", ",W133)</f>
        <v>, , кв-ры: 8, агр: , </v>
      </c>
      <c r="E133" s="31"/>
      <c r="F133" s="31"/>
      <c r="G133" s="31"/>
      <c r="H133" s="31" t="n">
        <v>8</v>
      </c>
      <c r="I133" s="32"/>
      <c r="J133" s="4"/>
      <c r="K133" s="33"/>
      <c r="L133" s="34" t="str">
        <f aca="false">IF(ISBLANK(K133),"a","b")</f>
        <v>a</v>
      </c>
      <c r="M133" s="34" t="str">
        <f aca="false">IF(ISBLANK(B133),"",IF(L133="b",K133,IF(L133="a","")))</f>
        <v/>
      </c>
      <c r="N133" s="35" t="n">
        <f aca="false">IF(ISBLANK(B133),"",IF( ISBLANK(K133), , IF( ISBLANK(O133), 1,) ))</f>
        <v>0</v>
      </c>
      <c r="O133" s="44"/>
      <c r="P133" s="37" t="str">
        <f aca="false">IF(ISBLANK(O133),"a","b")</f>
        <v>a</v>
      </c>
      <c r="Q133" s="34" t="str">
        <f aca="false">IF(ISBLANK(B133),"",IF(P133="b",O133,IF(P133="a","")))</f>
        <v/>
      </c>
      <c r="R133" s="35" t="n">
        <f aca="false">IF(ISBLANK(B133),"",IF( ISBLANK(O133), , 1))</f>
        <v>0</v>
      </c>
      <c r="S133" s="38" t="str">
        <f aca="true">IF(ISBLANK(B133),"",IF( ISBLANK(K133), "" , IF( ISBLANK(O133), (TODAY()-K133)/365, (O133-K133)/365)) )</f>
        <v/>
      </c>
      <c r="T133" s="38" t="str">
        <f aca="false">IF(ISBLANK(B133),"",IF( ISBLANK(K133), "" , IF( ISBLANK(O133), ($Z$41-K133)/365, (O133-K133)/365)) )</f>
        <v/>
      </c>
      <c r="U133" s="38" t="str">
        <f aca="true">IF(ISBLANK(B133),"",IF( ISBLANK(O133), "", (TODAY()-O133)/365))</f>
        <v/>
      </c>
      <c r="V133" s="38" t="str">
        <f aca="false">IF(ISBLANK(B133),"",IF( ISBLANK(O133), "", ($Z$41-O133)/365))</f>
        <v/>
      </c>
      <c r="W133" s="29"/>
      <c r="X133" s="48" t="n">
        <v>1</v>
      </c>
      <c r="Y133" s="40"/>
    </row>
    <row r="134" customFormat="false" ht="15" hidden="false" customHeight="false" outlineLevel="0" collapsed="false">
      <c r="A134" s="1" t="n">
        <v>134</v>
      </c>
      <c r="B134" s="28" t="n">
        <v>1</v>
      </c>
      <c r="C134" s="29"/>
      <c r="D134" s="30" t="str">
        <f aca="false">CONCATENATE(E134,", ",F134,", кв-ры: ",H134,", агр: ",I134,", ",W134)</f>
        <v>, , кв-ры: 9, агр: , </v>
      </c>
      <c r="E134" s="31"/>
      <c r="F134" s="31"/>
      <c r="G134" s="31"/>
      <c r="H134" s="31" t="n">
        <v>9</v>
      </c>
      <c r="I134" s="32"/>
      <c r="J134" s="4"/>
      <c r="K134" s="33"/>
      <c r="L134" s="34" t="str">
        <f aca="false">IF(ISBLANK(K134),"a","b")</f>
        <v>a</v>
      </c>
      <c r="M134" s="34" t="str">
        <f aca="false">IF(ISBLANK(B134),"",IF(L134="b",K134,IF(L134="a","")))</f>
        <v/>
      </c>
      <c r="N134" s="35" t="n">
        <f aca="false">IF(ISBLANK(B134),"",IF( ISBLANK(K134), , IF( ISBLANK(O134), 1,) ))</f>
        <v>0</v>
      </c>
      <c r="O134" s="44"/>
      <c r="P134" s="37" t="str">
        <f aca="false">IF(ISBLANK(O134),"a","b")</f>
        <v>a</v>
      </c>
      <c r="Q134" s="34" t="str">
        <f aca="false">IF(ISBLANK(B134),"",IF(P134="b",O134,IF(P134="a","")))</f>
        <v/>
      </c>
      <c r="R134" s="35" t="n">
        <f aca="false">IF(ISBLANK(B134),"",IF( ISBLANK(O134), , 1))</f>
        <v>0</v>
      </c>
      <c r="S134" s="38" t="str">
        <f aca="true">IF(ISBLANK(B134),"",IF( ISBLANK(K134), "" , IF( ISBLANK(O134), (TODAY()-K134)/365, (O134-K134)/365)) )</f>
        <v/>
      </c>
      <c r="T134" s="38" t="str">
        <f aca="false">IF(ISBLANK(B134),"",IF( ISBLANK(K134), "" , IF( ISBLANK(O134), ($Z$41-K134)/365, (O134-K134)/365)) )</f>
        <v/>
      </c>
      <c r="U134" s="38" t="str">
        <f aca="true">IF(ISBLANK(B134),"",IF( ISBLANK(O134), "", (TODAY()-O134)/365))</f>
        <v/>
      </c>
      <c r="V134" s="38" t="str">
        <f aca="false">IF(ISBLANK(B134),"",IF( ISBLANK(O134), "", ($Z$41-O134)/365))</f>
        <v/>
      </c>
      <c r="W134" s="29"/>
      <c r="X134" s="48" t="n">
        <v>1</v>
      </c>
      <c r="Y134" s="40"/>
    </row>
    <row r="135" customFormat="false" ht="15" hidden="false" customHeight="false" outlineLevel="0" collapsed="false">
      <c r="A135" s="1" t="n">
        <v>135</v>
      </c>
      <c r="B135" s="28" t="n">
        <v>1</v>
      </c>
      <c r="C135" s="29"/>
      <c r="D135" s="30" t="str">
        <f aca="false">CONCATENATE(E135,", ",F135,", кв-ры: ",H135,", агр: ",I135,", ",W135)</f>
        <v>, , кв-ры: 10, агр: , </v>
      </c>
      <c r="E135" s="31"/>
      <c r="F135" s="31"/>
      <c r="G135" s="31"/>
      <c r="H135" s="31" t="n">
        <v>10</v>
      </c>
      <c r="I135" s="32"/>
      <c r="J135" s="4"/>
      <c r="K135" s="33"/>
      <c r="L135" s="34" t="str">
        <f aca="false">IF(ISBLANK(K135),"a","b")</f>
        <v>a</v>
      </c>
      <c r="M135" s="34" t="str">
        <f aca="false">IF(ISBLANK(B135),"",IF(L135="b",K135,IF(L135="a","")))</f>
        <v/>
      </c>
      <c r="N135" s="35" t="n">
        <f aca="false">IF(ISBLANK(B135),"",IF( ISBLANK(K135), , IF( ISBLANK(O135), 1,) ))</f>
        <v>0</v>
      </c>
      <c r="O135" s="36"/>
      <c r="P135" s="37" t="str">
        <f aca="false">IF(ISBLANK(O135),"a","b")</f>
        <v>a</v>
      </c>
      <c r="Q135" s="34" t="str">
        <f aca="false">IF(ISBLANK(B135),"",IF(P135="b",O135,IF(P135="a","")))</f>
        <v/>
      </c>
      <c r="R135" s="35" t="n">
        <f aca="false">IF(ISBLANK(B135),"",IF( ISBLANK(O135), , 1))</f>
        <v>0</v>
      </c>
      <c r="S135" s="38" t="str">
        <f aca="true">IF(ISBLANK(B135),"",IF( ISBLANK(K135), "" , IF( ISBLANK(O135), (TODAY()-K135)/365, (O135-K135)/365)) )</f>
        <v/>
      </c>
      <c r="T135" s="38" t="str">
        <f aca="false">IF(ISBLANK(B135),"",IF( ISBLANK(K135), "" , IF( ISBLANK(O135), ($Z$41-K135)/365, (O135-K135)/365)) )</f>
        <v/>
      </c>
      <c r="U135" s="38" t="str">
        <f aca="true">IF(ISBLANK(B135),"",IF( ISBLANK(O135), "", (TODAY()-O135)/365))</f>
        <v/>
      </c>
      <c r="V135" s="38" t="str">
        <f aca="false">IF(ISBLANK(B135),"",IF( ISBLANK(O135), "", ($Z$41-O135)/365))</f>
        <v/>
      </c>
      <c r="W135" s="29"/>
      <c r="X135" s="48" t="n">
        <v>1</v>
      </c>
      <c r="Y135" s="40"/>
    </row>
    <row r="136" customFormat="false" ht="15" hidden="false" customHeight="false" outlineLevel="0" collapsed="false">
      <c r="A136" s="1" t="n">
        <v>136</v>
      </c>
      <c r="B136" s="28" t="n">
        <v>1</v>
      </c>
      <c r="C136" s="29" t="n">
        <v>1</v>
      </c>
      <c r="D136" s="30" t="str">
        <f aca="false">CONCATENATE(E136,", ",F136,", кв-ры: ",H136,", агр: ",I136,", ",W136)</f>
        <v> Маяковского, 2, кв-ры: 1, агр: , </v>
      </c>
      <c r="E136" s="31" t="s">
        <v>76</v>
      </c>
      <c r="F136" s="31" t="n">
        <v>2</v>
      </c>
      <c r="G136" s="31" t="n">
        <v>1</v>
      </c>
      <c r="H136" s="31" t="n">
        <v>1</v>
      </c>
      <c r="I136" s="32"/>
      <c r="J136" s="4"/>
      <c r="K136" s="46"/>
      <c r="L136" s="34" t="str">
        <f aca="false">IF(ISBLANK(K136),"a","b")</f>
        <v>a</v>
      </c>
      <c r="M136" s="34" t="str">
        <f aca="false">IF(ISBLANK(B136),"",IF(L136="b",K136,IF(L136="a","")))</f>
        <v/>
      </c>
      <c r="N136" s="35" t="n">
        <f aca="false">IF(ISBLANK(B136),"",IF( ISBLANK(K136), , IF( ISBLANK(O136), 1,) ))</f>
        <v>0</v>
      </c>
      <c r="O136" s="44"/>
      <c r="P136" s="37" t="str">
        <f aca="false">IF(ISBLANK(O136),"a","b")</f>
        <v>a</v>
      </c>
      <c r="Q136" s="34" t="str">
        <f aca="false">IF(ISBLANK(B136),"",IF(P136="b",O136,IF(P136="a","")))</f>
        <v/>
      </c>
      <c r="R136" s="35" t="n">
        <f aca="false">IF(ISBLANK(B136),"",IF( ISBLANK(O136), , 1))</f>
        <v>0</v>
      </c>
      <c r="S136" s="38" t="str">
        <f aca="true">IF(ISBLANK(B136),"",IF( ISBLANK(K136), "" , IF( ISBLANK(O136), (TODAY()-K136)/365, (O136-K136)/365)) )</f>
        <v/>
      </c>
      <c r="T136" s="38" t="str">
        <f aca="false">IF(ISBLANK(B136),"",IF( ISBLANK(K136), "" , IF( ISBLANK(O136), ($Z$41-K136)/365, (O136-K136)/365)) )</f>
        <v/>
      </c>
      <c r="U136" s="38" t="str">
        <f aca="true">IF(ISBLANK(B136),"",IF( ISBLANK(O136), "", (TODAY()-O136)/365))</f>
        <v/>
      </c>
      <c r="V136" s="38" t="str">
        <f aca="false">IF(ISBLANK(B136),"",IF( ISBLANK(O136), "", ($Z$41-O136)/365))</f>
        <v/>
      </c>
      <c r="W136" s="29"/>
      <c r="X136" s="50" t="n">
        <v>1</v>
      </c>
      <c r="Y136" s="51"/>
    </row>
    <row r="137" customFormat="false" ht="15" hidden="false" customHeight="false" outlineLevel="0" collapsed="false">
      <c r="A137" s="1" t="n">
        <v>137</v>
      </c>
      <c r="B137" s="28" t="n">
        <v>1</v>
      </c>
      <c r="C137" s="29" t="n">
        <v>2</v>
      </c>
      <c r="D137" s="30" t="str">
        <f aca="false">CONCATENATE(E137,", ",F137,", кв-ры: ",H137,", агр: ",I137,", ",W137)</f>
        <v> Маяковского, 6, кв-ры: 1, агр: , </v>
      </c>
      <c r="E137" s="31" t="s">
        <v>76</v>
      </c>
      <c r="F137" s="31" t="n">
        <v>6</v>
      </c>
      <c r="G137" s="31" t="n">
        <v>2</v>
      </c>
      <c r="H137" s="31" t="n">
        <v>1</v>
      </c>
      <c r="I137" s="32"/>
      <c r="J137" s="4"/>
      <c r="K137" s="33"/>
      <c r="L137" s="34" t="str">
        <f aca="false">IF(ISBLANK(K137),"a","b")</f>
        <v>a</v>
      </c>
      <c r="M137" s="34" t="str">
        <f aca="false">IF(ISBLANK(B137),"",IF(L137="b",K137,IF(L137="a","")))</f>
        <v/>
      </c>
      <c r="N137" s="35" t="n">
        <f aca="false">IF(ISBLANK(B137),"",IF( ISBLANK(K137), , IF( ISBLANK(O137), 1,) ))</f>
        <v>0</v>
      </c>
      <c r="O137" s="44"/>
      <c r="P137" s="37" t="str">
        <f aca="false">IF(ISBLANK(O137),"a","b")</f>
        <v>a</v>
      </c>
      <c r="Q137" s="34" t="str">
        <f aca="false">IF(ISBLANK(B137),"",IF(P137="b",O137,IF(P137="a","")))</f>
        <v/>
      </c>
      <c r="R137" s="35" t="n">
        <f aca="false">IF(ISBLANK(B137),"",IF( ISBLANK(O137), , 1))</f>
        <v>0</v>
      </c>
      <c r="S137" s="38" t="str">
        <f aca="true">IF(ISBLANK(B137),"",IF( ISBLANK(K137), "" , IF( ISBLANK(O137), (TODAY()-K137)/365, (O137-K137)/365)) )</f>
        <v/>
      </c>
      <c r="T137" s="38" t="str">
        <f aca="false">IF(ISBLANK(B137),"",IF( ISBLANK(K137), "" , IF( ISBLANK(O137), ($Z$41-K137)/365, (O137-K137)/365)) )</f>
        <v/>
      </c>
      <c r="U137" s="38" t="str">
        <f aca="true">IF(ISBLANK(B137),"",IF( ISBLANK(O137), "", (TODAY()-O137)/365))</f>
        <v/>
      </c>
      <c r="V137" s="38" t="str">
        <f aca="false">IF(ISBLANK(B137),"",IF( ISBLANK(O137), "", ($Z$41-O137)/365))</f>
        <v/>
      </c>
      <c r="W137" s="29"/>
      <c r="X137" s="50" t="n">
        <v>1</v>
      </c>
      <c r="Y137" s="51"/>
    </row>
    <row r="138" customFormat="false" ht="15" hidden="false" customHeight="false" outlineLevel="0" collapsed="false">
      <c r="A138" s="1" t="n">
        <v>138</v>
      </c>
      <c r="B138" s="28" t="n">
        <v>1</v>
      </c>
      <c r="C138" s="29"/>
      <c r="D138" s="30" t="str">
        <f aca="false">CONCATENATE(E138,", ",F138,", кв-ры: ",H138,", агр: ",I138,", ",W138)</f>
        <v>, , кв-ры: 2, агр: , </v>
      </c>
      <c r="E138" s="31"/>
      <c r="F138" s="31"/>
      <c r="G138" s="31"/>
      <c r="H138" s="31" t="n">
        <v>2</v>
      </c>
      <c r="I138" s="32"/>
      <c r="J138" s="4"/>
      <c r="K138" s="46"/>
      <c r="L138" s="34" t="str">
        <f aca="false">IF(ISBLANK(K138),"a","b")</f>
        <v>a</v>
      </c>
      <c r="M138" s="34" t="str">
        <f aca="false">IF(ISBLANK(B138),"",IF(L138="b",K138,IF(L138="a","")))</f>
        <v/>
      </c>
      <c r="N138" s="35" t="n">
        <f aca="false">IF(ISBLANK(B138),"",IF( ISBLANK(K138), , IF( ISBLANK(O138), 1,) ))</f>
        <v>0</v>
      </c>
      <c r="O138" s="44"/>
      <c r="P138" s="37" t="str">
        <f aca="false">IF(ISBLANK(O138),"a","b")</f>
        <v>a</v>
      </c>
      <c r="Q138" s="34" t="str">
        <f aca="false">IF(ISBLANK(B138),"",IF(P138="b",O138,IF(P138="a","")))</f>
        <v/>
      </c>
      <c r="R138" s="35" t="n">
        <f aca="false">IF(ISBLANK(B138),"",IF( ISBLANK(O138), , 1))</f>
        <v>0</v>
      </c>
      <c r="S138" s="38" t="str">
        <f aca="true">IF(ISBLANK(B138),"",IF( ISBLANK(K138), "" , IF( ISBLANK(O138), (TODAY()-K138)/365, (O138-K138)/365)) )</f>
        <v/>
      </c>
      <c r="T138" s="38" t="str">
        <f aca="false">IF(ISBLANK(B138),"",IF( ISBLANK(K138), "" , IF( ISBLANK(O138), ($Z$41-K138)/365, (O138-K138)/365)) )</f>
        <v/>
      </c>
      <c r="U138" s="38" t="str">
        <f aca="true">IF(ISBLANK(B138),"",IF( ISBLANK(O138), "", (TODAY()-O138)/365))</f>
        <v/>
      </c>
      <c r="V138" s="38" t="str">
        <f aca="false">IF(ISBLANK(B138),"",IF( ISBLANK(O138), "", ($Z$41-O138)/365))</f>
        <v/>
      </c>
      <c r="W138" s="29"/>
      <c r="X138" s="50" t="n">
        <v>1</v>
      </c>
      <c r="Y138" s="51"/>
    </row>
    <row r="139" customFormat="false" ht="15" hidden="false" customHeight="false" outlineLevel="0" collapsed="false">
      <c r="A139" s="1" t="n">
        <v>139</v>
      </c>
      <c r="B139" s="28" t="n">
        <v>1</v>
      </c>
      <c r="C139" s="29" t="n">
        <v>3</v>
      </c>
      <c r="D139" s="30" t="str">
        <f aca="false">CONCATENATE(E139,", ",F139,", кв-ры: ",H139,", агр: ",I139,", ",W139)</f>
        <v> Маяковского, 8, кв-ры: 1, агр: , </v>
      </c>
      <c r="E139" s="31" t="s">
        <v>76</v>
      </c>
      <c r="F139" s="31" t="n">
        <v>8</v>
      </c>
      <c r="G139" s="31" t="n">
        <v>2</v>
      </c>
      <c r="H139" s="31" t="n">
        <v>1</v>
      </c>
      <c r="I139" s="32"/>
      <c r="J139" s="4"/>
      <c r="K139" s="33"/>
      <c r="L139" s="34" t="str">
        <f aca="false">IF(ISBLANK(K139),"a","b")</f>
        <v>a</v>
      </c>
      <c r="M139" s="34" t="str">
        <f aca="false">IF(ISBLANK(B139),"",IF(L139="b",K139,IF(L139="a","")))</f>
        <v/>
      </c>
      <c r="N139" s="35" t="n">
        <f aca="false">IF(ISBLANK(B139),"",IF( ISBLANK(K139), , IF( ISBLANK(O139), 1,) ))</f>
        <v>0</v>
      </c>
      <c r="O139" s="36"/>
      <c r="P139" s="37" t="str">
        <f aca="false">IF(ISBLANK(O139),"a","b")</f>
        <v>a</v>
      </c>
      <c r="Q139" s="34" t="str">
        <f aca="false">IF(ISBLANK(B139),"",IF(P139="b",O139,IF(P139="a","")))</f>
        <v/>
      </c>
      <c r="R139" s="35" t="n">
        <f aca="false">IF(ISBLANK(B139),"",IF( ISBLANK(O139), , 1))</f>
        <v>0</v>
      </c>
      <c r="S139" s="38" t="str">
        <f aca="true">IF(ISBLANK(B139),"",IF( ISBLANK(K139), "" , IF( ISBLANK(O139), (TODAY()-K139)/365, (O139-K139)/365)) )</f>
        <v/>
      </c>
      <c r="T139" s="38" t="str">
        <f aca="false">IF(ISBLANK(B139),"",IF( ISBLANK(K139), "" , IF( ISBLANK(O139), ($Z$41-K139)/365, (O139-K139)/365)) )</f>
        <v/>
      </c>
      <c r="U139" s="38" t="str">
        <f aca="true">IF(ISBLANK(B139),"",IF( ISBLANK(O139), "", (TODAY()-O139)/365))</f>
        <v/>
      </c>
      <c r="V139" s="38" t="str">
        <f aca="false">IF(ISBLANK(B139),"",IF( ISBLANK(O139), "", ($Z$41-O139)/365))</f>
        <v/>
      </c>
      <c r="W139" s="29"/>
      <c r="X139" s="50" t="n">
        <v>1</v>
      </c>
      <c r="Y139" s="51"/>
    </row>
    <row r="140" customFormat="false" ht="15" hidden="false" customHeight="false" outlineLevel="0" collapsed="false">
      <c r="A140" s="1" t="n">
        <v>140</v>
      </c>
      <c r="B140" s="28" t="n">
        <v>1</v>
      </c>
      <c r="C140" s="29"/>
      <c r="D140" s="30" t="str">
        <f aca="false">CONCATENATE(E140,", ",F140,", кв-ры: ",H140,", агр: ",I140,", ",W140)</f>
        <v>, , кв-ры: 2, агр: , </v>
      </c>
      <c r="E140" s="31"/>
      <c r="F140" s="31"/>
      <c r="G140" s="31"/>
      <c r="H140" s="31" t="n">
        <v>2</v>
      </c>
      <c r="I140" s="32"/>
      <c r="J140" s="4"/>
      <c r="K140" s="33"/>
      <c r="L140" s="34" t="str">
        <f aca="false">IF(ISBLANK(K140),"a","b")</f>
        <v>a</v>
      </c>
      <c r="M140" s="34" t="str">
        <f aca="false">IF(ISBLANK(B140),"",IF(L140="b",K140,IF(L140="a","")))</f>
        <v/>
      </c>
      <c r="N140" s="35" t="n">
        <f aca="false">IF(ISBLANK(B140),"",IF( ISBLANK(K140), , IF( ISBLANK(O140), 1,) ))</f>
        <v>0</v>
      </c>
      <c r="O140" s="44"/>
      <c r="P140" s="37" t="str">
        <f aca="false">IF(ISBLANK(O140),"a","b")</f>
        <v>a</v>
      </c>
      <c r="Q140" s="34" t="str">
        <f aca="false">IF(ISBLANK(B140),"",IF(P140="b",O140,IF(P140="a","")))</f>
        <v/>
      </c>
      <c r="R140" s="35" t="n">
        <f aca="false">IF(ISBLANK(B140),"",IF( ISBLANK(O140), , 1))</f>
        <v>0</v>
      </c>
      <c r="S140" s="38" t="str">
        <f aca="true">IF(ISBLANK(B140),"",IF( ISBLANK(K140), "" , IF( ISBLANK(O140), (TODAY()-K140)/365, (O140-K140)/365)) )</f>
        <v/>
      </c>
      <c r="T140" s="38" t="str">
        <f aca="false">IF(ISBLANK(B140),"",IF( ISBLANK(K140), "" , IF( ISBLANK(O140), ($Z$41-K140)/365, (O140-K140)/365)) )</f>
        <v/>
      </c>
      <c r="U140" s="38" t="str">
        <f aca="true">IF(ISBLANK(B140),"",IF( ISBLANK(O140), "", (TODAY()-O140)/365))</f>
        <v/>
      </c>
      <c r="V140" s="38" t="str">
        <f aca="false">IF(ISBLANK(B140),"",IF( ISBLANK(O140), "", ($Z$41-O140)/365))</f>
        <v/>
      </c>
      <c r="W140" s="29"/>
      <c r="X140" s="48" t="n">
        <v>1</v>
      </c>
      <c r="Y140" s="40"/>
    </row>
    <row r="141" customFormat="false" ht="15" hidden="false" customHeight="false" outlineLevel="0" collapsed="false">
      <c r="A141" s="1" t="n">
        <v>141</v>
      </c>
      <c r="B141" s="28" t="n">
        <v>1</v>
      </c>
      <c r="C141" s="29" t="n">
        <v>4</v>
      </c>
      <c r="D141" s="30" t="str">
        <f aca="false">CONCATENATE(E141,", ",F141,", кв-ры: ",H141,", агр: ",I141,", ",W141)</f>
        <v> Маяковского, 12, кв-ры: 1, агр: , </v>
      </c>
      <c r="E141" s="31" t="s">
        <v>76</v>
      </c>
      <c r="F141" s="31" t="n">
        <v>12</v>
      </c>
      <c r="G141" s="31" t="n">
        <v>1</v>
      </c>
      <c r="H141" s="31" t="n">
        <v>1</v>
      </c>
      <c r="I141" s="32"/>
      <c r="J141" s="4"/>
      <c r="K141" s="33"/>
      <c r="L141" s="34" t="str">
        <f aca="false">IF(ISBLANK(K141),"a","b")</f>
        <v>a</v>
      </c>
      <c r="M141" s="34" t="str">
        <f aca="false">IF(ISBLANK(B141),"",IF(L141="b",K141,IF(L141="a","")))</f>
        <v/>
      </c>
      <c r="N141" s="35" t="n">
        <f aca="false">IF(ISBLANK(B141),"",IF( ISBLANK(K141), , IF( ISBLANK(O141), 1,) ))</f>
        <v>0</v>
      </c>
      <c r="O141" s="44"/>
      <c r="P141" s="37" t="str">
        <f aca="false">IF(ISBLANK(O141),"a","b")</f>
        <v>a</v>
      </c>
      <c r="Q141" s="34" t="str">
        <f aca="false">IF(ISBLANK(B141),"",IF(P141="b",O141,IF(P141="a","")))</f>
        <v/>
      </c>
      <c r="R141" s="35" t="n">
        <f aca="false">IF(ISBLANK(B141),"",IF( ISBLANK(O141), , 1))</f>
        <v>0</v>
      </c>
      <c r="S141" s="38" t="str">
        <f aca="true">IF(ISBLANK(B141),"",IF( ISBLANK(K141), "" , IF( ISBLANK(O141), (TODAY()-K141)/365, (O141-K141)/365)) )</f>
        <v/>
      </c>
      <c r="T141" s="38" t="str">
        <f aca="false">IF(ISBLANK(B141),"",IF( ISBLANK(K141), "" , IF( ISBLANK(O141), ($Z$41-K141)/365, (O141-K141)/365)) )</f>
        <v/>
      </c>
      <c r="U141" s="38" t="str">
        <f aca="true">IF(ISBLANK(B141),"",IF( ISBLANK(O141), "", (TODAY()-O141)/365))</f>
        <v/>
      </c>
      <c r="V141" s="38" t="str">
        <f aca="false">IF(ISBLANK(B141),"",IF( ISBLANK(O141), "", ($Z$41-O141)/365))</f>
        <v/>
      </c>
      <c r="W141" s="29"/>
      <c r="X141" s="48" t="n">
        <v>1</v>
      </c>
      <c r="Y141" s="40"/>
    </row>
    <row r="142" customFormat="false" ht="15" hidden="false" customHeight="false" outlineLevel="0" collapsed="false">
      <c r="A142" s="1" t="n">
        <v>142</v>
      </c>
      <c r="B142" s="28" t="n">
        <v>1</v>
      </c>
      <c r="C142" s="29" t="n">
        <v>5</v>
      </c>
      <c r="D142" s="30" t="str">
        <f aca="false">CONCATENATE(E142,", ",F142,", кв-ры: ",H142,", агр: ",I142,", ",W142)</f>
        <v> Маяковского, 15, кв-ры: 1,11,21,31,41,51,, агр: , </v>
      </c>
      <c r="E142" s="31" t="s">
        <v>76</v>
      </c>
      <c r="F142" s="31" t="n">
        <v>15</v>
      </c>
      <c r="G142" s="31" t="n">
        <v>60</v>
      </c>
      <c r="H142" s="31" t="s">
        <v>77</v>
      </c>
      <c r="I142" s="32"/>
      <c r="J142" s="4"/>
      <c r="K142" s="46"/>
      <c r="L142" s="34" t="str">
        <f aca="false">IF(ISBLANK(K142),"a","b")</f>
        <v>a</v>
      </c>
      <c r="M142" s="34" t="str">
        <f aca="false">IF(ISBLANK(B142),"",IF(L142="b",K142,IF(L142="a","")))</f>
        <v/>
      </c>
      <c r="N142" s="35" t="n">
        <f aca="false">IF(ISBLANK(B142),"",IF( ISBLANK(K142), , IF( ISBLANK(O142), 1,) ))</f>
        <v>0</v>
      </c>
      <c r="O142" s="44"/>
      <c r="P142" s="37" t="str">
        <f aca="false">IF(ISBLANK(O142),"a","b")</f>
        <v>a</v>
      </c>
      <c r="Q142" s="34" t="str">
        <f aca="false">IF(ISBLANK(B142),"",IF(P142="b",O142,IF(P142="a","")))</f>
        <v/>
      </c>
      <c r="R142" s="35" t="n">
        <f aca="false">IF(ISBLANK(B142),"",IF( ISBLANK(O142), , 1))</f>
        <v>0</v>
      </c>
      <c r="S142" s="38" t="str">
        <f aca="true">IF(ISBLANK(B142),"",IF( ISBLANK(K142), "" , IF( ISBLANK(O142), (TODAY()-K142)/365, (O142-K142)/365)) )</f>
        <v/>
      </c>
      <c r="T142" s="38" t="str">
        <f aca="false">IF(ISBLANK(B142),"",IF( ISBLANK(K142), "" , IF( ISBLANK(O142), ($Z$41-K142)/365, (O142-K142)/365)) )</f>
        <v/>
      </c>
      <c r="U142" s="38" t="str">
        <f aca="true">IF(ISBLANK(B142),"",IF( ISBLANK(O142), "", (TODAY()-O142)/365))</f>
        <v/>
      </c>
      <c r="V142" s="38" t="str">
        <f aca="false">IF(ISBLANK(B142),"",IF( ISBLANK(O142), "", ($Z$41-O142)/365))</f>
        <v/>
      </c>
      <c r="W142" s="29"/>
      <c r="X142" s="48" t="n">
        <v>1</v>
      </c>
      <c r="Y142" s="40"/>
    </row>
    <row r="143" customFormat="false" ht="15" hidden="false" customHeight="false" outlineLevel="0" collapsed="false">
      <c r="A143" s="1" t="n">
        <v>143</v>
      </c>
      <c r="B143" s="28" t="n">
        <v>1</v>
      </c>
      <c r="C143" s="29"/>
      <c r="D143" s="30" t="str">
        <f aca="false">CONCATENATE(E143,", ",F143,", кв-ры: ",H143,", агр: ",I143,", ",W143)</f>
        <v>, , кв-ры: 2,12,22,32,42,52,, агр: , </v>
      </c>
      <c r="E143" s="31"/>
      <c r="F143" s="31"/>
      <c r="G143" s="31"/>
      <c r="H143" s="31" t="s">
        <v>78</v>
      </c>
      <c r="I143" s="32"/>
      <c r="J143" s="4"/>
      <c r="K143" s="33"/>
      <c r="L143" s="34" t="str">
        <f aca="false">IF(ISBLANK(K143),"a","b")</f>
        <v>a</v>
      </c>
      <c r="M143" s="34" t="str">
        <f aca="false">IF(ISBLANK(B143),"",IF(L143="b",K143,IF(L143="a","")))</f>
        <v/>
      </c>
      <c r="N143" s="35" t="n">
        <f aca="false">IF(ISBLANK(B143),"",IF( ISBLANK(K143), , IF( ISBLANK(O143), 1,) ))</f>
        <v>0</v>
      </c>
      <c r="O143" s="36"/>
      <c r="P143" s="37" t="str">
        <f aca="false">IF(ISBLANK(O143),"a","b")</f>
        <v>a</v>
      </c>
      <c r="Q143" s="34" t="str">
        <f aca="false">IF(ISBLANK(B143),"",IF(P143="b",O143,IF(P143="a","")))</f>
        <v/>
      </c>
      <c r="R143" s="35" t="n">
        <f aca="false">IF(ISBLANK(B143),"",IF( ISBLANK(O143), , 1))</f>
        <v>0</v>
      </c>
      <c r="S143" s="38" t="str">
        <f aca="true">IF(ISBLANK(B143),"",IF( ISBLANK(K143), "" , IF( ISBLANK(O143), (TODAY()-K143)/365, (O143-K143)/365)) )</f>
        <v/>
      </c>
      <c r="T143" s="38" t="str">
        <f aca="false">IF(ISBLANK(B143),"",IF( ISBLANK(K143), "" , IF( ISBLANK(O143), ($Z$41-K143)/365, (O143-K143)/365)) )</f>
        <v/>
      </c>
      <c r="U143" s="38" t="str">
        <f aca="true">IF(ISBLANK(B143),"",IF( ISBLANK(O143), "", (TODAY()-O143)/365))</f>
        <v/>
      </c>
      <c r="V143" s="38" t="str">
        <f aca="false">IF(ISBLANK(B143),"",IF( ISBLANK(O143), "", ($Z$41-O143)/365))</f>
        <v/>
      </c>
      <c r="W143" s="29"/>
      <c r="X143" s="39" t="n">
        <v>1</v>
      </c>
      <c r="Y143" s="40"/>
    </row>
    <row r="144" customFormat="false" ht="15" hidden="false" customHeight="false" outlineLevel="0" collapsed="false">
      <c r="A144" s="1" t="n">
        <v>144</v>
      </c>
      <c r="B144" s="28" t="n">
        <v>1</v>
      </c>
      <c r="C144" s="29"/>
      <c r="D144" s="30" t="str">
        <f aca="false">CONCATENATE(E144,", ",F144,", кв-ры: ",H144,", агр: ",I144,", ",W144)</f>
        <v>, , кв-ры: 3,13,23,33,43,53,, агр: , </v>
      </c>
      <c r="E144" s="31"/>
      <c r="F144" s="31"/>
      <c r="G144" s="31"/>
      <c r="H144" s="31" t="s">
        <v>79</v>
      </c>
      <c r="I144" s="32"/>
      <c r="J144" s="4"/>
      <c r="K144" s="33"/>
      <c r="L144" s="34" t="str">
        <f aca="false">IF(ISBLANK(K144),"a","b")</f>
        <v>a</v>
      </c>
      <c r="M144" s="34" t="str">
        <f aca="false">IF(ISBLANK(B144),"",IF(L144="b",K144,IF(L144="a","")))</f>
        <v/>
      </c>
      <c r="N144" s="35" t="n">
        <f aca="false">IF(ISBLANK(B144),"",IF( ISBLANK(K144), , IF( ISBLANK(O144), 1,) ))</f>
        <v>0</v>
      </c>
      <c r="O144" s="44"/>
      <c r="P144" s="37" t="str">
        <f aca="false">IF(ISBLANK(O144),"a","b")</f>
        <v>a</v>
      </c>
      <c r="Q144" s="34" t="str">
        <f aca="false">IF(ISBLANK(B144),"",IF(P144="b",O144,IF(P144="a","")))</f>
        <v/>
      </c>
      <c r="R144" s="35" t="n">
        <f aca="false">IF(ISBLANK(B144),"",IF( ISBLANK(O144), , 1))</f>
        <v>0</v>
      </c>
      <c r="S144" s="38" t="str">
        <f aca="true">IF(ISBLANK(B144),"",IF( ISBLANK(K144), "" , IF( ISBLANK(O144), (TODAY()-K144)/365, (O144-K144)/365)) )</f>
        <v/>
      </c>
      <c r="T144" s="38" t="str">
        <f aca="false">IF(ISBLANK(B144),"",IF( ISBLANK(K144), "" , IF( ISBLANK(O144), ($Z$41-K144)/365, (O144-K144)/365)) )</f>
        <v/>
      </c>
      <c r="U144" s="38" t="str">
        <f aca="true">IF(ISBLANK(B144),"",IF( ISBLANK(O144), "", (TODAY()-O144)/365))</f>
        <v/>
      </c>
      <c r="V144" s="38" t="str">
        <f aca="false">IF(ISBLANK(B144),"",IF( ISBLANK(O144), "", ($Z$41-O144)/365))</f>
        <v/>
      </c>
      <c r="W144" s="29"/>
      <c r="X144" s="39" t="n">
        <v>1</v>
      </c>
      <c r="Y144" s="40"/>
    </row>
    <row r="145" customFormat="false" ht="15" hidden="false" customHeight="false" outlineLevel="0" collapsed="false">
      <c r="A145" s="1" t="n">
        <v>145</v>
      </c>
      <c r="B145" s="28" t="n">
        <v>1</v>
      </c>
      <c r="C145" s="29"/>
      <c r="D145" s="30" t="str">
        <f aca="false">CONCATENATE(E145,", ",F145,", кв-ры: ",H145,", агр: ",I145,", ",W145)</f>
        <v>, , кв-ры: 4,14,24,34,44,54,, агр: , </v>
      </c>
      <c r="E145" s="31"/>
      <c r="F145" s="31"/>
      <c r="G145" s="31"/>
      <c r="H145" s="31" t="s">
        <v>80</v>
      </c>
      <c r="I145" s="32"/>
      <c r="J145" s="4"/>
      <c r="K145" s="33"/>
      <c r="L145" s="34" t="str">
        <f aca="false">IF(ISBLANK(K145),"a","b")</f>
        <v>a</v>
      </c>
      <c r="M145" s="34" t="str">
        <f aca="false">IF(ISBLANK(B145),"",IF(L145="b",K145,IF(L145="a","")))</f>
        <v/>
      </c>
      <c r="N145" s="35" t="n">
        <f aca="false">IF(ISBLANK(B145),"",IF( ISBLANK(K145), , IF( ISBLANK(O145), 1,) ))</f>
        <v>0</v>
      </c>
      <c r="O145" s="36"/>
      <c r="P145" s="37" t="str">
        <f aca="false">IF(ISBLANK(O145),"a","b")</f>
        <v>a</v>
      </c>
      <c r="Q145" s="34" t="str">
        <f aca="false">IF(ISBLANK(B145),"",IF(P145="b",O145,IF(P145="a","")))</f>
        <v/>
      </c>
      <c r="R145" s="35" t="n">
        <f aca="false">IF(ISBLANK(B145),"",IF( ISBLANK(O145), , 1))</f>
        <v>0</v>
      </c>
      <c r="S145" s="38" t="str">
        <f aca="true">IF(ISBLANK(B145),"",IF( ISBLANK(K145), "" , IF( ISBLANK(O145), (TODAY()-K145)/365, (O145-K145)/365)) )</f>
        <v/>
      </c>
      <c r="T145" s="38" t="str">
        <f aca="false">IF(ISBLANK(B145),"",IF( ISBLANK(K145), "" , IF( ISBLANK(O145), ($Z$41-K145)/365, (O145-K145)/365)) )</f>
        <v/>
      </c>
      <c r="U145" s="38" t="str">
        <f aca="true">IF(ISBLANK(B145),"",IF( ISBLANK(O145), "", (TODAY()-O145)/365))</f>
        <v/>
      </c>
      <c r="V145" s="38" t="str">
        <f aca="false">IF(ISBLANK(B145),"",IF( ISBLANK(O145), "", ($Z$41-O145)/365))</f>
        <v/>
      </c>
      <c r="W145" s="29"/>
      <c r="X145" s="39" t="n">
        <v>1</v>
      </c>
      <c r="Y145" s="40"/>
    </row>
    <row r="146" customFormat="false" ht="15" hidden="false" customHeight="false" outlineLevel="0" collapsed="false">
      <c r="A146" s="1" t="n">
        <v>146</v>
      </c>
      <c r="B146" s="28" t="n">
        <v>1</v>
      </c>
      <c r="C146" s="29"/>
      <c r="D146" s="30" t="str">
        <f aca="false">CONCATENATE(E146,", ",F146,", кв-ры: ",H146,", агр: ",I146,", ",W146)</f>
        <v>, , кв-ры: 5,15,25,35,45,55,, агр: , </v>
      </c>
      <c r="E146" s="31"/>
      <c r="F146" s="31"/>
      <c r="G146" s="31"/>
      <c r="H146" s="31" t="s">
        <v>54</v>
      </c>
      <c r="I146" s="32"/>
      <c r="J146" s="4"/>
      <c r="K146" s="33"/>
      <c r="L146" s="34" t="str">
        <f aca="false">IF(ISBLANK(K146),"a","b")</f>
        <v>a</v>
      </c>
      <c r="M146" s="34" t="str">
        <f aca="false">IF(ISBLANK(B146),"",IF(L146="b",K146,IF(L146="a","")))</f>
        <v/>
      </c>
      <c r="N146" s="35" t="n">
        <f aca="false">IF(ISBLANK(B146),"",IF( ISBLANK(K146), , IF( ISBLANK(O146), 1,) ))</f>
        <v>0</v>
      </c>
      <c r="O146" s="44"/>
      <c r="P146" s="37" t="str">
        <f aca="false">IF(ISBLANK(O146),"a","b")</f>
        <v>a</v>
      </c>
      <c r="Q146" s="34" t="str">
        <f aca="false">IF(ISBLANK(B146),"",IF(P146="b",O146,IF(P146="a","")))</f>
        <v/>
      </c>
      <c r="R146" s="35" t="n">
        <f aca="false">IF(ISBLANK(B146),"",IF( ISBLANK(O146), , 1))</f>
        <v>0</v>
      </c>
      <c r="S146" s="38" t="str">
        <f aca="true">IF(ISBLANK(B146),"",IF( ISBLANK(K146), "" , IF( ISBLANK(O146), (TODAY()-K146)/365, (O146-K146)/365)) )</f>
        <v/>
      </c>
      <c r="T146" s="38" t="str">
        <f aca="false">IF(ISBLANK(B146),"",IF( ISBLANK(K146), "" , IF( ISBLANK(O146), ($Z$41-K146)/365, (O146-K146)/365)) )</f>
        <v/>
      </c>
      <c r="U146" s="38" t="str">
        <f aca="true">IF(ISBLANK(B146),"",IF( ISBLANK(O146), "", (TODAY()-O146)/365))</f>
        <v/>
      </c>
      <c r="V146" s="38" t="str">
        <f aca="false">IF(ISBLANK(B146),"",IF( ISBLANK(O146), "", ($Z$41-O146)/365))</f>
        <v/>
      </c>
      <c r="W146" s="29"/>
      <c r="X146" s="39" t="n">
        <v>1</v>
      </c>
      <c r="Y146" s="40"/>
    </row>
    <row r="147" customFormat="false" ht="15" hidden="false" customHeight="false" outlineLevel="0" collapsed="false">
      <c r="A147" s="1" t="n">
        <v>147</v>
      </c>
      <c r="B147" s="28" t="n">
        <v>1</v>
      </c>
      <c r="C147" s="29"/>
      <c r="D147" s="30" t="str">
        <f aca="false">CONCATENATE(E147,", ",F147,", кв-ры: ",H147,", агр: ",I147,", ",W147)</f>
        <v>, , кв-ры: 6,16,26,36,46,56,, агр: , </v>
      </c>
      <c r="E147" s="31"/>
      <c r="F147" s="31"/>
      <c r="G147" s="31"/>
      <c r="H147" s="31" t="s">
        <v>55</v>
      </c>
      <c r="I147" s="32"/>
      <c r="J147" s="4"/>
      <c r="K147" s="46"/>
      <c r="L147" s="34" t="str">
        <f aca="false">IF(ISBLANK(K147),"a","b")</f>
        <v>a</v>
      </c>
      <c r="M147" s="34" t="str">
        <f aca="false">IF(ISBLANK(B147),"",IF(L147="b",K147,IF(L147="a","")))</f>
        <v/>
      </c>
      <c r="N147" s="35" t="n">
        <f aca="false">IF(ISBLANK(B147),"",IF( ISBLANK(K147), , IF( ISBLANK(O147), 1,) ))</f>
        <v>0</v>
      </c>
      <c r="O147" s="44"/>
      <c r="P147" s="37" t="str">
        <f aca="false">IF(ISBLANK(O147),"a","b")</f>
        <v>a</v>
      </c>
      <c r="Q147" s="34" t="str">
        <f aca="false">IF(ISBLANK(B147),"",IF(P147="b",O147,IF(P147="a","")))</f>
        <v/>
      </c>
      <c r="R147" s="35" t="n">
        <f aca="false">IF(ISBLANK(B147),"",IF( ISBLANK(O147), , 1))</f>
        <v>0</v>
      </c>
      <c r="S147" s="38" t="str">
        <f aca="true">IF(ISBLANK(B147),"",IF( ISBLANK(K147), "" , IF( ISBLANK(O147), (TODAY()-K147)/365, (O147-K147)/365)) )</f>
        <v/>
      </c>
      <c r="T147" s="38" t="str">
        <f aca="false">IF(ISBLANK(B147),"",IF( ISBLANK(K147), "" , IF( ISBLANK(O147), ($Z$41-K147)/365, (O147-K147)/365)) )</f>
        <v/>
      </c>
      <c r="U147" s="38" t="str">
        <f aca="true">IF(ISBLANK(B147),"",IF( ISBLANK(O147), "", (TODAY()-O147)/365))</f>
        <v/>
      </c>
      <c r="V147" s="38" t="str">
        <f aca="false">IF(ISBLANK(B147),"",IF( ISBLANK(O147), "", ($Z$41-O147)/365))</f>
        <v/>
      </c>
      <c r="W147" s="29"/>
      <c r="X147" s="39" t="n">
        <v>1</v>
      </c>
      <c r="Y147" s="40"/>
    </row>
    <row r="148" customFormat="false" ht="15" hidden="false" customHeight="false" outlineLevel="0" collapsed="false">
      <c r="A148" s="1" t="n">
        <v>148</v>
      </c>
      <c r="B148" s="28" t="n">
        <v>1</v>
      </c>
      <c r="C148" s="29"/>
      <c r="D148" s="30" t="str">
        <f aca="false">CONCATENATE(E148,", ",F148,", кв-ры: ",H148,", агр: ",I148,", ",W148)</f>
        <v>, , кв-ры: 7,17,27,37,47,57,, агр: , </v>
      </c>
      <c r="E148" s="31"/>
      <c r="F148" s="31"/>
      <c r="G148" s="31"/>
      <c r="H148" s="31" t="s">
        <v>56</v>
      </c>
      <c r="I148" s="32"/>
      <c r="J148" s="4"/>
      <c r="K148" s="33"/>
      <c r="L148" s="34" t="str">
        <f aca="false">IF(ISBLANK(K148),"a","b")</f>
        <v>a</v>
      </c>
      <c r="M148" s="34" t="str">
        <f aca="false">IF(ISBLANK(B148),"",IF(L148="b",K148,IF(L148="a","")))</f>
        <v/>
      </c>
      <c r="N148" s="35" t="n">
        <f aca="false">IF(ISBLANK(B148),"",IF( ISBLANK(K148), , IF( ISBLANK(O148), 1,) ))</f>
        <v>0</v>
      </c>
      <c r="O148" s="44"/>
      <c r="P148" s="37" t="str">
        <f aca="false">IF(ISBLANK(O148),"a","b")</f>
        <v>a</v>
      </c>
      <c r="Q148" s="34" t="str">
        <f aca="false">IF(ISBLANK(B148),"",IF(P148="b",O148,IF(P148="a","")))</f>
        <v/>
      </c>
      <c r="R148" s="35" t="n">
        <f aca="false">IF(ISBLANK(B148),"",IF( ISBLANK(O148), , 1))</f>
        <v>0</v>
      </c>
      <c r="S148" s="38" t="str">
        <f aca="true">IF(ISBLANK(B148),"",IF( ISBLANK(K148), "" , IF( ISBLANK(O148), (TODAY()-K148)/365, (O148-K148)/365)) )</f>
        <v/>
      </c>
      <c r="T148" s="38" t="str">
        <f aca="false">IF(ISBLANK(B148),"",IF( ISBLANK(K148), "" , IF( ISBLANK(O148), ($Z$41-K148)/365, (O148-K148)/365)) )</f>
        <v/>
      </c>
      <c r="U148" s="38" t="str">
        <f aca="true">IF(ISBLANK(B148),"",IF( ISBLANK(O148), "", (TODAY()-O148)/365))</f>
        <v/>
      </c>
      <c r="V148" s="38" t="str">
        <f aca="false">IF(ISBLANK(B148),"",IF( ISBLANK(O148), "", ($Z$41-O148)/365))</f>
        <v/>
      </c>
      <c r="W148" s="29"/>
      <c r="X148" s="39" t="n">
        <v>1</v>
      </c>
      <c r="Y148" s="40"/>
    </row>
    <row r="149" customFormat="false" ht="15" hidden="false" customHeight="false" outlineLevel="0" collapsed="false">
      <c r="A149" s="1" t="n">
        <v>149</v>
      </c>
      <c r="B149" s="28" t="n">
        <v>1</v>
      </c>
      <c r="C149" s="29"/>
      <c r="D149" s="30" t="str">
        <f aca="false">CONCATENATE(E149,", ",F149,", кв-ры: ",H149,", агр: ",I149,", ",W149)</f>
        <v>, , кв-ры: 8,18,28,38,48,58,, агр: , </v>
      </c>
      <c r="E149" s="31"/>
      <c r="F149" s="31"/>
      <c r="G149" s="31"/>
      <c r="H149" s="31" t="s">
        <v>57</v>
      </c>
      <c r="I149" s="32"/>
      <c r="J149" s="4"/>
      <c r="K149" s="46"/>
      <c r="L149" s="34" t="str">
        <f aca="false">IF(ISBLANK(K149),"a","b")</f>
        <v>a</v>
      </c>
      <c r="M149" s="34" t="str">
        <f aca="false">IF(ISBLANK(B149),"",IF(L149="b",K149,IF(L149="a","")))</f>
        <v/>
      </c>
      <c r="N149" s="35" t="n">
        <f aca="false">IF(ISBLANK(B149),"",IF( ISBLANK(K149), , IF( ISBLANK(O149), 1,) ))</f>
        <v>0</v>
      </c>
      <c r="O149" s="44"/>
      <c r="P149" s="37" t="str">
        <f aca="false">IF(ISBLANK(O149),"a","b")</f>
        <v>a</v>
      </c>
      <c r="Q149" s="34" t="str">
        <f aca="false">IF(ISBLANK(B149),"",IF(P149="b",O149,IF(P149="a","")))</f>
        <v/>
      </c>
      <c r="R149" s="35" t="n">
        <f aca="false">IF(ISBLANK(B149),"",IF( ISBLANK(O149), , 1))</f>
        <v>0</v>
      </c>
      <c r="S149" s="38" t="str">
        <f aca="true">IF(ISBLANK(B149),"",IF( ISBLANK(K149), "" , IF( ISBLANK(O149), (TODAY()-K149)/365, (O149-K149)/365)) )</f>
        <v/>
      </c>
      <c r="T149" s="38" t="str">
        <f aca="false">IF(ISBLANK(B149),"",IF( ISBLANK(K149), "" , IF( ISBLANK(O149), ($Z$41-K149)/365, (O149-K149)/365)) )</f>
        <v/>
      </c>
      <c r="U149" s="38" t="str">
        <f aca="true">IF(ISBLANK(B149),"",IF( ISBLANK(O149), "", (TODAY()-O149)/365))</f>
        <v/>
      </c>
      <c r="V149" s="38" t="str">
        <f aca="false">IF(ISBLANK(B149),"",IF( ISBLANK(O149), "", ($Z$41-O149)/365))</f>
        <v/>
      </c>
      <c r="W149" s="29"/>
      <c r="X149" s="39" t="n">
        <v>1</v>
      </c>
      <c r="Y149" s="40"/>
    </row>
    <row r="150" customFormat="false" ht="15" hidden="false" customHeight="false" outlineLevel="0" collapsed="false">
      <c r="A150" s="1" t="n">
        <v>150</v>
      </c>
      <c r="B150" s="28" t="n">
        <v>1</v>
      </c>
      <c r="C150" s="29"/>
      <c r="D150" s="30" t="str">
        <f aca="false">CONCATENATE(E150,", ",F150,", кв-ры: ",H150,", агр: ",I150,", ",W150)</f>
        <v>, , кв-ры: 9,19,29,39,49,59,, агр: , </v>
      </c>
      <c r="E150" s="31"/>
      <c r="F150" s="31"/>
      <c r="G150" s="31"/>
      <c r="H150" s="31" t="s">
        <v>58</v>
      </c>
      <c r="I150" s="32"/>
      <c r="J150" s="4"/>
      <c r="K150" s="33"/>
      <c r="L150" s="34" t="str">
        <f aca="false">IF(ISBLANK(K150),"a","b")</f>
        <v>a</v>
      </c>
      <c r="M150" s="34" t="str">
        <f aca="false">IF(ISBLANK(B150),"",IF(L150="b",K150,IF(L150="a","")))</f>
        <v/>
      </c>
      <c r="N150" s="35" t="n">
        <f aca="false">IF(ISBLANK(B150),"",IF( ISBLANK(K150), , IF( ISBLANK(O150), 1,) ))</f>
        <v>0</v>
      </c>
      <c r="O150" s="36"/>
      <c r="P150" s="37" t="str">
        <f aca="false">IF(ISBLANK(O150),"a","b")</f>
        <v>a</v>
      </c>
      <c r="Q150" s="34" t="str">
        <f aca="false">IF(ISBLANK(B150),"",IF(P150="b",O150,IF(P150="a","")))</f>
        <v/>
      </c>
      <c r="R150" s="35" t="n">
        <f aca="false">IF(ISBLANK(B150),"",IF( ISBLANK(O150), , 1))</f>
        <v>0</v>
      </c>
      <c r="S150" s="38" t="str">
        <f aca="true">IF(ISBLANK(B150),"",IF( ISBLANK(K150), "" , IF( ISBLANK(O150), (TODAY()-K150)/365, (O150-K150)/365)) )</f>
        <v/>
      </c>
      <c r="T150" s="38" t="str">
        <f aca="false">IF(ISBLANK(B150),"",IF( ISBLANK(K150), "" , IF( ISBLANK(O150), ($Z$41-K150)/365, (O150-K150)/365)) )</f>
        <v/>
      </c>
      <c r="U150" s="38" t="str">
        <f aca="true">IF(ISBLANK(B150),"",IF( ISBLANK(O150), "", (TODAY()-O150)/365))</f>
        <v/>
      </c>
      <c r="V150" s="38" t="str">
        <f aca="false">IF(ISBLANK(B150),"",IF( ISBLANK(O150), "", ($Z$41-O150)/365))</f>
        <v/>
      </c>
      <c r="W150" s="29"/>
      <c r="X150" s="39" t="n">
        <v>1</v>
      </c>
      <c r="Y150" s="40"/>
    </row>
    <row r="151" customFormat="false" ht="15" hidden="false" customHeight="false" outlineLevel="0" collapsed="false">
      <c r="A151" s="1" t="n">
        <v>151</v>
      </c>
      <c r="B151" s="28" t="n">
        <v>1</v>
      </c>
      <c r="C151" s="29"/>
      <c r="D151" s="30" t="str">
        <f aca="false">CONCATENATE(E151,", ",F151,", кв-ры: ",H151,", агр: ",I151,", ",W151)</f>
        <v>, , кв-ры: 10,20,30,40,50,60,, агр: , </v>
      </c>
      <c r="E151" s="31"/>
      <c r="F151" s="31"/>
      <c r="G151" s="31"/>
      <c r="H151" s="31" t="s">
        <v>59</v>
      </c>
      <c r="I151" s="32"/>
      <c r="J151" s="4"/>
      <c r="K151" s="33"/>
      <c r="L151" s="34" t="str">
        <f aca="false">IF(ISBLANK(K151),"a","b")</f>
        <v>a</v>
      </c>
      <c r="M151" s="34" t="str">
        <f aca="false">IF(ISBLANK(B151),"",IF(L151="b",K151,IF(L151="a","")))</f>
        <v/>
      </c>
      <c r="N151" s="35" t="n">
        <f aca="false">IF(ISBLANK(B151),"",IF( ISBLANK(K151), , IF( ISBLANK(O151), 1,) ))</f>
        <v>0</v>
      </c>
      <c r="O151" s="44"/>
      <c r="P151" s="37" t="str">
        <f aca="false">IF(ISBLANK(O151),"a","b")</f>
        <v>a</v>
      </c>
      <c r="Q151" s="34" t="str">
        <f aca="false">IF(ISBLANK(B151),"",IF(P151="b",O151,IF(P151="a","")))</f>
        <v/>
      </c>
      <c r="R151" s="35" t="n">
        <f aca="false">IF(ISBLANK(B151),"",IF( ISBLANK(O151), , 1))</f>
        <v>0</v>
      </c>
      <c r="S151" s="38" t="str">
        <f aca="true">IF(ISBLANK(B151),"",IF( ISBLANK(K151), "" , IF( ISBLANK(O151), (TODAY()-K151)/365, (O151-K151)/365)) )</f>
        <v/>
      </c>
      <c r="T151" s="38" t="str">
        <f aca="false">IF(ISBLANK(B151),"",IF( ISBLANK(K151), "" , IF( ISBLANK(O151), ($Z$41-K151)/365, (O151-K151)/365)) )</f>
        <v/>
      </c>
      <c r="U151" s="38" t="str">
        <f aca="true">IF(ISBLANK(B151),"",IF( ISBLANK(O151), "", (TODAY()-O151)/365))</f>
        <v/>
      </c>
      <c r="V151" s="38" t="str">
        <f aca="false">IF(ISBLANK(B151),"",IF( ISBLANK(O151), "", ($Z$41-O151)/365))</f>
        <v/>
      </c>
      <c r="W151" s="29"/>
      <c r="X151" s="39" t="n">
        <v>1</v>
      </c>
      <c r="Y151" s="40"/>
    </row>
    <row r="152" customFormat="false" ht="15" hidden="false" customHeight="false" outlineLevel="0" collapsed="false">
      <c r="A152" s="1" t="n">
        <v>152</v>
      </c>
      <c r="B152" s="28" t="n">
        <v>1</v>
      </c>
      <c r="C152" s="29" t="n">
        <v>6</v>
      </c>
      <c r="D152" s="30" t="str">
        <f aca="false">CONCATENATE(E152,", ",F152,", кв-ры: ",H152,", агр: ",I152,", ",W152)</f>
        <v> Маяковского, 20, кв-ры: 1, агр: , </v>
      </c>
      <c r="E152" s="31" t="s">
        <v>76</v>
      </c>
      <c r="F152" s="31" t="n">
        <v>20</v>
      </c>
      <c r="G152" s="31" t="n">
        <v>3</v>
      </c>
      <c r="H152" s="31" t="n">
        <v>1</v>
      </c>
      <c r="I152" s="32"/>
      <c r="J152" s="4"/>
      <c r="K152" s="33"/>
      <c r="L152" s="34" t="str">
        <f aca="false">IF(ISBLANK(K152),"a","b")</f>
        <v>a</v>
      </c>
      <c r="M152" s="34" t="str">
        <f aca="false">IF(ISBLANK(B152),"",IF(L152="b",K152,IF(L152="a","")))</f>
        <v/>
      </c>
      <c r="N152" s="35" t="n">
        <f aca="false">IF(ISBLANK(B152),"",IF( ISBLANK(K152), , IF( ISBLANK(O152), 1,) ))</f>
        <v>0</v>
      </c>
      <c r="O152" s="44"/>
      <c r="P152" s="37" t="str">
        <f aca="false">IF(ISBLANK(O152),"a","b")</f>
        <v>a</v>
      </c>
      <c r="Q152" s="34" t="str">
        <f aca="false">IF(ISBLANK(B152),"",IF(P152="b",O152,IF(P152="a","")))</f>
        <v/>
      </c>
      <c r="R152" s="35" t="n">
        <f aca="false">IF(ISBLANK(B152),"",IF( ISBLANK(O152), , 1))</f>
        <v>0</v>
      </c>
      <c r="S152" s="38" t="str">
        <f aca="true">IF(ISBLANK(B152),"",IF( ISBLANK(K152), "" , IF( ISBLANK(O152), (TODAY()-K152)/365, (O152-K152)/365)) )</f>
        <v/>
      </c>
      <c r="T152" s="38" t="str">
        <f aca="false">IF(ISBLANK(B152),"",IF( ISBLANK(K152), "" , IF( ISBLANK(O152), ($Z$41-K152)/365, (O152-K152)/365)) )</f>
        <v/>
      </c>
      <c r="U152" s="38" t="str">
        <f aca="true">IF(ISBLANK(B152),"",IF( ISBLANK(O152), "", (TODAY()-O152)/365))</f>
        <v/>
      </c>
      <c r="V152" s="38" t="str">
        <f aca="false">IF(ISBLANK(B152),"",IF( ISBLANK(O152), "", ($Z$41-O152)/365))</f>
        <v/>
      </c>
      <c r="W152" s="29"/>
      <c r="X152" s="39" t="n">
        <v>1</v>
      </c>
      <c r="Y152" s="40"/>
    </row>
    <row r="153" customFormat="false" ht="15" hidden="false" customHeight="false" outlineLevel="0" collapsed="false">
      <c r="A153" s="1" t="n">
        <v>153</v>
      </c>
      <c r="B153" s="28" t="n">
        <v>1</v>
      </c>
      <c r="C153" s="29"/>
      <c r="D153" s="30" t="str">
        <f aca="false">CONCATENATE(E153,", ",F153,", кв-ры: ",H153,", агр: ",I153,", ",W153)</f>
        <v>, , кв-ры: 2, агр: , </v>
      </c>
      <c r="E153" s="31"/>
      <c r="F153" s="31"/>
      <c r="G153" s="31"/>
      <c r="H153" s="31" t="n">
        <v>2</v>
      </c>
      <c r="I153" s="32"/>
      <c r="J153" s="4"/>
      <c r="K153" s="33"/>
      <c r="L153" s="34" t="str">
        <f aca="false">IF(ISBLANK(K153),"a","b")</f>
        <v>a</v>
      </c>
      <c r="M153" s="34" t="str">
        <f aca="false">IF(ISBLANK(B153),"",IF(L153="b",K153,IF(L153="a","")))</f>
        <v/>
      </c>
      <c r="N153" s="35" t="n">
        <f aca="false">IF(ISBLANK(B153),"",IF( ISBLANK(K153), , IF( ISBLANK(O153), 1,) ))</f>
        <v>0</v>
      </c>
      <c r="O153" s="44"/>
      <c r="P153" s="37" t="str">
        <f aca="false">IF(ISBLANK(O153),"a","b")</f>
        <v>a</v>
      </c>
      <c r="Q153" s="34" t="str">
        <f aca="false">IF(ISBLANK(B153),"",IF(P153="b",O153,IF(P153="a","")))</f>
        <v/>
      </c>
      <c r="R153" s="35" t="n">
        <f aca="false">IF(ISBLANK(B153),"",IF( ISBLANK(O153), , 1))</f>
        <v>0</v>
      </c>
      <c r="S153" s="38" t="str">
        <f aca="true">IF(ISBLANK(B153),"",IF( ISBLANK(K153), "" , IF( ISBLANK(O153), (TODAY()-K153)/365, (O153-K153)/365)) )</f>
        <v/>
      </c>
      <c r="T153" s="38" t="str">
        <f aca="false">IF(ISBLANK(B153),"",IF( ISBLANK(K153), "" , IF( ISBLANK(O153), ($Z$41-K153)/365, (O153-K153)/365)) )</f>
        <v/>
      </c>
      <c r="U153" s="38" t="str">
        <f aca="true">IF(ISBLANK(B153),"",IF( ISBLANK(O153), "", (TODAY()-O153)/365))</f>
        <v/>
      </c>
      <c r="V153" s="38" t="str">
        <f aca="false">IF(ISBLANK(B153),"",IF( ISBLANK(O153), "", ($Z$41-O153)/365))</f>
        <v/>
      </c>
      <c r="W153" s="29"/>
      <c r="X153" s="39" t="n">
        <v>1</v>
      </c>
      <c r="Y153" s="40"/>
    </row>
    <row r="154" customFormat="false" ht="15" hidden="false" customHeight="false" outlineLevel="0" collapsed="false">
      <c r="A154" s="1" t="n">
        <v>154</v>
      </c>
      <c r="B154" s="28" t="n">
        <v>1</v>
      </c>
      <c r="C154" s="29"/>
      <c r="D154" s="30" t="str">
        <f aca="false">CONCATENATE(E154,", ",F154,", кв-ры: ",H154,", агр: ",I154,", ",W154)</f>
        <v>, , кв-ры: 3, агр: , </v>
      </c>
      <c r="E154" s="31"/>
      <c r="F154" s="31"/>
      <c r="G154" s="31"/>
      <c r="H154" s="31" t="n">
        <v>3</v>
      </c>
      <c r="I154" s="32"/>
      <c r="J154" s="4"/>
      <c r="K154" s="33"/>
      <c r="L154" s="34" t="str">
        <f aca="false">IF(ISBLANK(K154),"a","b")</f>
        <v>a</v>
      </c>
      <c r="M154" s="34" t="str">
        <f aca="false">IF(ISBLANK(B154),"",IF(L154="b",K154,IF(L154="a","")))</f>
        <v/>
      </c>
      <c r="N154" s="35" t="n">
        <f aca="false">IF(ISBLANK(B154),"",IF( ISBLANK(K154), , IF( ISBLANK(O154), 1,) ))</f>
        <v>0</v>
      </c>
      <c r="O154" s="44"/>
      <c r="P154" s="37" t="str">
        <f aca="false">IF(ISBLANK(O154),"a","b")</f>
        <v>a</v>
      </c>
      <c r="Q154" s="34" t="str">
        <f aca="false">IF(ISBLANK(B154),"",IF(P154="b",O154,IF(P154="a","")))</f>
        <v/>
      </c>
      <c r="R154" s="35" t="n">
        <f aca="false">IF(ISBLANK(B154),"",IF( ISBLANK(O154), , 1))</f>
        <v>0</v>
      </c>
      <c r="S154" s="38" t="str">
        <f aca="true">IF(ISBLANK(B154),"",IF( ISBLANK(K154), "" , IF( ISBLANK(O154), (TODAY()-K154)/365, (O154-K154)/365)) )</f>
        <v/>
      </c>
      <c r="T154" s="38" t="str">
        <f aca="false">IF(ISBLANK(B154),"",IF( ISBLANK(K154), "" , IF( ISBLANK(O154), ($Z$41-K154)/365, (O154-K154)/365)) )</f>
        <v/>
      </c>
      <c r="U154" s="38" t="str">
        <f aca="true">IF(ISBLANK(B154),"",IF( ISBLANK(O154), "", (TODAY()-O154)/365))</f>
        <v/>
      </c>
      <c r="V154" s="38" t="str">
        <f aca="false">IF(ISBLANK(B154),"",IF( ISBLANK(O154), "", ($Z$41-O154)/365))</f>
        <v/>
      </c>
      <c r="W154" s="29"/>
      <c r="X154" s="39" t="n">
        <v>1</v>
      </c>
      <c r="Y154" s="40"/>
    </row>
    <row r="155" customFormat="false" ht="15" hidden="false" customHeight="false" outlineLevel="0" collapsed="false">
      <c r="A155" s="1" t="n">
        <v>155</v>
      </c>
      <c r="B155" s="28" t="n">
        <v>1</v>
      </c>
      <c r="C155" s="29" t="n">
        <v>7</v>
      </c>
      <c r="D155" s="30" t="str">
        <f aca="false">CONCATENATE(E155,", ",F155,", кв-ры: ",H155,", агр: ",I155,", ",W155)</f>
        <v> Маяковского, 22, кв-ры: 1, агр: , </v>
      </c>
      <c r="E155" s="31" t="s">
        <v>76</v>
      </c>
      <c r="F155" s="31" t="n">
        <v>22</v>
      </c>
      <c r="G155" s="31" t="n">
        <v>1</v>
      </c>
      <c r="H155" s="31" t="n">
        <v>1</v>
      </c>
      <c r="I155" s="32"/>
      <c r="J155" s="4"/>
      <c r="K155" s="33"/>
      <c r="L155" s="34" t="str">
        <f aca="false">IF(ISBLANK(K155),"a","b")</f>
        <v>a</v>
      </c>
      <c r="M155" s="34" t="str">
        <f aca="false">IF(ISBLANK(B155),"",IF(L155="b",K155,IF(L155="a","")))</f>
        <v/>
      </c>
      <c r="N155" s="35" t="n">
        <f aca="false">IF(ISBLANK(B155),"",IF( ISBLANK(K155), , IF( ISBLANK(O155), 1,) ))</f>
        <v>0</v>
      </c>
      <c r="O155" s="36"/>
      <c r="P155" s="37" t="str">
        <f aca="false">IF(ISBLANK(O155),"a","b")</f>
        <v>a</v>
      </c>
      <c r="Q155" s="34" t="str">
        <f aca="false">IF(ISBLANK(B155),"",IF(P155="b",O155,IF(P155="a","")))</f>
        <v/>
      </c>
      <c r="R155" s="35" t="n">
        <f aca="false">IF(ISBLANK(B155),"",IF( ISBLANK(O155), , 1))</f>
        <v>0</v>
      </c>
      <c r="S155" s="38" t="str">
        <f aca="true">IF(ISBLANK(B155),"",IF( ISBLANK(K155), "" , IF( ISBLANK(O155), (TODAY()-K155)/365, (O155-K155)/365)) )</f>
        <v/>
      </c>
      <c r="T155" s="38" t="str">
        <f aca="false">IF(ISBLANK(B155),"",IF( ISBLANK(K155), "" , IF( ISBLANK(O155), ($Z$41-K155)/365, (O155-K155)/365)) )</f>
        <v/>
      </c>
      <c r="U155" s="38" t="str">
        <f aca="true">IF(ISBLANK(B155),"",IF( ISBLANK(O155), "", (TODAY()-O155)/365))</f>
        <v/>
      </c>
      <c r="V155" s="38" t="str">
        <f aca="false">IF(ISBLANK(B155),"",IF( ISBLANK(O155), "", ($Z$41-O155)/365))</f>
        <v/>
      </c>
      <c r="W155" s="29"/>
      <c r="X155" s="39" t="n">
        <v>1</v>
      </c>
      <c r="Y155" s="40"/>
    </row>
    <row r="156" customFormat="false" ht="15" hidden="false" customHeight="false" outlineLevel="0" collapsed="false">
      <c r="A156" s="1" t="n">
        <v>156</v>
      </c>
      <c r="B156" s="28" t="n">
        <v>1</v>
      </c>
      <c r="C156" s="29" t="n">
        <v>8</v>
      </c>
      <c r="D156" s="30" t="str">
        <f aca="false">CONCATENATE(E156,", ",F156,", кв-ры: ",H156,", агр: ",I156,", ",W156)</f>
        <v> Маяковского, 24, кв-ры: 1, агр: , </v>
      </c>
      <c r="E156" s="31" t="s">
        <v>76</v>
      </c>
      <c r="F156" s="31" t="n">
        <v>24</v>
      </c>
      <c r="G156" s="31" t="n">
        <v>1</v>
      </c>
      <c r="H156" s="31" t="n">
        <v>1</v>
      </c>
      <c r="I156" s="32"/>
      <c r="J156" s="4"/>
      <c r="K156" s="33"/>
      <c r="L156" s="34" t="str">
        <f aca="false">IF(ISBLANK(K156),"a","b")</f>
        <v>a</v>
      </c>
      <c r="M156" s="34" t="str">
        <f aca="false">IF(ISBLANK(B156),"",IF(L156="b",K156,IF(L156="a","")))</f>
        <v/>
      </c>
      <c r="N156" s="35" t="n">
        <f aca="false">IF(ISBLANK(B156),"",IF( ISBLANK(K156), , IF( ISBLANK(O156), 1,) ))</f>
        <v>0</v>
      </c>
      <c r="O156" s="44"/>
      <c r="P156" s="37" t="str">
        <f aca="false">IF(ISBLANK(O156),"a","b")</f>
        <v>a</v>
      </c>
      <c r="Q156" s="34" t="str">
        <f aca="false">IF(ISBLANK(B156),"",IF(P156="b",O156,IF(P156="a","")))</f>
        <v/>
      </c>
      <c r="R156" s="35" t="n">
        <f aca="false">IF(ISBLANK(B156),"",IF( ISBLANK(O156), , 1))</f>
        <v>0</v>
      </c>
      <c r="S156" s="38" t="str">
        <f aca="true">IF(ISBLANK(B156),"",IF( ISBLANK(K156), "" , IF( ISBLANK(O156), (TODAY()-K156)/365, (O156-K156)/365)) )</f>
        <v/>
      </c>
      <c r="T156" s="38" t="str">
        <f aca="false">IF(ISBLANK(B156),"",IF( ISBLANK(K156), "" , IF( ISBLANK(O156), ($Z$41-K156)/365, (O156-K156)/365)) )</f>
        <v/>
      </c>
      <c r="U156" s="38" t="str">
        <f aca="true">IF(ISBLANK(B156),"",IF( ISBLANK(O156), "", (TODAY()-O156)/365))</f>
        <v/>
      </c>
      <c r="V156" s="38" t="str">
        <f aca="false">IF(ISBLANK(B156),"",IF( ISBLANK(O156), "", ($Z$41-O156)/365))</f>
        <v/>
      </c>
      <c r="W156" s="29"/>
      <c r="X156" s="39" t="n">
        <v>1</v>
      </c>
      <c r="Y156" s="40"/>
    </row>
    <row r="157" customFormat="false" ht="15" hidden="false" customHeight="false" outlineLevel="0" collapsed="false">
      <c r="A157" s="1" t="n">
        <v>157</v>
      </c>
      <c r="B157" s="28" t="n">
        <v>1</v>
      </c>
      <c r="C157" s="29" t="n">
        <v>9</v>
      </c>
      <c r="D157" s="30" t="str">
        <f aca="false">CONCATENATE(E157,", ",F157,", кв-ры: ",H157,", агр: ",I157,", ",W157)</f>
        <v> Маяковского, 26, кв-ры: 1, агр: , </v>
      </c>
      <c r="E157" s="31" t="s">
        <v>76</v>
      </c>
      <c r="F157" s="31" t="n">
        <v>26</v>
      </c>
      <c r="G157" s="31" t="n">
        <v>1</v>
      </c>
      <c r="H157" s="31" t="n">
        <v>1</v>
      </c>
      <c r="I157" s="32"/>
      <c r="J157" s="4"/>
      <c r="K157" s="33"/>
      <c r="L157" s="34" t="str">
        <f aca="false">IF(ISBLANK(K157),"a","b")</f>
        <v>a</v>
      </c>
      <c r="M157" s="34" t="str">
        <f aca="false">IF(ISBLANK(B157),"",IF(L157="b",K157,IF(L157="a","")))</f>
        <v/>
      </c>
      <c r="N157" s="35" t="n">
        <f aca="false">IF(ISBLANK(B157),"",IF( ISBLANK(K157), , IF( ISBLANK(O157), 1,) ))</f>
        <v>0</v>
      </c>
      <c r="O157" s="36"/>
      <c r="P157" s="37" t="str">
        <f aca="false">IF(ISBLANK(O157),"a","b")</f>
        <v>a</v>
      </c>
      <c r="Q157" s="34" t="str">
        <f aca="false">IF(ISBLANK(B157),"",IF(P157="b",O157,IF(P157="a","")))</f>
        <v/>
      </c>
      <c r="R157" s="35" t="n">
        <f aca="false">IF(ISBLANK(B157),"",IF( ISBLANK(O157), , 1))</f>
        <v>0</v>
      </c>
      <c r="S157" s="38" t="str">
        <f aca="true">IF(ISBLANK(B157),"",IF( ISBLANK(K157), "" , IF( ISBLANK(O157), (TODAY()-K157)/365, (O157-K157)/365)) )</f>
        <v/>
      </c>
      <c r="T157" s="38" t="str">
        <f aca="false">IF(ISBLANK(B157),"",IF( ISBLANK(K157), "" , IF( ISBLANK(O157), ($Z$41-K157)/365, (O157-K157)/365)) )</f>
        <v/>
      </c>
      <c r="U157" s="38" t="str">
        <f aca="true">IF(ISBLANK(B157),"",IF( ISBLANK(O157), "", (TODAY()-O157)/365))</f>
        <v/>
      </c>
      <c r="V157" s="38" t="str">
        <f aca="false">IF(ISBLANK(B157),"",IF( ISBLANK(O157), "", ($Z$41-O157)/365))</f>
        <v/>
      </c>
      <c r="W157" s="29"/>
      <c r="X157" s="39" t="n">
        <v>1</v>
      </c>
      <c r="Y157" s="40"/>
    </row>
    <row r="158" customFormat="false" ht="15" hidden="false" customHeight="false" outlineLevel="0" collapsed="false">
      <c r="A158" s="1" t="n">
        <v>158</v>
      </c>
      <c r="B158" s="28" t="n">
        <v>1</v>
      </c>
      <c r="C158" s="29" t="n">
        <v>10</v>
      </c>
      <c r="D158" s="30" t="str">
        <f aca="false">CONCATENATE(E158,", ",F158,", кв-ры: ",H158,", агр: ",I158,", ",W158)</f>
        <v> Маяковского, 28, кв-ры: 1, агр: , </v>
      </c>
      <c r="E158" s="31" t="s">
        <v>76</v>
      </c>
      <c r="F158" s="31" t="n">
        <v>28</v>
      </c>
      <c r="G158" s="31" t="n">
        <v>1</v>
      </c>
      <c r="H158" s="31" t="n">
        <v>1</v>
      </c>
      <c r="I158" s="32"/>
      <c r="J158" s="4"/>
      <c r="K158" s="33"/>
      <c r="L158" s="34" t="str">
        <f aca="false">IF(ISBLANK(K158),"a","b")</f>
        <v>a</v>
      </c>
      <c r="M158" s="34" t="str">
        <f aca="false">IF(ISBLANK(B158),"",IF(L158="b",K158,IF(L158="a","")))</f>
        <v/>
      </c>
      <c r="N158" s="35" t="n">
        <f aca="false">IF(ISBLANK(B158),"",IF( ISBLANK(K158), , IF( ISBLANK(O158), 1,) ))</f>
        <v>0</v>
      </c>
      <c r="O158" s="44"/>
      <c r="P158" s="37" t="str">
        <f aca="false">IF(ISBLANK(O158),"a","b")</f>
        <v>a</v>
      </c>
      <c r="Q158" s="34" t="str">
        <f aca="false">IF(ISBLANK(B158),"",IF(P158="b",O158,IF(P158="a","")))</f>
        <v/>
      </c>
      <c r="R158" s="35" t="n">
        <f aca="false">IF(ISBLANK(B158),"",IF( ISBLANK(O158), , 1))</f>
        <v>0</v>
      </c>
      <c r="S158" s="38" t="str">
        <f aca="true">IF(ISBLANK(B158),"",IF( ISBLANK(K158), "" , IF( ISBLANK(O158), (TODAY()-K158)/365, (O158-K158)/365)) )</f>
        <v/>
      </c>
      <c r="T158" s="38" t="str">
        <f aca="false">IF(ISBLANK(B158),"",IF( ISBLANK(K158), "" , IF( ISBLANK(O158), ($Z$41-K158)/365, (O158-K158)/365)) )</f>
        <v/>
      </c>
      <c r="U158" s="38" t="str">
        <f aca="true">IF(ISBLANK(B158),"",IF( ISBLANK(O158), "", (TODAY()-O158)/365))</f>
        <v/>
      </c>
      <c r="V158" s="38" t="str">
        <f aca="false">IF(ISBLANK(B158),"",IF( ISBLANK(O158), "", ($Z$41-O158)/365))</f>
        <v/>
      </c>
      <c r="W158" s="29"/>
      <c r="X158" s="39" t="n">
        <v>1</v>
      </c>
      <c r="Y158" s="40"/>
    </row>
    <row r="159" customFormat="false" ht="15" hidden="false" customHeight="false" outlineLevel="0" collapsed="false">
      <c r="A159" s="1" t="n">
        <v>159</v>
      </c>
      <c r="B159" s="28" t="n">
        <v>1</v>
      </c>
      <c r="C159" s="29" t="n">
        <v>11</v>
      </c>
      <c r="D159" s="30" t="str">
        <f aca="false">CONCATENATE(E159,", ",F159,", кв-ры: ",H159,", агр: ",I159,", ",W159)</f>
        <v> Маяковского, 30, кв-ры: 1, агр: , </v>
      </c>
      <c r="E159" s="31" t="s">
        <v>76</v>
      </c>
      <c r="F159" s="31" t="n">
        <v>30</v>
      </c>
      <c r="G159" s="31" t="n">
        <v>1</v>
      </c>
      <c r="H159" s="31" t="n">
        <v>1</v>
      </c>
      <c r="I159" s="32"/>
      <c r="J159" s="4"/>
      <c r="K159" s="33"/>
      <c r="L159" s="34" t="str">
        <f aca="false">IF(ISBLANK(K159),"a","b")</f>
        <v>a</v>
      </c>
      <c r="M159" s="34" t="str">
        <f aca="false">IF(ISBLANK(B159),"",IF(L159="b",K159,IF(L159="a","")))</f>
        <v/>
      </c>
      <c r="N159" s="35" t="n">
        <f aca="false">IF(ISBLANK(B159),"",IF( ISBLANK(K159), , IF( ISBLANK(O159), 1,) ))</f>
        <v>0</v>
      </c>
      <c r="O159" s="36"/>
      <c r="P159" s="37" t="str">
        <f aca="false">IF(ISBLANK(O159),"a","b")</f>
        <v>a</v>
      </c>
      <c r="Q159" s="34" t="str">
        <f aca="false">IF(ISBLANK(B159),"",IF(P159="b",O159,IF(P159="a","")))</f>
        <v/>
      </c>
      <c r="R159" s="35" t="n">
        <f aca="false">IF(ISBLANK(B159),"",IF( ISBLANK(O159), , 1))</f>
        <v>0</v>
      </c>
      <c r="S159" s="38" t="str">
        <f aca="true">IF(ISBLANK(B159),"",IF( ISBLANK(K159), "" , IF( ISBLANK(O159), (TODAY()-K159)/365, (O159-K159)/365)) )</f>
        <v/>
      </c>
      <c r="T159" s="38" t="str">
        <f aca="false">IF(ISBLANK(B159),"",IF( ISBLANK(K159), "" , IF( ISBLANK(O159), ($Z$41-K159)/365, (O159-K159)/365)) )</f>
        <v/>
      </c>
      <c r="U159" s="38" t="str">
        <f aca="true">IF(ISBLANK(B159),"",IF( ISBLANK(O159), "", (TODAY()-O159)/365))</f>
        <v/>
      </c>
      <c r="V159" s="38" t="str">
        <f aca="false">IF(ISBLANK(B159),"",IF( ISBLANK(O159), "", ($Z$41-O159)/365))</f>
        <v/>
      </c>
      <c r="W159" s="29"/>
      <c r="X159" s="39" t="n">
        <v>1</v>
      </c>
      <c r="Y159" s="40"/>
    </row>
    <row r="160" customFormat="false" ht="15" hidden="false" customHeight="false" outlineLevel="0" collapsed="false">
      <c r="A160" s="1" t="n">
        <v>160</v>
      </c>
      <c r="B160" s="28" t="n">
        <v>1</v>
      </c>
      <c r="C160" s="29" t="n">
        <v>12</v>
      </c>
      <c r="D160" s="30" t="str">
        <f aca="false">CONCATENATE(E160,", ",F160,", кв-ры: ",H160,", агр: ",I160,", ",W160)</f>
        <v> Маяковского, 3, кв-ры: 1,11,21,31,41,51,, агр: , </v>
      </c>
      <c r="E160" s="31" t="s">
        <v>76</v>
      </c>
      <c r="F160" s="31" t="n">
        <v>3</v>
      </c>
      <c r="G160" s="31" t="n">
        <v>60</v>
      </c>
      <c r="H160" s="31" t="s">
        <v>77</v>
      </c>
      <c r="I160" s="32"/>
      <c r="J160" s="4"/>
      <c r="K160" s="33"/>
      <c r="L160" s="34" t="str">
        <f aca="false">IF(ISBLANK(K160),"a","b")</f>
        <v>a</v>
      </c>
      <c r="M160" s="34" t="str">
        <f aca="false">IF(ISBLANK(B160),"",IF(L160="b",K160,IF(L160="a","")))</f>
        <v/>
      </c>
      <c r="N160" s="35" t="n">
        <f aca="false">IF(ISBLANK(B160),"",IF( ISBLANK(K160), , IF( ISBLANK(O160), 1,) ))</f>
        <v>0</v>
      </c>
      <c r="O160" s="44"/>
      <c r="P160" s="37" t="str">
        <f aca="false">IF(ISBLANK(O160),"a","b")</f>
        <v>a</v>
      </c>
      <c r="Q160" s="34" t="str">
        <f aca="false">IF(ISBLANK(B160),"",IF(P160="b",O160,IF(P160="a","")))</f>
        <v/>
      </c>
      <c r="R160" s="35" t="n">
        <f aca="false">IF(ISBLANK(B160),"",IF( ISBLANK(O160), , 1))</f>
        <v>0</v>
      </c>
      <c r="S160" s="38" t="str">
        <f aca="true">IF(ISBLANK(B160),"",IF( ISBLANK(K160), "" , IF( ISBLANK(O160), (TODAY()-K160)/365, (O160-K160)/365)) )</f>
        <v/>
      </c>
      <c r="T160" s="38" t="str">
        <f aca="false">IF(ISBLANK(B160),"",IF( ISBLANK(K160), "" , IF( ISBLANK(O160), ($Z$41-K160)/365, (O160-K160)/365)) )</f>
        <v/>
      </c>
      <c r="U160" s="38" t="str">
        <f aca="true">IF(ISBLANK(B160),"",IF( ISBLANK(O160), "", (TODAY()-O160)/365))</f>
        <v/>
      </c>
      <c r="V160" s="38" t="str">
        <f aca="false">IF(ISBLANK(B160),"",IF( ISBLANK(O160), "", ($Z$41-O160)/365))</f>
        <v/>
      </c>
      <c r="W160" s="29"/>
      <c r="X160" s="39" t="n">
        <v>1</v>
      </c>
      <c r="Y160" s="40"/>
    </row>
    <row r="161" customFormat="false" ht="15" hidden="false" customHeight="false" outlineLevel="0" collapsed="false">
      <c r="A161" s="1" t="n">
        <v>161</v>
      </c>
      <c r="B161" s="28" t="n">
        <v>1</v>
      </c>
      <c r="C161" s="29"/>
      <c r="D161" s="30" t="str">
        <f aca="false">CONCATENATE(E161,", ",F161,", кв-ры: ",H161,", агр: ",I161,", ",W161)</f>
        <v>, , кв-ры: 2,12,22,32,42,52,, агр: , </v>
      </c>
      <c r="E161" s="31"/>
      <c r="F161" s="31"/>
      <c r="G161" s="31"/>
      <c r="H161" s="31" t="s">
        <v>78</v>
      </c>
      <c r="I161" s="32"/>
      <c r="J161" s="4"/>
      <c r="K161" s="33"/>
      <c r="L161" s="34" t="str">
        <f aca="false">IF(ISBLANK(K161),"a","b")</f>
        <v>a</v>
      </c>
      <c r="M161" s="34" t="str">
        <f aca="false">IF(ISBLANK(B161),"",IF(L161="b",K161,IF(L161="a","")))</f>
        <v/>
      </c>
      <c r="N161" s="35" t="n">
        <f aca="false">IF(ISBLANK(B161),"",IF( ISBLANK(K161), , IF( ISBLANK(O161), 1,) ))</f>
        <v>0</v>
      </c>
      <c r="O161" s="44"/>
      <c r="P161" s="37" t="str">
        <f aca="false">IF(ISBLANK(O161),"a","b")</f>
        <v>a</v>
      </c>
      <c r="Q161" s="34" t="str">
        <f aca="false">IF(ISBLANK(B161),"",IF(P161="b",O161,IF(P161="a","")))</f>
        <v/>
      </c>
      <c r="R161" s="35" t="n">
        <f aca="false">IF(ISBLANK(B161),"",IF( ISBLANK(O161), , 1))</f>
        <v>0</v>
      </c>
      <c r="S161" s="38" t="str">
        <f aca="true">IF(ISBLANK(B161),"",IF( ISBLANK(K161), "" , IF( ISBLANK(O161), (TODAY()-K161)/365, (O161-K161)/365)) )</f>
        <v/>
      </c>
      <c r="T161" s="38" t="str">
        <f aca="false">IF(ISBLANK(B161),"",IF( ISBLANK(K161), "" , IF( ISBLANK(O161), ($Z$41-K161)/365, (O161-K161)/365)) )</f>
        <v/>
      </c>
      <c r="U161" s="38" t="str">
        <f aca="true">IF(ISBLANK(B161),"",IF( ISBLANK(O161), "", (TODAY()-O161)/365))</f>
        <v/>
      </c>
      <c r="V161" s="38" t="str">
        <f aca="false">IF(ISBLANK(B161),"",IF( ISBLANK(O161), "", ($Z$41-O161)/365))</f>
        <v/>
      </c>
      <c r="W161" s="29"/>
      <c r="X161" s="39" t="n">
        <v>1</v>
      </c>
      <c r="Y161" s="40"/>
    </row>
    <row r="162" customFormat="false" ht="15" hidden="false" customHeight="false" outlineLevel="0" collapsed="false">
      <c r="A162" s="1" t="n">
        <v>162</v>
      </c>
      <c r="B162" s="28" t="n">
        <v>1</v>
      </c>
      <c r="C162" s="29"/>
      <c r="D162" s="30" t="str">
        <f aca="false">CONCATENATE(E162,", ",F162,", кв-ры: ",H162,", агр: ",I162,", ",W162)</f>
        <v>, , кв-ры: 3,13,23,33,43,53,, агр: , </v>
      </c>
      <c r="E162" s="31"/>
      <c r="F162" s="31"/>
      <c r="G162" s="31"/>
      <c r="H162" s="31" t="s">
        <v>79</v>
      </c>
      <c r="I162" s="32"/>
      <c r="J162" s="4"/>
      <c r="K162" s="33"/>
      <c r="L162" s="34" t="str">
        <f aca="false">IF(ISBLANK(K162),"a","b")</f>
        <v>a</v>
      </c>
      <c r="M162" s="34" t="str">
        <f aca="false">IF(ISBLANK(B162),"",IF(L162="b",K162,IF(L162="a","")))</f>
        <v/>
      </c>
      <c r="N162" s="35" t="n">
        <f aca="false">IF(ISBLANK(B162),"",IF( ISBLANK(K162), , IF( ISBLANK(O162), 1,) ))</f>
        <v>0</v>
      </c>
      <c r="O162" s="44"/>
      <c r="P162" s="37" t="str">
        <f aca="false">IF(ISBLANK(O162),"a","b")</f>
        <v>a</v>
      </c>
      <c r="Q162" s="34" t="str">
        <f aca="false">IF(ISBLANK(B162),"",IF(P162="b",O162,IF(P162="a","")))</f>
        <v/>
      </c>
      <c r="R162" s="35" t="n">
        <f aca="false">IF(ISBLANK(B162),"",IF( ISBLANK(O162), , 1))</f>
        <v>0</v>
      </c>
      <c r="S162" s="38" t="str">
        <f aca="true">IF(ISBLANK(B162),"",IF( ISBLANK(K162), "" , IF( ISBLANK(O162), (TODAY()-K162)/365, (O162-K162)/365)) )</f>
        <v/>
      </c>
      <c r="T162" s="38" t="str">
        <f aca="false">IF(ISBLANK(B162),"",IF( ISBLANK(K162), "" , IF( ISBLANK(O162), ($Z$41-K162)/365, (O162-K162)/365)) )</f>
        <v/>
      </c>
      <c r="U162" s="38" t="str">
        <f aca="true">IF(ISBLANK(B162),"",IF( ISBLANK(O162), "", (TODAY()-O162)/365))</f>
        <v/>
      </c>
      <c r="V162" s="38" t="str">
        <f aca="false">IF(ISBLANK(B162),"",IF( ISBLANK(O162), "", ($Z$41-O162)/365))</f>
        <v/>
      </c>
      <c r="W162" s="29"/>
      <c r="X162" s="39" t="n">
        <v>1</v>
      </c>
      <c r="Y162" s="40"/>
    </row>
    <row r="163" customFormat="false" ht="15" hidden="false" customHeight="false" outlineLevel="0" collapsed="false">
      <c r="A163" s="1" t="n">
        <v>163</v>
      </c>
      <c r="B163" s="28" t="n">
        <v>1</v>
      </c>
      <c r="C163" s="29"/>
      <c r="D163" s="30" t="str">
        <f aca="false">CONCATENATE(E163,", ",F163,", кв-ры: ",H163,", агр: ",I163,", ",W163)</f>
        <v>, , кв-ры: 4,14,24,34,44,54,, агр: , </v>
      </c>
      <c r="E163" s="31"/>
      <c r="F163" s="31"/>
      <c r="G163" s="31"/>
      <c r="H163" s="31" t="s">
        <v>80</v>
      </c>
      <c r="I163" s="32"/>
      <c r="J163" s="4"/>
      <c r="K163" s="33"/>
      <c r="L163" s="34" t="str">
        <f aca="false">IF(ISBLANK(K163),"a","b")</f>
        <v>a</v>
      </c>
      <c r="M163" s="34" t="str">
        <f aca="false">IF(ISBLANK(B163),"",IF(L163="b",K163,IF(L163="a","")))</f>
        <v/>
      </c>
      <c r="N163" s="35" t="n">
        <f aca="false">IF(ISBLANK(B163),"",IF( ISBLANK(K163), , IF( ISBLANK(O163), 1,) ))</f>
        <v>0</v>
      </c>
      <c r="O163" s="36"/>
      <c r="P163" s="37" t="str">
        <f aca="false">IF(ISBLANK(O163),"a","b")</f>
        <v>a</v>
      </c>
      <c r="Q163" s="34" t="str">
        <f aca="false">IF(ISBLANK(B163),"",IF(P163="b",O163,IF(P163="a","")))</f>
        <v/>
      </c>
      <c r="R163" s="35" t="n">
        <f aca="false">IF(ISBLANK(B163),"",IF( ISBLANK(O163), , 1))</f>
        <v>0</v>
      </c>
      <c r="S163" s="38" t="str">
        <f aca="true">IF(ISBLANK(B163),"",IF( ISBLANK(K163), "" , IF( ISBLANK(O163), (TODAY()-K163)/365, (O163-K163)/365)) )</f>
        <v/>
      </c>
      <c r="T163" s="38" t="str">
        <f aca="false">IF(ISBLANK(B163),"",IF( ISBLANK(K163), "" , IF( ISBLANK(O163), ($Z$41-K163)/365, (O163-K163)/365)) )</f>
        <v/>
      </c>
      <c r="U163" s="38" t="str">
        <f aca="true">IF(ISBLANK(B163),"",IF( ISBLANK(O163), "", (TODAY()-O163)/365))</f>
        <v/>
      </c>
      <c r="V163" s="38" t="str">
        <f aca="false">IF(ISBLANK(B163),"",IF( ISBLANK(O163), "", ($Z$41-O163)/365))</f>
        <v/>
      </c>
      <c r="W163" s="29"/>
      <c r="X163" s="39" t="n">
        <v>1</v>
      </c>
      <c r="Y163" s="40"/>
    </row>
    <row r="164" customFormat="false" ht="15" hidden="false" customHeight="false" outlineLevel="0" collapsed="false">
      <c r="A164" s="1" t="n">
        <v>164</v>
      </c>
      <c r="B164" s="28" t="n">
        <v>1</v>
      </c>
      <c r="C164" s="29"/>
      <c r="D164" s="30" t="str">
        <f aca="false">CONCATENATE(E164,", ",F164,", кв-ры: ",H164,", агр: ",I164,", ",W164)</f>
        <v>, , кв-ры: 5,15,25,35,45,55,, агр: , </v>
      </c>
      <c r="E164" s="31"/>
      <c r="F164" s="31"/>
      <c r="G164" s="31"/>
      <c r="H164" s="31" t="s">
        <v>54</v>
      </c>
      <c r="I164" s="32"/>
      <c r="J164" s="4"/>
      <c r="K164" s="33"/>
      <c r="L164" s="34" t="str">
        <f aca="false">IF(ISBLANK(K164),"a","b")</f>
        <v>a</v>
      </c>
      <c r="M164" s="34" t="str">
        <f aca="false">IF(ISBLANK(B164),"",IF(L164="b",K164,IF(L164="a","")))</f>
        <v/>
      </c>
      <c r="N164" s="35" t="n">
        <f aca="false">IF(ISBLANK(B164),"",IF( ISBLANK(K164), , IF( ISBLANK(O164), 1,) ))</f>
        <v>0</v>
      </c>
      <c r="O164" s="36"/>
      <c r="P164" s="37" t="str">
        <f aca="false">IF(ISBLANK(O164),"a","b")</f>
        <v>a</v>
      </c>
      <c r="Q164" s="34" t="str">
        <f aca="false">IF(ISBLANK(B164),"",IF(P164="b",O164,IF(P164="a","")))</f>
        <v/>
      </c>
      <c r="R164" s="35" t="n">
        <f aca="false">IF(ISBLANK(B164),"",IF( ISBLANK(O164), , 1))</f>
        <v>0</v>
      </c>
      <c r="S164" s="38" t="str">
        <f aca="true">IF(ISBLANK(B164),"",IF( ISBLANK(K164), "" , IF( ISBLANK(O164), (TODAY()-K164)/365, (O164-K164)/365)) )</f>
        <v/>
      </c>
      <c r="T164" s="38" t="str">
        <f aca="false">IF(ISBLANK(B164),"",IF( ISBLANK(K164), "" , IF( ISBLANK(O164), ($Z$41-K164)/365, (O164-K164)/365)) )</f>
        <v/>
      </c>
      <c r="U164" s="38" t="str">
        <f aca="true">IF(ISBLANK(B164),"",IF( ISBLANK(O164), "", (TODAY()-O164)/365))</f>
        <v/>
      </c>
      <c r="V164" s="38" t="str">
        <f aca="false">IF(ISBLANK(B164),"",IF( ISBLANK(O164), "", ($Z$41-O164)/365))</f>
        <v/>
      </c>
      <c r="W164" s="29"/>
      <c r="X164" s="39" t="n">
        <v>1</v>
      </c>
      <c r="Y164" s="40"/>
    </row>
    <row r="165" customFormat="false" ht="15" hidden="false" customHeight="false" outlineLevel="0" collapsed="false">
      <c r="A165" s="1" t="n">
        <v>165</v>
      </c>
      <c r="B165" s="28" t="n">
        <v>1</v>
      </c>
      <c r="C165" s="29"/>
      <c r="D165" s="30" t="str">
        <f aca="false">CONCATENATE(E165,", ",F165,", кв-ры: ",H165,", агр: ",I165,", ",W165)</f>
        <v>, , кв-ры: 6,16,26,36,46,56,, агр: , </v>
      </c>
      <c r="E165" s="31"/>
      <c r="F165" s="31"/>
      <c r="G165" s="31"/>
      <c r="H165" s="31" t="s">
        <v>55</v>
      </c>
      <c r="I165" s="32"/>
      <c r="J165" s="4"/>
      <c r="K165" s="33"/>
      <c r="L165" s="34" t="str">
        <f aca="false">IF(ISBLANK(K165),"a","b")</f>
        <v>a</v>
      </c>
      <c r="M165" s="34" t="str">
        <f aca="false">IF(ISBLANK(B165),"",IF(L165="b",K165,IF(L165="a","")))</f>
        <v/>
      </c>
      <c r="N165" s="35" t="n">
        <f aca="false">IF(ISBLANK(B165),"",IF( ISBLANK(K165), , IF( ISBLANK(O165), 1,) ))</f>
        <v>0</v>
      </c>
      <c r="O165" s="44"/>
      <c r="P165" s="37" t="str">
        <f aca="false">IF(ISBLANK(O165),"a","b")</f>
        <v>a</v>
      </c>
      <c r="Q165" s="34" t="str">
        <f aca="false">IF(ISBLANK(B165),"",IF(P165="b",O165,IF(P165="a","")))</f>
        <v/>
      </c>
      <c r="R165" s="35" t="n">
        <f aca="false">IF(ISBLANK(B165),"",IF( ISBLANK(O165), , 1))</f>
        <v>0</v>
      </c>
      <c r="S165" s="38" t="str">
        <f aca="true">IF(ISBLANK(B165),"",IF( ISBLANK(K165), "" , IF( ISBLANK(O165), (TODAY()-K165)/365, (O165-K165)/365)) )</f>
        <v/>
      </c>
      <c r="T165" s="38" t="str">
        <f aca="false">IF(ISBLANK(B165),"",IF( ISBLANK(K165), "" , IF( ISBLANK(O165), ($Z$41-K165)/365, (O165-K165)/365)) )</f>
        <v/>
      </c>
      <c r="U165" s="38" t="str">
        <f aca="true">IF(ISBLANK(B165),"",IF( ISBLANK(O165), "", (TODAY()-O165)/365))</f>
        <v/>
      </c>
      <c r="V165" s="38" t="str">
        <f aca="false">IF(ISBLANK(B165),"",IF( ISBLANK(O165), "", ($Z$41-O165)/365))</f>
        <v/>
      </c>
      <c r="W165" s="29"/>
      <c r="X165" s="39" t="n">
        <v>1</v>
      </c>
      <c r="Y165" s="40"/>
    </row>
    <row r="166" customFormat="false" ht="15" hidden="false" customHeight="false" outlineLevel="0" collapsed="false">
      <c r="A166" s="1" t="n">
        <v>166</v>
      </c>
      <c r="B166" s="28" t="n">
        <v>1</v>
      </c>
      <c r="C166" s="29"/>
      <c r="D166" s="30" t="str">
        <f aca="false">CONCATENATE(E166,", ",F166,", кв-ры: ",H166,", агр: ",I166,", ",W166)</f>
        <v>, , кв-ры: 7,17,27,37,47,57,, агр: , </v>
      </c>
      <c r="E166" s="31"/>
      <c r="F166" s="31"/>
      <c r="G166" s="31"/>
      <c r="H166" s="31" t="s">
        <v>56</v>
      </c>
      <c r="I166" s="32"/>
      <c r="J166" s="4"/>
      <c r="K166" s="46"/>
      <c r="L166" s="34" t="str">
        <f aca="false">IF(ISBLANK(K166),"a","b")</f>
        <v>a</v>
      </c>
      <c r="M166" s="34" t="str">
        <f aca="false">IF(ISBLANK(B166),"",IF(L166="b",K166,IF(L166="a","")))</f>
        <v/>
      </c>
      <c r="N166" s="35" t="n">
        <f aca="false">IF(ISBLANK(B166),"",IF( ISBLANK(K166), , IF( ISBLANK(O166), 1,) ))</f>
        <v>0</v>
      </c>
      <c r="O166" s="44"/>
      <c r="P166" s="37" t="str">
        <f aca="false">IF(ISBLANK(O166),"a","b")</f>
        <v>a</v>
      </c>
      <c r="Q166" s="34" t="str">
        <f aca="false">IF(ISBLANK(B166),"",IF(P166="b",O166,IF(P166="a","")))</f>
        <v/>
      </c>
      <c r="R166" s="35" t="n">
        <f aca="false">IF(ISBLANK(B166),"",IF( ISBLANK(O166), , 1))</f>
        <v>0</v>
      </c>
      <c r="S166" s="38" t="str">
        <f aca="true">IF(ISBLANK(B166),"",IF( ISBLANK(K166), "" , IF( ISBLANK(O166), (TODAY()-K166)/365, (O166-K166)/365)) )</f>
        <v/>
      </c>
      <c r="T166" s="38" t="str">
        <f aca="false">IF(ISBLANK(B166),"",IF( ISBLANK(K166), "" , IF( ISBLANK(O166), ($Z$41-K166)/365, (O166-K166)/365)) )</f>
        <v/>
      </c>
      <c r="U166" s="38" t="str">
        <f aca="true">IF(ISBLANK(B166),"",IF( ISBLANK(O166), "", (TODAY()-O166)/365))</f>
        <v/>
      </c>
      <c r="V166" s="38" t="str">
        <f aca="false">IF(ISBLANK(B166),"",IF( ISBLANK(O166), "", ($Z$41-O166)/365))</f>
        <v/>
      </c>
      <c r="W166" s="29"/>
      <c r="X166" s="39" t="n">
        <v>1</v>
      </c>
      <c r="Y166" s="40"/>
    </row>
    <row r="167" customFormat="false" ht="15" hidden="false" customHeight="false" outlineLevel="0" collapsed="false">
      <c r="A167" s="1" t="n">
        <v>167</v>
      </c>
      <c r="B167" s="28" t="n">
        <v>1</v>
      </c>
      <c r="C167" s="29"/>
      <c r="D167" s="30" t="str">
        <f aca="false">CONCATENATE(E167,", ",F167,", кв-ры: ",H167,", агр: ",I167,", ",W167)</f>
        <v>, , кв-ры: 8,18,28,38,48,58,, агр: , </v>
      </c>
      <c r="E167" s="31"/>
      <c r="F167" s="31"/>
      <c r="G167" s="31"/>
      <c r="H167" s="31" t="s">
        <v>57</v>
      </c>
      <c r="I167" s="32"/>
      <c r="J167" s="4"/>
      <c r="K167" s="33"/>
      <c r="L167" s="34" t="str">
        <f aca="false">IF(ISBLANK(K167),"a","b")</f>
        <v>a</v>
      </c>
      <c r="M167" s="34" t="str">
        <f aca="false">IF(ISBLANK(B167),"",IF(L167="b",K167,IF(L167="a","")))</f>
        <v/>
      </c>
      <c r="N167" s="35" t="n">
        <f aca="false">IF(ISBLANK(B167),"",IF( ISBLANK(K167), , IF( ISBLANK(O167), 1,) ))</f>
        <v>0</v>
      </c>
      <c r="O167" s="44"/>
      <c r="P167" s="37" t="str">
        <f aca="false">IF(ISBLANK(O167),"a","b")</f>
        <v>a</v>
      </c>
      <c r="Q167" s="34" t="str">
        <f aca="false">IF(ISBLANK(B167),"",IF(P167="b",O167,IF(P167="a","")))</f>
        <v/>
      </c>
      <c r="R167" s="35" t="n">
        <f aca="false">IF(ISBLANK(B167),"",IF( ISBLANK(O167), , 1))</f>
        <v>0</v>
      </c>
      <c r="S167" s="38" t="str">
        <f aca="true">IF(ISBLANK(B167),"",IF( ISBLANK(K167), "" , IF( ISBLANK(O167), (TODAY()-K167)/365, (O167-K167)/365)) )</f>
        <v/>
      </c>
      <c r="T167" s="38" t="str">
        <f aca="false">IF(ISBLANK(B167),"",IF( ISBLANK(K167), "" , IF( ISBLANK(O167), ($Z$41-K167)/365, (O167-K167)/365)) )</f>
        <v/>
      </c>
      <c r="U167" s="38" t="str">
        <f aca="true">IF(ISBLANK(B167),"",IF( ISBLANK(O167), "", (TODAY()-O167)/365))</f>
        <v/>
      </c>
      <c r="V167" s="38" t="str">
        <f aca="false">IF(ISBLANK(B167),"",IF( ISBLANK(O167), "", ($Z$41-O167)/365))</f>
        <v/>
      </c>
      <c r="W167" s="29"/>
      <c r="X167" s="39" t="n">
        <v>1</v>
      </c>
      <c r="Y167" s="40"/>
    </row>
    <row r="168" customFormat="false" ht="15" hidden="false" customHeight="false" outlineLevel="0" collapsed="false">
      <c r="A168" s="1" t="n">
        <v>168</v>
      </c>
      <c r="B168" s="28" t="n">
        <v>1</v>
      </c>
      <c r="C168" s="29"/>
      <c r="D168" s="30" t="str">
        <f aca="false">CONCATENATE(E168,", ",F168,", кв-ры: ",H168,", агр: ",I168,", ",W168)</f>
        <v>, , кв-ры: 9,19,29,39,49,59,, агр: , </v>
      </c>
      <c r="E168" s="31"/>
      <c r="F168" s="31"/>
      <c r="G168" s="31"/>
      <c r="H168" s="31" t="s">
        <v>58</v>
      </c>
      <c r="I168" s="32"/>
      <c r="J168" s="4"/>
      <c r="K168" s="46"/>
      <c r="L168" s="34" t="str">
        <f aca="false">IF(ISBLANK(K168),"a","b")</f>
        <v>a</v>
      </c>
      <c r="M168" s="34" t="str">
        <f aca="false">IF(ISBLANK(B168),"",IF(L168="b",K168,IF(L168="a","")))</f>
        <v/>
      </c>
      <c r="N168" s="35" t="n">
        <f aca="false">IF(ISBLANK(B168),"",IF( ISBLANK(K168), , IF( ISBLANK(O168), 1,) ))</f>
        <v>0</v>
      </c>
      <c r="O168" s="44"/>
      <c r="P168" s="37" t="str">
        <f aca="false">IF(ISBLANK(O168),"a","b")</f>
        <v>a</v>
      </c>
      <c r="Q168" s="34" t="str">
        <f aca="false">IF(ISBLANK(B168),"",IF(P168="b",O168,IF(P168="a","")))</f>
        <v/>
      </c>
      <c r="R168" s="35" t="n">
        <f aca="false">IF(ISBLANK(B168),"",IF( ISBLANK(O168), , 1))</f>
        <v>0</v>
      </c>
      <c r="S168" s="38" t="str">
        <f aca="true">IF(ISBLANK(B168),"",IF( ISBLANK(K168), "" , IF( ISBLANK(O168), (TODAY()-K168)/365, (O168-K168)/365)) )</f>
        <v/>
      </c>
      <c r="T168" s="38" t="str">
        <f aca="false">IF(ISBLANK(B168),"",IF( ISBLANK(K168), "" , IF( ISBLANK(O168), ($Z$41-K168)/365, (O168-K168)/365)) )</f>
        <v/>
      </c>
      <c r="U168" s="38" t="str">
        <f aca="true">IF(ISBLANK(B168),"",IF( ISBLANK(O168), "", (TODAY()-O168)/365))</f>
        <v/>
      </c>
      <c r="V168" s="38" t="str">
        <f aca="false">IF(ISBLANK(B168),"",IF( ISBLANK(O168), "", ($Z$41-O168)/365))</f>
        <v/>
      </c>
      <c r="W168" s="29"/>
      <c r="X168" s="39" t="n">
        <v>1</v>
      </c>
      <c r="Y168" s="40"/>
    </row>
    <row r="169" customFormat="false" ht="15" hidden="false" customHeight="false" outlineLevel="0" collapsed="false">
      <c r="A169" s="1" t="n">
        <v>169</v>
      </c>
      <c r="B169" s="28" t="n">
        <v>1</v>
      </c>
      <c r="C169" s="29"/>
      <c r="D169" s="30" t="str">
        <f aca="false">CONCATENATE(E169,", ",F169,", кв-ры: ",H169,", агр: ",I169,", ",W169)</f>
        <v>, , кв-ры: 10,20,30,40,50,60,, агр: , </v>
      </c>
      <c r="E169" s="31"/>
      <c r="F169" s="31"/>
      <c r="G169" s="31"/>
      <c r="H169" s="31" t="s">
        <v>59</v>
      </c>
      <c r="I169" s="32"/>
      <c r="J169" s="4"/>
      <c r="K169" s="33"/>
      <c r="L169" s="34" t="str">
        <f aca="false">IF(ISBLANK(K169),"a","b")</f>
        <v>a</v>
      </c>
      <c r="M169" s="34" t="str">
        <f aca="false">IF(ISBLANK(B169),"",IF(L169="b",K169,IF(L169="a","")))</f>
        <v/>
      </c>
      <c r="N169" s="35" t="n">
        <f aca="false">IF(ISBLANK(B169),"",IF( ISBLANK(K169), , IF( ISBLANK(O169), 1,) ))</f>
        <v>0</v>
      </c>
      <c r="O169" s="44"/>
      <c r="P169" s="37" t="str">
        <f aca="false">IF(ISBLANK(O169),"a","b")</f>
        <v>a</v>
      </c>
      <c r="Q169" s="34" t="str">
        <f aca="false">IF(ISBLANK(B169),"",IF(P169="b",O169,IF(P169="a","")))</f>
        <v/>
      </c>
      <c r="R169" s="35" t="n">
        <f aca="false">IF(ISBLANK(B169),"",IF( ISBLANK(O169), , 1))</f>
        <v>0</v>
      </c>
      <c r="S169" s="38" t="str">
        <f aca="true">IF(ISBLANK(B169),"",IF( ISBLANK(K169), "" , IF( ISBLANK(O169), (TODAY()-K169)/365, (O169-K169)/365)) )</f>
        <v/>
      </c>
      <c r="T169" s="38" t="str">
        <f aca="false">IF(ISBLANK(B169),"",IF( ISBLANK(K169), "" , IF( ISBLANK(O169), ($Z$41-K169)/365, (O169-K169)/365)) )</f>
        <v/>
      </c>
      <c r="U169" s="38" t="str">
        <f aca="true">IF(ISBLANK(B169),"",IF( ISBLANK(O169), "", (TODAY()-O169)/365))</f>
        <v/>
      </c>
      <c r="V169" s="38" t="str">
        <f aca="false">IF(ISBLANK(B169),"",IF( ISBLANK(O169), "", ($Z$41-O169)/365))</f>
        <v/>
      </c>
      <c r="W169" s="29"/>
      <c r="X169" s="39" t="n">
        <v>1</v>
      </c>
      <c r="Y169" s="40"/>
    </row>
    <row r="170" customFormat="false" ht="15" hidden="false" customHeight="false" outlineLevel="0" collapsed="false">
      <c r="A170" s="1" t="n">
        <v>170</v>
      </c>
      <c r="B170" s="28" t="n">
        <v>1</v>
      </c>
      <c r="C170" s="29" t="n">
        <v>1</v>
      </c>
      <c r="D170" s="30" t="str">
        <f aca="false">CONCATENATE(E170,", ",F170,", кв-ры: ",H170,", агр: ",I170,", ",W170)</f>
        <v> Кирова, 4, кв-ры: 1,11,, агр: 2 под, </v>
      </c>
      <c r="E170" s="31" t="s">
        <v>81</v>
      </c>
      <c r="F170" s="31" t="n">
        <v>4</v>
      </c>
      <c r="G170" s="31" t="n">
        <v>16</v>
      </c>
      <c r="H170" s="31" t="s">
        <v>48</v>
      </c>
      <c r="I170" s="32" t="s">
        <v>82</v>
      </c>
      <c r="J170" s="4"/>
      <c r="K170" s="33"/>
      <c r="L170" s="34" t="str">
        <f aca="false">IF(ISBLANK(K170),"a","b")</f>
        <v>a</v>
      </c>
      <c r="M170" s="34" t="str">
        <f aca="false">IF(ISBLANK(B170),"",IF(L170="b",K170,IF(L170="a","")))</f>
        <v/>
      </c>
      <c r="N170" s="35" t="n">
        <f aca="false">IF(ISBLANK(B170),"",IF( ISBLANK(K170), , IF( ISBLANK(O170), 1,) ))</f>
        <v>0</v>
      </c>
      <c r="O170" s="44"/>
      <c r="P170" s="37" t="str">
        <f aca="false">IF(ISBLANK(O170),"a","b")</f>
        <v>a</v>
      </c>
      <c r="Q170" s="34" t="str">
        <f aca="false">IF(ISBLANK(B170),"",IF(P170="b",O170,IF(P170="a","")))</f>
        <v/>
      </c>
      <c r="R170" s="35" t="n">
        <f aca="false">IF(ISBLANK(B170),"",IF( ISBLANK(O170), , 1))</f>
        <v>0</v>
      </c>
      <c r="S170" s="38" t="str">
        <f aca="true">IF(ISBLANK(B170),"",IF( ISBLANK(K170), "" , IF( ISBLANK(O170), (TODAY()-K170)/365, (O170-K170)/365)) )</f>
        <v/>
      </c>
      <c r="T170" s="38" t="str">
        <f aca="false">IF(ISBLANK(B170),"",IF( ISBLANK(K170), "" , IF( ISBLANK(O170), ($Z$41-K170)/365, (O170-K170)/365)) )</f>
        <v/>
      </c>
      <c r="U170" s="38" t="str">
        <f aca="true">IF(ISBLANK(B170),"",IF( ISBLANK(O170), "", (TODAY()-O170)/365))</f>
        <v/>
      </c>
      <c r="V170" s="38" t="str">
        <f aca="false">IF(ISBLANK(B170),"",IF( ISBLANK(O170), "", ($Z$41-O170)/365))</f>
        <v/>
      </c>
      <c r="W170" s="29"/>
      <c r="X170" s="39" t="n">
        <v>1</v>
      </c>
      <c r="Y170" s="40"/>
    </row>
    <row r="171" customFormat="false" ht="15" hidden="false" customHeight="false" outlineLevel="0" collapsed="false">
      <c r="A171" s="1" t="n">
        <v>171</v>
      </c>
      <c r="B171" s="28" t="n">
        <v>1</v>
      </c>
      <c r="C171" s="29"/>
      <c r="D171" s="30" t="str">
        <f aca="false">CONCATENATE(E171,", ",F171,", кв-ры: ",H171,", агр: ",I171,", ",W171)</f>
        <v>, , кв-ры: 2,12,, агр: 3 под, </v>
      </c>
      <c r="E171" s="31"/>
      <c r="F171" s="31"/>
      <c r="G171" s="31"/>
      <c r="H171" s="31" t="s">
        <v>49</v>
      </c>
      <c r="I171" s="32" t="s">
        <v>83</v>
      </c>
      <c r="J171" s="4"/>
      <c r="K171" s="33"/>
      <c r="L171" s="34" t="str">
        <f aca="false">IF(ISBLANK(K171),"a","b")</f>
        <v>a</v>
      </c>
      <c r="M171" s="34" t="str">
        <f aca="false">IF(ISBLANK(B171),"",IF(L171="b",K171,IF(L171="a","")))</f>
        <v/>
      </c>
      <c r="N171" s="35" t="n">
        <f aca="false">IF(ISBLANK(B171),"",IF( ISBLANK(K171), , IF( ISBLANK(O171), 1,) ))</f>
        <v>0</v>
      </c>
      <c r="O171" s="44"/>
      <c r="P171" s="37" t="str">
        <f aca="false">IF(ISBLANK(O171),"a","b")</f>
        <v>a</v>
      </c>
      <c r="Q171" s="34" t="str">
        <f aca="false">IF(ISBLANK(B171),"",IF(P171="b",O171,IF(P171="a","")))</f>
        <v/>
      </c>
      <c r="R171" s="35" t="n">
        <f aca="false">IF(ISBLANK(B171),"",IF( ISBLANK(O171), , 1))</f>
        <v>0</v>
      </c>
      <c r="S171" s="38" t="str">
        <f aca="true">IF(ISBLANK(B171),"",IF( ISBLANK(K171), "" , IF( ISBLANK(O171), (TODAY()-K171)/365, (O171-K171)/365)) )</f>
        <v/>
      </c>
      <c r="T171" s="38" t="str">
        <f aca="false">IF(ISBLANK(B171),"",IF( ISBLANK(K171), "" , IF( ISBLANK(O171), ($Z$41-K171)/365, (O171-K171)/365)) )</f>
        <v/>
      </c>
      <c r="U171" s="38" t="str">
        <f aca="true">IF(ISBLANK(B171),"",IF( ISBLANK(O171), "", (TODAY()-O171)/365))</f>
        <v/>
      </c>
      <c r="V171" s="38" t="str">
        <f aca="false">IF(ISBLANK(B171),"",IF( ISBLANK(O171), "", ($Z$41-O171)/365))</f>
        <v/>
      </c>
      <c r="W171" s="29"/>
      <c r="X171" s="39" t="n">
        <v>1</v>
      </c>
      <c r="Y171" s="40"/>
    </row>
    <row r="172" customFormat="false" ht="15" hidden="false" customHeight="false" outlineLevel="0" collapsed="false">
      <c r="A172" s="1" t="n">
        <v>172</v>
      </c>
      <c r="B172" s="28" t="n">
        <v>1</v>
      </c>
      <c r="C172" s="29"/>
      <c r="D172" s="30" t="str">
        <f aca="false">CONCATENATE(E172,", ",F172,", кв-ры: ",H172,", агр: ",I172,", ",W172)</f>
        <v>, , кв-ры: 3,13,, агр: 4 под, </v>
      </c>
      <c r="E172" s="31"/>
      <c r="F172" s="31"/>
      <c r="G172" s="31"/>
      <c r="H172" s="31" t="s">
        <v>72</v>
      </c>
      <c r="I172" s="32" t="s">
        <v>84</v>
      </c>
      <c r="J172" s="4"/>
      <c r="K172" s="33"/>
      <c r="L172" s="34" t="str">
        <f aca="false">IF(ISBLANK(K172),"a","b")</f>
        <v>a</v>
      </c>
      <c r="M172" s="34" t="str">
        <f aca="false">IF(ISBLANK(B172),"",IF(L172="b",K172,IF(L172="a","")))</f>
        <v/>
      </c>
      <c r="N172" s="35" t="n">
        <f aca="false">IF(ISBLANK(B172),"",IF( ISBLANK(K172), , IF( ISBLANK(O172), 1,) ))</f>
        <v>0</v>
      </c>
      <c r="O172" s="44"/>
      <c r="P172" s="37" t="str">
        <f aca="false">IF(ISBLANK(O172),"a","b")</f>
        <v>a</v>
      </c>
      <c r="Q172" s="34" t="str">
        <f aca="false">IF(ISBLANK(B172),"",IF(P172="b",O172,IF(P172="a","")))</f>
        <v/>
      </c>
      <c r="R172" s="35" t="n">
        <f aca="false">IF(ISBLANK(B172),"",IF( ISBLANK(O172), , 1))</f>
        <v>0</v>
      </c>
      <c r="S172" s="38" t="str">
        <f aca="true">IF(ISBLANK(B172),"",IF( ISBLANK(K172), "" , IF( ISBLANK(O172), (TODAY()-K172)/365, (O172-K172)/365)) )</f>
        <v/>
      </c>
      <c r="T172" s="38" t="str">
        <f aca="false">IF(ISBLANK(B172),"",IF( ISBLANK(K172), "" , IF( ISBLANK(O172), ($Z$41-K172)/365, (O172-K172)/365)) )</f>
        <v/>
      </c>
      <c r="U172" s="38" t="str">
        <f aca="true">IF(ISBLANK(B172),"",IF( ISBLANK(O172), "", (TODAY()-O172)/365))</f>
        <v/>
      </c>
      <c r="V172" s="38" t="str">
        <f aca="false">IF(ISBLANK(B172),"",IF( ISBLANK(O172), "", ($Z$41-O172)/365))</f>
        <v/>
      </c>
      <c r="W172" s="29"/>
      <c r="X172" s="39" t="n">
        <v>1</v>
      </c>
      <c r="Y172" s="40"/>
    </row>
    <row r="173" customFormat="false" ht="15" hidden="false" customHeight="false" outlineLevel="0" collapsed="false">
      <c r="A173" s="1" t="n">
        <v>173</v>
      </c>
      <c r="B173" s="28" t="n">
        <v>1</v>
      </c>
      <c r="C173" s="29"/>
      <c r="D173" s="30" t="str">
        <f aca="false">CONCATENATE(E173,", ",F173,", кв-ры: ",H173,", агр: ",I173,", ",W173)</f>
        <v>, , кв-ры: 4,14,, агр: 5 под, </v>
      </c>
      <c r="E173" s="31"/>
      <c r="F173" s="31"/>
      <c r="G173" s="31"/>
      <c r="H173" s="31" t="s">
        <v>73</v>
      </c>
      <c r="I173" s="32" t="s">
        <v>85</v>
      </c>
      <c r="J173" s="4"/>
      <c r="K173" s="33"/>
      <c r="L173" s="34" t="str">
        <f aca="false">IF(ISBLANK(K173),"a","b")</f>
        <v>a</v>
      </c>
      <c r="M173" s="34" t="str">
        <f aca="false">IF(ISBLANK(B173),"",IF(L173="b",K173,IF(L173="a","")))</f>
        <v/>
      </c>
      <c r="N173" s="35" t="n">
        <f aca="false">IF(ISBLANK(B173),"",IF( ISBLANK(K173), , IF( ISBLANK(O173), 1,) ))</f>
        <v>0</v>
      </c>
      <c r="O173" s="44"/>
      <c r="P173" s="37" t="str">
        <f aca="false">IF(ISBLANK(O173),"a","b")</f>
        <v>a</v>
      </c>
      <c r="Q173" s="34" t="str">
        <f aca="false">IF(ISBLANK(B173),"",IF(P173="b",O173,IF(P173="a","")))</f>
        <v/>
      </c>
      <c r="R173" s="35" t="n">
        <f aca="false">IF(ISBLANK(B173),"",IF( ISBLANK(O173), , 1))</f>
        <v>0</v>
      </c>
      <c r="S173" s="38" t="str">
        <f aca="true">IF(ISBLANK(B173),"",IF( ISBLANK(K173), "" , IF( ISBLANK(O173), (TODAY()-K173)/365, (O173-K173)/365)) )</f>
        <v/>
      </c>
      <c r="T173" s="38" t="str">
        <f aca="false">IF(ISBLANK(B173),"",IF( ISBLANK(K173), "" , IF( ISBLANK(O173), ($Z$41-K173)/365, (O173-K173)/365)) )</f>
        <v/>
      </c>
      <c r="U173" s="38" t="str">
        <f aca="true">IF(ISBLANK(B173),"",IF( ISBLANK(O173), "", (TODAY()-O173)/365))</f>
        <v/>
      </c>
      <c r="V173" s="38" t="str">
        <f aca="false">IF(ISBLANK(B173),"",IF( ISBLANK(O173), "", ($Z$41-O173)/365))</f>
        <v/>
      </c>
      <c r="W173" s="29"/>
      <c r="X173" s="39" t="n">
        <v>1</v>
      </c>
      <c r="Y173" s="40"/>
    </row>
    <row r="174" customFormat="false" ht="15" hidden="false" customHeight="false" outlineLevel="0" collapsed="false">
      <c r="A174" s="1" t="n">
        <v>174</v>
      </c>
      <c r="B174" s="28" t="n">
        <v>1</v>
      </c>
      <c r="C174" s="29"/>
      <c r="D174" s="30" t="str">
        <f aca="false">CONCATENATE(E174,", ",F174,", кв-ры: ",H174,", агр: ",I174,", ",W174)</f>
        <v>, , кв-ры: 5,15,, агр: 6 под, </v>
      </c>
      <c r="E174" s="31"/>
      <c r="F174" s="31"/>
      <c r="G174" s="31"/>
      <c r="H174" s="31" t="s">
        <v>74</v>
      </c>
      <c r="I174" s="32" t="s">
        <v>86</v>
      </c>
      <c r="J174" s="4"/>
      <c r="K174" s="33"/>
      <c r="L174" s="34" t="str">
        <f aca="false">IF(ISBLANK(K174),"a","b")</f>
        <v>a</v>
      </c>
      <c r="M174" s="34" t="str">
        <f aca="false">IF(ISBLANK(B174),"",IF(L174="b",K174,IF(L174="a","")))</f>
        <v/>
      </c>
      <c r="N174" s="35" t="n">
        <f aca="false">IF(ISBLANK(B174),"",IF( ISBLANK(K174), , IF( ISBLANK(O174), 1,) ))</f>
        <v>0</v>
      </c>
      <c r="O174" s="36"/>
      <c r="P174" s="37" t="str">
        <f aca="false">IF(ISBLANK(O174),"a","b")</f>
        <v>a</v>
      </c>
      <c r="Q174" s="34" t="str">
        <f aca="false">IF(ISBLANK(B174),"",IF(P174="b",O174,IF(P174="a","")))</f>
        <v/>
      </c>
      <c r="R174" s="35" t="n">
        <f aca="false">IF(ISBLANK(B174),"",IF( ISBLANK(O174), , 1))</f>
        <v>0</v>
      </c>
      <c r="S174" s="38" t="str">
        <f aca="true">IF(ISBLANK(B174),"",IF( ISBLANK(K174), "" , IF( ISBLANK(O174), (TODAY()-K174)/365, (O174-K174)/365)) )</f>
        <v/>
      </c>
      <c r="T174" s="38" t="str">
        <f aca="false">IF(ISBLANK(B174),"",IF( ISBLANK(K174), "" , IF( ISBLANK(O174), ($Z$41-K174)/365, (O174-K174)/365)) )</f>
        <v/>
      </c>
      <c r="U174" s="38" t="str">
        <f aca="true">IF(ISBLANK(B174),"",IF( ISBLANK(O174), "", (TODAY()-O174)/365))</f>
        <v/>
      </c>
      <c r="V174" s="38" t="str">
        <f aca="false">IF(ISBLANK(B174),"",IF( ISBLANK(O174), "", ($Z$41-O174)/365))</f>
        <v/>
      </c>
      <c r="W174" s="29"/>
      <c r="X174" s="39" t="n">
        <v>1</v>
      </c>
      <c r="Y174" s="40"/>
    </row>
    <row r="175" customFormat="false" ht="15" hidden="false" customHeight="false" outlineLevel="0" collapsed="false">
      <c r="A175" s="1" t="n">
        <v>175</v>
      </c>
      <c r="B175" s="28" t="n">
        <v>1</v>
      </c>
      <c r="C175" s="29"/>
      <c r="D175" s="30" t="str">
        <f aca="false">CONCATENATE(E175,", ",F175,", кв-ры: ",H175,", агр: ",I175,", ",W175)</f>
        <v>, , кв-ры: 6,16,, агр: 7 под, </v>
      </c>
      <c r="E175" s="31"/>
      <c r="F175" s="31"/>
      <c r="G175" s="31"/>
      <c r="H175" s="31" t="s">
        <v>75</v>
      </c>
      <c r="I175" s="32" t="s">
        <v>87</v>
      </c>
      <c r="J175" s="4"/>
      <c r="K175" s="46"/>
      <c r="L175" s="34" t="str">
        <f aca="false">IF(ISBLANK(K175),"a","b")</f>
        <v>a</v>
      </c>
      <c r="M175" s="34" t="str">
        <f aca="false">IF(ISBLANK(B175),"",IF(L175="b",K175,IF(L175="a","")))</f>
        <v/>
      </c>
      <c r="N175" s="35" t="n">
        <f aca="false">IF(ISBLANK(B175),"",IF( ISBLANK(K175), , IF( ISBLANK(O175), 1,) ))</f>
        <v>0</v>
      </c>
      <c r="O175" s="44"/>
      <c r="P175" s="37" t="str">
        <f aca="false">IF(ISBLANK(O175),"a","b")</f>
        <v>a</v>
      </c>
      <c r="Q175" s="34" t="str">
        <f aca="false">IF(ISBLANK(B175),"",IF(P175="b",O175,IF(P175="a","")))</f>
        <v/>
      </c>
      <c r="R175" s="35" t="n">
        <f aca="false">IF(ISBLANK(B175),"",IF( ISBLANK(O175), , 1))</f>
        <v>0</v>
      </c>
      <c r="S175" s="38" t="str">
        <f aca="true">IF(ISBLANK(B175),"",IF( ISBLANK(K175), "" , IF( ISBLANK(O175), (TODAY()-K175)/365, (O175-K175)/365)) )</f>
        <v/>
      </c>
      <c r="T175" s="38" t="str">
        <f aca="false">IF(ISBLANK(B175),"",IF( ISBLANK(K175), "" , IF( ISBLANK(O175), ($Z$41-K175)/365, (O175-K175)/365)) )</f>
        <v/>
      </c>
      <c r="U175" s="38" t="str">
        <f aca="true">IF(ISBLANK(B175),"",IF( ISBLANK(O175), "", (TODAY()-O175)/365))</f>
        <v/>
      </c>
      <c r="V175" s="38" t="str">
        <f aca="false">IF(ISBLANK(B175),"",IF( ISBLANK(O175), "", ($Z$41-O175)/365))</f>
        <v/>
      </c>
      <c r="W175" s="29"/>
      <c r="X175" s="39" t="n">
        <v>1</v>
      </c>
      <c r="Y175" s="40"/>
    </row>
    <row r="176" customFormat="false" ht="15" hidden="false" customHeight="false" outlineLevel="0" collapsed="false">
      <c r="A176" s="1" t="n">
        <v>176</v>
      </c>
      <c r="B176" s="28" t="n">
        <v>1</v>
      </c>
      <c r="C176" s="29"/>
      <c r="D176" s="30" t="str">
        <f aca="false">CONCATENATE(E176,", ",F176,", кв-ры: ",H176,", агр: ",I176,", ",W176)</f>
        <v>, , кв-ры: 7, агр: , </v>
      </c>
      <c r="E176" s="31"/>
      <c r="F176" s="31"/>
      <c r="G176" s="31"/>
      <c r="H176" s="31" t="n">
        <v>7</v>
      </c>
      <c r="I176" s="32"/>
      <c r="J176" s="4"/>
      <c r="K176" s="33"/>
      <c r="L176" s="34" t="str">
        <f aca="false">IF(ISBLANK(K176),"a","b")</f>
        <v>a</v>
      </c>
      <c r="M176" s="34" t="str">
        <f aca="false">IF(ISBLANK(B176),"",IF(L176="b",K176,IF(L176="a","")))</f>
        <v/>
      </c>
      <c r="N176" s="35" t="n">
        <f aca="false">IF(ISBLANK(B176),"",IF( ISBLANK(K176), , IF( ISBLANK(O176), 1,) ))</f>
        <v>0</v>
      </c>
      <c r="O176" s="36"/>
      <c r="P176" s="37" t="str">
        <f aca="false">IF(ISBLANK(O176),"a","b")</f>
        <v>a</v>
      </c>
      <c r="Q176" s="34" t="str">
        <f aca="false">IF(ISBLANK(B176),"",IF(P176="b",O176,IF(P176="a","")))</f>
        <v/>
      </c>
      <c r="R176" s="35" t="n">
        <f aca="false">IF(ISBLANK(B176),"",IF( ISBLANK(O176), , 1))</f>
        <v>0</v>
      </c>
      <c r="S176" s="38" t="str">
        <f aca="true">IF(ISBLANK(B176),"",IF( ISBLANK(K176), "" , IF( ISBLANK(O176), (TODAY()-K176)/365, (O176-K176)/365)) )</f>
        <v/>
      </c>
      <c r="T176" s="38" t="str">
        <f aca="false">IF(ISBLANK(B176),"",IF( ISBLANK(K176), "" , IF( ISBLANK(O176), ($Z$41-K176)/365, (O176-K176)/365)) )</f>
        <v/>
      </c>
      <c r="U176" s="38" t="str">
        <f aca="true">IF(ISBLANK(B176),"",IF( ISBLANK(O176), "", (TODAY()-O176)/365))</f>
        <v/>
      </c>
      <c r="V176" s="38" t="str">
        <f aca="false">IF(ISBLANK(B176),"",IF( ISBLANK(O176), "", ($Z$41-O176)/365))</f>
        <v/>
      </c>
      <c r="W176" s="29"/>
      <c r="X176" s="39" t="n">
        <v>1</v>
      </c>
      <c r="Y176" s="40"/>
    </row>
    <row r="177" customFormat="false" ht="15" hidden="false" customHeight="false" outlineLevel="0" collapsed="false">
      <c r="A177" s="1" t="n">
        <v>177</v>
      </c>
      <c r="B177" s="28" t="n">
        <v>1</v>
      </c>
      <c r="C177" s="29"/>
      <c r="D177" s="30" t="str">
        <f aca="false">CONCATENATE(E177,", ",F177,", кв-ры: ",H177,", агр: ",I177,", ",W177)</f>
        <v>, , кв-ры: 8, агр: , </v>
      </c>
      <c r="E177" s="31"/>
      <c r="F177" s="31"/>
      <c r="G177" s="31"/>
      <c r="H177" s="31" t="n">
        <v>8</v>
      </c>
      <c r="I177" s="32"/>
      <c r="J177" s="4"/>
      <c r="K177" s="33"/>
      <c r="L177" s="34" t="str">
        <f aca="false">IF(ISBLANK(K177),"a","b")</f>
        <v>a</v>
      </c>
      <c r="M177" s="34" t="str">
        <f aca="false">IF(ISBLANK(B177),"",IF(L177="b",K177,IF(L177="a","")))</f>
        <v/>
      </c>
      <c r="N177" s="35" t="n">
        <f aca="false">IF(ISBLANK(B177),"",IF( ISBLANK(K177), , IF( ISBLANK(O177), 1,) ))</f>
        <v>0</v>
      </c>
      <c r="O177" s="44"/>
      <c r="P177" s="37" t="str">
        <f aca="false">IF(ISBLANK(O177),"a","b")</f>
        <v>a</v>
      </c>
      <c r="Q177" s="34" t="str">
        <f aca="false">IF(ISBLANK(B177),"",IF(P177="b",O177,IF(P177="a","")))</f>
        <v/>
      </c>
      <c r="R177" s="35" t="n">
        <f aca="false">IF(ISBLANK(B177),"",IF( ISBLANK(O177), , 1))</f>
        <v>0</v>
      </c>
      <c r="S177" s="38" t="str">
        <f aca="true">IF(ISBLANK(B177),"",IF( ISBLANK(K177), "" , IF( ISBLANK(O177), (TODAY()-K177)/365, (O177-K177)/365)) )</f>
        <v/>
      </c>
      <c r="T177" s="38" t="str">
        <f aca="false">IF(ISBLANK(B177),"",IF( ISBLANK(K177), "" , IF( ISBLANK(O177), ($Z$41-K177)/365, (O177-K177)/365)) )</f>
        <v/>
      </c>
      <c r="U177" s="38" t="str">
        <f aca="true">IF(ISBLANK(B177),"",IF( ISBLANK(O177), "", (TODAY()-O177)/365))</f>
        <v/>
      </c>
      <c r="V177" s="38" t="str">
        <f aca="false">IF(ISBLANK(B177),"",IF( ISBLANK(O177), "", ($Z$41-O177)/365))</f>
        <v/>
      </c>
      <c r="W177" s="29"/>
      <c r="X177" s="39" t="n">
        <v>1</v>
      </c>
      <c r="Y177" s="40"/>
    </row>
    <row r="178" customFormat="false" ht="15" hidden="false" customHeight="false" outlineLevel="0" collapsed="false">
      <c r="A178" s="1" t="n">
        <v>178</v>
      </c>
      <c r="B178" s="28" t="n">
        <v>1</v>
      </c>
      <c r="C178" s="29"/>
      <c r="D178" s="30" t="str">
        <f aca="false">CONCATENATE(E178,", ",F178,", кв-ры: ",H178,", агр: ",I178,", ",W178)</f>
        <v>, , кв-ры: 9, агр: , </v>
      </c>
      <c r="E178" s="31"/>
      <c r="F178" s="31"/>
      <c r="G178" s="31"/>
      <c r="H178" s="31" t="n">
        <v>9</v>
      </c>
      <c r="I178" s="32"/>
      <c r="J178" s="4"/>
      <c r="K178" s="33"/>
      <c r="L178" s="34" t="str">
        <f aca="false">IF(ISBLANK(K178),"a","b")</f>
        <v>a</v>
      </c>
      <c r="M178" s="34" t="str">
        <f aca="false">IF(ISBLANK(B178),"",IF(L178="b",K178,IF(L178="a","")))</f>
        <v/>
      </c>
      <c r="N178" s="35" t="n">
        <f aca="false">IF(ISBLANK(B178),"",IF( ISBLANK(K178), , IF( ISBLANK(O178), 1,) ))</f>
        <v>0</v>
      </c>
      <c r="O178" s="36"/>
      <c r="P178" s="37" t="str">
        <f aca="false">IF(ISBLANK(O178),"a","b")</f>
        <v>a</v>
      </c>
      <c r="Q178" s="34" t="str">
        <f aca="false">IF(ISBLANK(B178),"",IF(P178="b",O178,IF(P178="a","")))</f>
        <v/>
      </c>
      <c r="R178" s="35" t="n">
        <f aca="false">IF(ISBLANK(B178),"",IF( ISBLANK(O178), , 1))</f>
        <v>0</v>
      </c>
      <c r="S178" s="38" t="str">
        <f aca="true">IF(ISBLANK(B178),"",IF( ISBLANK(K178), "" , IF( ISBLANK(O178), (TODAY()-K178)/365, (O178-K178)/365)) )</f>
        <v/>
      </c>
      <c r="T178" s="38" t="str">
        <f aca="false">IF(ISBLANK(B178),"",IF( ISBLANK(K178), "" , IF( ISBLANK(O178), ($Z$41-K178)/365, (O178-K178)/365)) )</f>
        <v/>
      </c>
      <c r="U178" s="38" t="str">
        <f aca="true">IF(ISBLANK(B178),"",IF( ISBLANK(O178), "", (TODAY()-O178)/365))</f>
        <v/>
      </c>
      <c r="V178" s="38" t="str">
        <f aca="false">IF(ISBLANK(B178),"",IF( ISBLANK(O178), "", ($Z$41-O178)/365))</f>
        <v/>
      </c>
      <c r="W178" s="29"/>
      <c r="X178" s="39" t="n">
        <v>1</v>
      </c>
      <c r="Y178" s="40"/>
    </row>
    <row r="179" customFormat="false" ht="15" hidden="false" customHeight="false" outlineLevel="0" collapsed="false">
      <c r="A179" s="1" t="n">
        <v>179</v>
      </c>
      <c r="B179" s="28" t="n">
        <v>1</v>
      </c>
      <c r="C179" s="29"/>
      <c r="D179" s="30" t="str">
        <f aca="false">CONCATENATE(E179,", ",F179,", кв-ры: ",H179,", агр: ",I179,", ",W179)</f>
        <v>, , кв-ры: 10, агр: , </v>
      </c>
      <c r="E179" s="31"/>
      <c r="F179" s="31"/>
      <c r="G179" s="31"/>
      <c r="H179" s="31" t="n">
        <v>10</v>
      </c>
      <c r="I179" s="32"/>
      <c r="J179" s="4"/>
      <c r="K179" s="46"/>
      <c r="L179" s="34" t="str">
        <f aca="false">IF(ISBLANK(K179),"a","b")</f>
        <v>a</v>
      </c>
      <c r="M179" s="34" t="str">
        <f aca="false">IF(ISBLANK(B179),"",IF(L179="b",K179,IF(L179="a","")))</f>
        <v/>
      </c>
      <c r="N179" s="35" t="n">
        <f aca="false">IF(ISBLANK(B179),"",IF( ISBLANK(K179), , IF( ISBLANK(O179), 1,) ))</f>
        <v>0</v>
      </c>
      <c r="O179" s="44"/>
      <c r="P179" s="37" t="str">
        <f aca="false">IF(ISBLANK(O179),"a","b")</f>
        <v>a</v>
      </c>
      <c r="Q179" s="34" t="str">
        <f aca="false">IF(ISBLANK(B179),"",IF(P179="b",O179,IF(P179="a","")))</f>
        <v/>
      </c>
      <c r="R179" s="35" t="n">
        <f aca="false">IF(ISBLANK(B179),"",IF( ISBLANK(O179), , 1))</f>
        <v>0</v>
      </c>
      <c r="S179" s="38" t="str">
        <f aca="true">IF(ISBLANK(B179),"",IF( ISBLANK(K179), "" , IF( ISBLANK(O179), (TODAY()-K179)/365, (O179-K179)/365)) )</f>
        <v/>
      </c>
      <c r="T179" s="38" t="str">
        <f aca="false">IF(ISBLANK(B179),"",IF( ISBLANK(K179), "" , IF( ISBLANK(O179), ($Z$41-K179)/365, (O179-K179)/365)) )</f>
        <v/>
      </c>
      <c r="U179" s="38" t="str">
        <f aca="true">IF(ISBLANK(B179),"",IF( ISBLANK(O179), "", (TODAY()-O179)/365))</f>
        <v/>
      </c>
      <c r="V179" s="38" t="str">
        <f aca="false">IF(ISBLANK(B179),"",IF( ISBLANK(O179), "", ($Z$41-O179)/365))</f>
        <v/>
      </c>
      <c r="W179" s="29"/>
      <c r="X179" s="48" t="n">
        <v>1</v>
      </c>
      <c r="Y179" s="40"/>
    </row>
    <row r="180" customFormat="false" ht="15" hidden="false" customHeight="false" outlineLevel="0" collapsed="false">
      <c r="A180" s="1" t="n">
        <v>180</v>
      </c>
      <c r="B180" s="28" t="n">
        <v>1</v>
      </c>
      <c r="C180" s="29" t="n">
        <v>2</v>
      </c>
      <c r="D180" s="30" t="str">
        <f aca="false">CONCATENATE(E180,", ",F180,", кв-ры: ",H180,", агр: ",I180,", ",W180)</f>
        <v> Кирова, 6, кв-ры: 1,11,21,, агр: , </v>
      </c>
      <c r="E180" s="31" t="s">
        <v>81</v>
      </c>
      <c r="F180" s="31" t="n">
        <v>6</v>
      </c>
      <c r="G180" s="31" t="n">
        <v>24</v>
      </c>
      <c r="H180" s="31" t="s">
        <v>88</v>
      </c>
      <c r="I180" s="32"/>
      <c r="J180" s="4"/>
      <c r="K180" s="46"/>
      <c r="L180" s="34" t="str">
        <f aca="false">IF(ISBLANK(K180),"a","b")</f>
        <v>a</v>
      </c>
      <c r="M180" s="34" t="str">
        <f aca="false">IF(ISBLANK(B180),"",IF(L180="b",K180,IF(L180="a","")))</f>
        <v/>
      </c>
      <c r="N180" s="35" t="n">
        <f aca="false">IF(ISBLANK(B180),"",IF( ISBLANK(K180), , IF( ISBLANK(O180), 1,) ))</f>
        <v>0</v>
      </c>
      <c r="O180" s="44"/>
      <c r="P180" s="37" t="str">
        <f aca="false">IF(ISBLANK(O180),"a","b")</f>
        <v>a</v>
      </c>
      <c r="Q180" s="34" t="str">
        <f aca="false">IF(ISBLANK(B180),"",IF(P180="b",O180,IF(P180="a","")))</f>
        <v/>
      </c>
      <c r="R180" s="35" t="n">
        <f aca="false">IF(ISBLANK(B180),"",IF( ISBLANK(O180), , 1))</f>
        <v>0</v>
      </c>
      <c r="S180" s="38" t="str">
        <f aca="true">IF(ISBLANK(B180),"",IF( ISBLANK(K180), "" , IF( ISBLANK(O180), (TODAY()-K180)/365, (O180-K180)/365)) )</f>
        <v/>
      </c>
      <c r="T180" s="38" t="str">
        <f aca="false">IF(ISBLANK(B180),"",IF( ISBLANK(K180), "" , IF( ISBLANK(O180), ($Z$41-K180)/365, (O180-K180)/365)) )</f>
        <v/>
      </c>
      <c r="U180" s="38" t="str">
        <f aca="true">IF(ISBLANK(B180),"",IF( ISBLANK(O180), "", (TODAY()-O180)/365))</f>
        <v/>
      </c>
      <c r="V180" s="38" t="str">
        <f aca="false">IF(ISBLANK(B180),"",IF( ISBLANK(O180), "", ($Z$41-O180)/365))</f>
        <v/>
      </c>
      <c r="W180" s="29"/>
      <c r="X180" s="48" t="n">
        <v>1</v>
      </c>
      <c r="Y180" s="40"/>
    </row>
    <row r="181" customFormat="false" ht="15" hidden="false" customHeight="false" outlineLevel="0" collapsed="false">
      <c r="A181" s="1" t="n">
        <v>181</v>
      </c>
      <c r="B181" s="28" t="n">
        <v>1</v>
      </c>
      <c r="C181" s="29"/>
      <c r="D181" s="30" t="str">
        <f aca="false">CONCATENATE(E181,", ",F181,", кв-ры: ",H181,", агр: ",I181,", ",W181)</f>
        <v>, , кв-ры: 2,12,22,, агр: , </v>
      </c>
      <c r="E181" s="31"/>
      <c r="F181" s="31"/>
      <c r="G181" s="31"/>
      <c r="H181" s="31" t="s">
        <v>89</v>
      </c>
      <c r="I181" s="32"/>
      <c r="J181" s="4"/>
      <c r="K181" s="33"/>
      <c r="L181" s="34" t="str">
        <f aca="false">IF(ISBLANK(K181),"a","b")</f>
        <v>a</v>
      </c>
      <c r="M181" s="34" t="str">
        <f aca="false">IF(ISBLANK(B181),"",IF(L181="b",K181,IF(L181="a","")))</f>
        <v/>
      </c>
      <c r="N181" s="35" t="n">
        <f aca="false">IF(ISBLANK(B181),"",IF( ISBLANK(K181), , IF( ISBLANK(O181), 1,) ))</f>
        <v>0</v>
      </c>
      <c r="O181" s="36"/>
      <c r="P181" s="37" t="str">
        <f aca="false">IF(ISBLANK(O181),"a","b")</f>
        <v>a</v>
      </c>
      <c r="Q181" s="34" t="str">
        <f aca="false">IF(ISBLANK(B181),"",IF(P181="b",O181,IF(P181="a","")))</f>
        <v/>
      </c>
      <c r="R181" s="35" t="n">
        <f aca="false">IF(ISBLANK(B181),"",IF( ISBLANK(O181), , 1))</f>
        <v>0</v>
      </c>
      <c r="S181" s="38" t="str">
        <f aca="true">IF(ISBLANK(B181),"",IF( ISBLANK(K181), "" , IF( ISBLANK(O181), (TODAY()-K181)/365, (O181-K181)/365)) )</f>
        <v/>
      </c>
      <c r="T181" s="38" t="str">
        <f aca="false">IF(ISBLANK(B181),"",IF( ISBLANK(K181), "" , IF( ISBLANK(O181), ($Z$41-K181)/365, (O181-K181)/365)) )</f>
        <v/>
      </c>
      <c r="U181" s="38" t="str">
        <f aca="true">IF(ISBLANK(B181),"",IF( ISBLANK(O181), "", (TODAY()-O181)/365))</f>
        <v/>
      </c>
      <c r="V181" s="38" t="str">
        <f aca="false">IF(ISBLANK(B181),"",IF( ISBLANK(O181), "", ($Z$41-O181)/365))</f>
        <v/>
      </c>
      <c r="W181" s="29"/>
      <c r="X181" s="50" t="n">
        <v>1</v>
      </c>
      <c r="Y181" s="51"/>
    </row>
    <row r="182" customFormat="false" ht="15" hidden="false" customHeight="false" outlineLevel="0" collapsed="false">
      <c r="A182" s="1" t="n">
        <v>182</v>
      </c>
      <c r="B182" s="28" t="n">
        <v>1</v>
      </c>
      <c r="C182" s="29"/>
      <c r="D182" s="30" t="str">
        <f aca="false">CONCATENATE(E182,", ",F182,", кв-ры: ",H182,", агр: ",I182,", ",W182)</f>
        <v>, , кв-ры: 3,13,23,, агр: , </v>
      </c>
      <c r="E182" s="31"/>
      <c r="F182" s="31"/>
      <c r="G182" s="31"/>
      <c r="H182" s="31" t="s">
        <v>90</v>
      </c>
      <c r="I182" s="32"/>
      <c r="J182" s="4"/>
      <c r="K182" s="33"/>
      <c r="L182" s="34" t="str">
        <f aca="false">IF(ISBLANK(K182),"a","b")</f>
        <v>a</v>
      </c>
      <c r="M182" s="34" t="str">
        <f aca="false">IF(ISBLANK(B182),"",IF(L182="b",K182,IF(L182="a","")))</f>
        <v/>
      </c>
      <c r="N182" s="35" t="n">
        <f aca="false">IF(ISBLANK(B182),"",IF( ISBLANK(K182), , IF( ISBLANK(O182), 1,) ))</f>
        <v>0</v>
      </c>
      <c r="O182" s="44"/>
      <c r="P182" s="37" t="str">
        <f aca="false">IF(ISBLANK(O182),"a","b")</f>
        <v>a</v>
      </c>
      <c r="Q182" s="34" t="str">
        <f aca="false">IF(ISBLANK(B182),"",IF(P182="b",O182,IF(P182="a","")))</f>
        <v/>
      </c>
      <c r="R182" s="35" t="n">
        <f aca="false">IF(ISBLANK(B182),"",IF( ISBLANK(O182), , 1))</f>
        <v>0</v>
      </c>
      <c r="S182" s="38" t="str">
        <f aca="true">IF(ISBLANK(B182),"",IF( ISBLANK(K182), "" , IF( ISBLANK(O182), (TODAY()-K182)/365, (O182-K182)/365)) )</f>
        <v/>
      </c>
      <c r="T182" s="38" t="str">
        <f aca="false">IF(ISBLANK(B182),"",IF( ISBLANK(K182), "" , IF( ISBLANK(O182), ($Z$41-K182)/365, (O182-K182)/365)) )</f>
        <v/>
      </c>
      <c r="U182" s="38" t="str">
        <f aca="true">IF(ISBLANK(B182),"",IF( ISBLANK(O182), "", (TODAY()-O182)/365))</f>
        <v/>
      </c>
      <c r="V182" s="38" t="str">
        <f aca="false">IF(ISBLANK(B182),"",IF( ISBLANK(O182), "", ($Z$41-O182)/365))</f>
        <v/>
      </c>
      <c r="W182" s="29"/>
      <c r="X182" s="50" t="n">
        <v>1</v>
      </c>
      <c r="Y182" s="51"/>
    </row>
    <row r="183" customFormat="false" ht="15" hidden="false" customHeight="false" outlineLevel="0" collapsed="false">
      <c r="A183" s="1" t="n">
        <v>183</v>
      </c>
      <c r="B183" s="28" t="n">
        <v>1</v>
      </c>
      <c r="C183" s="29"/>
      <c r="D183" s="30" t="str">
        <f aca="false">CONCATENATE(E183,", ",F183,", кв-ры: ",H183,", агр: ",I183,", ",W183)</f>
        <v>, , кв-ры: 4,14,24,, агр: , </v>
      </c>
      <c r="E183" s="31"/>
      <c r="F183" s="31"/>
      <c r="G183" s="31"/>
      <c r="H183" s="31" t="s">
        <v>91</v>
      </c>
      <c r="I183" s="32"/>
      <c r="J183" s="4"/>
      <c r="K183" s="33"/>
      <c r="L183" s="34" t="str">
        <f aca="false">IF(ISBLANK(K183),"a","b")</f>
        <v>a</v>
      </c>
      <c r="M183" s="34" t="str">
        <f aca="false">IF(ISBLANK(B183),"",IF(L183="b",K183,IF(L183="a","")))</f>
        <v/>
      </c>
      <c r="N183" s="35" t="n">
        <f aca="false">IF(ISBLANK(B183),"",IF( ISBLANK(K183), , IF( ISBLANK(O183), 1,) ))</f>
        <v>0</v>
      </c>
      <c r="O183" s="44"/>
      <c r="P183" s="37" t="str">
        <f aca="false">IF(ISBLANK(O183),"a","b")</f>
        <v>a</v>
      </c>
      <c r="Q183" s="34" t="str">
        <f aca="false">IF(ISBLANK(B183),"",IF(P183="b",O183,IF(P183="a","")))</f>
        <v/>
      </c>
      <c r="R183" s="35" t="n">
        <f aca="false">IF(ISBLANK(B183),"",IF( ISBLANK(O183), , 1))</f>
        <v>0</v>
      </c>
      <c r="S183" s="38" t="str">
        <f aca="true">IF(ISBLANK(B183),"",IF( ISBLANK(K183), "" , IF( ISBLANK(O183), (TODAY()-K183)/365, (O183-K183)/365)) )</f>
        <v/>
      </c>
      <c r="T183" s="38" t="str">
        <f aca="false">IF(ISBLANK(B183),"",IF( ISBLANK(K183), "" , IF( ISBLANK(O183), ($Z$41-K183)/365, (O183-K183)/365)) )</f>
        <v/>
      </c>
      <c r="U183" s="38" t="str">
        <f aca="true">IF(ISBLANK(B183),"",IF( ISBLANK(O183), "", (TODAY()-O183)/365))</f>
        <v/>
      </c>
      <c r="V183" s="38" t="str">
        <f aca="false">IF(ISBLANK(B183),"",IF( ISBLANK(O183), "", ($Z$41-O183)/365))</f>
        <v/>
      </c>
      <c r="W183" s="29"/>
      <c r="X183" s="48" t="n">
        <v>1</v>
      </c>
      <c r="Y183" s="40"/>
    </row>
    <row r="184" customFormat="false" ht="15" hidden="false" customHeight="false" outlineLevel="0" collapsed="false">
      <c r="A184" s="1" t="n">
        <v>184</v>
      </c>
      <c r="B184" s="28" t="n">
        <v>1</v>
      </c>
      <c r="C184" s="29"/>
      <c r="D184" s="30" t="str">
        <f aca="false">CONCATENATE(E184,", ",F184,", кв-ры: ",H184,", агр: ",I184,", ",W184)</f>
        <v>, , кв-ры: 5,15,, агр: , </v>
      </c>
      <c r="E184" s="31"/>
      <c r="F184" s="31"/>
      <c r="G184" s="31"/>
      <c r="H184" s="31" t="s">
        <v>74</v>
      </c>
      <c r="I184" s="32"/>
      <c r="J184" s="4"/>
      <c r="K184" s="33"/>
      <c r="L184" s="34" t="str">
        <f aca="false">IF(ISBLANK(K184),"a","b")</f>
        <v>a</v>
      </c>
      <c r="M184" s="34" t="str">
        <f aca="false">IF(ISBLANK(B184),"",IF(L184="b",K184,IF(L184="a","")))</f>
        <v/>
      </c>
      <c r="N184" s="35" t="n">
        <f aca="false">IF(ISBLANK(B184),"",IF( ISBLANK(K184), , IF( ISBLANK(O184), 1,) ))</f>
        <v>0</v>
      </c>
      <c r="O184" s="36"/>
      <c r="P184" s="37" t="str">
        <f aca="false">IF(ISBLANK(O184),"a","b")</f>
        <v>a</v>
      </c>
      <c r="Q184" s="34" t="str">
        <f aca="false">IF(ISBLANK(B184),"",IF(P184="b",O184,IF(P184="a","")))</f>
        <v/>
      </c>
      <c r="R184" s="35" t="n">
        <f aca="false">IF(ISBLANK(B184),"",IF( ISBLANK(O184), , 1))</f>
        <v>0</v>
      </c>
      <c r="S184" s="38" t="str">
        <f aca="true">IF(ISBLANK(B184),"",IF( ISBLANK(K184), "" , IF( ISBLANK(O184), (TODAY()-K184)/365, (O184-K184)/365)) )</f>
        <v/>
      </c>
      <c r="T184" s="38" t="str">
        <f aca="false">IF(ISBLANK(B184),"",IF( ISBLANK(K184), "" , IF( ISBLANK(O184), ($Z$41-K184)/365, (O184-K184)/365)) )</f>
        <v/>
      </c>
      <c r="U184" s="38" t="str">
        <f aca="true">IF(ISBLANK(B184),"",IF( ISBLANK(O184), "", (TODAY()-O184)/365))</f>
        <v/>
      </c>
      <c r="V184" s="38" t="str">
        <f aca="false">IF(ISBLANK(B184),"",IF( ISBLANK(O184), "", ($Z$41-O184)/365))</f>
        <v/>
      </c>
      <c r="W184" s="29"/>
      <c r="X184" s="48" t="n">
        <v>1</v>
      </c>
      <c r="Y184" s="40"/>
    </row>
    <row r="185" customFormat="false" ht="15" hidden="false" customHeight="false" outlineLevel="0" collapsed="false">
      <c r="A185" s="1" t="n">
        <v>185</v>
      </c>
      <c r="B185" s="28" t="n">
        <v>1</v>
      </c>
      <c r="C185" s="29"/>
      <c r="D185" s="30" t="str">
        <f aca="false">CONCATENATE(E185,", ",F185,", кв-ры: ",H185,", агр: ",I185,", ",W185)</f>
        <v>, , кв-ры: 6,16,, агр: , </v>
      </c>
      <c r="E185" s="31"/>
      <c r="F185" s="31"/>
      <c r="G185" s="31"/>
      <c r="H185" s="31" t="s">
        <v>75</v>
      </c>
      <c r="I185" s="32"/>
      <c r="J185" s="4"/>
      <c r="K185" s="46"/>
      <c r="L185" s="34" t="str">
        <f aca="false">IF(ISBLANK(K185),"a","b")</f>
        <v>a</v>
      </c>
      <c r="M185" s="34" t="str">
        <f aca="false">IF(ISBLANK(B185),"",IF(L185="b",K185,IF(L185="a","")))</f>
        <v/>
      </c>
      <c r="N185" s="35" t="n">
        <f aca="false">IF(ISBLANK(B185),"",IF( ISBLANK(K185), , IF( ISBLANK(O185), 1,) ))</f>
        <v>0</v>
      </c>
      <c r="O185" s="44"/>
      <c r="P185" s="37" t="str">
        <f aca="false">IF(ISBLANK(O185),"a","b")</f>
        <v>a</v>
      </c>
      <c r="Q185" s="34" t="str">
        <f aca="false">IF(ISBLANK(B185),"",IF(P185="b",O185,IF(P185="a","")))</f>
        <v/>
      </c>
      <c r="R185" s="35" t="n">
        <f aca="false">IF(ISBLANK(B185),"",IF( ISBLANK(O185), , 1))</f>
        <v>0</v>
      </c>
      <c r="S185" s="38" t="str">
        <f aca="true">IF(ISBLANK(B185),"",IF( ISBLANK(K185), "" , IF( ISBLANK(O185), (TODAY()-K185)/365, (O185-K185)/365)) )</f>
        <v/>
      </c>
      <c r="T185" s="38" t="str">
        <f aca="false">IF(ISBLANK(B185),"",IF( ISBLANK(K185), "" , IF( ISBLANK(O185), ($Z$41-K185)/365, (O185-K185)/365)) )</f>
        <v/>
      </c>
      <c r="U185" s="38" t="str">
        <f aca="true">IF(ISBLANK(B185),"",IF( ISBLANK(O185), "", (TODAY()-O185)/365))</f>
        <v/>
      </c>
      <c r="V185" s="38" t="str">
        <f aca="false">IF(ISBLANK(B185),"",IF( ISBLANK(O185), "", ($Z$41-O185)/365))</f>
        <v/>
      </c>
      <c r="W185" s="29"/>
      <c r="X185" s="48" t="n">
        <v>1</v>
      </c>
      <c r="Y185" s="40"/>
    </row>
    <row r="186" customFormat="false" ht="15" hidden="false" customHeight="false" outlineLevel="0" collapsed="false">
      <c r="A186" s="1" t="n">
        <v>186</v>
      </c>
      <c r="B186" s="28" t="n">
        <v>1</v>
      </c>
      <c r="C186" s="29"/>
      <c r="D186" s="30" t="str">
        <f aca="false">CONCATENATE(E186,", ",F186,", кв-ры: ",H186,", агр: ",I186,", ",W186)</f>
        <v>, , кв-ры: 7,17,, агр: , </v>
      </c>
      <c r="E186" s="31"/>
      <c r="F186" s="31"/>
      <c r="G186" s="31"/>
      <c r="H186" s="31" t="s">
        <v>92</v>
      </c>
      <c r="I186" s="32"/>
      <c r="J186" s="4"/>
      <c r="K186" s="33"/>
      <c r="L186" s="34" t="str">
        <f aca="false">IF(ISBLANK(K186),"a","b")</f>
        <v>a</v>
      </c>
      <c r="M186" s="34" t="str">
        <f aca="false">IF(ISBLANK(B186),"",IF(L186="b",K186,IF(L186="a","")))</f>
        <v/>
      </c>
      <c r="N186" s="35" t="n">
        <f aca="false">IF(ISBLANK(B186),"",IF( ISBLANK(K186), , IF( ISBLANK(O186), 1,) ))</f>
        <v>0</v>
      </c>
      <c r="O186" s="44"/>
      <c r="P186" s="37" t="str">
        <f aca="false">IF(ISBLANK(O186),"a","b")</f>
        <v>a</v>
      </c>
      <c r="Q186" s="34" t="str">
        <f aca="false">IF(ISBLANK(B186),"",IF(P186="b",O186,IF(P186="a","")))</f>
        <v/>
      </c>
      <c r="R186" s="35" t="n">
        <f aca="false">IF(ISBLANK(B186),"",IF( ISBLANK(O186), , 1))</f>
        <v>0</v>
      </c>
      <c r="S186" s="38" t="str">
        <f aca="true">IF(ISBLANK(B186),"",IF( ISBLANK(K186), "" , IF( ISBLANK(O186), (TODAY()-K186)/365, (O186-K186)/365)) )</f>
        <v/>
      </c>
      <c r="T186" s="38" t="str">
        <f aca="false">IF(ISBLANK(B186),"",IF( ISBLANK(K186), "" , IF( ISBLANK(O186), ($Z$41-K186)/365, (O186-K186)/365)) )</f>
        <v/>
      </c>
      <c r="U186" s="38" t="str">
        <f aca="true">IF(ISBLANK(B186),"",IF( ISBLANK(O186), "", (TODAY()-O186)/365))</f>
        <v/>
      </c>
      <c r="V186" s="38" t="str">
        <f aca="false">IF(ISBLANK(B186),"",IF( ISBLANK(O186), "", ($Z$41-O186)/365))</f>
        <v/>
      </c>
      <c r="W186" s="29"/>
      <c r="X186" s="48" t="n">
        <v>1</v>
      </c>
      <c r="Y186" s="40"/>
    </row>
    <row r="187" customFormat="false" ht="15" hidden="false" customHeight="false" outlineLevel="0" collapsed="false">
      <c r="A187" s="1" t="n">
        <v>187</v>
      </c>
      <c r="B187" s="28" t="n">
        <v>1</v>
      </c>
      <c r="C187" s="29"/>
      <c r="D187" s="30" t="str">
        <f aca="false">CONCATENATE(E187,", ",F187,", кв-ры: ",H187,", агр: ",I187,", ",W187)</f>
        <v>, , кв-ры: 8,18,, агр: , </v>
      </c>
      <c r="E187" s="31"/>
      <c r="F187" s="31"/>
      <c r="G187" s="31"/>
      <c r="H187" s="31" t="s">
        <v>93</v>
      </c>
      <c r="I187" s="32"/>
      <c r="J187" s="4"/>
      <c r="K187" s="46"/>
      <c r="L187" s="34" t="str">
        <f aca="false">IF(ISBLANK(K187),"a","b")</f>
        <v>a</v>
      </c>
      <c r="M187" s="34" t="str">
        <f aca="false">IF(ISBLANK(B187),"",IF(L187="b",K187,IF(L187="a","")))</f>
        <v/>
      </c>
      <c r="N187" s="35" t="n">
        <f aca="false">IF(ISBLANK(B187),"",IF( ISBLANK(K187), , IF( ISBLANK(O187), 1,) ))</f>
        <v>0</v>
      </c>
      <c r="O187" s="44"/>
      <c r="P187" s="37" t="str">
        <f aca="false">IF(ISBLANK(O187),"a","b")</f>
        <v>a</v>
      </c>
      <c r="Q187" s="34" t="str">
        <f aca="false">IF(ISBLANK(B187),"",IF(P187="b",O187,IF(P187="a","")))</f>
        <v/>
      </c>
      <c r="R187" s="35" t="n">
        <f aca="false">IF(ISBLANK(B187),"",IF( ISBLANK(O187), , 1))</f>
        <v>0</v>
      </c>
      <c r="S187" s="38" t="str">
        <f aca="true">IF(ISBLANK(B187),"",IF( ISBLANK(K187), "" , IF( ISBLANK(O187), (TODAY()-K187)/365, (O187-K187)/365)) )</f>
        <v/>
      </c>
      <c r="T187" s="38" t="str">
        <f aca="false">IF(ISBLANK(B187),"",IF( ISBLANK(K187), "" , IF( ISBLANK(O187), ($Z$41-K187)/365, (O187-K187)/365)) )</f>
        <v/>
      </c>
      <c r="U187" s="38" t="str">
        <f aca="true">IF(ISBLANK(B187),"",IF( ISBLANK(O187), "", (TODAY()-O187)/365))</f>
        <v/>
      </c>
      <c r="V187" s="38" t="str">
        <f aca="false">IF(ISBLANK(B187),"",IF( ISBLANK(O187), "", ($Z$41-O187)/365))</f>
        <v/>
      </c>
      <c r="W187" s="29"/>
      <c r="X187" s="48" t="n">
        <v>1</v>
      </c>
      <c r="Y187" s="40"/>
    </row>
    <row r="188" customFormat="false" ht="15" hidden="false" customHeight="false" outlineLevel="0" collapsed="false">
      <c r="A188" s="1" t="n">
        <v>188</v>
      </c>
      <c r="B188" s="28" t="n">
        <v>1</v>
      </c>
      <c r="C188" s="29"/>
      <c r="D188" s="30" t="str">
        <f aca="false">CONCATENATE(E188,", ",F188,", кв-ры: ",H188,", агр: ",I188,", ",W188)</f>
        <v>, , кв-ры: 9,19,, агр: , </v>
      </c>
      <c r="E188" s="31"/>
      <c r="F188" s="31"/>
      <c r="G188" s="31"/>
      <c r="H188" s="31" t="s">
        <v>94</v>
      </c>
      <c r="I188" s="32"/>
      <c r="J188" s="4"/>
      <c r="K188" s="33"/>
      <c r="L188" s="34" t="str">
        <f aca="false">IF(ISBLANK(K188),"a","b")</f>
        <v>a</v>
      </c>
      <c r="M188" s="34" t="str">
        <f aca="false">IF(ISBLANK(B188),"",IF(L188="b",K188,IF(L188="a","")))</f>
        <v/>
      </c>
      <c r="N188" s="35" t="n">
        <f aca="false">IF(ISBLANK(B188),"",IF( ISBLANK(K188), , IF( ISBLANK(O188), 1,) ))</f>
        <v>0</v>
      </c>
      <c r="O188" s="36"/>
      <c r="P188" s="37" t="str">
        <f aca="false">IF(ISBLANK(O188),"a","b")</f>
        <v>a</v>
      </c>
      <c r="Q188" s="34" t="str">
        <f aca="false">IF(ISBLANK(B188),"",IF(P188="b",O188,IF(P188="a","")))</f>
        <v/>
      </c>
      <c r="R188" s="35" t="n">
        <f aca="false">IF(ISBLANK(B188),"",IF( ISBLANK(O188), , 1))</f>
        <v>0</v>
      </c>
      <c r="S188" s="38" t="str">
        <f aca="true">IF(ISBLANK(B188),"",IF( ISBLANK(K188), "" , IF( ISBLANK(O188), (TODAY()-K188)/365, (O188-K188)/365)) )</f>
        <v/>
      </c>
      <c r="T188" s="38" t="str">
        <f aca="false">IF(ISBLANK(B188),"",IF( ISBLANK(K188), "" , IF( ISBLANK(O188), ($Z$41-K188)/365, (O188-K188)/365)) )</f>
        <v/>
      </c>
      <c r="U188" s="38" t="str">
        <f aca="true">IF(ISBLANK(B188),"",IF( ISBLANK(O188), "", (TODAY()-O188)/365))</f>
        <v/>
      </c>
      <c r="V188" s="38" t="str">
        <f aca="false">IF(ISBLANK(B188),"",IF( ISBLANK(O188), "", ($Z$41-O188)/365))</f>
        <v/>
      </c>
      <c r="W188" s="29"/>
      <c r="X188" s="48" t="n">
        <v>1</v>
      </c>
      <c r="Y188" s="40"/>
    </row>
    <row r="189" customFormat="false" ht="15" hidden="false" customHeight="false" outlineLevel="0" collapsed="false">
      <c r="A189" s="1" t="n">
        <v>189</v>
      </c>
      <c r="B189" s="28" t="n">
        <v>1</v>
      </c>
      <c r="C189" s="29"/>
      <c r="D189" s="30" t="str">
        <f aca="false">CONCATENATE(E189,", ",F189,", кв-ры: ",H189,", агр: ",I189,", ",W189)</f>
        <v>, , кв-ры: 10,20,, агр: , </v>
      </c>
      <c r="E189" s="31"/>
      <c r="F189" s="31"/>
      <c r="G189" s="31"/>
      <c r="H189" s="31" t="s">
        <v>95</v>
      </c>
      <c r="I189" s="32"/>
      <c r="J189" s="4"/>
      <c r="K189" s="33"/>
      <c r="L189" s="34" t="str">
        <f aca="false">IF(ISBLANK(K189),"a","b")</f>
        <v>a</v>
      </c>
      <c r="M189" s="34" t="str">
        <f aca="false">IF(ISBLANK(B189),"",IF(L189="b",K189,IF(L189="a","")))</f>
        <v/>
      </c>
      <c r="N189" s="35" t="n">
        <f aca="false">IF(ISBLANK(B189),"",IF( ISBLANK(K189), , IF( ISBLANK(O189), 1,) ))</f>
        <v>0</v>
      </c>
      <c r="O189" s="44"/>
      <c r="P189" s="37" t="str">
        <f aca="false">IF(ISBLANK(O189),"a","b")</f>
        <v>a</v>
      </c>
      <c r="Q189" s="34" t="str">
        <f aca="false">IF(ISBLANK(B189),"",IF(P189="b",O189,IF(P189="a","")))</f>
        <v/>
      </c>
      <c r="R189" s="35" t="n">
        <f aca="false">IF(ISBLANK(B189),"",IF( ISBLANK(O189), , 1))</f>
        <v>0</v>
      </c>
      <c r="S189" s="38" t="str">
        <f aca="true">IF(ISBLANK(B189),"",IF( ISBLANK(K189), "" , IF( ISBLANK(O189), (TODAY()-K189)/365, (O189-K189)/365)) )</f>
        <v/>
      </c>
      <c r="T189" s="38" t="str">
        <f aca="false">IF(ISBLANK(B189),"",IF( ISBLANK(K189), "" , IF( ISBLANK(O189), ($Z$41-K189)/365, (O189-K189)/365)) )</f>
        <v/>
      </c>
      <c r="U189" s="38" t="str">
        <f aca="true">IF(ISBLANK(B189),"",IF( ISBLANK(O189), "", (TODAY()-O189)/365))</f>
        <v/>
      </c>
      <c r="V189" s="38" t="str">
        <f aca="false">IF(ISBLANK(B189),"",IF( ISBLANK(O189), "", ($Z$41-O189)/365))</f>
        <v/>
      </c>
      <c r="W189" s="29"/>
      <c r="X189" s="48" t="n">
        <v>1</v>
      </c>
      <c r="Y189" s="40"/>
    </row>
    <row r="190" customFormat="false" ht="15" hidden="false" customHeight="false" outlineLevel="0" collapsed="false">
      <c r="A190" s="1" t="n">
        <v>190</v>
      </c>
      <c r="B190" s="28" t="n">
        <v>1</v>
      </c>
      <c r="C190" s="29" t="n">
        <v>3</v>
      </c>
      <c r="D190" s="30" t="str">
        <f aca="false">CONCATENATE(E190,", ",F190,", кв-ры: ",H190,", агр: ",I190,", ",W190)</f>
        <v> Кирова, 12, кв-ры: 1,11,, агр: , </v>
      </c>
      <c r="E190" s="31" t="s">
        <v>81</v>
      </c>
      <c r="F190" s="31" t="n">
        <v>12</v>
      </c>
      <c r="G190" s="31" t="n">
        <v>12</v>
      </c>
      <c r="H190" s="31" t="s">
        <v>48</v>
      </c>
      <c r="I190" s="32"/>
      <c r="J190" s="4"/>
      <c r="K190" s="46"/>
      <c r="L190" s="34" t="str">
        <f aca="false">IF(ISBLANK(K190),"a","b")</f>
        <v>a</v>
      </c>
      <c r="M190" s="34" t="str">
        <f aca="false">IF(ISBLANK(B190),"",IF(L190="b",K190,IF(L190="a","")))</f>
        <v/>
      </c>
      <c r="N190" s="35" t="n">
        <f aca="false">IF(ISBLANK(B190),"",IF( ISBLANK(K190), , IF( ISBLANK(O190), 1,) ))</f>
        <v>0</v>
      </c>
      <c r="O190" s="44"/>
      <c r="P190" s="37" t="str">
        <f aca="false">IF(ISBLANK(O190),"a","b")</f>
        <v>a</v>
      </c>
      <c r="Q190" s="34" t="str">
        <f aca="false">IF(ISBLANK(B190),"",IF(P190="b",O190,IF(P190="a","")))</f>
        <v/>
      </c>
      <c r="R190" s="35" t="n">
        <f aca="false">IF(ISBLANK(B190),"",IF( ISBLANK(O190), , 1))</f>
        <v>0</v>
      </c>
      <c r="S190" s="38" t="str">
        <f aca="true">IF(ISBLANK(B190),"",IF( ISBLANK(K190), "" , IF( ISBLANK(O190), (TODAY()-K190)/365, (O190-K190)/365)) )</f>
        <v/>
      </c>
      <c r="T190" s="38" t="str">
        <f aca="false">IF(ISBLANK(B190),"",IF( ISBLANK(K190), "" , IF( ISBLANK(O190), ($Z$41-K190)/365, (O190-K190)/365)) )</f>
        <v/>
      </c>
      <c r="U190" s="38" t="str">
        <f aca="true">IF(ISBLANK(B190),"",IF( ISBLANK(O190), "", (TODAY()-O190)/365))</f>
        <v/>
      </c>
      <c r="V190" s="38" t="str">
        <f aca="false">IF(ISBLANK(B190),"",IF( ISBLANK(O190), "", ($Z$41-O190)/365))</f>
        <v/>
      </c>
      <c r="W190" s="29"/>
      <c r="X190" s="48" t="n">
        <v>1</v>
      </c>
      <c r="Y190" s="40"/>
    </row>
    <row r="191" customFormat="false" ht="15" hidden="false" customHeight="false" outlineLevel="0" collapsed="false">
      <c r="A191" s="1" t="n">
        <v>191</v>
      </c>
      <c r="B191" s="28" t="n">
        <v>1</v>
      </c>
      <c r="C191" s="29"/>
      <c r="D191" s="30" t="str">
        <f aca="false">CONCATENATE(E191,", ",F191,", кв-ры: ",H191,", агр: ",I191,", ",W191)</f>
        <v>, , кв-ры: 2,12,, агр: , </v>
      </c>
      <c r="E191" s="31"/>
      <c r="F191" s="31"/>
      <c r="G191" s="31"/>
      <c r="H191" s="31" t="s">
        <v>49</v>
      </c>
      <c r="I191" s="32"/>
      <c r="J191" s="4"/>
      <c r="K191" s="33"/>
      <c r="L191" s="34" t="str">
        <f aca="false">IF(ISBLANK(K191),"a","b")</f>
        <v>a</v>
      </c>
      <c r="M191" s="34" t="str">
        <f aca="false">IF(ISBLANK(B191),"",IF(L191="b",K191,IF(L191="a","")))</f>
        <v/>
      </c>
      <c r="N191" s="35" t="n">
        <f aca="false">IF(ISBLANK(B191),"",IF( ISBLANK(K191), , IF( ISBLANK(O191), 1,) ))</f>
        <v>0</v>
      </c>
      <c r="O191" s="44"/>
      <c r="P191" s="37" t="str">
        <f aca="false">IF(ISBLANK(O191),"a","b")</f>
        <v>a</v>
      </c>
      <c r="Q191" s="34" t="str">
        <f aca="false">IF(ISBLANK(B191),"",IF(P191="b",O191,IF(P191="a","")))</f>
        <v/>
      </c>
      <c r="R191" s="35" t="n">
        <f aca="false">IF(ISBLANK(B191),"",IF( ISBLANK(O191), , 1))</f>
        <v>0</v>
      </c>
      <c r="S191" s="38" t="str">
        <f aca="true">IF(ISBLANK(B191),"",IF( ISBLANK(K191), "" , IF( ISBLANK(O191), (TODAY()-K191)/365, (O191-K191)/365)) )</f>
        <v/>
      </c>
      <c r="T191" s="38" t="str">
        <f aca="false">IF(ISBLANK(B191),"",IF( ISBLANK(K191), "" , IF( ISBLANK(O191), ($Z$41-K191)/365, (O191-K191)/365)) )</f>
        <v/>
      </c>
      <c r="U191" s="38" t="str">
        <f aca="true">IF(ISBLANK(B191),"",IF( ISBLANK(O191), "", (TODAY()-O191)/365))</f>
        <v/>
      </c>
      <c r="V191" s="38" t="str">
        <f aca="false">IF(ISBLANK(B191),"",IF( ISBLANK(O191), "", ($Z$41-O191)/365))</f>
        <v/>
      </c>
      <c r="W191" s="29"/>
      <c r="X191" s="48" t="n">
        <v>1</v>
      </c>
      <c r="Y191" s="40"/>
    </row>
    <row r="192" customFormat="false" ht="15" hidden="false" customHeight="false" outlineLevel="0" collapsed="false">
      <c r="A192" s="1" t="n">
        <v>192</v>
      </c>
      <c r="B192" s="28" t="n">
        <v>1</v>
      </c>
      <c r="C192" s="29"/>
      <c r="D192" s="30" t="str">
        <f aca="false">CONCATENATE(E192,", ",F192,", кв-ры: ",H192,", агр: ",I192,", ",W192)</f>
        <v>, , кв-ры: 3, агр: , </v>
      </c>
      <c r="E192" s="31"/>
      <c r="F192" s="31"/>
      <c r="G192" s="31"/>
      <c r="H192" s="31" t="n">
        <v>3</v>
      </c>
      <c r="I192" s="32"/>
      <c r="J192" s="4"/>
      <c r="K192" s="33"/>
      <c r="L192" s="34" t="str">
        <f aca="false">IF(ISBLANK(K192),"a","b")</f>
        <v>a</v>
      </c>
      <c r="M192" s="34" t="str">
        <f aca="false">IF(ISBLANK(B192),"",IF(L192="b",K192,IF(L192="a","")))</f>
        <v/>
      </c>
      <c r="N192" s="35" t="n">
        <f aca="false">IF(ISBLANK(B192),"",IF( ISBLANK(K192), , IF( ISBLANK(O192), 1,) ))</f>
        <v>0</v>
      </c>
      <c r="O192" s="44"/>
      <c r="P192" s="37" t="str">
        <f aca="false">IF(ISBLANK(O192),"a","b")</f>
        <v>a</v>
      </c>
      <c r="Q192" s="34" t="str">
        <f aca="false">IF(ISBLANK(B192),"",IF(P192="b",O192,IF(P192="a","")))</f>
        <v/>
      </c>
      <c r="R192" s="35" t="n">
        <f aca="false">IF(ISBLANK(B192),"",IF( ISBLANK(O192), , 1))</f>
        <v>0</v>
      </c>
      <c r="S192" s="38" t="str">
        <f aca="true">IF(ISBLANK(B192),"",IF( ISBLANK(K192), "" , IF( ISBLANK(O192), (TODAY()-K192)/365, (O192-K192)/365)) )</f>
        <v/>
      </c>
      <c r="T192" s="38" t="str">
        <f aca="false">IF(ISBLANK(B192),"",IF( ISBLANK(K192), "" , IF( ISBLANK(O192), ($Z$41-K192)/365, (O192-K192)/365)) )</f>
        <v/>
      </c>
      <c r="U192" s="38" t="str">
        <f aca="true">IF(ISBLANK(B192),"",IF( ISBLANK(O192), "", (TODAY()-O192)/365))</f>
        <v/>
      </c>
      <c r="V192" s="38" t="str">
        <f aca="false">IF(ISBLANK(B192),"",IF( ISBLANK(O192), "", ($Z$41-O192)/365))</f>
        <v/>
      </c>
      <c r="W192" s="29"/>
      <c r="X192" s="48" t="n">
        <v>1</v>
      </c>
      <c r="Y192" s="40"/>
    </row>
    <row r="193" customFormat="false" ht="15" hidden="false" customHeight="false" outlineLevel="0" collapsed="false">
      <c r="A193" s="1" t="n">
        <v>193</v>
      </c>
      <c r="B193" s="28" t="n">
        <v>1</v>
      </c>
      <c r="C193" s="29"/>
      <c r="D193" s="30" t="str">
        <f aca="false">CONCATENATE(E193,", ",F193,", кв-ры: ",H193,", агр: ",I193,", ",W193)</f>
        <v>, , кв-ры: 4, агр: , </v>
      </c>
      <c r="E193" s="31"/>
      <c r="F193" s="31"/>
      <c r="G193" s="31"/>
      <c r="H193" s="31" t="n">
        <v>4</v>
      </c>
      <c r="I193" s="32"/>
      <c r="J193" s="4"/>
      <c r="K193" s="33"/>
      <c r="L193" s="34" t="str">
        <f aca="false">IF(ISBLANK(K193),"a","b")</f>
        <v>a</v>
      </c>
      <c r="M193" s="34" t="str">
        <f aca="false">IF(ISBLANK(B193),"",IF(L193="b",K193,IF(L193="a","")))</f>
        <v/>
      </c>
      <c r="N193" s="35" t="n">
        <f aca="false">IF(ISBLANK(B193),"",IF( ISBLANK(K193), , IF( ISBLANK(O193), 1,) ))</f>
        <v>0</v>
      </c>
      <c r="O193" s="44"/>
      <c r="P193" s="37" t="str">
        <f aca="false">IF(ISBLANK(O193),"a","b")</f>
        <v>a</v>
      </c>
      <c r="Q193" s="34" t="str">
        <f aca="false">IF(ISBLANK(B193),"",IF(P193="b",O193,IF(P193="a","")))</f>
        <v/>
      </c>
      <c r="R193" s="35" t="n">
        <f aca="false">IF(ISBLANK(B193),"",IF( ISBLANK(O193), , 1))</f>
        <v>0</v>
      </c>
      <c r="S193" s="38" t="str">
        <f aca="true">IF(ISBLANK(B193),"",IF( ISBLANK(K193), "" , IF( ISBLANK(O193), (TODAY()-K193)/365, (O193-K193)/365)) )</f>
        <v/>
      </c>
      <c r="T193" s="38" t="str">
        <f aca="false">IF(ISBLANK(B193),"",IF( ISBLANK(K193), "" , IF( ISBLANK(O193), ($Z$41-K193)/365, (O193-K193)/365)) )</f>
        <v/>
      </c>
      <c r="U193" s="38" t="str">
        <f aca="true">IF(ISBLANK(B193),"",IF( ISBLANK(O193), "", (TODAY()-O193)/365))</f>
        <v/>
      </c>
      <c r="V193" s="38" t="str">
        <f aca="false">IF(ISBLANK(B193),"",IF( ISBLANK(O193), "", ($Z$41-O193)/365))</f>
        <v/>
      </c>
      <c r="W193" s="29"/>
      <c r="X193" s="50" t="n">
        <v>1</v>
      </c>
      <c r="Y193" s="51"/>
    </row>
    <row r="194" customFormat="false" ht="15" hidden="false" customHeight="false" outlineLevel="0" collapsed="false">
      <c r="A194" s="1" t="n">
        <v>194</v>
      </c>
      <c r="B194" s="28" t="n">
        <v>1</v>
      </c>
      <c r="C194" s="29"/>
      <c r="D194" s="30" t="str">
        <f aca="false">CONCATENATE(E194,", ",F194,", кв-ры: ",H194,", агр: ",I194,", ",W194)</f>
        <v>, , кв-ры: 5, агр: , </v>
      </c>
      <c r="E194" s="31"/>
      <c r="F194" s="31"/>
      <c r="G194" s="31"/>
      <c r="H194" s="31" t="n">
        <v>5</v>
      </c>
      <c r="I194" s="32"/>
      <c r="J194" s="4"/>
      <c r="K194" s="33"/>
      <c r="L194" s="34" t="str">
        <f aca="false">IF(ISBLANK(K194),"a","b")</f>
        <v>a</v>
      </c>
      <c r="M194" s="34" t="str">
        <f aca="false">IF(ISBLANK(B194),"",IF(L194="b",K194,IF(L194="a","")))</f>
        <v/>
      </c>
      <c r="N194" s="35" t="n">
        <f aca="false">IF(ISBLANK(B194),"",IF( ISBLANK(K194), , IF( ISBLANK(O194), 1,) ))</f>
        <v>0</v>
      </c>
      <c r="O194" s="44"/>
      <c r="P194" s="37" t="str">
        <f aca="false">IF(ISBLANK(O194),"a","b")</f>
        <v>a</v>
      </c>
      <c r="Q194" s="34" t="str">
        <f aca="false">IF(ISBLANK(B194),"",IF(P194="b",O194,IF(P194="a","")))</f>
        <v/>
      </c>
      <c r="R194" s="35" t="n">
        <f aca="false">IF(ISBLANK(B194),"",IF( ISBLANK(O194), , 1))</f>
        <v>0</v>
      </c>
      <c r="S194" s="38" t="str">
        <f aca="true">IF(ISBLANK(B194),"",IF( ISBLANK(K194), "" , IF( ISBLANK(O194), (TODAY()-K194)/365, (O194-K194)/365)) )</f>
        <v/>
      </c>
      <c r="T194" s="38" t="str">
        <f aca="false">IF(ISBLANK(B194),"",IF( ISBLANK(K194), "" , IF( ISBLANK(O194), ($Z$41-K194)/365, (O194-K194)/365)) )</f>
        <v/>
      </c>
      <c r="U194" s="38" t="str">
        <f aca="true">IF(ISBLANK(B194),"",IF( ISBLANK(O194), "", (TODAY()-O194)/365))</f>
        <v/>
      </c>
      <c r="V194" s="38" t="str">
        <f aca="false">IF(ISBLANK(B194),"",IF( ISBLANK(O194), "", ($Z$41-O194)/365))</f>
        <v/>
      </c>
      <c r="W194" s="29"/>
      <c r="X194" s="50" t="n">
        <v>1</v>
      </c>
      <c r="Y194" s="51"/>
    </row>
    <row r="195" customFormat="false" ht="15" hidden="false" customHeight="false" outlineLevel="0" collapsed="false">
      <c r="A195" s="1" t="n">
        <v>195</v>
      </c>
      <c r="B195" s="28" t="n">
        <v>1</v>
      </c>
      <c r="C195" s="29"/>
      <c r="D195" s="30" t="str">
        <f aca="false">CONCATENATE(E195,", ",F195,", кв-ры: ",H195,", агр: ",I195,", ",W195)</f>
        <v>, , кв-ры: 6, агр: , </v>
      </c>
      <c r="E195" s="31"/>
      <c r="F195" s="31"/>
      <c r="G195" s="31"/>
      <c r="H195" s="31" t="n">
        <v>6</v>
      </c>
      <c r="I195" s="32"/>
      <c r="J195" s="4"/>
      <c r="K195" s="33"/>
      <c r="L195" s="34" t="str">
        <f aca="false">IF(ISBLANK(K195),"a","b")</f>
        <v>a</v>
      </c>
      <c r="M195" s="34" t="str">
        <f aca="false">IF(ISBLANK(B195),"",IF(L195="b",K195,IF(L195="a","")))</f>
        <v/>
      </c>
      <c r="N195" s="35" t="n">
        <f aca="false">IF(ISBLANK(B195),"",IF( ISBLANK(K195), , IF( ISBLANK(O195), 1,) ))</f>
        <v>0</v>
      </c>
      <c r="O195" s="44"/>
      <c r="P195" s="37" t="str">
        <f aca="false">IF(ISBLANK(O195),"a","b")</f>
        <v>a</v>
      </c>
      <c r="Q195" s="34" t="str">
        <f aca="false">IF(ISBLANK(B195),"",IF(P195="b",O195,IF(P195="a","")))</f>
        <v/>
      </c>
      <c r="R195" s="35" t="n">
        <f aca="false">IF(ISBLANK(B195),"",IF( ISBLANK(O195), , 1))</f>
        <v>0</v>
      </c>
      <c r="S195" s="38" t="str">
        <f aca="true">IF(ISBLANK(B195),"",IF( ISBLANK(K195), "" , IF( ISBLANK(O195), (TODAY()-K195)/365, (O195-K195)/365)) )</f>
        <v/>
      </c>
      <c r="T195" s="38" t="str">
        <f aca="false">IF(ISBLANK(B195),"",IF( ISBLANK(K195), "" , IF( ISBLANK(O195), ($Z$41-K195)/365, (O195-K195)/365)) )</f>
        <v/>
      </c>
      <c r="U195" s="38" t="str">
        <f aca="true">IF(ISBLANK(B195),"",IF( ISBLANK(O195), "", (TODAY()-O195)/365))</f>
        <v/>
      </c>
      <c r="V195" s="38" t="str">
        <f aca="false">IF(ISBLANK(B195),"",IF( ISBLANK(O195), "", ($Z$41-O195)/365))</f>
        <v/>
      </c>
      <c r="W195" s="29"/>
      <c r="X195" s="50" t="n">
        <v>1</v>
      </c>
      <c r="Y195" s="51"/>
    </row>
    <row r="196" customFormat="false" ht="15" hidden="false" customHeight="false" outlineLevel="0" collapsed="false">
      <c r="A196" s="1" t="n">
        <v>196</v>
      </c>
      <c r="B196" s="28" t="n">
        <v>1</v>
      </c>
      <c r="C196" s="29"/>
      <c r="D196" s="30" t="str">
        <f aca="false">CONCATENATE(E196,", ",F196,", кв-ры: ",H196,", агр: ",I196,", ",W196)</f>
        <v>, , кв-ры: 7, агр: , </v>
      </c>
      <c r="E196" s="31"/>
      <c r="F196" s="31"/>
      <c r="G196" s="31"/>
      <c r="H196" s="31" t="n">
        <v>7</v>
      </c>
      <c r="I196" s="32"/>
      <c r="J196" s="4"/>
      <c r="K196" s="46"/>
      <c r="L196" s="34" t="str">
        <f aca="false">IF(ISBLANK(K196),"a","b")</f>
        <v>a</v>
      </c>
      <c r="M196" s="34" t="str">
        <f aca="false">IF(ISBLANK(B196),"",IF(L196="b",K196,IF(L196="a","")))</f>
        <v/>
      </c>
      <c r="N196" s="35" t="n">
        <f aca="false">IF(ISBLANK(B196),"",IF( ISBLANK(K196), , IF( ISBLANK(O196), 1,) ))</f>
        <v>0</v>
      </c>
      <c r="O196" s="44"/>
      <c r="P196" s="37" t="str">
        <f aca="false">IF(ISBLANK(O196),"a","b")</f>
        <v>a</v>
      </c>
      <c r="Q196" s="34" t="str">
        <f aca="false">IF(ISBLANK(B196),"",IF(P196="b",O196,IF(P196="a","")))</f>
        <v/>
      </c>
      <c r="R196" s="35" t="n">
        <f aca="false">IF(ISBLANK(B196),"",IF( ISBLANK(O196), , 1))</f>
        <v>0</v>
      </c>
      <c r="S196" s="38" t="str">
        <f aca="true">IF(ISBLANK(B196),"",IF( ISBLANK(K196), "" , IF( ISBLANK(O196), (TODAY()-K196)/365, (O196-K196)/365)) )</f>
        <v/>
      </c>
      <c r="T196" s="38" t="str">
        <f aca="false">IF(ISBLANK(B196),"",IF( ISBLANK(K196), "" , IF( ISBLANK(O196), ($Z$41-K196)/365, (O196-K196)/365)) )</f>
        <v/>
      </c>
      <c r="U196" s="38" t="str">
        <f aca="true">IF(ISBLANK(B196),"",IF( ISBLANK(O196), "", (TODAY()-O196)/365))</f>
        <v/>
      </c>
      <c r="V196" s="38" t="str">
        <f aca="false">IF(ISBLANK(B196),"",IF( ISBLANK(O196), "", ($Z$41-O196)/365))</f>
        <v/>
      </c>
      <c r="W196" s="29"/>
      <c r="X196" s="50" t="n">
        <v>1</v>
      </c>
      <c r="Y196" s="51"/>
    </row>
    <row r="197" customFormat="false" ht="15" hidden="false" customHeight="false" outlineLevel="0" collapsed="false">
      <c r="A197" s="1" t="n">
        <v>197</v>
      </c>
      <c r="B197" s="28" t="n">
        <v>1</v>
      </c>
      <c r="C197" s="29"/>
      <c r="D197" s="30" t="str">
        <f aca="false">CONCATENATE(E197,", ",F197,", кв-ры: ",H197,", агр: ",I197,", ",W197)</f>
        <v>, , кв-ры: 8, агр: , </v>
      </c>
      <c r="E197" s="31"/>
      <c r="F197" s="31"/>
      <c r="G197" s="31"/>
      <c r="H197" s="31" t="n">
        <v>8</v>
      </c>
      <c r="I197" s="32"/>
      <c r="J197" s="4"/>
      <c r="K197" s="33"/>
      <c r="L197" s="34" t="str">
        <f aca="false">IF(ISBLANK(K197),"a","b")</f>
        <v>a</v>
      </c>
      <c r="M197" s="34" t="str">
        <f aca="false">IF(ISBLANK(B197),"",IF(L197="b",K197,IF(L197="a","")))</f>
        <v/>
      </c>
      <c r="N197" s="35" t="n">
        <f aca="false">IF(ISBLANK(B197),"",IF( ISBLANK(K197), , IF( ISBLANK(O197), 1,) ))</f>
        <v>0</v>
      </c>
      <c r="O197" s="44"/>
      <c r="P197" s="37" t="str">
        <f aca="false">IF(ISBLANK(O197),"a","b")</f>
        <v>a</v>
      </c>
      <c r="Q197" s="34" t="str">
        <f aca="false">IF(ISBLANK(B197),"",IF(P197="b",O197,IF(P197="a","")))</f>
        <v/>
      </c>
      <c r="R197" s="35" t="n">
        <f aca="false">IF(ISBLANK(B197),"",IF( ISBLANK(O197), , 1))</f>
        <v>0</v>
      </c>
      <c r="S197" s="38" t="str">
        <f aca="true">IF(ISBLANK(B197),"",IF( ISBLANK(K197), "" , IF( ISBLANK(O197), (TODAY()-K197)/365, (O197-K197)/365)) )</f>
        <v/>
      </c>
      <c r="T197" s="38" t="str">
        <f aca="false">IF(ISBLANK(B197),"",IF( ISBLANK(K197), "" , IF( ISBLANK(O197), ($Z$41-K197)/365, (O197-K197)/365)) )</f>
        <v/>
      </c>
      <c r="U197" s="38" t="str">
        <f aca="true">IF(ISBLANK(B197),"",IF( ISBLANK(O197), "", (TODAY()-O197)/365))</f>
        <v/>
      </c>
      <c r="V197" s="38" t="str">
        <f aca="false">IF(ISBLANK(B197),"",IF( ISBLANK(O197), "", ($Z$41-O197)/365))</f>
        <v/>
      </c>
      <c r="W197" s="29"/>
      <c r="X197" s="48" t="n">
        <v>1</v>
      </c>
      <c r="Y197" s="40"/>
    </row>
    <row r="198" customFormat="false" ht="15" hidden="false" customHeight="false" outlineLevel="0" collapsed="false">
      <c r="A198" s="1" t="n">
        <v>198</v>
      </c>
      <c r="B198" s="28" t="n">
        <v>1</v>
      </c>
      <c r="C198" s="29"/>
      <c r="D198" s="30" t="str">
        <f aca="false">CONCATENATE(E198,", ",F198,", кв-ры: ",H198,", агр: ",I198,", ",W198)</f>
        <v>, , кв-ры: 9, агр: , </v>
      </c>
      <c r="E198" s="31"/>
      <c r="F198" s="31"/>
      <c r="G198" s="31"/>
      <c r="H198" s="31" t="n">
        <v>9</v>
      </c>
      <c r="I198" s="32"/>
      <c r="J198" s="4"/>
      <c r="K198" s="33"/>
      <c r="L198" s="34" t="str">
        <f aca="false">IF(ISBLANK(K198),"a","b")</f>
        <v>a</v>
      </c>
      <c r="M198" s="34" t="str">
        <f aca="false">IF(ISBLANK(B198),"",IF(L198="b",K198,IF(L198="a","")))</f>
        <v/>
      </c>
      <c r="N198" s="35" t="n">
        <f aca="false">IF(ISBLANK(B198),"",IF( ISBLANK(K198), , IF( ISBLANK(O198), 1,) ))</f>
        <v>0</v>
      </c>
      <c r="O198" s="44"/>
      <c r="P198" s="37" t="str">
        <f aca="false">IF(ISBLANK(O198),"a","b")</f>
        <v>a</v>
      </c>
      <c r="Q198" s="34" t="str">
        <f aca="false">IF(ISBLANK(B198),"",IF(P198="b",O198,IF(P198="a","")))</f>
        <v/>
      </c>
      <c r="R198" s="35" t="n">
        <f aca="false">IF(ISBLANK(B198),"",IF( ISBLANK(O198), , 1))</f>
        <v>0</v>
      </c>
      <c r="S198" s="38" t="str">
        <f aca="true">IF(ISBLANK(B198),"",IF( ISBLANK(K198), "" , IF( ISBLANK(O198), (TODAY()-K198)/365, (O198-K198)/365)) )</f>
        <v/>
      </c>
      <c r="T198" s="38" t="str">
        <f aca="false">IF(ISBLANK(B198),"",IF( ISBLANK(K198), "" , IF( ISBLANK(O198), ($Z$41-K198)/365, (O198-K198)/365)) )</f>
        <v/>
      </c>
      <c r="U198" s="38" t="str">
        <f aca="true">IF(ISBLANK(B198),"",IF( ISBLANK(O198), "", (TODAY()-O198)/365))</f>
        <v/>
      </c>
      <c r="V198" s="38" t="str">
        <f aca="false">IF(ISBLANK(B198),"",IF( ISBLANK(O198), "", ($Z$41-O198)/365))</f>
        <v/>
      </c>
      <c r="W198" s="29"/>
      <c r="X198" s="48" t="n">
        <v>1</v>
      </c>
      <c r="Y198" s="40"/>
    </row>
    <row r="199" customFormat="false" ht="15" hidden="false" customHeight="false" outlineLevel="0" collapsed="false">
      <c r="A199" s="1" t="n">
        <v>199</v>
      </c>
      <c r="B199" s="28" t="n">
        <v>1</v>
      </c>
      <c r="C199" s="29"/>
      <c r="D199" s="30" t="str">
        <f aca="false">CONCATENATE(E199,", ",F199,", кв-ры: ",H199,", агр: ",I199,", ",W199)</f>
        <v>, , кв-ры: 10, агр: , </v>
      </c>
      <c r="E199" s="31"/>
      <c r="F199" s="31"/>
      <c r="G199" s="31"/>
      <c r="H199" s="31" t="n">
        <v>10</v>
      </c>
      <c r="I199" s="32"/>
      <c r="J199" s="4"/>
      <c r="K199" s="33"/>
      <c r="L199" s="34" t="str">
        <f aca="false">IF(ISBLANK(K199),"a","b")</f>
        <v>a</v>
      </c>
      <c r="M199" s="34" t="str">
        <f aca="false">IF(ISBLANK(B199),"",IF(L199="b",K199,IF(L199="a","")))</f>
        <v/>
      </c>
      <c r="N199" s="35" t="n">
        <f aca="false">IF(ISBLANK(B199),"",IF( ISBLANK(K199), , IF( ISBLANK(O199), 1,) ))</f>
        <v>0</v>
      </c>
      <c r="O199" s="36"/>
      <c r="P199" s="37" t="str">
        <f aca="false">IF(ISBLANK(O199),"a","b")</f>
        <v>a</v>
      </c>
      <c r="Q199" s="34" t="str">
        <f aca="false">IF(ISBLANK(B199),"",IF(P199="b",O199,IF(P199="a","")))</f>
        <v/>
      </c>
      <c r="R199" s="35" t="n">
        <f aca="false">IF(ISBLANK(B199),"",IF( ISBLANK(O199), , 1))</f>
        <v>0</v>
      </c>
      <c r="S199" s="38" t="str">
        <f aca="true">IF(ISBLANK(B199),"",IF( ISBLANK(K199), "" , IF( ISBLANK(O199), (TODAY()-K199)/365, (O199-K199)/365)) )</f>
        <v/>
      </c>
      <c r="T199" s="38" t="str">
        <f aca="false">IF(ISBLANK(B199),"",IF( ISBLANK(K199), "" , IF( ISBLANK(O199), ($Z$41-K199)/365, (O199-K199)/365)) )</f>
        <v/>
      </c>
      <c r="U199" s="38" t="str">
        <f aca="true">IF(ISBLANK(B199),"",IF( ISBLANK(O199), "", (TODAY()-O199)/365))</f>
        <v/>
      </c>
      <c r="V199" s="38" t="str">
        <f aca="false">IF(ISBLANK(B199),"",IF( ISBLANK(O199), "", ($Z$41-O199)/365))</f>
        <v/>
      </c>
      <c r="W199" s="29"/>
      <c r="X199" s="48" t="n">
        <v>1</v>
      </c>
      <c r="Y199" s="40"/>
    </row>
    <row r="200" customFormat="false" ht="15" hidden="false" customHeight="false" outlineLevel="0" collapsed="false">
      <c r="A200" s="1" t="n">
        <v>200</v>
      </c>
      <c r="B200" s="28" t="n">
        <v>1</v>
      </c>
      <c r="C200" s="29" t="n">
        <v>4</v>
      </c>
      <c r="D200" s="30" t="str">
        <f aca="false">CONCATENATE(E200,", ",F200,", кв-ры: ",H200,", агр: ",I200,", ",W200)</f>
        <v> Кирова, 14, кв-ры: 1,11,, агр: рядом полиция, </v>
      </c>
      <c r="E200" s="31" t="s">
        <v>81</v>
      </c>
      <c r="F200" s="31" t="n">
        <v>14</v>
      </c>
      <c r="G200" s="31" t="n">
        <v>16</v>
      </c>
      <c r="H200" s="31" t="s">
        <v>48</v>
      </c>
      <c r="I200" s="32" t="s">
        <v>96</v>
      </c>
      <c r="J200" s="4"/>
      <c r="K200" s="33"/>
      <c r="L200" s="34" t="str">
        <f aca="false">IF(ISBLANK(K200),"a","b")</f>
        <v>a</v>
      </c>
      <c r="M200" s="34" t="str">
        <f aca="false">IF(ISBLANK(B200),"",IF(L200="b",K200,IF(L200="a","")))</f>
        <v/>
      </c>
      <c r="N200" s="35" t="n">
        <f aca="false">IF(ISBLANK(B200),"",IF( ISBLANK(K200), , IF( ISBLANK(O200), 1,) ))</f>
        <v>0</v>
      </c>
      <c r="O200" s="36"/>
      <c r="P200" s="37" t="str">
        <f aca="false">IF(ISBLANK(O200),"a","b")</f>
        <v>a</v>
      </c>
      <c r="Q200" s="34" t="str">
        <f aca="false">IF(ISBLANK(B200),"",IF(P200="b",O200,IF(P200="a","")))</f>
        <v/>
      </c>
      <c r="R200" s="35" t="n">
        <f aca="false">IF(ISBLANK(B200),"",IF( ISBLANK(O200), , 1))</f>
        <v>0</v>
      </c>
      <c r="S200" s="38" t="str">
        <f aca="true">IF(ISBLANK(B200),"",IF( ISBLANK(K200), "" , IF( ISBLANK(O200), (TODAY()-K200)/365, (O200-K200)/365)) )</f>
        <v/>
      </c>
      <c r="T200" s="38" t="str">
        <f aca="false">IF(ISBLANK(B200),"",IF( ISBLANK(K200), "" , IF( ISBLANK(O200), ($Z$41-K200)/365, (O200-K200)/365)) )</f>
        <v/>
      </c>
      <c r="U200" s="38" t="str">
        <f aca="true">IF(ISBLANK(B200),"",IF( ISBLANK(O200), "", (TODAY()-O200)/365))</f>
        <v/>
      </c>
      <c r="V200" s="38" t="str">
        <f aca="false">IF(ISBLANK(B200),"",IF( ISBLANK(O200), "", ($Z$41-O200)/365))</f>
        <v/>
      </c>
      <c r="W200" s="29"/>
      <c r="X200" s="39" t="n">
        <v>1</v>
      </c>
      <c r="Y200" s="40"/>
    </row>
    <row r="201" customFormat="false" ht="15" hidden="false" customHeight="false" outlineLevel="0" collapsed="false">
      <c r="A201" s="1" t="n">
        <v>201</v>
      </c>
      <c r="B201" s="28" t="n">
        <v>1</v>
      </c>
      <c r="C201" s="29"/>
      <c r="D201" s="30" t="str">
        <f aca="false">CONCATENATE(E201,", ",F201,", кв-ры: ",H201,", агр: ",I201,", ",W201)</f>
        <v>, , кв-ры: 2,12,, агр: рядом полиция, </v>
      </c>
      <c r="E201" s="31"/>
      <c r="F201" s="31"/>
      <c r="G201" s="31"/>
      <c r="H201" s="31" t="s">
        <v>49</v>
      </c>
      <c r="I201" s="32" t="s">
        <v>96</v>
      </c>
      <c r="J201" s="4"/>
      <c r="K201" s="46"/>
      <c r="L201" s="34" t="str">
        <f aca="false">IF(ISBLANK(K201),"a","b")</f>
        <v>a</v>
      </c>
      <c r="M201" s="34" t="str">
        <f aca="false">IF(ISBLANK(B201),"",IF(L201="b",K201,IF(L201="a","")))</f>
        <v/>
      </c>
      <c r="N201" s="35" t="n">
        <f aca="false">IF(ISBLANK(B201),"",IF( ISBLANK(K201), , IF( ISBLANK(O201), 1,) ))</f>
        <v>0</v>
      </c>
      <c r="O201" s="44"/>
      <c r="P201" s="37" t="str">
        <f aca="false">IF(ISBLANK(O201),"a","b")</f>
        <v>a</v>
      </c>
      <c r="Q201" s="34" t="str">
        <f aca="false">IF(ISBLANK(B201),"",IF(P201="b",O201,IF(P201="a","")))</f>
        <v/>
      </c>
      <c r="R201" s="35" t="n">
        <f aca="false">IF(ISBLANK(B201),"",IF( ISBLANK(O201), , 1))</f>
        <v>0</v>
      </c>
      <c r="S201" s="38" t="str">
        <f aca="true">IF(ISBLANK(B201),"",IF( ISBLANK(K201), "" , IF( ISBLANK(O201), (TODAY()-K201)/365, (O201-K201)/365)) )</f>
        <v/>
      </c>
      <c r="T201" s="38" t="str">
        <f aca="false">IF(ISBLANK(B201),"",IF( ISBLANK(K201), "" , IF( ISBLANK(O201), ($Z$41-K201)/365, (O201-K201)/365)) )</f>
        <v/>
      </c>
      <c r="U201" s="38" t="str">
        <f aca="true">IF(ISBLANK(B201),"",IF( ISBLANK(O201), "", (TODAY()-O201)/365))</f>
        <v/>
      </c>
      <c r="V201" s="38" t="str">
        <f aca="false">IF(ISBLANK(B201),"",IF( ISBLANK(O201), "", ($Z$41-O201)/365))</f>
        <v/>
      </c>
      <c r="W201" s="29"/>
      <c r="X201" s="39" t="n">
        <v>1</v>
      </c>
      <c r="Y201" s="40"/>
    </row>
    <row r="202" customFormat="false" ht="15" hidden="false" customHeight="false" outlineLevel="0" collapsed="false">
      <c r="A202" s="1" t="n">
        <v>202</v>
      </c>
      <c r="B202" s="28" t="n">
        <v>1</v>
      </c>
      <c r="C202" s="29"/>
      <c r="D202" s="30" t="str">
        <f aca="false">CONCATENATE(E202,", ",F202,", кв-ры: ",H202,", агр: ",I202,", ",W202)</f>
        <v>, , кв-ры: 3,13,, агр: рядом полиция, </v>
      </c>
      <c r="E202" s="31"/>
      <c r="F202" s="31"/>
      <c r="G202" s="31"/>
      <c r="H202" s="31" t="s">
        <v>72</v>
      </c>
      <c r="I202" s="32" t="s">
        <v>96</v>
      </c>
      <c r="J202" s="4"/>
      <c r="K202" s="46"/>
      <c r="L202" s="34" t="str">
        <f aca="false">IF(ISBLANK(K202),"a","b")</f>
        <v>a</v>
      </c>
      <c r="M202" s="34" t="str">
        <f aca="false">IF(ISBLANK(B202),"",IF(L202="b",K202,IF(L202="a","")))</f>
        <v/>
      </c>
      <c r="N202" s="35" t="n">
        <f aca="false">IF(ISBLANK(B202),"",IF( ISBLANK(K202), , IF( ISBLANK(O202), 1,) ))</f>
        <v>0</v>
      </c>
      <c r="O202" s="44"/>
      <c r="P202" s="37" t="str">
        <f aca="false">IF(ISBLANK(O202),"a","b")</f>
        <v>a</v>
      </c>
      <c r="Q202" s="34" t="str">
        <f aca="false">IF(ISBLANK(B202),"",IF(P202="b",O202,IF(P202="a","")))</f>
        <v/>
      </c>
      <c r="R202" s="35" t="n">
        <f aca="false">IF(ISBLANK(B202),"",IF( ISBLANK(O202), , 1))</f>
        <v>0</v>
      </c>
      <c r="S202" s="38" t="str">
        <f aca="true">IF(ISBLANK(B202),"",IF( ISBLANK(K202), "" , IF( ISBLANK(O202), (TODAY()-K202)/365, (O202-K202)/365)) )</f>
        <v/>
      </c>
      <c r="T202" s="38" t="str">
        <f aca="false">IF(ISBLANK(B202),"",IF( ISBLANK(K202), "" , IF( ISBLANK(O202), ($Z$41-K202)/365, (O202-K202)/365)) )</f>
        <v/>
      </c>
      <c r="U202" s="38" t="str">
        <f aca="true">IF(ISBLANK(B202),"",IF( ISBLANK(O202), "", (TODAY()-O202)/365))</f>
        <v/>
      </c>
      <c r="V202" s="38" t="str">
        <f aca="false">IF(ISBLANK(B202),"",IF( ISBLANK(O202), "", ($Z$41-O202)/365))</f>
        <v/>
      </c>
      <c r="W202" s="29"/>
      <c r="X202" s="39" t="n">
        <v>1</v>
      </c>
      <c r="Y202" s="40"/>
    </row>
    <row r="203" customFormat="false" ht="15" hidden="false" customHeight="false" outlineLevel="0" collapsed="false">
      <c r="A203" s="1" t="n">
        <v>204</v>
      </c>
      <c r="B203" s="28" t="n">
        <v>1</v>
      </c>
      <c r="C203" s="29"/>
      <c r="D203" s="30" t="str">
        <f aca="false">CONCATENATE(E203,", ",F203,", кв-ры: ",H203,", агр: ",I203,", ",W203)</f>
        <v>, , кв-ры: 4,14,, агр: рядом полиция, </v>
      </c>
      <c r="E203" s="31"/>
      <c r="F203" s="31"/>
      <c r="G203" s="31"/>
      <c r="H203" s="31" t="s">
        <v>73</v>
      </c>
      <c r="I203" s="32" t="s">
        <v>96</v>
      </c>
      <c r="J203" s="4"/>
      <c r="K203" s="33"/>
      <c r="L203" s="34" t="str">
        <f aca="false">IF(ISBLANK(K203),"a","b")</f>
        <v>a</v>
      </c>
      <c r="M203" s="34" t="str">
        <f aca="false">IF(ISBLANK(B203),"",IF(L203="b",K203,IF(L203="a","")))</f>
        <v/>
      </c>
      <c r="N203" s="35" t="n">
        <f aca="false">IF(ISBLANK(B203),"",IF( ISBLANK(K203), , IF( ISBLANK(O203), 1,) ))</f>
        <v>0</v>
      </c>
      <c r="O203" s="36"/>
      <c r="P203" s="37" t="str">
        <f aca="false">IF(ISBLANK(O203),"a","b")</f>
        <v>a</v>
      </c>
      <c r="Q203" s="34" t="str">
        <f aca="false">IF(ISBLANK(B203),"",IF(P203="b",O203,IF(P203="a","")))</f>
        <v/>
      </c>
      <c r="R203" s="35" t="n">
        <f aca="false">IF(ISBLANK(B203),"",IF( ISBLANK(O203), , 1))</f>
        <v>0</v>
      </c>
      <c r="S203" s="38" t="str">
        <f aca="true">IF(ISBLANK(B203),"",IF( ISBLANK(K203), "" , IF( ISBLANK(O203), (TODAY()-K203)/365, (O203-K203)/365)) )</f>
        <v/>
      </c>
      <c r="T203" s="38" t="str">
        <f aca="false">IF(ISBLANK(B203),"",IF( ISBLANK(K203), "" , IF( ISBLANK(O203), ($Z$41-K203)/365, (O203-K203)/365)) )</f>
        <v/>
      </c>
      <c r="U203" s="38" t="str">
        <f aca="true">IF(ISBLANK(B203),"",IF( ISBLANK(O203), "", (TODAY()-O203)/365))</f>
        <v/>
      </c>
      <c r="V203" s="38" t="str">
        <f aca="false">IF(ISBLANK(B203),"",IF( ISBLANK(O203), "", ($Z$41-O203)/365))</f>
        <v/>
      </c>
      <c r="W203" s="29"/>
      <c r="X203" s="39" t="n">
        <v>1</v>
      </c>
      <c r="Y203" s="40"/>
    </row>
    <row r="204" customFormat="false" ht="15" hidden="false" customHeight="false" outlineLevel="0" collapsed="false">
      <c r="A204" s="1" t="n">
        <v>205</v>
      </c>
      <c r="B204" s="28" t="n">
        <v>1</v>
      </c>
      <c r="C204" s="29"/>
      <c r="D204" s="30" t="str">
        <f aca="false">CONCATENATE(E204,", ",F204,", кв-ры: ",H204,", агр: ",I204,", ",W204)</f>
        <v>, , кв-ры: 5,15,, агр: рядом полиция, </v>
      </c>
      <c r="E204" s="31"/>
      <c r="F204" s="31"/>
      <c r="G204" s="31"/>
      <c r="H204" s="31" t="s">
        <v>74</v>
      </c>
      <c r="I204" s="32" t="s">
        <v>96</v>
      </c>
      <c r="J204" s="4"/>
      <c r="K204" s="33"/>
      <c r="L204" s="34" t="str">
        <f aca="false">IF(ISBLANK(K204),"a","b")</f>
        <v>a</v>
      </c>
      <c r="M204" s="34" t="str">
        <f aca="false">IF(ISBLANK(B204),"",IF(L204="b",K204,IF(L204="a","")))</f>
        <v/>
      </c>
      <c r="N204" s="35" t="n">
        <f aca="false">IF(ISBLANK(B204),"",IF( ISBLANK(K204), , IF( ISBLANK(O204), 1,) ))</f>
        <v>0</v>
      </c>
      <c r="O204" s="44"/>
      <c r="P204" s="37" t="str">
        <f aca="false">IF(ISBLANK(O204),"a","b")</f>
        <v>a</v>
      </c>
      <c r="Q204" s="34" t="str">
        <f aca="false">IF(ISBLANK(B204),"",IF(P204="b",O204,IF(P204="a","")))</f>
        <v/>
      </c>
      <c r="R204" s="35" t="n">
        <f aca="false">IF(ISBLANK(B204),"",IF( ISBLANK(O204), , 1))</f>
        <v>0</v>
      </c>
      <c r="S204" s="38" t="str">
        <f aca="true">IF(ISBLANK(B204),"",IF( ISBLANK(K204), "" , IF( ISBLANK(O204), (TODAY()-K204)/365, (O204-K204)/365)) )</f>
        <v/>
      </c>
      <c r="T204" s="38" t="str">
        <f aca="false">IF(ISBLANK(B204),"",IF( ISBLANK(K204), "" , IF( ISBLANK(O204), ($Z$41-K204)/365, (O204-K204)/365)) )</f>
        <v/>
      </c>
      <c r="U204" s="38" t="str">
        <f aca="true">IF(ISBLANK(B204),"",IF( ISBLANK(O204), "", (TODAY()-O204)/365))</f>
        <v/>
      </c>
      <c r="V204" s="38" t="str">
        <f aca="false">IF(ISBLANK(B204),"",IF( ISBLANK(O204), "", ($Z$41-O204)/365))</f>
        <v/>
      </c>
      <c r="W204" s="29"/>
      <c r="X204" s="39" t="n">
        <v>1</v>
      </c>
      <c r="Y204" s="40"/>
    </row>
    <row r="205" customFormat="false" ht="15" hidden="false" customHeight="false" outlineLevel="0" collapsed="false">
      <c r="A205" s="1" t="n">
        <v>206</v>
      </c>
      <c r="B205" s="28" t="n">
        <v>1</v>
      </c>
      <c r="C205" s="29"/>
      <c r="D205" s="30" t="str">
        <f aca="false">CONCATENATE(E205,", ",F205,", кв-ры: ",H205,", агр: ",I205,", ",W205)</f>
        <v>, , кв-ры: 6,16,, агр: рядом полиция, </v>
      </c>
      <c r="E205" s="31"/>
      <c r="F205" s="31"/>
      <c r="G205" s="31"/>
      <c r="H205" s="31" t="s">
        <v>75</v>
      </c>
      <c r="I205" s="32" t="s">
        <v>96</v>
      </c>
      <c r="J205" s="4"/>
      <c r="K205" s="33"/>
      <c r="L205" s="34" t="str">
        <f aca="false">IF(ISBLANK(K205),"a","b")</f>
        <v>a</v>
      </c>
      <c r="M205" s="34" t="str">
        <f aca="false">IF(ISBLANK(B205),"",IF(L205="b",K205,IF(L205="a","")))</f>
        <v/>
      </c>
      <c r="N205" s="35" t="n">
        <f aca="false">IF(ISBLANK(B205),"",IF( ISBLANK(K205), , IF( ISBLANK(O205), 1,) ))</f>
        <v>0</v>
      </c>
      <c r="O205" s="44"/>
      <c r="P205" s="37" t="str">
        <f aca="false">IF(ISBLANK(O205),"a","b")</f>
        <v>a</v>
      </c>
      <c r="Q205" s="34" t="str">
        <f aca="false">IF(ISBLANK(B205),"",IF(P205="b",O205,IF(P205="a","")))</f>
        <v/>
      </c>
      <c r="R205" s="35" t="n">
        <f aca="false">IF(ISBLANK(B205),"",IF( ISBLANK(O205), , 1))</f>
        <v>0</v>
      </c>
      <c r="S205" s="38" t="str">
        <f aca="true">IF(ISBLANK(B205),"",IF( ISBLANK(K205), "" , IF( ISBLANK(O205), (TODAY()-K205)/365, (O205-K205)/365)) )</f>
        <v/>
      </c>
      <c r="T205" s="38" t="str">
        <f aca="false">IF(ISBLANK(B205),"",IF( ISBLANK(K205), "" , IF( ISBLANK(O205), ($Z$41-K205)/365, (O205-K205)/365)) )</f>
        <v/>
      </c>
      <c r="U205" s="38" t="str">
        <f aca="true">IF(ISBLANK(B205),"",IF( ISBLANK(O205), "", (TODAY()-O205)/365))</f>
        <v/>
      </c>
      <c r="V205" s="38" t="str">
        <f aca="false">IF(ISBLANK(B205),"",IF( ISBLANK(O205), "", ($Z$41-O205)/365))</f>
        <v/>
      </c>
      <c r="W205" s="29"/>
      <c r="X205" s="39" t="n">
        <v>1</v>
      </c>
      <c r="Y205" s="40"/>
    </row>
    <row r="206" customFormat="false" ht="15" hidden="false" customHeight="false" outlineLevel="0" collapsed="false">
      <c r="A206" s="1" t="n">
        <v>207</v>
      </c>
      <c r="B206" s="28" t="n">
        <v>1</v>
      </c>
      <c r="C206" s="29"/>
      <c r="D206" s="30" t="str">
        <f aca="false">CONCATENATE(E206,", ",F206,", кв-ры: ",H206,", агр: ",I206,", ",W206)</f>
        <v>, , кв-ры: 7, агр: , </v>
      </c>
      <c r="E206" s="31"/>
      <c r="F206" s="31"/>
      <c r="G206" s="31"/>
      <c r="H206" s="31" t="n">
        <v>7</v>
      </c>
      <c r="I206" s="32"/>
      <c r="J206" s="4"/>
      <c r="K206" s="46"/>
      <c r="L206" s="34" t="str">
        <f aca="false">IF(ISBLANK(K206),"a","b")</f>
        <v>a</v>
      </c>
      <c r="M206" s="34" t="str">
        <f aca="false">IF(ISBLANK(B206),"",IF(L206="b",K206,IF(L206="a","")))</f>
        <v/>
      </c>
      <c r="N206" s="35" t="n">
        <f aca="false">IF(ISBLANK(B206),"",IF( ISBLANK(K206), , IF( ISBLANK(O206), 1,) ))</f>
        <v>0</v>
      </c>
      <c r="O206" s="44"/>
      <c r="P206" s="37" t="str">
        <f aca="false">IF(ISBLANK(O206),"a","b")</f>
        <v>a</v>
      </c>
      <c r="Q206" s="34" t="str">
        <f aca="false">IF(ISBLANK(B206),"",IF(P206="b",O206,IF(P206="a","")))</f>
        <v/>
      </c>
      <c r="R206" s="35" t="n">
        <f aca="false">IF(ISBLANK(B206),"",IF( ISBLANK(O206), , 1))</f>
        <v>0</v>
      </c>
      <c r="S206" s="38" t="str">
        <f aca="true">IF(ISBLANK(B206),"",IF( ISBLANK(K206), "" , IF( ISBLANK(O206), (TODAY()-K206)/365, (O206-K206)/365)) )</f>
        <v/>
      </c>
      <c r="T206" s="38" t="str">
        <f aca="false">IF(ISBLANK(B206),"",IF( ISBLANK(K206), "" , IF( ISBLANK(O206), ($Z$41-K206)/365, (O206-K206)/365)) )</f>
        <v/>
      </c>
      <c r="U206" s="38" t="str">
        <f aca="true">IF(ISBLANK(B206),"",IF( ISBLANK(O206), "", (TODAY()-O206)/365))</f>
        <v/>
      </c>
      <c r="V206" s="38" t="str">
        <f aca="false">IF(ISBLANK(B206),"",IF( ISBLANK(O206), "", ($Z$41-O206)/365))</f>
        <v/>
      </c>
      <c r="W206" s="29"/>
      <c r="X206" s="39" t="n">
        <v>1</v>
      </c>
      <c r="Y206" s="40"/>
    </row>
    <row r="207" customFormat="false" ht="15" hidden="false" customHeight="false" outlineLevel="0" collapsed="false">
      <c r="A207" s="1" t="n">
        <v>208</v>
      </c>
      <c r="B207" s="28" t="n">
        <v>1</v>
      </c>
      <c r="C207" s="29"/>
      <c r="D207" s="30" t="str">
        <f aca="false">CONCATENATE(E207,", ",F207,", кв-ры: ",H207,", агр: ",I207,", ",W207)</f>
        <v>, , кв-ры: 8, агр: , </v>
      </c>
      <c r="E207" s="31"/>
      <c r="F207" s="31"/>
      <c r="G207" s="31"/>
      <c r="H207" s="31" t="n">
        <v>8</v>
      </c>
      <c r="I207" s="32"/>
      <c r="J207" s="4"/>
      <c r="K207" s="33"/>
      <c r="L207" s="34" t="str">
        <f aca="false">IF(ISBLANK(K207),"a","b")</f>
        <v>a</v>
      </c>
      <c r="M207" s="34" t="str">
        <f aca="false">IF(ISBLANK(B207),"",IF(L207="b",K207,IF(L207="a","")))</f>
        <v/>
      </c>
      <c r="N207" s="35" t="n">
        <f aca="false">IF(ISBLANK(B207),"",IF( ISBLANK(K207), , IF( ISBLANK(O207), 1,) ))</f>
        <v>0</v>
      </c>
      <c r="O207" s="44"/>
      <c r="P207" s="37" t="str">
        <f aca="false">IF(ISBLANK(O207),"a","b")</f>
        <v>a</v>
      </c>
      <c r="Q207" s="34" t="str">
        <f aca="false">IF(ISBLANK(B207),"",IF(P207="b",O207,IF(P207="a","")))</f>
        <v/>
      </c>
      <c r="R207" s="35" t="n">
        <f aca="false">IF(ISBLANK(B207),"",IF( ISBLANK(O207), , 1))</f>
        <v>0</v>
      </c>
      <c r="S207" s="38" t="str">
        <f aca="true">IF(ISBLANK(B207),"",IF( ISBLANK(K207), "" , IF( ISBLANK(O207), (TODAY()-K207)/365, (O207-K207)/365)) )</f>
        <v/>
      </c>
      <c r="T207" s="38" t="str">
        <f aca="false">IF(ISBLANK(B207),"",IF( ISBLANK(K207), "" , IF( ISBLANK(O207), ($Z$41-K207)/365, (O207-K207)/365)) )</f>
        <v/>
      </c>
      <c r="U207" s="38" t="str">
        <f aca="true">IF(ISBLANK(B207),"",IF( ISBLANK(O207), "", (TODAY()-O207)/365))</f>
        <v/>
      </c>
      <c r="V207" s="38" t="str">
        <f aca="false">IF(ISBLANK(B207),"",IF( ISBLANK(O207), "", ($Z$41-O207)/365))</f>
        <v/>
      </c>
      <c r="W207" s="29"/>
      <c r="X207" s="39" t="n">
        <v>1</v>
      </c>
      <c r="Y207" s="40"/>
    </row>
    <row r="208" customFormat="false" ht="15" hidden="false" customHeight="false" outlineLevel="0" collapsed="false">
      <c r="A208" s="1" t="n">
        <v>209</v>
      </c>
      <c r="B208" s="28" t="n">
        <v>1</v>
      </c>
      <c r="C208" s="29"/>
      <c r="D208" s="30" t="str">
        <f aca="false">CONCATENATE(E208,", ",F208,", кв-ры: ",H208,", агр: ",I208,", ",W208)</f>
        <v>, , кв-ры: 9, агр: , </v>
      </c>
      <c r="E208" s="31"/>
      <c r="F208" s="31"/>
      <c r="G208" s="31"/>
      <c r="H208" s="31" t="n">
        <v>9</v>
      </c>
      <c r="I208" s="32"/>
      <c r="J208" s="4"/>
      <c r="K208" s="46"/>
      <c r="L208" s="34" t="str">
        <f aca="false">IF(ISBLANK(K208),"a","b")</f>
        <v>a</v>
      </c>
      <c r="M208" s="34" t="str">
        <f aca="false">IF(ISBLANK(B208),"",IF(L208="b",K208,IF(L208="a","")))</f>
        <v/>
      </c>
      <c r="N208" s="35" t="n">
        <f aca="false">IF(ISBLANK(B208),"",IF( ISBLANK(K208), , IF( ISBLANK(O208), 1,) ))</f>
        <v>0</v>
      </c>
      <c r="O208" s="44"/>
      <c r="P208" s="37" t="str">
        <f aca="false">IF(ISBLANK(O208),"a","b")</f>
        <v>a</v>
      </c>
      <c r="Q208" s="34" t="str">
        <f aca="false">IF(ISBLANK(B208),"",IF(P208="b",O208,IF(P208="a","")))</f>
        <v/>
      </c>
      <c r="R208" s="35" t="n">
        <f aca="false">IF(ISBLANK(B208),"",IF( ISBLANK(O208), , 1))</f>
        <v>0</v>
      </c>
      <c r="S208" s="38" t="str">
        <f aca="true">IF(ISBLANK(B208),"",IF( ISBLANK(K208), "" , IF( ISBLANK(O208), (TODAY()-K208)/365, (O208-K208)/365)) )</f>
        <v/>
      </c>
      <c r="T208" s="38" t="str">
        <f aca="false">IF(ISBLANK(B208),"",IF( ISBLANK(K208), "" , IF( ISBLANK(O208), ($Z$41-K208)/365, (O208-K208)/365)) )</f>
        <v/>
      </c>
      <c r="U208" s="38" t="str">
        <f aca="true">IF(ISBLANK(B208),"",IF( ISBLANK(O208), "", (TODAY()-O208)/365))</f>
        <v/>
      </c>
      <c r="V208" s="38" t="str">
        <f aca="false">IF(ISBLANK(B208),"",IF( ISBLANK(O208), "", ($Z$41-O208)/365))</f>
        <v/>
      </c>
      <c r="W208" s="29"/>
      <c r="X208" s="39" t="n">
        <v>1</v>
      </c>
      <c r="Y208" s="40"/>
    </row>
    <row r="209" customFormat="false" ht="15" hidden="false" customHeight="false" outlineLevel="0" collapsed="false">
      <c r="A209" s="1" t="n">
        <v>210</v>
      </c>
      <c r="B209" s="28" t="n">
        <v>1</v>
      </c>
      <c r="C209" s="29"/>
      <c r="D209" s="30" t="str">
        <f aca="false">CONCATENATE(E209,", ",F209,", кв-ры: ",H209,", агр: ",I209,", ",W209)</f>
        <v>, , кв-ры: 10, агр: , </v>
      </c>
      <c r="E209" s="31"/>
      <c r="F209" s="31"/>
      <c r="G209" s="31"/>
      <c r="H209" s="31" t="n">
        <v>10</v>
      </c>
      <c r="I209" s="32"/>
      <c r="J209" s="4"/>
      <c r="K209" s="33"/>
      <c r="L209" s="34" t="str">
        <f aca="false">IF(ISBLANK(K209),"a","b")</f>
        <v>a</v>
      </c>
      <c r="M209" s="34" t="str">
        <f aca="false">IF(ISBLANK(B209),"",IF(L209="b",K209,IF(L209="a","")))</f>
        <v/>
      </c>
      <c r="N209" s="35" t="n">
        <f aca="false">IF(ISBLANK(B209),"",IF( ISBLANK(K209), , IF( ISBLANK(O209), 1,) ))</f>
        <v>0</v>
      </c>
      <c r="O209" s="44"/>
      <c r="P209" s="37" t="str">
        <f aca="false">IF(ISBLANK(O209),"a","b")</f>
        <v>a</v>
      </c>
      <c r="Q209" s="34" t="str">
        <f aca="false">IF(ISBLANK(B209),"",IF(P209="b",O209,IF(P209="a","")))</f>
        <v/>
      </c>
      <c r="R209" s="35" t="n">
        <f aca="false">IF(ISBLANK(B209),"",IF( ISBLANK(O209), , 1))</f>
        <v>0</v>
      </c>
      <c r="S209" s="38" t="str">
        <f aca="true">IF(ISBLANK(B209),"",IF( ISBLANK(K209), "" , IF( ISBLANK(O209), (TODAY()-K209)/365, (O209-K209)/365)) )</f>
        <v/>
      </c>
      <c r="T209" s="38" t="str">
        <f aca="false">IF(ISBLANK(B209),"",IF( ISBLANK(K209), "" , IF( ISBLANK(O209), ($Z$41-K209)/365, (O209-K209)/365)) )</f>
        <v/>
      </c>
      <c r="U209" s="38" t="str">
        <f aca="true">IF(ISBLANK(B209),"",IF( ISBLANK(O209), "", (TODAY()-O209)/365))</f>
        <v/>
      </c>
      <c r="V209" s="38" t="str">
        <f aca="false">IF(ISBLANK(B209),"",IF( ISBLANK(O209), "", ($Z$41-O209)/365))</f>
        <v/>
      </c>
      <c r="W209" s="29"/>
      <c r="X209" s="39" t="n">
        <v>1</v>
      </c>
      <c r="Y209" s="40"/>
    </row>
    <row r="210" customFormat="false" ht="15" hidden="false" customHeight="false" outlineLevel="0" collapsed="false">
      <c r="A210" s="1" t="n">
        <v>211</v>
      </c>
      <c r="B210" s="28" t="n">
        <v>1</v>
      </c>
      <c r="C210" s="29" t="n">
        <v>5</v>
      </c>
      <c r="D210" s="30" t="str">
        <f aca="false">CONCATENATE(E210,", ",F210,", кв-ры: ",H210,", агр: ",I210,", ",W210)</f>
        <v> Кирова, 20, кв-ры: 1, агр: , </v>
      </c>
      <c r="E210" s="31" t="s">
        <v>81</v>
      </c>
      <c r="F210" s="31" t="n">
        <v>20</v>
      </c>
      <c r="G210" s="31" t="n">
        <v>8</v>
      </c>
      <c r="H210" s="31" t="n">
        <v>1</v>
      </c>
      <c r="I210" s="32"/>
      <c r="J210" s="4"/>
      <c r="K210" s="33"/>
      <c r="L210" s="34" t="str">
        <f aca="false">IF(ISBLANK(K210),"a","b")</f>
        <v>a</v>
      </c>
      <c r="M210" s="34" t="str">
        <f aca="false">IF(ISBLANK(B210),"",IF(L210="b",K210,IF(L210="a","")))</f>
        <v/>
      </c>
      <c r="N210" s="35" t="n">
        <f aca="false">IF(ISBLANK(B210),"",IF( ISBLANK(K210), , IF( ISBLANK(O210), 1,) ))</f>
        <v>0</v>
      </c>
      <c r="O210" s="44"/>
      <c r="P210" s="37" t="str">
        <f aca="false">IF(ISBLANK(O210),"a","b")</f>
        <v>a</v>
      </c>
      <c r="Q210" s="34" t="str">
        <f aca="false">IF(ISBLANK(B210),"",IF(P210="b",O210,IF(P210="a","")))</f>
        <v/>
      </c>
      <c r="R210" s="35" t="n">
        <f aca="false">IF(ISBLANK(B210),"",IF( ISBLANK(O210), , 1))</f>
        <v>0</v>
      </c>
      <c r="S210" s="38" t="str">
        <f aca="true">IF(ISBLANK(B210),"",IF( ISBLANK(K210), "" , IF( ISBLANK(O210), (TODAY()-K210)/365, (O210-K210)/365)) )</f>
        <v/>
      </c>
      <c r="T210" s="38" t="str">
        <f aca="false">IF(ISBLANK(B210),"",IF( ISBLANK(K210), "" , IF( ISBLANK(O210), ($Z$41-K210)/365, (O210-K210)/365)) )</f>
        <v/>
      </c>
      <c r="U210" s="38" t="str">
        <f aca="true">IF(ISBLANK(B210),"",IF( ISBLANK(O210), "", (TODAY()-O210)/365))</f>
        <v/>
      </c>
      <c r="V210" s="38" t="str">
        <f aca="false">IF(ISBLANK(B210),"",IF( ISBLANK(O210), "", ($Z$41-O210)/365))</f>
        <v/>
      </c>
      <c r="W210" s="29"/>
      <c r="X210" s="39" t="n">
        <v>1</v>
      </c>
      <c r="Y210" s="40"/>
    </row>
    <row r="211" customFormat="false" ht="15" hidden="false" customHeight="false" outlineLevel="0" collapsed="false">
      <c r="A211" s="1" t="n">
        <v>212</v>
      </c>
      <c r="B211" s="28" t="n">
        <v>1</v>
      </c>
      <c r="C211" s="29"/>
      <c r="D211" s="30" t="str">
        <f aca="false">CONCATENATE(E211,", ",F211,", кв-ры: ",H211,", агр: ",I211,", ",W211)</f>
        <v>, , кв-ры: 2, агр: , </v>
      </c>
      <c r="E211" s="31"/>
      <c r="F211" s="31"/>
      <c r="G211" s="31"/>
      <c r="H211" s="31" t="n">
        <v>2</v>
      </c>
      <c r="I211" s="32"/>
      <c r="J211" s="4"/>
      <c r="K211" s="33"/>
      <c r="L211" s="34" t="str">
        <f aca="false">IF(ISBLANK(K211),"a","b")</f>
        <v>a</v>
      </c>
      <c r="M211" s="34" t="str">
        <f aca="false">IF(ISBLANK(B211),"",IF(L211="b",K211,IF(L211="a","")))</f>
        <v/>
      </c>
      <c r="N211" s="35" t="n">
        <f aca="false">IF(ISBLANK(B211),"",IF( ISBLANK(K211), , IF( ISBLANK(O211), 1,) ))</f>
        <v>0</v>
      </c>
      <c r="O211" s="36"/>
      <c r="P211" s="37" t="str">
        <f aca="false">IF(ISBLANK(O211),"a","b")</f>
        <v>a</v>
      </c>
      <c r="Q211" s="34" t="str">
        <f aca="false">IF(ISBLANK(B211),"",IF(P211="b",O211,IF(P211="a","")))</f>
        <v/>
      </c>
      <c r="R211" s="35" t="n">
        <f aca="false">IF(ISBLANK(B211),"",IF( ISBLANK(O211), , 1))</f>
        <v>0</v>
      </c>
      <c r="S211" s="38" t="str">
        <f aca="true">IF(ISBLANK(B211),"",IF( ISBLANK(K211), "" , IF( ISBLANK(O211), (TODAY()-K211)/365, (O211-K211)/365)) )</f>
        <v/>
      </c>
      <c r="T211" s="38" t="str">
        <f aca="false">IF(ISBLANK(B211),"",IF( ISBLANK(K211), "" , IF( ISBLANK(O211), ($Z$41-K211)/365, (O211-K211)/365)) )</f>
        <v/>
      </c>
      <c r="U211" s="38" t="str">
        <f aca="true">IF(ISBLANK(B211),"",IF( ISBLANK(O211), "", (TODAY()-O211)/365))</f>
        <v/>
      </c>
      <c r="V211" s="38" t="str">
        <f aca="false">IF(ISBLANK(B211),"",IF( ISBLANK(O211), "", ($Z$41-O211)/365))</f>
        <v/>
      </c>
      <c r="W211" s="29"/>
      <c r="X211" s="39" t="n">
        <v>1</v>
      </c>
      <c r="Y211" s="40"/>
    </row>
    <row r="212" customFormat="false" ht="15" hidden="false" customHeight="false" outlineLevel="0" collapsed="false">
      <c r="A212" s="1" t="n">
        <v>213</v>
      </c>
      <c r="B212" s="28" t="n">
        <v>1</v>
      </c>
      <c r="C212" s="29"/>
      <c r="D212" s="30" t="str">
        <f aca="false">CONCATENATE(E212,", ",F212,", кв-ры: ",H212,", агр: ",I212,", ",W212)</f>
        <v>, , кв-ры: 3, агр: , </v>
      </c>
      <c r="E212" s="31"/>
      <c r="F212" s="31"/>
      <c r="G212" s="31"/>
      <c r="H212" s="31" t="n">
        <v>3</v>
      </c>
      <c r="I212" s="32"/>
      <c r="J212" s="4"/>
      <c r="K212" s="33"/>
      <c r="L212" s="34" t="str">
        <f aca="false">IF(ISBLANK(K212),"a","b")</f>
        <v>a</v>
      </c>
      <c r="M212" s="34" t="str">
        <f aca="false">IF(ISBLANK(B212),"",IF(L212="b",K212,IF(L212="a","")))</f>
        <v/>
      </c>
      <c r="N212" s="35" t="n">
        <f aca="false">IF(ISBLANK(B212),"",IF( ISBLANK(K212), , IF( ISBLANK(O212), 1,) ))</f>
        <v>0</v>
      </c>
      <c r="O212" s="36"/>
      <c r="P212" s="37" t="str">
        <f aca="false">IF(ISBLANK(O212),"a","b")</f>
        <v>a</v>
      </c>
      <c r="Q212" s="34" t="str">
        <f aca="false">IF(ISBLANK(B212),"",IF(P212="b",O212,IF(P212="a","")))</f>
        <v/>
      </c>
      <c r="R212" s="35" t="n">
        <f aca="false">IF(ISBLANK(B212),"",IF( ISBLANK(O212), , 1))</f>
        <v>0</v>
      </c>
      <c r="S212" s="38" t="str">
        <f aca="true">IF(ISBLANK(B212),"",IF( ISBLANK(K212), "" , IF( ISBLANK(O212), (TODAY()-K212)/365, (O212-K212)/365)) )</f>
        <v/>
      </c>
      <c r="T212" s="38" t="str">
        <f aca="false">IF(ISBLANK(B212),"",IF( ISBLANK(K212), "" , IF( ISBLANK(O212), ($Z$41-K212)/365, (O212-K212)/365)) )</f>
        <v/>
      </c>
      <c r="U212" s="38" t="str">
        <f aca="true">IF(ISBLANK(B212),"",IF( ISBLANK(O212), "", (TODAY()-O212)/365))</f>
        <v/>
      </c>
      <c r="V212" s="38" t="str">
        <f aca="false">IF(ISBLANK(B212),"",IF( ISBLANK(O212), "", ($Z$41-O212)/365))</f>
        <v/>
      </c>
      <c r="W212" s="29"/>
      <c r="X212" s="39" t="n">
        <v>1</v>
      </c>
      <c r="Y212" s="40"/>
    </row>
    <row r="213" customFormat="false" ht="15" hidden="false" customHeight="false" outlineLevel="0" collapsed="false">
      <c r="A213" s="1" t="n">
        <v>214</v>
      </c>
      <c r="B213" s="28" t="n">
        <v>1</v>
      </c>
      <c r="C213" s="29"/>
      <c r="D213" s="30" t="str">
        <f aca="false">CONCATENATE(E213,", ",F213,", кв-ры: ",H213,", агр: ",I213,", ",W213)</f>
        <v>, , кв-ры: 4, агр: , </v>
      </c>
      <c r="E213" s="31"/>
      <c r="F213" s="31"/>
      <c r="G213" s="31"/>
      <c r="H213" s="31" t="n">
        <v>4</v>
      </c>
      <c r="I213" s="32"/>
      <c r="J213" s="4"/>
      <c r="K213" s="33"/>
      <c r="L213" s="34" t="str">
        <f aca="false">IF(ISBLANK(K213),"a","b")</f>
        <v>a</v>
      </c>
      <c r="M213" s="34" t="str">
        <f aca="false">IF(ISBLANK(B213),"",IF(L213="b",K213,IF(L213="a","")))</f>
        <v/>
      </c>
      <c r="N213" s="35" t="n">
        <f aca="false">IF(ISBLANK(B213),"",IF( ISBLANK(K213), , IF( ISBLANK(O213), 1,) ))</f>
        <v>0</v>
      </c>
      <c r="O213" s="44"/>
      <c r="P213" s="37" t="str">
        <f aca="false">IF(ISBLANK(O213),"a","b")</f>
        <v>a</v>
      </c>
      <c r="Q213" s="34" t="str">
        <f aca="false">IF(ISBLANK(B213),"",IF(P213="b",O213,IF(P213="a","")))</f>
        <v/>
      </c>
      <c r="R213" s="35" t="n">
        <f aca="false">IF(ISBLANK(B213),"",IF( ISBLANK(O213), , 1))</f>
        <v>0</v>
      </c>
      <c r="S213" s="38" t="str">
        <f aca="true">IF(ISBLANK(B213),"",IF( ISBLANK(K213), "" , IF( ISBLANK(O213), (TODAY()-K213)/365, (O213-K213)/365)) )</f>
        <v/>
      </c>
      <c r="T213" s="38" t="str">
        <f aca="false">IF(ISBLANK(B213),"",IF( ISBLANK(K213), "" , IF( ISBLANK(O213), ($Z$41-K213)/365, (O213-K213)/365)) )</f>
        <v/>
      </c>
      <c r="U213" s="38" t="str">
        <f aca="true">IF(ISBLANK(B213),"",IF( ISBLANK(O213), "", (TODAY()-O213)/365))</f>
        <v/>
      </c>
      <c r="V213" s="38" t="str">
        <f aca="false">IF(ISBLANK(B213),"",IF( ISBLANK(O213), "", ($Z$41-O213)/365))</f>
        <v/>
      </c>
      <c r="W213" s="29"/>
      <c r="X213" s="39" t="n">
        <v>1</v>
      </c>
      <c r="Y213" s="40"/>
    </row>
    <row r="214" customFormat="false" ht="15" hidden="false" customHeight="false" outlineLevel="0" collapsed="false">
      <c r="A214" s="1" t="n">
        <v>215</v>
      </c>
      <c r="B214" s="28" t="n">
        <v>1</v>
      </c>
      <c r="C214" s="29"/>
      <c r="D214" s="30" t="str">
        <f aca="false">CONCATENATE(E214,", ",F214,", кв-ры: ",H214,", агр: ",I214,", ",W214)</f>
        <v>, , кв-ры: 5, агр: , </v>
      </c>
      <c r="E214" s="31"/>
      <c r="F214" s="31"/>
      <c r="G214" s="31"/>
      <c r="H214" s="31" t="n">
        <v>5</v>
      </c>
      <c r="I214" s="32"/>
      <c r="J214" s="4"/>
      <c r="K214" s="33"/>
      <c r="L214" s="34" t="str">
        <f aca="false">IF(ISBLANK(K214),"a","b")</f>
        <v>a</v>
      </c>
      <c r="M214" s="34" t="str">
        <f aca="false">IF(ISBLANK(B214),"",IF(L214="b",K214,IF(L214="a","")))</f>
        <v/>
      </c>
      <c r="N214" s="35" t="n">
        <f aca="false">IF(ISBLANK(B214),"",IF( ISBLANK(K214), , IF( ISBLANK(O214), 1,) ))</f>
        <v>0</v>
      </c>
      <c r="O214" s="36"/>
      <c r="P214" s="37" t="str">
        <f aca="false">IF(ISBLANK(O214),"a","b")</f>
        <v>a</v>
      </c>
      <c r="Q214" s="34" t="str">
        <f aca="false">IF(ISBLANK(B214),"",IF(P214="b",O214,IF(P214="a","")))</f>
        <v/>
      </c>
      <c r="R214" s="35" t="n">
        <f aca="false">IF(ISBLANK(B214),"",IF( ISBLANK(O214), , 1))</f>
        <v>0</v>
      </c>
      <c r="S214" s="38" t="str">
        <f aca="true">IF(ISBLANK(B214),"",IF( ISBLANK(K214), "" , IF( ISBLANK(O214), (TODAY()-K214)/365, (O214-K214)/365)) )</f>
        <v/>
      </c>
      <c r="T214" s="38" t="str">
        <f aca="false">IF(ISBLANK(B214),"",IF( ISBLANK(K214), "" , IF( ISBLANK(O214), ($Z$41-K214)/365, (O214-K214)/365)) )</f>
        <v/>
      </c>
      <c r="U214" s="38" t="str">
        <f aca="true">IF(ISBLANK(B214),"",IF( ISBLANK(O214), "", (TODAY()-O214)/365))</f>
        <v/>
      </c>
      <c r="V214" s="38" t="str">
        <f aca="false">IF(ISBLANK(B214),"",IF( ISBLANK(O214), "", ($Z$41-O214)/365))</f>
        <v/>
      </c>
      <c r="W214" s="29"/>
      <c r="X214" s="39" t="n">
        <v>1</v>
      </c>
      <c r="Y214" s="40"/>
    </row>
    <row r="215" customFormat="false" ht="15" hidden="false" customHeight="false" outlineLevel="0" collapsed="false">
      <c r="A215" s="1" t="n">
        <v>216</v>
      </c>
      <c r="B215" s="28" t="n">
        <v>1</v>
      </c>
      <c r="C215" s="29"/>
      <c r="D215" s="30" t="str">
        <f aca="false">CONCATENATE(E215,", ",F215,", кв-ры: ",H215,", агр: ",I215,", ",W215)</f>
        <v>, , кв-ры: 6, агр: , </v>
      </c>
      <c r="E215" s="31"/>
      <c r="F215" s="31"/>
      <c r="G215" s="31"/>
      <c r="H215" s="31" t="n">
        <v>6</v>
      </c>
      <c r="I215" s="32"/>
      <c r="J215" s="4"/>
      <c r="K215" s="46"/>
      <c r="L215" s="34" t="str">
        <f aca="false">IF(ISBLANK(K215),"a","b")</f>
        <v>a</v>
      </c>
      <c r="M215" s="34" t="str">
        <f aca="false">IF(ISBLANK(B215),"",IF(L215="b",K215,IF(L215="a","")))</f>
        <v/>
      </c>
      <c r="N215" s="35" t="n">
        <f aca="false">IF(ISBLANK(B215),"",IF( ISBLANK(K215), , IF( ISBLANK(O215), 1,) ))</f>
        <v>0</v>
      </c>
      <c r="O215" s="44"/>
      <c r="P215" s="37" t="str">
        <f aca="false">IF(ISBLANK(O215),"a","b")</f>
        <v>a</v>
      </c>
      <c r="Q215" s="34" t="str">
        <f aca="false">IF(ISBLANK(B215),"",IF(P215="b",O215,IF(P215="a","")))</f>
        <v/>
      </c>
      <c r="R215" s="35" t="n">
        <f aca="false">IF(ISBLANK(B215),"",IF( ISBLANK(O215), , 1))</f>
        <v>0</v>
      </c>
      <c r="S215" s="38" t="str">
        <f aca="true">IF(ISBLANK(B215),"",IF( ISBLANK(K215), "" , IF( ISBLANK(O215), (TODAY()-K215)/365, (O215-K215)/365)) )</f>
        <v/>
      </c>
      <c r="T215" s="38" t="str">
        <f aca="false">IF(ISBLANK(B215),"",IF( ISBLANK(K215), "" , IF( ISBLANK(O215), ($Z$41-K215)/365, (O215-K215)/365)) )</f>
        <v/>
      </c>
      <c r="U215" s="38" t="str">
        <f aca="true">IF(ISBLANK(B215),"",IF( ISBLANK(O215), "", (TODAY()-O215)/365))</f>
        <v/>
      </c>
      <c r="V215" s="38" t="str">
        <f aca="false">IF(ISBLANK(B215),"",IF( ISBLANK(O215), "", ($Z$41-O215)/365))</f>
        <v/>
      </c>
      <c r="W215" s="29"/>
      <c r="X215" s="39" t="n">
        <v>1</v>
      </c>
      <c r="Y215" s="40"/>
    </row>
    <row r="216" customFormat="false" ht="15" hidden="false" customHeight="false" outlineLevel="0" collapsed="false">
      <c r="A216" s="1" t="n">
        <v>217</v>
      </c>
      <c r="B216" s="28" t="n">
        <v>1</v>
      </c>
      <c r="C216" s="29"/>
      <c r="D216" s="30" t="str">
        <f aca="false">CONCATENATE(E216,", ",F216,", кв-ры: ",H216,", агр: ",I216,", ",W216)</f>
        <v>, , кв-ры: 7, агр: , </v>
      </c>
      <c r="E216" s="31"/>
      <c r="F216" s="31"/>
      <c r="G216" s="31"/>
      <c r="H216" s="31" t="n">
        <v>7</v>
      </c>
      <c r="I216" s="32"/>
      <c r="J216" s="4"/>
      <c r="K216" s="46"/>
      <c r="L216" s="34" t="str">
        <f aca="false">IF(ISBLANK(K216),"a","b")</f>
        <v>a</v>
      </c>
      <c r="M216" s="34" t="str">
        <f aca="false">IF(ISBLANK(B216),"",IF(L216="b",K216,IF(L216="a","")))</f>
        <v/>
      </c>
      <c r="N216" s="35" t="n">
        <f aca="false">IF(ISBLANK(B216),"",IF( ISBLANK(K216), , IF( ISBLANK(O216), 1,) ))</f>
        <v>0</v>
      </c>
      <c r="O216" s="44"/>
      <c r="P216" s="37" t="str">
        <f aca="false">IF(ISBLANK(O216),"a","b")</f>
        <v>a</v>
      </c>
      <c r="Q216" s="34" t="str">
        <f aca="false">IF(ISBLANK(B216),"",IF(P216="b",O216,IF(P216="a","")))</f>
        <v/>
      </c>
      <c r="R216" s="35" t="n">
        <f aca="false">IF(ISBLANK(B216),"",IF( ISBLANK(O216), , 1))</f>
        <v>0</v>
      </c>
      <c r="S216" s="38" t="str">
        <f aca="true">IF(ISBLANK(B216),"",IF( ISBLANK(K216), "" , IF( ISBLANK(O216), (TODAY()-K216)/365, (O216-K216)/365)) )</f>
        <v/>
      </c>
      <c r="T216" s="38" t="str">
        <f aca="false">IF(ISBLANK(B216),"",IF( ISBLANK(K216), "" , IF( ISBLANK(O216), ($Z$41-K216)/365, (O216-K216)/365)) )</f>
        <v/>
      </c>
      <c r="U216" s="38" t="str">
        <f aca="true">IF(ISBLANK(B216),"",IF( ISBLANK(O216), "", (TODAY()-O216)/365))</f>
        <v/>
      </c>
      <c r="V216" s="38" t="str">
        <f aca="false">IF(ISBLANK(B216),"",IF( ISBLANK(O216), "", ($Z$41-O216)/365))</f>
        <v/>
      </c>
      <c r="W216" s="29"/>
      <c r="X216" s="39" t="n">
        <v>1</v>
      </c>
      <c r="Y216" s="40"/>
    </row>
    <row r="217" customFormat="false" ht="15" hidden="false" customHeight="false" outlineLevel="0" collapsed="false">
      <c r="A217" s="1" t="n">
        <v>218</v>
      </c>
      <c r="B217" s="28" t="n">
        <v>1</v>
      </c>
      <c r="C217" s="29"/>
      <c r="D217" s="30" t="str">
        <f aca="false">CONCATENATE(E217,", ",F217,", кв-ры: ",H217,", агр: ",I217,", ",W217)</f>
        <v>, , кв-ры: 8, агр: , </v>
      </c>
      <c r="E217" s="31"/>
      <c r="F217" s="31"/>
      <c r="G217" s="31"/>
      <c r="H217" s="31" t="n">
        <v>8</v>
      </c>
      <c r="I217" s="32"/>
      <c r="J217" s="4"/>
      <c r="K217" s="33"/>
      <c r="L217" s="34" t="str">
        <f aca="false">IF(ISBLANK(K217),"a","b")</f>
        <v>a</v>
      </c>
      <c r="M217" s="34" t="str">
        <f aca="false">IF(ISBLANK(B217),"",IF(L217="b",K217,IF(L217="a","")))</f>
        <v/>
      </c>
      <c r="N217" s="35" t="n">
        <f aca="false">IF(ISBLANK(B217),"",IF( ISBLANK(K217), , IF( ISBLANK(O217), 1,) ))</f>
        <v>0</v>
      </c>
      <c r="O217" s="36"/>
      <c r="P217" s="37" t="str">
        <f aca="false">IF(ISBLANK(O217),"a","b")</f>
        <v>a</v>
      </c>
      <c r="Q217" s="34" t="str">
        <f aca="false">IF(ISBLANK(B217),"",IF(P217="b",O217,IF(P217="a","")))</f>
        <v/>
      </c>
      <c r="R217" s="35" t="n">
        <f aca="false">IF(ISBLANK(B217),"",IF( ISBLANK(O217), , 1))</f>
        <v>0</v>
      </c>
      <c r="S217" s="38" t="str">
        <f aca="true">IF(ISBLANK(B217),"",IF( ISBLANK(K217), "" , IF( ISBLANK(O217), (TODAY()-K217)/365, (O217-K217)/365)) )</f>
        <v/>
      </c>
      <c r="T217" s="38" t="str">
        <f aca="false">IF(ISBLANK(B217),"",IF( ISBLANK(K217), "" , IF( ISBLANK(O217), ($Z$41-K217)/365, (O217-K217)/365)) )</f>
        <v/>
      </c>
      <c r="U217" s="38" t="str">
        <f aca="true">IF(ISBLANK(B217),"",IF( ISBLANK(O217), "", (TODAY()-O217)/365))</f>
        <v/>
      </c>
      <c r="V217" s="38" t="str">
        <f aca="false">IF(ISBLANK(B217),"",IF( ISBLANK(O217), "", ($Z$41-O217)/365))</f>
        <v/>
      </c>
      <c r="W217" s="29"/>
      <c r="X217" s="39" t="n">
        <v>1</v>
      </c>
      <c r="Y217" s="40"/>
    </row>
    <row r="218" customFormat="false" ht="15" hidden="false" customHeight="false" outlineLevel="0" collapsed="false">
      <c r="A218" s="1" t="n">
        <v>219</v>
      </c>
      <c r="B218" s="28" t="n">
        <v>1</v>
      </c>
      <c r="C218" s="29" t="n">
        <v>1</v>
      </c>
      <c r="D218" s="30" t="str">
        <f aca="false">CONCATENATE(E218,", ",F218,", кв-ры: ",H218,", агр: ",I218,", ",W218)</f>
        <v> Комсомольская, 4, кв-ры: 1, агр: , </v>
      </c>
      <c r="E218" s="31" t="s">
        <v>97</v>
      </c>
      <c r="F218" s="31" t="n">
        <v>4</v>
      </c>
      <c r="G218" s="31" t="n">
        <v>3</v>
      </c>
      <c r="H218" s="31" t="n">
        <v>1</v>
      </c>
      <c r="I218" s="32"/>
      <c r="J218" s="4"/>
      <c r="K218" s="33"/>
      <c r="L218" s="34" t="str">
        <f aca="false">IF(ISBLANK(K218),"a","b")</f>
        <v>a</v>
      </c>
      <c r="M218" s="34" t="str">
        <f aca="false">IF(ISBLANK(B218),"",IF(L218="b",K218,IF(L218="a","")))</f>
        <v/>
      </c>
      <c r="N218" s="35" t="n">
        <f aca="false">IF(ISBLANK(B218),"",IF( ISBLANK(K218), , IF( ISBLANK(O218), 1,) ))</f>
        <v>0</v>
      </c>
      <c r="O218" s="44"/>
      <c r="P218" s="37" t="str">
        <f aca="false">IF(ISBLANK(O218),"a","b")</f>
        <v>a</v>
      </c>
      <c r="Q218" s="34" t="str">
        <f aca="false">IF(ISBLANK(B218),"",IF(P218="b",O218,IF(P218="a","")))</f>
        <v/>
      </c>
      <c r="R218" s="35" t="n">
        <f aca="false">IF(ISBLANK(B218),"",IF( ISBLANK(O218), , 1))</f>
        <v>0</v>
      </c>
      <c r="S218" s="38" t="str">
        <f aca="true">IF(ISBLANK(B218),"",IF( ISBLANK(K218), "" , IF( ISBLANK(O218), (TODAY()-K218)/365, (O218-K218)/365)) )</f>
        <v/>
      </c>
      <c r="T218" s="38" t="str">
        <f aca="false">IF(ISBLANK(B218),"",IF( ISBLANK(K218), "" , IF( ISBLANK(O218), ($Z$41-K218)/365, (O218-K218)/365)) )</f>
        <v/>
      </c>
      <c r="U218" s="38" t="str">
        <f aca="true">IF(ISBLANK(B218),"",IF( ISBLANK(O218), "", (TODAY()-O218)/365))</f>
        <v/>
      </c>
      <c r="V218" s="38" t="str">
        <f aca="false">IF(ISBLANK(B218),"",IF( ISBLANK(O218), "", ($Z$41-O218)/365))</f>
        <v/>
      </c>
      <c r="W218" s="29"/>
      <c r="X218" s="48" t="n">
        <v>1</v>
      </c>
      <c r="Y218" s="40"/>
    </row>
    <row r="219" customFormat="false" ht="15" hidden="false" customHeight="false" outlineLevel="0" collapsed="false">
      <c r="A219" s="1" t="n">
        <v>220</v>
      </c>
      <c r="B219" s="28" t="n">
        <v>1</v>
      </c>
      <c r="C219" s="29"/>
      <c r="D219" s="30" t="str">
        <f aca="false">CONCATENATE(E219,", ",F219,", кв-ры: ",H219,", агр: ",I219,", ",W219)</f>
        <v>, , кв-ры: 2, агр: , </v>
      </c>
      <c r="E219" s="31"/>
      <c r="F219" s="31"/>
      <c r="G219" s="31"/>
      <c r="H219" s="31" t="n">
        <v>2</v>
      </c>
      <c r="I219" s="32"/>
      <c r="J219" s="4"/>
      <c r="K219" s="33"/>
      <c r="L219" s="34" t="str">
        <f aca="false">IF(ISBLANK(K219),"a","b")</f>
        <v>a</v>
      </c>
      <c r="M219" s="34" t="str">
        <f aca="false">IF(ISBLANK(B219),"",IF(L219="b",K219,IF(L219="a","")))</f>
        <v/>
      </c>
      <c r="N219" s="35" t="n">
        <f aca="false">IF(ISBLANK(B219),"",IF( ISBLANK(K219), , IF( ISBLANK(O219), 1,) ))</f>
        <v>0</v>
      </c>
      <c r="O219" s="36"/>
      <c r="P219" s="37" t="str">
        <f aca="false">IF(ISBLANK(O219),"a","b")</f>
        <v>a</v>
      </c>
      <c r="Q219" s="34" t="str">
        <f aca="false">IF(ISBLANK(B219),"",IF(P219="b",O219,IF(P219="a","")))</f>
        <v/>
      </c>
      <c r="R219" s="35" t="n">
        <f aca="false">IF(ISBLANK(B219),"",IF( ISBLANK(O219), , 1))</f>
        <v>0</v>
      </c>
      <c r="S219" s="38" t="str">
        <f aca="true">IF(ISBLANK(B219),"",IF( ISBLANK(K219), "" , IF( ISBLANK(O219), (TODAY()-K219)/365, (O219-K219)/365)) )</f>
        <v/>
      </c>
      <c r="T219" s="38" t="str">
        <f aca="false">IF(ISBLANK(B219),"",IF( ISBLANK(K219), "" , IF( ISBLANK(O219), ($Z$41-K219)/365, (O219-K219)/365)) )</f>
        <v/>
      </c>
      <c r="U219" s="38" t="str">
        <f aca="true">IF(ISBLANK(B219),"",IF( ISBLANK(O219), "", (TODAY()-O219)/365))</f>
        <v/>
      </c>
      <c r="V219" s="38" t="str">
        <f aca="false">IF(ISBLANK(B219),"",IF( ISBLANK(O219), "", ($Z$41-O219)/365))</f>
        <v/>
      </c>
      <c r="W219" s="29"/>
      <c r="X219" s="48" t="n">
        <v>1</v>
      </c>
      <c r="Y219" s="40"/>
    </row>
    <row r="220" customFormat="false" ht="15" hidden="false" customHeight="false" outlineLevel="0" collapsed="false">
      <c r="A220" s="1" t="n">
        <v>221</v>
      </c>
      <c r="B220" s="28" t="n">
        <v>1</v>
      </c>
      <c r="C220" s="29"/>
      <c r="D220" s="30" t="str">
        <f aca="false">CONCATENATE(E220,", ",F220,", кв-ры: ",H220,", агр: ",I220,", ",W220)</f>
        <v>, , кв-ры: 3, агр: , </v>
      </c>
      <c r="E220" s="31"/>
      <c r="F220" s="31"/>
      <c r="G220" s="31"/>
      <c r="H220" s="31" t="n">
        <v>3</v>
      </c>
      <c r="I220" s="32"/>
      <c r="J220" s="4"/>
      <c r="K220" s="46"/>
      <c r="L220" s="34" t="str">
        <f aca="false">IF(ISBLANK(K220),"a","b")</f>
        <v>a</v>
      </c>
      <c r="M220" s="34" t="str">
        <f aca="false">IF(ISBLANK(B220),"",IF(L220="b",K220,IF(L220="a","")))</f>
        <v/>
      </c>
      <c r="N220" s="35" t="n">
        <f aca="false">IF(ISBLANK(B220),"",IF( ISBLANK(K220), , IF( ISBLANK(O220), 1,) ))</f>
        <v>0</v>
      </c>
      <c r="O220" s="44"/>
      <c r="P220" s="37" t="str">
        <f aca="false">IF(ISBLANK(O220),"a","b")</f>
        <v>a</v>
      </c>
      <c r="Q220" s="34" t="str">
        <f aca="false">IF(ISBLANK(B220),"",IF(P220="b",O220,IF(P220="a","")))</f>
        <v/>
      </c>
      <c r="R220" s="35" t="n">
        <f aca="false">IF(ISBLANK(B220),"",IF( ISBLANK(O220), , 1))</f>
        <v>0</v>
      </c>
      <c r="S220" s="38" t="str">
        <f aca="true">IF(ISBLANK(B220),"",IF( ISBLANK(K220), "" , IF( ISBLANK(O220), (TODAY()-K220)/365, (O220-K220)/365)) )</f>
        <v/>
      </c>
      <c r="T220" s="38" t="str">
        <f aca="false">IF(ISBLANK(B220),"",IF( ISBLANK(K220), "" , IF( ISBLANK(O220), ($Z$41-K220)/365, (O220-K220)/365)) )</f>
        <v/>
      </c>
      <c r="U220" s="38" t="str">
        <f aca="true">IF(ISBLANK(B220),"",IF( ISBLANK(O220), "", (TODAY()-O220)/365))</f>
        <v/>
      </c>
      <c r="V220" s="38" t="str">
        <f aca="false">IF(ISBLANK(B220),"",IF( ISBLANK(O220), "", ($Z$41-O220)/365))</f>
        <v/>
      </c>
      <c r="W220" s="29"/>
      <c r="X220" s="50" t="n">
        <v>1</v>
      </c>
      <c r="Y220" s="51"/>
    </row>
    <row r="221" customFormat="false" ht="15" hidden="false" customHeight="false" outlineLevel="0" collapsed="false">
      <c r="A221" s="1" t="n">
        <v>222</v>
      </c>
      <c r="B221" s="28" t="n">
        <v>1</v>
      </c>
      <c r="C221" s="29" t="n">
        <v>2</v>
      </c>
      <c r="D221" s="30" t="str">
        <f aca="false">CONCATENATE(E221,", ",F221,", кв-ры: ",H221,", агр: ",I221,", ",W221)</f>
        <v> Комсомольская, 13, кв-ры: 1, агр: , </v>
      </c>
      <c r="E221" s="31" t="s">
        <v>97</v>
      </c>
      <c r="F221" s="31" t="n">
        <v>13</v>
      </c>
      <c r="G221" s="31" t="n">
        <v>8</v>
      </c>
      <c r="H221" s="31" t="n">
        <v>1</v>
      </c>
      <c r="I221" s="32"/>
      <c r="J221" s="4"/>
      <c r="K221" s="46"/>
      <c r="L221" s="34" t="str">
        <f aca="false">IF(ISBLANK(K221),"a","b")</f>
        <v>a</v>
      </c>
      <c r="M221" s="34" t="str">
        <f aca="false">IF(ISBLANK(B221),"",IF(L221="b",K221,IF(L221="a","")))</f>
        <v/>
      </c>
      <c r="N221" s="35" t="n">
        <f aca="false">IF(ISBLANK(B221),"",IF( ISBLANK(K221), , IF( ISBLANK(O221), 1,) ))</f>
        <v>0</v>
      </c>
      <c r="O221" s="44"/>
      <c r="P221" s="37" t="str">
        <f aca="false">IF(ISBLANK(O221),"a","b")</f>
        <v>a</v>
      </c>
      <c r="Q221" s="34" t="str">
        <f aca="false">IF(ISBLANK(B221),"",IF(P221="b",O221,IF(P221="a","")))</f>
        <v/>
      </c>
      <c r="R221" s="35" t="n">
        <f aca="false">IF(ISBLANK(B221),"",IF( ISBLANK(O221), , 1))</f>
        <v>0</v>
      </c>
      <c r="S221" s="38" t="str">
        <f aca="true">IF(ISBLANK(B221),"",IF( ISBLANK(K221), "" , IF( ISBLANK(O221), (TODAY()-K221)/365, (O221-K221)/365)) )</f>
        <v/>
      </c>
      <c r="T221" s="38" t="str">
        <f aca="false">IF(ISBLANK(B221),"",IF( ISBLANK(K221), "" , IF( ISBLANK(O221), ($Z$41-K221)/365, (O221-K221)/365)) )</f>
        <v/>
      </c>
      <c r="U221" s="38" t="str">
        <f aca="true">IF(ISBLANK(B221),"",IF( ISBLANK(O221), "", (TODAY()-O221)/365))</f>
        <v/>
      </c>
      <c r="V221" s="38" t="str">
        <f aca="false">IF(ISBLANK(B221),"",IF( ISBLANK(O221), "", ($Z$41-O221)/365))</f>
        <v/>
      </c>
      <c r="W221" s="29"/>
      <c r="X221" s="50" t="n">
        <v>1</v>
      </c>
      <c r="Y221" s="51"/>
    </row>
    <row r="222" customFormat="false" ht="15" hidden="false" customHeight="false" outlineLevel="0" collapsed="false">
      <c r="A222" s="1" t="n">
        <v>223</v>
      </c>
      <c r="B222" s="28" t="n">
        <v>1</v>
      </c>
      <c r="C222" s="29"/>
      <c r="D222" s="30" t="str">
        <f aca="false">CONCATENATE(E222,", ",F222,", кв-ры: ",H222,", агр: ",I222,", ",W222)</f>
        <v>, , кв-ры: 2, агр: , </v>
      </c>
      <c r="E222" s="31"/>
      <c r="F222" s="31"/>
      <c r="G222" s="31"/>
      <c r="H222" s="31" t="n">
        <v>2</v>
      </c>
      <c r="I222" s="32"/>
      <c r="J222" s="4"/>
      <c r="K222" s="33"/>
      <c r="L222" s="34" t="str">
        <f aca="false">IF(ISBLANK(K222),"a","b")</f>
        <v>a</v>
      </c>
      <c r="M222" s="34" t="str">
        <f aca="false">IF(ISBLANK(B222),"",IF(L222="b",K222,IF(L222="a","")))</f>
        <v/>
      </c>
      <c r="N222" s="35" t="n">
        <f aca="false">IF(ISBLANK(B222),"",IF( ISBLANK(K222), , IF( ISBLANK(O222), 1,) ))</f>
        <v>0</v>
      </c>
      <c r="O222" s="36"/>
      <c r="P222" s="37" t="str">
        <f aca="false">IF(ISBLANK(O222),"a","b")</f>
        <v>a</v>
      </c>
      <c r="Q222" s="34" t="str">
        <f aca="false">IF(ISBLANK(B222),"",IF(P222="b",O222,IF(P222="a","")))</f>
        <v/>
      </c>
      <c r="R222" s="35" t="n">
        <f aca="false">IF(ISBLANK(B222),"",IF( ISBLANK(O222), , 1))</f>
        <v>0</v>
      </c>
      <c r="S222" s="38" t="str">
        <f aca="true">IF(ISBLANK(B222),"",IF( ISBLANK(K222), "" , IF( ISBLANK(O222), (TODAY()-K222)/365, (O222-K222)/365)) )</f>
        <v/>
      </c>
      <c r="T222" s="38" t="str">
        <f aca="false">IF(ISBLANK(B222),"",IF( ISBLANK(K222), "" , IF( ISBLANK(O222), ($Z$41-K222)/365, (O222-K222)/365)) )</f>
        <v/>
      </c>
      <c r="U222" s="38" t="str">
        <f aca="true">IF(ISBLANK(B222),"",IF( ISBLANK(O222), "", (TODAY()-O222)/365))</f>
        <v/>
      </c>
      <c r="V222" s="38" t="str">
        <f aca="false">IF(ISBLANK(B222),"",IF( ISBLANK(O222), "", ($Z$41-O222)/365))</f>
        <v/>
      </c>
      <c r="W222" s="29"/>
      <c r="X222" s="48" t="n">
        <v>1</v>
      </c>
      <c r="Y222" s="40"/>
    </row>
    <row r="223" customFormat="false" ht="15" hidden="false" customHeight="false" outlineLevel="0" collapsed="false">
      <c r="A223" s="1" t="n">
        <v>224</v>
      </c>
      <c r="B223" s="28" t="n">
        <v>1</v>
      </c>
      <c r="C223" s="29"/>
      <c r="D223" s="30" t="str">
        <f aca="false">CONCATENATE(E223,", ",F223,", кв-ры: ",H223,", агр: ",I223,", ",W223)</f>
        <v>, , кв-ры: 3, агр: , </v>
      </c>
      <c r="E223" s="31"/>
      <c r="F223" s="31"/>
      <c r="G223" s="31"/>
      <c r="H223" s="31" t="n">
        <v>3</v>
      </c>
      <c r="I223" s="32"/>
      <c r="J223" s="4"/>
      <c r="K223" s="46"/>
      <c r="L223" s="34" t="str">
        <f aca="false">IF(ISBLANK(K223),"a","b")</f>
        <v>a</v>
      </c>
      <c r="M223" s="34" t="str">
        <f aca="false">IF(ISBLANK(B223),"",IF(L223="b",K223,IF(L223="a","")))</f>
        <v/>
      </c>
      <c r="N223" s="35" t="n">
        <f aca="false">IF(ISBLANK(B223),"",IF( ISBLANK(K223), , IF( ISBLANK(O223), 1,) ))</f>
        <v>0</v>
      </c>
      <c r="O223" s="44"/>
      <c r="P223" s="37" t="str">
        <f aca="false">IF(ISBLANK(O223),"a","b")</f>
        <v>a</v>
      </c>
      <c r="Q223" s="34" t="str">
        <f aca="false">IF(ISBLANK(B223),"",IF(P223="b",O223,IF(P223="a","")))</f>
        <v/>
      </c>
      <c r="R223" s="35" t="n">
        <f aca="false">IF(ISBLANK(B223),"",IF( ISBLANK(O223), , 1))</f>
        <v>0</v>
      </c>
      <c r="S223" s="38" t="str">
        <f aca="true">IF(ISBLANK(B223),"",IF( ISBLANK(K223), "" , IF( ISBLANK(O223), (TODAY()-K223)/365, (O223-K223)/365)) )</f>
        <v/>
      </c>
      <c r="T223" s="38" t="str">
        <f aca="false">IF(ISBLANK(B223),"",IF( ISBLANK(K223), "" , IF( ISBLANK(O223), ($Z$41-K223)/365, (O223-K223)/365)) )</f>
        <v/>
      </c>
      <c r="U223" s="38" t="str">
        <f aca="true">IF(ISBLANK(B223),"",IF( ISBLANK(O223), "", (TODAY()-O223)/365))</f>
        <v/>
      </c>
      <c r="V223" s="38" t="str">
        <f aca="false">IF(ISBLANK(B223),"",IF( ISBLANK(O223), "", ($Z$41-O223)/365))</f>
        <v/>
      </c>
      <c r="W223" s="29"/>
      <c r="X223" s="48" t="n">
        <v>1</v>
      </c>
      <c r="Y223" s="40"/>
    </row>
    <row r="224" customFormat="false" ht="15" hidden="false" customHeight="false" outlineLevel="0" collapsed="false">
      <c r="A224" s="1" t="n">
        <v>225</v>
      </c>
      <c r="B224" s="28" t="n">
        <v>1</v>
      </c>
      <c r="C224" s="29"/>
      <c r="D224" s="30" t="str">
        <f aca="false">CONCATENATE(E224,", ",F224,", кв-ры: ",H224,", агр: ",I224,", ",W224)</f>
        <v>, , кв-ры: 4, агр: , </v>
      </c>
      <c r="E224" s="31"/>
      <c r="F224" s="31"/>
      <c r="G224" s="31"/>
      <c r="H224" s="31" t="n">
        <v>4</v>
      </c>
      <c r="I224" s="32"/>
      <c r="J224" s="4"/>
      <c r="K224" s="33"/>
      <c r="L224" s="34" t="str">
        <f aca="false">IF(ISBLANK(K224),"a","b")</f>
        <v>a</v>
      </c>
      <c r="M224" s="34" t="str">
        <f aca="false">IF(ISBLANK(B224),"",IF(L224="b",K224,IF(L224="a","")))</f>
        <v/>
      </c>
      <c r="N224" s="35" t="n">
        <f aca="false">IF(ISBLANK(B224),"",IF( ISBLANK(K224), , IF( ISBLANK(O224), 1,) ))</f>
        <v>0</v>
      </c>
      <c r="O224" s="44"/>
      <c r="P224" s="37" t="str">
        <f aca="false">IF(ISBLANK(O224),"a","b")</f>
        <v>a</v>
      </c>
      <c r="Q224" s="34" t="str">
        <f aca="false">IF(ISBLANK(B224),"",IF(P224="b",O224,IF(P224="a","")))</f>
        <v/>
      </c>
      <c r="R224" s="35" t="n">
        <f aca="false">IF(ISBLANK(B224),"",IF( ISBLANK(O224), , 1))</f>
        <v>0</v>
      </c>
      <c r="S224" s="38" t="str">
        <f aca="true">IF(ISBLANK(B224),"",IF( ISBLANK(K224), "" , IF( ISBLANK(O224), (TODAY()-K224)/365, (O224-K224)/365)) )</f>
        <v/>
      </c>
      <c r="T224" s="38" t="str">
        <f aca="false">IF(ISBLANK(B224),"",IF( ISBLANK(K224), "" , IF( ISBLANK(O224), ($Z$41-K224)/365, (O224-K224)/365)) )</f>
        <v/>
      </c>
      <c r="U224" s="38" t="str">
        <f aca="true">IF(ISBLANK(B224),"",IF( ISBLANK(O224), "", (TODAY()-O224)/365))</f>
        <v/>
      </c>
      <c r="V224" s="38" t="str">
        <f aca="false">IF(ISBLANK(B224),"",IF( ISBLANK(O224), "", ($Z$41-O224)/365))</f>
        <v/>
      </c>
      <c r="W224" s="29"/>
      <c r="X224" s="48" t="n">
        <v>1</v>
      </c>
      <c r="Y224" s="40"/>
    </row>
    <row r="225" customFormat="false" ht="15" hidden="false" customHeight="false" outlineLevel="0" collapsed="false">
      <c r="A225" s="1" t="n">
        <v>226</v>
      </c>
      <c r="B225" s="28" t="n">
        <v>1</v>
      </c>
      <c r="C225" s="29"/>
      <c r="D225" s="30" t="str">
        <f aca="false">CONCATENATE(E225,", ",F225,", кв-ры: ",H225,", агр: ",I225,", ",W225)</f>
        <v>, , кв-ры: 5, агр: , </v>
      </c>
      <c r="E225" s="31"/>
      <c r="F225" s="31"/>
      <c r="G225" s="31"/>
      <c r="H225" s="31" t="n">
        <v>5</v>
      </c>
      <c r="I225" s="32"/>
      <c r="J225" s="4"/>
      <c r="K225" s="46"/>
      <c r="L225" s="34" t="str">
        <f aca="false">IF(ISBLANK(K225),"a","b")</f>
        <v>a</v>
      </c>
      <c r="M225" s="34" t="str">
        <f aca="false">IF(ISBLANK(B225),"",IF(L225="b",K225,IF(L225="a","")))</f>
        <v/>
      </c>
      <c r="N225" s="35" t="n">
        <f aca="false">IF(ISBLANK(B225),"",IF( ISBLANK(K225), , IF( ISBLANK(O225), 1,) ))</f>
        <v>0</v>
      </c>
      <c r="O225" s="44"/>
      <c r="P225" s="37" t="str">
        <f aca="false">IF(ISBLANK(O225),"a","b")</f>
        <v>a</v>
      </c>
      <c r="Q225" s="34" t="str">
        <f aca="false">IF(ISBLANK(B225),"",IF(P225="b",O225,IF(P225="a","")))</f>
        <v/>
      </c>
      <c r="R225" s="35" t="n">
        <f aca="false">IF(ISBLANK(B225),"",IF( ISBLANK(O225), , 1))</f>
        <v>0</v>
      </c>
      <c r="S225" s="38" t="str">
        <f aca="true">IF(ISBLANK(B225),"",IF( ISBLANK(K225), "" , IF( ISBLANK(O225), (TODAY()-K225)/365, (O225-K225)/365)) )</f>
        <v/>
      </c>
      <c r="T225" s="38" t="str">
        <f aca="false">IF(ISBLANK(B225),"",IF( ISBLANK(K225), "" , IF( ISBLANK(O225), ($Z$41-K225)/365, (O225-K225)/365)) )</f>
        <v/>
      </c>
      <c r="U225" s="38" t="str">
        <f aca="true">IF(ISBLANK(B225),"",IF( ISBLANK(O225), "", (TODAY()-O225)/365))</f>
        <v/>
      </c>
      <c r="V225" s="38" t="str">
        <f aca="false">IF(ISBLANK(B225),"",IF( ISBLANK(O225), "", ($Z$41-O225)/365))</f>
        <v/>
      </c>
      <c r="W225" s="29"/>
      <c r="X225" s="48" t="n">
        <v>1</v>
      </c>
      <c r="Y225" s="40"/>
    </row>
    <row r="226" customFormat="false" ht="15" hidden="false" customHeight="false" outlineLevel="0" collapsed="false">
      <c r="A226" s="1" t="n">
        <v>227</v>
      </c>
      <c r="B226" s="28" t="n">
        <v>1</v>
      </c>
      <c r="C226" s="29"/>
      <c r="D226" s="30" t="str">
        <f aca="false">CONCATENATE(E226,", ",F226,", кв-ры: ",H226,", агр: ",I226,", ",W226)</f>
        <v>, , кв-ры: 6, агр: , </v>
      </c>
      <c r="E226" s="31"/>
      <c r="F226" s="31"/>
      <c r="G226" s="31"/>
      <c r="H226" s="31" t="n">
        <v>6</v>
      </c>
      <c r="I226" s="32"/>
      <c r="J226" s="4"/>
      <c r="K226" s="46"/>
      <c r="L226" s="34" t="str">
        <f aca="false">IF(ISBLANK(K226),"a","b")</f>
        <v>a</v>
      </c>
      <c r="M226" s="34" t="str">
        <f aca="false">IF(ISBLANK(B226),"",IF(L226="b",K226,IF(L226="a","")))</f>
        <v/>
      </c>
      <c r="N226" s="35" t="n">
        <f aca="false">IF(ISBLANK(B226),"",IF( ISBLANK(K226), , IF( ISBLANK(O226), 1,) ))</f>
        <v>0</v>
      </c>
      <c r="O226" s="44"/>
      <c r="P226" s="37" t="str">
        <f aca="false">IF(ISBLANK(O226),"a","b")</f>
        <v>a</v>
      </c>
      <c r="Q226" s="34" t="str">
        <f aca="false">IF(ISBLANK(B226),"",IF(P226="b",O226,IF(P226="a","")))</f>
        <v/>
      </c>
      <c r="R226" s="35" t="n">
        <f aca="false">IF(ISBLANK(B226),"",IF( ISBLANK(O226), , 1))</f>
        <v>0</v>
      </c>
      <c r="S226" s="38" t="str">
        <f aca="true">IF(ISBLANK(B226),"",IF( ISBLANK(K226), "" , IF( ISBLANK(O226), (TODAY()-K226)/365, (O226-K226)/365)) )</f>
        <v/>
      </c>
      <c r="T226" s="38" t="str">
        <f aca="false">IF(ISBLANK(B226),"",IF( ISBLANK(K226), "" , IF( ISBLANK(O226), ($Z$41-K226)/365, (O226-K226)/365)) )</f>
        <v/>
      </c>
      <c r="U226" s="38" t="str">
        <f aca="true">IF(ISBLANK(B226),"",IF( ISBLANK(O226), "", (TODAY()-O226)/365))</f>
        <v/>
      </c>
      <c r="V226" s="38" t="str">
        <f aca="false">IF(ISBLANK(B226),"",IF( ISBLANK(O226), "", ($Z$41-O226)/365))</f>
        <v/>
      </c>
      <c r="W226" s="29"/>
      <c r="X226" s="48" t="n">
        <v>1</v>
      </c>
      <c r="Y226" s="40"/>
    </row>
    <row r="227" customFormat="false" ht="15" hidden="false" customHeight="false" outlineLevel="0" collapsed="false">
      <c r="A227" s="1" t="n">
        <v>228</v>
      </c>
      <c r="B227" s="28" t="n">
        <v>1</v>
      </c>
      <c r="C227" s="29"/>
      <c r="D227" s="30" t="str">
        <f aca="false">CONCATENATE(E227,", ",F227,", кв-ры: ",H227,", агр: ",I227,", ",W227)</f>
        <v>, , кв-ры: 7, агр: , </v>
      </c>
      <c r="E227" s="31"/>
      <c r="F227" s="31"/>
      <c r="G227" s="31"/>
      <c r="H227" s="31" t="n">
        <v>7</v>
      </c>
      <c r="I227" s="32"/>
      <c r="J227" s="4"/>
      <c r="K227" s="33"/>
      <c r="L227" s="34" t="str">
        <f aca="false">IF(ISBLANK(K227),"a","b")</f>
        <v>a</v>
      </c>
      <c r="M227" s="34" t="str">
        <f aca="false">IF(ISBLANK(B227),"",IF(L227="b",K227,IF(L227="a","")))</f>
        <v/>
      </c>
      <c r="N227" s="35" t="n">
        <f aca="false">IF(ISBLANK(B227),"",IF( ISBLANK(K227), , IF( ISBLANK(O227), 1,) ))</f>
        <v>0</v>
      </c>
      <c r="O227" s="36"/>
      <c r="P227" s="37" t="str">
        <f aca="false">IF(ISBLANK(O227),"a","b")</f>
        <v>a</v>
      </c>
      <c r="Q227" s="34" t="str">
        <f aca="false">IF(ISBLANK(B227),"",IF(P227="b",O227,IF(P227="a","")))</f>
        <v/>
      </c>
      <c r="R227" s="35" t="n">
        <f aca="false">IF(ISBLANK(B227),"",IF( ISBLANK(O227), , 1))</f>
        <v>0</v>
      </c>
      <c r="S227" s="38" t="str">
        <f aca="true">IF(ISBLANK(B227),"",IF( ISBLANK(K227), "" , IF( ISBLANK(O227), (TODAY()-K227)/365, (O227-K227)/365)) )</f>
        <v/>
      </c>
      <c r="T227" s="38" t="str">
        <f aca="false">IF(ISBLANK(B227),"",IF( ISBLANK(K227), "" , IF( ISBLANK(O227), ($Z$41-K227)/365, (O227-K227)/365)) )</f>
        <v/>
      </c>
      <c r="U227" s="38" t="str">
        <f aca="true">IF(ISBLANK(B227),"",IF( ISBLANK(O227), "", (TODAY()-O227)/365))</f>
        <v/>
      </c>
      <c r="V227" s="38" t="str">
        <f aca="false">IF(ISBLANK(B227),"",IF( ISBLANK(O227), "", ($Z$41-O227)/365))</f>
        <v/>
      </c>
      <c r="W227" s="29"/>
      <c r="X227" s="48" t="n">
        <v>1</v>
      </c>
      <c r="Y227" s="40"/>
    </row>
    <row r="228" customFormat="false" ht="15" hidden="false" customHeight="false" outlineLevel="0" collapsed="false">
      <c r="A228" s="1" t="n">
        <v>229</v>
      </c>
      <c r="B228" s="28" t="n">
        <v>1</v>
      </c>
      <c r="C228" s="29"/>
      <c r="D228" s="30" t="str">
        <f aca="false">CONCATENATE(E228,", ",F228,", кв-ры: ",H228,", агр: ",I228,", ",W228)</f>
        <v>, , кв-ры: 8, агр: , </v>
      </c>
      <c r="E228" s="31"/>
      <c r="F228" s="31"/>
      <c r="G228" s="31"/>
      <c r="H228" s="31" t="n">
        <v>8</v>
      </c>
      <c r="I228" s="32"/>
      <c r="J228" s="4"/>
      <c r="K228" s="33"/>
      <c r="L228" s="34" t="str">
        <f aca="false">IF(ISBLANK(K228),"a","b")</f>
        <v>a</v>
      </c>
      <c r="M228" s="34" t="str">
        <f aca="false">IF(ISBLANK(B228),"",IF(L228="b",K228,IF(L228="a","")))</f>
        <v/>
      </c>
      <c r="N228" s="35" t="n">
        <f aca="false">IF(ISBLANK(B228),"",IF( ISBLANK(K228), , IF( ISBLANK(O228), 1,) ))</f>
        <v>0</v>
      </c>
      <c r="O228" s="36"/>
      <c r="P228" s="37" t="str">
        <f aca="false">IF(ISBLANK(O228),"a","b")</f>
        <v>a</v>
      </c>
      <c r="Q228" s="34" t="str">
        <f aca="false">IF(ISBLANK(B228),"",IF(P228="b",O228,IF(P228="a","")))</f>
        <v/>
      </c>
      <c r="R228" s="35" t="n">
        <f aca="false">IF(ISBLANK(B228),"",IF( ISBLANK(O228), , 1))</f>
        <v>0</v>
      </c>
      <c r="S228" s="38" t="str">
        <f aca="true">IF(ISBLANK(B228),"",IF( ISBLANK(K228), "" , IF( ISBLANK(O228), (TODAY()-K228)/365, (O228-K228)/365)) )</f>
        <v/>
      </c>
      <c r="T228" s="38" t="str">
        <f aca="false">IF(ISBLANK(B228),"",IF( ISBLANK(K228), "" , IF( ISBLANK(O228), ($Z$41-K228)/365, (O228-K228)/365)) )</f>
        <v/>
      </c>
      <c r="U228" s="38" t="str">
        <f aca="true">IF(ISBLANK(B228),"",IF( ISBLANK(O228), "", (TODAY()-O228)/365))</f>
        <v/>
      </c>
      <c r="V228" s="38" t="str">
        <f aca="false">IF(ISBLANK(B228),"",IF( ISBLANK(O228), "", ($Z$41-O228)/365))</f>
        <v/>
      </c>
      <c r="W228" s="29"/>
      <c r="X228" s="48" t="n">
        <v>1</v>
      </c>
      <c r="Y228" s="40"/>
    </row>
    <row r="229" customFormat="false" ht="15" hidden="false" customHeight="false" outlineLevel="0" collapsed="false">
      <c r="A229" s="1" t="n">
        <v>230</v>
      </c>
      <c r="B229" s="28" t="n">
        <v>1</v>
      </c>
      <c r="C229" s="29" t="n">
        <v>3</v>
      </c>
      <c r="D229" s="30" t="str">
        <f aca="false">CONCATENATE(E229,", ",F229,", кв-ры: ",H229,", агр: ",I229,", ",W229)</f>
        <v> Комсомольская, 15, кв-ры: 1, агр: , </v>
      </c>
      <c r="E229" s="31" t="s">
        <v>97</v>
      </c>
      <c r="F229" s="31" t="n">
        <v>15</v>
      </c>
      <c r="G229" s="31" t="n">
        <v>4</v>
      </c>
      <c r="H229" s="31" t="n">
        <v>1</v>
      </c>
      <c r="I229" s="32"/>
      <c r="J229" s="4"/>
      <c r="K229" s="33"/>
      <c r="L229" s="34" t="str">
        <f aca="false">IF(ISBLANK(K229),"a","b")</f>
        <v>a</v>
      </c>
      <c r="M229" s="34" t="str">
        <f aca="false">IF(ISBLANK(B229),"",IF(L229="b",K229,IF(L229="a","")))</f>
        <v/>
      </c>
      <c r="N229" s="35" t="n">
        <f aca="false">IF(ISBLANK(B229),"",IF( ISBLANK(K229), , IF( ISBLANK(O229), 1,) ))</f>
        <v>0</v>
      </c>
      <c r="O229" s="44"/>
      <c r="P229" s="37" t="str">
        <f aca="false">IF(ISBLANK(O229),"a","b")</f>
        <v>a</v>
      </c>
      <c r="Q229" s="34" t="str">
        <f aca="false">IF(ISBLANK(B229),"",IF(P229="b",O229,IF(P229="a","")))</f>
        <v/>
      </c>
      <c r="R229" s="35" t="n">
        <f aca="false">IF(ISBLANK(B229),"",IF( ISBLANK(O229), , 1))</f>
        <v>0</v>
      </c>
      <c r="S229" s="38" t="str">
        <f aca="true">IF(ISBLANK(B229),"",IF( ISBLANK(K229), "" , IF( ISBLANK(O229), (TODAY()-K229)/365, (O229-K229)/365)) )</f>
        <v/>
      </c>
      <c r="T229" s="38" t="str">
        <f aca="false">IF(ISBLANK(B229),"",IF( ISBLANK(K229), "" , IF( ISBLANK(O229), ($Z$41-K229)/365, (O229-K229)/365)) )</f>
        <v/>
      </c>
      <c r="U229" s="38" t="str">
        <f aca="true">IF(ISBLANK(B229),"",IF( ISBLANK(O229), "", (TODAY()-O229)/365))</f>
        <v/>
      </c>
      <c r="V229" s="38" t="str">
        <f aca="false">IF(ISBLANK(B229),"",IF( ISBLANK(O229), "", ($Z$41-O229)/365))</f>
        <v/>
      </c>
      <c r="W229" s="29"/>
      <c r="X229" s="48" t="n">
        <v>1</v>
      </c>
      <c r="Y229" s="40"/>
    </row>
    <row r="230" customFormat="false" ht="15" hidden="false" customHeight="false" outlineLevel="0" collapsed="false">
      <c r="A230" s="1" t="n">
        <v>231</v>
      </c>
      <c r="B230" s="28" t="n">
        <v>1</v>
      </c>
      <c r="C230" s="29"/>
      <c r="D230" s="30" t="str">
        <f aca="false">CONCATENATE(E230,", ",F230,", кв-ры: ",H230,", агр: ",I230,", ",W230)</f>
        <v>, , кв-ры: 2, агр: , </v>
      </c>
      <c r="E230" s="31"/>
      <c r="F230" s="31"/>
      <c r="G230" s="31"/>
      <c r="H230" s="31" t="n">
        <v>2</v>
      </c>
      <c r="I230" s="32"/>
      <c r="J230" s="4"/>
      <c r="K230" s="33"/>
      <c r="L230" s="34" t="str">
        <f aca="false">IF(ISBLANK(K230),"a","b")</f>
        <v>a</v>
      </c>
      <c r="M230" s="34" t="str">
        <f aca="false">IF(ISBLANK(B230),"",IF(L230="b",K230,IF(L230="a","")))</f>
        <v/>
      </c>
      <c r="N230" s="35" t="n">
        <f aca="false">IF(ISBLANK(B230),"",IF( ISBLANK(K230), , IF( ISBLANK(O230), 1,) ))</f>
        <v>0</v>
      </c>
      <c r="O230" s="36"/>
      <c r="P230" s="37" t="str">
        <f aca="false">IF(ISBLANK(O230),"a","b")</f>
        <v>a</v>
      </c>
      <c r="Q230" s="34" t="str">
        <f aca="false">IF(ISBLANK(B230),"",IF(P230="b",O230,IF(P230="a","")))</f>
        <v/>
      </c>
      <c r="R230" s="35" t="n">
        <f aca="false">IF(ISBLANK(B230),"",IF( ISBLANK(O230), , 1))</f>
        <v>0</v>
      </c>
      <c r="S230" s="38" t="str">
        <f aca="true">IF(ISBLANK(B230),"",IF( ISBLANK(K230), "" , IF( ISBLANK(O230), (TODAY()-K230)/365, (O230-K230)/365)) )</f>
        <v/>
      </c>
      <c r="T230" s="38" t="str">
        <f aca="false">IF(ISBLANK(B230),"",IF( ISBLANK(K230), "" , IF( ISBLANK(O230), ($Z$41-K230)/365, (O230-K230)/365)) )</f>
        <v/>
      </c>
      <c r="U230" s="38" t="str">
        <f aca="true">IF(ISBLANK(B230),"",IF( ISBLANK(O230), "", (TODAY()-O230)/365))</f>
        <v/>
      </c>
      <c r="V230" s="38" t="str">
        <f aca="false">IF(ISBLANK(B230),"",IF( ISBLANK(O230), "", ($Z$41-O230)/365))</f>
        <v/>
      </c>
      <c r="W230" s="29"/>
      <c r="X230" s="48" t="n">
        <v>1</v>
      </c>
      <c r="Y230" s="40"/>
    </row>
    <row r="231" customFormat="false" ht="15" hidden="false" customHeight="false" outlineLevel="0" collapsed="false">
      <c r="A231" s="1" t="n">
        <v>232</v>
      </c>
      <c r="B231" s="28" t="n">
        <v>1</v>
      </c>
      <c r="C231" s="29"/>
      <c r="D231" s="30" t="str">
        <f aca="false">CONCATENATE(E231,", ",F231,", кв-ры: ",H231,", агр: ",I231,", ",W231)</f>
        <v>, , кв-ры: 3, агр: , </v>
      </c>
      <c r="E231" s="31"/>
      <c r="F231" s="31"/>
      <c r="G231" s="31"/>
      <c r="H231" s="31" t="n">
        <v>3</v>
      </c>
      <c r="I231" s="32"/>
      <c r="J231" s="4"/>
      <c r="K231" s="46"/>
      <c r="L231" s="34" t="str">
        <f aca="false">IF(ISBLANK(K231),"a","b")</f>
        <v>a</v>
      </c>
      <c r="M231" s="34" t="str">
        <f aca="false">IF(ISBLANK(B231),"",IF(L231="b",K231,IF(L231="a","")))</f>
        <v/>
      </c>
      <c r="N231" s="35" t="n">
        <f aca="false">IF(ISBLANK(B231),"",IF( ISBLANK(K231), , IF( ISBLANK(O231), 1,) ))</f>
        <v>0</v>
      </c>
      <c r="O231" s="36"/>
      <c r="P231" s="37" t="str">
        <f aca="false">IF(ISBLANK(O231),"a","b")</f>
        <v>a</v>
      </c>
      <c r="Q231" s="34" t="str">
        <f aca="false">IF(ISBLANK(B231),"",IF(P231="b",O231,IF(P231="a","")))</f>
        <v/>
      </c>
      <c r="R231" s="35" t="n">
        <f aca="false">IF(ISBLANK(B231),"",IF( ISBLANK(O231), , 1))</f>
        <v>0</v>
      </c>
      <c r="S231" s="38" t="str">
        <f aca="true">IF(ISBLANK(B231),"",IF( ISBLANK(K231), "" , IF( ISBLANK(O231), (TODAY()-K231)/365, (O231-K231)/365)) )</f>
        <v/>
      </c>
      <c r="T231" s="38" t="str">
        <f aca="false">IF(ISBLANK(B231),"",IF( ISBLANK(K231), "" , IF( ISBLANK(O231), ($Z$41-K231)/365, (O231-K231)/365)) )</f>
        <v/>
      </c>
      <c r="U231" s="38" t="str">
        <f aca="true">IF(ISBLANK(B231),"",IF( ISBLANK(O231), "", (TODAY()-O231)/365))</f>
        <v/>
      </c>
      <c r="V231" s="38" t="str">
        <f aca="false">IF(ISBLANK(B231),"",IF( ISBLANK(O231), "", ($Z$41-O231)/365))</f>
        <v/>
      </c>
      <c r="W231" s="29"/>
      <c r="X231" s="48" t="n">
        <v>1</v>
      </c>
      <c r="Y231" s="40"/>
    </row>
    <row r="232" customFormat="false" ht="15" hidden="false" customHeight="false" outlineLevel="0" collapsed="false">
      <c r="A232" s="1" t="n">
        <v>233</v>
      </c>
      <c r="B232" s="28" t="n">
        <v>1</v>
      </c>
      <c r="C232" s="29"/>
      <c r="D232" s="30" t="str">
        <f aca="false">CONCATENATE(E232,", ",F232,", кв-ры: ",H232,", агр: ",I232,", ",W232)</f>
        <v>, , кв-ры: 4, агр: , </v>
      </c>
      <c r="E232" s="31"/>
      <c r="F232" s="31"/>
      <c r="G232" s="31"/>
      <c r="H232" s="31" t="n">
        <v>4</v>
      </c>
      <c r="I232" s="32"/>
      <c r="J232" s="4"/>
      <c r="K232" s="33"/>
      <c r="L232" s="34" t="str">
        <f aca="false">IF(ISBLANK(K232),"a","b")</f>
        <v>a</v>
      </c>
      <c r="M232" s="34" t="str">
        <f aca="false">IF(ISBLANK(B232),"",IF(L232="b",K232,IF(L232="a","")))</f>
        <v/>
      </c>
      <c r="N232" s="35" t="n">
        <f aca="false">IF(ISBLANK(B232),"",IF( ISBLANK(K232), , IF( ISBLANK(O232), 1,) ))</f>
        <v>0</v>
      </c>
      <c r="O232" s="36"/>
      <c r="P232" s="37" t="str">
        <f aca="false">IF(ISBLANK(O232),"a","b")</f>
        <v>a</v>
      </c>
      <c r="Q232" s="34" t="str">
        <f aca="false">IF(ISBLANK(B232),"",IF(P232="b",O232,IF(P232="a","")))</f>
        <v/>
      </c>
      <c r="R232" s="35" t="n">
        <f aca="false">IF(ISBLANK(B232),"",IF( ISBLANK(O232), , 1))</f>
        <v>0</v>
      </c>
      <c r="S232" s="38" t="str">
        <f aca="true">IF(ISBLANK(B232),"",IF( ISBLANK(K232), "" , IF( ISBLANK(O232), (TODAY()-K232)/365, (O232-K232)/365)) )</f>
        <v/>
      </c>
      <c r="T232" s="38" t="str">
        <f aca="false">IF(ISBLANK(B232),"",IF( ISBLANK(K232), "" , IF( ISBLANK(O232), ($Z$41-K232)/365, (O232-K232)/365)) )</f>
        <v/>
      </c>
      <c r="U232" s="38" t="str">
        <f aca="true">IF(ISBLANK(B232),"",IF( ISBLANK(O232), "", (TODAY()-O232)/365))</f>
        <v/>
      </c>
      <c r="V232" s="38" t="str">
        <f aca="false">IF(ISBLANK(B232),"",IF( ISBLANK(O232), "", ($Z$41-O232)/365))</f>
        <v/>
      </c>
      <c r="W232" s="29"/>
      <c r="X232" s="50" t="n">
        <v>1</v>
      </c>
      <c r="Y232" s="51"/>
    </row>
    <row r="233" customFormat="false" ht="15" hidden="false" customHeight="false" outlineLevel="0" collapsed="false">
      <c r="A233" s="1" t="n">
        <v>234</v>
      </c>
      <c r="B233" s="28" t="n">
        <v>1</v>
      </c>
      <c r="C233" s="29" t="n">
        <v>4</v>
      </c>
      <c r="D233" s="30" t="str">
        <f aca="false">CONCATENATE(E233,", ",F233,", кв-ры: ",H233,", агр: ",I233,", ",W233)</f>
        <v> Комсомольская, 3, кв-ры: 1,11,21,31,41,, агр: , </v>
      </c>
      <c r="E233" s="31" t="s">
        <v>97</v>
      </c>
      <c r="F233" s="31" t="n">
        <v>3</v>
      </c>
      <c r="G233" s="31" t="n">
        <v>45</v>
      </c>
      <c r="H233" s="31" t="s">
        <v>98</v>
      </c>
      <c r="I233" s="32"/>
      <c r="J233" s="4"/>
      <c r="K233" s="33"/>
      <c r="L233" s="34" t="str">
        <f aca="false">IF(ISBLANK(K233),"a","b")</f>
        <v>a</v>
      </c>
      <c r="M233" s="34" t="str">
        <f aca="false">IF(ISBLANK(B233),"",IF(L233="b",K233,IF(L233="a","")))</f>
        <v/>
      </c>
      <c r="N233" s="35" t="n">
        <f aca="false">IF(ISBLANK(B233),"",IF( ISBLANK(K233), , IF( ISBLANK(O233), 1,) ))</f>
        <v>0</v>
      </c>
      <c r="O233" s="44"/>
      <c r="P233" s="37" t="str">
        <f aca="false">IF(ISBLANK(O233),"a","b")</f>
        <v>a</v>
      </c>
      <c r="Q233" s="34" t="str">
        <f aca="false">IF(ISBLANK(B233),"",IF(P233="b",O233,IF(P233="a","")))</f>
        <v/>
      </c>
      <c r="R233" s="35" t="n">
        <f aca="false">IF(ISBLANK(B233),"",IF( ISBLANK(O233), , 1))</f>
        <v>0</v>
      </c>
      <c r="S233" s="38" t="str">
        <f aca="true">IF(ISBLANK(B233),"",IF( ISBLANK(K233), "" , IF( ISBLANK(O233), (TODAY()-K233)/365, (O233-K233)/365)) )</f>
        <v/>
      </c>
      <c r="T233" s="38" t="str">
        <f aca="false">IF(ISBLANK(B233),"",IF( ISBLANK(K233), "" , IF( ISBLANK(O233), ($Z$41-K233)/365, (O233-K233)/365)) )</f>
        <v/>
      </c>
      <c r="U233" s="38" t="str">
        <f aca="true">IF(ISBLANK(B233),"",IF( ISBLANK(O233), "", (TODAY()-O233)/365))</f>
        <v/>
      </c>
      <c r="V233" s="38" t="str">
        <f aca="false">IF(ISBLANK(B233),"",IF( ISBLANK(O233), "", ($Z$41-O233)/365))</f>
        <v/>
      </c>
      <c r="W233" s="29"/>
      <c r="X233" s="50" t="n">
        <v>1</v>
      </c>
      <c r="Y233" s="51"/>
    </row>
    <row r="234" customFormat="false" ht="15" hidden="false" customHeight="false" outlineLevel="0" collapsed="false">
      <c r="A234" s="1" t="n">
        <v>235</v>
      </c>
      <c r="B234" s="28" t="n">
        <v>1</v>
      </c>
      <c r="C234" s="29"/>
      <c r="D234" s="30" t="str">
        <f aca="false">CONCATENATE(E234,", ",F234,", кв-ры: ",H234,", агр: ",I234,", ",W234)</f>
        <v>, , кв-ры: 2,12,22,32,42,, агр: , </v>
      </c>
      <c r="E234" s="31"/>
      <c r="F234" s="31"/>
      <c r="G234" s="31"/>
      <c r="H234" s="31" t="s">
        <v>99</v>
      </c>
      <c r="I234" s="32"/>
      <c r="J234" s="4"/>
      <c r="K234" s="46"/>
      <c r="L234" s="34" t="str">
        <f aca="false">IF(ISBLANK(K234),"a","b")</f>
        <v>a</v>
      </c>
      <c r="M234" s="34" t="str">
        <f aca="false">IF(ISBLANK(B234),"",IF(L234="b",K234,IF(L234="a","")))</f>
        <v/>
      </c>
      <c r="N234" s="35" t="n">
        <f aca="false">IF(ISBLANK(B234),"",IF( ISBLANK(K234), , IF( ISBLANK(O234), 1,) ))</f>
        <v>0</v>
      </c>
      <c r="O234" s="44"/>
      <c r="P234" s="37" t="str">
        <f aca="false">IF(ISBLANK(O234),"a","b")</f>
        <v>a</v>
      </c>
      <c r="Q234" s="34" t="str">
        <f aca="false">IF(ISBLANK(B234),"",IF(P234="b",O234,IF(P234="a","")))</f>
        <v/>
      </c>
      <c r="R234" s="35" t="n">
        <f aca="false">IF(ISBLANK(B234),"",IF( ISBLANK(O234), , 1))</f>
        <v>0</v>
      </c>
      <c r="S234" s="38" t="str">
        <f aca="true">IF(ISBLANK(B234),"",IF( ISBLANK(K234), "" , IF( ISBLANK(O234), (TODAY()-K234)/365, (O234-K234)/365)) )</f>
        <v/>
      </c>
      <c r="T234" s="38" t="str">
        <f aca="false">IF(ISBLANK(B234),"",IF( ISBLANK(K234), "" , IF( ISBLANK(O234), ($Z$41-K234)/365, (O234-K234)/365)) )</f>
        <v/>
      </c>
      <c r="U234" s="38" t="str">
        <f aca="true">IF(ISBLANK(B234),"",IF( ISBLANK(O234), "", (TODAY()-O234)/365))</f>
        <v/>
      </c>
      <c r="V234" s="38" t="str">
        <f aca="false">IF(ISBLANK(B234),"",IF( ISBLANK(O234), "", ($Z$41-O234)/365))</f>
        <v/>
      </c>
      <c r="W234" s="29"/>
      <c r="X234" s="50" t="n">
        <v>1</v>
      </c>
      <c r="Y234" s="51"/>
    </row>
    <row r="235" customFormat="false" ht="15" hidden="false" customHeight="false" outlineLevel="0" collapsed="false">
      <c r="A235" s="1" t="n">
        <v>236</v>
      </c>
      <c r="B235" s="28" t="n">
        <v>1</v>
      </c>
      <c r="C235" s="29"/>
      <c r="D235" s="30" t="str">
        <f aca="false">CONCATENATE(E235,", ",F235,", кв-ры: ",H235,", агр: ",I235,", ",W235)</f>
        <v>, , кв-ры: 3,13,23,33,43,, агр: , </v>
      </c>
      <c r="E235" s="31"/>
      <c r="F235" s="31"/>
      <c r="G235" s="31"/>
      <c r="H235" s="31" t="s">
        <v>100</v>
      </c>
      <c r="I235" s="32"/>
      <c r="J235" s="4"/>
      <c r="K235" s="33"/>
      <c r="L235" s="34" t="str">
        <f aca="false">IF(ISBLANK(K235),"a","b")</f>
        <v>a</v>
      </c>
      <c r="M235" s="34" t="str">
        <f aca="false">IF(ISBLANK(B235),"",IF(L235="b",K235,IF(L235="a","")))</f>
        <v/>
      </c>
      <c r="N235" s="35" t="n">
        <f aca="false">IF(ISBLANK(B235),"",IF( ISBLANK(K235), , IF( ISBLANK(O235), 1,) ))</f>
        <v>0</v>
      </c>
      <c r="O235" s="44"/>
      <c r="P235" s="37" t="str">
        <f aca="false">IF(ISBLANK(O235),"a","b")</f>
        <v>a</v>
      </c>
      <c r="Q235" s="34" t="str">
        <f aca="false">IF(ISBLANK(B235),"",IF(P235="b",O235,IF(P235="a","")))</f>
        <v/>
      </c>
      <c r="R235" s="35" t="n">
        <f aca="false">IF(ISBLANK(B235),"",IF( ISBLANK(O235), , 1))</f>
        <v>0</v>
      </c>
      <c r="S235" s="38" t="str">
        <f aca="true">IF(ISBLANK(B235),"",IF( ISBLANK(K235), "" , IF( ISBLANK(O235), (TODAY()-K235)/365, (O235-K235)/365)) )</f>
        <v/>
      </c>
      <c r="T235" s="38" t="str">
        <f aca="false">IF(ISBLANK(B235),"",IF( ISBLANK(K235), "" , IF( ISBLANK(O235), ($Z$41-K235)/365, (O235-K235)/365)) )</f>
        <v/>
      </c>
      <c r="U235" s="38" t="str">
        <f aca="true">IF(ISBLANK(B235),"",IF( ISBLANK(O235), "", (TODAY()-O235)/365))</f>
        <v/>
      </c>
      <c r="V235" s="38" t="str">
        <f aca="false">IF(ISBLANK(B235),"",IF( ISBLANK(O235), "", ($Z$41-O235)/365))</f>
        <v/>
      </c>
      <c r="W235" s="29"/>
      <c r="X235" s="50" t="n">
        <v>1</v>
      </c>
      <c r="Y235" s="51"/>
    </row>
    <row r="236" customFormat="false" ht="15" hidden="false" customHeight="false" outlineLevel="0" collapsed="false">
      <c r="A236" s="1" t="n">
        <v>237</v>
      </c>
      <c r="B236" s="28" t="n">
        <v>1</v>
      </c>
      <c r="C236" s="29"/>
      <c r="D236" s="30" t="str">
        <f aca="false">CONCATENATE(E236,", ",F236,", кв-ры: ",H236,", агр: ",I236,", ",W236)</f>
        <v>, , кв-ры: 4,14,24,34,44,, агр: , </v>
      </c>
      <c r="E236" s="31"/>
      <c r="F236" s="31"/>
      <c r="G236" s="31"/>
      <c r="H236" s="31" t="s">
        <v>101</v>
      </c>
      <c r="I236" s="32"/>
      <c r="J236" s="4"/>
      <c r="K236" s="33"/>
      <c r="L236" s="34" t="str">
        <f aca="false">IF(ISBLANK(K236),"a","b")</f>
        <v>a</v>
      </c>
      <c r="M236" s="34" t="str">
        <f aca="false">IF(ISBLANK(B236),"",IF(L236="b",K236,IF(L236="a","")))</f>
        <v/>
      </c>
      <c r="N236" s="35" t="n">
        <f aca="false">IF(ISBLANK(B236),"",IF( ISBLANK(K236), , IF( ISBLANK(O236), 1,) ))</f>
        <v>0</v>
      </c>
      <c r="O236" s="44"/>
      <c r="P236" s="37" t="str">
        <f aca="false">IF(ISBLANK(O236),"a","b")</f>
        <v>a</v>
      </c>
      <c r="Q236" s="34" t="str">
        <f aca="false">IF(ISBLANK(B236),"",IF(P236="b",O236,IF(P236="a","")))</f>
        <v/>
      </c>
      <c r="R236" s="35" t="n">
        <f aca="false">IF(ISBLANK(B236),"",IF( ISBLANK(O236), , 1))</f>
        <v>0</v>
      </c>
      <c r="S236" s="38" t="str">
        <f aca="true">IF(ISBLANK(B236),"",IF( ISBLANK(K236), "" , IF( ISBLANK(O236), (TODAY()-K236)/365, (O236-K236)/365)) )</f>
        <v/>
      </c>
      <c r="T236" s="38" t="str">
        <f aca="false">IF(ISBLANK(B236),"",IF( ISBLANK(K236), "" , IF( ISBLANK(O236), ($Z$41-K236)/365, (O236-K236)/365)) )</f>
        <v/>
      </c>
      <c r="U236" s="38" t="str">
        <f aca="true">IF(ISBLANK(B236),"",IF( ISBLANK(O236), "", (TODAY()-O236)/365))</f>
        <v/>
      </c>
      <c r="V236" s="38" t="str">
        <f aca="false">IF(ISBLANK(B236),"",IF( ISBLANK(O236), "", ($Z$41-O236)/365))</f>
        <v/>
      </c>
      <c r="W236" s="29"/>
      <c r="X236" s="48" t="n">
        <v>1</v>
      </c>
      <c r="Y236" s="40"/>
    </row>
    <row r="237" customFormat="false" ht="15" hidden="false" customHeight="false" outlineLevel="0" collapsed="false">
      <c r="A237" s="1" t="n">
        <v>238</v>
      </c>
      <c r="B237" s="28" t="n">
        <v>1</v>
      </c>
      <c r="C237" s="29"/>
      <c r="D237" s="30" t="str">
        <f aca="false">CONCATENATE(E237,", ",F237,", кв-ры: ",H237,", агр: ",I237,", ",W237)</f>
        <v>, , кв-ры: 5,15,25,35,45,, агр: , </v>
      </c>
      <c r="E237" s="31"/>
      <c r="F237" s="31"/>
      <c r="G237" s="31"/>
      <c r="H237" s="31" t="s">
        <v>102</v>
      </c>
      <c r="I237" s="32"/>
      <c r="J237" s="4"/>
      <c r="K237" s="33"/>
      <c r="L237" s="34" t="str">
        <f aca="false">IF(ISBLANK(K237),"a","b")</f>
        <v>a</v>
      </c>
      <c r="M237" s="34" t="str">
        <f aca="false">IF(ISBLANK(B237),"",IF(L237="b",K237,IF(L237="a","")))</f>
        <v/>
      </c>
      <c r="N237" s="35" t="n">
        <f aca="false">IF(ISBLANK(B237),"",IF( ISBLANK(K237), , IF( ISBLANK(O237), 1,) ))</f>
        <v>0</v>
      </c>
      <c r="O237" s="36"/>
      <c r="P237" s="37" t="str">
        <f aca="false">IF(ISBLANK(O237),"a","b")</f>
        <v>a</v>
      </c>
      <c r="Q237" s="34" t="str">
        <f aca="false">IF(ISBLANK(B237),"",IF(P237="b",O237,IF(P237="a","")))</f>
        <v/>
      </c>
      <c r="R237" s="35" t="n">
        <f aca="false">IF(ISBLANK(B237),"",IF( ISBLANK(O237), , 1))</f>
        <v>0</v>
      </c>
      <c r="S237" s="38" t="str">
        <f aca="true">IF(ISBLANK(B237),"",IF( ISBLANK(K237), "" , IF( ISBLANK(O237), (TODAY()-K237)/365, (O237-K237)/365)) )</f>
        <v/>
      </c>
      <c r="T237" s="38" t="str">
        <f aca="false">IF(ISBLANK(B237),"",IF( ISBLANK(K237), "" , IF( ISBLANK(O237), ($Z$41-K237)/365, (O237-K237)/365)) )</f>
        <v/>
      </c>
      <c r="U237" s="38" t="str">
        <f aca="true">IF(ISBLANK(B237),"",IF( ISBLANK(O237), "", (TODAY()-O237)/365))</f>
        <v/>
      </c>
      <c r="V237" s="38" t="str">
        <f aca="false">IF(ISBLANK(B237),"",IF( ISBLANK(O237), "", ($Z$41-O237)/365))</f>
        <v/>
      </c>
      <c r="W237" s="29"/>
      <c r="X237" s="48" t="n">
        <v>1</v>
      </c>
      <c r="Y237" s="40"/>
    </row>
    <row r="238" customFormat="false" ht="15" hidden="false" customHeight="false" outlineLevel="0" collapsed="false">
      <c r="A238" s="1" t="n">
        <v>239</v>
      </c>
      <c r="B238" s="28" t="n">
        <v>1</v>
      </c>
      <c r="C238" s="29"/>
      <c r="D238" s="30" t="str">
        <f aca="false">CONCATENATE(E238,", ",F238,", кв-ры: ",H238,", агр: ",I238,", ",W238)</f>
        <v>, , кв-ры: 6,16,26,36,, агр: , </v>
      </c>
      <c r="E238" s="31"/>
      <c r="F238" s="31"/>
      <c r="G238" s="31"/>
      <c r="H238" s="31" t="s">
        <v>103</v>
      </c>
      <c r="I238" s="32"/>
      <c r="J238" s="4"/>
      <c r="K238" s="46"/>
      <c r="L238" s="34" t="str">
        <f aca="false">IF(ISBLANK(K238),"a","b")</f>
        <v>a</v>
      </c>
      <c r="M238" s="34" t="str">
        <f aca="false">IF(ISBLANK(B238),"",IF(L238="b",K238,IF(L238="a","")))</f>
        <v/>
      </c>
      <c r="N238" s="35" t="n">
        <f aca="false">IF(ISBLANK(B238),"",IF( ISBLANK(K238), , IF( ISBLANK(O238), 1,) ))</f>
        <v>0</v>
      </c>
      <c r="O238" s="44"/>
      <c r="P238" s="37" t="str">
        <f aca="false">IF(ISBLANK(O238),"a","b")</f>
        <v>a</v>
      </c>
      <c r="Q238" s="34" t="str">
        <f aca="false">IF(ISBLANK(B238),"",IF(P238="b",O238,IF(P238="a","")))</f>
        <v/>
      </c>
      <c r="R238" s="35" t="n">
        <f aca="false">IF(ISBLANK(B238),"",IF( ISBLANK(O238), , 1))</f>
        <v>0</v>
      </c>
      <c r="S238" s="38" t="str">
        <f aca="true">IF(ISBLANK(B238),"",IF( ISBLANK(K238), "" , IF( ISBLANK(O238), (TODAY()-K238)/365, (O238-K238)/365)) )</f>
        <v/>
      </c>
      <c r="T238" s="38" t="str">
        <f aca="false">IF(ISBLANK(B238),"",IF( ISBLANK(K238), "" , IF( ISBLANK(O238), ($Z$41-K238)/365, (O238-K238)/365)) )</f>
        <v/>
      </c>
      <c r="U238" s="38" t="str">
        <f aca="true">IF(ISBLANK(B238),"",IF( ISBLANK(O238), "", (TODAY()-O238)/365))</f>
        <v/>
      </c>
      <c r="V238" s="38" t="str">
        <f aca="false">IF(ISBLANK(B238),"",IF( ISBLANK(O238), "", ($Z$41-O238)/365))</f>
        <v/>
      </c>
      <c r="W238" s="29"/>
      <c r="X238" s="48" t="n">
        <v>1</v>
      </c>
      <c r="Y238" s="40"/>
    </row>
    <row r="239" customFormat="false" ht="15" hidden="false" customHeight="false" outlineLevel="0" collapsed="false">
      <c r="A239" s="1" t="n">
        <v>240</v>
      </c>
      <c r="B239" s="28" t="n">
        <v>1</v>
      </c>
      <c r="C239" s="29"/>
      <c r="D239" s="30" t="str">
        <f aca="false">CONCATENATE(E239,", ",F239,", кв-ры: ",H239,", агр: ",I239,", ",W239)</f>
        <v>, , кв-ры: 7,17,27,37,, агр: , </v>
      </c>
      <c r="E239" s="31"/>
      <c r="F239" s="31"/>
      <c r="G239" s="31"/>
      <c r="H239" s="31" t="s">
        <v>104</v>
      </c>
      <c r="I239" s="32"/>
      <c r="J239" s="4"/>
      <c r="K239" s="33"/>
      <c r="L239" s="34" t="str">
        <f aca="false">IF(ISBLANK(K239),"a","b")</f>
        <v>a</v>
      </c>
      <c r="M239" s="34" t="str">
        <f aca="false">IF(ISBLANK(B239),"",IF(L239="b",K239,IF(L239="a","")))</f>
        <v/>
      </c>
      <c r="N239" s="35" t="n">
        <f aca="false">IF(ISBLANK(B239),"",IF( ISBLANK(K239), , IF( ISBLANK(O239), 1,) ))</f>
        <v>0</v>
      </c>
      <c r="O239" s="44"/>
      <c r="P239" s="37" t="str">
        <f aca="false">IF(ISBLANK(O239),"a","b")</f>
        <v>a</v>
      </c>
      <c r="Q239" s="34" t="str">
        <f aca="false">IF(ISBLANK(B239),"",IF(P239="b",O239,IF(P239="a","")))</f>
        <v/>
      </c>
      <c r="R239" s="35" t="n">
        <f aca="false">IF(ISBLANK(B239),"",IF( ISBLANK(O239), , 1))</f>
        <v>0</v>
      </c>
      <c r="S239" s="38" t="str">
        <f aca="true">IF(ISBLANK(B239),"",IF( ISBLANK(K239), "" , IF( ISBLANK(O239), (TODAY()-K239)/365, (O239-K239)/365)) )</f>
        <v/>
      </c>
      <c r="T239" s="38" t="str">
        <f aca="false">IF(ISBLANK(B239),"",IF( ISBLANK(K239), "" , IF( ISBLANK(O239), ($Z$41-K239)/365, (O239-K239)/365)) )</f>
        <v/>
      </c>
      <c r="U239" s="38" t="str">
        <f aca="true">IF(ISBLANK(B239),"",IF( ISBLANK(O239), "", (TODAY()-O239)/365))</f>
        <v/>
      </c>
      <c r="V239" s="38" t="str">
        <f aca="false">IF(ISBLANK(B239),"",IF( ISBLANK(O239), "", ($Z$41-O239)/365))</f>
        <v/>
      </c>
      <c r="W239" s="29"/>
      <c r="X239" s="39" t="n">
        <v>1</v>
      </c>
      <c r="Y239" s="40"/>
    </row>
    <row r="240" customFormat="false" ht="15" hidden="false" customHeight="false" outlineLevel="0" collapsed="false">
      <c r="A240" s="1" t="n">
        <v>241</v>
      </c>
      <c r="B240" s="28" t="n">
        <v>1</v>
      </c>
      <c r="C240" s="29"/>
      <c r="D240" s="30" t="str">
        <f aca="false">CONCATENATE(E240,", ",F240,", кв-ры: ",H240,", агр: ",I240,", ",W240)</f>
        <v>, , кв-ры: 8,18,28,38,, агр: , </v>
      </c>
      <c r="E240" s="31"/>
      <c r="F240" s="31"/>
      <c r="G240" s="31"/>
      <c r="H240" s="31" t="s">
        <v>105</v>
      </c>
      <c r="I240" s="32"/>
      <c r="J240" s="4"/>
      <c r="K240" s="46"/>
      <c r="L240" s="34" t="str">
        <f aca="false">IF(ISBLANK(K240),"a","b")</f>
        <v>a</v>
      </c>
      <c r="M240" s="34" t="str">
        <f aca="false">IF(ISBLANK(B240),"",IF(L240="b",K240,IF(L240="a","")))</f>
        <v/>
      </c>
      <c r="N240" s="35" t="n">
        <f aca="false">IF(ISBLANK(B240),"",IF( ISBLANK(K240), , IF( ISBLANK(O240), 1,) ))</f>
        <v>0</v>
      </c>
      <c r="O240" s="44"/>
      <c r="P240" s="37" t="str">
        <f aca="false">IF(ISBLANK(O240),"a","b")</f>
        <v>a</v>
      </c>
      <c r="Q240" s="34" t="str">
        <f aca="false">IF(ISBLANK(B240),"",IF(P240="b",O240,IF(P240="a","")))</f>
        <v/>
      </c>
      <c r="R240" s="35" t="n">
        <f aca="false">IF(ISBLANK(B240),"",IF( ISBLANK(O240), , 1))</f>
        <v>0</v>
      </c>
      <c r="S240" s="38" t="str">
        <f aca="true">IF(ISBLANK(B240),"",IF( ISBLANK(K240), "" , IF( ISBLANK(O240), (TODAY()-K240)/365, (O240-K240)/365)) )</f>
        <v/>
      </c>
      <c r="T240" s="38" t="str">
        <f aca="false">IF(ISBLANK(B240),"",IF( ISBLANK(K240), "" , IF( ISBLANK(O240), ($Z$41-K240)/365, (O240-K240)/365)) )</f>
        <v/>
      </c>
      <c r="U240" s="38" t="str">
        <f aca="true">IF(ISBLANK(B240),"",IF( ISBLANK(O240), "", (TODAY()-O240)/365))</f>
        <v/>
      </c>
      <c r="V240" s="38" t="str">
        <f aca="false">IF(ISBLANK(B240),"",IF( ISBLANK(O240), "", ($Z$41-O240)/365))</f>
        <v/>
      </c>
      <c r="W240" s="29"/>
      <c r="X240" s="39" t="n">
        <v>1</v>
      </c>
      <c r="Y240" s="40"/>
    </row>
    <row r="241" customFormat="false" ht="15" hidden="false" customHeight="false" outlineLevel="0" collapsed="false">
      <c r="A241" s="1" t="n">
        <v>242</v>
      </c>
      <c r="B241" s="28" t="n">
        <v>1</v>
      </c>
      <c r="C241" s="29"/>
      <c r="D241" s="30" t="str">
        <f aca="false">CONCATENATE(E241,", ",F241,", кв-ры: ",H241,", агр: ",I241,", ",W241)</f>
        <v>, , кв-ры: 9,19,29,39,, агр: , </v>
      </c>
      <c r="E241" s="31"/>
      <c r="F241" s="31"/>
      <c r="G241" s="31"/>
      <c r="H241" s="31" t="s">
        <v>106</v>
      </c>
      <c r="I241" s="32"/>
      <c r="J241" s="4"/>
      <c r="K241" s="33"/>
      <c r="L241" s="34" t="str">
        <f aca="false">IF(ISBLANK(K241),"a","b")</f>
        <v>a</v>
      </c>
      <c r="M241" s="34" t="str">
        <f aca="false">IF(ISBLANK(B241),"",IF(L241="b",K241,IF(L241="a","")))</f>
        <v/>
      </c>
      <c r="N241" s="35" t="n">
        <f aca="false">IF(ISBLANK(B241),"",IF( ISBLANK(K241), , IF( ISBLANK(O241), 1,) ))</f>
        <v>0</v>
      </c>
      <c r="O241" s="44"/>
      <c r="P241" s="37" t="str">
        <f aca="false">IF(ISBLANK(O241),"a","b")</f>
        <v>a</v>
      </c>
      <c r="Q241" s="34" t="str">
        <f aca="false">IF(ISBLANK(B241),"",IF(P241="b",O241,IF(P241="a","")))</f>
        <v/>
      </c>
      <c r="R241" s="35" t="n">
        <f aca="false">IF(ISBLANK(B241),"",IF( ISBLANK(O241), , 1))</f>
        <v>0</v>
      </c>
      <c r="S241" s="38" t="str">
        <f aca="true">IF(ISBLANK(B241),"",IF( ISBLANK(K241), "" , IF( ISBLANK(O241), (TODAY()-K241)/365, (O241-K241)/365)) )</f>
        <v/>
      </c>
      <c r="T241" s="38" t="str">
        <f aca="false">IF(ISBLANK(B241),"",IF( ISBLANK(K241), "" , IF( ISBLANK(O241), ($Z$41-K241)/365, (O241-K241)/365)) )</f>
        <v/>
      </c>
      <c r="U241" s="38" t="str">
        <f aca="true">IF(ISBLANK(B241),"",IF( ISBLANK(O241), "", (TODAY()-O241)/365))</f>
        <v/>
      </c>
      <c r="V241" s="38" t="str">
        <f aca="false">IF(ISBLANK(B241),"",IF( ISBLANK(O241), "", ($Z$41-O241)/365))</f>
        <v/>
      </c>
      <c r="W241" s="29"/>
      <c r="X241" s="39" t="n">
        <v>1</v>
      </c>
      <c r="Y241" s="40"/>
    </row>
    <row r="242" customFormat="false" ht="15" hidden="false" customHeight="false" outlineLevel="0" collapsed="false">
      <c r="A242" s="1" t="n">
        <v>243</v>
      </c>
      <c r="B242" s="28" t="n">
        <v>1</v>
      </c>
      <c r="C242" s="29"/>
      <c r="D242" s="30" t="str">
        <f aca="false">CONCATENATE(E242,", ",F242,", кв-ры: ",H242,", агр: ",I242,", ",W242)</f>
        <v>, , кв-ры: 10,20,30,40,, агр: , </v>
      </c>
      <c r="E242" s="31"/>
      <c r="F242" s="31"/>
      <c r="G242" s="31"/>
      <c r="H242" s="31" t="s">
        <v>107</v>
      </c>
      <c r="I242" s="32"/>
      <c r="J242" s="4"/>
      <c r="K242" s="33"/>
      <c r="L242" s="34" t="str">
        <f aca="false">IF(ISBLANK(K242),"a","b")</f>
        <v>a</v>
      </c>
      <c r="M242" s="34" t="str">
        <f aca="false">IF(ISBLANK(B242),"",IF(L242="b",K242,IF(L242="a","")))</f>
        <v/>
      </c>
      <c r="N242" s="35" t="n">
        <f aca="false">IF(ISBLANK(B242),"",IF( ISBLANK(K242), , IF( ISBLANK(O242), 1,) ))</f>
        <v>0</v>
      </c>
      <c r="O242" s="44"/>
      <c r="P242" s="37" t="str">
        <f aca="false">IF(ISBLANK(O242),"a","b")</f>
        <v>a</v>
      </c>
      <c r="Q242" s="34" t="str">
        <f aca="false">IF(ISBLANK(B242),"",IF(P242="b",O242,IF(P242="a","")))</f>
        <v/>
      </c>
      <c r="R242" s="35" t="n">
        <f aca="false">IF(ISBLANK(B242),"",IF( ISBLANK(O242), , 1))</f>
        <v>0</v>
      </c>
      <c r="S242" s="38" t="str">
        <f aca="true">IF(ISBLANK(B242),"",IF( ISBLANK(K242), "" , IF( ISBLANK(O242), (TODAY()-K242)/365, (O242-K242)/365)) )</f>
        <v/>
      </c>
      <c r="T242" s="38" t="str">
        <f aca="false">IF(ISBLANK(B242),"",IF( ISBLANK(K242), "" , IF( ISBLANK(O242), ($Z$41-K242)/365, (O242-K242)/365)) )</f>
        <v/>
      </c>
      <c r="U242" s="38" t="str">
        <f aca="true">IF(ISBLANK(B242),"",IF( ISBLANK(O242), "", (TODAY()-O242)/365))</f>
        <v/>
      </c>
      <c r="V242" s="38" t="str">
        <f aca="false">IF(ISBLANK(B242),"",IF( ISBLANK(O242), "", ($Z$41-O242)/365))</f>
        <v/>
      </c>
      <c r="W242" s="29"/>
      <c r="X242" s="39" t="n">
        <v>1</v>
      </c>
      <c r="Y242" s="40"/>
    </row>
    <row r="243" customFormat="false" ht="15" hidden="false" customHeight="false" outlineLevel="0" collapsed="false">
      <c r="A243" s="1" t="n">
        <v>244</v>
      </c>
      <c r="B243" s="28" t="n">
        <v>1</v>
      </c>
      <c r="C243" s="29" t="n">
        <v>1</v>
      </c>
      <c r="D243" s="30" t="str">
        <f aca="false">CONCATENATE(E243,", ",F243,", кв-ры: ",H243,", агр: ",I243,", ",W243)</f>
        <v>Ленинградская, 1, кв-ры: 1,11,21,, агр: , </v>
      </c>
      <c r="E243" s="31" t="s">
        <v>108</v>
      </c>
      <c r="F243" s="31" t="n">
        <v>1</v>
      </c>
      <c r="G243" s="31" t="n">
        <v>24</v>
      </c>
      <c r="H243" s="31" t="s">
        <v>88</v>
      </c>
      <c r="I243" s="32"/>
      <c r="J243" s="4"/>
      <c r="K243" s="46"/>
      <c r="L243" s="34" t="str">
        <f aca="false">IF(ISBLANK(K243),"a","b")</f>
        <v>a</v>
      </c>
      <c r="M243" s="34" t="str">
        <f aca="false">IF(ISBLANK(B243),"",IF(L243="b",K243,IF(L243="a","")))</f>
        <v/>
      </c>
      <c r="N243" s="35" t="n">
        <f aca="false">IF(ISBLANK(B243),"",IF( ISBLANK(K243), , IF( ISBLANK(O243), 1,) ))</f>
        <v>0</v>
      </c>
      <c r="O243" s="44"/>
      <c r="P243" s="37" t="str">
        <f aca="false">IF(ISBLANK(O243),"a","b")</f>
        <v>a</v>
      </c>
      <c r="Q243" s="34" t="str">
        <f aca="false">IF(ISBLANK(B243),"",IF(P243="b",O243,IF(P243="a","")))</f>
        <v/>
      </c>
      <c r="R243" s="35" t="n">
        <f aca="false">IF(ISBLANK(B243),"",IF( ISBLANK(O243), , 1))</f>
        <v>0</v>
      </c>
      <c r="S243" s="38" t="str">
        <f aca="true">IF(ISBLANK(B243),"",IF( ISBLANK(K243), "" , IF( ISBLANK(O243), (TODAY()-K243)/365, (O243-K243)/365)) )</f>
        <v/>
      </c>
      <c r="T243" s="38" t="str">
        <f aca="false">IF(ISBLANK(B243),"",IF( ISBLANK(K243), "" , IF( ISBLANK(O243), ($Z$41-K243)/365, (O243-K243)/365)) )</f>
        <v/>
      </c>
      <c r="U243" s="38" t="str">
        <f aca="true">IF(ISBLANK(B243),"",IF( ISBLANK(O243), "", (TODAY()-O243)/365))</f>
        <v/>
      </c>
      <c r="V243" s="38" t="str">
        <f aca="false">IF(ISBLANK(B243),"",IF( ISBLANK(O243), "", ($Z$41-O243)/365))</f>
        <v/>
      </c>
      <c r="W243" s="29"/>
      <c r="X243" s="39" t="n">
        <v>1</v>
      </c>
      <c r="Y243" s="40"/>
    </row>
    <row r="244" customFormat="false" ht="15" hidden="false" customHeight="false" outlineLevel="0" collapsed="false">
      <c r="A244" s="1" t="n">
        <v>245</v>
      </c>
      <c r="B244" s="28" t="n">
        <v>1</v>
      </c>
      <c r="C244" s="29"/>
      <c r="D244" s="30" t="str">
        <f aca="false">CONCATENATE(E244,", ",F244,", кв-ры: ",H244,", агр: ",I244,", ",W244)</f>
        <v>, , кв-ры: 2,12,22,, агр: , </v>
      </c>
      <c r="E244" s="31"/>
      <c r="F244" s="31"/>
      <c r="G244" s="31"/>
      <c r="H244" s="31" t="s">
        <v>89</v>
      </c>
      <c r="I244" s="32"/>
      <c r="J244" s="4"/>
      <c r="K244" s="33"/>
      <c r="L244" s="34" t="str">
        <f aca="false">IF(ISBLANK(K244),"a","b")</f>
        <v>a</v>
      </c>
      <c r="M244" s="34" t="str">
        <f aca="false">IF(ISBLANK(B244),"",IF(L244="b",K244,IF(L244="a","")))</f>
        <v/>
      </c>
      <c r="N244" s="35" t="n">
        <f aca="false">IF(ISBLANK(B244),"",IF( ISBLANK(K244), , IF( ISBLANK(O244), 1,) ))</f>
        <v>0</v>
      </c>
      <c r="O244" s="44"/>
      <c r="P244" s="37" t="str">
        <f aca="false">IF(ISBLANK(O244),"a","b")</f>
        <v>a</v>
      </c>
      <c r="Q244" s="34" t="str">
        <f aca="false">IF(ISBLANK(B244),"",IF(P244="b",O244,IF(P244="a","")))</f>
        <v/>
      </c>
      <c r="R244" s="35" t="n">
        <f aca="false">IF(ISBLANK(B244),"",IF( ISBLANK(O244), , 1))</f>
        <v>0</v>
      </c>
      <c r="S244" s="38" t="str">
        <f aca="true">IF(ISBLANK(B244),"",IF( ISBLANK(K244), "" , IF( ISBLANK(O244), (TODAY()-K244)/365, (O244-K244)/365)) )</f>
        <v/>
      </c>
      <c r="T244" s="38" t="str">
        <f aca="false">IF(ISBLANK(B244),"",IF( ISBLANK(K244), "" , IF( ISBLANK(O244), ($Z$41-K244)/365, (O244-K244)/365)) )</f>
        <v/>
      </c>
      <c r="U244" s="38" t="str">
        <f aca="true">IF(ISBLANK(B244),"",IF( ISBLANK(O244), "", (TODAY()-O244)/365))</f>
        <v/>
      </c>
      <c r="V244" s="38" t="str">
        <f aca="false">IF(ISBLANK(B244),"",IF( ISBLANK(O244), "", ($Z$41-O244)/365))</f>
        <v/>
      </c>
      <c r="W244" s="29"/>
      <c r="X244" s="39" t="n">
        <v>1</v>
      </c>
      <c r="Y244" s="40"/>
    </row>
    <row r="245" customFormat="false" ht="15" hidden="false" customHeight="false" outlineLevel="0" collapsed="false">
      <c r="A245" s="1" t="n">
        <v>246</v>
      </c>
      <c r="B245" s="28" t="n">
        <v>1</v>
      </c>
      <c r="C245" s="29"/>
      <c r="D245" s="30" t="str">
        <f aca="false">CONCATENATE(E245,", ",F245,", кв-ры: ",H245,", агр: ",I245,", ",W245)</f>
        <v>, , кв-ры: 3,13,23,, агр: , </v>
      </c>
      <c r="E245" s="31"/>
      <c r="F245" s="31"/>
      <c r="G245" s="31"/>
      <c r="H245" s="31" t="s">
        <v>90</v>
      </c>
      <c r="I245" s="32"/>
      <c r="J245" s="4"/>
      <c r="K245" s="33"/>
      <c r="L245" s="34" t="str">
        <f aca="false">IF(ISBLANK(K245),"a","b")</f>
        <v>a</v>
      </c>
      <c r="M245" s="34" t="str">
        <f aca="false">IF(ISBLANK(B245),"",IF(L245="b",K245,IF(L245="a","")))</f>
        <v/>
      </c>
      <c r="N245" s="35" t="n">
        <f aca="false">IF(ISBLANK(B245),"",IF( ISBLANK(K245), , IF( ISBLANK(O245), 1,) ))</f>
        <v>0</v>
      </c>
      <c r="O245" s="44"/>
      <c r="P245" s="37" t="str">
        <f aca="false">IF(ISBLANK(O245),"a","b")</f>
        <v>a</v>
      </c>
      <c r="Q245" s="34" t="str">
        <f aca="false">IF(ISBLANK(B245),"",IF(P245="b",O245,IF(P245="a","")))</f>
        <v/>
      </c>
      <c r="R245" s="35" t="n">
        <f aca="false">IF(ISBLANK(B245),"",IF( ISBLANK(O245), , 1))</f>
        <v>0</v>
      </c>
      <c r="S245" s="38" t="str">
        <f aca="true">IF(ISBLANK(B245),"",IF( ISBLANK(K245), "" , IF( ISBLANK(O245), (TODAY()-K245)/365, (O245-K245)/365)) )</f>
        <v/>
      </c>
      <c r="T245" s="38" t="str">
        <f aca="false">IF(ISBLANK(B245),"",IF( ISBLANK(K245), "" , IF( ISBLANK(O245), ($Z$41-K245)/365, (O245-K245)/365)) )</f>
        <v/>
      </c>
      <c r="U245" s="38" t="str">
        <f aca="true">IF(ISBLANK(B245),"",IF( ISBLANK(O245), "", (TODAY()-O245)/365))</f>
        <v/>
      </c>
      <c r="V245" s="38" t="str">
        <f aca="false">IF(ISBLANK(B245),"",IF( ISBLANK(O245), "", ($Z$41-O245)/365))</f>
        <v/>
      </c>
      <c r="W245" s="29"/>
      <c r="X245" s="39" t="n">
        <v>1</v>
      </c>
      <c r="Y245" s="40"/>
    </row>
    <row r="246" customFormat="false" ht="15" hidden="false" customHeight="false" outlineLevel="0" collapsed="false">
      <c r="A246" s="1" t="n">
        <v>247</v>
      </c>
      <c r="B246" s="28" t="n">
        <v>1</v>
      </c>
      <c r="C246" s="29"/>
      <c r="D246" s="30" t="str">
        <f aca="false">CONCATENATE(E246,", ",F246,", кв-ры: ",H246,", агр: ",I246,", ",W246)</f>
        <v>, , кв-ры: 4,14,24,, агр: , </v>
      </c>
      <c r="E246" s="31"/>
      <c r="F246" s="31"/>
      <c r="G246" s="31"/>
      <c r="H246" s="31" t="s">
        <v>91</v>
      </c>
      <c r="I246" s="32"/>
      <c r="J246" s="4"/>
      <c r="K246" s="46"/>
      <c r="L246" s="34" t="str">
        <f aca="false">IF(ISBLANK(K246),"a","b")</f>
        <v>a</v>
      </c>
      <c r="M246" s="34" t="str">
        <f aca="false">IF(ISBLANK(B246),"",IF(L246="b",K246,IF(L246="a","")))</f>
        <v/>
      </c>
      <c r="N246" s="35" t="n">
        <f aca="false">IF(ISBLANK(B246),"",IF( ISBLANK(K246), , IF( ISBLANK(O246), 1,) ))</f>
        <v>0</v>
      </c>
      <c r="O246" s="44"/>
      <c r="P246" s="37" t="str">
        <f aca="false">IF(ISBLANK(O246),"a","b")</f>
        <v>a</v>
      </c>
      <c r="Q246" s="34" t="str">
        <f aca="false">IF(ISBLANK(B246),"",IF(P246="b",O246,IF(P246="a","")))</f>
        <v/>
      </c>
      <c r="R246" s="35" t="n">
        <f aca="false">IF(ISBLANK(B246),"",IF( ISBLANK(O246), , 1))</f>
        <v>0</v>
      </c>
      <c r="S246" s="38" t="str">
        <f aca="true">IF(ISBLANK(B246),"",IF( ISBLANK(K246), "" , IF( ISBLANK(O246), (TODAY()-K246)/365, (O246-K246)/365)) )</f>
        <v/>
      </c>
      <c r="T246" s="38" t="str">
        <f aca="false">IF(ISBLANK(B246),"",IF( ISBLANK(K246), "" , IF( ISBLANK(O246), ($Z$41-K246)/365, (O246-K246)/365)) )</f>
        <v/>
      </c>
      <c r="U246" s="38" t="str">
        <f aca="true">IF(ISBLANK(B246),"",IF( ISBLANK(O246), "", (TODAY()-O246)/365))</f>
        <v/>
      </c>
      <c r="V246" s="38" t="str">
        <f aca="false">IF(ISBLANK(B246),"",IF( ISBLANK(O246), "", ($Z$41-O246)/365))</f>
        <v/>
      </c>
      <c r="W246" s="29"/>
      <c r="X246" s="39" t="n">
        <v>1</v>
      </c>
      <c r="Y246" s="40"/>
    </row>
    <row r="247" customFormat="false" ht="15" hidden="false" customHeight="false" outlineLevel="0" collapsed="false">
      <c r="A247" s="1" t="n">
        <v>248</v>
      </c>
      <c r="B247" s="28" t="n">
        <v>1</v>
      </c>
      <c r="C247" s="29"/>
      <c r="D247" s="30" t="str">
        <f aca="false">CONCATENATE(E247,", ",F247,", кв-ры: ",H247,", агр: ",I247,", ",W247)</f>
        <v>, , кв-ры: 5,15,, агр: , </v>
      </c>
      <c r="E247" s="31"/>
      <c r="F247" s="31"/>
      <c r="G247" s="31"/>
      <c r="H247" s="31" t="s">
        <v>74</v>
      </c>
      <c r="I247" s="32"/>
      <c r="J247" s="4"/>
      <c r="K247" s="33"/>
      <c r="L247" s="34" t="str">
        <f aca="false">IF(ISBLANK(K247),"a","b")</f>
        <v>a</v>
      </c>
      <c r="M247" s="34" t="str">
        <f aca="false">IF(ISBLANK(B247),"",IF(L247="b",K247,IF(L247="a","")))</f>
        <v/>
      </c>
      <c r="N247" s="35" t="n">
        <f aca="false">IF(ISBLANK(B247),"",IF( ISBLANK(K247), , IF( ISBLANK(O247), 1,) ))</f>
        <v>0</v>
      </c>
      <c r="O247" s="44"/>
      <c r="P247" s="37" t="str">
        <f aca="false">IF(ISBLANK(O247),"a","b")</f>
        <v>a</v>
      </c>
      <c r="Q247" s="34" t="str">
        <f aca="false">IF(ISBLANK(B247),"",IF(P247="b",O247,IF(P247="a","")))</f>
        <v/>
      </c>
      <c r="R247" s="35" t="n">
        <f aca="false">IF(ISBLANK(B247),"",IF( ISBLANK(O247), , 1))</f>
        <v>0</v>
      </c>
      <c r="S247" s="38" t="str">
        <f aca="true">IF(ISBLANK(B247),"",IF( ISBLANK(K247), "" , IF( ISBLANK(O247), (TODAY()-K247)/365, (O247-K247)/365)) )</f>
        <v/>
      </c>
      <c r="T247" s="38" t="str">
        <f aca="false">IF(ISBLANK(B247),"",IF( ISBLANK(K247), "" , IF( ISBLANK(O247), ($Z$41-K247)/365, (O247-K247)/365)) )</f>
        <v/>
      </c>
      <c r="U247" s="38" t="str">
        <f aca="true">IF(ISBLANK(B247),"",IF( ISBLANK(O247), "", (TODAY()-O247)/365))</f>
        <v/>
      </c>
      <c r="V247" s="38" t="str">
        <f aca="false">IF(ISBLANK(B247),"",IF( ISBLANK(O247), "", ($Z$41-O247)/365))</f>
        <v/>
      </c>
      <c r="W247" s="29"/>
      <c r="X247" s="39" t="n">
        <v>1</v>
      </c>
      <c r="Y247" s="40"/>
    </row>
    <row r="248" customFormat="false" ht="15" hidden="false" customHeight="false" outlineLevel="0" collapsed="false">
      <c r="A248" s="1" t="n">
        <v>249</v>
      </c>
      <c r="B248" s="28" t="n">
        <v>1</v>
      </c>
      <c r="C248" s="29"/>
      <c r="D248" s="30" t="str">
        <f aca="false">CONCATENATE(E248,", ",F248,", кв-ры: ",H248,", агр: ",I248,", ",W248)</f>
        <v>, , кв-ры: 6,16,, агр: , </v>
      </c>
      <c r="E248" s="31"/>
      <c r="F248" s="31"/>
      <c r="G248" s="31"/>
      <c r="H248" s="31" t="s">
        <v>75</v>
      </c>
      <c r="I248" s="32"/>
      <c r="J248" s="4"/>
      <c r="K248" s="46"/>
      <c r="L248" s="34" t="str">
        <f aca="false">IF(ISBLANK(K248),"a","b")</f>
        <v>a</v>
      </c>
      <c r="M248" s="34" t="str">
        <f aca="false">IF(ISBLANK(B248),"",IF(L248="b",K248,IF(L248="a","")))</f>
        <v/>
      </c>
      <c r="N248" s="35" t="n">
        <f aca="false">IF(ISBLANK(B248),"",IF( ISBLANK(K248), , IF( ISBLANK(O248), 1,) ))</f>
        <v>0</v>
      </c>
      <c r="O248" s="44"/>
      <c r="P248" s="37" t="str">
        <f aca="false">IF(ISBLANK(O248),"a","b")</f>
        <v>a</v>
      </c>
      <c r="Q248" s="34" t="str">
        <f aca="false">IF(ISBLANK(B248),"",IF(P248="b",O248,IF(P248="a","")))</f>
        <v/>
      </c>
      <c r="R248" s="35" t="n">
        <f aca="false">IF(ISBLANK(B248),"",IF( ISBLANK(O248), , 1))</f>
        <v>0</v>
      </c>
      <c r="S248" s="38" t="str">
        <f aca="true">IF(ISBLANK(B248),"",IF( ISBLANK(K248), "" , IF( ISBLANK(O248), (TODAY()-K248)/365, (O248-K248)/365)) )</f>
        <v/>
      </c>
      <c r="T248" s="38" t="str">
        <f aca="false">IF(ISBLANK(B248),"",IF( ISBLANK(K248), "" , IF( ISBLANK(O248), ($Z$41-K248)/365, (O248-K248)/365)) )</f>
        <v/>
      </c>
      <c r="U248" s="38" t="str">
        <f aca="true">IF(ISBLANK(B248),"",IF( ISBLANK(O248), "", (TODAY()-O248)/365))</f>
        <v/>
      </c>
      <c r="V248" s="38" t="str">
        <f aca="false">IF(ISBLANK(B248),"",IF( ISBLANK(O248), "", ($Z$41-O248)/365))</f>
        <v/>
      </c>
      <c r="W248" s="29"/>
      <c r="X248" s="39" t="n">
        <v>1</v>
      </c>
      <c r="Y248" s="40"/>
    </row>
    <row r="249" customFormat="false" ht="15" hidden="false" customHeight="false" outlineLevel="0" collapsed="false">
      <c r="A249" s="1" t="n">
        <v>250</v>
      </c>
      <c r="B249" s="28" t="n">
        <v>1</v>
      </c>
      <c r="C249" s="29"/>
      <c r="D249" s="30" t="str">
        <f aca="false">CONCATENATE(E249,", ",F249,", кв-ры: ",H249,", агр: ",I249,", ",W249)</f>
        <v>, , кв-ры: 7,17,, агр: , </v>
      </c>
      <c r="E249" s="31"/>
      <c r="F249" s="31"/>
      <c r="G249" s="31"/>
      <c r="H249" s="31" t="s">
        <v>92</v>
      </c>
      <c r="I249" s="32"/>
      <c r="J249" s="4"/>
      <c r="K249" s="46"/>
      <c r="L249" s="34" t="str">
        <f aca="false">IF(ISBLANK(K249),"a","b")</f>
        <v>a</v>
      </c>
      <c r="M249" s="34" t="str">
        <f aca="false">IF(ISBLANK(B249),"",IF(L249="b",K249,IF(L249="a","")))</f>
        <v/>
      </c>
      <c r="N249" s="35" t="n">
        <f aca="false">IF(ISBLANK(B249),"",IF( ISBLANK(K249), , IF( ISBLANK(O249), 1,) ))</f>
        <v>0</v>
      </c>
      <c r="O249" s="44"/>
      <c r="P249" s="37" t="str">
        <f aca="false">IF(ISBLANK(O249),"a","b")</f>
        <v>a</v>
      </c>
      <c r="Q249" s="34" t="str">
        <f aca="false">IF(ISBLANK(B249),"",IF(P249="b",O249,IF(P249="a","")))</f>
        <v/>
      </c>
      <c r="R249" s="35" t="n">
        <f aca="false">IF(ISBLANK(B249),"",IF( ISBLANK(O249), , 1))</f>
        <v>0</v>
      </c>
      <c r="S249" s="38" t="str">
        <f aca="true">IF(ISBLANK(B249),"",IF( ISBLANK(K249), "" , IF( ISBLANK(O249), (TODAY()-K249)/365, (O249-K249)/365)) )</f>
        <v/>
      </c>
      <c r="T249" s="38" t="str">
        <f aca="false">IF(ISBLANK(B249),"",IF( ISBLANK(K249), "" , IF( ISBLANK(O249), ($Z$41-K249)/365, (O249-K249)/365)) )</f>
        <v/>
      </c>
      <c r="U249" s="38" t="str">
        <f aca="true">IF(ISBLANK(B249),"",IF( ISBLANK(O249), "", (TODAY()-O249)/365))</f>
        <v/>
      </c>
      <c r="V249" s="38" t="str">
        <f aca="false">IF(ISBLANK(B249),"",IF( ISBLANK(O249), "", ($Z$41-O249)/365))</f>
        <v/>
      </c>
      <c r="W249" s="29"/>
      <c r="X249" s="39" t="n">
        <v>1</v>
      </c>
      <c r="Y249" s="40"/>
    </row>
    <row r="250" customFormat="false" ht="15" hidden="false" customHeight="false" outlineLevel="0" collapsed="false">
      <c r="A250" s="1" t="n">
        <v>251</v>
      </c>
      <c r="B250" s="28" t="n">
        <v>1</v>
      </c>
      <c r="C250" s="29"/>
      <c r="D250" s="30" t="str">
        <f aca="false">CONCATENATE(E250,", ",F250,", кв-ры: ",H250,", агр: ",I250,", ",W250)</f>
        <v>, , кв-ры: 8,18,, агр: , </v>
      </c>
      <c r="E250" s="31"/>
      <c r="F250" s="31"/>
      <c r="G250" s="31"/>
      <c r="H250" s="31" t="s">
        <v>93</v>
      </c>
      <c r="I250" s="32"/>
      <c r="J250" s="4"/>
      <c r="K250" s="33"/>
      <c r="L250" s="34" t="str">
        <f aca="false">IF(ISBLANK(K250),"a","b")</f>
        <v>a</v>
      </c>
      <c r="M250" s="34" t="str">
        <f aca="false">IF(ISBLANK(B250),"",IF(L250="b",K250,IF(L250="a","")))</f>
        <v/>
      </c>
      <c r="N250" s="35" t="n">
        <f aca="false">IF(ISBLANK(B250),"",IF( ISBLANK(K250), , IF( ISBLANK(O250), 1,) ))</f>
        <v>0</v>
      </c>
      <c r="O250" s="36"/>
      <c r="P250" s="37" t="str">
        <f aca="false">IF(ISBLANK(O250),"a","b")</f>
        <v>a</v>
      </c>
      <c r="Q250" s="34" t="str">
        <f aca="false">IF(ISBLANK(B250),"",IF(P250="b",O250,IF(P250="a","")))</f>
        <v/>
      </c>
      <c r="R250" s="35" t="n">
        <f aca="false">IF(ISBLANK(B250),"",IF( ISBLANK(O250), , 1))</f>
        <v>0</v>
      </c>
      <c r="S250" s="38" t="str">
        <f aca="true">IF(ISBLANK(B250),"",IF( ISBLANK(K250), "" , IF( ISBLANK(O250), (TODAY()-K250)/365, (O250-K250)/365)) )</f>
        <v/>
      </c>
      <c r="T250" s="38" t="str">
        <f aca="false">IF(ISBLANK(B250),"",IF( ISBLANK(K250), "" , IF( ISBLANK(O250), ($Z$41-K250)/365, (O250-K250)/365)) )</f>
        <v/>
      </c>
      <c r="U250" s="38" t="str">
        <f aca="true">IF(ISBLANK(B250),"",IF( ISBLANK(O250), "", (TODAY()-O250)/365))</f>
        <v/>
      </c>
      <c r="V250" s="38" t="str">
        <f aca="false">IF(ISBLANK(B250),"",IF( ISBLANK(O250), "", ($Z$41-O250)/365))</f>
        <v/>
      </c>
      <c r="W250" s="29"/>
      <c r="X250" s="39" t="n">
        <v>1</v>
      </c>
      <c r="Y250" s="40"/>
    </row>
    <row r="251" customFormat="false" ht="15" hidden="false" customHeight="false" outlineLevel="0" collapsed="false">
      <c r="A251" s="1" t="n">
        <v>252</v>
      </c>
      <c r="B251" s="28" t="n">
        <v>1</v>
      </c>
      <c r="C251" s="29"/>
      <c r="D251" s="30" t="str">
        <f aca="false">CONCATENATE(E251,", ",F251,", кв-ры: ",H251,", агр: ",I251,", ",W251)</f>
        <v>, , кв-ры: 9,19,, агр: , </v>
      </c>
      <c r="E251" s="31"/>
      <c r="F251" s="31"/>
      <c r="G251" s="31"/>
      <c r="H251" s="31" t="s">
        <v>94</v>
      </c>
      <c r="I251" s="32"/>
      <c r="J251" s="4"/>
      <c r="K251" s="46"/>
      <c r="L251" s="34" t="str">
        <f aca="false">IF(ISBLANK(K251),"a","b")</f>
        <v>a</v>
      </c>
      <c r="M251" s="34" t="str">
        <f aca="false">IF(ISBLANK(B251),"",IF(L251="b",K251,IF(L251="a","")))</f>
        <v/>
      </c>
      <c r="N251" s="35" t="n">
        <f aca="false">IF(ISBLANK(B251),"",IF( ISBLANK(K251), , IF( ISBLANK(O251), 1,) ))</f>
        <v>0</v>
      </c>
      <c r="O251" s="44"/>
      <c r="P251" s="37" t="str">
        <f aca="false">IF(ISBLANK(O251),"a","b")</f>
        <v>a</v>
      </c>
      <c r="Q251" s="34" t="str">
        <f aca="false">IF(ISBLANK(B251),"",IF(P251="b",O251,IF(P251="a","")))</f>
        <v/>
      </c>
      <c r="R251" s="35" t="n">
        <f aca="false">IF(ISBLANK(B251),"",IF( ISBLANK(O251), , 1))</f>
        <v>0</v>
      </c>
      <c r="S251" s="38" t="str">
        <f aca="true">IF(ISBLANK(B251),"",IF( ISBLANK(K251), "" , IF( ISBLANK(O251), (TODAY()-K251)/365, (O251-K251)/365)) )</f>
        <v/>
      </c>
      <c r="T251" s="38" t="str">
        <f aca="false">IF(ISBLANK(B251),"",IF( ISBLANK(K251), "" , IF( ISBLANK(O251), ($Z$41-K251)/365, (O251-K251)/365)) )</f>
        <v/>
      </c>
      <c r="U251" s="38" t="str">
        <f aca="true">IF(ISBLANK(B251),"",IF( ISBLANK(O251), "", (TODAY()-O251)/365))</f>
        <v/>
      </c>
      <c r="V251" s="38" t="str">
        <f aca="false">IF(ISBLANK(B251),"",IF( ISBLANK(O251), "", ($Z$41-O251)/365))</f>
        <v/>
      </c>
      <c r="W251" s="29"/>
      <c r="X251" s="39" t="n">
        <v>1</v>
      </c>
      <c r="Y251" s="40"/>
    </row>
    <row r="252" customFormat="false" ht="15" hidden="false" customHeight="false" outlineLevel="0" collapsed="false">
      <c r="A252" s="1" t="n">
        <v>253</v>
      </c>
      <c r="B252" s="28" t="n">
        <v>1</v>
      </c>
      <c r="C252" s="29"/>
      <c r="D252" s="30" t="str">
        <f aca="false">CONCATENATE(E252,", ",F252,", кв-ры: ",H252,", агр: ",I252,", ",W252)</f>
        <v>, , кв-ры: 10,20,, агр: , </v>
      </c>
      <c r="E252" s="31"/>
      <c r="F252" s="31"/>
      <c r="G252" s="31"/>
      <c r="H252" s="31" t="s">
        <v>95</v>
      </c>
      <c r="I252" s="32"/>
      <c r="J252" s="4"/>
      <c r="K252" s="33"/>
      <c r="L252" s="34" t="str">
        <f aca="false">IF(ISBLANK(K252),"a","b")</f>
        <v>a</v>
      </c>
      <c r="M252" s="34" t="str">
        <f aca="false">IF(ISBLANK(B252),"",IF(L252="b",K252,IF(L252="a","")))</f>
        <v/>
      </c>
      <c r="N252" s="35" t="n">
        <f aca="false">IF(ISBLANK(B252),"",IF( ISBLANK(K252), , IF( ISBLANK(O252), 1,) ))</f>
        <v>0</v>
      </c>
      <c r="O252" s="36"/>
      <c r="P252" s="37" t="str">
        <f aca="false">IF(ISBLANK(O252),"a","b")</f>
        <v>a</v>
      </c>
      <c r="Q252" s="34" t="str">
        <f aca="false">IF(ISBLANK(B252),"",IF(P252="b",O252,IF(P252="a","")))</f>
        <v/>
      </c>
      <c r="R252" s="35" t="n">
        <f aca="false">IF(ISBLANK(B252),"",IF( ISBLANK(O252), , 1))</f>
        <v>0</v>
      </c>
      <c r="S252" s="38" t="str">
        <f aca="true">IF(ISBLANK(B252),"",IF( ISBLANK(K252), "" , IF( ISBLANK(O252), (TODAY()-K252)/365, (O252-K252)/365)) )</f>
        <v/>
      </c>
      <c r="T252" s="38" t="str">
        <f aca="false">IF(ISBLANK(B252),"",IF( ISBLANK(K252), "" , IF( ISBLANK(O252), ($Z$41-K252)/365, (O252-K252)/365)) )</f>
        <v/>
      </c>
      <c r="U252" s="38" t="str">
        <f aca="true">IF(ISBLANK(B252),"",IF( ISBLANK(O252), "", (TODAY()-O252)/365))</f>
        <v/>
      </c>
      <c r="V252" s="38" t="str">
        <f aca="false">IF(ISBLANK(B252),"",IF( ISBLANK(O252), "", ($Z$41-O252)/365))</f>
        <v/>
      </c>
      <c r="W252" s="29"/>
      <c r="X252" s="39" t="n">
        <v>1</v>
      </c>
      <c r="Y252" s="40"/>
    </row>
    <row r="253" customFormat="false" ht="15" hidden="false" customHeight="false" outlineLevel="0" collapsed="false">
      <c r="A253" s="1" t="n">
        <v>254</v>
      </c>
      <c r="B253" s="28" t="n">
        <v>1</v>
      </c>
      <c r="C253" s="29" t="n">
        <v>2</v>
      </c>
      <c r="D253" s="30" t="str">
        <f aca="false">CONCATENATE(E253,", ",F253,", кв-ры: ",H253,", агр: ",I253,", ",W253)</f>
        <v>Ленинградская, 3, кв-ры: 1,11,21,, агр: , </v>
      </c>
      <c r="E253" s="31" t="s">
        <v>108</v>
      </c>
      <c r="F253" s="31" t="n">
        <v>3</v>
      </c>
      <c r="G253" s="31" t="n">
        <v>24</v>
      </c>
      <c r="H253" s="31" t="s">
        <v>88</v>
      </c>
      <c r="I253" s="32"/>
      <c r="J253" s="4"/>
      <c r="K253" s="33"/>
      <c r="L253" s="34" t="str">
        <f aca="false">IF(ISBLANK(K253),"a","b")</f>
        <v>a</v>
      </c>
      <c r="M253" s="34" t="str">
        <f aca="false">IF(ISBLANK(B253),"",IF(L253="b",K253,IF(L253="a","")))</f>
        <v/>
      </c>
      <c r="N253" s="35" t="n">
        <f aca="false">IF(ISBLANK(B253),"",IF( ISBLANK(K253), , IF( ISBLANK(O253), 1,) ))</f>
        <v>0</v>
      </c>
      <c r="O253" s="44"/>
      <c r="P253" s="37" t="str">
        <f aca="false">IF(ISBLANK(O253),"a","b")</f>
        <v>a</v>
      </c>
      <c r="Q253" s="34" t="str">
        <f aca="false">IF(ISBLANK(B253),"",IF(P253="b",O253,IF(P253="a","")))</f>
        <v/>
      </c>
      <c r="R253" s="35" t="n">
        <f aca="false">IF(ISBLANK(B253),"",IF( ISBLANK(O253), , 1))</f>
        <v>0</v>
      </c>
      <c r="S253" s="38" t="str">
        <f aca="true">IF(ISBLANK(B253),"",IF( ISBLANK(K253), "" , IF( ISBLANK(O253), (TODAY()-K253)/365, (O253-K253)/365)) )</f>
        <v/>
      </c>
      <c r="T253" s="38" t="str">
        <f aca="false">IF(ISBLANK(B253),"",IF( ISBLANK(K253), "" , IF( ISBLANK(O253), ($Z$41-K253)/365, (O253-K253)/365)) )</f>
        <v/>
      </c>
      <c r="U253" s="38" t="str">
        <f aca="true">IF(ISBLANK(B253),"",IF( ISBLANK(O253), "", (TODAY()-O253)/365))</f>
        <v/>
      </c>
      <c r="V253" s="38" t="str">
        <f aca="false">IF(ISBLANK(B253),"",IF( ISBLANK(O253), "", ($Z$41-O253)/365))</f>
        <v/>
      </c>
      <c r="W253" s="29"/>
      <c r="X253" s="39" t="n">
        <v>1</v>
      </c>
      <c r="Y253" s="40"/>
    </row>
    <row r="254" customFormat="false" ht="15" hidden="false" customHeight="false" outlineLevel="0" collapsed="false">
      <c r="A254" s="1" t="n">
        <v>255</v>
      </c>
      <c r="B254" s="28" t="n">
        <v>1</v>
      </c>
      <c r="C254" s="29"/>
      <c r="D254" s="30" t="str">
        <f aca="false">CONCATENATE(E254,", ",F254,", кв-ры: ",H254,", агр: ",I254,", ",W254)</f>
        <v>, , кв-ры: 2,12,22,, агр: , </v>
      </c>
      <c r="E254" s="31"/>
      <c r="F254" s="31"/>
      <c r="G254" s="31"/>
      <c r="H254" s="31" t="s">
        <v>89</v>
      </c>
      <c r="I254" s="32"/>
      <c r="J254" s="4"/>
      <c r="K254" s="33"/>
      <c r="L254" s="34" t="str">
        <f aca="false">IF(ISBLANK(K254),"a","b")</f>
        <v>a</v>
      </c>
      <c r="M254" s="34" t="str">
        <f aca="false">IF(ISBLANK(B254),"",IF(L254="b",K254,IF(L254="a","")))</f>
        <v/>
      </c>
      <c r="N254" s="35" t="n">
        <f aca="false">IF(ISBLANK(B254),"",IF( ISBLANK(K254), , IF( ISBLANK(O254), 1,) ))</f>
        <v>0</v>
      </c>
      <c r="O254" s="44"/>
      <c r="P254" s="37" t="str">
        <f aca="false">IF(ISBLANK(O254),"a","b")</f>
        <v>a</v>
      </c>
      <c r="Q254" s="34" t="str">
        <f aca="false">IF(ISBLANK(B254),"",IF(P254="b",O254,IF(P254="a","")))</f>
        <v/>
      </c>
      <c r="R254" s="35" t="n">
        <f aca="false">IF(ISBLANK(B254),"",IF( ISBLANK(O254), , 1))</f>
        <v>0</v>
      </c>
      <c r="S254" s="38" t="str">
        <f aca="true">IF(ISBLANK(B254),"",IF( ISBLANK(K254), "" , IF( ISBLANK(O254), (TODAY()-K254)/365, (O254-K254)/365)) )</f>
        <v/>
      </c>
      <c r="T254" s="38" t="str">
        <f aca="false">IF(ISBLANK(B254),"",IF( ISBLANK(K254), "" , IF( ISBLANK(O254), ($Z$41-K254)/365, (O254-K254)/365)) )</f>
        <v/>
      </c>
      <c r="U254" s="38" t="str">
        <f aca="true">IF(ISBLANK(B254),"",IF( ISBLANK(O254), "", (TODAY()-O254)/365))</f>
        <v/>
      </c>
      <c r="V254" s="38" t="str">
        <f aca="false">IF(ISBLANK(B254),"",IF( ISBLANK(O254), "", ($Z$41-O254)/365))</f>
        <v/>
      </c>
      <c r="W254" s="29"/>
      <c r="X254" s="39" t="n">
        <v>1</v>
      </c>
      <c r="Y254" s="40"/>
    </row>
    <row r="255" customFormat="false" ht="15" hidden="false" customHeight="false" outlineLevel="0" collapsed="false">
      <c r="A255" s="1" t="n">
        <v>256</v>
      </c>
      <c r="B255" s="28" t="n">
        <v>1</v>
      </c>
      <c r="C255" s="29"/>
      <c r="D255" s="30" t="str">
        <f aca="false">CONCATENATE(E255,", ",F255,", кв-ры: ",H255,", агр: ",I255,", ",W255)</f>
        <v>, , кв-ры: 3,13,23,, агр: , </v>
      </c>
      <c r="E255" s="31"/>
      <c r="F255" s="31"/>
      <c r="G255" s="31"/>
      <c r="H255" s="31" t="s">
        <v>90</v>
      </c>
      <c r="I255" s="32"/>
      <c r="J255" s="4"/>
      <c r="K255" s="46"/>
      <c r="L255" s="34" t="str">
        <f aca="false">IF(ISBLANK(K255),"a","b")</f>
        <v>a</v>
      </c>
      <c r="M255" s="34" t="str">
        <f aca="false">IF(ISBLANK(B255),"",IF(L255="b",K255,IF(L255="a","")))</f>
        <v/>
      </c>
      <c r="N255" s="35" t="n">
        <f aca="false">IF(ISBLANK(B255),"",IF( ISBLANK(K255), , IF( ISBLANK(O255), 1,) ))</f>
        <v>0</v>
      </c>
      <c r="O255" s="44"/>
      <c r="P255" s="37" t="str">
        <f aca="false">IF(ISBLANK(O255),"a","b")</f>
        <v>a</v>
      </c>
      <c r="Q255" s="34" t="str">
        <f aca="false">IF(ISBLANK(B255),"",IF(P255="b",O255,IF(P255="a","")))</f>
        <v/>
      </c>
      <c r="R255" s="35" t="n">
        <f aca="false">IF(ISBLANK(B255),"",IF( ISBLANK(O255), , 1))</f>
        <v>0</v>
      </c>
      <c r="S255" s="38" t="str">
        <f aca="true">IF(ISBLANK(B255),"",IF( ISBLANK(K255), "" , IF( ISBLANK(O255), (TODAY()-K255)/365, (O255-K255)/365)) )</f>
        <v/>
      </c>
      <c r="T255" s="38" t="str">
        <f aca="false">IF(ISBLANK(B255),"",IF( ISBLANK(K255), "" , IF( ISBLANK(O255), ($Z$41-K255)/365, (O255-K255)/365)) )</f>
        <v/>
      </c>
      <c r="U255" s="38" t="str">
        <f aca="true">IF(ISBLANK(B255),"",IF( ISBLANK(O255), "", (TODAY()-O255)/365))</f>
        <v/>
      </c>
      <c r="V255" s="38" t="str">
        <f aca="false">IF(ISBLANK(B255),"",IF( ISBLANK(O255), "", ($Z$41-O255)/365))</f>
        <v/>
      </c>
      <c r="W255" s="29"/>
      <c r="X255" s="39" t="n">
        <v>1</v>
      </c>
      <c r="Y255" s="40"/>
    </row>
    <row r="256" customFormat="false" ht="15" hidden="false" customHeight="false" outlineLevel="0" collapsed="false">
      <c r="A256" s="1" t="n">
        <v>257</v>
      </c>
      <c r="B256" s="28" t="n">
        <v>1</v>
      </c>
      <c r="C256" s="29"/>
      <c r="D256" s="30" t="str">
        <f aca="false">CONCATENATE(E256,", ",F256,", кв-ры: ",H256,", агр: ",I256,", ",W256)</f>
        <v>, , кв-ры: 4,14,24,, агр: , </v>
      </c>
      <c r="E256" s="31"/>
      <c r="F256" s="31"/>
      <c r="G256" s="31"/>
      <c r="H256" s="31" t="s">
        <v>91</v>
      </c>
      <c r="I256" s="32"/>
      <c r="J256" s="4"/>
      <c r="K256" s="33"/>
      <c r="L256" s="34" t="str">
        <f aca="false">IF(ISBLANK(K256),"a","b")</f>
        <v>a</v>
      </c>
      <c r="M256" s="34" t="str">
        <f aca="false">IF(ISBLANK(B256),"",IF(L256="b",K256,IF(L256="a","")))</f>
        <v/>
      </c>
      <c r="N256" s="35" t="n">
        <f aca="false">IF(ISBLANK(B256),"",IF( ISBLANK(K256), , IF( ISBLANK(O256), 1,) ))</f>
        <v>0</v>
      </c>
      <c r="O256" s="44"/>
      <c r="P256" s="37" t="str">
        <f aca="false">IF(ISBLANK(O256),"a","b")</f>
        <v>a</v>
      </c>
      <c r="Q256" s="34" t="str">
        <f aca="false">IF(ISBLANK(B256),"",IF(P256="b",O256,IF(P256="a","")))</f>
        <v/>
      </c>
      <c r="R256" s="35" t="n">
        <f aca="false">IF(ISBLANK(B256),"",IF( ISBLANK(O256), , 1))</f>
        <v>0</v>
      </c>
      <c r="S256" s="38" t="str">
        <f aca="true">IF(ISBLANK(B256),"",IF( ISBLANK(K256), "" , IF( ISBLANK(O256), (TODAY()-K256)/365, (O256-K256)/365)) )</f>
        <v/>
      </c>
      <c r="T256" s="38" t="str">
        <f aca="false">IF(ISBLANK(B256),"",IF( ISBLANK(K256), "" , IF( ISBLANK(O256), ($Z$41-K256)/365, (O256-K256)/365)) )</f>
        <v/>
      </c>
      <c r="U256" s="38" t="str">
        <f aca="true">IF(ISBLANK(B256),"",IF( ISBLANK(O256), "", (TODAY()-O256)/365))</f>
        <v/>
      </c>
      <c r="V256" s="38" t="str">
        <f aca="false">IF(ISBLANK(B256),"",IF( ISBLANK(O256), "", ($Z$41-O256)/365))</f>
        <v/>
      </c>
      <c r="W256" s="29"/>
      <c r="X256" s="39" t="n">
        <v>1</v>
      </c>
      <c r="Y256" s="40"/>
    </row>
    <row r="257" customFormat="false" ht="15" hidden="false" customHeight="false" outlineLevel="0" collapsed="false">
      <c r="A257" s="1" t="n">
        <v>258</v>
      </c>
      <c r="B257" s="28" t="n">
        <v>1</v>
      </c>
      <c r="C257" s="29"/>
      <c r="D257" s="30" t="str">
        <f aca="false">CONCATENATE(E257,", ",F257,", кв-ры: ",H257,", агр: ",I257,", ",W257)</f>
        <v>, , кв-ры: 5,15,, агр: , </v>
      </c>
      <c r="E257" s="31"/>
      <c r="F257" s="31"/>
      <c r="G257" s="31"/>
      <c r="H257" s="31" t="s">
        <v>74</v>
      </c>
      <c r="I257" s="32"/>
      <c r="J257" s="4"/>
      <c r="K257" s="33"/>
      <c r="L257" s="34" t="str">
        <f aca="false">IF(ISBLANK(K257),"a","b")</f>
        <v>a</v>
      </c>
      <c r="M257" s="34" t="str">
        <f aca="false">IF(ISBLANK(B257),"",IF(L257="b",K257,IF(L257="a","")))</f>
        <v/>
      </c>
      <c r="N257" s="35" t="n">
        <f aca="false">IF(ISBLANK(B257),"",IF( ISBLANK(K257), , IF( ISBLANK(O257), 1,) ))</f>
        <v>0</v>
      </c>
      <c r="O257" s="36"/>
      <c r="P257" s="37" t="str">
        <f aca="false">IF(ISBLANK(O257),"a","b")</f>
        <v>a</v>
      </c>
      <c r="Q257" s="34" t="str">
        <f aca="false">IF(ISBLANK(B257),"",IF(P257="b",O257,IF(P257="a","")))</f>
        <v/>
      </c>
      <c r="R257" s="35" t="n">
        <f aca="false">IF(ISBLANK(B257),"",IF( ISBLANK(O257), , 1))</f>
        <v>0</v>
      </c>
      <c r="S257" s="38" t="str">
        <f aca="true">IF(ISBLANK(B257),"",IF( ISBLANK(K257), "" , IF( ISBLANK(O257), (TODAY()-K257)/365, (O257-K257)/365)) )</f>
        <v/>
      </c>
      <c r="T257" s="38" t="str">
        <f aca="false">IF(ISBLANK(B257),"",IF( ISBLANK(K257), "" , IF( ISBLANK(O257), ($Z$41-K257)/365, (O257-K257)/365)) )</f>
        <v/>
      </c>
      <c r="U257" s="38" t="str">
        <f aca="true">IF(ISBLANK(B257),"",IF( ISBLANK(O257), "", (TODAY()-O257)/365))</f>
        <v/>
      </c>
      <c r="V257" s="38" t="str">
        <f aca="false">IF(ISBLANK(B257),"",IF( ISBLANK(O257), "", ($Z$41-O257)/365))</f>
        <v/>
      </c>
      <c r="W257" s="29"/>
      <c r="X257" s="39" t="n">
        <v>1</v>
      </c>
      <c r="Y257" s="40"/>
    </row>
    <row r="258" customFormat="false" ht="15" hidden="false" customHeight="false" outlineLevel="0" collapsed="false">
      <c r="A258" s="1" t="n">
        <v>259</v>
      </c>
      <c r="B258" s="28" t="n">
        <v>1</v>
      </c>
      <c r="C258" s="29"/>
      <c r="D258" s="30" t="str">
        <f aca="false">CONCATENATE(E258,", ",F258,", кв-ры: ",H258,", агр: ",I258,", ",W258)</f>
        <v>, , кв-ры: 6,16,, агр: , </v>
      </c>
      <c r="E258" s="31"/>
      <c r="F258" s="31"/>
      <c r="G258" s="31"/>
      <c r="H258" s="31" t="s">
        <v>75</v>
      </c>
      <c r="I258" s="32"/>
      <c r="J258" s="4"/>
      <c r="K258" s="33"/>
      <c r="L258" s="34" t="str">
        <f aca="false">IF(ISBLANK(K258),"a","b")</f>
        <v>a</v>
      </c>
      <c r="M258" s="34" t="str">
        <f aca="false">IF(ISBLANK(B258),"",IF(L258="b",K258,IF(L258="a","")))</f>
        <v/>
      </c>
      <c r="N258" s="35" t="n">
        <f aca="false">IF(ISBLANK(B258),"",IF( ISBLANK(K258), , IF( ISBLANK(O258), 1,) ))</f>
        <v>0</v>
      </c>
      <c r="O258" s="44"/>
      <c r="P258" s="37" t="str">
        <f aca="false">IF(ISBLANK(O258),"a","b")</f>
        <v>a</v>
      </c>
      <c r="Q258" s="34" t="str">
        <f aca="false">IF(ISBLANK(B258),"",IF(P258="b",O258,IF(P258="a","")))</f>
        <v/>
      </c>
      <c r="R258" s="35" t="n">
        <f aca="false">IF(ISBLANK(B258),"",IF( ISBLANK(O258), , 1))</f>
        <v>0</v>
      </c>
      <c r="S258" s="38" t="str">
        <f aca="true">IF(ISBLANK(B258),"",IF( ISBLANK(K258), "" , IF( ISBLANK(O258), (TODAY()-K258)/365, (O258-K258)/365)) )</f>
        <v/>
      </c>
      <c r="T258" s="38" t="str">
        <f aca="false">IF(ISBLANK(B258),"",IF( ISBLANK(K258), "" , IF( ISBLANK(O258), ($Z$41-K258)/365, (O258-K258)/365)) )</f>
        <v/>
      </c>
      <c r="U258" s="38" t="str">
        <f aca="true">IF(ISBLANK(B258),"",IF( ISBLANK(O258), "", (TODAY()-O258)/365))</f>
        <v/>
      </c>
      <c r="V258" s="38" t="str">
        <f aca="false">IF(ISBLANK(B258),"",IF( ISBLANK(O258), "", ($Z$41-O258)/365))</f>
        <v/>
      </c>
      <c r="W258" s="29"/>
      <c r="X258" s="39" t="n">
        <v>1</v>
      </c>
      <c r="Y258" s="40"/>
    </row>
    <row r="259" customFormat="false" ht="15" hidden="false" customHeight="false" outlineLevel="0" collapsed="false">
      <c r="A259" s="1" t="n">
        <v>260</v>
      </c>
      <c r="B259" s="28" t="n">
        <v>1</v>
      </c>
      <c r="C259" s="29"/>
      <c r="D259" s="30" t="str">
        <f aca="false">CONCATENATE(E259,", ",F259,", кв-ры: ",H259,", агр: ",I259,", ",W259)</f>
        <v>, , кв-ры: 7,17,, агр: , </v>
      </c>
      <c r="E259" s="31"/>
      <c r="F259" s="31"/>
      <c r="G259" s="31"/>
      <c r="H259" s="31" t="s">
        <v>92</v>
      </c>
      <c r="I259" s="32"/>
      <c r="J259" s="4"/>
      <c r="K259" s="33"/>
      <c r="L259" s="34" t="str">
        <f aca="false">IF(ISBLANK(K259),"a","b")</f>
        <v>a</v>
      </c>
      <c r="M259" s="34" t="str">
        <f aca="false">IF(ISBLANK(B259),"",IF(L259="b",K259,IF(L259="a","")))</f>
        <v/>
      </c>
      <c r="N259" s="35" t="n">
        <f aca="false">IF(ISBLANK(B259),"",IF( ISBLANK(K259), , IF( ISBLANK(O259), 1,) ))</f>
        <v>0</v>
      </c>
      <c r="O259" s="44"/>
      <c r="P259" s="37" t="str">
        <f aca="false">IF(ISBLANK(O259),"a","b")</f>
        <v>a</v>
      </c>
      <c r="Q259" s="34" t="str">
        <f aca="false">IF(ISBLANK(B259),"",IF(P259="b",O259,IF(P259="a","")))</f>
        <v/>
      </c>
      <c r="R259" s="35" t="n">
        <f aca="false">IF(ISBLANK(B259),"",IF( ISBLANK(O259), , 1))</f>
        <v>0</v>
      </c>
      <c r="S259" s="38" t="str">
        <f aca="true">IF(ISBLANK(B259),"",IF( ISBLANK(K259), "" , IF( ISBLANK(O259), (TODAY()-K259)/365, (O259-K259)/365)) )</f>
        <v/>
      </c>
      <c r="T259" s="38" t="str">
        <f aca="false">IF(ISBLANK(B259),"",IF( ISBLANK(K259), "" , IF( ISBLANK(O259), ($Z$41-K259)/365, (O259-K259)/365)) )</f>
        <v/>
      </c>
      <c r="U259" s="38" t="str">
        <f aca="true">IF(ISBLANK(B259),"",IF( ISBLANK(O259), "", (TODAY()-O259)/365))</f>
        <v/>
      </c>
      <c r="V259" s="38" t="str">
        <f aca="false">IF(ISBLANK(B259),"",IF( ISBLANK(O259), "", ($Z$41-O259)/365))</f>
        <v/>
      </c>
      <c r="W259" s="29"/>
      <c r="X259" s="39" t="n">
        <v>1</v>
      </c>
      <c r="Y259" s="40"/>
    </row>
    <row r="260" customFormat="false" ht="15" hidden="false" customHeight="false" outlineLevel="0" collapsed="false">
      <c r="A260" s="1" t="n">
        <v>261</v>
      </c>
      <c r="B260" s="28" t="n">
        <v>1</v>
      </c>
      <c r="C260" s="29"/>
      <c r="D260" s="30" t="str">
        <f aca="false">CONCATENATE(E260,", ",F260,", кв-ры: ",H260,", агр: ",I260,", ",W260)</f>
        <v>, , кв-ры: 8,18,, агр: , </v>
      </c>
      <c r="E260" s="31"/>
      <c r="F260" s="31"/>
      <c r="G260" s="31"/>
      <c r="H260" s="31" t="s">
        <v>93</v>
      </c>
      <c r="I260" s="32"/>
      <c r="J260" s="4"/>
      <c r="K260" s="46"/>
      <c r="L260" s="34" t="str">
        <f aca="false">IF(ISBLANK(K260),"a","b")</f>
        <v>a</v>
      </c>
      <c r="M260" s="34" t="str">
        <f aca="false">IF(ISBLANK(B260),"",IF(L260="b",K260,IF(L260="a","")))</f>
        <v/>
      </c>
      <c r="N260" s="35" t="n">
        <f aca="false">IF(ISBLANK(B260),"",IF( ISBLANK(K260), , IF( ISBLANK(O260), 1,) ))</f>
        <v>0</v>
      </c>
      <c r="O260" s="44"/>
      <c r="P260" s="37" t="str">
        <f aca="false">IF(ISBLANK(O260),"a","b")</f>
        <v>a</v>
      </c>
      <c r="Q260" s="34" t="str">
        <f aca="false">IF(ISBLANK(B260),"",IF(P260="b",O260,IF(P260="a","")))</f>
        <v/>
      </c>
      <c r="R260" s="35" t="n">
        <f aca="false">IF(ISBLANK(B260),"",IF( ISBLANK(O260), , 1))</f>
        <v>0</v>
      </c>
      <c r="S260" s="38" t="str">
        <f aca="true">IF(ISBLANK(B260),"",IF( ISBLANK(K260), "" , IF( ISBLANK(O260), (TODAY()-K260)/365, (O260-K260)/365)) )</f>
        <v/>
      </c>
      <c r="T260" s="38" t="str">
        <f aca="false">IF(ISBLANK(B260),"",IF( ISBLANK(K260), "" , IF( ISBLANK(O260), ($Z$41-K260)/365, (O260-K260)/365)) )</f>
        <v/>
      </c>
      <c r="U260" s="38" t="str">
        <f aca="true">IF(ISBLANK(B260),"",IF( ISBLANK(O260), "", (TODAY()-O260)/365))</f>
        <v/>
      </c>
      <c r="V260" s="38" t="str">
        <f aca="false">IF(ISBLANK(B260),"",IF( ISBLANK(O260), "", ($Z$41-O260)/365))</f>
        <v/>
      </c>
      <c r="W260" s="29"/>
      <c r="X260" s="39" t="n">
        <v>1</v>
      </c>
      <c r="Y260" s="40"/>
    </row>
    <row r="261" customFormat="false" ht="15" hidden="false" customHeight="false" outlineLevel="0" collapsed="false">
      <c r="A261" s="1" t="n">
        <v>262</v>
      </c>
      <c r="B261" s="28" t="n">
        <v>1</v>
      </c>
      <c r="C261" s="29"/>
      <c r="D261" s="30" t="str">
        <f aca="false">CONCATENATE(E261,", ",F261,", кв-ры: ",H261,", агр: ",I261,", ",W261)</f>
        <v>, , кв-ры: 9,19,, агр: , </v>
      </c>
      <c r="E261" s="31"/>
      <c r="F261" s="31"/>
      <c r="G261" s="31"/>
      <c r="H261" s="31" t="s">
        <v>94</v>
      </c>
      <c r="I261" s="32"/>
      <c r="J261" s="4"/>
      <c r="K261" s="33"/>
      <c r="L261" s="34" t="str">
        <f aca="false">IF(ISBLANK(K261),"a","b")</f>
        <v>a</v>
      </c>
      <c r="M261" s="34" t="str">
        <f aca="false">IF(ISBLANK(B261),"",IF(L261="b",K261,IF(L261="a","")))</f>
        <v/>
      </c>
      <c r="N261" s="35" t="n">
        <f aca="false">IF(ISBLANK(B261),"",IF( ISBLANK(K261), , IF( ISBLANK(O261), 1,) ))</f>
        <v>0</v>
      </c>
      <c r="O261" s="44"/>
      <c r="P261" s="37" t="str">
        <f aca="false">IF(ISBLANK(O261),"a","b")</f>
        <v>a</v>
      </c>
      <c r="Q261" s="34" t="str">
        <f aca="false">IF(ISBLANK(B261),"",IF(P261="b",O261,IF(P261="a","")))</f>
        <v/>
      </c>
      <c r="R261" s="35" t="n">
        <f aca="false">IF(ISBLANK(B261),"",IF( ISBLANK(O261), , 1))</f>
        <v>0</v>
      </c>
      <c r="S261" s="38" t="str">
        <f aca="true">IF(ISBLANK(B261),"",IF( ISBLANK(K261), "" , IF( ISBLANK(O261), (TODAY()-K261)/365, (O261-K261)/365)) )</f>
        <v/>
      </c>
      <c r="T261" s="38" t="str">
        <f aca="false">IF(ISBLANK(B261),"",IF( ISBLANK(K261), "" , IF( ISBLANK(O261), ($Z$41-K261)/365, (O261-K261)/365)) )</f>
        <v/>
      </c>
      <c r="U261" s="38" t="str">
        <f aca="true">IF(ISBLANK(B261),"",IF( ISBLANK(O261), "", (TODAY()-O261)/365))</f>
        <v/>
      </c>
      <c r="V261" s="38" t="str">
        <f aca="false">IF(ISBLANK(B261),"",IF( ISBLANK(O261), "", ($Z$41-O261)/365))</f>
        <v/>
      </c>
      <c r="W261" s="29"/>
      <c r="X261" s="39" t="n">
        <v>1</v>
      </c>
      <c r="Y261" s="40"/>
    </row>
    <row r="262" customFormat="false" ht="15" hidden="false" customHeight="false" outlineLevel="0" collapsed="false">
      <c r="A262" s="1" t="n">
        <v>263</v>
      </c>
      <c r="B262" s="28" t="n">
        <v>1</v>
      </c>
      <c r="C262" s="29"/>
      <c r="D262" s="30" t="str">
        <f aca="false">CONCATENATE(E262,", ",F262,", кв-ры: ",H262,", агр: ",I262,", ",W262)</f>
        <v>, , кв-ры: 10,20,, агр: , </v>
      </c>
      <c r="E262" s="31"/>
      <c r="F262" s="31"/>
      <c r="G262" s="31"/>
      <c r="H262" s="31" t="s">
        <v>95</v>
      </c>
      <c r="I262" s="32"/>
      <c r="J262" s="4"/>
      <c r="K262" s="33"/>
      <c r="L262" s="34" t="str">
        <f aca="false">IF(ISBLANK(K262),"a","b")</f>
        <v>a</v>
      </c>
      <c r="M262" s="34" t="str">
        <f aca="false">IF(ISBLANK(B262),"",IF(L262="b",K262,IF(L262="a","")))</f>
        <v/>
      </c>
      <c r="N262" s="35" t="n">
        <f aca="false">IF(ISBLANK(B262),"",IF( ISBLANK(K262), , IF( ISBLANK(O262), 1,) ))</f>
        <v>0</v>
      </c>
      <c r="O262" s="44"/>
      <c r="P262" s="37" t="str">
        <f aca="false">IF(ISBLANK(O262),"a","b")</f>
        <v>a</v>
      </c>
      <c r="Q262" s="34" t="str">
        <f aca="false">IF(ISBLANK(B262),"",IF(P262="b",O262,IF(P262="a","")))</f>
        <v/>
      </c>
      <c r="R262" s="35" t="n">
        <f aca="false">IF(ISBLANK(B262),"",IF( ISBLANK(O262), , 1))</f>
        <v>0</v>
      </c>
      <c r="S262" s="38" t="str">
        <f aca="true">IF(ISBLANK(B262),"",IF( ISBLANK(K262), "" , IF( ISBLANK(O262), (TODAY()-K262)/365, (O262-K262)/365)) )</f>
        <v/>
      </c>
      <c r="T262" s="38" t="str">
        <f aca="false">IF(ISBLANK(B262),"",IF( ISBLANK(K262), "" , IF( ISBLANK(O262), ($Z$41-K262)/365, (O262-K262)/365)) )</f>
        <v/>
      </c>
      <c r="U262" s="38" t="str">
        <f aca="true">IF(ISBLANK(B262),"",IF( ISBLANK(O262), "", (TODAY()-O262)/365))</f>
        <v/>
      </c>
      <c r="V262" s="38" t="str">
        <f aca="false">IF(ISBLANK(B262),"",IF( ISBLANK(O262), "", ($Z$41-O262)/365))</f>
        <v/>
      </c>
      <c r="W262" s="29"/>
      <c r="X262" s="39" t="n">
        <v>1</v>
      </c>
      <c r="Y262" s="40"/>
    </row>
    <row r="263" customFormat="false" ht="15" hidden="false" customHeight="false" outlineLevel="0" collapsed="false">
      <c r="A263" s="1" t="n">
        <v>264</v>
      </c>
      <c r="B263" s="28" t="n">
        <v>1</v>
      </c>
      <c r="C263" s="29" t="n">
        <v>3</v>
      </c>
      <c r="D263" s="30" t="str">
        <f aca="false">CONCATENATE(E263,", ",F263,", кв-ры: ",H263,", агр: ",I263,", ",W263)</f>
        <v>Ленинградская, 5, кв-ры: 1,11,21,, агр: , </v>
      </c>
      <c r="E263" s="31" t="s">
        <v>108</v>
      </c>
      <c r="F263" s="31" t="n">
        <v>5</v>
      </c>
      <c r="G263" s="31" t="n">
        <v>24</v>
      </c>
      <c r="H263" s="31" t="s">
        <v>88</v>
      </c>
      <c r="I263" s="32"/>
      <c r="J263" s="4"/>
      <c r="K263" s="33"/>
      <c r="L263" s="34" t="str">
        <f aca="false">IF(ISBLANK(K263),"a","b")</f>
        <v>a</v>
      </c>
      <c r="M263" s="34" t="str">
        <f aca="false">IF(ISBLANK(B263),"",IF(L263="b",K263,IF(L263="a","")))</f>
        <v/>
      </c>
      <c r="N263" s="35" t="n">
        <f aca="false">IF(ISBLANK(B263),"",IF( ISBLANK(K263), , IF( ISBLANK(O263), 1,) ))</f>
        <v>0</v>
      </c>
      <c r="O263" s="44"/>
      <c r="P263" s="37" t="str">
        <f aca="false">IF(ISBLANK(O263),"a","b")</f>
        <v>a</v>
      </c>
      <c r="Q263" s="34" t="str">
        <f aca="false">IF(ISBLANK(B263),"",IF(P263="b",O263,IF(P263="a","")))</f>
        <v/>
      </c>
      <c r="R263" s="35" t="n">
        <f aca="false">IF(ISBLANK(B263),"",IF( ISBLANK(O263), , 1))</f>
        <v>0</v>
      </c>
      <c r="S263" s="38" t="str">
        <f aca="true">IF(ISBLANK(B263),"",IF( ISBLANK(K263), "" , IF( ISBLANK(O263), (TODAY()-K263)/365, (O263-K263)/365)) )</f>
        <v/>
      </c>
      <c r="T263" s="38" t="str">
        <f aca="false">IF(ISBLANK(B263),"",IF( ISBLANK(K263), "" , IF( ISBLANK(O263), ($Z$41-K263)/365, (O263-K263)/365)) )</f>
        <v/>
      </c>
      <c r="U263" s="38" t="str">
        <f aca="true">IF(ISBLANK(B263),"",IF( ISBLANK(O263), "", (TODAY()-O263)/365))</f>
        <v/>
      </c>
      <c r="V263" s="38" t="str">
        <f aca="false">IF(ISBLANK(B263),"",IF( ISBLANK(O263), "", ($Z$41-O263)/365))</f>
        <v/>
      </c>
      <c r="W263" s="29"/>
      <c r="X263" s="39" t="n">
        <v>1</v>
      </c>
      <c r="Y263" s="40"/>
    </row>
    <row r="264" customFormat="false" ht="15" hidden="false" customHeight="false" outlineLevel="0" collapsed="false">
      <c r="A264" s="1" t="n">
        <v>265</v>
      </c>
      <c r="B264" s="28" t="n">
        <v>1</v>
      </c>
      <c r="C264" s="29"/>
      <c r="D264" s="30" t="str">
        <f aca="false">CONCATENATE(E264,", ",F264,", кв-ры: ",H264,", агр: ",I264,", ",W264)</f>
        <v>, , кв-ры: 2,12,22,, агр: , </v>
      </c>
      <c r="E264" s="31"/>
      <c r="F264" s="31"/>
      <c r="G264" s="31"/>
      <c r="H264" s="31" t="s">
        <v>89</v>
      </c>
      <c r="I264" s="32"/>
      <c r="J264" s="4"/>
      <c r="K264" s="33"/>
      <c r="L264" s="34" t="str">
        <f aca="false">IF(ISBLANK(K264),"a","b")</f>
        <v>a</v>
      </c>
      <c r="M264" s="34" t="str">
        <f aca="false">IF(ISBLANK(B264),"",IF(L264="b",K264,IF(L264="a","")))</f>
        <v/>
      </c>
      <c r="N264" s="35" t="n">
        <f aca="false">IF(ISBLANK(B264),"",IF( ISBLANK(K264), , IF( ISBLANK(O264), 1,) ))</f>
        <v>0</v>
      </c>
      <c r="O264" s="44"/>
      <c r="P264" s="37" t="str">
        <f aca="false">IF(ISBLANK(O264),"a","b")</f>
        <v>a</v>
      </c>
      <c r="Q264" s="34" t="str">
        <f aca="false">IF(ISBLANK(B264),"",IF(P264="b",O264,IF(P264="a","")))</f>
        <v/>
      </c>
      <c r="R264" s="35" t="n">
        <f aca="false">IF(ISBLANK(B264),"",IF( ISBLANK(O264), , 1))</f>
        <v>0</v>
      </c>
      <c r="S264" s="38" t="str">
        <f aca="true">IF(ISBLANK(B264),"",IF( ISBLANK(K264), "" , IF( ISBLANK(O264), (TODAY()-K264)/365, (O264-K264)/365)) )</f>
        <v/>
      </c>
      <c r="T264" s="38" t="str">
        <f aca="false">IF(ISBLANK(B264),"",IF( ISBLANK(K264), "" , IF( ISBLANK(O264), ($Z$41-K264)/365, (O264-K264)/365)) )</f>
        <v/>
      </c>
      <c r="U264" s="38" t="str">
        <f aca="true">IF(ISBLANK(B264),"",IF( ISBLANK(O264), "", (TODAY()-O264)/365))</f>
        <v/>
      </c>
      <c r="V264" s="38" t="str">
        <f aca="false">IF(ISBLANK(B264),"",IF( ISBLANK(O264), "", ($Z$41-O264)/365))</f>
        <v/>
      </c>
      <c r="W264" s="29"/>
      <c r="X264" s="39" t="n">
        <v>1</v>
      </c>
      <c r="Y264" s="40"/>
    </row>
    <row r="265" customFormat="false" ht="15" hidden="false" customHeight="false" outlineLevel="0" collapsed="false">
      <c r="A265" s="1" t="n">
        <v>266</v>
      </c>
      <c r="B265" s="28" t="n">
        <v>1</v>
      </c>
      <c r="C265" s="29"/>
      <c r="D265" s="30" t="str">
        <f aca="false">CONCATENATE(E265,", ",F265,", кв-ры: ",H265,", агр: ",I265,", ",W265)</f>
        <v>, , кв-ры: 3,13,23,, агр: , </v>
      </c>
      <c r="E265" s="31"/>
      <c r="F265" s="31"/>
      <c r="G265" s="31"/>
      <c r="H265" s="31" t="s">
        <v>90</v>
      </c>
      <c r="I265" s="32"/>
      <c r="J265" s="4"/>
      <c r="K265" s="33"/>
      <c r="L265" s="34" t="str">
        <f aca="false">IF(ISBLANK(K265),"a","b")</f>
        <v>a</v>
      </c>
      <c r="M265" s="34" t="str">
        <f aca="false">IF(ISBLANK(B265),"",IF(L265="b",K265,IF(L265="a","")))</f>
        <v/>
      </c>
      <c r="N265" s="35" t="n">
        <f aca="false">IF(ISBLANK(B265),"",IF( ISBLANK(K265), , IF( ISBLANK(O265), 1,) ))</f>
        <v>0</v>
      </c>
      <c r="O265" s="44"/>
      <c r="P265" s="37" t="str">
        <f aca="false">IF(ISBLANK(O265),"a","b")</f>
        <v>a</v>
      </c>
      <c r="Q265" s="34" t="str">
        <f aca="false">IF(ISBLANK(B265),"",IF(P265="b",O265,IF(P265="a","")))</f>
        <v/>
      </c>
      <c r="R265" s="35" t="n">
        <f aca="false">IF(ISBLANK(B265),"",IF( ISBLANK(O265), , 1))</f>
        <v>0</v>
      </c>
      <c r="S265" s="38" t="str">
        <f aca="true">IF(ISBLANK(B265),"",IF( ISBLANK(K265), "" , IF( ISBLANK(O265), (TODAY()-K265)/365, (O265-K265)/365)) )</f>
        <v/>
      </c>
      <c r="T265" s="38" t="str">
        <f aca="false">IF(ISBLANK(B265),"",IF( ISBLANK(K265), "" , IF( ISBLANK(O265), ($Z$41-K265)/365, (O265-K265)/365)) )</f>
        <v/>
      </c>
      <c r="U265" s="38" t="str">
        <f aca="true">IF(ISBLANK(B265),"",IF( ISBLANK(O265), "", (TODAY()-O265)/365))</f>
        <v/>
      </c>
      <c r="V265" s="38" t="str">
        <f aca="false">IF(ISBLANK(B265),"",IF( ISBLANK(O265), "", ($Z$41-O265)/365))</f>
        <v/>
      </c>
      <c r="W265" s="29"/>
      <c r="X265" s="39" t="n">
        <v>1</v>
      </c>
      <c r="Y265" s="40"/>
    </row>
    <row r="266" customFormat="false" ht="15" hidden="false" customHeight="false" outlineLevel="0" collapsed="false">
      <c r="A266" s="1" t="n">
        <v>267</v>
      </c>
      <c r="B266" s="28" t="n">
        <v>1</v>
      </c>
      <c r="C266" s="29"/>
      <c r="D266" s="30" t="str">
        <f aca="false">CONCATENATE(E266,", ",F266,", кв-ры: ",H266,", агр: ",I266,", ",W266)</f>
        <v>, , кв-ры: 4,14,24,, агр: , </v>
      </c>
      <c r="E266" s="31"/>
      <c r="F266" s="31"/>
      <c r="G266" s="31"/>
      <c r="H266" s="31" t="s">
        <v>91</v>
      </c>
      <c r="I266" s="32"/>
      <c r="J266" s="4"/>
      <c r="K266" s="33"/>
      <c r="L266" s="34" t="str">
        <f aca="false">IF(ISBLANK(K266),"a","b")</f>
        <v>a</v>
      </c>
      <c r="M266" s="34" t="str">
        <f aca="false">IF(ISBLANK(B266),"",IF(L266="b",K266,IF(L266="a","")))</f>
        <v/>
      </c>
      <c r="N266" s="35" t="n">
        <f aca="false">IF(ISBLANK(B266),"",IF( ISBLANK(K266), , IF( ISBLANK(O266), 1,) ))</f>
        <v>0</v>
      </c>
      <c r="O266" s="36"/>
      <c r="P266" s="37" t="str">
        <f aca="false">IF(ISBLANK(O266),"a","b")</f>
        <v>a</v>
      </c>
      <c r="Q266" s="34" t="str">
        <f aca="false">IF(ISBLANK(B266),"",IF(P266="b",O266,IF(P266="a","")))</f>
        <v/>
      </c>
      <c r="R266" s="35" t="n">
        <f aca="false">IF(ISBLANK(B266),"",IF( ISBLANK(O266), , 1))</f>
        <v>0</v>
      </c>
      <c r="S266" s="38" t="str">
        <f aca="true">IF(ISBLANK(B266),"",IF( ISBLANK(K266), "" , IF( ISBLANK(O266), (TODAY()-K266)/365, (O266-K266)/365)) )</f>
        <v/>
      </c>
      <c r="T266" s="38" t="str">
        <f aca="false">IF(ISBLANK(B266),"",IF( ISBLANK(K266), "" , IF( ISBLANK(O266), ($Z$41-K266)/365, (O266-K266)/365)) )</f>
        <v/>
      </c>
      <c r="U266" s="38" t="str">
        <f aca="true">IF(ISBLANK(B266),"",IF( ISBLANK(O266), "", (TODAY()-O266)/365))</f>
        <v/>
      </c>
      <c r="V266" s="38" t="str">
        <f aca="false">IF(ISBLANK(B266),"",IF( ISBLANK(O266), "", ($Z$41-O266)/365))</f>
        <v/>
      </c>
      <c r="W266" s="29"/>
      <c r="X266" s="39" t="n">
        <v>1</v>
      </c>
      <c r="Y266" s="40"/>
    </row>
    <row r="267" customFormat="false" ht="15" hidden="false" customHeight="false" outlineLevel="0" collapsed="false">
      <c r="A267" s="1" t="n">
        <v>268</v>
      </c>
      <c r="B267" s="28" t="n">
        <v>1</v>
      </c>
      <c r="C267" s="29"/>
      <c r="D267" s="30" t="str">
        <f aca="false">CONCATENATE(E267,", ",F267,", кв-ры: ",H267,", агр: ",I267,", ",W267)</f>
        <v>, , кв-ры: 5,15,, агр: , </v>
      </c>
      <c r="E267" s="31"/>
      <c r="F267" s="31"/>
      <c r="G267" s="31"/>
      <c r="H267" s="31" t="s">
        <v>74</v>
      </c>
      <c r="I267" s="32"/>
      <c r="J267" s="4"/>
      <c r="K267" s="33"/>
      <c r="L267" s="34" t="str">
        <f aca="false">IF(ISBLANK(K267),"a","b")</f>
        <v>a</v>
      </c>
      <c r="M267" s="34" t="str">
        <f aca="false">IF(ISBLANK(B267),"",IF(L267="b",K267,IF(L267="a","")))</f>
        <v/>
      </c>
      <c r="N267" s="35" t="n">
        <f aca="false">IF(ISBLANK(B267),"",IF( ISBLANK(K267), , IF( ISBLANK(O267), 1,) ))</f>
        <v>0</v>
      </c>
      <c r="O267" s="44"/>
      <c r="P267" s="37" t="str">
        <f aca="false">IF(ISBLANK(O267),"a","b")</f>
        <v>a</v>
      </c>
      <c r="Q267" s="34" t="str">
        <f aca="false">IF(ISBLANK(B267),"",IF(P267="b",O267,IF(P267="a","")))</f>
        <v/>
      </c>
      <c r="R267" s="35" t="n">
        <f aca="false">IF(ISBLANK(B267),"",IF( ISBLANK(O267), , 1))</f>
        <v>0</v>
      </c>
      <c r="S267" s="38" t="str">
        <f aca="true">IF(ISBLANK(B267),"",IF( ISBLANK(K267), "" , IF( ISBLANK(O267), (TODAY()-K267)/365, (O267-K267)/365)) )</f>
        <v/>
      </c>
      <c r="T267" s="38" t="str">
        <f aca="false">IF(ISBLANK(B267),"",IF( ISBLANK(K267), "" , IF( ISBLANK(O267), ($Z$41-K267)/365, (O267-K267)/365)) )</f>
        <v/>
      </c>
      <c r="U267" s="38" t="str">
        <f aca="true">IF(ISBLANK(B267),"",IF( ISBLANK(O267), "", (TODAY()-O267)/365))</f>
        <v/>
      </c>
      <c r="V267" s="38" t="str">
        <f aca="false">IF(ISBLANK(B267),"",IF( ISBLANK(O267), "", ($Z$41-O267)/365))</f>
        <v/>
      </c>
      <c r="W267" s="29"/>
      <c r="X267" s="39" t="n">
        <v>1</v>
      </c>
      <c r="Y267" s="40"/>
    </row>
    <row r="268" customFormat="false" ht="15" hidden="false" customHeight="false" outlineLevel="0" collapsed="false">
      <c r="A268" s="1" t="n">
        <v>269</v>
      </c>
      <c r="B268" s="28" t="n">
        <v>1</v>
      </c>
      <c r="C268" s="29"/>
      <c r="D268" s="30" t="str">
        <f aca="false">CONCATENATE(E268,", ",F268,", кв-ры: ",H268,", агр: ",I268,", ",W268)</f>
        <v>, , кв-ры: 6,16,, агр: , </v>
      </c>
      <c r="E268" s="31"/>
      <c r="F268" s="31"/>
      <c r="G268" s="31"/>
      <c r="H268" s="31" t="s">
        <v>75</v>
      </c>
      <c r="I268" s="32"/>
      <c r="J268" s="4"/>
      <c r="K268" s="46"/>
      <c r="L268" s="34" t="str">
        <f aca="false">IF(ISBLANK(K268),"a","b")</f>
        <v>a</v>
      </c>
      <c r="M268" s="34" t="str">
        <f aca="false">IF(ISBLANK(B268),"",IF(L268="b",K268,IF(L268="a","")))</f>
        <v/>
      </c>
      <c r="N268" s="35" t="n">
        <f aca="false">IF(ISBLANK(B268),"",IF( ISBLANK(K268), , IF( ISBLANK(O268), 1,) ))</f>
        <v>0</v>
      </c>
      <c r="O268" s="44"/>
      <c r="P268" s="37" t="str">
        <f aca="false">IF(ISBLANK(O268),"a","b")</f>
        <v>a</v>
      </c>
      <c r="Q268" s="34" t="str">
        <f aca="false">IF(ISBLANK(B268),"",IF(P268="b",O268,IF(P268="a","")))</f>
        <v/>
      </c>
      <c r="R268" s="35" t="n">
        <f aca="false">IF(ISBLANK(B268),"",IF( ISBLANK(O268), , 1))</f>
        <v>0</v>
      </c>
      <c r="S268" s="38" t="str">
        <f aca="true">IF(ISBLANK(B268),"",IF( ISBLANK(K268), "" , IF( ISBLANK(O268), (TODAY()-K268)/365, (O268-K268)/365)) )</f>
        <v/>
      </c>
      <c r="T268" s="38" t="str">
        <f aca="false">IF(ISBLANK(B268),"",IF( ISBLANK(K268), "" , IF( ISBLANK(O268), ($Z$41-K268)/365, (O268-K268)/365)) )</f>
        <v/>
      </c>
      <c r="U268" s="38" t="str">
        <f aca="true">IF(ISBLANK(B268),"",IF( ISBLANK(O268), "", (TODAY()-O268)/365))</f>
        <v/>
      </c>
      <c r="V268" s="38" t="str">
        <f aca="false">IF(ISBLANK(B268),"",IF( ISBLANK(O268), "", ($Z$41-O268)/365))</f>
        <v/>
      </c>
      <c r="W268" s="29"/>
      <c r="X268" s="39" t="n">
        <v>1</v>
      </c>
      <c r="Y268" s="40"/>
    </row>
    <row r="269" customFormat="false" ht="15" hidden="false" customHeight="false" outlineLevel="0" collapsed="false">
      <c r="A269" s="1" t="n">
        <v>270</v>
      </c>
      <c r="B269" s="28" t="n">
        <v>1</v>
      </c>
      <c r="C269" s="29"/>
      <c r="D269" s="30" t="str">
        <f aca="false">CONCATENATE(E269,", ",F269,", кв-ры: ",H269,", агр: ",I269,", ",W269)</f>
        <v>, , кв-ры: 7,17,, агр: , </v>
      </c>
      <c r="E269" s="31"/>
      <c r="F269" s="31"/>
      <c r="G269" s="31"/>
      <c r="H269" s="31" t="s">
        <v>92</v>
      </c>
      <c r="I269" s="32"/>
      <c r="J269" s="4"/>
      <c r="K269" s="33"/>
      <c r="L269" s="34" t="str">
        <f aca="false">IF(ISBLANK(K269),"a","b")</f>
        <v>a</v>
      </c>
      <c r="M269" s="34" t="str">
        <f aca="false">IF(ISBLANK(B269),"",IF(L269="b",K269,IF(L269="a","")))</f>
        <v/>
      </c>
      <c r="N269" s="35" t="n">
        <f aca="false">IF(ISBLANK(B269),"",IF( ISBLANK(K269), , IF( ISBLANK(O269), 1,) ))</f>
        <v>0</v>
      </c>
      <c r="O269" s="44"/>
      <c r="P269" s="37" t="str">
        <f aca="false">IF(ISBLANK(O269),"a","b")</f>
        <v>a</v>
      </c>
      <c r="Q269" s="34" t="str">
        <f aca="false">IF(ISBLANK(B269),"",IF(P269="b",O269,IF(P269="a","")))</f>
        <v/>
      </c>
      <c r="R269" s="35" t="n">
        <f aca="false">IF(ISBLANK(B269),"",IF( ISBLANK(O269), , 1))</f>
        <v>0</v>
      </c>
      <c r="S269" s="38" t="str">
        <f aca="true">IF(ISBLANK(B269),"",IF( ISBLANK(K269), "" , IF( ISBLANK(O269), (TODAY()-K269)/365, (O269-K269)/365)) )</f>
        <v/>
      </c>
      <c r="T269" s="38" t="str">
        <f aca="false">IF(ISBLANK(B269),"",IF( ISBLANK(K269), "" , IF( ISBLANK(O269), ($Z$41-K269)/365, (O269-K269)/365)) )</f>
        <v/>
      </c>
      <c r="U269" s="38" t="str">
        <f aca="true">IF(ISBLANK(B269),"",IF( ISBLANK(O269), "", (TODAY()-O269)/365))</f>
        <v/>
      </c>
      <c r="V269" s="38" t="str">
        <f aca="false">IF(ISBLANK(B269),"",IF( ISBLANK(O269), "", ($Z$41-O269)/365))</f>
        <v/>
      </c>
      <c r="W269" s="29"/>
      <c r="X269" s="39" t="n">
        <v>1</v>
      </c>
      <c r="Y269" s="40"/>
    </row>
    <row r="270" customFormat="false" ht="15" hidden="false" customHeight="false" outlineLevel="0" collapsed="false">
      <c r="A270" s="1" t="n">
        <v>271</v>
      </c>
      <c r="B270" s="28" t="n">
        <v>1</v>
      </c>
      <c r="C270" s="29"/>
      <c r="D270" s="30" t="str">
        <f aca="false">CONCATENATE(E270,", ",F270,", кв-ры: ",H270,", агр: ",I270,", ",W270)</f>
        <v>, , кв-ры: 8,18,, агр: , </v>
      </c>
      <c r="E270" s="31"/>
      <c r="F270" s="31"/>
      <c r="G270" s="31"/>
      <c r="H270" s="31" t="s">
        <v>93</v>
      </c>
      <c r="I270" s="32"/>
      <c r="J270" s="4"/>
      <c r="K270" s="46"/>
      <c r="L270" s="34" t="str">
        <f aca="false">IF(ISBLANK(K270),"a","b")</f>
        <v>a</v>
      </c>
      <c r="M270" s="34" t="str">
        <f aca="false">IF(ISBLANK(B270),"",IF(L270="b",K270,IF(L270="a","")))</f>
        <v/>
      </c>
      <c r="N270" s="35" t="n">
        <f aca="false">IF(ISBLANK(B270),"",IF( ISBLANK(K270), , IF( ISBLANK(O270), 1,) ))</f>
        <v>0</v>
      </c>
      <c r="O270" s="44"/>
      <c r="P270" s="37" t="str">
        <f aca="false">IF(ISBLANK(O270),"a","b")</f>
        <v>a</v>
      </c>
      <c r="Q270" s="34" t="str">
        <f aca="false">IF(ISBLANK(B270),"",IF(P270="b",O270,IF(P270="a","")))</f>
        <v/>
      </c>
      <c r="R270" s="35" t="n">
        <f aca="false">IF(ISBLANK(B270),"",IF( ISBLANK(O270), , 1))</f>
        <v>0</v>
      </c>
      <c r="S270" s="38" t="str">
        <f aca="true">IF(ISBLANK(B270),"",IF( ISBLANK(K270), "" , IF( ISBLANK(O270), (TODAY()-K270)/365, (O270-K270)/365)) )</f>
        <v/>
      </c>
      <c r="T270" s="38" t="str">
        <f aca="false">IF(ISBLANK(B270),"",IF( ISBLANK(K270), "" , IF( ISBLANK(O270), ($Z$41-K270)/365, (O270-K270)/365)) )</f>
        <v/>
      </c>
      <c r="U270" s="38" t="str">
        <f aca="true">IF(ISBLANK(B270),"",IF( ISBLANK(O270), "", (TODAY()-O270)/365))</f>
        <v/>
      </c>
      <c r="V270" s="38" t="str">
        <f aca="false">IF(ISBLANK(B270),"",IF( ISBLANK(O270), "", ($Z$41-O270)/365))</f>
        <v/>
      </c>
      <c r="W270" s="29"/>
      <c r="X270" s="39" t="n">
        <v>1</v>
      </c>
      <c r="Y270" s="40"/>
    </row>
    <row r="271" customFormat="false" ht="15" hidden="false" customHeight="false" outlineLevel="0" collapsed="false">
      <c r="A271" s="1" t="n">
        <v>272</v>
      </c>
      <c r="B271" s="28" t="n">
        <v>1</v>
      </c>
      <c r="C271" s="29"/>
      <c r="D271" s="30" t="str">
        <f aca="false">CONCATENATE(E271,", ",F271,", кв-ры: ",H271,", агр: ",I271,", ",W271)</f>
        <v>, , кв-ры: 9,19,, агр: , </v>
      </c>
      <c r="E271" s="31"/>
      <c r="F271" s="31"/>
      <c r="G271" s="31"/>
      <c r="H271" s="31" t="s">
        <v>94</v>
      </c>
      <c r="I271" s="32"/>
      <c r="J271" s="4"/>
      <c r="K271" s="46"/>
      <c r="L271" s="34" t="str">
        <f aca="false">IF(ISBLANK(K271),"a","b")</f>
        <v>a</v>
      </c>
      <c r="M271" s="34" t="str">
        <f aca="false">IF(ISBLANK(B271),"",IF(L271="b",K271,IF(L271="a","")))</f>
        <v/>
      </c>
      <c r="N271" s="35" t="n">
        <f aca="false">IF(ISBLANK(B271),"",IF( ISBLANK(K271), , IF( ISBLANK(O271), 1,) ))</f>
        <v>0</v>
      </c>
      <c r="O271" s="44"/>
      <c r="P271" s="37" t="str">
        <f aca="false">IF(ISBLANK(O271),"a","b")</f>
        <v>a</v>
      </c>
      <c r="Q271" s="34" t="str">
        <f aca="false">IF(ISBLANK(B271),"",IF(P271="b",O271,IF(P271="a","")))</f>
        <v/>
      </c>
      <c r="R271" s="35" t="n">
        <f aca="false">IF(ISBLANK(B271),"",IF( ISBLANK(O271), , 1))</f>
        <v>0</v>
      </c>
      <c r="S271" s="38" t="str">
        <f aca="true">IF(ISBLANK(B271),"",IF( ISBLANK(K271), "" , IF( ISBLANK(O271), (TODAY()-K271)/365, (O271-K271)/365)) )</f>
        <v/>
      </c>
      <c r="T271" s="38" t="str">
        <f aca="false">IF(ISBLANK(B271),"",IF( ISBLANK(K271), "" , IF( ISBLANK(O271), ($Z$41-K271)/365, (O271-K271)/365)) )</f>
        <v/>
      </c>
      <c r="U271" s="38" t="str">
        <f aca="true">IF(ISBLANK(B271),"",IF( ISBLANK(O271), "", (TODAY()-O271)/365))</f>
        <v/>
      </c>
      <c r="V271" s="38" t="str">
        <f aca="false">IF(ISBLANK(B271),"",IF( ISBLANK(O271), "", ($Z$41-O271)/365))</f>
        <v/>
      </c>
      <c r="W271" s="29"/>
      <c r="X271" s="39" t="n">
        <v>1</v>
      </c>
      <c r="Y271" s="40"/>
    </row>
    <row r="272" customFormat="false" ht="15" hidden="false" customHeight="false" outlineLevel="0" collapsed="false">
      <c r="A272" s="1" t="n">
        <v>273</v>
      </c>
      <c r="B272" s="28" t="n">
        <v>1</v>
      </c>
      <c r="C272" s="29"/>
      <c r="D272" s="30" t="str">
        <f aca="false">CONCATENATE(E272,", ",F272,", кв-ры: ",H272,", агр: ",I272,", ",W272)</f>
        <v>, , кв-ры: 10,20,, агр: , </v>
      </c>
      <c r="E272" s="31"/>
      <c r="F272" s="31"/>
      <c r="G272" s="31"/>
      <c r="H272" s="31" t="s">
        <v>95</v>
      </c>
      <c r="I272" s="32"/>
      <c r="J272" s="4"/>
      <c r="K272" s="33"/>
      <c r="L272" s="34" t="str">
        <f aca="false">IF(ISBLANK(K272),"a","b")</f>
        <v>a</v>
      </c>
      <c r="M272" s="34" t="str">
        <f aca="false">IF(ISBLANK(B272),"",IF(L272="b",K272,IF(L272="a","")))</f>
        <v/>
      </c>
      <c r="N272" s="35" t="n">
        <f aca="false">IF(ISBLANK(B272),"",IF( ISBLANK(K272), , IF( ISBLANK(O272), 1,) ))</f>
        <v>0</v>
      </c>
      <c r="O272" s="44"/>
      <c r="P272" s="37" t="str">
        <f aca="false">IF(ISBLANK(O272),"a","b")</f>
        <v>a</v>
      </c>
      <c r="Q272" s="34" t="str">
        <f aca="false">IF(ISBLANK(B272),"",IF(P272="b",O272,IF(P272="a","")))</f>
        <v/>
      </c>
      <c r="R272" s="35" t="n">
        <f aca="false">IF(ISBLANK(B272),"",IF( ISBLANK(O272), , 1))</f>
        <v>0</v>
      </c>
      <c r="S272" s="38" t="str">
        <f aca="true">IF(ISBLANK(B272),"",IF( ISBLANK(K272), "" , IF( ISBLANK(O272), (TODAY()-K272)/365, (O272-K272)/365)) )</f>
        <v/>
      </c>
      <c r="T272" s="38" t="str">
        <f aca="false">IF(ISBLANK(B272),"",IF( ISBLANK(K272), "" , IF( ISBLANK(O272), ($Z$41-K272)/365, (O272-K272)/365)) )</f>
        <v/>
      </c>
      <c r="U272" s="38" t="str">
        <f aca="true">IF(ISBLANK(B272),"",IF( ISBLANK(O272), "", (TODAY()-O272)/365))</f>
        <v/>
      </c>
      <c r="V272" s="38" t="str">
        <f aca="false">IF(ISBLANK(B272),"",IF( ISBLANK(O272), "", ($Z$41-O272)/365))</f>
        <v/>
      </c>
      <c r="W272" s="29"/>
      <c r="X272" s="39" t="n">
        <v>1</v>
      </c>
      <c r="Y272" s="40"/>
    </row>
    <row r="273" customFormat="false" ht="15" hidden="false" customHeight="false" outlineLevel="0" collapsed="false">
      <c r="A273" s="1" t="n">
        <v>274</v>
      </c>
      <c r="B273" s="28" t="n">
        <v>1</v>
      </c>
      <c r="C273" s="29" t="n">
        <v>4</v>
      </c>
      <c r="D273" s="30" t="str">
        <f aca="false">CONCATENATE(E273,", ",F273,", кв-ры: ",H273,", агр: ",I273,", ",W273)</f>
        <v>Ленинградская, 4, кв-ры: 1, агр: , </v>
      </c>
      <c r="E273" s="31" t="s">
        <v>108</v>
      </c>
      <c r="F273" s="31" t="n">
        <v>4</v>
      </c>
      <c r="G273" s="31" t="n">
        <v>2</v>
      </c>
      <c r="H273" s="31" t="n">
        <v>1</v>
      </c>
      <c r="I273" s="32"/>
      <c r="J273" s="4"/>
      <c r="K273" s="33"/>
      <c r="L273" s="34" t="str">
        <f aca="false">IF(ISBLANK(K273),"a","b")</f>
        <v>a</v>
      </c>
      <c r="M273" s="34" t="str">
        <f aca="false">IF(ISBLANK(B273),"",IF(L273="b",K273,IF(L273="a","")))</f>
        <v/>
      </c>
      <c r="N273" s="35" t="n">
        <f aca="false">IF(ISBLANK(B273),"",IF( ISBLANK(K273), , IF( ISBLANK(O273), 1,) ))</f>
        <v>0</v>
      </c>
      <c r="O273" s="44"/>
      <c r="P273" s="37" t="str">
        <f aca="false">IF(ISBLANK(O273),"a","b")</f>
        <v>a</v>
      </c>
      <c r="Q273" s="34" t="str">
        <f aca="false">IF(ISBLANK(B273),"",IF(P273="b",O273,IF(P273="a","")))</f>
        <v/>
      </c>
      <c r="R273" s="35" t="n">
        <f aca="false">IF(ISBLANK(B273),"",IF( ISBLANK(O273), , 1))</f>
        <v>0</v>
      </c>
      <c r="S273" s="38" t="str">
        <f aca="true">IF(ISBLANK(B273),"",IF( ISBLANK(K273), "" , IF( ISBLANK(O273), (TODAY()-K273)/365, (O273-K273)/365)) )</f>
        <v/>
      </c>
      <c r="T273" s="38" t="str">
        <f aca="false">IF(ISBLANK(B273),"",IF( ISBLANK(K273), "" , IF( ISBLANK(O273), ($Z$41-K273)/365, (O273-K273)/365)) )</f>
        <v/>
      </c>
      <c r="U273" s="38" t="str">
        <f aca="true">IF(ISBLANK(B273),"",IF( ISBLANK(O273), "", (TODAY()-O273)/365))</f>
        <v/>
      </c>
      <c r="V273" s="38" t="str">
        <f aca="false">IF(ISBLANK(B273),"",IF( ISBLANK(O273), "", ($Z$41-O273)/365))</f>
        <v/>
      </c>
      <c r="W273" s="29"/>
      <c r="X273" s="39" t="n">
        <v>1</v>
      </c>
      <c r="Y273" s="40"/>
    </row>
    <row r="274" customFormat="false" ht="15" hidden="false" customHeight="false" outlineLevel="0" collapsed="false">
      <c r="A274" s="1" t="n">
        <v>275</v>
      </c>
      <c r="B274" s="28" t="n">
        <v>1</v>
      </c>
      <c r="C274" s="29"/>
      <c r="D274" s="30" t="str">
        <f aca="false">CONCATENATE(E274,", ",F274,", кв-ры: ",H274,", агр: ",I274,", ",W274)</f>
        <v>, , кв-ры: 2, агр: , </v>
      </c>
      <c r="E274" s="31"/>
      <c r="F274" s="31"/>
      <c r="G274" s="31"/>
      <c r="H274" s="31" t="n">
        <v>2</v>
      </c>
      <c r="I274" s="32"/>
      <c r="J274" s="4"/>
      <c r="K274" s="46"/>
      <c r="L274" s="34" t="str">
        <f aca="false">IF(ISBLANK(K274),"a","b")</f>
        <v>a</v>
      </c>
      <c r="M274" s="34" t="str">
        <f aca="false">IF(ISBLANK(B274),"",IF(L274="b",K274,IF(L274="a","")))</f>
        <v/>
      </c>
      <c r="N274" s="35" t="n">
        <f aca="false">IF(ISBLANK(B274),"",IF( ISBLANK(K274), , IF( ISBLANK(O274), 1,) ))</f>
        <v>0</v>
      </c>
      <c r="O274" s="44"/>
      <c r="P274" s="37" t="str">
        <f aca="false">IF(ISBLANK(O274),"a","b")</f>
        <v>a</v>
      </c>
      <c r="Q274" s="34" t="str">
        <f aca="false">IF(ISBLANK(B274),"",IF(P274="b",O274,IF(P274="a","")))</f>
        <v/>
      </c>
      <c r="R274" s="35" t="n">
        <f aca="false">IF(ISBLANK(B274),"",IF( ISBLANK(O274), , 1))</f>
        <v>0</v>
      </c>
      <c r="S274" s="38" t="str">
        <f aca="true">IF(ISBLANK(B274),"",IF( ISBLANK(K274), "" , IF( ISBLANK(O274), (TODAY()-K274)/365, (O274-K274)/365)) )</f>
        <v/>
      </c>
      <c r="T274" s="38" t="str">
        <f aca="false">IF(ISBLANK(B274),"",IF( ISBLANK(K274), "" , IF( ISBLANK(O274), ($Z$41-K274)/365, (O274-K274)/365)) )</f>
        <v/>
      </c>
      <c r="U274" s="38" t="str">
        <f aca="true">IF(ISBLANK(B274),"",IF( ISBLANK(O274), "", (TODAY()-O274)/365))</f>
        <v/>
      </c>
      <c r="V274" s="38" t="str">
        <f aca="false">IF(ISBLANK(B274),"",IF( ISBLANK(O274), "", ($Z$41-O274)/365))</f>
        <v/>
      </c>
      <c r="W274" s="29"/>
      <c r="X274" s="39" t="n">
        <v>1</v>
      </c>
      <c r="Y274" s="40"/>
    </row>
    <row r="275" customFormat="false" ht="15" hidden="false" customHeight="false" outlineLevel="0" collapsed="false">
      <c r="A275" s="1" t="n">
        <v>276</v>
      </c>
      <c r="B275" s="28" t="n">
        <v>1</v>
      </c>
      <c r="C275" s="29" t="n">
        <v>5</v>
      </c>
      <c r="D275" s="30" t="str">
        <f aca="false">CONCATENATE(E275,", ",F275,", кв-ры: ",H275,", агр: ",I275,", ",W275)</f>
        <v>Ленинградская, 6, кв-ры: 1, агр: , </v>
      </c>
      <c r="E275" s="31" t="s">
        <v>108</v>
      </c>
      <c r="F275" s="31" t="n">
        <v>6</v>
      </c>
      <c r="G275" s="31" t="n">
        <v>2</v>
      </c>
      <c r="H275" s="31" t="n">
        <v>1</v>
      </c>
      <c r="I275" s="32"/>
      <c r="J275" s="4"/>
      <c r="K275" s="46"/>
      <c r="L275" s="34" t="str">
        <f aca="false">IF(ISBLANK(K275),"a","b")</f>
        <v>a</v>
      </c>
      <c r="M275" s="34" t="str">
        <f aca="false">IF(ISBLANK(B275),"",IF(L275="b",K275,IF(L275="a","")))</f>
        <v/>
      </c>
      <c r="N275" s="35" t="n">
        <f aca="false">IF(ISBLANK(B275),"",IF( ISBLANK(K275), , IF( ISBLANK(O275), 1,) ))</f>
        <v>0</v>
      </c>
      <c r="O275" s="44"/>
      <c r="P275" s="37" t="str">
        <f aca="false">IF(ISBLANK(O275),"a","b")</f>
        <v>a</v>
      </c>
      <c r="Q275" s="34" t="str">
        <f aca="false">IF(ISBLANK(B275),"",IF(P275="b",O275,IF(P275="a","")))</f>
        <v/>
      </c>
      <c r="R275" s="35" t="n">
        <f aca="false">IF(ISBLANK(B275),"",IF( ISBLANK(O275), , 1))</f>
        <v>0</v>
      </c>
      <c r="S275" s="38" t="str">
        <f aca="true">IF(ISBLANK(B275),"",IF( ISBLANK(K275), "" , IF( ISBLANK(O275), (TODAY()-K275)/365, (O275-K275)/365)) )</f>
        <v/>
      </c>
      <c r="T275" s="38" t="str">
        <f aca="false">IF(ISBLANK(B275),"",IF( ISBLANK(K275), "" , IF( ISBLANK(O275), ($Z$41-K275)/365, (O275-K275)/365)) )</f>
        <v/>
      </c>
      <c r="U275" s="38" t="str">
        <f aca="true">IF(ISBLANK(B275),"",IF( ISBLANK(O275), "", (TODAY()-O275)/365))</f>
        <v/>
      </c>
      <c r="V275" s="38" t="str">
        <f aca="false">IF(ISBLANK(B275),"",IF( ISBLANK(O275), "", ($Z$41-O275)/365))</f>
        <v/>
      </c>
      <c r="W275" s="29"/>
      <c r="X275" s="48" t="n">
        <v>1</v>
      </c>
      <c r="Y275" s="40"/>
    </row>
    <row r="276" customFormat="false" ht="15" hidden="false" customHeight="false" outlineLevel="0" collapsed="false">
      <c r="A276" s="1" t="n">
        <v>277</v>
      </c>
      <c r="B276" s="28" t="n">
        <v>1</v>
      </c>
      <c r="C276" s="29"/>
      <c r="D276" s="30" t="str">
        <f aca="false">CONCATENATE(E276,", ",F276,", кв-ры: ",H276,", агр: ",I276,", ",W276)</f>
        <v>, , кв-ры: 2, агр: , </v>
      </c>
      <c r="E276" s="31"/>
      <c r="F276" s="31"/>
      <c r="G276" s="31"/>
      <c r="H276" s="31" t="n">
        <v>2</v>
      </c>
      <c r="I276" s="32"/>
      <c r="J276" s="4"/>
      <c r="K276" s="33"/>
      <c r="L276" s="34" t="str">
        <f aca="false">IF(ISBLANK(K276),"a","b")</f>
        <v>a</v>
      </c>
      <c r="M276" s="34" t="str">
        <f aca="false">IF(ISBLANK(B276),"",IF(L276="b",K276,IF(L276="a","")))</f>
        <v/>
      </c>
      <c r="N276" s="35" t="n">
        <f aca="false">IF(ISBLANK(B276),"",IF( ISBLANK(K276), , IF( ISBLANK(O276), 1,) ))</f>
        <v>0</v>
      </c>
      <c r="O276" s="44"/>
      <c r="P276" s="37" t="str">
        <f aca="false">IF(ISBLANK(O276),"a","b")</f>
        <v>a</v>
      </c>
      <c r="Q276" s="34" t="str">
        <f aca="false">IF(ISBLANK(B276),"",IF(P276="b",O276,IF(P276="a","")))</f>
        <v/>
      </c>
      <c r="R276" s="35" t="n">
        <f aca="false">IF(ISBLANK(B276),"",IF( ISBLANK(O276), , 1))</f>
        <v>0</v>
      </c>
      <c r="S276" s="38" t="str">
        <f aca="true">IF(ISBLANK(B276),"",IF( ISBLANK(K276), "" , IF( ISBLANK(O276), (TODAY()-K276)/365, (O276-K276)/365)) )</f>
        <v/>
      </c>
      <c r="T276" s="38" t="str">
        <f aca="false">IF(ISBLANK(B276),"",IF( ISBLANK(K276), "" , IF( ISBLANK(O276), ($Z$41-K276)/365, (O276-K276)/365)) )</f>
        <v/>
      </c>
      <c r="U276" s="38" t="str">
        <f aca="true">IF(ISBLANK(B276),"",IF( ISBLANK(O276), "", (TODAY()-O276)/365))</f>
        <v/>
      </c>
      <c r="V276" s="38" t="str">
        <f aca="false">IF(ISBLANK(B276),"",IF( ISBLANK(O276), "", ($Z$41-O276)/365))</f>
        <v/>
      </c>
      <c r="W276" s="29"/>
      <c r="X276" s="48" t="n">
        <v>1</v>
      </c>
      <c r="Y276" s="40"/>
    </row>
    <row r="277" customFormat="false" ht="15" hidden="false" customHeight="false" outlineLevel="0" collapsed="false">
      <c r="A277" s="1" t="n">
        <v>278</v>
      </c>
      <c r="B277" s="28" t="n">
        <v>1</v>
      </c>
      <c r="C277" s="29" t="n">
        <v>6</v>
      </c>
      <c r="D277" s="30" t="str">
        <f aca="false">CONCATENATE(E277,", ",F277,", кв-ры: ",H277,", агр: ",I277,", ",W277)</f>
        <v>Ленинградская, 1, кв-ры: 1, агр: , </v>
      </c>
      <c r="E277" s="31" t="s">
        <v>108</v>
      </c>
      <c r="F277" s="31" t="n">
        <v>1</v>
      </c>
      <c r="G277" s="31" t="n">
        <v>8</v>
      </c>
      <c r="H277" s="31" t="n">
        <v>1</v>
      </c>
      <c r="I277" s="32"/>
      <c r="J277" s="4"/>
      <c r="K277" s="46"/>
      <c r="L277" s="34" t="str">
        <f aca="false">IF(ISBLANK(K277),"a","b")</f>
        <v>a</v>
      </c>
      <c r="M277" s="34" t="str">
        <f aca="false">IF(ISBLANK(B277),"",IF(L277="b",K277,IF(L277="a","")))</f>
        <v/>
      </c>
      <c r="N277" s="35" t="n">
        <f aca="false">IF(ISBLANK(B277),"",IF( ISBLANK(K277), , IF( ISBLANK(O277), 1,) ))</f>
        <v>0</v>
      </c>
      <c r="O277" s="44"/>
      <c r="P277" s="37" t="str">
        <f aca="false">IF(ISBLANK(O277),"a","b")</f>
        <v>a</v>
      </c>
      <c r="Q277" s="34" t="str">
        <f aca="false">IF(ISBLANK(B277),"",IF(P277="b",O277,IF(P277="a","")))</f>
        <v/>
      </c>
      <c r="R277" s="35" t="n">
        <f aca="false">IF(ISBLANK(B277),"",IF( ISBLANK(O277), , 1))</f>
        <v>0</v>
      </c>
      <c r="S277" s="38" t="str">
        <f aca="true">IF(ISBLANK(B277),"",IF( ISBLANK(K277), "" , IF( ISBLANK(O277), (TODAY()-K277)/365, (O277-K277)/365)) )</f>
        <v/>
      </c>
      <c r="T277" s="38" t="str">
        <f aca="false">IF(ISBLANK(B277),"",IF( ISBLANK(K277), "" , IF( ISBLANK(O277), ($Z$41-K277)/365, (O277-K277)/365)) )</f>
        <v/>
      </c>
      <c r="U277" s="38" t="str">
        <f aca="true">IF(ISBLANK(B277),"",IF( ISBLANK(O277), "", (TODAY()-O277)/365))</f>
        <v/>
      </c>
      <c r="V277" s="38" t="str">
        <f aca="false">IF(ISBLANK(B277),"",IF( ISBLANK(O277), "", ($Z$41-O277)/365))</f>
        <v/>
      </c>
      <c r="W277" s="29"/>
      <c r="X277" s="50" t="n">
        <v>1</v>
      </c>
      <c r="Y277" s="51"/>
    </row>
    <row r="278" customFormat="false" ht="15" hidden="false" customHeight="false" outlineLevel="0" collapsed="false">
      <c r="A278" s="1" t="n">
        <v>279</v>
      </c>
      <c r="B278" s="28" t="n">
        <v>1</v>
      </c>
      <c r="C278" s="29"/>
      <c r="D278" s="30" t="str">
        <f aca="false">CONCATENATE(E278,", ",F278,", кв-ры: ",H278,", агр: ",I278,", ",W278)</f>
        <v>, , кв-ры: 2, агр: , </v>
      </c>
      <c r="E278" s="31"/>
      <c r="F278" s="31"/>
      <c r="G278" s="31"/>
      <c r="H278" s="31" t="n">
        <v>2</v>
      </c>
      <c r="I278" s="32"/>
      <c r="J278" s="4"/>
      <c r="K278" s="46"/>
      <c r="L278" s="34" t="str">
        <f aca="false">IF(ISBLANK(K278),"a","b")</f>
        <v>a</v>
      </c>
      <c r="M278" s="34" t="str">
        <f aca="false">IF(ISBLANK(B278),"",IF(L278="b",K278,IF(L278="a","")))</f>
        <v/>
      </c>
      <c r="N278" s="35" t="n">
        <f aca="false">IF(ISBLANK(B278),"",IF( ISBLANK(K278), , IF( ISBLANK(O278), 1,) ))</f>
        <v>0</v>
      </c>
      <c r="O278" s="44"/>
      <c r="P278" s="37" t="str">
        <f aca="false">IF(ISBLANK(O278),"a","b")</f>
        <v>a</v>
      </c>
      <c r="Q278" s="34" t="str">
        <f aca="false">IF(ISBLANK(B278),"",IF(P278="b",O278,IF(P278="a","")))</f>
        <v/>
      </c>
      <c r="R278" s="35" t="n">
        <f aca="false">IF(ISBLANK(B278),"",IF( ISBLANK(O278), , 1))</f>
        <v>0</v>
      </c>
      <c r="S278" s="38" t="str">
        <f aca="true">IF(ISBLANK(B278),"",IF( ISBLANK(K278), "" , IF( ISBLANK(O278), (TODAY()-K278)/365, (O278-K278)/365)) )</f>
        <v/>
      </c>
      <c r="T278" s="38" t="str">
        <f aca="false">IF(ISBLANK(B278),"",IF( ISBLANK(K278), "" , IF( ISBLANK(O278), ($Z$41-K278)/365, (O278-K278)/365)) )</f>
        <v/>
      </c>
      <c r="U278" s="38" t="str">
        <f aca="true">IF(ISBLANK(B278),"",IF( ISBLANK(O278), "", (TODAY()-O278)/365))</f>
        <v/>
      </c>
      <c r="V278" s="38" t="str">
        <f aca="false">IF(ISBLANK(B278),"",IF( ISBLANK(O278), "", ($Z$41-O278)/365))</f>
        <v/>
      </c>
      <c r="W278" s="29"/>
      <c r="X278" s="50" t="n">
        <v>1</v>
      </c>
      <c r="Y278" s="51"/>
    </row>
    <row r="279" customFormat="false" ht="15" hidden="false" customHeight="false" outlineLevel="0" collapsed="false">
      <c r="A279" s="1" t="n">
        <v>280</v>
      </c>
      <c r="B279" s="28" t="n">
        <v>1</v>
      </c>
      <c r="C279" s="29"/>
      <c r="D279" s="30" t="str">
        <f aca="false">CONCATENATE(E279,", ",F279,", кв-ры: ",H279,", агр: ",I279,", ",W279)</f>
        <v>, , кв-ры: 3, агр: , </v>
      </c>
      <c r="E279" s="31"/>
      <c r="F279" s="31"/>
      <c r="G279" s="31"/>
      <c r="H279" s="31" t="n">
        <v>3</v>
      </c>
      <c r="I279" s="32"/>
      <c r="J279" s="4"/>
      <c r="K279" s="33"/>
      <c r="L279" s="34" t="str">
        <f aca="false">IF(ISBLANK(K279),"a","b")</f>
        <v>a</v>
      </c>
      <c r="M279" s="34" t="str">
        <f aca="false">IF(ISBLANK(B279),"",IF(L279="b",K279,IF(L279="a","")))</f>
        <v/>
      </c>
      <c r="N279" s="35" t="n">
        <f aca="false">IF(ISBLANK(B279),"",IF( ISBLANK(K279), , IF( ISBLANK(O279), 1,) ))</f>
        <v>0</v>
      </c>
      <c r="O279" s="36"/>
      <c r="P279" s="37" t="str">
        <f aca="false">IF(ISBLANK(O279),"a","b")</f>
        <v>a</v>
      </c>
      <c r="Q279" s="34" t="str">
        <f aca="false">IF(ISBLANK(B279),"",IF(P279="b",O279,IF(P279="a","")))</f>
        <v/>
      </c>
      <c r="R279" s="35" t="n">
        <f aca="false">IF(ISBLANK(B279),"",IF( ISBLANK(O279), , 1))</f>
        <v>0</v>
      </c>
      <c r="S279" s="38" t="str">
        <f aca="true">IF(ISBLANK(B279),"",IF( ISBLANK(K279), "" , IF( ISBLANK(O279), (TODAY()-K279)/365, (O279-K279)/365)) )</f>
        <v/>
      </c>
      <c r="T279" s="38" t="str">
        <f aca="false">IF(ISBLANK(B279),"",IF( ISBLANK(K279), "" , IF( ISBLANK(O279), ($Z$41-K279)/365, (O279-K279)/365)) )</f>
        <v/>
      </c>
      <c r="U279" s="38" t="str">
        <f aca="true">IF(ISBLANK(B279),"",IF( ISBLANK(O279), "", (TODAY()-O279)/365))</f>
        <v/>
      </c>
      <c r="V279" s="38" t="str">
        <f aca="false">IF(ISBLANK(B279),"",IF( ISBLANK(O279), "", ($Z$41-O279)/365))</f>
        <v/>
      </c>
      <c r="W279" s="29"/>
      <c r="X279" s="48" t="n">
        <v>1</v>
      </c>
      <c r="Y279" s="40"/>
    </row>
    <row r="280" customFormat="false" ht="15" hidden="false" customHeight="false" outlineLevel="0" collapsed="false">
      <c r="A280" s="1" t="n">
        <v>281</v>
      </c>
      <c r="B280" s="28" t="n">
        <v>1</v>
      </c>
      <c r="C280" s="29"/>
      <c r="D280" s="30" t="str">
        <f aca="false">CONCATENATE(E280,", ",F280,", кв-ры: ",H280,", агр: ",I280,", ",W280)</f>
        <v>, , кв-ры: 4, агр: , </v>
      </c>
      <c r="E280" s="31"/>
      <c r="F280" s="31"/>
      <c r="G280" s="31"/>
      <c r="H280" s="31" t="n">
        <v>4</v>
      </c>
      <c r="I280" s="32"/>
      <c r="J280" s="4"/>
      <c r="K280" s="46"/>
      <c r="L280" s="34" t="str">
        <f aca="false">IF(ISBLANK(K280),"a","b")</f>
        <v>a</v>
      </c>
      <c r="M280" s="34" t="str">
        <f aca="false">IF(ISBLANK(B280),"",IF(L280="b",K280,IF(L280="a","")))</f>
        <v/>
      </c>
      <c r="N280" s="35" t="n">
        <f aca="false">IF(ISBLANK(B280),"",IF( ISBLANK(K280), , IF( ISBLANK(O280), 1,) ))</f>
        <v>0</v>
      </c>
      <c r="O280" s="44"/>
      <c r="P280" s="37" t="str">
        <f aca="false">IF(ISBLANK(O280),"a","b")</f>
        <v>a</v>
      </c>
      <c r="Q280" s="34" t="str">
        <f aca="false">IF(ISBLANK(B280),"",IF(P280="b",O280,IF(P280="a","")))</f>
        <v/>
      </c>
      <c r="R280" s="35" t="n">
        <f aca="false">IF(ISBLANK(B280),"",IF( ISBLANK(O280), , 1))</f>
        <v>0</v>
      </c>
      <c r="S280" s="38" t="str">
        <f aca="true">IF(ISBLANK(B280),"",IF( ISBLANK(K280), "" , IF( ISBLANK(O280), (TODAY()-K280)/365, (O280-K280)/365)) )</f>
        <v/>
      </c>
      <c r="T280" s="38" t="str">
        <f aca="false">IF(ISBLANK(B280),"",IF( ISBLANK(K280), "" , IF( ISBLANK(O280), ($Z$41-K280)/365, (O280-K280)/365)) )</f>
        <v/>
      </c>
      <c r="U280" s="38" t="str">
        <f aca="true">IF(ISBLANK(B280),"",IF( ISBLANK(O280), "", (TODAY()-O280)/365))</f>
        <v/>
      </c>
      <c r="V280" s="38" t="str">
        <f aca="false">IF(ISBLANK(B280),"",IF( ISBLANK(O280), "", ($Z$41-O280)/365))</f>
        <v/>
      </c>
      <c r="W280" s="29"/>
      <c r="X280" s="48" t="n">
        <v>1</v>
      </c>
      <c r="Y280" s="40"/>
    </row>
    <row r="281" customFormat="false" ht="15" hidden="false" customHeight="false" outlineLevel="0" collapsed="false">
      <c r="A281" s="1" t="n">
        <v>282</v>
      </c>
      <c r="B281" s="28" t="n">
        <v>1</v>
      </c>
      <c r="C281" s="29"/>
      <c r="D281" s="30" t="str">
        <f aca="false">CONCATENATE(E281,", ",F281,", кв-ры: ",H281,", агр: ",I281,", ",W281)</f>
        <v>, , кв-ры: 5, агр: , </v>
      </c>
      <c r="E281" s="31"/>
      <c r="F281" s="31"/>
      <c r="G281" s="31"/>
      <c r="H281" s="31" t="n">
        <v>5</v>
      </c>
      <c r="I281" s="32"/>
      <c r="J281" s="4"/>
      <c r="K281" s="33"/>
      <c r="L281" s="34" t="str">
        <f aca="false">IF(ISBLANK(K281),"a","b")</f>
        <v>a</v>
      </c>
      <c r="M281" s="34" t="str">
        <f aca="false">IF(ISBLANK(B281),"",IF(L281="b",K281,IF(L281="a","")))</f>
        <v/>
      </c>
      <c r="N281" s="35" t="n">
        <f aca="false">IF(ISBLANK(B281),"",IF( ISBLANK(K281), , IF( ISBLANK(O281), 1,) ))</f>
        <v>0</v>
      </c>
      <c r="O281" s="44"/>
      <c r="P281" s="37" t="str">
        <f aca="false">IF(ISBLANK(O281),"a","b")</f>
        <v>a</v>
      </c>
      <c r="Q281" s="34" t="str">
        <f aca="false">IF(ISBLANK(B281),"",IF(P281="b",O281,IF(P281="a","")))</f>
        <v/>
      </c>
      <c r="R281" s="35" t="n">
        <f aca="false">IF(ISBLANK(B281),"",IF( ISBLANK(O281), , 1))</f>
        <v>0</v>
      </c>
      <c r="S281" s="38" t="str">
        <f aca="true">IF(ISBLANK(B281),"",IF( ISBLANK(K281), "" , IF( ISBLANK(O281), (TODAY()-K281)/365, (O281-K281)/365)) )</f>
        <v/>
      </c>
      <c r="T281" s="38" t="str">
        <f aca="false">IF(ISBLANK(B281),"",IF( ISBLANK(K281), "" , IF( ISBLANK(O281), ($Z$41-K281)/365, (O281-K281)/365)) )</f>
        <v/>
      </c>
      <c r="U281" s="38" t="str">
        <f aca="true">IF(ISBLANK(B281),"",IF( ISBLANK(O281), "", (TODAY()-O281)/365))</f>
        <v/>
      </c>
      <c r="V281" s="38" t="str">
        <f aca="false">IF(ISBLANK(B281),"",IF( ISBLANK(O281), "", ($Z$41-O281)/365))</f>
        <v/>
      </c>
      <c r="W281" s="29"/>
      <c r="X281" s="48" t="n">
        <v>1</v>
      </c>
      <c r="Y281" s="40"/>
    </row>
    <row r="282" customFormat="false" ht="15" hidden="false" customHeight="false" outlineLevel="0" collapsed="false">
      <c r="A282" s="1" t="n">
        <v>283</v>
      </c>
      <c r="B282" s="28" t="n">
        <v>1</v>
      </c>
      <c r="C282" s="29"/>
      <c r="D282" s="30" t="str">
        <f aca="false">CONCATENATE(E282,", ",F282,", кв-ры: ",H282,", агр: ",I282,", ",W282)</f>
        <v>, , кв-ры: 6, агр: , </v>
      </c>
      <c r="E282" s="31"/>
      <c r="F282" s="31"/>
      <c r="G282" s="31"/>
      <c r="H282" s="31" t="n">
        <v>6</v>
      </c>
      <c r="I282" s="32"/>
      <c r="J282" s="4"/>
      <c r="K282" s="33"/>
      <c r="L282" s="34" t="str">
        <f aca="false">IF(ISBLANK(K282),"a","b")</f>
        <v>a</v>
      </c>
      <c r="M282" s="34" t="str">
        <f aca="false">IF(ISBLANK(B282),"",IF(L282="b",K282,IF(L282="a","")))</f>
        <v/>
      </c>
      <c r="N282" s="35" t="n">
        <f aca="false">IF(ISBLANK(B282),"",IF( ISBLANK(K282), , IF( ISBLANK(O282), 1,) ))</f>
        <v>0</v>
      </c>
      <c r="O282" s="44"/>
      <c r="P282" s="37" t="str">
        <f aca="false">IF(ISBLANK(O282),"a","b")</f>
        <v>a</v>
      </c>
      <c r="Q282" s="34" t="str">
        <f aca="false">IF(ISBLANK(B282),"",IF(P282="b",O282,IF(P282="a","")))</f>
        <v/>
      </c>
      <c r="R282" s="35" t="n">
        <f aca="false">IF(ISBLANK(B282),"",IF( ISBLANK(O282), , 1))</f>
        <v>0</v>
      </c>
      <c r="S282" s="38" t="str">
        <f aca="true">IF(ISBLANK(B282),"",IF( ISBLANK(K282), "" , IF( ISBLANK(O282), (TODAY()-K282)/365, (O282-K282)/365)) )</f>
        <v/>
      </c>
      <c r="T282" s="38" t="str">
        <f aca="false">IF(ISBLANK(B282),"",IF( ISBLANK(K282), "" , IF( ISBLANK(O282), ($Z$41-K282)/365, (O282-K282)/365)) )</f>
        <v/>
      </c>
      <c r="U282" s="38" t="str">
        <f aca="true">IF(ISBLANK(B282),"",IF( ISBLANK(O282), "", (TODAY()-O282)/365))</f>
        <v/>
      </c>
      <c r="V282" s="38" t="str">
        <f aca="false">IF(ISBLANK(B282),"",IF( ISBLANK(O282), "", ($Z$41-O282)/365))</f>
        <v/>
      </c>
      <c r="W282" s="29"/>
      <c r="X282" s="48" t="n">
        <v>1</v>
      </c>
      <c r="Y282" s="40"/>
    </row>
    <row r="283" customFormat="false" ht="15" hidden="false" customHeight="false" outlineLevel="0" collapsed="false">
      <c r="A283" s="1" t="n">
        <v>284</v>
      </c>
      <c r="B283" s="28" t="n">
        <v>1</v>
      </c>
      <c r="C283" s="29"/>
      <c r="D283" s="30" t="str">
        <f aca="false">CONCATENATE(E283,", ",F283,", кв-ры: ",H283,", агр: ",I283,", ",W283)</f>
        <v>, , кв-ры: 7, агр: , </v>
      </c>
      <c r="E283" s="31"/>
      <c r="F283" s="31"/>
      <c r="G283" s="31"/>
      <c r="H283" s="31" t="n">
        <v>7</v>
      </c>
      <c r="I283" s="32"/>
      <c r="J283" s="4"/>
      <c r="K283" s="33"/>
      <c r="L283" s="34" t="str">
        <f aca="false">IF(ISBLANK(K283),"a","b")</f>
        <v>a</v>
      </c>
      <c r="M283" s="34" t="str">
        <f aca="false">IF(ISBLANK(B283),"",IF(L283="b",K283,IF(L283="a","")))</f>
        <v/>
      </c>
      <c r="N283" s="35" t="n">
        <f aca="false">IF(ISBLANK(B283),"",IF( ISBLANK(K283), , IF( ISBLANK(O283), 1,) ))</f>
        <v>0</v>
      </c>
      <c r="O283" s="36"/>
      <c r="P283" s="37" t="str">
        <f aca="false">IF(ISBLANK(O283),"a","b")</f>
        <v>a</v>
      </c>
      <c r="Q283" s="34" t="str">
        <f aca="false">IF(ISBLANK(B283),"",IF(P283="b",O283,IF(P283="a","")))</f>
        <v/>
      </c>
      <c r="R283" s="35" t="n">
        <f aca="false">IF(ISBLANK(B283),"",IF( ISBLANK(O283), , 1))</f>
        <v>0</v>
      </c>
      <c r="S283" s="38" t="str">
        <f aca="true">IF(ISBLANK(B283),"",IF( ISBLANK(K283), "" , IF( ISBLANK(O283), (TODAY()-K283)/365, (O283-K283)/365)) )</f>
        <v/>
      </c>
      <c r="T283" s="38" t="str">
        <f aca="false">IF(ISBLANK(B283),"",IF( ISBLANK(K283), "" , IF( ISBLANK(O283), ($Z$41-K283)/365, (O283-K283)/365)) )</f>
        <v/>
      </c>
      <c r="U283" s="38" t="str">
        <f aca="true">IF(ISBLANK(B283),"",IF( ISBLANK(O283), "", (TODAY()-O283)/365))</f>
        <v/>
      </c>
      <c r="V283" s="38" t="str">
        <f aca="false">IF(ISBLANK(B283),"",IF( ISBLANK(O283), "", ($Z$41-O283)/365))</f>
        <v/>
      </c>
      <c r="W283" s="29"/>
      <c r="X283" s="48" t="n">
        <v>1</v>
      </c>
      <c r="Y283" s="40"/>
    </row>
    <row r="284" customFormat="false" ht="15" hidden="false" customHeight="false" outlineLevel="0" collapsed="false">
      <c r="A284" s="1" t="n">
        <v>285</v>
      </c>
      <c r="B284" s="28" t="n">
        <v>1</v>
      </c>
      <c r="C284" s="29"/>
      <c r="D284" s="30" t="str">
        <f aca="false">CONCATENATE(E284,", ",F284,", кв-ры: ",H284,", агр: ",I284,", ",W284)</f>
        <v>, , кв-ры: 8, агр: , </v>
      </c>
      <c r="E284" s="31"/>
      <c r="F284" s="31"/>
      <c r="G284" s="31"/>
      <c r="H284" s="31" t="n">
        <v>8</v>
      </c>
      <c r="I284" s="32"/>
      <c r="J284" s="4"/>
      <c r="K284" s="46"/>
      <c r="L284" s="34" t="str">
        <f aca="false">IF(ISBLANK(K284),"a","b")</f>
        <v>a</v>
      </c>
      <c r="M284" s="34" t="str">
        <f aca="false">IF(ISBLANK(B284),"",IF(L284="b",K284,IF(L284="a","")))</f>
        <v/>
      </c>
      <c r="N284" s="35" t="n">
        <f aca="false">IF(ISBLANK(B284),"",IF( ISBLANK(K284), , IF( ISBLANK(O284), 1,) ))</f>
        <v>0</v>
      </c>
      <c r="O284" s="44"/>
      <c r="P284" s="37" t="str">
        <f aca="false">IF(ISBLANK(O284),"a","b")</f>
        <v>a</v>
      </c>
      <c r="Q284" s="34" t="str">
        <f aca="false">IF(ISBLANK(B284),"",IF(P284="b",O284,IF(P284="a","")))</f>
        <v/>
      </c>
      <c r="R284" s="35" t="n">
        <f aca="false">IF(ISBLANK(B284),"",IF( ISBLANK(O284), , 1))</f>
        <v>0</v>
      </c>
      <c r="S284" s="38" t="str">
        <f aca="true">IF(ISBLANK(B284),"",IF( ISBLANK(K284), "" , IF( ISBLANK(O284), (TODAY()-K284)/365, (O284-K284)/365)) )</f>
        <v/>
      </c>
      <c r="T284" s="38" t="str">
        <f aca="false">IF(ISBLANK(B284),"",IF( ISBLANK(K284), "" , IF( ISBLANK(O284), ($Z$41-K284)/365, (O284-K284)/365)) )</f>
        <v/>
      </c>
      <c r="U284" s="38" t="str">
        <f aca="true">IF(ISBLANK(B284),"",IF( ISBLANK(O284), "", (TODAY()-O284)/365))</f>
        <v/>
      </c>
      <c r="V284" s="38" t="str">
        <f aca="false">IF(ISBLANK(B284),"",IF( ISBLANK(O284), "", ($Z$41-O284)/365))</f>
        <v/>
      </c>
      <c r="W284" s="29"/>
      <c r="X284" s="48" t="n">
        <v>1</v>
      </c>
      <c r="Y284" s="40"/>
    </row>
    <row r="285" customFormat="false" ht="15" hidden="false" customHeight="false" outlineLevel="0" collapsed="false">
      <c r="A285" s="1" t="n">
        <v>286</v>
      </c>
      <c r="B285" s="28" t="n">
        <v>1</v>
      </c>
      <c r="C285" s="29" t="n">
        <v>7</v>
      </c>
      <c r="D285" s="30" t="str">
        <f aca="false">CONCATENATE(E285,", ",F285,", кв-ры: ",H285,", агр: ",I285,", ",W285)</f>
        <v>Ленинградская, 20, кв-ры: 1, агр: , </v>
      </c>
      <c r="E285" s="31" t="s">
        <v>108</v>
      </c>
      <c r="F285" s="31" t="n">
        <v>20</v>
      </c>
      <c r="G285" s="31" t="n">
        <v>9</v>
      </c>
      <c r="H285" s="31" t="n">
        <v>1</v>
      </c>
      <c r="I285" s="32"/>
      <c r="J285" s="4"/>
      <c r="K285" s="33"/>
      <c r="L285" s="34" t="str">
        <f aca="false">IF(ISBLANK(K285),"a","b")</f>
        <v>a</v>
      </c>
      <c r="M285" s="34" t="str">
        <f aca="false">IF(ISBLANK(B285),"",IF(L285="b",K285,IF(L285="a","")))</f>
        <v/>
      </c>
      <c r="N285" s="35" t="n">
        <f aca="false">IF(ISBLANK(B285),"",IF( ISBLANK(K285), , IF( ISBLANK(O285), 1,) ))</f>
        <v>0</v>
      </c>
      <c r="O285" s="44"/>
      <c r="P285" s="37" t="str">
        <f aca="false">IF(ISBLANK(O285),"a","b")</f>
        <v>a</v>
      </c>
      <c r="Q285" s="34" t="str">
        <f aca="false">IF(ISBLANK(B285),"",IF(P285="b",O285,IF(P285="a","")))</f>
        <v/>
      </c>
      <c r="R285" s="35" t="n">
        <f aca="false">IF(ISBLANK(B285),"",IF( ISBLANK(O285), , 1))</f>
        <v>0</v>
      </c>
      <c r="S285" s="38" t="str">
        <f aca="true">IF(ISBLANK(B285),"",IF( ISBLANK(K285), "" , IF( ISBLANK(O285), (TODAY()-K285)/365, (O285-K285)/365)) )</f>
        <v/>
      </c>
      <c r="T285" s="38" t="str">
        <f aca="false">IF(ISBLANK(B285),"",IF( ISBLANK(K285), "" , IF( ISBLANK(O285), ($Z$41-K285)/365, (O285-K285)/365)) )</f>
        <v/>
      </c>
      <c r="U285" s="38" t="str">
        <f aca="true">IF(ISBLANK(B285),"",IF( ISBLANK(O285), "", (TODAY()-O285)/365))</f>
        <v/>
      </c>
      <c r="V285" s="38" t="str">
        <f aca="false">IF(ISBLANK(B285),"",IF( ISBLANK(O285), "", ($Z$41-O285)/365))</f>
        <v/>
      </c>
      <c r="W285" s="29"/>
      <c r="X285" s="48" t="n">
        <v>1</v>
      </c>
      <c r="Y285" s="40"/>
    </row>
    <row r="286" customFormat="false" ht="15" hidden="false" customHeight="false" outlineLevel="0" collapsed="false">
      <c r="A286" s="1" t="n">
        <v>287</v>
      </c>
      <c r="B286" s="28" t="n">
        <v>1</v>
      </c>
      <c r="C286" s="29"/>
      <c r="D286" s="30" t="str">
        <f aca="false">CONCATENATE(E286,", ",F286,", кв-ры: ",H286,", агр: ",I286,", ",W286)</f>
        <v>, , кв-ры: 2, агр: , </v>
      </c>
      <c r="E286" s="31"/>
      <c r="F286" s="31"/>
      <c r="G286" s="31"/>
      <c r="H286" s="31" t="n">
        <v>2</v>
      </c>
      <c r="I286" s="32"/>
      <c r="J286" s="4"/>
      <c r="K286" s="33"/>
      <c r="L286" s="34" t="str">
        <f aca="false">IF(ISBLANK(K286),"a","b")</f>
        <v>a</v>
      </c>
      <c r="M286" s="34" t="str">
        <f aca="false">IF(ISBLANK(B286),"",IF(L286="b",K286,IF(L286="a","")))</f>
        <v/>
      </c>
      <c r="N286" s="35" t="n">
        <f aca="false">IF(ISBLANK(B286),"",IF( ISBLANK(K286), , IF( ISBLANK(O286), 1,) ))</f>
        <v>0</v>
      </c>
      <c r="O286" s="44"/>
      <c r="P286" s="37" t="str">
        <f aca="false">IF(ISBLANK(O286),"a","b")</f>
        <v>a</v>
      </c>
      <c r="Q286" s="34" t="str">
        <f aca="false">IF(ISBLANK(B286),"",IF(P286="b",O286,IF(P286="a","")))</f>
        <v/>
      </c>
      <c r="R286" s="35" t="n">
        <f aca="false">IF(ISBLANK(B286),"",IF( ISBLANK(O286), , 1))</f>
        <v>0</v>
      </c>
      <c r="S286" s="38" t="str">
        <f aca="true">IF(ISBLANK(B286),"",IF( ISBLANK(K286), "" , IF( ISBLANK(O286), (TODAY()-K286)/365, (O286-K286)/365)) )</f>
        <v/>
      </c>
      <c r="T286" s="38" t="str">
        <f aca="false">IF(ISBLANK(B286),"",IF( ISBLANK(K286), "" , IF( ISBLANK(O286), ($Z$41-K286)/365, (O286-K286)/365)) )</f>
        <v/>
      </c>
      <c r="U286" s="38" t="str">
        <f aca="true">IF(ISBLANK(B286),"",IF( ISBLANK(O286), "", (TODAY()-O286)/365))</f>
        <v/>
      </c>
      <c r="V286" s="38" t="str">
        <f aca="false">IF(ISBLANK(B286),"",IF( ISBLANK(O286), "", ($Z$41-O286)/365))</f>
        <v/>
      </c>
      <c r="W286" s="29"/>
      <c r="X286" s="48" t="n">
        <v>1</v>
      </c>
      <c r="Y286" s="40"/>
    </row>
    <row r="287" customFormat="false" ht="15" hidden="false" customHeight="false" outlineLevel="0" collapsed="false">
      <c r="A287" s="1" t="n">
        <v>288</v>
      </c>
      <c r="B287" s="28" t="n">
        <v>1</v>
      </c>
      <c r="C287" s="29"/>
      <c r="D287" s="30" t="str">
        <f aca="false">CONCATENATE(E287,", ",F287,", кв-ры: ",H287,", агр: ",I287,", ",W287)</f>
        <v>, , кв-ры: 3, агр: , </v>
      </c>
      <c r="E287" s="31"/>
      <c r="F287" s="31"/>
      <c r="G287" s="31"/>
      <c r="H287" s="31" t="n">
        <v>3</v>
      </c>
      <c r="I287" s="32"/>
      <c r="J287" s="4"/>
      <c r="K287" s="46"/>
      <c r="L287" s="34" t="str">
        <f aca="false">IF(ISBLANK(K287),"a","b")</f>
        <v>a</v>
      </c>
      <c r="M287" s="34" t="str">
        <f aca="false">IF(ISBLANK(B287),"",IF(L287="b",K287,IF(L287="a","")))</f>
        <v/>
      </c>
      <c r="N287" s="35" t="n">
        <f aca="false">IF(ISBLANK(B287),"",IF( ISBLANK(K287), , IF( ISBLANK(O287), 1,) ))</f>
        <v>0</v>
      </c>
      <c r="O287" s="44"/>
      <c r="P287" s="37" t="str">
        <f aca="false">IF(ISBLANK(O287),"a","b")</f>
        <v>a</v>
      </c>
      <c r="Q287" s="34" t="str">
        <f aca="false">IF(ISBLANK(B287),"",IF(P287="b",O287,IF(P287="a","")))</f>
        <v/>
      </c>
      <c r="R287" s="35" t="n">
        <f aca="false">IF(ISBLANK(B287),"",IF( ISBLANK(O287), , 1))</f>
        <v>0</v>
      </c>
      <c r="S287" s="38" t="str">
        <f aca="true">IF(ISBLANK(B287),"",IF( ISBLANK(K287), "" , IF( ISBLANK(O287), (TODAY()-K287)/365, (O287-K287)/365)) )</f>
        <v/>
      </c>
      <c r="T287" s="38" t="str">
        <f aca="false">IF(ISBLANK(B287),"",IF( ISBLANK(K287), "" , IF( ISBLANK(O287), ($Z$41-K287)/365, (O287-K287)/365)) )</f>
        <v/>
      </c>
      <c r="U287" s="38" t="str">
        <f aca="true">IF(ISBLANK(B287),"",IF( ISBLANK(O287), "", (TODAY()-O287)/365))</f>
        <v/>
      </c>
      <c r="V287" s="38" t="str">
        <f aca="false">IF(ISBLANK(B287),"",IF( ISBLANK(O287), "", ($Z$41-O287)/365))</f>
        <v/>
      </c>
      <c r="W287" s="29"/>
      <c r="X287" s="48" t="n">
        <v>1</v>
      </c>
      <c r="Y287" s="40"/>
    </row>
    <row r="288" customFormat="false" ht="15" hidden="false" customHeight="false" outlineLevel="0" collapsed="false">
      <c r="A288" s="1" t="n">
        <v>289</v>
      </c>
      <c r="B288" s="28" t="n">
        <v>1</v>
      </c>
      <c r="C288" s="29"/>
      <c r="D288" s="30" t="str">
        <f aca="false">CONCATENATE(E288,", ",F288,", кв-ры: ",H288,", агр: ",I288,", ",W288)</f>
        <v>, , кв-ры: 4, агр: , </v>
      </c>
      <c r="E288" s="31"/>
      <c r="F288" s="31"/>
      <c r="G288" s="31"/>
      <c r="H288" s="31" t="n">
        <v>4</v>
      </c>
      <c r="I288" s="32"/>
      <c r="J288" s="4"/>
      <c r="K288" s="33"/>
      <c r="L288" s="34" t="str">
        <f aca="false">IF(ISBLANK(K288),"a","b")</f>
        <v>a</v>
      </c>
      <c r="M288" s="34" t="str">
        <f aca="false">IF(ISBLANK(B288),"",IF(L288="b",K288,IF(L288="a","")))</f>
        <v/>
      </c>
      <c r="N288" s="35" t="n">
        <f aca="false">IF(ISBLANK(B288),"",IF( ISBLANK(K288), , IF( ISBLANK(O288), 1,) ))</f>
        <v>0</v>
      </c>
      <c r="O288" s="36"/>
      <c r="P288" s="37" t="str">
        <f aca="false">IF(ISBLANK(O288),"a","b")</f>
        <v>a</v>
      </c>
      <c r="Q288" s="34" t="str">
        <f aca="false">IF(ISBLANK(B288),"",IF(P288="b",O288,IF(P288="a","")))</f>
        <v/>
      </c>
      <c r="R288" s="35" t="n">
        <f aca="false">IF(ISBLANK(B288),"",IF( ISBLANK(O288), , 1))</f>
        <v>0</v>
      </c>
      <c r="S288" s="38" t="str">
        <f aca="true">IF(ISBLANK(B288),"",IF( ISBLANK(K288), "" , IF( ISBLANK(O288), (TODAY()-K288)/365, (O288-K288)/365)) )</f>
        <v/>
      </c>
      <c r="T288" s="38" t="str">
        <f aca="false">IF(ISBLANK(B288),"",IF( ISBLANK(K288), "" , IF( ISBLANK(O288), ($Z$41-K288)/365, (O288-K288)/365)) )</f>
        <v/>
      </c>
      <c r="U288" s="38" t="str">
        <f aca="true">IF(ISBLANK(B288),"",IF( ISBLANK(O288), "", (TODAY()-O288)/365))</f>
        <v/>
      </c>
      <c r="V288" s="38" t="str">
        <f aca="false">IF(ISBLANK(B288),"",IF( ISBLANK(O288), "", ($Z$41-O288)/365))</f>
        <v/>
      </c>
      <c r="W288" s="29"/>
      <c r="X288" s="48" t="n">
        <v>1</v>
      </c>
      <c r="Y288" s="40"/>
    </row>
    <row r="289" customFormat="false" ht="15" hidden="false" customHeight="false" outlineLevel="0" collapsed="false">
      <c r="A289" s="1" t="n">
        <v>290</v>
      </c>
      <c r="B289" s="28" t="n">
        <v>1</v>
      </c>
      <c r="C289" s="29"/>
      <c r="D289" s="30" t="str">
        <f aca="false">CONCATENATE(E289,", ",F289,", кв-ры: ",H289,", агр: ",I289,", ",W289)</f>
        <v>, , кв-ры: 5, агр: , </v>
      </c>
      <c r="E289" s="31"/>
      <c r="F289" s="31"/>
      <c r="G289" s="31"/>
      <c r="H289" s="31" t="n">
        <v>5</v>
      </c>
      <c r="I289" s="32"/>
      <c r="J289" s="4"/>
      <c r="K289" s="46"/>
      <c r="L289" s="34" t="str">
        <f aca="false">IF(ISBLANK(K289),"a","b")</f>
        <v>a</v>
      </c>
      <c r="M289" s="34" t="str">
        <f aca="false">IF(ISBLANK(B289),"",IF(L289="b",K289,IF(L289="a","")))</f>
        <v/>
      </c>
      <c r="N289" s="35" t="n">
        <f aca="false">IF(ISBLANK(B289),"",IF( ISBLANK(K289), , IF( ISBLANK(O289), 1,) ))</f>
        <v>0</v>
      </c>
      <c r="O289" s="44"/>
      <c r="P289" s="37" t="str">
        <f aca="false">IF(ISBLANK(O289),"a","b")</f>
        <v>a</v>
      </c>
      <c r="Q289" s="34" t="str">
        <f aca="false">IF(ISBLANK(B289),"",IF(P289="b",O289,IF(P289="a","")))</f>
        <v/>
      </c>
      <c r="R289" s="35" t="n">
        <f aca="false">IF(ISBLANK(B289),"",IF( ISBLANK(O289), , 1))</f>
        <v>0</v>
      </c>
      <c r="S289" s="38" t="str">
        <f aca="true">IF(ISBLANK(B289),"",IF( ISBLANK(K289), "" , IF( ISBLANK(O289), (TODAY()-K289)/365, (O289-K289)/365)) )</f>
        <v/>
      </c>
      <c r="T289" s="38" t="str">
        <f aca="false">IF(ISBLANK(B289),"",IF( ISBLANK(K289), "" , IF( ISBLANK(O289), ($Z$41-K289)/365, (O289-K289)/365)) )</f>
        <v/>
      </c>
      <c r="U289" s="38" t="str">
        <f aca="true">IF(ISBLANK(B289),"",IF( ISBLANK(O289), "", (TODAY()-O289)/365))</f>
        <v/>
      </c>
      <c r="V289" s="38" t="str">
        <f aca="false">IF(ISBLANK(B289),"",IF( ISBLANK(O289), "", ($Z$41-O289)/365))</f>
        <v/>
      </c>
      <c r="W289" s="29"/>
      <c r="X289" s="50" t="n">
        <v>1</v>
      </c>
      <c r="Y289" s="51"/>
    </row>
    <row r="290" customFormat="false" ht="15" hidden="false" customHeight="false" outlineLevel="0" collapsed="false">
      <c r="A290" s="1" t="n">
        <v>291</v>
      </c>
      <c r="B290" s="28" t="n">
        <v>1</v>
      </c>
      <c r="C290" s="29"/>
      <c r="D290" s="30" t="str">
        <f aca="false">CONCATENATE(E290,", ",F290,", кв-ры: ",H290,", агр: ",I290,", ",W290)</f>
        <v>, , кв-ры: 6, агр: , </v>
      </c>
      <c r="E290" s="31"/>
      <c r="F290" s="31"/>
      <c r="G290" s="31"/>
      <c r="H290" s="31" t="n">
        <v>6</v>
      </c>
      <c r="I290" s="32"/>
      <c r="J290" s="4"/>
      <c r="K290" s="33"/>
      <c r="L290" s="34" t="str">
        <f aca="false">IF(ISBLANK(K290),"a","b")</f>
        <v>a</v>
      </c>
      <c r="M290" s="34" t="str">
        <f aca="false">IF(ISBLANK(B290),"",IF(L290="b",K290,IF(L290="a","")))</f>
        <v/>
      </c>
      <c r="N290" s="35" t="n">
        <f aca="false">IF(ISBLANK(B290),"",IF( ISBLANK(K290), , IF( ISBLANK(O290), 1,) ))</f>
        <v>0</v>
      </c>
      <c r="O290" s="36"/>
      <c r="P290" s="37" t="str">
        <f aca="false">IF(ISBLANK(O290),"a","b")</f>
        <v>a</v>
      </c>
      <c r="Q290" s="34" t="str">
        <f aca="false">IF(ISBLANK(B290),"",IF(P290="b",O290,IF(P290="a","")))</f>
        <v/>
      </c>
      <c r="R290" s="35" t="n">
        <f aca="false">IF(ISBLANK(B290),"",IF( ISBLANK(O290), , 1))</f>
        <v>0</v>
      </c>
      <c r="S290" s="38" t="str">
        <f aca="true">IF(ISBLANK(B290),"",IF( ISBLANK(K290), "" , IF( ISBLANK(O290), (TODAY()-K290)/365, (O290-K290)/365)) )</f>
        <v/>
      </c>
      <c r="T290" s="38" t="str">
        <f aca="false">IF(ISBLANK(B290),"",IF( ISBLANK(K290), "" , IF( ISBLANK(O290), ($Z$41-K290)/365, (O290-K290)/365)) )</f>
        <v/>
      </c>
      <c r="U290" s="38" t="str">
        <f aca="true">IF(ISBLANK(B290),"",IF( ISBLANK(O290), "", (TODAY()-O290)/365))</f>
        <v/>
      </c>
      <c r="V290" s="38" t="str">
        <f aca="false">IF(ISBLANK(B290),"",IF( ISBLANK(O290), "", ($Z$41-O290)/365))</f>
        <v/>
      </c>
      <c r="W290" s="29"/>
      <c r="X290" s="50" t="n">
        <v>1</v>
      </c>
      <c r="Y290" s="51"/>
    </row>
    <row r="291" customFormat="false" ht="15" hidden="false" customHeight="false" outlineLevel="0" collapsed="false">
      <c r="A291" s="1" t="n">
        <v>292</v>
      </c>
      <c r="B291" s="28" t="n">
        <v>1</v>
      </c>
      <c r="C291" s="29"/>
      <c r="D291" s="30" t="str">
        <f aca="false">CONCATENATE(E291,", ",F291,", кв-ры: ",H291,", агр: ",I291,", ",W291)</f>
        <v>, , кв-ры: 7, агр: , </v>
      </c>
      <c r="E291" s="31"/>
      <c r="F291" s="31"/>
      <c r="G291" s="31"/>
      <c r="H291" s="31" t="n">
        <v>7</v>
      </c>
      <c r="I291" s="32"/>
      <c r="J291" s="4"/>
      <c r="K291" s="33"/>
      <c r="L291" s="34" t="str">
        <f aca="false">IF(ISBLANK(K291),"a","b")</f>
        <v>a</v>
      </c>
      <c r="M291" s="34" t="str">
        <f aca="false">IF(ISBLANK(B291),"",IF(L291="b",K291,IF(L291="a","")))</f>
        <v/>
      </c>
      <c r="N291" s="35" t="n">
        <f aca="false">IF(ISBLANK(B291),"",IF( ISBLANK(K291), , IF( ISBLANK(O291), 1,) ))</f>
        <v>0</v>
      </c>
      <c r="O291" s="44"/>
      <c r="P291" s="37" t="str">
        <f aca="false">IF(ISBLANK(O291),"a","b")</f>
        <v>a</v>
      </c>
      <c r="Q291" s="34" t="str">
        <f aca="false">IF(ISBLANK(B291),"",IF(P291="b",O291,IF(P291="a","")))</f>
        <v/>
      </c>
      <c r="R291" s="35" t="n">
        <f aca="false">IF(ISBLANK(B291),"",IF( ISBLANK(O291), , 1))</f>
        <v>0</v>
      </c>
      <c r="S291" s="38" t="str">
        <f aca="true">IF(ISBLANK(B291),"",IF( ISBLANK(K291), "" , IF( ISBLANK(O291), (TODAY()-K291)/365, (O291-K291)/365)) )</f>
        <v/>
      </c>
      <c r="T291" s="38" t="str">
        <f aca="false">IF(ISBLANK(B291),"",IF( ISBLANK(K291), "" , IF( ISBLANK(O291), ($Z$41-K291)/365, (O291-K291)/365)) )</f>
        <v/>
      </c>
      <c r="U291" s="38" t="str">
        <f aca="true">IF(ISBLANK(B291),"",IF( ISBLANK(O291), "", (TODAY()-O291)/365))</f>
        <v/>
      </c>
      <c r="V291" s="38" t="str">
        <f aca="false">IF(ISBLANK(B291),"",IF( ISBLANK(O291), "", ($Z$41-O291)/365))</f>
        <v/>
      </c>
      <c r="W291" s="29"/>
      <c r="X291" s="50" t="n">
        <v>1</v>
      </c>
      <c r="Y291" s="51"/>
    </row>
    <row r="292" customFormat="false" ht="15" hidden="false" customHeight="false" outlineLevel="0" collapsed="false">
      <c r="A292" s="1" t="n">
        <v>293</v>
      </c>
      <c r="B292" s="28" t="n">
        <v>1</v>
      </c>
      <c r="C292" s="29"/>
      <c r="D292" s="30" t="str">
        <f aca="false">CONCATENATE(E292,", ",F292,", кв-ры: ",H292,", агр: ",I292,", ",W292)</f>
        <v>, , кв-ры: 8, агр: , </v>
      </c>
      <c r="E292" s="31"/>
      <c r="F292" s="31"/>
      <c r="G292" s="31"/>
      <c r="H292" s="31" t="n">
        <v>8</v>
      </c>
      <c r="I292" s="32"/>
      <c r="J292" s="4"/>
      <c r="K292" s="46"/>
      <c r="L292" s="34" t="str">
        <f aca="false">IF(ISBLANK(K292),"a","b")</f>
        <v>a</v>
      </c>
      <c r="M292" s="34" t="str">
        <f aca="false">IF(ISBLANK(B292),"",IF(L292="b",K292,IF(L292="a","")))</f>
        <v/>
      </c>
      <c r="N292" s="35" t="n">
        <f aca="false">IF(ISBLANK(B292),"",IF( ISBLANK(K292), , IF( ISBLANK(O292), 1,) ))</f>
        <v>0</v>
      </c>
      <c r="O292" s="44"/>
      <c r="P292" s="37" t="str">
        <f aca="false">IF(ISBLANK(O292),"a","b")</f>
        <v>a</v>
      </c>
      <c r="Q292" s="34" t="str">
        <f aca="false">IF(ISBLANK(B292),"",IF(P292="b",O292,IF(P292="a","")))</f>
        <v/>
      </c>
      <c r="R292" s="35" t="n">
        <f aca="false">IF(ISBLANK(B292),"",IF( ISBLANK(O292), , 1))</f>
        <v>0</v>
      </c>
      <c r="S292" s="38" t="str">
        <f aca="true">IF(ISBLANK(B292),"",IF( ISBLANK(K292), "" , IF( ISBLANK(O292), (TODAY()-K292)/365, (O292-K292)/365)) )</f>
        <v/>
      </c>
      <c r="T292" s="38" t="str">
        <f aca="false">IF(ISBLANK(B292),"",IF( ISBLANK(K292), "" , IF( ISBLANK(O292), ($Z$41-K292)/365, (O292-K292)/365)) )</f>
        <v/>
      </c>
      <c r="U292" s="38" t="str">
        <f aca="true">IF(ISBLANK(B292),"",IF( ISBLANK(O292), "", (TODAY()-O292)/365))</f>
        <v/>
      </c>
      <c r="V292" s="38" t="str">
        <f aca="false">IF(ISBLANK(B292),"",IF( ISBLANK(O292), "", ($Z$41-O292)/365))</f>
        <v/>
      </c>
      <c r="W292" s="29"/>
      <c r="X292" s="50" t="n">
        <v>1</v>
      </c>
      <c r="Y292" s="51"/>
    </row>
    <row r="293" customFormat="false" ht="15" hidden="false" customHeight="false" outlineLevel="0" collapsed="false">
      <c r="A293" s="1" t="n">
        <v>294</v>
      </c>
      <c r="B293" s="28" t="n">
        <v>1</v>
      </c>
      <c r="C293" s="29"/>
      <c r="D293" s="30" t="str">
        <f aca="false">CONCATENATE(E293,", ",F293,", кв-ры: ",H293,", агр: ",I293,", ",W293)</f>
        <v>, , кв-ры: 9, агр: , </v>
      </c>
      <c r="E293" s="31"/>
      <c r="F293" s="31"/>
      <c r="G293" s="31"/>
      <c r="H293" s="31" t="n">
        <v>9</v>
      </c>
      <c r="I293" s="32"/>
      <c r="J293" s="4"/>
      <c r="K293" s="33"/>
      <c r="L293" s="34" t="str">
        <f aca="false">IF(ISBLANK(K293),"a","b")</f>
        <v>a</v>
      </c>
      <c r="M293" s="34" t="str">
        <f aca="false">IF(ISBLANK(B293),"",IF(L293="b",K293,IF(L293="a","")))</f>
        <v/>
      </c>
      <c r="N293" s="35" t="n">
        <f aca="false">IF(ISBLANK(B293),"",IF( ISBLANK(K293), , IF( ISBLANK(O293), 1,) ))</f>
        <v>0</v>
      </c>
      <c r="O293" s="44"/>
      <c r="P293" s="37" t="str">
        <f aca="false">IF(ISBLANK(O293),"a","b")</f>
        <v>a</v>
      </c>
      <c r="Q293" s="34" t="str">
        <f aca="false">IF(ISBLANK(B293),"",IF(P293="b",O293,IF(P293="a","")))</f>
        <v/>
      </c>
      <c r="R293" s="35" t="n">
        <f aca="false">IF(ISBLANK(B293),"",IF( ISBLANK(O293), , 1))</f>
        <v>0</v>
      </c>
      <c r="S293" s="38" t="str">
        <f aca="true">IF(ISBLANK(B293),"",IF( ISBLANK(K293), "" , IF( ISBLANK(O293), (TODAY()-K293)/365, (O293-K293)/365)) )</f>
        <v/>
      </c>
      <c r="T293" s="38" t="str">
        <f aca="false">IF(ISBLANK(B293),"",IF( ISBLANK(K293), "" , IF( ISBLANK(O293), ($Z$41-K293)/365, (O293-K293)/365)) )</f>
        <v/>
      </c>
      <c r="U293" s="38" t="str">
        <f aca="true">IF(ISBLANK(B293),"",IF( ISBLANK(O293), "", (TODAY()-O293)/365))</f>
        <v/>
      </c>
      <c r="V293" s="38" t="str">
        <f aca="false">IF(ISBLANK(B293),"",IF( ISBLANK(O293), "", ($Z$41-O293)/365))</f>
        <v/>
      </c>
      <c r="W293" s="29"/>
      <c r="X293" s="48" t="n">
        <v>1</v>
      </c>
      <c r="Y293" s="40"/>
    </row>
    <row r="294" customFormat="false" ht="15" hidden="false" customHeight="false" outlineLevel="0" collapsed="false">
      <c r="A294" s="1" t="n">
        <v>295</v>
      </c>
      <c r="B294" s="28" t="n">
        <v>1</v>
      </c>
      <c r="C294" s="29" t="n">
        <v>8</v>
      </c>
      <c r="D294" s="30" t="str">
        <f aca="false">CONCATENATE(E294,", ",F294,", кв-ры: ",H294,", агр: ",I294,", ",W294)</f>
        <v>Ленинградская, 18, кв-ры: 1, агр: , </v>
      </c>
      <c r="E294" s="31" t="s">
        <v>108</v>
      </c>
      <c r="F294" s="31" t="n">
        <v>18</v>
      </c>
      <c r="G294" s="31" t="n">
        <v>8</v>
      </c>
      <c r="H294" s="31" t="n">
        <v>1</v>
      </c>
      <c r="I294" s="32"/>
      <c r="J294" s="4"/>
      <c r="K294" s="33"/>
      <c r="L294" s="34" t="str">
        <f aca="false">IF(ISBLANK(K294),"a","b")</f>
        <v>a</v>
      </c>
      <c r="M294" s="34" t="str">
        <f aca="false">IF(ISBLANK(B294),"",IF(L294="b",K294,IF(L294="a","")))</f>
        <v/>
      </c>
      <c r="N294" s="35" t="n">
        <f aca="false">IF(ISBLANK(B294),"",IF( ISBLANK(K294), , IF( ISBLANK(O294), 1,) ))</f>
        <v>0</v>
      </c>
      <c r="O294" s="44"/>
      <c r="P294" s="37" t="str">
        <f aca="false">IF(ISBLANK(O294),"a","b")</f>
        <v>a</v>
      </c>
      <c r="Q294" s="34" t="str">
        <f aca="false">IF(ISBLANK(B294),"",IF(P294="b",O294,IF(P294="a","")))</f>
        <v/>
      </c>
      <c r="R294" s="35" t="n">
        <f aca="false">IF(ISBLANK(B294),"",IF( ISBLANK(O294), , 1))</f>
        <v>0</v>
      </c>
      <c r="S294" s="38" t="str">
        <f aca="true">IF(ISBLANK(B294),"",IF( ISBLANK(K294), "" , IF( ISBLANK(O294), (TODAY()-K294)/365, (O294-K294)/365)) )</f>
        <v/>
      </c>
      <c r="T294" s="38" t="str">
        <f aca="false">IF(ISBLANK(B294),"",IF( ISBLANK(K294), "" , IF( ISBLANK(O294), ($Z$41-K294)/365, (O294-K294)/365)) )</f>
        <v/>
      </c>
      <c r="U294" s="38" t="str">
        <f aca="true">IF(ISBLANK(B294),"",IF( ISBLANK(O294), "", (TODAY()-O294)/365))</f>
        <v/>
      </c>
      <c r="V294" s="38" t="str">
        <f aca="false">IF(ISBLANK(B294),"",IF( ISBLANK(O294), "", ($Z$41-O294)/365))</f>
        <v/>
      </c>
      <c r="W294" s="29"/>
      <c r="X294" s="48" t="n">
        <v>1</v>
      </c>
      <c r="Y294" s="40"/>
    </row>
    <row r="295" customFormat="false" ht="15" hidden="false" customHeight="false" outlineLevel="0" collapsed="false">
      <c r="A295" s="1" t="n">
        <v>296</v>
      </c>
      <c r="B295" s="28" t="n">
        <v>1</v>
      </c>
      <c r="C295" s="29"/>
      <c r="D295" s="30" t="str">
        <f aca="false">CONCATENATE(E295,", ",F295,", кв-ры: ",H295,", агр: ",I295,", ",W295)</f>
        <v>, , кв-ры: 2, агр: , </v>
      </c>
      <c r="E295" s="31"/>
      <c r="F295" s="31"/>
      <c r="G295" s="31"/>
      <c r="H295" s="31" t="n">
        <v>2</v>
      </c>
      <c r="I295" s="32"/>
      <c r="J295" s="4"/>
      <c r="K295" s="33"/>
      <c r="L295" s="34" t="str">
        <f aca="false">IF(ISBLANK(K295),"a","b")</f>
        <v>a</v>
      </c>
      <c r="M295" s="34" t="str">
        <f aca="false">IF(ISBLANK(B295),"",IF(L295="b",K295,IF(L295="a","")))</f>
        <v/>
      </c>
      <c r="N295" s="35" t="n">
        <f aca="false">IF(ISBLANK(B295),"",IF( ISBLANK(K295), , IF( ISBLANK(O295), 1,) ))</f>
        <v>0</v>
      </c>
      <c r="O295" s="36"/>
      <c r="P295" s="37" t="str">
        <f aca="false">IF(ISBLANK(O295),"a","b")</f>
        <v>a</v>
      </c>
      <c r="Q295" s="34" t="str">
        <f aca="false">IF(ISBLANK(B295),"",IF(P295="b",O295,IF(P295="a","")))</f>
        <v/>
      </c>
      <c r="R295" s="35" t="n">
        <f aca="false">IF(ISBLANK(B295),"",IF( ISBLANK(O295), , 1))</f>
        <v>0</v>
      </c>
      <c r="S295" s="38" t="str">
        <f aca="true">IF(ISBLANK(B295),"",IF( ISBLANK(K295), "" , IF( ISBLANK(O295), (TODAY()-K295)/365, (O295-K295)/365)) )</f>
        <v/>
      </c>
      <c r="T295" s="38" t="str">
        <f aca="false">IF(ISBLANK(B295),"",IF( ISBLANK(K295), "" , IF( ISBLANK(O295), ($Z$41-K295)/365, (O295-K295)/365)) )</f>
        <v/>
      </c>
      <c r="U295" s="38" t="str">
        <f aca="true">IF(ISBLANK(B295),"",IF( ISBLANK(O295), "", (TODAY()-O295)/365))</f>
        <v/>
      </c>
      <c r="V295" s="38" t="str">
        <f aca="false">IF(ISBLANK(B295),"",IF( ISBLANK(O295), "", ($Z$41-O295)/365))</f>
        <v/>
      </c>
      <c r="W295" s="29"/>
      <c r="X295" s="48" t="n">
        <v>1</v>
      </c>
      <c r="Y295" s="40"/>
    </row>
    <row r="296" customFormat="false" ht="15" hidden="false" customHeight="false" outlineLevel="0" collapsed="false">
      <c r="A296" s="1" t="n">
        <v>297</v>
      </c>
      <c r="B296" s="28" t="n">
        <v>1</v>
      </c>
      <c r="C296" s="29"/>
      <c r="D296" s="30" t="str">
        <f aca="false">CONCATENATE(E296,", ",F296,", кв-ры: ",H296,", агр: ",I296,", ",W296)</f>
        <v>, , кв-ры: 3, агр: , </v>
      </c>
      <c r="E296" s="31"/>
      <c r="F296" s="31"/>
      <c r="G296" s="31"/>
      <c r="H296" s="31" t="n">
        <v>3</v>
      </c>
      <c r="I296" s="32"/>
      <c r="J296" s="4"/>
      <c r="K296" s="33"/>
      <c r="L296" s="34" t="str">
        <f aca="false">IF(ISBLANK(K296),"a","b")</f>
        <v>a</v>
      </c>
      <c r="M296" s="34" t="str">
        <f aca="false">IF(ISBLANK(B296),"",IF(L296="b",K296,IF(L296="a","")))</f>
        <v/>
      </c>
      <c r="N296" s="35" t="n">
        <f aca="false">IF(ISBLANK(B296),"",IF( ISBLANK(K296), , IF( ISBLANK(O296), 1,) ))</f>
        <v>0</v>
      </c>
      <c r="O296" s="44"/>
      <c r="P296" s="37" t="str">
        <f aca="false">IF(ISBLANK(O296),"a","b")</f>
        <v>a</v>
      </c>
      <c r="Q296" s="34" t="str">
        <f aca="false">IF(ISBLANK(B296),"",IF(P296="b",O296,IF(P296="a","")))</f>
        <v/>
      </c>
      <c r="R296" s="35" t="n">
        <f aca="false">IF(ISBLANK(B296),"",IF( ISBLANK(O296), , 1))</f>
        <v>0</v>
      </c>
      <c r="S296" s="38" t="str">
        <f aca="true">IF(ISBLANK(B296),"",IF( ISBLANK(K296), "" , IF( ISBLANK(O296), (TODAY()-K296)/365, (O296-K296)/365)) )</f>
        <v/>
      </c>
      <c r="T296" s="38" t="str">
        <f aca="false">IF(ISBLANK(B296),"",IF( ISBLANK(K296), "" , IF( ISBLANK(O296), ($Z$41-K296)/365, (O296-K296)/365)) )</f>
        <v/>
      </c>
      <c r="U296" s="38" t="str">
        <f aca="true">IF(ISBLANK(B296),"",IF( ISBLANK(O296), "", (TODAY()-O296)/365))</f>
        <v/>
      </c>
      <c r="V296" s="38" t="str">
        <f aca="false">IF(ISBLANK(B296),"",IF( ISBLANK(O296), "", ($Z$41-O296)/365))</f>
        <v/>
      </c>
      <c r="W296" s="29"/>
      <c r="X296" s="39" t="n">
        <v>1</v>
      </c>
      <c r="Y296" s="40"/>
    </row>
    <row r="297" customFormat="false" ht="15" hidden="false" customHeight="false" outlineLevel="0" collapsed="false">
      <c r="A297" s="1" t="n">
        <v>298</v>
      </c>
      <c r="B297" s="28" t="n">
        <v>1</v>
      </c>
      <c r="C297" s="29"/>
      <c r="D297" s="30" t="str">
        <f aca="false">CONCATENATE(E297,", ",F297,", кв-ры: ",H297,", агр: ",I297,", ",W297)</f>
        <v>, , кв-ры: 4, агр: , </v>
      </c>
      <c r="E297" s="31"/>
      <c r="F297" s="31"/>
      <c r="G297" s="31"/>
      <c r="H297" s="31" t="n">
        <v>4</v>
      </c>
      <c r="I297" s="32"/>
      <c r="J297" s="4"/>
      <c r="K297" s="46"/>
      <c r="L297" s="34" t="str">
        <f aca="false">IF(ISBLANK(K297),"a","b")</f>
        <v>a</v>
      </c>
      <c r="M297" s="34" t="str">
        <f aca="false">IF(ISBLANK(B297),"",IF(L297="b",K297,IF(L297="a","")))</f>
        <v/>
      </c>
      <c r="N297" s="35" t="n">
        <f aca="false">IF(ISBLANK(B297),"",IF( ISBLANK(K297), , IF( ISBLANK(O297), 1,) ))</f>
        <v>0</v>
      </c>
      <c r="O297" s="44"/>
      <c r="P297" s="37" t="str">
        <f aca="false">IF(ISBLANK(O297),"a","b")</f>
        <v>a</v>
      </c>
      <c r="Q297" s="34" t="str">
        <f aca="false">IF(ISBLANK(B297),"",IF(P297="b",O297,IF(P297="a","")))</f>
        <v/>
      </c>
      <c r="R297" s="35" t="n">
        <f aca="false">IF(ISBLANK(B297),"",IF( ISBLANK(O297), , 1))</f>
        <v>0</v>
      </c>
      <c r="S297" s="38" t="str">
        <f aca="true">IF(ISBLANK(B297),"",IF( ISBLANK(K297), "" , IF( ISBLANK(O297), (TODAY()-K297)/365, (O297-K297)/365)) )</f>
        <v/>
      </c>
      <c r="T297" s="38" t="str">
        <f aca="false">IF(ISBLANK(B297),"",IF( ISBLANK(K297), "" , IF( ISBLANK(O297), ($Z$41-K297)/365, (O297-K297)/365)) )</f>
        <v/>
      </c>
      <c r="U297" s="38" t="str">
        <f aca="true">IF(ISBLANK(B297),"",IF( ISBLANK(O297), "", (TODAY()-O297)/365))</f>
        <v/>
      </c>
      <c r="V297" s="38" t="str">
        <f aca="false">IF(ISBLANK(B297),"",IF( ISBLANK(O297), "", ($Z$41-O297)/365))</f>
        <v/>
      </c>
      <c r="W297" s="29"/>
      <c r="X297" s="39" t="n">
        <v>1</v>
      </c>
      <c r="Y297" s="40"/>
    </row>
    <row r="298" customFormat="false" ht="15" hidden="false" customHeight="false" outlineLevel="0" collapsed="false">
      <c r="A298" s="1" t="n">
        <v>299</v>
      </c>
      <c r="B298" s="28" t="n">
        <v>1</v>
      </c>
      <c r="C298" s="29"/>
      <c r="D298" s="30" t="str">
        <f aca="false">CONCATENATE(E298,", ",F298,", кв-ры: ",H298,", агр: ",I298,", ",W298)</f>
        <v>, , кв-ры: 5, агр: , </v>
      </c>
      <c r="E298" s="31"/>
      <c r="F298" s="31"/>
      <c r="G298" s="31"/>
      <c r="H298" s="31" t="n">
        <v>5</v>
      </c>
      <c r="I298" s="32"/>
      <c r="J298" s="4"/>
      <c r="K298" s="46"/>
      <c r="L298" s="34" t="str">
        <f aca="false">IF(ISBLANK(K298),"a","b")</f>
        <v>a</v>
      </c>
      <c r="M298" s="34" t="str">
        <f aca="false">IF(ISBLANK(B298),"",IF(L298="b",K298,IF(L298="a","")))</f>
        <v/>
      </c>
      <c r="N298" s="35" t="n">
        <f aca="false">IF(ISBLANK(B298),"",IF( ISBLANK(K298), , IF( ISBLANK(O298), 1,) ))</f>
        <v>0</v>
      </c>
      <c r="O298" s="44"/>
      <c r="P298" s="37" t="str">
        <f aca="false">IF(ISBLANK(O298),"a","b")</f>
        <v>a</v>
      </c>
      <c r="Q298" s="34" t="str">
        <f aca="false">IF(ISBLANK(B298),"",IF(P298="b",O298,IF(P298="a","")))</f>
        <v/>
      </c>
      <c r="R298" s="35" t="n">
        <f aca="false">IF(ISBLANK(B298),"",IF( ISBLANK(O298), , 1))</f>
        <v>0</v>
      </c>
      <c r="S298" s="38" t="str">
        <f aca="true">IF(ISBLANK(B298),"",IF( ISBLANK(K298), "" , IF( ISBLANK(O298), (TODAY()-K298)/365, (O298-K298)/365)) )</f>
        <v/>
      </c>
      <c r="T298" s="38" t="str">
        <f aca="false">IF(ISBLANK(B298),"",IF( ISBLANK(K298), "" , IF( ISBLANK(O298), ($Z$41-K298)/365, (O298-K298)/365)) )</f>
        <v/>
      </c>
      <c r="U298" s="38" t="str">
        <f aca="true">IF(ISBLANK(B298),"",IF( ISBLANK(O298), "", (TODAY()-O298)/365))</f>
        <v/>
      </c>
      <c r="V298" s="38" t="str">
        <f aca="false">IF(ISBLANK(B298),"",IF( ISBLANK(O298), "", ($Z$41-O298)/365))</f>
        <v/>
      </c>
      <c r="W298" s="29"/>
      <c r="X298" s="39" t="n">
        <v>1</v>
      </c>
      <c r="Y298" s="40"/>
    </row>
    <row r="299" customFormat="false" ht="15" hidden="false" customHeight="false" outlineLevel="0" collapsed="false">
      <c r="A299" s="1" t="n">
        <v>300</v>
      </c>
      <c r="B299" s="28" t="n">
        <v>1</v>
      </c>
      <c r="C299" s="29"/>
      <c r="D299" s="30" t="str">
        <f aca="false">CONCATENATE(E299,", ",F299,", кв-ры: ",H299,", агр: ",I299,", ",W299)</f>
        <v>, , кв-ры: 6, агр: , </v>
      </c>
      <c r="E299" s="31"/>
      <c r="F299" s="31"/>
      <c r="G299" s="31"/>
      <c r="H299" s="31" t="n">
        <v>6</v>
      </c>
      <c r="I299" s="32"/>
      <c r="J299" s="4"/>
      <c r="K299" s="33"/>
      <c r="L299" s="34" t="str">
        <f aca="false">IF(ISBLANK(K299),"a","b")</f>
        <v>a</v>
      </c>
      <c r="M299" s="34" t="str">
        <f aca="false">IF(ISBLANK(B299),"",IF(L299="b",K299,IF(L299="a","")))</f>
        <v/>
      </c>
      <c r="N299" s="35" t="n">
        <f aca="false">IF(ISBLANK(B299),"",IF( ISBLANK(K299), , IF( ISBLANK(O299), 1,) ))</f>
        <v>0</v>
      </c>
      <c r="O299" s="36"/>
      <c r="P299" s="37" t="str">
        <f aca="false">IF(ISBLANK(O299),"a","b")</f>
        <v>a</v>
      </c>
      <c r="Q299" s="34" t="str">
        <f aca="false">IF(ISBLANK(B299),"",IF(P299="b",O299,IF(P299="a","")))</f>
        <v/>
      </c>
      <c r="R299" s="35" t="n">
        <f aca="false">IF(ISBLANK(B299),"",IF( ISBLANK(O299), , 1))</f>
        <v>0</v>
      </c>
      <c r="S299" s="38" t="str">
        <f aca="true">IF(ISBLANK(B299),"",IF( ISBLANK(K299), "" , IF( ISBLANK(O299), (TODAY()-K299)/365, (O299-K299)/365)) )</f>
        <v/>
      </c>
      <c r="T299" s="38" t="str">
        <f aca="false">IF(ISBLANK(B299),"",IF( ISBLANK(K299), "" , IF( ISBLANK(O299), ($Z$41-K299)/365, (O299-K299)/365)) )</f>
        <v/>
      </c>
      <c r="U299" s="38" t="str">
        <f aca="true">IF(ISBLANK(B299),"",IF( ISBLANK(O299), "", (TODAY()-O299)/365))</f>
        <v/>
      </c>
      <c r="V299" s="38" t="str">
        <f aca="false">IF(ISBLANK(B299),"",IF( ISBLANK(O299), "", ($Z$41-O299)/365))</f>
        <v/>
      </c>
      <c r="W299" s="29"/>
      <c r="X299" s="39" t="n">
        <v>1</v>
      </c>
      <c r="Y299" s="40"/>
    </row>
    <row r="300" customFormat="false" ht="15" hidden="false" customHeight="false" outlineLevel="0" collapsed="false">
      <c r="A300" s="1" t="n">
        <v>301</v>
      </c>
      <c r="B300" s="28" t="n">
        <v>1</v>
      </c>
      <c r="C300" s="29"/>
      <c r="D300" s="30" t="str">
        <f aca="false">CONCATENATE(E300,", ",F300,", кв-ры: ",H300,", агр: ",I300,", ",W300)</f>
        <v>, , кв-ры: 7, агр: , </v>
      </c>
      <c r="E300" s="31"/>
      <c r="F300" s="31"/>
      <c r="G300" s="31"/>
      <c r="H300" s="31" t="n">
        <v>7</v>
      </c>
      <c r="I300" s="32"/>
      <c r="J300" s="4"/>
      <c r="K300" s="46"/>
      <c r="L300" s="34" t="str">
        <f aca="false">IF(ISBLANK(K300),"a","b")</f>
        <v>a</v>
      </c>
      <c r="M300" s="34" t="str">
        <f aca="false">IF(ISBLANK(B300),"",IF(L300="b",K300,IF(L300="a","")))</f>
        <v/>
      </c>
      <c r="N300" s="35" t="n">
        <f aca="false">IF(ISBLANK(B300),"",IF( ISBLANK(K300), , IF( ISBLANK(O300), 1,) ))</f>
        <v>0</v>
      </c>
      <c r="O300" s="44"/>
      <c r="P300" s="37" t="str">
        <f aca="false">IF(ISBLANK(O300),"a","b")</f>
        <v>a</v>
      </c>
      <c r="Q300" s="34" t="str">
        <f aca="false">IF(ISBLANK(B300),"",IF(P300="b",O300,IF(P300="a","")))</f>
        <v/>
      </c>
      <c r="R300" s="35" t="n">
        <f aca="false">IF(ISBLANK(B300),"",IF( ISBLANK(O300), , 1))</f>
        <v>0</v>
      </c>
      <c r="S300" s="38" t="str">
        <f aca="true">IF(ISBLANK(B300),"",IF( ISBLANK(K300), "" , IF( ISBLANK(O300), (TODAY()-K300)/365, (O300-K300)/365)) )</f>
        <v/>
      </c>
      <c r="T300" s="38" t="str">
        <f aca="false">IF(ISBLANK(B300),"",IF( ISBLANK(K300), "" , IF( ISBLANK(O300), ($Z$41-K300)/365, (O300-K300)/365)) )</f>
        <v/>
      </c>
      <c r="U300" s="38" t="str">
        <f aca="true">IF(ISBLANK(B300),"",IF( ISBLANK(O300), "", (TODAY()-O300)/365))</f>
        <v/>
      </c>
      <c r="V300" s="38" t="str">
        <f aca="false">IF(ISBLANK(B300),"",IF( ISBLANK(O300), "", ($Z$41-O300)/365))</f>
        <v/>
      </c>
      <c r="W300" s="29"/>
      <c r="X300" s="39" t="n">
        <v>1</v>
      </c>
      <c r="Y300" s="40"/>
    </row>
    <row r="301" customFormat="false" ht="15" hidden="false" customHeight="false" outlineLevel="0" collapsed="false">
      <c r="A301" s="1" t="n">
        <v>302</v>
      </c>
      <c r="B301" s="28" t="n">
        <v>1</v>
      </c>
      <c r="C301" s="29"/>
      <c r="D301" s="30" t="str">
        <f aca="false">CONCATENATE(E301,", ",F301,", кв-ры: ",H301,", агр: ",I301,", ",W301)</f>
        <v>, , кв-ры: 8, агр: , </v>
      </c>
      <c r="E301" s="31"/>
      <c r="F301" s="31"/>
      <c r="G301" s="31"/>
      <c r="H301" s="31" t="n">
        <v>8</v>
      </c>
      <c r="I301" s="32"/>
      <c r="J301" s="4"/>
      <c r="K301" s="33"/>
      <c r="L301" s="34" t="str">
        <f aca="false">IF(ISBLANK(K301),"a","b")</f>
        <v>a</v>
      </c>
      <c r="M301" s="34" t="str">
        <f aca="false">IF(ISBLANK(B301),"",IF(L301="b",K301,IF(L301="a","")))</f>
        <v/>
      </c>
      <c r="N301" s="35" t="n">
        <f aca="false">IF(ISBLANK(B301),"",IF( ISBLANK(K301), , IF( ISBLANK(O301), 1,) ))</f>
        <v>0</v>
      </c>
      <c r="O301" s="44"/>
      <c r="P301" s="37" t="str">
        <f aca="false">IF(ISBLANK(O301),"a","b")</f>
        <v>a</v>
      </c>
      <c r="Q301" s="34" t="str">
        <f aca="false">IF(ISBLANK(B301),"",IF(P301="b",O301,IF(P301="a","")))</f>
        <v/>
      </c>
      <c r="R301" s="35" t="n">
        <f aca="false">IF(ISBLANK(B301),"",IF( ISBLANK(O301), , 1))</f>
        <v>0</v>
      </c>
      <c r="S301" s="38" t="str">
        <f aca="true">IF(ISBLANK(B301),"",IF( ISBLANK(K301), "" , IF( ISBLANK(O301), (TODAY()-K301)/365, (O301-K301)/365)) )</f>
        <v/>
      </c>
      <c r="T301" s="38" t="str">
        <f aca="false">IF(ISBLANK(B301),"",IF( ISBLANK(K301), "" , IF( ISBLANK(O301), ($Z$41-K301)/365, (O301-K301)/365)) )</f>
        <v/>
      </c>
      <c r="U301" s="38" t="str">
        <f aca="true">IF(ISBLANK(B301),"",IF( ISBLANK(O301), "", (TODAY()-O301)/365))</f>
        <v/>
      </c>
      <c r="V301" s="38" t="str">
        <f aca="false">IF(ISBLANK(B301),"",IF( ISBLANK(O301), "", ($Z$41-O301)/365))</f>
        <v/>
      </c>
      <c r="W301" s="29"/>
      <c r="X301" s="39" t="n">
        <v>1</v>
      </c>
      <c r="Y301" s="40"/>
    </row>
    <row r="302" customFormat="false" ht="15" hidden="false" customHeight="false" outlineLevel="0" collapsed="false">
      <c r="A302" s="1" t="n">
        <v>303</v>
      </c>
      <c r="B302" s="28" t="n">
        <v>1</v>
      </c>
      <c r="C302" s="29" t="n">
        <v>9</v>
      </c>
      <c r="D302" s="30" t="str">
        <f aca="false">CONCATENATE(E302,", ",F302,", кв-ры: ",H302,", агр: ",I302,", ",W302)</f>
        <v>Ленинградская, 16, кв-ры: 1,11,21,31,41,51,61,71,81,91,101,111,, агр: , </v>
      </c>
      <c r="E302" s="31" t="s">
        <v>108</v>
      </c>
      <c r="F302" s="31" t="n">
        <v>16</v>
      </c>
      <c r="G302" s="31" t="n">
        <v>119</v>
      </c>
      <c r="H302" s="31" t="s">
        <v>109</v>
      </c>
      <c r="I302" s="32"/>
      <c r="J302" s="4"/>
      <c r="K302" s="33"/>
      <c r="L302" s="34" t="str">
        <f aca="false">IF(ISBLANK(K302),"a","b")</f>
        <v>a</v>
      </c>
      <c r="M302" s="34" t="str">
        <f aca="false">IF(ISBLANK(B302),"",IF(L302="b",K302,IF(L302="a","")))</f>
        <v/>
      </c>
      <c r="N302" s="35" t="n">
        <f aca="false">IF(ISBLANK(B302),"",IF( ISBLANK(K302), , IF( ISBLANK(O302), 1,) ))</f>
        <v>0</v>
      </c>
      <c r="O302" s="36"/>
      <c r="P302" s="37" t="str">
        <f aca="false">IF(ISBLANK(O302),"a","b")</f>
        <v>a</v>
      </c>
      <c r="Q302" s="34" t="str">
        <f aca="false">IF(ISBLANK(B302),"",IF(P302="b",O302,IF(P302="a","")))</f>
        <v/>
      </c>
      <c r="R302" s="35" t="n">
        <f aca="false">IF(ISBLANK(B302),"",IF( ISBLANK(O302), , 1))</f>
        <v>0</v>
      </c>
      <c r="S302" s="38" t="str">
        <f aca="true">IF(ISBLANK(B302),"",IF( ISBLANK(K302), "" , IF( ISBLANK(O302), (TODAY()-K302)/365, (O302-K302)/365)) )</f>
        <v/>
      </c>
      <c r="T302" s="38" t="str">
        <f aca="false">IF(ISBLANK(B302),"",IF( ISBLANK(K302), "" , IF( ISBLANK(O302), ($Z$41-K302)/365, (O302-K302)/365)) )</f>
        <v/>
      </c>
      <c r="U302" s="38" t="str">
        <f aca="true">IF(ISBLANK(B302),"",IF( ISBLANK(O302), "", (TODAY()-O302)/365))</f>
        <v/>
      </c>
      <c r="V302" s="38" t="str">
        <f aca="false">IF(ISBLANK(B302),"",IF( ISBLANK(O302), "", ($Z$41-O302)/365))</f>
        <v/>
      </c>
      <c r="W302" s="29"/>
      <c r="X302" s="39" t="n">
        <v>1</v>
      </c>
      <c r="Y302" s="40"/>
    </row>
    <row r="303" customFormat="false" ht="15" hidden="false" customHeight="false" outlineLevel="0" collapsed="false">
      <c r="A303" s="1" t="n">
        <v>305</v>
      </c>
      <c r="B303" s="28" t="n">
        <v>1</v>
      </c>
      <c r="C303" s="29"/>
      <c r="D303" s="30" t="str">
        <f aca="false">CONCATENATE(E303,", ",F303,", кв-ры: ",H303,", агр: ",I303,", ",W303)</f>
        <v>, , кв-ры: 2,12,22,32,42,52,62,72,82,92,102,112,, агр: , </v>
      </c>
      <c r="E303" s="31"/>
      <c r="F303" s="31"/>
      <c r="G303" s="31"/>
      <c r="H303" s="31" t="s">
        <v>110</v>
      </c>
      <c r="I303" s="32"/>
      <c r="J303" s="4"/>
      <c r="K303" s="33"/>
      <c r="L303" s="34" t="str">
        <f aca="false">IF(ISBLANK(K303),"a","b")</f>
        <v>a</v>
      </c>
      <c r="M303" s="34" t="str">
        <f aca="false">IF(ISBLANK(B303),"",IF(L303="b",K303,IF(L303="a","")))</f>
        <v/>
      </c>
      <c r="N303" s="35" t="n">
        <f aca="false">IF(ISBLANK(B303),"",IF( ISBLANK(K303), , IF( ISBLANK(O303), 1,) ))</f>
        <v>0</v>
      </c>
      <c r="O303" s="36"/>
      <c r="P303" s="37" t="str">
        <f aca="false">IF(ISBLANK(O303),"a","b")</f>
        <v>a</v>
      </c>
      <c r="Q303" s="34" t="str">
        <f aca="false">IF(ISBLANK(B303),"",IF(P303="b",O303,IF(P303="a","")))</f>
        <v/>
      </c>
      <c r="R303" s="35" t="n">
        <f aca="false">IF(ISBLANK(B303),"",IF( ISBLANK(O303), , 1))</f>
        <v>0</v>
      </c>
      <c r="S303" s="38" t="str">
        <f aca="true">IF(ISBLANK(B303),"",IF( ISBLANK(K303), "" , IF( ISBLANK(O303), (TODAY()-K303)/365, (O303-K303)/365)) )</f>
        <v/>
      </c>
      <c r="T303" s="38" t="str">
        <f aca="false">IF(ISBLANK(B303),"",IF( ISBLANK(K303), "" , IF( ISBLANK(O303), ($Z$41-K303)/365, (O303-K303)/365)) )</f>
        <v/>
      </c>
      <c r="U303" s="38" t="str">
        <f aca="true">IF(ISBLANK(B303),"",IF( ISBLANK(O303), "", (TODAY()-O303)/365))</f>
        <v/>
      </c>
      <c r="V303" s="38" t="str">
        <f aca="false">IF(ISBLANK(B303),"",IF( ISBLANK(O303), "", ($Z$41-O303)/365))</f>
        <v/>
      </c>
      <c r="W303" s="29"/>
      <c r="X303" s="39" t="n">
        <v>1</v>
      </c>
      <c r="Y303" s="40"/>
    </row>
    <row r="304" customFormat="false" ht="15" hidden="false" customHeight="false" outlineLevel="0" collapsed="false">
      <c r="A304" s="1" t="n">
        <v>306</v>
      </c>
      <c r="B304" s="28" t="n">
        <v>1</v>
      </c>
      <c r="C304" s="29"/>
      <c r="D304" s="30" t="str">
        <f aca="false">CONCATENATE(E304,", ",F304,", кв-ры: ",H304,", агр: ",I304,", ",W304)</f>
        <v>, , кв-ры: 3,13,23,33,43,53,63,73,83,93,103,113,, агр: , </v>
      </c>
      <c r="E304" s="31"/>
      <c r="F304" s="31"/>
      <c r="G304" s="31"/>
      <c r="H304" s="31" t="s">
        <v>111</v>
      </c>
      <c r="I304" s="32"/>
      <c r="J304" s="4"/>
      <c r="K304" s="33"/>
      <c r="L304" s="34" t="str">
        <f aca="false">IF(ISBLANK(K304),"a","b")</f>
        <v>a</v>
      </c>
      <c r="M304" s="34" t="str">
        <f aca="false">IF(ISBLANK(B304),"",IF(L304="b",K304,IF(L304="a","")))</f>
        <v/>
      </c>
      <c r="N304" s="35" t="n">
        <f aca="false">IF(ISBLANK(B304),"",IF( ISBLANK(K304), , IF( ISBLANK(O304), 1,) ))</f>
        <v>0</v>
      </c>
      <c r="O304" s="44"/>
      <c r="P304" s="37" t="str">
        <f aca="false">IF(ISBLANK(O304),"a","b")</f>
        <v>a</v>
      </c>
      <c r="Q304" s="34" t="str">
        <f aca="false">IF(ISBLANK(B304),"",IF(P304="b",O304,IF(P304="a","")))</f>
        <v/>
      </c>
      <c r="R304" s="35" t="n">
        <f aca="false">IF(ISBLANK(B304),"",IF( ISBLANK(O304), , 1))</f>
        <v>0</v>
      </c>
      <c r="S304" s="38" t="str">
        <f aca="true">IF(ISBLANK(B304),"",IF( ISBLANK(K304), "" , IF( ISBLANK(O304), (TODAY()-K304)/365, (O304-K304)/365)) )</f>
        <v/>
      </c>
      <c r="T304" s="38" t="str">
        <f aca="false">IF(ISBLANK(B304),"",IF( ISBLANK(K304), "" , IF( ISBLANK(O304), ($Z$41-K304)/365, (O304-K304)/365)) )</f>
        <v/>
      </c>
      <c r="U304" s="38" t="str">
        <f aca="true">IF(ISBLANK(B304),"",IF( ISBLANK(O304), "", (TODAY()-O304)/365))</f>
        <v/>
      </c>
      <c r="V304" s="38" t="str">
        <f aca="false">IF(ISBLANK(B304),"",IF( ISBLANK(O304), "", ($Z$41-O304)/365))</f>
        <v/>
      </c>
      <c r="W304" s="29"/>
      <c r="X304" s="39" t="n">
        <v>1</v>
      </c>
      <c r="Y304" s="40"/>
    </row>
    <row r="305" customFormat="false" ht="15" hidden="false" customHeight="false" outlineLevel="0" collapsed="false">
      <c r="A305" s="1" t="n">
        <v>307</v>
      </c>
      <c r="B305" s="28" t="n">
        <v>1</v>
      </c>
      <c r="C305" s="29"/>
      <c r="D305" s="30" t="str">
        <f aca="false">CONCATENATE(E305,", ",F305,", кв-ры: ",H305,", агр: ",I305,", ",W305)</f>
        <v>, , кв-ры: 4,14,24,34,44,54,64,74,84,94,104,114,, агр: , </v>
      </c>
      <c r="E305" s="31"/>
      <c r="F305" s="31"/>
      <c r="G305" s="31"/>
      <c r="H305" s="31" t="s">
        <v>112</v>
      </c>
      <c r="I305" s="32"/>
      <c r="J305" s="4"/>
      <c r="K305" s="33"/>
      <c r="L305" s="34" t="str">
        <f aca="false">IF(ISBLANK(K305),"a","b")</f>
        <v>a</v>
      </c>
      <c r="M305" s="34" t="str">
        <f aca="false">IF(ISBLANK(B305),"",IF(L305="b",K305,IF(L305="a","")))</f>
        <v/>
      </c>
      <c r="N305" s="35" t="n">
        <f aca="false">IF(ISBLANK(B305),"",IF( ISBLANK(K305), , IF( ISBLANK(O305), 1,) ))</f>
        <v>0</v>
      </c>
      <c r="O305" s="44"/>
      <c r="P305" s="37" t="str">
        <f aca="false">IF(ISBLANK(O305),"a","b")</f>
        <v>a</v>
      </c>
      <c r="Q305" s="34" t="str">
        <f aca="false">IF(ISBLANK(B305),"",IF(P305="b",O305,IF(P305="a","")))</f>
        <v/>
      </c>
      <c r="R305" s="35" t="n">
        <f aca="false">IF(ISBLANK(B305),"",IF( ISBLANK(O305), , 1))</f>
        <v>0</v>
      </c>
      <c r="S305" s="38" t="str">
        <f aca="true">IF(ISBLANK(B305),"",IF( ISBLANK(K305), "" , IF( ISBLANK(O305), (TODAY()-K305)/365, (O305-K305)/365)) )</f>
        <v/>
      </c>
      <c r="T305" s="38" t="str">
        <f aca="false">IF(ISBLANK(B305),"",IF( ISBLANK(K305), "" , IF( ISBLANK(O305), ($Z$41-K305)/365, (O305-K305)/365)) )</f>
        <v/>
      </c>
      <c r="U305" s="38" t="str">
        <f aca="true">IF(ISBLANK(B305),"",IF( ISBLANK(O305), "", (TODAY()-O305)/365))</f>
        <v/>
      </c>
      <c r="V305" s="38" t="str">
        <f aca="false">IF(ISBLANK(B305),"",IF( ISBLANK(O305), "", ($Z$41-O305)/365))</f>
        <v/>
      </c>
      <c r="W305" s="29"/>
      <c r="X305" s="39" t="n">
        <v>1</v>
      </c>
      <c r="Y305" s="40"/>
    </row>
    <row r="306" customFormat="false" ht="15" hidden="false" customHeight="false" outlineLevel="0" collapsed="false">
      <c r="A306" s="1" t="n">
        <v>308</v>
      </c>
      <c r="B306" s="28" t="n">
        <v>1</v>
      </c>
      <c r="C306" s="29"/>
      <c r="D306" s="30" t="str">
        <f aca="false">CONCATENATE(E306,", ",F306,", кв-ры: ",H306,", агр: ",I306,", ",W306)</f>
        <v>, , кв-ры: 5,15,25,35,45,55,65,75,85,95,105,115,, агр: , </v>
      </c>
      <c r="E306" s="31"/>
      <c r="F306" s="31"/>
      <c r="G306" s="31"/>
      <c r="H306" s="31" t="s">
        <v>113</v>
      </c>
      <c r="I306" s="32"/>
      <c r="J306" s="4"/>
      <c r="K306" s="33"/>
      <c r="L306" s="34" t="str">
        <f aca="false">IF(ISBLANK(K306),"a","b")</f>
        <v>a</v>
      </c>
      <c r="M306" s="34" t="str">
        <f aca="false">IF(ISBLANK(B306),"",IF(L306="b",K306,IF(L306="a","")))</f>
        <v/>
      </c>
      <c r="N306" s="35" t="n">
        <f aca="false">IF(ISBLANK(B306),"",IF( ISBLANK(K306), , IF( ISBLANK(O306), 1,) ))</f>
        <v>0</v>
      </c>
      <c r="O306" s="44"/>
      <c r="P306" s="37" t="str">
        <f aca="false">IF(ISBLANK(O306),"a","b")</f>
        <v>a</v>
      </c>
      <c r="Q306" s="34" t="str">
        <f aca="false">IF(ISBLANK(B306),"",IF(P306="b",O306,IF(P306="a","")))</f>
        <v/>
      </c>
      <c r="R306" s="35" t="n">
        <f aca="false">IF(ISBLANK(B306),"",IF( ISBLANK(O306), , 1))</f>
        <v>0</v>
      </c>
      <c r="S306" s="38" t="str">
        <f aca="true">IF(ISBLANK(B306),"",IF( ISBLANK(K306), "" , IF( ISBLANK(O306), (TODAY()-K306)/365, (O306-K306)/365)) )</f>
        <v/>
      </c>
      <c r="T306" s="38" t="str">
        <f aca="false">IF(ISBLANK(B306),"",IF( ISBLANK(K306), "" , IF( ISBLANK(O306), ($Z$41-K306)/365, (O306-K306)/365)) )</f>
        <v/>
      </c>
      <c r="U306" s="38" t="str">
        <f aca="true">IF(ISBLANK(B306),"",IF( ISBLANK(O306), "", (TODAY()-O306)/365))</f>
        <v/>
      </c>
      <c r="V306" s="38" t="str">
        <f aca="false">IF(ISBLANK(B306),"",IF( ISBLANK(O306), "", ($Z$41-O306)/365))</f>
        <v/>
      </c>
      <c r="W306" s="29"/>
      <c r="X306" s="39" t="n">
        <v>1</v>
      </c>
      <c r="Y306" s="40"/>
    </row>
    <row r="307" customFormat="false" ht="15" hidden="false" customHeight="false" outlineLevel="0" collapsed="false">
      <c r="A307" s="1" t="n">
        <v>309</v>
      </c>
      <c r="B307" s="28" t="n">
        <v>1</v>
      </c>
      <c r="C307" s="29"/>
      <c r="D307" s="30" t="str">
        <f aca="false">CONCATENATE(E307,", ",F307,", кв-ры: ",H307,", агр: ",I307,", ",W307)</f>
        <v>, , кв-ры: 6,16,26,36,46,56,66,76,86,96,106,116,, агр: , </v>
      </c>
      <c r="E307" s="31"/>
      <c r="F307" s="31"/>
      <c r="G307" s="31"/>
      <c r="H307" s="31" t="s">
        <v>114</v>
      </c>
      <c r="I307" s="32"/>
      <c r="J307" s="4"/>
      <c r="K307" s="33"/>
      <c r="L307" s="34" t="str">
        <f aca="false">IF(ISBLANK(K307),"a","b")</f>
        <v>a</v>
      </c>
      <c r="M307" s="34" t="str">
        <f aca="false">IF(ISBLANK(B307),"",IF(L307="b",K307,IF(L307="a","")))</f>
        <v/>
      </c>
      <c r="N307" s="35" t="n">
        <f aca="false">IF(ISBLANK(B307),"",IF( ISBLANK(K307), , IF( ISBLANK(O307), 1,) ))</f>
        <v>0</v>
      </c>
      <c r="O307" s="44"/>
      <c r="P307" s="37" t="str">
        <f aca="false">IF(ISBLANK(O307),"a","b")</f>
        <v>a</v>
      </c>
      <c r="Q307" s="34" t="str">
        <f aca="false">IF(ISBLANK(B307),"",IF(P307="b",O307,IF(P307="a","")))</f>
        <v/>
      </c>
      <c r="R307" s="35" t="n">
        <f aca="false">IF(ISBLANK(B307),"",IF( ISBLANK(O307), , 1))</f>
        <v>0</v>
      </c>
      <c r="S307" s="38" t="str">
        <f aca="true">IF(ISBLANK(B307),"",IF( ISBLANK(K307), "" , IF( ISBLANK(O307), (TODAY()-K307)/365, (O307-K307)/365)) )</f>
        <v/>
      </c>
      <c r="T307" s="38" t="str">
        <f aca="false">IF(ISBLANK(B307),"",IF( ISBLANK(K307), "" , IF( ISBLANK(O307), ($Z$41-K307)/365, (O307-K307)/365)) )</f>
        <v/>
      </c>
      <c r="U307" s="38" t="str">
        <f aca="true">IF(ISBLANK(B307),"",IF( ISBLANK(O307), "", (TODAY()-O307)/365))</f>
        <v/>
      </c>
      <c r="V307" s="38" t="str">
        <f aca="false">IF(ISBLANK(B307),"",IF( ISBLANK(O307), "", ($Z$41-O307)/365))</f>
        <v/>
      </c>
      <c r="W307" s="29"/>
      <c r="X307" s="39" t="n">
        <v>1</v>
      </c>
      <c r="Y307" s="40"/>
    </row>
    <row r="308" customFormat="false" ht="15" hidden="false" customHeight="false" outlineLevel="0" collapsed="false">
      <c r="A308" s="1" t="n">
        <v>310</v>
      </c>
      <c r="B308" s="28" t="n">
        <v>1</v>
      </c>
      <c r="C308" s="29"/>
      <c r="D308" s="30" t="str">
        <f aca="false">CONCATENATE(E308,", ",F308,", кв-ры: ",H308,", агр: ",I308,", ",W308)</f>
        <v>, , кв-ры: 7,17,27,37,47,57,67,77,87,97,107,117,, агр: , </v>
      </c>
      <c r="E308" s="31"/>
      <c r="F308" s="31"/>
      <c r="G308" s="31"/>
      <c r="H308" s="31" t="s">
        <v>115</v>
      </c>
      <c r="I308" s="32"/>
      <c r="J308" s="4"/>
      <c r="K308" s="46"/>
      <c r="L308" s="34" t="str">
        <f aca="false">IF(ISBLANK(K308),"a","b")</f>
        <v>a</v>
      </c>
      <c r="M308" s="34" t="str">
        <f aca="false">IF(ISBLANK(B308),"",IF(L308="b",K308,IF(L308="a","")))</f>
        <v/>
      </c>
      <c r="N308" s="35" t="n">
        <f aca="false">IF(ISBLANK(B308),"",IF( ISBLANK(K308), , IF( ISBLANK(O308), 1,) ))</f>
        <v>0</v>
      </c>
      <c r="O308" s="44"/>
      <c r="P308" s="37" t="str">
        <f aca="false">IF(ISBLANK(O308),"a","b")</f>
        <v>a</v>
      </c>
      <c r="Q308" s="34" t="str">
        <f aca="false">IF(ISBLANK(B308),"",IF(P308="b",O308,IF(P308="a","")))</f>
        <v/>
      </c>
      <c r="R308" s="35" t="n">
        <f aca="false">IF(ISBLANK(B308),"",IF( ISBLANK(O308), , 1))</f>
        <v>0</v>
      </c>
      <c r="S308" s="38" t="str">
        <f aca="true">IF(ISBLANK(B308),"",IF( ISBLANK(K308), "" , IF( ISBLANK(O308), (TODAY()-K308)/365, (O308-K308)/365)) )</f>
        <v/>
      </c>
      <c r="T308" s="38" t="str">
        <f aca="false">IF(ISBLANK(B308),"",IF( ISBLANK(K308), "" , IF( ISBLANK(O308), ($Z$41-K308)/365, (O308-K308)/365)) )</f>
        <v/>
      </c>
      <c r="U308" s="38" t="str">
        <f aca="true">IF(ISBLANK(B308),"",IF( ISBLANK(O308), "", (TODAY()-O308)/365))</f>
        <v/>
      </c>
      <c r="V308" s="38" t="str">
        <f aca="false">IF(ISBLANK(B308),"",IF( ISBLANK(O308), "", ($Z$41-O308)/365))</f>
        <v/>
      </c>
      <c r="W308" s="29"/>
      <c r="X308" s="39" t="n">
        <v>1</v>
      </c>
      <c r="Y308" s="40"/>
    </row>
    <row r="309" customFormat="false" ht="15" hidden="false" customHeight="false" outlineLevel="0" collapsed="false">
      <c r="A309" s="1" t="n">
        <v>311</v>
      </c>
      <c r="B309" s="28" t="n">
        <v>1</v>
      </c>
      <c r="C309" s="29"/>
      <c r="D309" s="30" t="str">
        <f aca="false">CONCATENATE(E309,", ",F309,", кв-ры: ",H309,", агр: ",I309,", ",W309)</f>
        <v>, , кв-ры: 8,18,28,38,48,58,68,78,88,98,108,118,, агр: , </v>
      </c>
      <c r="E309" s="31"/>
      <c r="F309" s="31"/>
      <c r="G309" s="31"/>
      <c r="H309" s="31" t="s">
        <v>116</v>
      </c>
      <c r="I309" s="32"/>
      <c r="J309" s="4"/>
      <c r="K309" s="33"/>
      <c r="L309" s="34" t="str">
        <f aca="false">IF(ISBLANK(K309),"a","b")</f>
        <v>a</v>
      </c>
      <c r="M309" s="34" t="str">
        <f aca="false">IF(ISBLANK(B309),"",IF(L309="b",K309,IF(L309="a","")))</f>
        <v/>
      </c>
      <c r="N309" s="35" t="n">
        <f aca="false">IF(ISBLANK(B309),"",IF( ISBLANK(K309), , IF( ISBLANK(O309), 1,) ))</f>
        <v>0</v>
      </c>
      <c r="O309" s="44"/>
      <c r="P309" s="37" t="str">
        <f aca="false">IF(ISBLANK(O309),"a","b")</f>
        <v>a</v>
      </c>
      <c r="Q309" s="34" t="str">
        <f aca="false">IF(ISBLANK(B309),"",IF(P309="b",O309,IF(P309="a","")))</f>
        <v/>
      </c>
      <c r="R309" s="35" t="n">
        <f aca="false">IF(ISBLANK(B309),"",IF( ISBLANK(O309), , 1))</f>
        <v>0</v>
      </c>
      <c r="S309" s="38" t="str">
        <f aca="true">IF(ISBLANK(B309),"",IF( ISBLANK(K309), "" , IF( ISBLANK(O309), (TODAY()-K309)/365, (O309-K309)/365)) )</f>
        <v/>
      </c>
      <c r="T309" s="38" t="str">
        <f aca="false">IF(ISBLANK(B309),"",IF( ISBLANK(K309), "" , IF( ISBLANK(O309), ($Z$41-K309)/365, (O309-K309)/365)) )</f>
        <v/>
      </c>
      <c r="U309" s="38" t="str">
        <f aca="true">IF(ISBLANK(B309),"",IF( ISBLANK(O309), "", (TODAY()-O309)/365))</f>
        <v/>
      </c>
      <c r="V309" s="38" t="str">
        <f aca="false">IF(ISBLANK(B309),"",IF( ISBLANK(O309), "", ($Z$41-O309)/365))</f>
        <v/>
      </c>
      <c r="W309" s="29"/>
      <c r="X309" s="39" t="n">
        <v>1</v>
      </c>
      <c r="Y309" s="40"/>
    </row>
    <row r="310" customFormat="false" ht="15" hidden="false" customHeight="false" outlineLevel="0" collapsed="false">
      <c r="A310" s="1" t="n">
        <v>312</v>
      </c>
      <c r="B310" s="28" t="n">
        <v>1</v>
      </c>
      <c r="C310" s="29"/>
      <c r="D310" s="30" t="str">
        <f aca="false">CONCATENATE(E310,", ",F310,", кв-ры: ",H310,", агр: ",I310,", ",W310)</f>
        <v>, , кв-ры: 9,19,29,39,49,59,69,79,89,99,109,119,, агр: , </v>
      </c>
      <c r="E310" s="31"/>
      <c r="F310" s="31"/>
      <c r="G310" s="31"/>
      <c r="H310" s="31" t="s">
        <v>117</v>
      </c>
      <c r="I310" s="32"/>
      <c r="J310" s="4"/>
      <c r="K310" s="33"/>
      <c r="L310" s="34" t="str">
        <f aca="false">IF(ISBLANK(K310),"a","b")</f>
        <v>a</v>
      </c>
      <c r="M310" s="34" t="str">
        <f aca="false">IF(ISBLANK(B310),"",IF(L310="b",K310,IF(L310="a","")))</f>
        <v/>
      </c>
      <c r="N310" s="35" t="n">
        <f aca="false">IF(ISBLANK(B310),"",IF( ISBLANK(K310), , IF( ISBLANK(O310), 1,) ))</f>
        <v>0</v>
      </c>
      <c r="O310" s="44"/>
      <c r="P310" s="37" t="str">
        <f aca="false">IF(ISBLANK(O310),"a","b")</f>
        <v>a</v>
      </c>
      <c r="Q310" s="34" t="str">
        <f aca="false">IF(ISBLANK(B310),"",IF(P310="b",O310,IF(P310="a","")))</f>
        <v/>
      </c>
      <c r="R310" s="35" t="n">
        <f aca="false">IF(ISBLANK(B310),"",IF( ISBLANK(O310), , 1))</f>
        <v>0</v>
      </c>
      <c r="S310" s="38" t="str">
        <f aca="true">IF(ISBLANK(B310),"",IF( ISBLANK(K310), "" , IF( ISBLANK(O310), (TODAY()-K310)/365, (O310-K310)/365)) )</f>
        <v/>
      </c>
      <c r="T310" s="38" t="str">
        <f aca="false">IF(ISBLANK(B310),"",IF( ISBLANK(K310), "" , IF( ISBLANK(O310), ($Z$41-K310)/365, (O310-K310)/365)) )</f>
        <v/>
      </c>
      <c r="U310" s="38" t="str">
        <f aca="true">IF(ISBLANK(B310),"",IF( ISBLANK(O310), "", (TODAY()-O310)/365))</f>
        <v/>
      </c>
      <c r="V310" s="38" t="str">
        <f aca="false">IF(ISBLANK(B310),"",IF( ISBLANK(O310), "", ($Z$41-O310)/365))</f>
        <v/>
      </c>
      <c r="W310" s="29"/>
      <c r="X310" s="39" t="n">
        <v>1</v>
      </c>
      <c r="Y310" s="40"/>
    </row>
    <row r="311" customFormat="false" ht="15" hidden="false" customHeight="false" outlineLevel="0" collapsed="false">
      <c r="A311" s="1" t="n">
        <v>313</v>
      </c>
      <c r="B311" s="28" t="n">
        <v>1</v>
      </c>
      <c r="C311" s="29"/>
      <c r="D311" s="30" t="str">
        <f aca="false">CONCATENATE(E311,", ",F311,", кв-ры: ",H311,", агр: ",I311,", ",W311)</f>
        <v>, , кв-ры: 10,20,30,40,50,60,70,80,90,100,110,, агр: , </v>
      </c>
      <c r="E311" s="31"/>
      <c r="F311" s="31"/>
      <c r="G311" s="31"/>
      <c r="H311" s="31" t="s">
        <v>118</v>
      </c>
      <c r="I311" s="32"/>
      <c r="J311" s="4"/>
      <c r="K311" s="33"/>
      <c r="L311" s="34" t="str">
        <f aca="false">IF(ISBLANK(K311),"a","b")</f>
        <v>a</v>
      </c>
      <c r="M311" s="34" t="str">
        <f aca="false">IF(ISBLANK(B311),"",IF(L311="b",K311,IF(L311="a","")))</f>
        <v/>
      </c>
      <c r="N311" s="35" t="n">
        <f aca="false">IF(ISBLANK(B311),"",IF( ISBLANK(K311), , IF( ISBLANK(O311), 1,) ))</f>
        <v>0</v>
      </c>
      <c r="O311" s="36"/>
      <c r="P311" s="37" t="str">
        <f aca="false">IF(ISBLANK(O311),"a","b")</f>
        <v>a</v>
      </c>
      <c r="Q311" s="34" t="str">
        <f aca="false">IF(ISBLANK(B311),"",IF(P311="b",O311,IF(P311="a","")))</f>
        <v/>
      </c>
      <c r="R311" s="35" t="n">
        <f aca="false">IF(ISBLANK(B311),"",IF( ISBLANK(O311), , 1))</f>
        <v>0</v>
      </c>
      <c r="S311" s="38" t="str">
        <f aca="true">IF(ISBLANK(B311),"",IF( ISBLANK(K311), "" , IF( ISBLANK(O311), (TODAY()-K311)/365, (O311-K311)/365)) )</f>
        <v/>
      </c>
      <c r="T311" s="38" t="str">
        <f aca="false">IF(ISBLANK(B311),"",IF( ISBLANK(K311), "" , IF( ISBLANK(O311), ($Z$41-K311)/365, (O311-K311)/365)) )</f>
        <v/>
      </c>
      <c r="U311" s="38" t="str">
        <f aca="true">IF(ISBLANK(B311),"",IF( ISBLANK(O311), "", (TODAY()-O311)/365))</f>
        <v/>
      </c>
      <c r="V311" s="38" t="str">
        <f aca="false">IF(ISBLANK(B311),"",IF( ISBLANK(O311), "", ($Z$41-O311)/365))</f>
        <v/>
      </c>
      <c r="W311" s="29"/>
      <c r="X311" s="39" t="n">
        <v>1</v>
      </c>
      <c r="Y311" s="40"/>
    </row>
    <row r="312" customFormat="false" ht="15" hidden="false" customHeight="false" outlineLevel="0" collapsed="false">
      <c r="A312" s="1" t="n">
        <v>314</v>
      </c>
      <c r="B312" s="28" t="n">
        <v>1</v>
      </c>
      <c r="C312" s="29" t="n">
        <v>10</v>
      </c>
      <c r="D312" s="30" t="str">
        <f aca="false">CONCATENATE(E312,", ",F312,", кв-ры: ",H312,", агр: ",I312,", ",W312)</f>
        <v>Ленинградская, 24, кв-ры: 1,11,21,31,41,51,61,71,81,91,101,111,, агр: , </v>
      </c>
      <c r="E312" s="31" t="s">
        <v>108</v>
      </c>
      <c r="F312" s="31" t="n">
        <v>24</v>
      </c>
      <c r="G312" s="31" t="n">
        <v>120</v>
      </c>
      <c r="H312" s="31" t="s">
        <v>109</v>
      </c>
      <c r="I312" s="32"/>
      <c r="J312" s="4"/>
      <c r="K312" s="33"/>
      <c r="L312" s="34" t="str">
        <f aca="false">IF(ISBLANK(K312),"a","b")</f>
        <v>a</v>
      </c>
      <c r="M312" s="34" t="str">
        <f aca="false">IF(ISBLANK(B312),"",IF(L312="b",K312,IF(L312="a","")))</f>
        <v/>
      </c>
      <c r="N312" s="35" t="n">
        <f aca="false">IF(ISBLANK(B312),"",IF( ISBLANK(K312), , IF( ISBLANK(O312), 1,) ))</f>
        <v>0</v>
      </c>
      <c r="O312" s="44"/>
      <c r="P312" s="37" t="str">
        <f aca="false">IF(ISBLANK(O312),"a","b")</f>
        <v>a</v>
      </c>
      <c r="Q312" s="34" t="str">
        <f aca="false">IF(ISBLANK(B312),"",IF(P312="b",O312,IF(P312="a","")))</f>
        <v/>
      </c>
      <c r="R312" s="35" t="n">
        <f aca="false">IF(ISBLANK(B312),"",IF( ISBLANK(O312), , 1))</f>
        <v>0</v>
      </c>
      <c r="S312" s="38" t="str">
        <f aca="true">IF(ISBLANK(B312),"",IF( ISBLANK(K312), "" , IF( ISBLANK(O312), (TODAY()-K312)/365, (O312-K312)/365)) )</f>
        <v/>
      </c>
      <c r="T312" s="38" t="str">
        <f aca="false">IF(ISBLANK(B312),"",IF( ISBLANK(K312), "" , IF( ISBLANK(O312), ($Z$41-K312)/365, (O312-K312)/365)) )</f>
        <v/>
      </c>
      <c r="U312" s="38" t="str">
        <f aca="true">IF(ISBLANK(B312),"",IF( ISBLANK(O312), "", (TODAY()-O312)/365))</f>
        <v/>
      </c>
      <c r="V312" s="38" t="str">
        <f aca="false">IF(ISBLANK(B312),"",IF( ISBLANK(O312), "", ($Z$41-O312)/365))</f>
        <v/>
      </c>
      <c r="W312" s="29"/>
      <c r="X312" s="39" t="n">
        <v>1</v>
      </c>
      <c r="Y312" s="40"/>
    </row>
    <row r="313" customFormat="false" ht="15" hidden="false" customHeight="false" outlineLevel="0" collapsed="false">
      <c r="A313" s="1" t="n">
        <v>315</v>
      </c>
      <c r="B313" s="28" t="n">
        <v>1</v>
      </c>
      <c r="C313" s="29"/>
      <c r="D313" s="30" t="str">
        <f aca="false">CONCATENATE(E313,", ",F313,", кв-ры: ",H313,", агр: ",I313,", ",W313)</f>
        <v>, , кв-ры: 2,12,22,32,42,52,62,72,82,92,102,112,, агр: , </v>
      </c>
      <c r="E313" s="31"/>
      <c r="F313" s="31"/>
      <c r="G313" s="31"/>
      <c r="H313" s="31" t="s">
        <v>110</v>
      </c>
      <c r="I313" s="32"/>
      <c r="J313" s="4"/>
      <c r="K313" s="33"/>
      <c r="L313" s="34" t="str">
        <f aca="false">IF(ISBLANK(K313),"a","b")</f>
        <v>a</v>
      </c>
      <c r="M313" s="34" t="str">
        <f aca="false">IF(ISBLANK(B313),"",IF(L313="b",K313,IF(L313="a","")))</f>
        <v/>
      </c>
      <c r="N313" s="35" t="n">
        <f aca="false">IF(ISBLANK(B313),"",IF( ISBLANK(K313), , IF( ISBLANK(O313), 1,) ))</f>
        <v>0</v>
      </c>
      <c r="O313" s="44"/>
      <c r="P313" s="37" t="str">
        <f aca="false">IF(ISBLANK(O313),"a","b")</f>
        <v>a</v>
      </c>
      <c r="Q313" s="34" t="str">
        <f aca="false">IF(ISBLANK(B313),"",IF(P313="b",O313,IF(P313="a","")))</f>
        <v/>
      </c>
      <c r="R313" s="35" t="n">
        <f aca="false">IF(ISBLANK(B313),"",IF( ISBLANK(O313), , 1))</f>
        <v>0</v>
      </c>
      <c r="S313" s="38" t="str">
        <f aca="true">IF(ISBLANK(B313),"",IF( ISBLANK(K313), "" , IF( ISBLANK(O313), (TODAY()-K313)/365, (O313-K313)/365)) )</f>
        <v/>
      </c>
      <c r="T313" s="38" t="str">
        <f aca="false">IF(ISBLANK(B313),"",IF( ISBLANK(K313), "" , IF( ISBLANK(O313), ($Z$41-K313)/365, (O313-K313)/365)) )</f>
        <v/>
      </c>
      <c r="U313" s="38" t="str">
        <f aca="true">IF(ISBLANK(B313),"",IF( ISBLANK(O313), "", (TODAY()-O313)/365))</f>
        <v/>
      </c>
      <c r="V313" s="38" t="str">
        <f aca="false">IF(ISBLANK(B313),"",IF( ISBLANK(O313), "", ($Z$41-O313)/365))</f>
        <v/>
      </c>
      <c r="W313" s="29"/>
      <c r="X313" s="39" t="n">
        <v>1</v>
      </c>
      <c r="Y313" s="40"/>
    </row>
    <row r="314" customFormat="false" ht="15" hidden="false" customHeight="false" outlineLevel="0" collapsed="false">
      <c r="A314" s="1" t="n">
        <v>316</v>
      </c>
      <c r="B314" s="28" t="n">
        <v>1</v>
      </c>
      <c r="C314" s="29"/>
      <c r="D314" s="30" t="str">
        <f aca="false">CONCATENATE(E314,", ",F314,", кв-ры: ",H314,", агр: ",I314,", ",W314)</f>
        <v>, , кв-ры: 3,13,23,33,43,53,63,73,83,93,103,113,, агр: , </v>
      </c>
      <c r="E314" s="31"/>
      <c r="F314" s="31"/>
      <c r="G314" s="31"/>
      <c r="H314" s="31" t="s">
        <v>111</v>
      </c>
      <c r="I314" s="32"/>
      <c r="J314" s="4"/>
      <c r="K314" s="33"/>
      <c r="L314" s="34" t="str">
        <f aca="false">IF(ISBLANK(K314),"a","b")</f>
        <v>a</v>
      </c>
      <c r="M314" s="34" t="str">
        <f aca="false">IF(ISBLANK(B314),"",IF(L314="b",K314,IF(L314="a","")))</f>
        <v/>
      </c>
      <c r="N314" s="35" t="n">
        <f aca="false">IF(ISBLANK(B314),"",IF( ISBLANK(K314), , IF( ISBLANK(O314), 1,) ))</f>
        <v>0</v>
      </c>
      <c r="O314" s="36"/>
      <c r="P314" s="37" t="str">
        <f aca="false">IF(ISBLANK(O314),"a","b")</f>
        <v>a</v>
      </c>
      <c r="Q314" s="34" t="str">
        <f aca="false">IF(ISBLANK(B314),"",IF(P314="b",O314,IF(P314="a","")))</f>
        <v/>
      </c>
      <c r="R314" s="35" t="n">
        <f aca="false">IF(ISBLANK(B314),"",IF( ISBLANK(O314), , 1))</f>
        <v>0</v>
      </c>
      <c r="S314" s="38" t="str">
        <f aca="true">IF(ISBLANK(B314),"",IF( ISBLANK(K314), "" , IF( ISBLANK(O314), (TODAY()-K314)/365, (O314-K314)/365)) )</f>
        <v/>
      </c>
      <c r="T314" s="38" t="str">
        <f aca="false">IF(ISBLANK(B314),"",IF( ISBLANK(K314), "" , IF( ISBLANK(O314), ($Z$41-K314)/365, (O314-K314)/365)) )</f>
        <v/>
      </c>
      <c r="U314" s="38" t="str">
        <f aca="true">IF(ISBLANK(B314),"",IF( ISBLANK(O314), "", (TODAY()-O314)/365))</f>
        <v/>
      </c>
      <c r="V314" s="38" t="str">
        <f aca="false">IF(ISBLANK(B314),"",IF( ISBLANK(O314), "", ($Z$41-O314)/365))</f>
        <v/>
      </c>
      <c r="W314" s="29"/>
      <c r="X314" s="39" t="n">
        <v>1</v>
      </c>
      <c r="Y314" s="40"/>
    </row>
    <row r="315" customFormat="false" ht="15" hidden="false" customHeight="false" outlineLevel="0" collapsed="false">
      <c r="A315" s="1" t="n">
        <v>317</v>
      </c>
      <c r="B315" s="28" t="n">
        <v>1</v>
      </c>
      <c r="C315" s="29"/>
      <c r="D315" s="30" t="str">
        <f aca="false">CONCATENATE(E315,", ",F315,", кв-ры: ",H315,", агр: ",I315,", ",W315)</f>
        <v>, , кв-ры: 4,14,24,34,44,54,64,74,84,94,104,114,, агр: , </v>
      </c>
      <c r="E315" s="31"/>
      <c r="F315" s="31"/>
      <c r="G315" s="31"/>
      <c r="H315" s="31" t="s">
        <v>112</v>
      </c>
      <c r="I315" s="32"/>
      <c r="J315" s="4"/>
      <c r="K315" s="46"/>
      <c r="L315" s="34" t="str">
        <f aca="false">IF(ISBLANK(K315),"a","b")</f>
        <v>a</v>
      </c>
      <c r="M315" s="34" t="str">
        <f aca="false">IF(ISBLANK(B315),"",IF(L315="b",K315,IF(L315="a","")))</f>
        <v/>
      </c>
      <c r="N315" s="35" t="n">
        <f aca="false">IF(ISBLANK(B315),"",IF( ISBLANK(K315), , IF( ISBLANK(O315), 1,) ))</f>
        <v>0</v>
      </c>
      <c r="O315" s="44"/>
      <c r="P315" s="37" t="str">
        <f aca="false">IF(ISBLANK(O315),"a","b")</f>
        <v>a</v>
      </c>
      <c r="Q315" s="34" t="str">
        <f aca="false">IF(ISBLANK(B315),"",IF(P315="b",O315,IF(P315="a","")))</f>
        <v/>
      </c>
      <c r="R315" s="35" t="n">
        <f aca="false">IF(ISBLANK(B315),"",IF( ISBLANK(O315), , 1))</f>
        <v>0</v>
      </c>
      <c r="S315" s="38" t="str">
        <f aca="true">IF(ISBLANK(B315),"",IF( ISBLANK(K315), "" , IF( ISBLANK(O315), (TODAY()-K315)/365, (O315-K315)/365)) )</f>
        <v/>
      </c>
      <c r="T315" s="38" t="str">
        <f aca="false">IF(ISBLANK(B315),"",IF( ISBLANK(K315), "" , IF( ISBLANK(O315), ($Z$41-K315)/365, (O315-K315)/365)) )</f>
        <v/>
      </c>
      <c r="U315" s="38" t="str">
        <f aca="true">IF(ISBLANK(B315),"",IF( ISBLANK(O315), "", (TODAY()-O315)/365))</f>
        <v/>
      </c>
      <c r="V315" s="38" t="str">
        <f aca="false">IF(ISBLANK(B315),"",IF( ISBLANK(O315), "", ($Z$41-O315)/365))</f>
        <v/>
      </c>
      <c r="W315" s="29"/>
      <c r="X315" s="39" t="n">
        <v>1</v>
      </c>
      <c r="Y315" s="40"/>
    </row>
    <row r="316" customFormat="false" ht="15" hidden="false" customHeight="false" outlineLevel="0" collapsed="false">
      <c r="A316" s="1" t="n">
        <v>318</v>
      </c>
      <c r="B316" s="28" t="n">
        <v>1</v>
      </c>
      <c r="C316" s="29"/>
      <c r="D316" s="30" t="str">
        <f aca="false">CONCATENATE(E316,", ",F316,", кв-ры: ",H316,", агр: ",I316,", ",W316)</f>
        <v>, , кв-ры: 5,15,25,35,45,55,65,75,85,95,105,115,, агр: , </v>
      </c>
      <c r="E316" s="31"/>
      <c r="F316" s="31"/>
      <c r="G316" s="31"/>
      <c r="H316" s="31" t="s">
        <v>113</v>
      </c>
      <c r="I316" s="32"/>
      <c r="J316" s="4"/>
      <c r="K316" s="46"/>
      <c r="L316" s="34" t="str">
        <f aca="false">IF(ISBLANK(K316),"a","b")</f>
        <v>a</v>
      </c>
      <c r="M316" s="34" t="str">
        <f aca="false">IF(ISBLANK(B316),"",IF(L316="b",K316,IF(L316="a","")))</f>
        <v/>
      </c>
      <c r="N316" s="35" t="n">
        <f aca="false">IF(ISBLANK(B316),"",IF( ISBLANK(K316), , IF( ISBLANK(O316), 1,) ))</f>
        <v>0</v>
      </c>
      <c r="O316" s="44"/>
      <c r="P316" s="37" t="str">
        <f aca="false">IF(ISBLANK(O316),"a","b")</f>
        <v>a</v>
      </c>
      <c r="Q316" s="34" t="str">
        <f aca="false">IF(ISBLANK(B316),"",IF(P316="b",O316,IF(P316="a","")))</f>
        <v/>
      </c>
      <c r="R316" s="35" t="n">
        <f aca="false">IF(ISBLANK(B316),"",IF( ISBLANK(O316), , 1))</f>
        <v>0</v>
      </c>
      <c r="S316" s="38" t="str">
        <f aca="true">IF(ISBLANK(B316),"",IF( ISBLANK(K316), "" , IF( ISBLANK(O316), (TODAY()-K316)/365, (O316-K316)/365)) )</f>
        <v/>
      </c>
      <c r="T316" s="38" t="str">
        <f aca="false">IF(ISBLANK(B316),"",IF( ISBLANK(K316), "" , IF( ISBLANK(O316), ($Z$41-K316)/365, (O316-K316)/365)) )</f>
        <v/>
      </c>
      <c r="U316" s="38" t="str">
        <f aca="true">IF(ISBLANK(B316),"",IF( ISBLANK(O316), "", (TODAY()-O316)/365))</f>
        <v/>
      </c>
      <c r="V316" s="38" t="str">
        <f aca="false">IF(ISBLANK(B316),"",IF( ISBLANK(O316), "", ($Z$41-O316)/365))</f>
        <v/>
      </c>
      <c r="W316" s="29"/>
      <c r="X316" s="39" t="n">
        <v>1</v>
      </c>
      <c r="Y316" s="40"/>
    </row>
    <row r="317" customFormat="false" ht="15" hidden="false" customHeight="false" outlineLevel="0" collapsed="false">
      <c r="A317" s="1" t="n">
        <v>319</v>
      </c>
      <c r="B317" s="28" t="n">
        <v>1</v>
      </c>
      <c r="C317" s="29"/>
      <c r="D317" s="30" t="str">
        <f aca="false">CONCATENATE(E317,", ",F317,", кв-ры: ",H317,", агр: ",I317,", ",W317)</f>
        <v>, , кв-ры: 6,16,26,36,46,56,66,76,86,96,106,116,, агр: , </v>
      </c>
      <c r="E317" s="31"/>
      <c r="F317" s="31"/>
      <c r="G317" s="31"/>
      <c r="H317" s="31" t="s">
        <v>114</v>
      </c>
      <c r="I317" s="32"/>
      <c r="J317" s="4"/>
      <c r="K317" s="33"/>
      <c r="L317" s="34" t="str">
        <f aca="false">IF(ISBLANK(K317),"a","b")</f>
        <v>a</v>
      </c>
      <c r="M317" s="34" t="str">
        <f aca="false">IF(ISBLANK(B317),"",IF(L317="b",K317,IF(L317="a","")))</f>
        <v/>
      </c>
      <c r="N317" s="35" t="n">
        <f aca="false">IF(ISBLANK(B317),"",IF( ISBLANK(K317), , IF( ISBLANK(O317), 1,) ))</f>
        <v>0</v>
      </c>
      <c r="O317" s="36"/>
      <c r="P317" s="37" t="str">
        <f aca="false">IF(ISBLANK(O317),"a","b")</f>
        <v>a</v>
      </c>
      <c r="Q317" s="34" t="str">
        <f aca="false">IF(ISBLANK(B317),"",IF(P317="b",O317,IF(P317="a","")))</f>
        <v/>
      </c>
      <c r="R317" s="35" t="n">
        <f aca="false">IF(ISBLANK(B317),"",IF( ISBLANK(O317), , 1))</f>
        <v>0</v>
      </c>
      <c r="S317" s="38" t="str">
        <f aca="true">IF(ISBLANK(B317),"",IF( ISBLANK(K317), "" , IF( ISBLANK(O317), (TODAY()-K317)/365, (O317-K317)/365)) )</f>
        <v/>
      </c>
      <c r="T317" s="38" t="str">
        <f aca="false">IF(ISBLANK(B317),"",IF( ISBLANK(K317), "" , IF( ISBLANK(O317), ($Z$41-K317)/365, (O317-K317)/365)) )</f>
        <v/>
      </c>
      <c r="U317" s="38" t="str">
        <f aca="true">IF(ISBLANK(B317),"",IF( ISBLANK(O317), "", (TODAY()-O317)/365))</f>
        <v/>
      </c>
      <c r="V317" s="38" t="str">
        <f aca="false">IF(ISBLANK(B317),"",IF( ISBLANK(O317), "", ($Z$41-O317)/365))</f>
        <v/>
      </c>
      <c r="W317" s="29"/>
      <c r="X317" s="39" t="n">
        <v>1</v>
      </c>
      <c r="Y317" s="40"/>
    </row>
    <row r="318" customFormat="false" ht="15" hidden="false" customHeight="false" outlineLevel="0" collapsed="false">
      <c r="A318" s="1" t="n">
        <v>320</v>
      </c>
      <c r="B318" s="28" t="n">
        <v>1</v>
      </c>
      <c r="C318" s="29"/>
      <c r="D318" s="30" t="str">
        <f aca="false">CONCATENATE(E318,", ",F318,", кв-ры: ",H318,", агр: ",I318,", ",W318)</f>
        <v>, , кв-ры: 7,17,27,37,47,57,67,77,87,97,107,117,, агр: , </v>
      </c>
      <c r="E318" s="31"/>
      <c r="F318" s="31"/>
      <c r="G318" s="31"/>
      <c r="H318" s="31" t="s">
        <v>115</v>
      </c>
      <c r="I318" s="32"/>
      <c r="J318" s="4"/>
      <c r="K318" s="33"/>
      <c r="L318" s="34" t="str">
        <f aca="false">IF(ISBLANK(K318),"a","b")</f>
        <v>a</v>
      </c>
      <c r="M318" s="34" t="str">
        <f aca="false">IF(ISBLANK(B318),"",IF(L318="b",K318,IF(L318="a","")))</f>
        <v/>
      </c>
      <c r="N318" s="35" t="n">
        <f aca="false">IF(ISBLANK(B318),"",IF( ISBLANK(K318), , IF( ISBLANK(O318), 1,) ))</f>
        <v>0</v>
      </c>
      <c r="O318" s="44"/>
      <c r="P318" s="37" t="str">
        <f aca="false">IF(ISBLANK(O318),"a","b")</f>
        <v>a</v>
      </c>
      <c r="Q318" s="34" t="str">
        <f aca="false">IF(ISBLANK(B318),"",IF(P318="b",O318,IF(P318="a","")))</f>
        <v/>
      </c>
      <c r="R318" s="35" t="n">
        <f aca="false">IF(ISBLANK(B318),"",IF( ISBLANK(O318), , 1))</f>
        <v>0</v>
      </c>
      <c r="S318" s="38" t="str">
        <f aca="true">IF(ISBLANK(B318),"",IF( ISBLANK(K318), "" , IF( ISBLANK(O318), (TODAY()-K318)/365, (O318-K318)/365)) )</f>
        <v/>
      </c>
      <c r="T318" s="38" t="str">
        <f aca="false">IF(ISBLANK(B318),"",IF( ISBLANK(K318), "" , IF( ISBLANK(O318), ($Z$41-K318)/365, (O318-K318)/365)) )</f>
        <v/>
      </c>
      <c r="U318" s="38" t="str">
        <f aca="true">IF(ISBLANK(B318),"",IF( ISBLANK(O318), "", (TODAY()-O318)/365))</f>
        <v/>
      </c>
      <c r="V318" s="38" t="str">
        <f aca="false">IF(ISBLANK(B318),"",IF( ISBLANK(O318), "", ($Z$41-O318)/365))</f>
        <v/>
      </c>
      <c r="W318" s="29"/>
      <c r="X318" s="39" t="n">
        <v>1</v>
      </c>
      <c r="Y318" s="40"/>
    </row>
    <row r="319" customFormat="false" ht="15" hidden="false" customHeight="false" outlineLevel="0" collapsed="false">
      <c r="A319" s="1" t="n">
        <v>321</v>
      </c>
      <c r="B319" s="28" t="n">
        <v>1</v>
      </c>
      <c r="C319" s="29"/>
      <c r="D319" s="30" t="str">
        <f aca="false">CONCATENATE(E319,", ",F319,", кв-ры: ",H319,", агр: ",I319,", ",W319)</f>
        <v>, , кв-ры: 8,18,28,38,48,58,68,78,88,98,108,118,, агр: , </v>
      </c>
      <c r="E319" s="31"/>
      <c r="F319" s="31"/>
      <c r="G319" s="31"/>
      <c r="H319" s="31" t="s">
        <v>116</v>
      </c>
      <c r="I319" s="32"/>
      <c r="J319" s="4"/>
      <c r="K319" s="33"/>
      <c r="L319" s="34" t="str">
        <f aca="false">IF(ISBLANK(K319),"a","b")</f>
        <v>a</v>
      </c>
      <c r="M319" s="34" t="str">
        <f aca="false">IF(ISBLANK(B319),"",IF(L319="b",K319,IF(L319="a","")))</f>
        <v/>
      </c>
      <c r="N319" s="35" t="n">
        <f aca="false">IF(ISBLANK(B319),"",IF( ISBLANK(K319), , IF( ISBLANK(O319), 1,) ))</f>
        <v>0</v>
      </c>
      <c r="O319" s="36"/>
      <c r="P319" s="37" t="str">
        <f aca="false">IF(ISBLANK(O319),"a","b")</f>
        <v>a</v>
      </c>
      <c r="Q319" s="34" t="str">
        <f aca="false">IF(ISBLANK(B319),"",IF(P319="b",O319,IF(P319="a","")))</f>
        <v/>
      </c>
      <c r="R319" s="35" t="n">
        <f aca="false">IF(ISBLANK(B319),"",IF( ISBLANK(O319), , 1))</f>
        <v>0</v>
      </c>
      <c r="S319" s="38" t="str">
        <f aca="true">IF(ISBLANK(B319),"",IF( ISBLANK(K319), "" , IF( ISBLANK(O319), (TODAY()-K319)/365, (O319-K319)/365)) )</f>
        <v/>
      </c>
      <c r="T319" s="38" t="str">
        <f aca="false">IF(ISBLANK(B319),"",IF( ISBLANK(K319), "" , IF( ISBLANK(O319), ($Z$41-K319)/365, (O319-K319)/365)) )</f>
        <v/>
      </c>
      <c r="U319" s="38" t="str">
        <f aca="true">IF(ISBLANK(B319),"",IF( ISBLANK(O319), "", (TODAY()-O319)/365))</f>
        <v/>
      </c>
      <c r="V319" s="38" t="str">
        <f aca="false">IF(ISBLANK(B319),"",IF( ISBLANK(O319), "", ($Z$41-O319)/365))</f>
        <v/>
      </c>
      <c r="W319" s="29"/>
      <c r="X319" s="39" t="n">
        <v>1</v>
      </c>
      <c r="Y319" s="40"/>
    </row>
    <row r="320" customFormat="false" ht="15" hidden="false" customHeight="false" outlineLevel="0" collapsed="false">
      <c r="A320" s="1" t="n">
        <v>322</v>
      </c>
      <c r="B320" s="28" t="n">
        <v>1</v>
      </c>
      <c r="C320" s="29"/>
      <c r="D320" s="30" t="str">
        <f aca="false">CONCATENATE(E320,", ",F320,", кв-ры: ",H320,", агр: ",I320,", ",W320)</f>
        <v>, , кв-ры: 9,19,29,39,49,59,69,79,89,99,109,119,, агр: , </v>
      </c>
      <c r="E320" s="31"/>
      <c r="F320" s="31"/>
      <c r="G320" s="31"/>
      <c r="H320" s="31" t="s">
        <v>117</v>
      </c>
      <c r="I320" s="32"/>
      <c r="J320" s="4"/>
      <c r="K320" s="46"/>
      <c r="L320" s="34" t="str">
        <f aca="false">IF(ISBLANK(K320),"a","b")</f>
        <v>a</v>
      </c>
      <c r="M320" s="34" t="str">
        <f aca="false">IF(ISBLANK(B320),"",IF(L320="b",K320,IF(L320="a","")))</f>
        <v/>
      </c>
      <c r="N320" s="35" t="n">
        <f aca="false">IF(ISBLANK(B320),"",IF( ISBLANK(K320), , IF( ISBLANK(O320), 1,) ))</f>
        <v>0</v>
      </c>
      <c r="O320" s="44"/>
      <c r="P320" s="37" t="str">
        <f aca="false">IF(ISBLANK(O320),"a","b")</f>
        <v>a</v>
      </c>
      <c r="Q320" s="34" t="str">
        <f aca="false">IF(ISBLANK(B320),"",IF(P320="b",O320,IF(P320="a","")))</f>
        <v/>
      </c>
      <c r="R320" s="35" t="n">
        <f aca="false">IF(ISBLANK(B320),"",IF( ISBLANK(O320), , 1))</f>
        <v>0</v>
      </c>
      <c r="S320" s="38" t="str">
        <f aca="true">IF(ISBLANK(B320),"",IF( ISBLANK(K320), "" , IF( ISBLANK(O320), (TODAY()-K320)/365, (O320-K320)/365)) )</f>
        <v/>
      </c>
      <c r="T320" s="38" t="str">
        <f aca="false">IF(ISBLANK(B320),"",IF( ISBLANK(K320), "" , IF( ISBLANK(O320), ($Z$41-K320)/365, (O320-K320)/365)) )</f>
        <v/>
      </c>
      <c r="U320" s="38" t="str">
        <f aca="true">IF(ISBLANK(B320),"",IF( ISBLANK(O320), "", (TODAY()-O320)/365))</f>
        <v/>
      </c>
      <c r="V320" s="38" t="str">
        <f aca="false">IF(ISBLANK(B320),"",IF( ISBLANK(O320), "", ($Z$41-O320)/365))</f>
        <v/>
      </c>
      <c r="W320" s="29"/>
      <c r="X320" s="39" t="n">
        <v>1</v>
      </c>
      <c r="Y320" s="40"/>
    </row>
    <row r="321" customFormat="false" ht="15" hidden="false" customHeight="false" outlineLevel="0" collapsed="false">
      <c r="A321" s="1" t="n">
        <v>323</v>
      </c>
      <c r="B321" s="28" t="n">
        <v>1</v>
      </c>
      <c r="C321" s="29"/>
      <c r="D321" s="30" t="str">
        <f aca="false">CONCATENATE(E321,", ",F321,", кв-ры: ",H321,", агр: ",I321,", ",W321)</f>
        <v>, , кв-ры: 10,20,30,40,50,60,70,80,90,100,110,120,, агр: , </v>
      </c>
      <c r="E321" s="31"/>
      <c r="F321" s="31"/>
      <c r="G321" s="31"/>
      <c r="H321" s="31" t="s">
        <v>119</v>
      </c>
      <c r="I321" s="32"/>
      <c r="J321" s="4"/>
      <c r="K321" s="46"/>
      <c r="L321" s="34" t="str">
        <f aca="false">IF(ISBLANK(K321),"a","b")</f>
        <v>a</v>
      </c>
      <c r="M321" s="34" t="str">
        <f aca="false">IF(ISBLANK(B321),"",IF(L321="b",K321,IF(L321="a","")))</f>
        <v/>
      </c>
      <c r="N321" s="35" t="n">
        <f aca="false">IF(ISBLANK(B321),"",IF( ISBLANK(K321), , IF( ISBLANK(O321), 1,) ))</f>
        <v>0</v>
      </c>
      <c r="O321" s="44"/>
      <c r="P321" s="37" t="str">
        <f aca="false">IF(ISBLANK(O321),"a","b")</f>
        <v>a</v>
      </c>
      <c r="Q321" s="34" t="str">
        <f aca="false">IF(ISBLANK(B321),"",IF(P321="b",O321,IF(P321="a","")))</f>
        <v/>
      </c>
      <c r="R321" s="35" t="n">
        <f aca="false">IF(ISBLANK(B321),"",IF( ISBLANK(O321), , 1))</f>
        <v>0</v>
      </c>
      <c r="S321" s="38" t="str">
        <f aca="true">IF(ISBLANK(B321),"",IF( ISBLANK(K321), "" , IF( ISBLANK(O321), (TODAY()-K321)/365, (O321-K321)/365)) )</f>
        <v/>
      </c>
      <c r="T321" s="38" t="str">
        <f aca="false">IF(ISBLANK(B321),"",IF( ISBLANK(K321), "" , IF( ISBLANK(O321), ($Z$41-K321)/365, (O321-K321)/365)) )</f>
        <v/>
      </c>
      <c r="U321" s="38" t="str">
        <f aca="true">IF(ISBLANK(B321),"",IF( ISBLANK(O321), "", (TODAY()-O321)/365))</f>
        <v/>
      </c>
      <c r="V321" s="38" t="str">
        <f aca="false">IF(ISBLANK(B321),"",IF( ISBLANK(O321), "", ($Z$41-O321)/365))</f>
        <v/>
      </c>
      <c r="W321" s="29"/>
      <c r="X321" s="39" t="n">
        <v>1</v>
      </c>
      <c r="Y321" s="40"/>
    </row>
    <row r="322" customFormat="false" ht="15" hidden="false" customHeight="false" outlineLevel="0" collapsed="false">
      <c r="A322" s="1" t="n">
        <v>324</v>
      </c>
      <c r="B322" s="28" t="n">
        <v>1</v>
      </c>
      <c r="C322" s="29" t="n">
        <v>11</v>
      </c>
      <c r="D322" s="30" t="str">
        <f aca="false">CONCATENATE(E322,", ",F322,", кв-ры: ",H322,", агр: ",I322,", ",W322)</f>
        <v>Ленинградская, 22, кв-ры: 1,11,21,31,41,51,61,71,81,, агр: , </v>
      </c>
      <c r="E322" s="31" t="s">
        <v>108</v>
      </c>
      <c r="F322" s="31" t="n">
        <v>22</v>
      </c>
      <c r="G322" s="31" t="n">
        <v>84</v>
      </c>
      <c r="H322" s="31" t="s">
        <v>120</v>
      </c>
      <c r="I322" s="32"/>
      <c r="J322" s="4"/>
      <c r="K322" s="33"/>
      <c r="L322" s="34" t="str">
        <f aca="false">IF(ISBLANK(K322),"a","b")</f>
        <v>a</v>
      </c>
      <c r="M322" s="34" t="str">
        <f aca="false">IF(ISBLANK(B322),"",IF(L322="b",K322,IF(L322="a","")))</f>
        <v/>
      </c>
      <c r="N322" s="35" t="n">
        <f aca="false">IF(ISBLANK(B322),"",IF( ISBLANK(K322), , IF( ISBLANK(O322), 1,) ))</f>
        <v>0</v>
      </c>
      <c r="O322" s="36"/>
      <c r="P322" s="37" t="str">
        <f aca="false">IF(ISBLANK(O322),"a","b")</f>
        <v>a</v>
      </c>
      <c r="Q322" s="34" t="str">
        <f aca="false">IF(ISBLANK(B322),"",IF(P322="b",O322,IF(P322="a","")))</f>
        <v/>
      </c>
      <c r="R322" s="35" t="n">
        <f aca="false">IF(ISBLANK(B322),"",IF( ISBLANK(O322), , 1))</f>
        <v>0</v>
      </c>
      <c r="S322" s="38" t="str">
        <f aca="true">IF(ISBLANK(B322),"",IF( ISBLANK(K322), "" , IF( ISBLANK(O322), (TODAY()-K322)/365, (O322-K322)/365)) )</f>
        <v/>
      </c>
      <c r="T322" s="38" t="str">
        <f aca="false">IF(ISBLANK(B322),"",IF( ISBLANK(K322), "" , IF( ISBLANK(O322), ($Z$41-K322)/365, (O322-K322)/365)) )</f>
        <v/>
      </c>
      <c r="U322" s="38" t="str">
        <f aca="true">IF(ISBLANK(B322),"",IF( ISBLANK(O322), "", (TODAY()-O322)/365))</f>
        <v/>
      </c>
      <c r="V322" s="38" t="str">
        <f aca="false">IF(ISBLANK(B322),"",IF( ISBLANK(O322), "", ($Z$41-O322)/365))</f>
        <v/>
      </c>
      <c r="W322" s="29"/>
      <c r="X322" s="39" t="n">
        <v>1</v>
      </c>
      <c r="Y322" s="40"/>
    </row>
    <row r="323" customFormat="false" ht="15" hidden="false" customHeight="false" outlineLevel="0" collapsed="false">
      <c r="A323" s="1" t="n">
        <v>325</v>
      </c>
      <c r="B323" s="28" t="n">
        <v>1</v>
      </c>
      <c r="C323" s="29"/>
      <c r="D323" s="30" t="str">
        <f aca="false">CONCATENATE(E323,", ",F323,", кв-ры: ",H323,", агр: ",I323,", ",W323)</f>
        <v>, , кв-ры: 2,12,22,32,42,52,62,72,82,, агр: , </v>
      </c>
      <c r="E323" s="31"/>
      <c r="F323" s="31"/>
      <c r="G323" s="31"/>
      <c r="H323" s="31" t="s">
        <v>121</v>
      </c>
      <c r="I323" s="32"/>
      <c r="J323" s="4"/>
      <c r="K323" s="33"/>
      <c r="L323" s="34" t="str">
        <f aca="false">IF(ISBLANK(K323),"a","b")</f>
        <v>a</v>
      </c>
      <c r="M323" s="34" t="str">
        <f aca="false">IF(ISBLANK(B323),"",IF(L323="b",K323,IF(L323="a","")))</f>
        <v/>
      </c>
      <c r="N323" s="35" t="n">
        <f aca="false">IF(ISBLANK(B323),"",IF( ISBLANK(K323), , IF( ISBLANK(O323), 1,) ))</f>
        <v>0</v>
      </c>
      <c r="O323" s="44"/>
      <c r="P323" s="37" t="str">
        <f aca="false">IF(ISBLANK(O323),"a","b")</f>
        <v>a</v>
      </c>
      <c r="Q323" s="34" t="str">
        <f aca="false">IF(ISBLANK(B323),"",IF(P323="b",O323,IF(P323="a","")))</f>
        <v/>
      </c>
      <c r="R323" s="35" t="n">
        <f aca="false">IF(ISBLANK(B323),"",IF( ISBLANK(O323), , 1))</f>
        <v>0</v>
      </c>
      <c r="S323" s="38" t="str">
        <f aca="true">IF(ISBLANK(B323),"",IF( ISBLANK(K323), "" , IF( ISBLANK(O323), (TODAY()-K323)/365, (O323-K323)/365)) )</f>
        <v/>
      </c>
      <c r="T323" s="38" t="str">
        <f aca="false">IF(ISBLANK(B323),"",IF( ISBLANK(K323), "" , IF( ISBLANK(O323), ($Z$41-K323)/365, (O323-K323)/365)) )</f>
        <v/>
      </c>
      <c r="U323" s="38" t="str">
        <f aca="true">IF(ISBLANK(B323),"",IF( ISBLANK(O323), "", (TODAY()-O323)/365))</f>
        <v/>
      </c>
      <c r="V323" s="38" t="str">
        <f aca="false">IF(ISBLANK(B323),"",IF( ISBLANK(O323), "", ($Z$41-O323)/365))</f>
        <v/>
      </c>
      <c r="W323" s="29"/>
      <c r="X323" s="39" t="n">
        <v>1</v>
      </c>
      <c r="Y323" s="40"/>
    </row>
    <row r="324" customFormat="false" ht="15" hidden="false" customHeight="false" outlineLevel="0" collapsed="false">
      <c r="A324" s="1" t="n">
        <v>326</v>
      </c>
      <c r="B324" s="28" t="n">
        <v>1</v>
      </c>
      <c r="C324" s="29"/>
      <c r="D324" s="30" t="str">
        <f aca="false">CONCATENATE(E324,", ",F324,", кв-ры: ",H324,", агр: ",I324,", ",W324)</f>
        <v>, , кв-ры: 3,13,23,33,43,53,63,73,83,, агр: , </v>
      </c>
      <c r="E324" s="31"/>
      <c r="F324" s="31"/>
      <c r="G324" s="31"/>
      <c r="H324" s="31" t="s">
        <v>122</v>
      </c>
      <c r="I324" s="32"/>
      <c r="J324" s="4"/>
      <c r="K324" s="33"/>
      <c r="L324" s="34" t="str">
        <f aca="false">IF(ISBLANK(K324),"a","b")</f>
        <v>a</v>
      </c>
      <c r="M324" s="34" t="str">
        <f aca="false">IF(ISBLANK(B324),"",IF(L324="b",K324,IF(L324="a","")))</f>
        <v/>
      </c>
      <c r="N324" s="35" t="n">
        <f aca="false">IF(ISBLANK(B324),"",IF( ISBLANK(K324), , IF( ISBLANK(O324), 1,) ))</f>
        <v>0</v>
      </c>
      <c r="O324" s="44"/>
      <c r="P324" s="37" t="str">
        <f aca="false">IF(ISBLANK(O324),"a","b")</f>
        <v>a</v>
      </c>
      <c r="Q324" s="34" t="str">
        <f aca="false">IF(ISBLANK(B324),"",IF(P324="b",O324,IF(P324="a","")))</f>
        <v/>
      </c>
      <c r="R324" s="35" t="n">
        <f aca="false">IF(ISBLANK(B324),"",IF( ISBLANK(O324), , 1))</f>
        <v>0</v>
      </c>
      <c r="S324" s="38" t="str">
        <f aca="true">IF(ISBLANK(B324),"",IF( ISBLANK(K324), "" , IF( ISBLANK(O324), (TODAY()-K324)/365, (O324-K324)/365)) )</f>
        <v/>
      </c>
      <c r="T324" s="38" t="str">
        <f aca="false">IF(ISBLANK(B324),"",IF( ISBLANK(K324), "" , IF( ISBLANK(O324), ($Z$41-K324)/365, (O324-K324)/365)) )</f>
        <v/>
      </c>
      <c r="U324" s="38" t="str">
        <f aca="true">IF(ISBLANK(B324),"",IF( ISBLANK(O324), "", (TODAY()-O324)/365))</f>
        <v/>
      </c>
      <c r="V324" s="38" t="str">
        <f aca="false">IF(ISBLANK(B324),"",IF( ISBLANK(O324), "", ($Z$41-O324)/365))</f>
        <v/>
      </c>
      <c r="W324" s="29"/>
      <c r="X324" s="39" t="n">
        <v>1</v>
      </c>
      <c r="Y324" s="40"/>
    </row>
    <row r="325" customFormat="false" ht="15" hidden="false" customHeight="false" outlineLevel="0" collapsed="false">
      <c r="A325" s="1" t="n">
        <v>327</v>
      </c>
      <c r="B325" s="28" t="n">
        <v>1</v>
      </c>
      <c r="C325" s="29"/>
      <c r="D325" s="30" t="str">
        <f aca="false">CONCATENATE(E325,", ",F325,", кв-ры: ",H325,", агр: ",I325,", ",W325)</f>
        <v>, , кв-ры: 4,14,24,34,44,54,64,74,84,, агр: , </v>
      </c>
      <c r="E325" s="31"/>
      <c r="F325" s="31"/>
      <c r="G325" s="31"/>
      <c r="H325" s="31" t="s">
        <v>123</v>
      </c>
      <c r="I325" s="32"/>
      <c r="J325" s="4"/>
      <c r="K325" s="33"/>
      <c r="L325" s="34" t="str">
        <f aca="false">IF(ISBLANK(K325),"a","b")</f>
        <v>a</v>
      </c>
      <c r="M325" s="34" t="str">
        <f aca="false">IF(ISBLANK(B325),"",IF(L325="b",K325,IF(L325="a","")))</f>
        <v/>
      </c>
      <c r="N325" s="35" t="n">
        <f aca="false">IF(ISBLANK(B325),"",IF( ISBLANK(K325), , IF( ISBLANK(O325), 1,) ))</f>
        <v>0</v>
      </c>
      <c r="O325" s="44"/>
      <c r="P325" s="37" t="str">
        <f aca="false">IF(ISBLANK(O325),"a","b")</f>
        <v>a</v>
      </c>
      <c r="Q325" s="34" t="str">
        <f aca="false">IF(ISBLANK(B325),"",IF(P325="b",O325,IF(P325="a","")))</f>
        <v/>
      </c>
      <c r="R325" s="35" t="n">
        <f aca="false">IF(ISBLANK(B325),"",IF( ISBLANK(O325), , 1))</f>
        <v>0</v>
      </c>
      <c r="S325" s="38" t="str">
        <f aca="true">IF(ISBLANK(B325),"",IF( ISBLANK(K325), "" , IF( ISBLANK(O325), (TODAY()-K325)/365, (O325-K325)/365)) )</f>
        <v/>
      </c>
      <c r="T325" s="38" t="str">
        <f aca="false">IF(ISBLANK(B325),"",IF( ISBLANK(K325), "" , IF( ISBLANK(O325), ($Z$41-K325)/365, (O325-K325)/365)) )</f>
        <v/>
      </c>
      <c r="U325" s="38" t="str">
        <f aca="true">IF(ISBLANK(B325),"",IF( ISBLANK(O325), "", (TODAY()-O325)/365))</f>
        <v/>
      </c>
      <c r="V325" s="38" t="str">
        <f aca="false">IF(ISBLANK(B325),"",IF( ISBLANK(O325), "", ($Z$41-O325)/365))</f>
        <v/>
      </c>
      <c r="W325" s="29"/>
      <c r="X325" s="39" t="n">
        <v>1</v>
      </c>
      <c r="Y325" s="40"/>
    </row>
    <row r="326" customFormat="false" ht="15" hidden="false" customHeight="false" outlineLevel="0" collapsed="false">
      <c r="A326" s="1" t="n">
        <v>328</v>
      </c>
      <c r="B326" s="28" t="n">
        <v>1</v>
      </c>
      <c r="C326" s="29"/>
      <c r="D326" s="30" t="str">
        <f aca="false">CONCATENATE(E326,", ",F326,", кв-ры: ",H326,", агр: ",I326,", ",W326)</f>
        <v>, , кв-ры: 5,15,25,35,45,55,65,75,, агр: , </v>
      </c>
      <c r="E326" s="31"/>
      <c r="F326" s="31"/>
      <c r="G326" s="31"/>
      <c r="H326" s="31" t="s">
        <v>70</v>
      </c>
      <c r="I326" s="32"/>
      <c r="J326" s="4"/>
      <c r="K326" s="46"/>
      <c r="L326" s="34" t="str">
        <f aca="false">IF(ISBLANK(K326),"a","b")</f>
        <v>a</v>
      </c>
      <c r="M326" s="34" t="str">
        <f aca="false">IF(ISBLANK(B326),"",IF(L326="b",K326,IF(L326="a","")))</f>
        <v/>
      </c>
      <c r="N326" s="35" t="n">
        <f aca="false">IF(ISBLANK(B326),"",IF( ISBLANK(K326), , IF( ISBLANK(O326), 1,) ))</f>
        <v>0</v>
      </c>
      <c r="O326" s="44"/>
      <c r="P326" s="37" t="str">
        <f aca="false">IF(ISBLANK(O326),"a","b")</f>
        <v>a</v>
      </c>
      <c r="Q326" s="34" t="str">
        <f aca="false">IF(ISBLANK(B326),"",IF(P326="b",O326,IF(P326="a","")))</f>
        <v/>
      </c>
      <c r="R326" s="35" t="n">
        <f aca="false">IF(ISBLANK(B326),"",IF( ISBLANK(O326), , 1))</f>
        <v>0</v>
      </c>
      <c r="S326" s="38" t="str">
        <f aca="true">IF(ISBLANK(B326),"",IF( ISBLANK(K326), "" , IF( ISBLANK(O326), (TODAY()-K326)/365, (O326-K326)/365)) )</f>
        <v/>
      </c>
      <c r="T326" s="38" t="str">
        <f aca="false">IF(ISBLANK(B326),"",IF( ISBLANK(K326), "" , IF( ISBLANK(O326), ($Z$41-K326)/365, (O326-K326)/365)) )</f>
        <v/>
      </c>
      <c r="U326" s="38" t="str">
        <f aca="true">IF(ISBLANK(B326),"",IF( ISBLANK(O326), "", (TODAY()-O326)/365))</f>
        <v/>
      </c>
      <c r="V326" s="38" t="str">
        <f aca="false">IF(ISBLANK(B326),"",IF( ISBLANK(O326), "", ($Z$41-O326)/365))</f>
        <v/>
      </c>
      <c r="W326" s="29"/>
      <c r="X326" s="39" t="n">
        <v>1</v>
      </c>
      <c r="Y326" s="40"/>
    </row>
    <row r="327" customFormat="false" ht="15" hidden="false" customHeight="false" outlineLevel="0" collapsed="false">
      <c r="A327" s="1" t="n">
        <v>329</v>
      </c>
      <c r="B327" s="28" t="n">
        <v>1</v>
      </c>
      <c r="C327" s="29"/>
      <c r="D327" s="30" t="str">
        <f aca="false">CONCATENATE(E327,", ",F327,", кв-ры: ",H327,", агр: ",I327,", ",W327)</f>
        <v>, , кв-ры: 6,16,26,36,46,56,66,76,, агр: , </v>
      </c>
      <c r="E327" s="31"/>
      <c r="F327" s="31"/>
      <c r="G327" s="31"/>
      <c r="H327" s="31" t="s">
        <v>124</v>
      </c>
      <c r="I327" s="32"/>
      <c r="J327" s="4"/>
      <c r="K327" s="33"/>
      <c r="L327" s="34" t="str">
        <f aca="false">IF(ISBLANK(K327),"a","b")</f>
        <v>a</v>
      </c>
      <c r="M327" s="34" t="str">
        <f aca="false">IF(ISBLANK(B327),"",IF(L327="b",K327,IF(L327="a","")))</f>
        <v/>
      </c>
      <c r="N327" s="35" t="n">
        <f aca="false">IF(ISBLANK(B327),"",IF( ISBLANK(K327), , IF( ISBLANK(O327), 1,) ))</f>
        <v>0</v>
      </c>
      <c r="O327" s="44"/>
      <c r="P327" s="37" t="str">
        <f aca="false">IF(ISBLANK(O327),"a","b")</f>
        <v>a</v>
      </c>
      <c r="Q327" s="34" t="str">
        <f aca="false">IF(ISBLANK(B327),"",IF(P327="b",O327,IF(P327="a","")))</f>
        <v/>
      </c>
      <c r="R327" s="35" t="n">
        <f aca="false">IF(ISBLANK(B327),"",IF( ISBLANK(O327), , 1))</f>
        <v>0</v>
      </c>
      <c r="S327" s="38" t="str">
        <f aca="true">IF(ISBLANK(B327),"",IF( ISBLANK(K327), "" , IF( ISBLANK(O327), (TODAY()-K327)/365, (O327-K327)/365)) )</f>
        <v/>
      </c>
      <c r="T327" s="38" t="str">
        <f aca="false">IF(ISBLANK(B327),"",IF( ISBLANK(K327), "" , IF( ISBLANK(O327), ($Z$41-K327)/365, (O327-K327)/365)) )</f>
        <v/>
      </c>
      <c r="U327" s="38" t="str">
        <f aca="true">IF(ISBLANK(B327),"",IF( ISBLANK(O327), "", (TODAY()-O327)/365))</f>
        <v/>
      </c>
      <c r="V327" s="38" t="str">
        <f aca="false">IF(ISBLANK(B327),"",IF( ISBLANK(O327), "", ($Z$41-O327)/365))</f>
        <v/>
      </c>
      <c r="W327" s="29"/>
      <c r="X327" s="39" t="n">
        <v>1</v>
      </c>
      <c r="Y327" s="40"/>
    </row>
    <row r="328" customFormat="false" ht="15" hidden="false" customHeight="false" outlineLevel="0" collapsed="false">
      <c r="A328" s="1" t="n">
        <v>330</v>
      </c>
      <c r="B328" s="28" t="n">
        <v>1</v>
      </c>
      <c r="C328" s="29"/>
      <c r="D328" s="30" t="str">
        <f aca="false">CONCATENATE(E328,", ",F328,", кв-ры: ",H328,", агр: ",I328,", ",W328)</f>
        <v>, , кв-ры: 7,17,27,37,47,57,67,77,, агр: , </v>
      </c>
      <c r="E328" s="31"/>
      <c r="F328" s="31"/>
      <c r="G328" s="31"/>
      <c r="H328" s="31" t="s">
        <v>125</v>
      </c>
      <c r="I328" s="32"/>
      <c r="J328" s="4"/>
      <c r="K328" s="46"/>
      <c r="L328" s="34" t="str">
        <f aca="false">IF(ISBLANK(K328),"a","b")</f>
        <v>a</v>
      </c>
      <c r="M328" s="34" t="str">
        <f aca="false">IF(ISBLANK(B328),"",IF(L328="b",K328,IF(L328="a","")))</f>
        <v/>
      </c>
      <c r="N328" s="35" t="n">
        <f aca="false">IF(ISBLANK(B328),"",IF( ISBLANK(K328), , IF( ISBLANK(O328), 1,) ))</f>
        <v>0</v>
      </c>
      <c r="O328" s="44"/>
      <c r="P328" s="37" t="str">
        <f aca="false">IF(ISBLANK(O328),"a","b")</f>
        <v>a</v>
      </c>
      <c r="Q328" s="34" t="str">
        <f aca="false">IF(ISBLANK(B328),"",IF(P328="b",O328,IF(P328="a","")))</f>
        <v/>
      </c>
      <c r="R328" s="35" t="n">
        <f aca="false">IF(ISBLANK(B328),"",IF( ISBLANK(O328), , 1))</f>
        <v>0</v>
      </c>
      <c r="S328" s="38" t="str">
        <f aca="true">IF(ISBLANK(B328),"",IF( ISBLANK(K328), "" , IF( ISBLANK(O328), (TODAY()-K328)/365, (O328-K328)/365)) )</f>
        <v/>
      </c>
      <c r="T328" s="38" t="str">
        <f aca="false">IF(ISBLANK(B328),"",IF( ISBLANK(K328), "" , IF( ISBLANK(O328), ($Z$41-K328)/365, (O328-K328)/365)) )</f>
        <v/>
      </c>
      <c r="U328" s="38" t="str">
        <f aca="true">IF(ISBLANK(B328),"",IF( ISBLANK(O328), "", (TODAY()-O328)/365))</f>
        <v/>
      </c>
      <c r="V328" s="38" t="str">
        <f aca="false">IF(ISBLANK(B328),"",IF( ISBLANK(O328), "", ($Z$41-O328)/365))</f>
        <v/>
      </c>
      <c r="W328" s="29"/>
      <c r="X328" s="39" t="n">
        <v>1</v>
      </c>
      <c r="Y328" s="40"/>
    </row>
    <row r="329" customFormat="false" ht="15" hidden="false" customHeight="false" outlineLevel="0" collapsed="false">
      <c r="A329" s="1" t="n">
        <v>331</v>
      </c>
      <c r="B329" s="28" t="n">
        <v>1</v>
      </c>
      <c r="C329" s="29"/>
      <c r="D329" s="30" t="str">
        <f aca="false">CONCATENATE(E329,", ",F329,", кв-ры: ",H329,", агр: ",I329,", ",W329)</f>
        <v>, , кв-ры: 8,18,28,38,48,58,68,78,, агр: , </v>
      </c>
      <c r="E329" s="31"/>
      <c r="F329" s="31"/>
      <c r="G329" s="31"/>
      <c r="H329" s="31" t="s">
        <v>126</v>
      </c>
      <c r="I329" s="32"/>
      <c r="J329" s="4"/>
      <c r="K329" s="33"/>
      <c r="L329" s="34" t="str">
        <f aca="false">IF(ISBLANK(K329),"a","b")</f>
        <v>a</v>
      </c>
      <c r="M329" s="34" t="str">
        <f aca="false">IF(ISBLANK(B329),"",IF(L329="b",K329,IF(L329="a","")))</f>
        <v/>
      </c>
      <c r="N329" s="35" t="n">
        <f aca="false">IF(ISBLANK(B329),"",IF( ISBLANK(K329), , IF( ISBLANK(O329), 1,) ))</f>
        <v>0</v>
      </c>
      <c r="O329" s="44"/>
      <c r="P329" s="37" t="str">
        <f aca="false">IF(ISBLANK(O329),"a","b")</f>
        <v>a</v>
      </c>
      <c r="Q329" s="34" t="str">
        <f aca="false">IF(ISBLANK(B329),"",IF(P329="b",O329,IF(P329="a","")))</f>
        <v/>
      </c>
      <c r="R329" s="35" t="n">
        <f aca="false">IF(ISBLANK(B329),"",IF( ISBLANK(O329), , 1))</f>
        <v>0</v>
      </c>
      <c r="S329" s="38" t="str">
        <f aca="true">IF(ISBLANK(B329),"",IF( ISBLANK(K329), "" , IF( ISBLANK(O329), (TODAY()-K329)/365, (O329-K329)/365)) )</f>
        <v/>
      </c>
      <c r="T329" s="38" t="str">
        <f aca="false">IF(ISBLANK(B329),"",IF( ISBLANK(K329), "" , IF( ISBLANK(O329), ($Z$41-K329)/365, (O329-K329)/365)) )</f>
        <v/>
      </c>
      <c r="U329" s="38" t="str">
        <f aca="true">IF(ISBLANK(B329),"",IF( ISBLANK(O329), "", (TODAY()-O329)/365))</f>
        <v/>
      </c>
      <c r="V329" s="38" t="str">
        <f aca="false">IF(ISBLANK(B329),"",IF( ISBLANK(O329), "", ($Z$41-O329)/365))</f>
        <v/>
      </c>
      <c r="W329" s="29"/>
      <c r="X329" s="39" t="n">
        <v>1</v>
      </c>
      <c r="Y329" s="40"/>
    </row>
    <row r="330" customFormat="false" ht="15" hidden="false" customHeight="false" outlineLevel="0" collapsed="false">
      <c r="A330" s="1" t="n">
        <v>332</v>
      </c>
      <c r="B330" s="28" t="n">
        <v>1</v>
      </c>
      <c r="C330" s="29"/>
      <c r="D330" s="30" t="str">
        <f aca="false">CONCATENATE(E330,", ",F330,", кв-ры: ",H330,", агр: ",I330,", ",W330)</f>
        <v>, , кв-ры: 9,19,29,39,49,59,69,79,, агр: , </v>
      </c>
      <c r="E330" s="31"/>
      <c r="F330" s="31"/>
      <c r="G330" s="31"/>
      <c r="H330" s="31" t="s">
        <v>127</v>
      </c>
      <c r="I330" s="32"/>
      <c r="J330" s="4"/>
      <c r="K330" s="46"/>
      <c r="L330" s="34" t="str">
        <f aca="false">IF(ISBLANK(K330),"a","b")</f>
        <v>a</v>
      </c>
      <c r="M330" s="34" t="str">
        <f aca="false">IF(ISBLANK(B330),"",IF(L330="b",K330,IF(L330="a","")))</f>
        <v/>
      </c>
      <c r="N330" s="35" t="n">
        <f aca="false">IF(ISBLANK(B330),"",IF( ISBLANK(K330), , IF( ISBLANK(O330), 1,) ))</f>
        <v>0</v>
      </c>
      <c r="O330" s="44"/>
      <c r="P330" s="37" t="str">
        <f aca="false">IF(ISBLANK(O330),"a","b")</f>
        <v>a</v>
      </c>
      <c r="Q330" s="34" t="str">
        <f aca="false">IF(ISBLANK(B330),"",IF(P330="b",O330,IF(P330="a","")))</f>
        <v/>
      </c>
      <c r="R330" s="35" t="n">
        <f aca="false">IF(ISBLANK(B330),"",IF( ISBLANK(O330), , 1))</f>
        <v>0</v>
      </c>
      <c r="S330" s="38" t="str">
        <f aca="true">IF(ISBLANK(B330),"",IF( ISBLANK(K330), "" , IF( ISBLANK(O330), (TODAY()-K330)/365, (O330-K330)/365)) )</f>
        <v/>
      </c>
      <c r="T330" s="38" t="str">
        <f aca="false">IF(ISBLANK(B330),"",IF( ISBLANK(K330), "" , IF( ISBLANK(O330), ($Z$41-K330)/365, (O330-K330)/365)) )</f>
        <v/>
      </c>
      <c r="U330" s="38" t="str">
        <f aca="true">IF(ISBLANK(B330),"",IF( ISBLANK(O330), "", (TODAY()-O330)/365))</f>
        <v/>
      </c>
      <c r="V330" s="38" t="str">
        <f aca="false">IF(ISBLANK(B330),"",IF( ISBLANK(O330), "", ($Z$41-O330)/365))</f>
        <v/>
      </c>
      <c r="W330" s="29"/>
      <c r="X330" s="39" t="n">
        <v>1</v>
      </c>
      <c r="Y330" s="40"/>
    </row>
    <row r="331" customFormat="false" ht="15" hidden="false" customHeight="false" outlineLevel="0" collapsed="false">
      <c r="A331" s="1" t="n">
        <v>333</v>
      </c>
      <c r="B331" s="28" t="n">
        <v>1</v>
      </c>
      <c r="C331" s="29"/>
      <c r="D331" s="30" t="str">
        <f aca="false">CONCATENATE(E331,", ",F331,", кв-ры: ",H331,", агр: ",I331,", ",W331)</f>
        <v>, , кв-ры: 10,20,30,40,50,60,70,80,, агр: , </v>
      </c>
      <c r="E331" s="31"/>
      <c r="F331" s="31"/>
      <c r="G331" s="31"/>
      <c r="H331" s="31" t="s">
        <v>128</v>
      </c>
      <c r="I331" s="32"/>
      <c r="J331" s="4"/>
      <c r="K331" s="46"/>
      <c r="L331" s="34" t="str">
        <f aca="false">IF(ISBLANK(K331),"a","b")</f>
        <v>a</v>
      </c>
      <c r="M331" s="34" t="str">
        <f aca="false">IF(ISBLANK(B331),"",IF(L331="b",K331,IF(L331="a","")))</f>
        <v/>
      </c>
      <c r="N331" s="35" t="n">
        <f aca="false">IF(ISBLANK(B331),"",IF( ISBLANK(K331), , IF( ISBLANK(O331), 1,) ))</f>
        <v>0</v>
      </c>
      <c r="O331" s="44"/>
      <c r="P331" s="37" t="str">
        <f aca="false">IF(ISBLANK(O331),"a","b")</f>
        <v>a</v>
      </c>
      <c r="Q331" s="34" t="str">
        <f aca="false">IF(ISBLANK(B331),"",IF(P331="b",O331,IF(P331="a","")))</f>
        <v/>
      </c>
      <c r="R331" s="35" t="n">
        <f aca="false">IF(ISBLANK(B331),"",IF( ISBLANK(O331), , 1))</f>
        <v>0</v>
      </c>
      <c r="S331" s="38" t="str">
        <f aca="true">IF(ISBLANK(B331),"",IF( ISBLANK(K331), "" , IF( ISBLANK(O331), (TODAY()-K331)/365, (O331-K331)/365)) )</f>
        <v/>
      </c>
      <c r="T331" s="38" t="str">
        <f aca="false">IF(ISBLANK(B331),"",IF( ISBLANK(K331), "" , IF( ISBLANK(O331), ($Z$41-K331)/365, (O331-K331)/365)) )</f>
        <v/>
      </c>
      <c r="U331" s="38" t="str">
        <f aca="true">IF(ISBLANK(B331),"",IF( ISBLANK(O331), "", (TODAY()-O331)/365))</f>
        <v/>
      </c>
      <c r="V331" s="38" t="str">
        <f aca="false">IF(ISBLANK(B331),"",IF( ISBLANK(O331), "", ($Z$41-O331)/365))</f>
        <v/>
      </c>
      <c r="W331" s="29"/>
      <c r="X331" s="48" t="n">
        <v>1</v>
      </c>
      <c r="Y331" s="40"/>
    </row>
    <row r="332" customFormat="false" ht="15" hidden="false" customHeight="false" outlineLevel="0" collapsed="false">
      <c r="A332" s="1" t="n">
        <v>334</v>
      </c>
      <c r="B332" s="28" t="n">
        <v>1</v>
      </c>
      <c r="C332" s="29" t="n">
        <v>12</v>
      </c>
      <c r="D332" s="30" t="str">
        <f aca="false">CONCATENATE(E332,", ",F332,", кв-ры: ",H332,", агр: ",I332,", ",W332)</f>
        <v>Ленинградская, , кв-ры: 1, агр: , </v>
      </c>
      <c r="E332" s="31" t="s">
        <v>108</v>
      </c>
      <c r="F332" s="31"/>
      <c r="G332" s="31" t="n">
        <v>1</v>
      </c>
      <c r="H332" s="31" t="n">
        <v>1</v>
      </c>
      <c r="I332" s="32"/>
      <c r="J332" s="4"/>
      <c r="K332" s="33"/>
      <c r="L332" s="34" t="str">
        <f aca="false">IF(ISBLANK(K332),"a","b")</f>
        <v>a</v>
      </c>
      <c r="M332" s="34" t="str">
        <f aca="false">IF(ISBLANK(B332),"",IF(L332="b",K332,IF(L332="a","")))</f>
        <v/>
      </c>
      <c r="N332" s="35" t="n">
        <f aca="false">IF(ISBLANK(B332),"",IF( ISBLANK(K332), , IF( ISBLANK(O332), 1,) ))</f>
        <v>0</v>
      </c>
      <c r="O332" s="36"/>
      <c r="P332" s="37" t="str">
        <f aca="false">IF(ISBLANK(O332),"a","b")</f>
        <v>a</v>
      </c>
      <c r="Q332" s="34" t="str">
        <f aca="false">IF(ISBLANK(B332),"",IF(P332="b",O332,IF(P332="a","")))</f>
        <v/>
      </c>
      <c r="R332" s="35" t="n">
        <f aca="false">IF(ISBLANK(B332),"",IF( ISBLANK(O332), , 1))</f>
        <v>0</v>
      </c>
      <c r="S332" s="38" t="str">
        <f aca="true">IF(ISBLANK(B332),"",IF( ISBLANK(K332), "" , IF( ISBLANK(O332), (TODAY()-K332)/365, (O332-K332)/365)) )</f>
        <v/>
      </c>
      <c r="T332" s="38" t="str">
        <f aca="false">IF(ISBLANK(B332),"",IF( ISBLANK(K332), "" , IF( ISBLANK(O332), ($Z$41-K332)/365, (O332-K332)/365)) )</f>
        <v/>
      </c>
      <c r="U332" s="38" t="str">
        <f aca="true">IF(ISBLANK(B332),"",IF( ISBLANK(O332), "", (TODAY()-O332)/365))</f>
        <v/>
      </c>
      <c r="V332" s="38" t="str">
        <f aca="false">IF(ISBLANK(B332),"",IF( ISBLANK(O332), "", ($Z$41-O332)/365))</f>
        <v/>
      </c>
      <c r="W332" s="29"/>
      <c r="X332" s="48" t="n">
        <v>1</v>
      </c>
      <c r="Y332" s="40"/>
    </row>
    <row r="333" customFormat="false" ht="15" hidden="false" customHeight="false" outlineLevel="0" collapsed="false">
      <c r="A333" s="1" t="n">
        <v>335</v>
      </c>
      <c r="B333" s="28" t="n">
        <v>1</v>
      </c>
      <c r="C333" s="29" t="n">
        <v>13</v>
      </c>
      <c r="D333" s="30" t="str">
        <f aca="false">CONCATENATE(E333,", ",F333,", кв-ры: ",H333,", агр: ",I333,", ",W333)</f>
        <v>Ленинградская, , кв-ры: 1, агр: , </v>
      </c>
      <c r="E333" s="31" t="s">
        <v>108</v>
      </c>
      <c r="F333" s="31"/>
      <c r="G333" s="31" t="n">
        <v>1</v>
      </c>
      <c r="H333" s="31" t="n">
        <v>1</v>
      </c>
      <c r="I333" s="32"/>
      <c r="J333" s="4"/>
      <c r="K333" s="46"/>
      <c r="L333" s="34" t="str">
        <f aca="false">IF(ISBLANK(K333),"a","b")</f>
        <v>a</v>
      </c>
      <c r="M333" s="34" t="str">
        <f aca="false">IF(ISBLANK(B333),"",IF(L333="b",K333,IF(L333="a","")))</f>
        <v/>
      </c>
      <c r="N333" s="35" t="n">
        <f aca="false">IF(ISBLANK(B333),"",IF( ISBLANK(K333), , IF( ISBLANK(O333), 1,) ))</f>
        <v>0</v>
      </c>
      <c r="O333" s="44"/>
      <c r="P333" s="37" t="str">
        <f aca="false">IF(ISBLANK(O333),"a","b")</f>
        <v>a</v>
      </c>
      <c r="Q333" s="34" t="str">
        <f aca="false">IF(ISBLANK(B333),"",IF(P333="b",O333,IF(P333="a","")))</f>
        <v/>
      </c>
      <c r="R333" s="35" t="n">
        <f aca="false">IF(ISBLANK(B333),"",IF( ISBLANK(O333), , 1))</f>
        <v>0</v>
      </c>
      <c r="S333" s="38" t="str">
        <f aca="true">IF(ISBLANK(B333),"",IF( ISBLANK(K333), "" , IF( ISBLANK(O333), (TODAY()-K333)/365, (O333-K333)/365)) )</f>
        <v/>
      </c>
      <c r="T333" s="38" t="str">
        <f aca="false">IF(ISBLANK(B333),"",IF( ISBLANK(K333), "" , IF( ISBLANK(O333), ($Z$41-K333)/365, (O333-K333)/365)) )</f>
        <v/>
      </c>
      <c r="U333" s="38" t="str">
        <f aca="true">IF(ISBLANK(B333),"",IF( ISBLANK(O333), "", (TODAY()-O333)/365))</f>
        <v/>
      </c>
      <c r="V333" s="38" t="str">
        <f aca="false">IF(ISBLANK(B333),"",IF( ISBLANK(O333), "", ($Z$41-O333)/365))</f>
        <v/>
      </c>
      <c r="W333" s="29"/>
      <c r="X333" s="50" t="n">
        <v>1</v>
      </c>
      <c r="Y333" s="51"/>
    </row>
    <row r="334" customFormat="false" ht="15" hidden="false" customHeight="false" outlineLevel="0" collapsed="false">
      <c r="A334" s="1" t="n">
        <v>336</v>
      </c>
      <c r="B334" s="28" t="n">
        <v>1</v>
      </c>
      <c r="C334" s="29" t="n">
        <v>14</v>
      </c>
      <c r="D334" s="30" t="str">
        <f aca="false">CONCATENATE(E334,", ",F334,", кв-ры: ",H334,", агр: ",I334,", ",W334)</f>
        <v>Ленинградская, , кв-ры: 1, агр: , </v>
      </c>
      <c r="E334" s="31" t="s">
        <v>108</v>
      </c>
      <c r="F334" s="31"/>
      <c r="G334" s="31" t="n">
        <v>1</v>
      </c>
      <c r="H334" s="31" t="n">
        <v>1</v>
      </c>
      <c r="I334" s="32"/>
      <c r="J334" s="4"/>
      <c r="K334" s="46"/>
      <c r="L334" s="34" t="str">
        <f aca="false">IF(ISBLANK(K334),"a","b")</f>
        <v>a</v>
      </c>
      <c r="M334" s="34" t="str">
        <f aca="false">IF(ISBLANK(B334),"",IF(L334="b",K334,IF(L334="a","")))</f>
        <v/>
      </c>
      <c r="N334" s="35" t="n">
        <f aca="false">IF(ISBLANK(B334),"",IF( ISBLANK(K334), , IF( ISBLANK(O334), 1,) ))</f>
        <v>0</v>
      </c>
      <c r="O334" s="36"/>
      <c r="P334" s="37" t="str">
        <f aca="false">IF(ISBLANK(O334),"a","b")</f>
        <v>a</v>
      </c>
      <c r="Q334" s="34" t="str">
        <f aca="false">IF(ISBLANK(B334),"",IF(P334="b",O334,IF(P334="a","")))</f>
        <v/>
      </c>
      <c r="R334" s="35" t="n">
        <f aca="false">IF(ISBLANK(B334),"",IF( ISBLANK(O334), , 1))</f>
        <v>0</v>
      </c>
      <c r="S334" s="38" t="str">
        <f aca="true">IF(ISBLANK(B334),"",IF( ISBLANK(K334), "" , IF( ISBLANK(O334), (TODAY()-K334)/365, (O334-K334)/365)) )</f>
        <v/>
      </c>
      <c r="T334" s="38" t="str">
        <f aca="false">IF(ISBLANK(B334),"",IF( ISBLANK(K334), "" , IF( ISBLANK(O334), ($Z$41-K334)/365, (O334-K334)/365)) )</f>
        <v/>
      </c>
      <c r="U334" s="38" t="str">
        <f aca="true">IF(ISBLANK(B334),"",IF( ISBLANK(O334), "", (TODAY()-O334)/365))</f>
        <v/>
      </c>
      <c r="V334" s="38" t="str">
        <f aca="false">IF(ISBLANK(B334),"",IF( ISBLANK(O334), "", ($Z$41-O334)/365))</f>
        <v/>
      </c>
      <c r="W334" s="29"/>
      <c r="X334" s="50" t="n">
        <v>1</v>
      </c>
      <c r="Y334" s="51"/>
    </row>
    <row r="335" customFormat="false" ht="15" hidden="false" customHeight="false" outlineLevel="0" collapsed="false">
      <c r="A335" s="1" t="n">
        <v>337</v>
      </c>
      <c r="B335" s="28" t="n">
        <v>1</v>
      </c>
      <c r="C335" s="29" t="n">
        <v>15</v>
      </c>
      <c r="D335" s="30" t="str">
        <f aca="false">CONCATENATE(E335,", ",F335,", кв-ры: ",H335,", агр: ",I335,", ",W335)</f>
        <v>Ленинградская, 44, кв-ры: 1, агр: , </v>
      </c>
      <c r="E335" s="31" t="s">
        <v>108</v>
      </c>
      <c r="F335" s="31" t="n">
        <v>44</v>
      </c>
      <c r="G335" s="31" t="n">
        <v>2</v>
      </c>
      <c r="H335" s="31" t="n">
        <v>1</v>
      </c>
      <c r="I335" s="32"/>
      <c r="J335" s="4"/>
      <c r="K335" s="33"/>
      <c r="L335" s="34" t="str">
        <f aca="false">IF(ISBLANK(K335),"a","b")</f>
        <v>a</v>
      </c>
      <c r="M335" s="34" t="str">
        <f aca="false">IF(ISBLANK(B335),"",IF(L335="b",K335,IF(L335="a","")))</f>
        <v/>
      </c>
      <c r="N335" s="35" t="n">
        <f aca="false">IF(ISBLANK(B335),"",IF( ISBLANK(K335), , IF( ISBLANK(O335), 1,) ))</f>
        <v>0</v>
      </c>
      <c r="O335" s="44"/>
      <c r="P335" s="37" t="str">
        <f aca="false">IF(ISBLANK(O335),"a","b")</f>
        <v>a</v>
      </c>
      <c r="Q335" s="34" t="str">
        <f aca="false">IF(ISBLANK(B335),"",IF(P335="b",O335,IF(P335="a","")))</f>
        <v/>
      </c>
      <c r="R335" s="35" t="n">
        <f aca="false">IF(ISBLANK(B335),"",IF( ISBLANK(O335), , 1))</f>
        <v>0</v>
      </c>
      <c r="S335" s="38" t="str">
        <f aca="true">IF(ISBLANK(B335),"",IF( ISBLANK(K335), "" , IF( ISBLANK(O335), (TODAY()-K335)/365, (O335-K335)/365)) )</f>
        <v/>
      </c>
      <c r="T335" s="38" t="str">
        <f aca="false">IF(ISBLANK(B335),"",IF( ISBLANK(K335), "" , IF( ISBLANK(O335), ($Z$41-K335)/365, (O335-K335)/365)) )</f>
        <v/>
      </c>
      <c r="U335" s="38" t="str">
        <f aca="true">IF(ISBLANK(B335),"",IF( ISBLANK(O335), "", (TODAY()-O335)/365))</f>
        <v/>
      </c>
      <c r="V335" s="38" t="str">
        <f aca="false">IF(ISBLANK(B335),"",IF( ISBLANK(O335), "", ($Z$41-O335)/365))</f>
        <v/>
      </c>
      <c r="W335" s="29"/>
      <c r="X335" s="48" t="n">
        <v>1</v>
      </c>
      <c r="Y335" s="40"/>
    </row>
    <row r="336" customFormat="false" ht="15" hidden="false" customHeight="false" outlineLevel="0" collapsed="false">
      <c r="A336" s="1" t="n">
        <v>338</v>
      </c>
      <c r="B336" s="28" t="n">
        <v>1</v>
      </c>
      <c r="C336" s="29"/>
      <c r="D336" s="30" t="str">
        <f aca="false">CONCATENATE(E336,", ",F336,", кв-ры: ",H336,", агр: ",I336,", ",W336)</f>
        <v>, , кв-ры: 2, агр: , </v>
      </c>
      <c r="E336" s="31"/>
      <c r="F336" s="31"/>
      <c r="G336" s="31"/>
      <c r="H336" s="31" t="n">
        <v>2</v>
      </c>
      <c r="I336" s="32"/>
      <c r="J336" s="4"/>
      <c r="K336" s="46"/>
      <c r="L336" s="34" t="str">
        <f aca="false">IF(ISBLANK(K336),"a","b")</f>
        <v>a</v>
      </c>
      <c r="M336" s="34" t="str">
        <f aca="false">IF(ISBLANK(B336),"",IF(L336="b",K336,IF(L336="a","")))</f>
        <v/>
      </c>
      <c r="N336" s="35" t="n">
        <f aca="false">IF(ISBLANK(B336),"",IF( ISBLANK(K336), , IF( ISBLANK(O336), 1,) ))</f>
        <v>0</v>
      </c>
      <c r="O336" s="44"/>
      <c r="P336" s="37" t="str">
        <f aca="false">IF(ISBLANK(O336),"a","b")</f>
        <v>a</v>
      </c>
      <c r="Q336" s="34" t="str">
        <f aca="false">IF(ISBLANK(B336),"",IF(P336="b",O336,IF(P336="a","")))</f>
        <v/>
      </c>
      <c r="R336" s="35" t="n">
        <f aca="false">IF(ISBLANK(B336),"",IF( ISBLANK(O336), , 1))</f>
        <v>0</v>
      </c>
      <c r="S336" s="38" t="str">
        <f aca="true">IF(ISBLANK(B336),"",IF( ISBLANK(K336), "" , IF( ISBLANK(O336), (TODAY()-K336)/365, (O336-K336)/365)) )</f>
        <v/>
      </c>
      <c r="T336" s="38" t="str">
        <f aca="false">IF(ISBLANK(B336),"",IF( ISBLANK(K336), "" , IF( ISBLANK(O336), ($Z$41-K336)/365, (O336-K336)/365)) )</f>
        <v/>
      </c>
      <c r="U336" s="38" t="str">
        <f aca="true">IF(ISBLANK(B336),"",IF( ISBLANK(O336), "", (TODAY()-O336)/365))</f>
        <v/>
      </c>
      <c r="V336" s="38" t="str">
        <f aca="false">IF(ISBLANK(B336),"",IF( ISBLANK(O336), "", ($Z$41-O336)/365))</f>
        <v/>
      </c>
      <c r="W336" s="29"/>
      <c r="X336" s="48" t="n">
        <v>1</v>
      </c>
      <c r="Y336" s="40"/>
    </row>
    <row r="337" customFormat="false" ht="15" hidden="false" customHeight="false" outlineLevel="0" collapsed="false">
      <c r="A337" s="1" t="n">
        <v>339</v>
      </c>
      <c r="B337" s="28" t="n">
        <v>1</v>
      </c>
      <c r="C337" s="29" t="n">
        <v>16</v>
      </c>
      <c r="D337" s="30" t="str">
        <f aca="false">CONCATENATE(E337,", ",F337,", кв-ры: ",H337,", агр: ",I337,", ",W337)</f>
        <v>Ленинградская, 46, кв-ры: 1, агр: , </v>
      </c>
      <c r="E337" s="31" t="s">
        <v>108</v>
      </c>
      <c r="F337" s="31" t="n">
        <v>46</v>
      </c>
      <c r="G337" s="31" t="n">
        <v>2</v>
      </c>
      <c r="H337" s="31" t="n">
        <v>1</v>
      </c>
      <c r="I337" s="32"/>
      <c r="J337" s="4"/>
      <c r="K337" s="33"/>
      <c r="L337" s="34" t="str">
        <f aca="false">IF(ISBLANK(K337),"a","b")</f>
        <v>a</v>
      </c>
      <c r="M337" s="34" t="str">
        <f aca="false">IF(ISBLANK(B337),"",IF(L337="b",K337,IF(L337="a","")))</f>
        <v/>
      </c>
      <c r="N337" s="35" t="n">
        <f aca="false">IF(ISBLANK(B337),"",IF( ISBLANK(K337), , IF( ISBLANK(O337), 1,) ))</f>
        <v>0</v>
      </c>
      <c r="O337" s="36"/>
      <c r="P337" s="37" t="str">
        <f aca="false">IF(ISBLANK(O337),"a","b")</f>
        <v>a</v>
      </c>
      <c r="Q337" s="34" t="str">
        <f aca="false">IF(ISBLANK(B337),"",IF(P337="b",O337,IF(P337="a","")))</f>
        <v/>
      </c>
      <c r="R337" s="35" t="n">
        <f aca="false">IF(ISBLANK(B337),"",IF( ISBLANK(O337), , 1))</f>
        <v>0</v>
      </c>
      <c r="S337" s="38" t="str">
        <f aca="true">IF(ISBLANK(B337),"",IF( ISBLANK(K337), "" , IF( ISBLANK(O337), (TODAY()-K337)/365, (O337-K337)/365)) )</f>
        <v/>
      </c>
      <c r="T337" s="38" t="str">
        <f aca="false">IF(ISBLANK(B337),"",IF( ISBLANK(K337), "" , IF( ISBLANK(O337), ($Z$41-K337)/365, (O337-K337)/365)) )</f>
        <v/>
      </c>
      <c r="U337" s="38" t="str">
        <f aca="true">IF(ISBLANK(B337),"",IF( ISBLANK(O337), "", (TODAY()-O337)/365))</f>
        <v/>
      </c>
      <c r="V337" s="38" t="str">
        <f aca="false">IF(ISBLANK(B337),"",IF( ISBLANK(O337), "", ($Z$41-O337)/365))</f>
        <v/>
      </c>
      <c r="W337" s="29"/>
      <c r="X337" s="48" t="n">
        <v>1</v>
      </c>
      <c r="Y337" s="40"/>
    </row>
    <row r="338" customFormat="false" ht="15" hidden="false" customHeight="false" outlineLevel="0" collapsed="false">
      <c r="A338" s="1" t="n">
        <v>340</v>
      </c>
      <c r="B338" s="28" t="n">
        <v>1</v>
      </c>
      <c r="C338" s="29"/>
      <c r="D338" s="30" t="str">
        <f aca="false">CONCATENATE(E338,", ",F338,", кв-ры: ",H338,", агр: ",I338,", ",W338)</f>
        <v>, , кв-ры: 2, агр: , </v>
      </c>
      <c r="E338" s="31"/>
      <c r="F338" s="31"/>
      <c r="G338" s="31"/>
      <c r="H338" s="31" t="n">
        <v>2</v>
      </c>
      <c r="I338" s="32"/>
      <c r="J338" s="4"/>
      <c r="K338" s="46"/>
      <c r="L338" s="34" t="str">
        <f aca="false">IF(ISBLANK(K338),"a","b")</f>
        <v>a</v>
      </c>
      <c r="M338" s="34" t="str">
        <f aca="false">IF(ISBLANK(B338),"",IF(L338="b",K338,IF(L338="a","")))</f>
        <v/>
      </c>
      <c r="N338" s="35" t="n">
        <f aca="false">IF(ISBLANK(B338),"",IF( ISBLANK(K338), , IF( ISBLANK(O338), 1,) ))</f>
        <v>0</v>
      </c>
      <c r="O338" s="44"/>
      <c r="P338" s="37" t="str">
        <f aca="false">IF(ISBLANK(O338),"a","b")</f>
        <v>a</v>
      </c>
      <c r="Q338" s="34" t="str">
        <f aca="false">IF(ISBLANK(B338),"",IF(P338="b",O338,IF(P338="a","")))</f>
        <v/>
      </c>
      <c r="R338" s="35" t="n">
        <f aca="false">IF(ISBLANK(B338),"",IF( ISBLANK(O338), , 1))</f>
        <v>0</v>
      </c>
      <c r="S338" s="38" t="str">
        <f aca="true">IF(ISBLANK(B338),"",IF( ISBLANK(K338), "" , IF( ISBLANK(O338), (TODAY()-K338)/365, (O338-K338)/365)) )</f>
        <v/>
      </c>
      <c r="T338" s="38" t="str">
        <f aca="false">IF(ISBLANK(B338),"",IF( ISBLANK(K338), "" , IF( ISBLANK(O338), ($Z$41-K338)/365, (O338-K338)/365)) )</f>
        <v/>
      </c>
      <c r="U338" s="38" t="str">
        <f aca="true">IF(ISBLANK(B338),"",IF( ISBLANK(O338), "", (TODAY()-O338)/365))</f>
        <v/>
      </c>
      <c r="V338" s="38" t="str">
        <f aca="false">IF(ISBLANK(B338),"",IF( ISBLANK(O338), "", ($Z$41-O338)/365))</f>
        <v/>
      </c>
      <c r="W338" s="29"/>
      <c r="X338" s="48" t="n">
        <v>1</v>
      </c>
      <c r="Y338" s="40"/>
    </row>
    <row r="339" customFormat="false" ht="15" hidden="false" customHeight="false" outlineLevel="0" collapsed="false">
      <c r="A339" s="1" t="n">
        <v>341</v>
      </c>
      <c r="B339" s="28" t="n">
        <v>1</v>
      </c>
      <c r="C339" s="29" t="n">
        <v>17</v>
      </c>
      <c r="D339" s="30" t="str">
        <f aca="false">CONCATENATE(E339,", ",F339,", кв-ры: ",H339,", агр: ",I339,", ",W339)</f>
        <v>Ленинградская, 50, кв-ры: 1, агр: , </v>
      </c>
      <c r="E339" s="31" t="s">
        <v>108</v>
      </c>
      <c r="F339" s="31" t="n">
        <v>50</v>
      </c>
      <c r="G339" s="31" t="n">
        <v>1</v>
      </c>
      <c r="H339" s="31" t="n">
        <v>1</v>
      </c>
      <c r="I339" s="32"/>
      <c r="J339" s="4"/>
      <c r="K339" s="33"/>
      <c r="L339" s="34" t="str">
        <f aca="false">IF(ISBLANK(K339),"a","b")</f>
        <v>a</v>
      </c>
      <c r="M339" s="34" t="str">
        <f aca="false">IF(ISBLANK(B339),"",IF(L339="b",K339,IF(L339="a","")))</f>
        <v/>
      </c>
      <c r="N339" s="35" t="n">
        <f aca="false">IF(ISBLANK(B339),"",IF( ISBLANK(K339), , IF( ISBLANK(O339), 1,) ))</f>
        <v>0</v>
      </c>
      <c r="O339" s="44"/>
      <c r="P339" s="37" t="str">
        <f aca="false">IF(ISBLANK(O339),"a","b")</f>
        <v>a</v>
      </c>
      <c r="Q339" s="34" t="str">
        <f aca="false">IF(ISBLANK(B339),"",IF(P339="b",O339,IF(P339="a","")))</f>
        <v/>
      </c>
      <c r="R339" s="35" t="n">
        <f aca="false">IF(ISBLANK(B339),"",IF( ISBLANK(O339), , 1))</f>
        <v>0</v>
      </c>
      <c r="S339" s="38" t="str">
        <f aca="true">IF(ISBLANK(B339),"",IF( ISBLANK(K339), "" , IF( ISBLANK(O339), (TODAY()-K339)/365, (O339-K339)/365)) )</f>
        <v/>
      </c>
      <c r="T339" s="38" t="str">
        <f aca="false">IF(ISBLANK(B339),"",IF( ISBLANK(K339), "" , IF( ISBLANK(O339), ($Z$41-K339)/365, (O339-K339)/365)) )</f>
        <v/>
      </c>
      <c r="U339" s="38" t="str">
        <f aca="true">IF(ISBLANK(B339),"",IF( ISBLANK(O339), "", (TODAY()-O339)/365))</f>
        <v/>
      </c>
      <c r="V339" s="38" t="str">
        <f aca="false">IF(ISBLANK(B339),"",IF( ISBLANK(O339), "", ($Z$41-O339)/365))</f>
        <v/>
      </c>
      <c r="W339" s="29"/>
      <c r="X339" s="48" t="n">
        <v>1</v>
      </c>
      <c r="Y339" s="40"/>
    </row>
    <row r="340" customFormat="false" ht="15" hidden="false" customHeight="false" outlineLevel="0" collapsed="false">
      <c r="A340" s="1" t="n">
        <v>342</v>
      </c>
      <c r="B340" s="28" t="n">
        <v>1</v>
      </c>
      <c r="C340" s="29" t="n">
        <v>18</v>
      </c>
      <c r="D340" s="30" t="str">
        <f aca="false">CONCATENATE(E340,", ",F340,", кв-ры: ",H340,", агр: ",I340,", ",W340)</f>
        <v>Ленинградская, 54, кв-ры: 1, агр: , </v>
      </c>
      <c r="E340" s="31" t="s">
        <v>108</v>
      </c>
      <c r="F340" s="31" t="n">
        <v>54</v>
      </c>
      <c r="G340" s="31" t="n">
        <v>2</v>
      </c>
      <c r="H340" s="31" t="n">
        <v>1</v>
      </c>
      <c r="I340" s="32"/>
      <c r="J340" s="4"/>
      <c r="K340" s="46"/>
      <c r="L340" s="34" t="str">
        <f aca="false">IF(ISBLANK(K340),"a","b")</f>
        <v>a</v>
      </c>
      <c r="M340" s="34" t="str">
        <f aca="false">IF(ISBLANK(B340),"",IF(L340="b",K340,IF(L340="a","")))</f>
        <v/>
      </c>
      <c r="N340" s="35" t="n">
        <f aca="false">IF(ISBLANK(B340),"",IF( ISBLANK(K340), , IF( ISBLANK(O340), 1,) ))</f>
        <v>0</v>
      </c>
      <c r="O340" s="36"/>
      <c r="P340" s="37" t="str">
        <f aca="false">IF(ISBLANK(O340),"a","b")</f>
        <v>a</v>
      </c>
      <c r="Q340" s="34" t="str">
        <f aca="false">IF(ISBLANK(B340),"",IF(P340="b",O340,IF(P340="a","")))</f>
        <v/>
      </c>
      <c r="R340" s="35" t="n">
        <f aca="false">IF(ISBLANK(B340),"",IF( ISBLANK(O340), , 1))</f>
        <v>0</v>
      </c>
      <c r="S340" s="38" t="str">
        <f aca="true">IF(ISBLANK(B340),"",IF( ISBLANK(K340), "" , IF( ISBLANK(O340), (TODAY()-K340)/365, (O340-K340)/365)) )</f>
        <v/>
      </c>
      <c r="T340" s="38" t="str">
        <f aca="false">IF(ISBLANK(B340),"",IF( ISBLANK(K340), "" , IF( ISBLANK(O340), ($Z$41-K340)/365, (O340-K340)/365)) )</f>
        <v/>
      </c>
      <c r="U340" s="38" t="str">
        <f aca="true">IF(ISBLANK(B340),"",IF( ISBLANK(O340), "", (TODAY()-O340)/365))</f>
        <v/>
      </c>
      <c r="V340" s="38" t="str">
        <f aca="false">IF(ISBLANK(B340),"",IF( ISBLANK(O340), "", ($Z$41-O340)/365))</f>
        <v/>
      </c>
      <c r="W340" s="29"/>
      <c r="X340" s="48" t="n">
        <v>1</v>
      </c>
      <c r="Y340" s="40"/>
    </row>
    <row r="341" customFormat="false" ht="15" hidden="false" customHeight="false" outlineLevel="0" collapsed="false">
      <c r="A341" s="1" t="n">
        <v>343</v>
      </c>
      <c r="B341" s="28" t="n">
        <v>1</v>
      </c>
      <c r="C341" s="29"/>
      <c r="D341" s="30" t="str">
        <f aca="false">CONCATENATE(E341,", ",F341,", кв-ры: ",H341,", агр: ",I341,", ",W341)</f>
        <v>, , кв-ры: 2, агр: , </v>
      </c>
      <c r="E341" s="31"/>
      <c r="F341" s="31"/>
      <c r="G341" s="31"/>
      <c r="H341" s="31" t="n">
        <v>2</v>
      </c>
      <c r="I341" s="32"/>
      <c r="J341" s="4"/>
      <c r="K341" s="33"/>
      <c r="L341" s="34" t="str">
        <f aca="false">IF(ISBLANK(K341),"a","b")</f>
        <v>a</v>
      </c>
      <c r="M341" s="34" t="str">
        <f aca="false">IF(ISBLANK(B341),"",IF(L341="b",K341,IF(L341="a","")))</f>
        <v/>
      </c>
      <c r="N341" s="35" t="n">
        <f aca="false">IF(ISBLANK(B341),"",IF( ISBLANK(K341), , IF( ISBLANK(O341), 1,) ))</f>
        <v>0</v>
      </c>
      <c r="O341" s="36"/>
      <c r="P341" s="37" t="str">
        <f aca="false">IF(ISBLANK(O341),"a","b")</f>
        <v>a</v>
      </c>
      <c r="Q341" s="34" t="str">
        <f aca="false">IF(ISBLANK(B341),"",IF(P341="b",O341,IF(P341="a","")))</f>
        <v/>
      </c>
      <c r="R341" s="35" t="n">
        <f aca="false">IF(ISBLANK(B341),"",IF( ISBLANK(O341), , 1))</f>
        <v>0</v>
      </c>
      <c r="S341" s="38" t="str">
        <f aca="true">IF(ISBLANK(B341),"",IF( ISBLANK(K341), "" , IF( ISBLANK(O341), (TODAY()-K341)/365, (O341-K341)/365)) )</f>
        <v/>
      </c>
      <c r="T341" s="38" t="str">
        <f aca="false">IF(ISBLANK(B341),"",IF( ISBLANK(K341), "" , IF( ISBLANK(O341), ($Z$41-K341)/365, (O341-K341)/365)) )</f>
        <v/>
      </c>
      <c r="U341" s="38" t="str">
        <f aca="true">IF(ISBLANK(B341),"",IF( ISBLANK(O341), "", (TODAY()-O341)/365))</f>
        <v/>
      </c>
      <c r="V341" s="38" t="str">
        <f aca="false">IF(ISBLANK(B341),"",IF( ISBLANK(O341), "", ($Z$41-O341)/365))</f>
        <v/>
      </c>
      <c r="W341" s="29"/>
      <c r="X341" s="48" t="n">
        <v>1</v>
      </c>
      <c r="Y341" s="40"/>
    </row>
    <row r="342" customFormat="false" ht="15" hidden="false" customHeight="false" outlineLevel="0" collapsed="false">
      <c r="A342" s="1" t="n">
        <v>344</v>
      </c>
      <c r="B342" s="28" t="n">
        <v>1</v>
      </c>
      <c r="C342" s="29" t="n">
        <v>19</v>
      </c>
      <c r="D342" s="30" t="str">
        <f aca="false">CONCATENATE(E342,", ",F342,", кв-ры: ",H342,", агр: ",I342,", ",W342)</f>
        <v>Ленинградская, , кв-ры: , агр: , </v>
      </c>
      <c r="E342" s="31" t="s">
        <v>108</v>
      </c>
      <c r="F342" s="31"/>
      <c r="G342" s="31"/>
      <c r="H342" s="31"/>
      <c r="I342" s="32"/>
      <c r="J342" s="4"/>
      <c r="K342" s="33"/>
      <c r="L342" s="34" t="str">
        <f aca="false">IF(ISBLANK(K342),"a","b")</f>
        <v>a</v>
      </c>
      <c r="M342" s="34" t="str">
        <f aca="false">IF(ISBLANK(B342),"",IF(L342="b",K342,IF(L342="a","")))</f>
        <v/>
      </c>
      <c r="N342" s="35" t="n">
        <f aca="false">IF(ISBLANK(B342),"",IF( ISBLANK(K342), , IF( ISBLANK(O342), 1,) ))</f>
        <v>0</v>
      </c>
      <c r="O342" s="44"/>
      <c r="P342" s="37" t="str">
        <f aca="false">IF(ISBLANK(O342),"a","b")</f>
        <v>a</v>
      </c>
      <c r="Q342" s="34" t="str">
        <f aca="false">IF(ISBLANK(B342),"",IF(P342="b",O342,IF(P342="a","")))</f>
        <v/>
      </c>
      <c r="R342" s="35" t="n">
        <f aca="false">IF(ISBLANK(B342),"",IF( ISBLANK(O342), , 1))</f>
        <v>0</v>
      </c>
      <c r="S342" s="38" t="str">
        <f aca="true">IF(ISBLANK(B342),"",IF( ISBLANK(K342), "" , IF( ISBLANK(O342), (TODAY()-K342)/365, (O342-K342)/365)) )</f>
        <v/>
      </c>
      <c r="T342" s="38" t="str">
        <f aca="false">IF(ISBLANK(B342),"",IF( ISBLANK(K342), "" , IF( ISBLANK(O342), ($Z$41-K342)/365, (O342-K342)/365)) )</f>
        <v/>
      </c>
      <c r="U342" s="38" t="str">
        <f aca="true">IF(ISBLANK(B342),"",IF( ISBLANK(O342), "", (TODAY()-O342)/365))</f>
        <v/>
      </c>
      <c r="V342" s="38" t="str">
        <f aca="false">IF(ISBLANK(B342),"",IF( ISBLANK(O342), "", ($Z$41-O342)/365))</f>
        <v/>
      </c>
      <c r="W342" s="29"/>
      <c r="X342" s="48" t="n">
        <v>1</v>
      </c>
      <c r="Y342" s="40"/>
    </row>
    <row r="343" customFormat="false" ht="15" hidden="false" customHeight="false" outlineLevel="0" collapsed="false">
      <c r="A343" s="1" t="n">
        <v>345</v>
      </c>
      <c r="B343" s="28" t="n">
        <v>1</v>
      </c>
      <c r="C343" s="29" t="n">
        <v>20</v>
      </c>
      <c r="D343" s="30" t="str">
        <f aca="false">CONCATENATE(E343,", ",F343,", кв-ры: ",H343,", агр: ",I343,", ",W343)</f>
        <v>Ленинградская, 67, кв-ры: 1, агр: , </v>
      </c>
      <c r="E343" s="31" t="s">
        <v>108</v>
      </c>
      <c r="F343" s="31" t="n">
        <v>67</v>
      </c>
      <c r="G343" s="31" t="n">
        <v>1</v>
      </c>
      <c r="H343" s="31" t="n">
        <v>1</v>
      </c>
      <c r="I343" s="32"/>
      <c r="J343" s="4"/>
      <c r="K343" s="46"/>
      <c r="L343" s="34" t="str">
        <f aca="false">IF(ISBLANK(K343),"a","b")</f>
        <v>a</v>
      </c>
      <c r="M343" s="34" t="str">
        <f aca="false">IF(ISBLANK(B343),"",IF(L343="b",K343,IF(L343="a","")))</f>
        <v/>
      </c>
      <c r="N343" s="35" t="n">
        <f aca="false">IF(ISBLANK(B343),"",IF( ISBLANK(K343), , IF( ISBLANK(O343), 1,) ))</f>
        <v>0</v>
      </c>
      <c r="O343" s="44"/>
      <c r="P343" s="37" t="str">
        <f aca="false">IF(ISBLANK(O343),"a","b")</f>
        <v>a</v>
      </c>
      <c r="Q343" s="34" t="str">
        <f aca="false">IF(ISBLANK(B343),"",IF(P343="b",O343,IF(P343="a","")))</f>
        <v/>
      </c>
      <c r="R343" s="35" t="n">
        <f aca="false">IF(ISBLANK(B343),"",IF( ISBLANK(O343), , 1))</f>
        <v>0</v>
      </c>
      <c r="S343" s="38" t="str">
        <f aca="true">IF(ISBLANK(B343),"",IF( ISBLANK(K343), "" , IF( ISBLANK(O343), (TODAY()-K343)/365, (O343-K343)/365)) )</f>
        <v/>
      </c>
      <c r="T343" s="38" t="str">
        <f aca="false">IF(ISBLANK(B343),"",IF( ISBLANK(K343), "" , IF( ISBLANK(O343), ($Z$41-K343)/365, (O343-K343)/365)) )</f>
        <v/>
      </c>
      <c r="U343" s="38" t="str">
        <f aca="true">IF(ISBLANK(B343),"",IF( ISBLANK(O343), "", (TODAY()-O343)/365))</f>
        <v/>
      </c>
      <c r="V343" s="38" t="str">
        <f aca="false">IF(ISBLANK(B343),"",IF( ISBLANK(O343), "", ($Z$41-O343)/365))</f>
        <v/>
      </c>
      <c r="W343" s="29"/>
      <c r="X343" s="48" t="n">
        <v>1</v>
      </c>
      <c r="Y343" s="40"/>
    </row>
    <row r="344" customFormat="false" ht="15" hidden="false" customHeight="false" outlineLevel="0" collapsed="false">
      <c r="A344" s="1" t="n">
        <v>346</v>
      </c>
      <c r="B344" s="28" t="n">
        <v>1</v>
      </c>
      <c r="C344" s="29" t="n">
        <v>21</v>
      </c>
      <c r="D344" s="30" t="str">
        <f aca="false">CONCATENATE(E344,", ",F344,", кв-ры: ",H344,", агр: ",I344,", ",W344)</f>
        <v>Ленинградская, 69, кв-ры: 1, агр: , </v>
      </c>
      <c r="E344" s="31" t="s">
        <v>108</v>
      </c>
      <c r="F344" s="31" t="n">
        <v>69</v>
      </c>
      <c r="G344" s="31" t="n">
        <v>1</v>
      </c>
      <c r="H344" s="31" t="n">
        <v>1</v>
      </c>
      <c r="I344" s="32"/>
      <c r="J344" s="4"/>
      <c r="K344" s="33"/>
      <c r="L344" s="34" t="str">
        <f aca="false">IF(ISBLANK(K344),"a","b")</f>
        <v>a</v>
      </c>
      <c r="M344" s="34" t="str">
        <f aca="false">IF(ISBLANK(B344),"",IF(L344="b",K344,IF(L344="a","")))</f>
        <v/>
      </c>
      <c r="N344" s="35" t="n">
        <f aca="false">IF(ISBLANK(B344),"",IF( ISBLANK(K344), , IF( ISBLANK(O344), 1,) ))</f>
        <v>0</v>
      </c>
      <c r="O344" s="36"/>
      <c r="P344" s="37" t="str">
        <f aca="false">IF(ISBLANK(O344),"a","b")</f>
        <v>a</v>
      </c>
      <c r="Q344" s="34" t="str">
        <f aca="false">IF(ISBLANK(B344),"",IF(P344="b",O344,IF(P344="a","")))</f>
        <v/>
      </c>
      <c r="R344" s="35" t="n">
        <f aca="false">IF(ISBLANK(B344),"",IF( ISBLANK(O344), , 1))</f>
        <v>0</v>
      </c>
      <c r="S344" s="38" t="str">
        <f aca="true">IF(ISBLANK(B344),"",IF( ISBLANK(K344), "" , IF( ISBLANK(O344), (TODAY()-K344)/365, (O344-K344)/365)) )</f>
        <v/>
      </c>
      <c r="T344" s="38" t="str">
        <f aca="false">IF(ISBLANK(B344),"",IF( ISBLANK(K344), "" , IF( ISBLANK(O344), ($Z$41-K344)/365, (O344-K344)/365)) )</f>
        <v/>
      </c>
      <c r="U344" s="38" t="str">
        <f aca="true">IF(ISBLANK(B344),"",IF( ISBLANK(O344), "", (TODAY()-O344)/365))</f>
        <v/>
      </c>
      <c r="V344" s="38" t="str">
        <f aca="false">IF(ISBLANK(B344),"",IF( ISBLANK(O344), "", ($Z$41-O344)/365))</f>
        <v/>
      </c>
      <c r="W344" s="29"/>
      <c r="X344" s="48" t="n">
        <v>1</v>
      </c>
      <c r="Y344" s="40"/>
    </row>
    <row r="345" customFormat="false" ht="15" hidden="false" customHeight="false" outlineLevel="0" collapsed="false">
      <c r="A345" s="1" t="n">
        <v>347</v>
      </c>
      <c r="B345" s="28" t="n">
        <v>1</v>
      </c>
      <c r="C345" s="29" t="n">
        <v>1</v>
      </c>
      <c r="D345" s="30" t="str">
        <f aca="false">CONCATENATE(E345,", ",F345,", кв-ры: ",H345,", агр: ",I345,", ",W345)</f>
        <v> Исполкомовская, 9, кв-ры: 1, агр: , </v>
      </c>
      <c r="E345" s="31" t="s">
        <v>129</v>
      </c>
      <c r="F345" s="31" t="n">
        <v>9</v>
      </c>
      <c r="G345" s="31" t="n">
        <v>6</v>
      </c>
      <c r="H345" s="31" t="n">
        <v>1</v>
      </c>
      <c r="I345" s="32"/>
      <c r="J345" s="4"/>
      <c r="K345" s="33"/>
      <c r="L345" s="34" t="str">
        <f aca="false">IF(ISBLANK(K345),"a","b")</f>
        <v>a</v>
      </c>
      <c r="M345" s="34" t="str">
        <f aca="false">IF(ISBLANK(B345),"",IF(L345="b",K345,IF(L345="a","")))</f>
        <v/>
      </c>
      <c r="N345" s="35" t="n">
        <f aca="false">IF(ISBLANK(B345),"",IF( ISBLANK(K345), , IF( ISBLANK(O345), 1,) ))</f>
        <v>0</v>
      </c>
      <c r="O345" s="44"/>
      <c r="P345" s="37" t="str">
        <f aca="false">IF(ISBLANK(O345),"a","b")</f>
        <v>a</v>
      </c>
      <c r="Q345" s="34" t="str">
        <f aca="false">IF(ISBLANK(B345),"",IF(P345="b",O345,IF(P345="a","")))</f>
        <v/>
      </c>
      <c r="R345" s="35" t="n">
        <f aca="false">IF(ISBLANK(B345),"",IF( ISBLANK(O345), , 1))</f>
        <v>0</v>
      </c>
      <c r="S345" s="38" t="str">
        <f aca="true">IF(ISBLANK(B345),"",IF( ISBLANK(K345), "" , IF( ISBLANK(O345), (TODAY()-K345)/365, (O345-K345)/365)) )</f>
        <v/>
      </c>
      <c r="T345" s="38" t="str">
        <f aca="false">IF(ISBLANK(B345),"",IF( ISBLANK(K345), "" , IF( ISBLANK(O345), ($Z$41-K345)/365, (O345-K345)/365)) )</f>
        <v/>
      </c>
      <c r="U345" s="38" t="str">
        <f aca="true">IF(ISBLANK(B345),"",IF( ISBLANK(O345), "", (TODAY()-O345)/365))</f>
        <v/>
      </c>
      <c r="V345" s="38" t="str">
        <f aca="false">IF(ISBLANK(B345),"",IF( ISBLANK(O345), "", ($Z$41-O345)/365))</f>
        <v/>
      </c>
      <c r="W345" s="29"/>
      <c r="X345" s="50" t="n">
        <v>1</v>
      </c>
      <c r="Y345" s="51"/>
    </row>
    <row r="346" customFormat="false" ht="15" hidden="false" customHeight="false" outlineLevel="0" collapsed="false">
      <c r="A346" s="1" t="n">
        <v>348</v>
      </c>
      <c r="B346" s="28" t="n">
        <v>1</v>
      </c>
      <c r="C346" s="29"/>
      <c r="D346" s="30" t="str">
        <f aca="false">CONCATENATE(E346,", ",F346,", кв-ры: ",H346,", агр: ",I346,", ",W346)</f>
        <v>, , кв-ры: 2, агр: , </v>
      </c>
      <c r="E346" s="31"/>
      <c r="F346" s="31"/>
      <c r="G346" s="31"/>
      <c r="H346" s="31" t="n">
        <v>2</v>
      </c>
      <c r="I346" s="32"/>
      <c r="J346" s="4"/>
      <c r="K346" s="46"/>
      <c r="L346" s="34" t="str">
        <f aca="false">IF(ISBLANK(K346),"a","b")</f>
        <v>a</v>
      </c>
      <c r="M346" s="34" t="str">
        <f aca="false">IF(ISBLANK(B346),"",IF(L346="b",K346,IF(L346="a","")))</f>
        <v/>
      </c>
      <c r="N346" s="35" t="n">
        <f aca="false">IF(ISBLANK(B346),"",IF( ISBLANK(K346), , IF( ISBLANK(O346), 1,) ))</f>
        <v>0</v>
      </c>
      <c r="O346" s="44"/>
      <c r="P346" s="37" t="str">
        <f aca="false">IF(ISBLANK(O346),"a","b")</f>
        <v>a</v>
      </c>
      <c r="Q346" s="34" t="str">
        <f aca="false">IF(ISBLANK(B346),"",IF(P346="b",O346,IF(P346="a","")))</f>
        <v/>
      </c>
      <c r="R346" s="35" t="n">
        <f aca="false">IF(ISBLANK(B346),"",IF( ISBLANK(O346), , 1))</f>
        <v>0</v>
      </c>
      <c r="S346" s="38" t="str">
        <f aca="true">IF(ISBLANK(B346),"",IF( ISBLANK(K346), "" , IF( ISBLANK(O346), (TODAY()-K346)/365, (O346-K346)/365)) )</f>
        <v/>
      </c>
      <c r="T346" s="38" t="str">
        <f aca="false">IF(ISBLANK(B346),"",IF( ISBLANK(K346), "" , IF( ISBLANK(O346), ($Z$41-K346)/365, (O346-K346)/365)) )</f>
        <v/>
      </c>
      <c r="U346" s="38" t="str">
        <f aca="true">IF(ISBLANK(B346),"",IF( ISBLANK(O346), "", (TODAY()-O346)/365))</f>
        <v/>
      </c>
      <c r="V346" s="38" t="str">
        <f aca="false">IF(ISBLANK(B346),"",IF( ISBLANK(O346), "", ($Z$41-O346)/365))</f>
        <v/>
      </c>
      <c r="W346" s="29"/>
      <c r="X346" s="50" t="n">
        <v>1</v>
      </c>
      <c r="Y346" s="51"/>
    </row>
    <row r="347" customFormat="false" ht="15" hidden="false" customHeight="false" outlineLevel="0" collapsed="false">
      <c r="A347" s="1" t="n">
        <v>349</v>
      </c>
      <c r="B347" s="28" t="n">
        <v>1</v>
      </c>
      <c r="C347" s="29"/>
      <c r="D347" s="30" t="str">
        <f aca="false">CONCATENATE(E347,", ",F347,", кв-ры: ",H347,", агр: ",I347,", ",W347)</f>
        <v>, , кв-ры: 3, агр: , </v>
      </c>
      <c r="E347" s="31"/>
      <c r="F347" s="31"/>
      <c r="G347" s="31"/>
      <c r="H347" s="31" t="n">
        <v>3</v>
      </c>
      <c r="I347" s="32"/>
      <c r="J347" s="4"/>
      <c r="K347" s="33"/>
      <c r="L347" s="34" t="str">
        <f aca="false">IF(ISBLANK(K347),"a","b")</f>
        <v>a</v>
      </c>
      <c r="M347" s="34" t="str">
        <f aca="false">IF(ISBLANK(B347),"",IF(L347="b",K347,IF(L347="a","")))</f>
        <v/>
      </c>
      <c r="N347" s="35" t="n">
        <f aca="false">IF(ISBLANK(B347),"",IF( ISBLANK(K347), , IF( ISBLANK(O347), 1,) ))</f>
        <v>0</v>
      </c>
      <c r="O347" s="44"/>
      <c r="P347" s="37" t="str">
        <f aca="false">IF(ISBLANK(O347),"a","b")</f>
        <v>a</v>
      </c>
      <c r="Q347" s="34" t="str">
        <f aca="false">IF(ISBLANK(B347),"",IF(P347="b",O347,IF(P347="a","")))</f>
        <v/>
      </c>
      <c r="R347" s="35" t="n">
        <f aca="false">IF(ISBLANK(B347),"",IF( ISBLANK(O347), , 1))</f>
        <v>0</v>
      </c>
      <c r="S347" s="38" t="str">
        <f aca="true">IF(ISBLANK(B347),"",IF( ISBLANK(K347), "" , IF( ISBLANK(O347), (TODAY()-K347)/365, (O347-K347)/365)) )</f>
        <v/>
      </c>
      <c r="T347" s="38" t="str">
        <f aca="false">IF(ISBLANK(B347),"",IF( ISBLANK(K347), "" , IF( ISBLANK(O347), ($Z$41-K347)/365, (O347-K347)/365)) )</f>
        <v/>
      </c>
      <c r="U347" s="38" t="str">
        <f aca="true">IF(ISBLANK(B347),"",IF( ISBLANK(O347), "", (TODAY()-O347)/365))</f>
        <v/>
      </c>
      <c r="V347" s="38" t="str">
        <f aca="false">IF(ISBLANK(B347),"",IF( ISBLANK(O347), "", ($Z$41-O347)/365))</f>
        <v/>
      </c>
      <c r="W347" s="29"/>
      <c r="X347" s="50" t="n">
        <v>1</v>
      </c>
      <c r="Y347" s="51"/>
    </row>
    <row r="348" customFormat="false" ht="15" hidden="false" customHeight="false" outlineLevel="0" collapsed="false">
      <c r="A348" s="1" t="n">
        <v>350</v>
      </c>
      <c r="B348" s="28" t="n">
        <v>1</v>
      </c>
      <c r="C348" s="29"/>
      <c r="D348" s="30" t="str">
        <f aca="false">CONCATENATE(E348,", ",F348,", кв-ры: ",H348,", агр: ",I348,", ",W348)</f>
        <v>, , кв-ры: 4, агр: , </v>
      </c>
      <c r="E348" s="31"/>
      <c r="F348" s="31"/>
      <c r="G348" s="31"/>
      <c r="H348" s="31" t="n">
        <v>4</v>
      </c>
      <c r="I348" s="32"/>
      <c r="J348" s="4"/>
      <c r="K348" s="46"/>
      <c r="L348" s="34" t="str">
        <f aca="false">IF(ISBLANK(K348),"a","b")</f>
        <v>a</v>
      </c>
      <c r="M348" s="34" t="str">
        <f aca="false">IF(ISBLANK(B348),"",IF(L348="b",K348,IF(L348="a","")))</f>
        <v/>
      </c>
      <c r="N348" s="35" t="n">
        <f aca="false">IF(ISBLANK(B348),"",IF( ISBLANK(K348), , IF( ISBLANK(O348), 1,) ))</f>
        <v>0</v>
      </c>
      <c r="O348" s="44"/>
      <c r="P348" s="37" t="str">
        <f aca="false">IF(ISBLANK(O348),"a","b")</f>
        <v>a</v>
      </c>
      <c r="Q348" s="34" t="str">
        <f aca="false">IF(ISBLANK(B348),"",IF(P348="b",O348,IF(P348="a","")))</f>
        <v/>
      </c>
      <c r="R348" s="35" t="n">
        <f aca="false">IF(ISBLANK(B348),"",IF( ISBLANK(O348), , 1))</f>
        <v>0</v>
      </c>
      <c r="S348" s="38" t="str">
        <f aca="true">IF(ISBLANK(B348),"",IF( ISBLANK(K348), "" , IF( ISBLANK(O348), (TODAY()-K348)/365, (O348-K348)/365)) )</f>
        <v/>
      </c>
      <c r="T348" s="38" t="str">
        <f aca="false">IF(ISBLANK(B348),"",IF( ISBLANK(K348), "" , IF( ISBLANK(O348), ($Z$41-K348)/365, (O348-K348)/365)) )</f>
        <v/>
      </c>
      <c r="U348" s="38" t="str">
        <f aca="true">IF(ISBLANK(B348),"",IF( ISBLANK(O348), "", (TODAY()-O348)/365))</f>
        <v/>
      </c>
      <c r="V348" s="38" t="str">
        <f aca="false">IF(ISBLANK(B348),"",IF( ISBLANK(O348), "", ($Z$41-O348)/365))</f>
        <v/>
      </c>
      <c r="W348" s="29"/>
      <c r="X348" s="50" t="n">
        <v>1</v>
      </c>
      <c r="Y348" s="51"/>
    </row>
    <row r="349" customFormat="false" ht="15" hidden="false" customHeight="false" outlineLevel="0" collapsed="false">
      <c r="A349" s="1" t="n">
        <v>351</v>
      </c>
      <c r="B349" s="28" t="n">
        <v>1</v>
      </c>
      <c r="C349" s="29"/>
      <c r="D349" s="30" t="str">
        <f aca="false">CONCATENATE(E349,", ",F349,", кв-ры: ",H349,", агр: ",I349,", ",W349)</f>
        <v>, , кв-ры: 5, агр: , </v>
      </c>
      <c r="E349" s="31"/>
      <c r="F349" s="31"/>
      <c r="G349" s="31"/>
      <c r="H349" s="31" t="n">
        <v>5</v>
      </c>
      <c r="I349" s="32"/>
      <c r="J349" s="4"/>
      <c r="K349" s="33"/>
      <c r="L349" s="34" t="str">
        <f aca="false">IF(ISBLANK(K349),"a","b")</f>
        <v>a</v>
      </c>
      <c r="M349" s="34" t="str">
        <f aca="false">IF(ISBLANK(B349),"",IF(L349="b",K349,IF(L349="a","")))</f>
        <v/>
      </c>
      <c r="N349" s="35" t="n">
        <f aca="false">IF(ISBLANK(B349),"",IF( ISBLANK(K349), , IF( ISBLANK(O349), 1,) ))</f>
        <v>0</v>
      </c>
      <c r="O349" s="44"/>
      <c r="P349" s="37" t="str">
        <f aca="false">IF(ISBLANK(O349),"a","b")</f>
        <v>a</v>
      </c>
      <c r="Q349" s="34" t="str">
        <f aca="false">IF(ISBLANK(B349),"",IF(P349="b",O349,IF(P349="a","")))</f>
        <v/>
      </c>
      <c r="R349" s="35" t="n">
        <f aca="false">IF(ISBLANK(B349),"",IF( ISBLANK(O349), , 1))</f>
        <v>0</v>
      </c>
      <c r="S349" s="38" t="str">
        <f aca="true">IF(ISBLANK(B349),"",IF( ISBLANK(K349), "" , IF( ISBLANK(O349), (TODAY()-K349)/365, (O349-K349)/365)) )</f>
        <v/>
      </c>
      <c r="T349" s="38" t="str">
        <f aca="false">IF(ISBLANK(B349),"",IF( ISBLANK(K349), "" , IF( ISBLANK(O349), ($Z$41-K349)/365, (O349-K349)/365)) )</f>
        <v/>
      </c>
      <c r="U349" s="38" t="str">
        <f aca="true">IF(ISBLANK(B349),"",IF( ISBLANK(O349), "", (TODAY()-O349)/365))</f>
        <v/>
      </c>
      <c r="V349" s="38" t="str">
        <f aca="false">IF(ISBLANK(B349),"",IF( ISBLANK(O349), "", ($Z$41-O349)/365))</f>
        <v/>
      </c>
      <c r="W349" s="29"/>
      <c r="X349" s="48" t="n">
        <v>1</v>
      </c>
      <c r="Y349" s="40"/>
    </row>
    <row r="350" customFormat="false" ht="15" hidden="false" customHeight="false" outlineLevel="0" collapsed="false">
      <c r="A350" s="1" t="n">
        <v>352</v>
      </c>
      <c r="B350" s="28" t="n">
        <v>1</v>
      </c>
      <c r="C350" s="29"/>
      <c r="D350" s="30" t="str">
        <f aca="false">CONCATENATE(E350,", ",F350,", кв-ры: ",H350,", агр: ",I350,", ",W350)</f>
        <v>, , кв-ры: 6, агр: , </v>
      </c>
      <c r="E350" s="31"/>
      <c r="F350" s="31"/>
      <c r="G350" s="31"/>
      <c r="H350" s="31" t="n">
        <v>6</v>
      </c>
      <c r="I350" s="32"/>
      <c r="J350" s="4"/>
      <c r="K350" s="33"/>
      <c r="L350" s="34" t="str">
        <f aca="false">IF(ISBLANK(K350),"a","b")</f>
        <v>a</v>
      </c>
      <c r="M350" s="34" t="str">
        <f aca="false">IF(ISBLANK(B350),"",IF(L350="b",K350,IF(L350="a","")))</f>
        <v/>
      </c>
      <c r="N350" s="35" t="n">
        <f aca="false">IF(ISBLANK(B350),"",IF( ISBLANK(K350), , IF( ISBLANK(O350), 1,) ))</f>
        <v>0</v>
      </c>
      <c r="O350" s="44"/>
      <c r="P350" s="37" t="str">
        <f aca="false">IF(ISBLANK(O350),"a","b")</f>
        <v>a</v>
      </c>
      <c r="Q350" s="34" t="str">
        <f aca="false">IF(ISBLANK(B350),"",IF(P350="b",O350,IF(P350="a","")))</f>
        <v/>
      </c>
      <c r="R350" s="35" t="n">
        <f aca="false">IF(ISBLANK(B350),"",IF( ISBLANK(O350), , 1))</f>
        <v>0</v>
      </c>
      <c r="S350" s="38" t="str">
        <f aca="true">IF(ISBLANK(B350),"",IF( ISBLANK(K350), "" , IF( ISBLANK(O350), (TODAY()-K350)/365, (O350-K350)/365)) )</f>
        <v/>
      </c>
      <c r="T350" s="38" t="str">
        <f aca="false">IF(ISBLANK(B350),"",IF( ISBLANK(K350), "" , IF( ISBLANK(O350), ($Z$41-K350)/365, (O350-K350)/365)) )</f>
        <v/>
      </c>
      <c r="U350" s="38" t="str">
        <f aca="true">IF(ISBLANK(B350),"",IF( ISBLANK(O350), "", (TODAY()-O350)/365))</f>
        <v/>
      </c>
      <c r="V350" s="38" t="str">
        <f aca="false">IF(ISBLANK(B350),"",IF( ISBLANK(O350), "", ($Z$41-O350)/365))</f>
        <v/>
      </c>
      <c r="W350" s="29"/>
      <c r="X350" s="48" t="n">
        <v>1</v>
      </c>
      <c r="Y350" s="40"/>
    </row>
    <row r="351" customFormat="false" ht="15" hidden="false" customHeight="false" outlineLevel="0" collapsed="false">
      <c r="A351" s="1" t="n">
        <v>353</v>
      </c>
      <c r="B351" s="28" t="n">
        <v>1</v>
      </c>
      <c r="C351" s="29" t="n">
        <v>1</v>
      </c>
      <c r="D351" s="30" t="str">
        <f aca="false">CONCATENATE(E351,", ",F351,", кв-ры: ",H351,", агр: ",I351,", ",W351)</f>
        <v> Ленина, 11, кв-ры: 1, агр: , </v>
      </c>
      <c r="E351" s="31" t="s">
        <v>130</v>
      </c>
      <c r="F351" s="31" t="n">
        <v>11</v>
      </c>
      <c r="G351" s="31" t="n">
        <v>8</v>
      </c>
      <c r="H351" s="31" t="n">
        <v>1</v>
      </c>
      <c r="I351" s="32"/>
      <c r="J351" s="4"/>
      <c r="K351" s="46"/>
      <c r="L351" s="34" t="str">
        <f aca="false">IF(ISBLANK(K351),"a","b")</f>
        <v>a</v>
      </c>
      <c r="M351" s="34" t="str">
        <f aca="false">IF(ISBLANK(B351),"",IF(L351="b",K351,IF(L351="a","")))</f>
        <v/>
      </c>
      <c r="N351" s="35" t="n">
        <f aca="false">IF(ISBLANK(B351),"",IF( ISBLANK(K351), , IF( ISBLANK(O351), 1,) ))</f>
        <v>0</v>
      </c>
      <c r="O351" s="44"/>
      <c r="P351" s="37" t="str">
        <f aca="false">IF(ISBLANK(O351),"a","b")</f>
        <v>a</v>
      </c>
      <c r="Q351" s="34" t="str">
        <f aca="false">IF(ISBLANK(B351),"",IF(P351="b",O351,IF(P351="a","")))</f>
        <v/>
      </c>
      <c r="R351" s="35" t="n">
        <f aca="false">IF(ISBLANK(B351),"",IF( ISBLANK(O351), , 1))</f>
        <v>0</v>
      </c>
      <c r="S351" s="38" t="str">
        <f aca="true">IF(ISBLANK(B351),"",IF( ISBLANK(K351), "" , IF( ISBLANK(O351), (TODAY()-K351)/365, (O351-K351)/365)) )</f>
        <v/>
      </c>
      <c r="T351" s="38" t="str">
        <f aca="false">IF(ISBLANK(B351),"",IF( ISBLANK(K351), "" , IF( ISBLANK(O351), ($Z$41-K351)/365, (O351-K351)/365)) )</f>
        <v/>
      </c>
      <c r="U351" s="38" t="str">
        <f aca="true">IF(ISBLANK(B351),"",IF( ISBLANK(O351), "", (TODAY()-O351)/365))</f>
        <v/>
      </c>
      <c r="V351" s="38" t="str">
        <f aca="false">IF(ISBLANK(B351),"",IF( ISBLANK(O351), "", ($Z$41-O351)/365))</f>
        <v/>
      </c>
      <c r="W351" s="29"/>
      <c r="X351" s="48" t="n">
        <v>1</v>
      </c>
      <c r="Y351" s="40"/>
    </row>
    <row r="352" customFormat="false" ht="15" hidden="false" customHeight="false" outlineLevel="0" collapsed="false">
      <c r="A352" s="1" t="n">
        <v>354</v>
      </c>
      <c r="B352" s="28" t="n">
        <v>1</v>
      </c>
      <c r="C352" s="29"/>
      <c r="D352" s="30" t="str">
        <f aca="false">CONCATENATE(E352,", ",F352,", кв-ры: ",H352,", агр: ",I352,", ",W352)</f>
        <v>, , кв-ры: 2, агр: , </v>
      </c>
      <c r="E352" s="31"/>
      <c r="F352" s="31"/>
      <c r="G352" s="31"/>
      <c r="H352" s="31" t="n">
        <v>2</v>
      </c>
      <c r="I352" s="32"/>
      <c r="J352" s="4"/>
      <c r="K352" s="33"/>
      <c r="L352" s="34" t="str">
        <f aca="false">IF(ISBLANK(K352),"a","b")</f>
        <v>a</v>
      </c>
      <c r="M352" s="34" t="str">
        <f aca="false">IF(ISBLANK(B352),"",IF(L352="b",K352,IF(L352="a","")))</f>
        <v/>
      </c>
      <c r="N352" s="35" t="n">
        <f aca="false">IF(ISBLANK(B352),"",IF( ISBLANK(K352), , IF( ISBLANK(O352), 1,) ))</f>
        <v>0</v>
      </c>
      <c r="O352" s="44"/>
      <c r="P352" s="37" t="str">
        <f aca="false">IF(ISBLANK(O352),"a","b")</f>
        <v>a</v>
      </c>
      <c r="Q352" s="34" t="str">
        <f aca="false">IF(ISBLANK(B352),"",IF(P352="b",O352,IF(P352="a","")))</f>
        <v/>
      </c>
      <c r="R352" s="35" t="n">
        <f aca="false">IF(ISBLANK(B352),"",IF( ISBLANK(O352), , 1))</f>
        <v>0</v>
      </c>
      <c r="S352" s="38" t="str">
        <f aca="true">IF(ISBLANK(B352),"",IF( ISBLANK(K352), "" , IF( ISBLANK(O352), (TODAY()-K352)/365, (O352-K352)/365)) )</f>
        <v/>
      </c>
      <c r="T352" s="38" t="str">
        <f aca="false">IF(ISBLANK(B352),"",IF( ISBLANK(K352), "" , IF( ISBLANK(O352), ($Z$41-K352)/365, (O352-K352)/365)) )</f>
        <v/>
      </c>
      <c r="U352" s="38" t="str">
        <f aca="true">IF(ISBLANK(B352),"",IF( ISBLANK(O352), "", (TODAY()-O352)/365))</f>
        <v/>
      </c>
      <c r="V352" s="38" t="str">
        <f aca="false">IF(ISBLANK(B352),"",IF( ISBLANK(O352), "", ($Z$41-O352)/365))</f>
        <v/>
      </c>
      <c r="W352" s="29"/>
      <c r="X352" s="39" t="n">
        <v>1</v>
      </c>
      <c r="Y352" s="40"/>
    </row>
    <row r="353" customFormat="false" ht="15" hidden="false" customHeight="false" outlineLevel="0" collapsed="false">
      <c r="A353" s="1" t="n">
        <v>355</v>
      </c>
      <c r="B353" s="28" t="n">
        <v>1</v>
      </c>
      <c r="C353" s="29"/>
      <c r="D353" s="30" t="str">
        <f aca="false">CONCATENATE(E353,", ",F353,", кв-ры: ",H353,", агр: ",I353,", ",W353)</f>
        <v>, , кв-ры: 3, агр: , </v>
      </c>
      <c r="E353" s="31"/>
      <c r="F353" s="31"/>
      <c r="G353" s="31"/>
      <c r="H353" s="31" t="n">
        <v>3</v>
      </c>
      <c r="I353" s="32"/>
      <c r="J353" s="4"/>
      <c r="K353" s="46"/>
      <c r="L353" s="34" t="str">
        <f aca="false">IF(ISBLANK(K353),"a","b")</f>
        <v>a</v>
      </c>
      <c r="M353" s="34" t="str">
        <f aca="false">IF(ISBLANK(B353),"",IF(L353="b",K353,IF(L353="a","")))</f>
        <v/>
      </c>
      <c r="N353" s="35" t="n">
        <f aca="false">IF(ISBLANK(B353),"",IF( ISBLANK(K353), , IF( ISBLANK(O353), 1,) ))</f>
        <v>0</v>
      </c>
      <c r="O353" s="44"/>
      <c r="P353" s="37" t="str">
        <f aca="false">IF(ISBLANK(O353),"a","b")</f>
        <v>a</v>
      </c>
      <c r="Q353" s="34" t="str">
        <f aca="false">IF(ISBLANK(B353),"",IF(P353="b",O353,IF(P353="a","")))</f>
        <v/>
      </c>
      <c r="R353" s="35" t="n">
        <f aca="false">IF(ISBLANK(B353),"",IF( ISBLANK(O353), , 1))</f>
        <v>0</v>
      </c>
      <c r="S353" s="38" t="str">
        <f aca="true">IF(ISBLANK(B353),"",IF( ISBLANK(K353), "" , IF( ISBLANK(O353), (TODAY()-K353)/365, (O353-K353)/365)) )</f>
        <v/>
      </c>
      <c r="T353" s="38" t="str">
        <f aca="false">IF(ISBLANK(B353),"",IF( ISBLANK(K353), "" , IF( ISBLANK(O353), ($Z$41-K353)/365, (O353-K353)/365)) )</f>
        <v/>
      </c>
      <c r="U353" s="38" t="str">
        <f aca="true">IF(ISBLANK(B353),"",IF( ISBLANK(O353), "", (TODAY()-O353)/365))</f>
        <v/>
      </c>
      <c r="V353" s="38" t="str">
        <f aca="false">IF(ISBLANK(B353),"",IF( ISBLANK(O353), "", ($Z$41-O353)/365))</f>
        <v/>
      </c>
      <c r="W353" s="29"/>
      <c r="X353" s="39" t="n">
        <v>1</v>
      </c>
      <c r="Y353" s="40"/>
    </row>
    <row r="354" customFormat="false" ht="15" hidden="false" customHeight="false" outlineLevel="0" collapsed="false">
      <c r="A354" s="1" t="n">
        <v>356</v>
      </c>
      <c r="B354" s="28" t="n">
        <v>1</v>
      </c>
      <c r="C354" s="29"/>
      <c r="D354" s="30" t="str">
        <f aca="false">CONCATENATE(E354,", ",F354,", кв-ры: ",H354,", агр: ",I354,", ",W354)</f>
        <v>, , кв-ры: 4, агр: , </v>
      </c>
      <c r="E354" s="31"/>
      <c r="F354" s="31"/>
      <c r="G354" s="31"/>
      <c r="H354" s="31" t="n">
        <v>4</v>
      </c>
      <c r="I354" s="32"/>
      <c r="J354" s="4"/>
      <c r="K354" s="33"/>
      <c r="L354" s="34" t="str">
        <f aca="false">IF(ISBLANK(K354),"a","b")</f>
        <v>a</v>
      </c>
      <c r="M354" s="34" t="str">
        <f aca="false">IF(ISBLANK(B354),"",IF(L354="b",K354,IF(L354="a","")))</f>
        <v/>
      </c>
      <c r="N354" s="35" t="n">
        <f aca="false">IF(ISBLANK(B354),"",IF( ISBLANK(K354), , IF( ISBLANK(O354), 1,) ))</f>
        <v>0</v>
      </c>
      <c r="O354" s="44"/>
      <c r="P354" s="37" t="str">
        <f aca="false">IF(ISBLANK(O354),"a","b")</f>
        <v>a</v>
      </c>
      <c r="Q354" s="34" t="str">
        <f aca="false">IF(ISBLANK(B354),"",IF(P354="b",O354,IF(P354="a","")))</f>
        <v/>
      </c>
      <c r="R354" s="35" t="n">
        <f aca="false">IF(ISBLANK(B354),"",IF( ISBLANK(O354), , 1))</f>
        <v>0</v>
      </c>
      <c r="S354" s="38" t="str">
        <f aca="true">IF(ISBLANK(B354),"",IF( ISBLANK(K354), "" , IF( ISBLANK(O354), (TODAY()-K354)/365, (O354-K354)/365)) )</f>
        <v/>
      </c>
      <c r="T354" s="38" t="str">
        <f aca="false">IF(ISBLANK(B354),"",IF( ISBLANK(K354), "" , IF( ISBLANK(O354), ($Z$41-K354)/365, (O354-K354)/365)) )</f>
        <v/>
      </c>
      <c r="U354" s="38" t="str">
        <f aca="true">IF(ISBLANK(B354),"",IF( ISBLANK(O354), "", (TODAY()-O354)/365))</f>
        <v/>
      </c>
      <c r="V354" s="38" t="str">
        <f aca="false">IF(ISBLANK(B354),"",IF( ISBLANK(O354), "", ($Z$41-O354)/365))</f>
        <v/>
      </c>
      <c r="W354" s="29"/>
      <c r="X354" s="39" t="n">
        <v>1</v>
      </c>
      <c r="Y354" s="40"/>
    </row>
    <row r="355" customFormat="false" ht="15" hidden="false" customHeight="false" outlineLevel="0" collapsed="false">
      <c r="A355" s="1" t="n">
        <v>357</v>
      </c>
      <c r="B355" s="28" t="n">
        <v>1</v>
      </c>
      <c r="C355" s="29"/>
      <c r="D355" s="30" t="str">
        <f aca="false">CONCATENATE(E355,", ",F355,", кв-ры: ",H355,", агр: ",I355,", ",W355)</f>
        <v>, , кв-ры: 5, агр: , </v>
      </c>
      <c r="E355" s="31"/>
      <c r="F355" s="31"/>
      <c r="G355" s="31"/>
      <c r="H355" s="31" t="n">
        <v>5</v>
      </c>
      <c r="I355" s="32"/>
      <c r="J355" s="4"/>
      <c r="K355" s="46"/>
      <c r="L355" s="34" t="str">
        <f aca="false">IF(ISBLANK(K355),"a","b")</f>
        <v>a</v>
      </c>
      <c r="M355" s="34" t="str">
        <f aca="false">IF(ISBLANK(B355),"",IF(L355="b",K355,IF(L355="a","")))</f>
        <v/>
      </c>
      <c r="N355" s="35" t="n">
        <f aca="false">IF(ISBLANK(B355),"",IF( ISBLANK(K355), , IF( ISBLANK(O355), 1,) ))</f>
        <v>0</v>
      </c>
      <c r="O355" s="44"/>
      <c r="P355" s="37" t="str">
        <f aca="false">IF(ISBLANK(O355),"a","b")</f>
        <v>a</v>
      </c>
      <c r="Q355" s="34" t="str">
        <f aca="false">IF(ISBLANK(B355),"",IF(P355="b",O355,IF(P355="a","")))</f>
        <v/>
      </c>
      <c r="R355" s="35" t="n">
        <f aca="false">IF(ISBLANK(B355),"",IF( ISBLANK(O355), , 1))</f>
        <v>0</v>
      </c>
      <c r="S355" s="38" t="str">
        <f aca="true">IF(ISBLANK(B355),"",IF( ISBLANK(K355), "" , IF( ISBLANK(O355), (TODAY()-K355)/365, (O355-K355)/365)) )</f>
        <v/>
      </c>
      <c r="T355" s="38" t="str">
        <f aca="false">IF(ISBLANK(B355),"",IF( ISBLANK(K355), "" , IF( ISBLANK(O355), ($Z$41-K355)/365, (O355-K355)/365)) )</f>
        <v/>
      </c>
      <c r="U355" s="38" t="str">
        <f aca="true">IF(ISBLANK(B355),"",IF( ISBLANK(O355), "", (TODAY()-O355)/365))</f>
        <v/>
      </c>
      <c r="V355" s="38" t="str">
        <f aca="false">IF(ISBLANK(B355),"",IF( ISBLANK(O355), "", ($Z$41-O355)/365))</f>
        <v/>
      </c>
      <c r="W355" s="29"/>
      <c r="X355" s="39" t="n">
        <v>1</v>
      </c>
      <c r="Y355" s="40"/>
    </row>
    <row r="356" customFormat="false" ht="15" hidden="false" customHeight="false" outlineLevel="0" collapsed="false">
      <c r="A356" s="1" t="n">
        <v>358</v>
      </c>
      <c r="B356" s="28" t="n">
        <v>1</v>
      </c>
      <c r="C356" s="29"/>
      <c r="D356" s="30" t="str">
        <f aca="false">CONCATENATE(E356,", ",F356,", кв-ры: ",H356,", агр: ",I356,", ",W356)</f>
        <v>, , кв-ры: 6, агр: , </v>
      </c>
      <c r="E356" s="31"/>
      <c r="F356" s="31"/>
      <c r="G356" s="31"/>
      <c r="H356" s="31" t="n">
        <v>6</v>
      </c>
      <c r="I356" s="32"/>
      <c r="J356" s="4"/>
      <c r="K356" s="33"/>
      <c r="L356" s="34" t="str">
        <f aca="false">IF(ISBLANK(K356),"a","b")</f>
        <v>a</v>
      </c>
      <c r="M356" s="34" t="str">
        <f aca="false">IF(ISBLANK(B356),"",IF(L356="b",K356,IF(L356="a","")))</f>
        <v/>
      </c>
      <c r="N356" s="35" t="n">
        <f aca="false">IF(ISBLANK(B356),"",IF( ISBLANK(K356), , IF( ISBLANK(O356), 1,) ))</f>
        <v>0</v>
      </c>
      <c r="O356" s="44"/>
      <c r="P356" s="37" t="str">
        <f aca="false">IF(ISBLANK(O356),"a","b")</f>
        <v>a</v>
      </c>
      <c r="Q356" s="34" t="str">
        <f aca="false">IF(ISBLANK(B356),"",IF(P356="b",O356,IF(P356="a","")))</f>
        <v/>
      </c>
      <c r="R356" s="35" t="n">
        <f aca="false">IF(ISBLANK(B356),"",IF( ISBLANK(O356), , 1))</f>
        <v>0</v>
      </c>
      <c r="S356" s="38" t="str">
        <f aca="true">IF(ISBLANK(B356),"",IF( ISBLANK(K356), "" , IF( ISBLANK(O356), (TODAY()-K356)/365, (O356-K356)/365)) )</f>
        <v/>
      </c>
      <c r="T356" s="38" t="str">
        <f aca="false">IF(ISBLANK(B356),"",IF( ISBLANK(K356), "" , IF( ISBLANK(O356), ($Z$41-K356)/365, (O356-K356)/365)) )</f>
        <v/>
      </c>
      <c r="U356" s="38" t="str">
        <f aca="true">IF(ISBLANK(B356),"",IF( ISBLANK(O356), "", (TODAY()-O356)/365))</f>
        <v/>
      </c>
      <c r="V356" s="38" t="str">
        <f aca="false">IF(ISBLANK(B356),"",IF( ISBLANK(O356), "", ($Z$41-O356)/365))</f>
        <v/>
      </c>
      <c r="W356" s="29"/>
      <c r="X356" s="39" t="n">
        <v>1</v>
      </c>
      <c r="Y356" s="40"/>
    </row>
    <row r="357" customFormat="false" ht="15" hidden="false" customHeight="false" outlineLevel="0" collapsed="false">
      <c r="A357" s="1" t="n">
        <v>359</v>
      </c>
      <c r="B357" s="28" t="n">
        <v>1</v>
      </c>
      <c r="C357" s="29"/>
      <c r="D357" s="30" t="str">
        <f aca="false">CONCATENATE(E357,", ",F357,", кв-ры: ",H357,", агр: ",I357,", ",W357)</f>
        <v>, , кв-ры: 7, агр: , </v>
      </c>
      <c r="E357" s="31"/>
      <c r="F357" s="31"/>
      <c r="G357" s="31"/>
      <c r="H357" s="31" t="n">
        <v>7</v>
      </c>
      <c r="I357" s="32"/>
      <c r="J357" s="4"/>
      <c r="K357" s="46"/>
      <c r="L357" s="34" t="str">
        <f aca="false">IF(ISBLANK(K357),"a","b")</f>
        <v>a</v>
      </c>
      <c r="M357" s="34" t="str">
        <f aca="false">IF(ISBLANK(B357),"",IF(L357="b",K357,IF(L357="a","")))</f>
        <v/>
      </c>
      <c r="N357" s="35" t="n">
        <f aca="false">IF(ISBLANK(B357),"",IF( ISBLANK(K357), , IF( ISBLANK(O357), 1,) ))</f>
        <v>0</v>
      </c>
      <c r="O357" s="44"/>
      <c r="P357" s="37" t="str">
        <f aca="false">IF(ISBLANK(O357),"a","b")</f>
        <v>a</v>
      </c>
      <c r="Q357" s="34" t="str">
        <f aca="false">IF(ISBLANK(B357),"",IF(P357="b",O357,IF(P357="a","")))</f>
        <v/>
      </c>
      <c r="R357" s="35" t="n">
        <f aca="false">IF(ISBLANK(B357),"",IF( ISBLANK(O357), , 1))</f>
        <v>0</v>
      </c>
      <c r="S357" s="38" t="str">
        <f aca="true">IF(ISBLANK(B357),"",IF( ISBLANK(K357), "" , IF( ISBLANK(O357), (TODAY()-K357)/365, (O357-K357)/365)) )</f>
        <v/>
      </c>
      <c r="T357" s="38" t="str">
        <f aca="false">IF(ISBLANK(B357),"",IF( ISBLANK(K357), "" , IF( ISBLANK(O357), ($Z$41-K357)/365, (O357-K357)/365)) )</f>
        <v/>
      </c>
      <c r="U357" s="38" t="str">
        <f aca="true">IF(ISBLANK(B357),"",IF( ISBLANK(O357), "", (TODAY()-O357)/365))</f>
        <v/>
      </c>
      <c r="V357" s="38" t="str">
        <f aca="false">IF(ISBLANK(B357),"",IF( ISBLANK(O357), "", ($Z$41-O357)/365))</f>
        <v/>
      </c>
      <c r="W357" s="29"/>
      <c r="X357" s="39" t="n">
        <v>1</v>
      </c>
      <c r="Y357" s="40"/>
    </row>
    <row r="358" customFormat="false" ht="15" hidden="false" customHeight="false" outlineLevel="0" collapsed="false">
      <c r="A358" s="1" t="n">
        <v>360</v>
      </c>
      <c r="B358" s="28" t="n">
        <v>1</v>
      </c>
      <c r="C358" s="29"/>
      <c r="D358" s="30" t="str">
        <f aca="false">CONCATENATE(E358,", ",F358,", кв-ры: ",H358,", агр: ",I358,", ",W358)</f>
        <v>, , кв-ры: 8, агр: , </v>
      </c>
      <c r="E358" s="31"/>
      <c r="F358" s="31"/>
      <c r="G358" s="31"/>
      <c r="H358" s="31" t="n">
        <v>8</v>
      </c>
      <c r="I358" s="32"/>
      <c r="J358" s="4"/>
      <c r="K358" s="46"/>
      <c r="L358" s="34" t="str">
        <f aca="false">IF(ISBLANK(K358),"a","b")</f>
        <v>a</v>
      </c>
      <c r="M358" s="34" t="str">
        <f aca="false">IF(ISBLANK(B358),"",IF(L358="b",K358,IF(L358="a","")))</f>
        <v/>
      </c>
      <c r="N358" s="35" t="n">
        <f aca="false">IF(ISBLANK(B358),"",IF( ISBLANK(K358), , IF( ISBLANK(O358), 1,) ))</f>
        <v>0</v>
      </c>
      <c r="O358" s="44"/>
      <c r="P358" s="37" t="str">
        <f aca="false">IF(ISBLANK(O358),"a","b")</f>
        <v>a</v>
      </c>
      <c r="Q358" s="34" t="str">
        <f aca="false">IF(ISBLANK(B358),"",IF(P358="b",O358,IF(P358="a","")))</f>
        <v/>
      </c>
      <c r="R358" s="35" t="n">
        <f aca="false">IF(ISBLANK(B358),"",IF( ISBLANK(O358), , 1))</f>
        <v>0</v>
      </c>
      <c r="S358" s="38" t="str">
        <f aca="true">IF(ISBLANK(B358),"",IF( ISBLANK(K358), "" , IF( ISBLANK(O358), (TODAY()-K358)/365, (O358-K358)/365)) )</f>
        <v/>
      </c>
      <c r="T358" s="38" t="str">
        <f aca="false">IF(ISBLANK(B358),"",IF( ISBLANK(K358), "" , IF( ISBLANK(O358), ($Z$41-K358)/365, (O358-K358)/365)) )</f>
        <v/>
      </c>
      <c r="U358" s="38" t="str">
        <f aca="true">IF(ISBLANK(B358),"",IF( ISBLANK(O358), "", (TODAY()-O358)/365))</f>
        <v/>
      </c>
      <c r="V358" s="38" t="str">
        <f aca="false">IF(ISBLANK(B358),"",IF( ISBLANK(O358), "", ($Z$41-O358)/365))</f>
        <v/>
      </c>
      <c r="W358" s="29"/>
      <c r="X358" s="39" t="n">
        <v>1</v>
      </c>
      <c r="Y358" s="40"/>
    </row>
    <row r="359" customFormat="false" ht="15" hidden="false" customHeight="false" outlineLevel="0" collapsed="false">
      <c r="A359" s="1" t="n">
        <v>361</v>
      </c>
      <c r="B359" s="28" t="n">
        <v>1</v>
      </c>
      <c r="C359" s="29" t="n">
        <v>2</v>
      </c>
      <c r="D359" s="30" t="str">
        <f aca="false">CONCATENATE(E359,", ",F359,", кв-ры: ",H359,", агр: ",I359,", ",W359)</f>
        <v> Ленина, 13, кв-ры: 1, агр: , </v>
      </c>
      <c r="E359" s="31" t="s">
        <v>130</v>
      </c>
      <c r="F359" s="31" t="n">
        <v>13</v>
      </c>
      <c r="G359" s="31" t="n">
        <v>8</v>
      </c>
      <c r="H359" s="31" t="n">
        <v>1</v>
      </c>
      <c r="I359" s="32"/>
      <c r="J359" s="4"/>
      <c r="K359" s="33"/>
      <c r="L359" s="34" t="str">
        <f aca="false">IF(ISBLANK(K359),"a","b")</f>
        <v>a</v>
      </c>
      <c r="M359" s="34" t="str">
        <f aca="false">IF(ISBLANK(B359),"",IF(L359="b",K359,IF(L359="a","")))</f>
        <v/>
      </c>
      <c r="N359" s="35" t="n">
        <f aca="false">IF(ISBLANK(B359),"",IF( ISBLANK(K359), , IF( ISBLANK(O359), 1,) ))</f>
        <v>0</v>
      </c>
      <c r="O359" s="44"/>
      <c r="P359" s="37" t="str">
        <f aca="false">IF(ISBLANK(O359),"a","b")</f>
        <v>a</v>
      </c>
      <c r="Q359" s="34" t="str">
        <f aca="false">IF(ISBLANK(B359),"",IF(P359="b",O359,IF(P359="a","")))</f>
        <v/>
      </c>
      <c r="R359" s="35" t="n">
        <f aca="false">IF(ISBLANK(B359),"",IF( ISBLANK(O359), , 1))</f>
        <v>0</v>
      </c>
      <c r="S359" s="38" t="str">
        <f aca="true">IF(ISBLANK(B359),"",IF( ISBLANK(K359), "" , IF( ISBLANK(O359), (TODAY()-K359)/365, (O359-K359)/365)) )</f>
        <v/>
      </c>
      <c r="T359" s="38" t="str">
        <f aca="false">IF(ISBLANK(B359),"",IF( ISBLANK(K359), "" , IF( ISBLANK(O359), ($Z$41-K359)/365, (O359-K359)/365)) )</f>
        <v/>
      </c>
      <c r="U359" s="38" t="str">
        <f aca="true">IF(ISBLANK(B359),"",IF( ISBLANK(O359), "", (TODAY()-O359)/365))</f>
        <v/>
      </c>
      <c r="V359" s="38" t="str">
        <f aca="false">IF(ISBLANK(B359),"",IF( ISBLANK(O359), "", ($Z$41-O359)/365))</f>
        <v/>
      </c>
      <c r="W359" s="29"/>
      <c r="X359" s="39" t="n">
        <v>1</v>
      </c>
      <c r="Y359" s="40"/>
    </row>
    <row r="360" customFormat="false" ht="15" hidden="false" customHeight="false" outlineLevel="0" collapsed="false">
      <c r="A360" s="1" t="n">
        <v>362</v>
      </c>
      <c r="B360" s="28" t="n">
        <v>1</v>
      </c>
      <c r="C360" s="29"/>
      <c r="D360" s="30" t="str">
        <f aca="false">CONCATENATE(E360,", ",F360,", кв-ры: ",H360,", агр: ",I360,", ",W360)</f>
        <v>, , кв-ры: 2, агр: , </v>
      </c>
      <c r="E360" s="31"/>
      <c r="F360" s="31"/>
      <c r="G360" s="31"/>
      <c r="H360" s="31" t="n">
        <v>2</v>
      </c>
      <c r="I360" s="32"/>
      <c r="J360" s="4"/>
      <c r="K360" s="46"/>
      <c r="L360" s="34" t="str">
        <f aca="false">IF(ISBLANK(K360),"a","b")</f>
        <v>a</v>
      </c>
      <c r="M360" s="34" t="str">
        <f aca="false">IF(ISBLANK(B360),"",IF(L360="b",K360,IF(L360="a","")))</f>
        <v/>
      </c>
      <c r="N360" s="35" t="n">
        <f aca="false">IF(ISBLANK(B360),"",IF( ISBLANK(K360), , IF( ISBLANK(O360), 1,) ))</f>
        <v>0</v>
      </c>
      <c r="O360" s="44"/>
      <c r="P360" s="37" t="str">
        <f aca="false">IF(ISBLANK(O360),"a","b")</f>
        <v>a</v>
      </c>
      <c r="Q360" s="34" t="str">
        <f aca="false">IF(ISBLANK(B360),"",IF(P360="b",O360,IF(P360="a","")))</f>
        <v/>
      </c>
      <c r="R360" s="35" t="n">
        <f aca="false">IF(ISBLANK(B360),"",IF( ISBLANK(O360), , 1))</f>
        <v>0</v>
      </c>
      <c r="S360" s="38" t="str">
        <f aca="true">IF(ISBLANK(B360),"",IF( ISBLANK(K360), "" , IF( ISBLANK(O360), (TODAY()-K360)/365, (O360-K360)/365)) )</f>
        <v/>
      </c>
      <c r="T360" s="38" t="str">
        <f aca="false">IF(ISBLANK(B360),"",IF( ISBLANK(K360), "" , IF( ISBLANK(O360), ($Z$41-K360)/365, (O360-K360)/365)) )</f>
        <v/>
      </c>
      <c r="U360" s="38" t="str">
        <f aca="true">IF(ISBLANK(B360),"",IF( ISBLANK(O360), "", (TODAY()-O360)/365))</f>
        <v/>
      </c>
      <c r="V360" s="38" t="str">
        <f aca="false">IF(ISBLANK(B360),"",IF( ISBLANK(O360), "", ($Z$41-O360)/365))</f>
        <v/>
      </c>
      <c r="W360" s="29"/>
      <c r="X360" s="39" t="n">
        <v>1</v>
      </c>
      <c r="Y360" s="40"/>
    </row>
    <row r="361" customFormat="false" ht="15" hidden="false" customHeight="false" outlineLevel="0" collapsed="false">
      <c r="A361" s="1" t="n">
        <v>363</v>
      </c>
      <c r="B361" s="28" t="n">
        <v>1</v>
      </c>
      <c r="C361" s="29"/>
      <c r="D361" s="30" t="str">
        <f aca="false">CONCATENATE(E361,", ",F361,", кв-ры: ",H361,", агр: ",I361,", ",W361)</f>
        <v>, , кв-ры: 3, агр: , </v>
      </c>
      <c r="E361" s="31"/>
      <c r="F361" s="31"/>
      <c r="G361" s="31"/>
      <c r="H361" s="31" t="n">
        <v>3</v>
      </c>
      <c r="I361" s="32"/>
      <c r="J361" s="4"/>
      <c r="K361" s="33"/>
      <c r="L361" s="34" t="str">
        <f aca="false">IF(ISBLANK(K361),"a","b")</f>
        <v>a</v>
      </c>
      <c r="M361" s="34" t="str">
        <f aca="false">IF(ISBLANK(B361),"",IF(L361="b",K361,IF(L361="a","")))</f>
        <v/>
      </c>
      <c r="N361" s="35" t="n">
        <f aca="false">IF(ISBLANK(B361),"",IF( ISBLANK(K361), , IF( ISBLANK(O361), 1,) ))</f>
        <v>0</v>
      </c>
      <c r="O361" s="44"/>
      <c r="P361" s="37" t="str">
        <f aca="false">IF(ISBLANK(O361),"a","b")</f>
        <v>a</v>
      </c>
      <c r="Q361" s="34" t="str">
        <f aca="false">IF(ISBLANK(B361),"",IF(P361="b",O361,IF(P361="a","")))</f>
        <v/>
      </c>
      <c r="R361" s="35" t="n">
        <f aca="false">IF(ISBLANK(B361),"",IF( ISBLANK(O361), , 1))</f>
        <v>0</v>
      </c>
      <c r="S361" s="38" t="str">
        <f aca="true">IF(ISBLANK(B361),"",IF( ISBLANK(K361), "" , IF( ISBLANK(O361), (TODAY()-K361)/365, (O361-K361)/365)) )</f>
        <v/>
      </c>
      <c r="T361" s="38" t="str">
        <f aca="false">IF(ISBLANK(B361),"",IF( ISBLANK(K361), "" , IF( ISBLANK(O361), ($Z$41-K361)/365, (O361-K361)/365)) )</f>
        <v/>
      </c>
      <c r="U361" s="38" t="str">
        <f aca="true">IF(ISBLANK(B361),"",IF( ISBLANK(O361), "", (TODAY()-O361)/365))</f>
        <v/>
      </c>
      <c r="V361" s="38" t="str">
        <f aca="false">IF(ISBLANK(B361),"",IF( ISBLANK(O361), "", ($Z$41-O361)/365))</f>
        <v/>
      </c>
      <c r="W361" s="29"/>
      <c r="X361" s="39" t="n">
        <v>1</v>
      </c>
      <c r="Y361" s="40"/>
    </row>
    <row r="362" customFormat="false" ht="15" hidden="false" customHeight="false" outlineLevel="0" collapsed="false">
      <c r="A362" s="1" t="n">
        <v>364</v>
      </c>
      <c r="B362" s="28" t="n">
        <v>1</v>
      </c>
      <c r="C362" s="29"/>
      <c r="D362" s="30" t="str">
        <f aca="false">CONCATENATE(E362,", ",F362,", кв-ры: ",H362,", агр: ",I362,", ",W362)</f>
        <v>, , кв-ры: 4, агр: , </v>
      </c>
      <c r="E362" s="31"/>
      <c r="F362" s="31"/>
      <c r="G362" s="31"/>
      <c r="H362" s="31" t="n">
        <v>4</v>
      </c>
      <c r="I362" s="32"/>
      <c r="J362" s="4"/>
      <c r="K362" s="46"/>
      <c r="L362" s="34" t="str">
        <f aca="false">IF(ISBLANK(K362),"a","b")</f>
        <v>a</v>
      </c>
      <c r="M362" s="34" t="str">
        <f aca="false">IF(ISBLANK(B362),"",IF(L362="b",K362,IF(L362="a","")))</f>
        <v/>
      </c>
      <c r="N362" s="35" t="n">
        <f aca="false">IF(ISBLANK(B362),"",IF( ISBLANK(K362), , IF( ISBLANK(O362), 1,) ))</f>
        <v>0</v>
      </c>
      <c r="O362" s="44"/>
      <c r="P362" s="37" t="str">
        <f aca="false">IF(ISBLANK(O362),"a","b")</f>
        <v>a</v>
      </c>
      <c r="Q362" s="34" t="str">
        <f aca="false">IF(ISBLANK(B362),"",IF(P362="b",O362,IF(P362="a","")))</f>
        <v/>
      </c>
      <c r="R362" s="35" t="n">
        <f aca="false">IF(ISBLANK(B362),"",IF( ISBLANK(O362), , 1))</f>
        <v>0</v>
      </c>
      <c r="S362" s="38" t="str">
        <f aca="true">IF(ISBLANK(B362),"",IF( ISBLANK(K362), "" , IF( ISBLANK(O362), (TODAY()-K362)/365, (O362-K362)/365)) )</f>
        <v/>
      </c>
      <c r="T362" s="38" t="str">
        <f aca="false">IF(ISBLANK(B362),"",IF( ISBLANK(K362), "" , IF( ISBLANK(O362), ($Z$41-K362)/365, (O362-K362)/365)) )</f>
        <v/>
      </c>
      <c r="U362" s="38" t="str">
        <f aca="true">IF(ISBLANK(B362),"",IF( ISBLANK(O362), "", (TODAY()-O362)/365))</f>
        <v/>
      </c>
      <c r="V362" s="38" t="str">
        <f aca="false">IF(ISBLANK(B362),"",IF( ISBLANK(O362), "", ($Z$41-O362)/365))</f>
        <v/>
      </c>
      <c r="W362" s="29"/>
      <c r="X362" s="39" t="n">
        <v>1</v>
      </c>
      <c r="Y362" s="40"/>
    </row>
    <row r="363" customFormat="false" ht="15" hidden="false" customHeight="false" outlineLevel="0" collapsed="false">
      <c r="A363" s="1" t="n">
        <v>365</v>
      </c>
      <c r="B363" s="28" t="n">
        <v>1</v>
      </c>
      <c r="C363" s="29"/>
      <c r="D363" s="30" t="str">
        <f aca="false">CONCATENATE(E363,", ",F363,", кв-ры: ",H363,", агр: ",I363,", ",W363)</f>
        <v>, , кв-ры: 5, агр: , </v>
      </c>
      <c r="E363" s="31"/>
      <c r="F363" s="31"/>
      <c r="G363" s="31"/>
      <c r="H363" s="31" t="n">
        <v>5</v>
      </c>
      <c r="I363" s="32"/>
      <c r="J363" s="4"/>
      <c r="K363" s="33"/>
      <c r="L363" s="34" t="str">
        <f aca="false">IF(ISBLANK(K363),"a","b")</f>
        <v>a</v>
      </c>
      <c r="M363" s="34" t="str">
        <f aca="false">IF(ISBLANK(B363),"",IF(L363="b",K363,IF(L363="a","")))</f>
        <v/>
      </c>
      <c r="N363" s="35" t="n">
        <f aca="false">IF(ISBLANK(B363),"",IF( ISBLANK(K363), , IF( ISBLANK(O363), 1,) ))</f>
        <v>0</v>
      </c>
      <c r="O363" s="44"/>
      <c r="P363" s="37" t="str">
        <f aca="false">IF(ISBLANK(O363),"a","b")</f>
        <v>a</v>
      </c>
      <c r="Q363" s="34" t="str">
        <f aca="false">IF(ISBLANK(B363),"",IF(P363="b",O363,IF(P363="a","")))</f>
        <v/>
      </c>
      <c r="R363" s="35" t="n">
        <f aca="false">IF(ISBLANK(B363),"",IF( ISBLANK(O363), , 1))</f>
        <v>0</v>
      </c>
      <c r="S363" s="38" t="str">
        <f aca="true">IF(ISBLANK(B363),"",IF( ISBLANK(K363), "" , IF( ISBLANK(O363), (TODAY()-K363)/365, (O363-K363)/365)) )</f>
        <v/>
      </c>
      <c r="T363" s="38" t="str">
        <f aca="false">IF(ISBLANK(B363),"",IF( ISBLANK(K363), "" , IF( ISBLANK(O363), ($Z$41-K363)/365, (O363-K363)/365)) )</f>
        <v/>
      </c>
      <c r="U363" s="38" t="str">
        <f aca="true">IF(ISBLANK(B363),"",IF( ISBLANK(O363), "", (TODAY()-O363)/365))</f>
        <v/>
      </c>
      <c r="V363" s="38" t="str">
        <f aca="false">IF(ISBLANK(B363),"",IF( ISBLANK(O363), "", ($Z$41-O363)/365))</f>
        <v/>
      </c>
      <c r="W363" s="29"/>
      <c r="X363" s="39" t="n">
        <v>1</v>
      </c>
      <c r="Y363" s="40"/>
    </row>
    <row r="364" customFormat="false" ht="15" hidden="false" customHeight="false" outlineLevel="0" collapsed="false">
      <c r="A364" s="1" t="n">
        <v>366</v>
      </c>
      <c r="B364" s="28" t="n">
        <v>1</v>
      </c>
      <c r="C364" s="29"/>
      <c r="D364" s="30" t="str">
        <f aca="false">CONCATENATE(E364,", ",F364,", кв-ры: ",H364,", агр: ",I364,", ",W364)</f>
        <v>, , кв-ры: 6, агр: , </v>
      </c>
      <c r="E364" s="31"/>
      <c r="F364" s="31"/>
      <c r="G364" s="31"/>
      <c r="H364" s="31" t="n">
        <v>6</v>
      </c>
      <c r="I364" s="32"/>
      <c r="J364" s="4"/>
      <c r="K364" s="33"/>
      <c r="L364" s="34" t="str">
        <f aca="false">IF(ISBLANK(K364),"a","b")</f>
        <v>a</v>
      </c>
      <c r="M364" s="34" t="str">
        <f aca="false">IF(ISBLANK(B364),"",IF(L364="b",K364,IF(L364="a","")))</f>
        <v/>
      </c>
      <c r="N364" s="35" t="n">
        <f aca="false">IF(ISBLANK(B364),"",IF( ISBLANK(K364), , IF( ISBLANK(O364), 1,) ))</f>
        <v>0</v>
      </c>
      <c r="O364" s="44"/>
      <c r="P364" s="37" t="str">
        <f aca="false">IF(ISBLANK(O364),"a","b")</f>
        <v>a</v>
      </c>
      <c r="Q364" s="34" t="str">
        <f aca="false">IF(ISBLANK(B364),"",IF(P364="b",O364,IF(P364="a","")))</f>
        <v/>
      </c>
      <c r="R364" s="35" t="n">
        <f aca="false">IF(ISBLANK(B364),"",IF( ISBLANK(O364), , 1))</f>
        <v>0</v>
      </c>
      <c r="S364" s="38" t="str">
        <f aca="true">IF(ISBLANK(B364),"",IF( ISBLANK(K364), "" , IF( ISBLANK(O364), (TODAY()-K364)/365, (O364-K364)/365)) )</f>
        <v/>
      </c>
      <c r="T364" s="38" t="str">
        <f aca="false">IF(ISBLANK(B364),"",IF( ISBLANK(K364), "" , IF( ISBLANK(O364), ($Z$41-K364)/365, (O364-K364)/365)) )</f>
        <v/>
      </c>
      <c r="U364" s="38" t="str">
        <f aca="true">IF(ISBLANK(B364),"",IF( ISBLANK(O364), "", (TODAY()-O364)/365))</f>
        <v/>
      </c>
      <c r="V364" s="38" t="str">
        <f aca="false">IF(ISBLANK(B364),"",IF( ISBLANK(O364), "", ($Z$41-O364)/365))</f>
        <v/>
      </c>
      <c r="W364" s="29"/>
      <c r="X364" s="39" t="n">
        <v>1</v>
      </c>
      <c r="Y364" s="40"/>
    </row>
    <row r="365" customFormat="false" ht="15" hidden="false" customHeight="false" outlineLevel="0" collapsed="false">
      <c r="A365" s="1" t="n">
        <v>367</v>
      </c>
      <c r="B365" s="28" t="n">
        <v>1</v>
      </c>
      <c r="C365" s="29"/>
      <c r="D365" s="30" t="str">
        <f aca="false">CONCATENATE(E365,", ",F365,", кв-ры: ",H365,", агр: ",I365,", ",W365)</f>
        <v>, , кв-ры: 7, агр: , </v>
      </c>
      <c r="E365" s="31"/>
      <c r="F365" s="31"/>
      <c r="G365" s="31"/>
      <c r="H365" s="31" t="n">
        <v>7</v>
      </c>
      <c r="I365" s="32"/>
      <c r="J365" s="4"/>
      <c r="K365" s="33"/>
      <c r="L365" s="34" t="str">
        <f aca="false">IF(ISBLANK(K365),"a","b")</f>
        <v>a</v>
      </c>
      <c r="M365" s="34" t="str">
        <f aca="false">IF(ISBLANK(B365),"",IF(L365="b",K365,IF(L365="a","")))</f>
        <v/>
      </c>
      <c r="N365" s="35" t="n">
        <f aca="false">IF(ISBLANK(B365),"",IF( ISBLANK(K365), , IF( ISBLANK(O365), 1,) ))</f>
        <v>0</v>
      </c>
      <c r="O365" s="44"/>
      <c r="P365" s="37" t="str">
        <f aca="false">IF(ISBLANK(O365),"a","b")</f>
        <v>a</v>
      </c>
      <c r="Q365" s="34" t="str">
        <f aca="false">IF(ISBLANK(B365),"",IF(P365="b",O365,IF(P365="a","")))</f>
        <v/>
      </c>
      <c r="R365" s="35" t="n">
        <f aca="false">IF(ISBLANK(B365),"",IF( ISBLANK(O365), , 1))</f>
        <v>0</v>
      </c>
      <c r="S365" s="38" t="str">
        <f aca="true">IF(ISBLANK(B365),"",IF( ISBLANK(K365), "" , IF( ISBLANK(O365), (TODAY()-K365)/365, (O365-K365)/365)) )</f>
        <v/>
      </c>
      <c r="T365" s="38" t="str">
        <f aca="false">IF(ISBLANK(B365),"",IF( ISBLANK(K365), "" , IF( ISBLANK(O365), ($Z$41-K365)/365, (O365-K365)/365)) )</f>
        <v/>
      </c>
      <c r="U365" s="38" t="str">
        <f aca="true">IF(ISBLANK(B365),"",IF( ISBLANK(O365), "", (TODAY()-O365)/365))</f>
        <v/>
      </c>
      <c r="V365" s="38" t="str">
        <f aca="false">IF(ISBLANK(B365),"",IF( ISBLANK(O365), "", ($Z$41-O365)/365))</f>
        <v/>
      </c>
      <c r="W365" s="29"/>
      <c r="X365" s="39" t="n">
        <v>1</v>
      </c>
      <c r="Y365" s="40"/>
    </row>
    <row r="366" customFormat="false" ht="15" hidden="false" customHeight="false" outlineLevel="0" collapsed="false">
      <c r="A366" s="1" t="n">
        <v>368</v>
      </c>
      <c r="B366" s="28" t="n">
        <v>1</v>
      </c>
      <c r="C366" s="29"/>
      <c r="D366" s="30" t="str">
        <f aca="false">CONCATENATE(E366,", ",F366,", кв-ры: ",H366,", агр: ",I366,", ",W366)</f>
        <v>, , кв-ры: 8, агр: , </v>
      </c>
      <c r="E366" s="31"/>
      <c r="F366" s="31"/>
      <c r="G366" s="31"/>
      <c r="H366" s="31" t="n">
        <v>8</v>
      </c>
      <c r="I366" s="32"/>
      <c r="J366" s="4"/>
      <c r="K366" s="33"/>
      <c r="L366" s="34" t="str">
        <f aca="false">IF(ISBLANK(K366),"a","b")</f>
        <v>a</v>
      </c>
      <c r="M366" s="34" t="str">
        <f aca="false">IF(ISBLANK(B366),"",IF(L366="b",K366,IF(L366="a","")))</f>
        <v/>
      </c>
      <c r="N366" s="35" t="n">
        <f aca="false">IF(ISBLANK(B366),"",IF( ISBLANK(K366), , IF( ISBLANK(O366), 1,) ))</f>
        <v>0</v>
      </c>
      <c r="O366" s="44"/>
      <c r="P366" s="37" t="str">
        <f aca="false">IF(ISBLANK(O366),"a","b")</f>
        <v>a</v>
      </c>
      <c r="Q366" s="34" t="str">
        <f aca="false">IF(ISBLANK(B366),"",IF(P366="b",O366,IF(P366="a","")))</f>
        <v/>
      </c>
      <c r="R366" s="35" t="n">
        <f aca="false">IF(ISBLANK(B366),"",IF( ISBLANK(O366), , 1))</f>
        <v>0</v>
      </c>
      <c r="S366" s="38" t="str">
        <f aca="true">IF(ISBLANK(B366),"",IF( ISBLANK(K366), "" , IF( ISBLANK(O366), (TODAY()-K366)/365, (O366-K366)/365)) )</f>
        <v/>
      </c>
      <c r="T366" s="38" t="str">
        <f aca="false">IF(ISBLANK(B366),"",IF( ISBLANK(K366), "" , IF( ISBLANK(O366), ($Z$41-K366)/365, (O366-K366)/365)) )</f>
        <v/>
      </c>
      <c r="U366" s="38" t="str">
        <f aca="true">IF(ISBLANK(B366),"",IF( ISBLANK(O366), "", (TODAY()-O366)/365))</f>
        <v/>
      </c>
      <c r="V366" s="38" t="str">
        <f aca="false">IF(ISBLANK(B366),"",IF( ISBLANK(O366), "", ($Z$41-O366)/365))</f>
        <v/>
      </c>
      <c r="W366" s="29"/>
      <c r="X366" s="39" t="n">
        <v>1</v>
      </c>
      <c r="Y366" s="40"/>
    </row>
    <row r="367" customFormat="false" ht="15" hidden="false" customHeight="false" outlineLevel="0" collapsed="false">
      <c r="A367" s="1" t="n">
        <v>369</v>
      </c>
      <c r="B367" s="28" t="n">
        <v>1</v>
      </c>
      <c r="C367" s="29" t="n">
        <v>3</v>
      </c>
      <c r="D367" s="30" t="str">
        <f aca="false">CONCATENATE(E367,", ",F367,", кв-ры: ",H367,", агр: ",I367,", ",W367)</f>
        <v> Ленина, 15, кв-ры: 1, агр: , </v>
      </c>
      <c r="E367" s="31" t="s">
        <v>130</v>
      </c>
      <c r="F367" s="31" t="n">
        <v>15</v>
      </c>
      <c r="G367" s="31" t="n">
        <v>8</v>
      </c>
      <c r="H367" s="31" t="n">
        <v>1</v>
      </c>
      <c r="I367" s="32"/>
      <c r="J367" s="4"/>
      <c r="K367" s="33"/>
      <c r="L367" s="34" t="str">
        <f aca="false">IF(ISBLANK(K367),"a","b")</f>
        <v>a</v>
      </c>
      <c r="M367" s="34" t="str">
        <f aca="false">IF(ISBLANK(B367),"",IF(L367="b",K367,IF(L367="a","")))</f>
        <v/>
      </c>
      <c r="N367" s="35" t="n">
        <f aca="false">IF(ISBLANK(B367),"",IF( ISBLANK(K367), , IF( ISBLANK(O367), 1,) ))</f>
        <v>0</v>
      </c>
      <c r="O367" s="44"/>
      <c r="P367" s="37" t="str">
        <f aca="false">IF(ISBLANK(O367),"a","b")</f>
        <v>a</v>
      </c>
      <c r="Q367" s="34" t="str">
        <f aca="false">IF(ISBLANK(B367),"",IF(P367="b",O367,IF(P367="a","")))</f>
        <v/>
      </c>
      <c r="R367" s="35" t="n">
        <f aca="false">IF(ISBLANK(B367),"",IF( ISBLANK(O367), , 1))</f>
        <v>0</v>
      </c>
      <c r="S367" s="38" t="str">
        <f aca="true">IF(ISBLANK(B367),"",IF( ISBLANK(K367), "" , IF( ISBLANK(O367), (TODAY()-K367)/365, (O367-K367)/365)) )</f>
        <v/>
      </c>
      <c r="T367" s="38" t="str">
        <f aca="false">IF(ISBLANK(B367),"",IF( ISBLANK(K367), "" , IF( ISBLANK(O367), ($Z$41-K367)/365, (O367-K367)/365)) )</f>
        <v/>
      </c>
      <c r="U367" s="38" t="str">
        <f aca="true">IF(ISBLANK(B367),"",IF( ISBLANK(O367), "", (TODAY()-O367)/365))</f>
        <v/>
      </c>
      <c r="V367" s="38" t="str">
        <f aca="false">IF(ISBLANK(B367),"",IF( ISBLANK(O367), "", ($Z$41-O367)/365))</f>
        <v/>
      </c>
      <c r="W367" s="29"/>
      <c r="X367" s="39" t="n">
        <v>1</v>
      </c>
      <c r="Y367" s="40"/>
    </row>
    <row r="368" customFormat="false" ht="15" hidden="false" customHeight="false" outlineLevel="0" collapsed="false">
      <c r="A368" s="1" t="n">
        <v>370</v>
      </c>
      <c r="B368" s="28" t="n">
        <v>1</v>
      </c>
      <c r="C368" s="29"/>
      <c r="D368" s="30" t="str">
        <f aca="false">CONCATENATE(E368,", ",F368,", кв-ры: ",H368,", агр: ",I368,", ",W368)</f>
        <v>, , кв-ры: 2, агр: , </v>
      </c>
      <c r="E368" s="31"/>
      <c r="F368" s="31"/>
      <c r="G368" s="31"/>
      <c r="H368" s="31" t="n">
        <v>2</v>
      </c>
      <c r="I368" s="32"/>
      <c r="J368" s="4"/>
      <c r="K368" s="46"/>
      <c r="L368" s="34" t="str">
        <f aca="false">IF(ISBLANK(K368),"a","b")</f>
        <v>a</v>
      </c>
      <c r="M368" s="34" t="str">
        <f aca="false">IF(ISBLANK(B368),"",IF(L368="b",K368,IF(L368="a","")))</f>
        <v/>
      </c>
      <c r="N368" s="35" t="n">
        <f aca="false">IF(ISBLANK(B368),"",IF( ISBLANK(K368), , IF( ISBLANK(O368), 1,) ))</f>
        <v>0</v>
      </c>
      <c r="O368" s="44"/>
      <c r="P368" s="37" t="str">
        <f aca="false">IF(ISBLANK(O368),"a","b")</f>
        <v>a</v>
      </c>
      <c r="Q368" s="34" t="str">
        <f aca="false">IF(ISBLANK(B368),"",IF(P368="b",O368,IF(P368="a","")))</f>
        <v/>
      </c>
      <c r="R368" s="35" t="n">
        <f aca="false">IF(ISBLANK(B368),"",IF( ISBLANK(O368), , 1))</f>
        <v>0</v>
      </c>
      <c r="S368" s="38" t="str">
        <f aca="true">IF(ISBLANK(B368),"",IF( ISBLANK(K368), "" , IF( ISBLANK(O368), (TODAY()-K368)/365, (O368-K368)/365)) )</f>
        <v/>
      </c>
      <c r="T368" s="38" t="str">
        <f aca="false">IF(ISBLANK(B368),"",IF( ISBLANK(K368), "" , IF( ISBLANK(O368), ($Z$41-K368)/365, (O368-K368)/365)) )</f>
        <v/>
      </c>
      <c r="U368" s="38" t="str">
        <f aca="true">IF(ISBLANK(B368),"",IF( ISBLANK(O368), "", (TODAY()-O368)/365))</f>
        <v/>
      </c>
      <c r="V368" s="38" t="str">
        <f aca="false">IF(ISBLANK(B368),"",IF( ISBLANK(O368), "", ($Z$41-O368)/365))</f>
        <v/>
      </c>
      <c r="W368" s="29"/>
      <c r="X368" s="39" t="n">
        <v>1</v>
      </c>
      <c r="Y368" s="40"/>
    </row>
    <row r="369" customFormat="false" ht="15" hidden="false" customHeight="false" outlineLevel="0" collapsed="false">
      <c r="A369" s="1" t="n">
        <v>371</v>
      </c>
      <c r="B369" s="28" t="n">
        <v>1</v>
      </c>
      <c r="C369" s="29"/>
      <c r="D369" s="30" t="str">
        <f aca="false">CONCATENATE(E369,", ",F369,", кв-ры: ",H369,", агр: ",I369,", ",W369)</f>
        <v>, , кв-ры: 3, агр: , </v>
      </c>
      <c r="E369" s="31"/>
      <c r="F369" s="31"/>
      <c r="G369" s="31"/>
      <c r="H369" s="31" t="n">
        <v>3</v>
      </c>
      <c r="I369" s="32"/>
      <c r="J369" s="4"/>
      <c r="K369" s="33"/>
      <c r="L369" s="34" t="str">
        <f aca="false">IF(ISBLANK(K369),"a","b")</f>
        <v>a</v>
      </c>
      <c r="M369" s="34" t="str">
        <f aca="false">IF(ISBLANK(B369),"",IF(L369="b",K369,IF(L369="a","")))</f>
        <v/>
      </c>
      <c r="N369" s="35" t="n">
        <f aca="false">IF(ISBLANK(B369),"",IF( ISBLANK(K369), , IF( ISBLANK(O369), 1,) ))</f>
        <v>0</v>
      </c>
      <c r="O369" s="44"/>
      <c r="P369" s="37" t="str">
        <f aca="false">IF(ISBLANK(O369),"a","b")</f>
        <v>a</v>
      </c>
      <c r="Q369" s="34" t="str">
        <f aca="false">IF(ISBLANK(B369),"",IF(P369="b",O369,IF(P369="a","")))</f>
        <v/>
      </c>
      <c r="R369" s="35" t="n">
        <f aca="false">IF(ISBLANK(B369),"",IF( ISBLANK(O369), , 1))</f>
        <v>0</v>
      </c>
      <c r="S369" s="38" t="str">
        <f aca="true">IF(ISBLANK(B369),"",IF( ISBLANK(K369), "" , IF( ISBLANK(O369), (TODAY()-K369)/365, (O369-K369)/365)) )</f>
        <v/>
      </c>
      <c r="T369" s="38" t="str">
        <f aca="false">IF(ISBLANK(B369),"",IF( ISBLANK(K369), "" , IF( ISBLANK(O369), ($Z$41-K369)/365, (O369-K369)/365)) )</f>
        <v/>
      </c>
      <c r="U369" s="38" t="str">
        <f aca="true">IF(ISBLANK(B369),"",IF( ISBLANK(O369), "", (TODAY()-O369)/365))</f>
        <v/>
      </c>
      <c r="V369" s="38" t="str">
        <f aca="false">IF(ISBLANK(B369),"",IF( ISBLANK(O369), "", ($Z$41-O369)/365))</f>
        <v/>
      </c>
      <c r="W369" s="29"/>
      <c r="X369" s="39" t="n">
        <v>1</v>
      </c>
      <c r="Y369" s="40"/>
    </row>
    <row r="370" customFormat="false" ht="15" hidden="false" customHeight="false" outlineLevel="0" collapsed="false">
      <c r="A370" s="1" t="n">
        <v>372</v>
      </c>
      <c r="B370" s="28" t="n">
        <v>1</v>
      </c>
      <c r="C370" s="29"/>
      <c r="D370" s="30" t="str">
        <f aca="false">CONCATENATE(E370,", ",F370,", кв-ры: ",H370,", агр: ",I370,", ",W370)</f>
        <v>, , кв-ры: 4, агр: , </v>
      </c>
      <c r="E370" s="31"/>
      <c r="F370" s="31"/>
      <c r="G370" s="31"/>
      <c r="H370" s="31" t="n">
        <v>4</v>
      </c>
      <c r="I370" s="32"/>
      <c r="J370" s="4"/>
      <c r="K370" s="46"/>
      <c r="L370" s="34" t="str">
        <f aca="false">IF(ISBLANK(K370),"a","b")</f>
        <v>a</v>
      </c>
      <c r="M370" s="34" t="str">
        <f aca="false">IF(ISBLANK(B370),"",IF(L370="b",K370,IF(L370="a","")))</f>
        <v/>
      </c>
      <c r="N370" s="35" t="n">
        <f aca="false">IF(ISBLANK(B370),"",IF( ISBLANK(K370), , IF( ISBLANK(O370), 1,) ))</f>
        <v>0</v>
      </c>
      <c r="O370" s="44"/>
      <c r="P370" s="37" t="str">
        <f aca="false">IF(ISBLANK(O370),"a","b")</f>
        <v>a</v>
      </c>
      <c r="Q370" s="34" t="str">
        <f aca="false">IF(ISBLANK(B370),"",IF(P370="b",O370,IF(P370="a","")))</f>
        <v/>
      </c>
      <c r="R370" s="35" t="n">
        <f aca="false">IF(ISBLANK(B370),"",IF( ISBLANK(O370), , 1))</f>
        <v>0</v>
      </c>
      <c r="S370" s="38" t="str">
        <f aca="true">IF(ISBLANK(B370),"",IF( ISBLANK(K370), "" , IF( ISBLANK(O370), (TODAY()-K370)/365, (O370-K370)/365)) )</f>
        <v/>
      </c>
      <c r="T370" s="38" t="str">
        <f aca="false">IF(ISBLANK(B370),"",IF( ISBLANK(K370), "" , IF( ISBLANK(O370), ($Z$41-K370)/365, (O370-K370)/365)) )</f>
        <v/>
      </c>
      <c r="U370" s="38" t="str">
        <f aca="true">IF(ISBLANK(B370),"",IF( ISBLANK(O370), "", (TODAY()-O370)/365))</f>
        <v/>
      </c>
      <c r="V370" s="38" t="str">
        <f aca="false">IF(ISBLANK(B370),"",IF( ISBLANK(O370), "", ($Z$41-O370)/365))</f>
        <v/>
      </c>
      <c r="W370" s="29"/>
      <c r="X370" s="39" t="n">
        <v>1</v>
      </c>
      <c r="Y370" s="40"/>
    </row>
    <row r="371" customFormat="false" ht="15" hidden="false" customHeight="false" outlineLevel="0" collapsed="false">
      <c r="A371" s="1" t="n">
        <v>373</v>
      </c>
      <c r="B371" s="28" t="n">
        <v>1</v>
      </c>
      <c r="C371" s="29"/>
      <c r="D371" s="30" t="str">
        <f aca="false">CONCATENATE(E371,", ",F371,", кв-ры: ",H371,", агр: ",I371,", ",W371)</f>
        <v>, , кв-ры: 5, агр: , </v>
      </c>
      <c r="E371" s="31"/>
      <c r="F371" s="31"/>
      <c r="G371" s="31"/>
      <c r="H371" s="31" t="n">
        <v>5</v>
      </c>
      <c r="I371" s="32"/>
      <c r="J371" s="4"/>
      <c r="K371" s="46"/>
      <c r="L371" s="34" t="str">
        <f aca="false">IF(ISBLANK(K371),"a","b")</f>
        <v>a</v>
      </c>
      <c r="M371" s="34" t="str">
        <f aca="false">IF(ISBLANK(B371),"",IF(L371="b",K371,IF(L371="a","")))</f>
        <v/>
      </c>
      <c r="N371" s="35" t="n">
        <f aca="false">IF(ISBLANK(B371),"",IF( ISBLANK(K371), , IF( ISBLANK(O371), 1,) ))</f>
        <v>0</v>
      </c>
      <c r="O371" s="44"/>
      <c r="P371" s="37" t="str">
        <f aca="false">IF(ISBLANK(O371),"a","b")</f>
        <v>a</v>
      </c>
      <c r="Q371" s="34" t="str">
        <f aca="false">IF(ISBLANK(B371),"",IF(P371="b",O371,IF(P371="a","")))</f>
        <v/>
      </c>
      <c r="R371" s="35" t="n">
        <f aca="false">IF(ISBLANK(B371),"",IF( ISBLANK(O371), , 1))</f>
        <v>0</v>
      </c>
      <c r="S371" s="38" t="str">
        <f aca="true">IF(ISBLANK(B371),"",IF( ISBLANK(K371), "" , IF( ISBLANK(O371), (TODAY()-K371)/365, (O371-K371)/365)) )</f>
        <v/>
      </c>
      <c r="T371" s="38" t="str">
        <f aca="false">IF(ISBLANK(B371),"",IF( ISBLANK(K371), "" , IF( ISBLANK(O371), ($Z$41-K371)/365, (O371-K371)/365)) )</f>
        <v/>
      </c>
      <c r="U371" s="38" t="str">
        <f aca="true">IF(ISBLANK(B371),"",IF( ISBLANK(O371), "", (TODAY()-O371)/365))</f>
        <v/>
      </c>
      <c r="V371" s="38" t="str">
        <f aca="false">IF(ISBLANK(B371),"",IF( ISBLANK(O371), "", ($Z$41-O371)/365))</f>
        <v/>
      </c>
      <c r="W371" s="29"/>
      <c r="X371" s="39" t="n">
        <v>1</v>
      </c>
      <c r="Y371" s="40"/>
    </row>
    <row r="372" customFormat="false" ht="15" hidden="false" customHeight="false" outlineLevel="0" collapsed="false">
      <c r="A372" s="1" t="n">
        <v>374</v>
      </c>
      <c r="B372" s="28" t="n">
        <v>1</v>
      </c>
      <c r="C372" s="29"/>
      <c r="D372" s="30" t="str">
        <f aca="false">CONCATENATE(E372,", ",F372,", кв-ры: ",H372,", агр: ",I372,", ",W372)</f>
        <v>, , кв-ры: 6, агр: , </v>
      </c>
      <c r="E372" s="31"/>
      <c r="F372" s="31"/>
      <c r="G372" s="31"/>
      <c r="H372" s="31" t="n">
        <v>6</v>
      </c>
      <c r="I372" s="32"/>
      <c r="J372" s="4"/>
      <c r="K372" s="33"/>
      <c r="L372" s="34" t="str">
        <f aca="false">IF(ISBLANK(K372),"a","b")</f>
        <v>a</v>
      </c>
      <c r="M372" s="34" t="str">
        <f aca="false">IF(ISBLANK(B372),"",IF(L372="b",K372,IF(L372="a","")))</f>
        <v/>
      </c>
      <c r="N372" s="35" t="n">
        <f aca="false">IF(ISBLANK(B372),"",IF( ISBLANK(K372), , IF( ISBLANK(O372), 1,) ))</f>
        <v>0</v>
      </c>
      <c r="O372" s="36"/>
      <c r="P372" s="37" t="str">
        <f aca="false">IF(ISBLANK(O372),"a","b")</f>
        <v>a</v>
      </c>
      <c r="Q372" s="34" t="str">
        <f aca="false">IF(ISBLANK(B372),"",IF(P372="b",O372,IF(P372="a","")))</f>
        <v/>
      </c>
      <c r="R372" s="35" t="n">
        <f aca="false">IF(ISBLANK(B372),"",IF( ISBLANK(O372), , 1))</f>
        <v>0</v>
      </c>
      <c r="S372" s="38" t="str">
        <f aca="true">IF(ISBLANK(B372),"",IF( ISBLANK(K372), "" , IF( ISBLANK(O372), (TODAY()-K372)/365, (O372-K372)/365)) )</f>
        <v/>
      </c>
      <c r="T372" s="38" t="str">
        <f aca="false">IF(ISBLANK(B372),"",IF( ISBLANK(K372), "" , IF( ISBLANK(O372), ($Z$41-K372)/365, (O372-K372)/365)) )</f>
        <v/>
      </c>
      <c r="U372" s="38" t="str">
        <f aca="true">IF(ISBLANK(B372),"",IF( ISBLANK(O372), "", (TODAY()-O372)/365))</f>
        <v/>
      </c>
      <c r="V372" s="38" t="str">
        <f aca="false">IF(ISBLANK(B372),"",IF( ISBLANK(O372), "", ($Z$41-O372)/365))</f>
        <v/>
      </c>
      <c r="W372" s="29"/>
      <c r="X372" s="39" t="n">
        <v>1</v>
      </c>
      <c r="Y372" s="40"/>
    </row>
    <row r="373" customFormat="false" ht="15" hidden="false" customHeight="false" outlineLevel="0" collapsed="false">
      <c r="A373" s="1" t="n">
        <v>375</v>
      </c>
      <c r="B373" s="28" t="n">
        <v>1</v>
      </c>
      <c r="C373" s="29"/>
      <c r="D373" s="30" t="str">
        <f aca="false">CONCATENATE(E373,", ",F373,", кв-ры: ",H373,", агр: ",I373,", ",W373)</f>
        <v>, , кв-ры: 7, агр: , </v>
      </c>
      <c r="E373" s="31"/>
      <c r="F373" s="31"/>
      <c r="G373" s="31"/>
      <c r="H373" s="31" t="n">
        <v>7</v>
      </c>
      <c r="I373" s="32"/>
      <c r="J373" s="4"/>
      <c r="K373" s="33"/>
      <c r="L373" s="34" t="str">
        <f aca="false">IF(ISBLANK(K373),"a","b")</f>
        <v>a</v>
      </c>
      <c r="M373" s="34" t="str">
        <f aca="false">IF(ISBLANK(B373),"",IF(L373="b",K373,IF(L373="a","")))</f>
        <v/>
      </c>
      <c r="N373" s="35" t="n">
        <f aca="false">IF(ISBLANK(B373),"",IF( ISBLANK(K373), , IF( ISBLANK(O373), 1,) ))</f>
        <v>0</v>
      </c>
      <c r="O373" s="44"/>
      <c r="P373" s="37" t="str">
        <f aca="false">IF(ISBLANK(O373),"a","b")</f>
        <v>a</v>
      </c>
      <c r="Q373" s="34" t="str">
        <f aca="false">IF(ISBLANK(B373),"",IF(P373="b",O373,IF(P373="a","")))</f>
        <v/>
      </c>
      <c r="R373" s="35" t="n">
        <f aca="false">IF(ISBLANK(B373),"",IF( ISBLANK(O373), , 1))</f>
        <v>0</v>
      </c>
      <c r="S373" s="38" t="str">
        <f aca="true">IF(ISBLANK(B373),"",IF( ISBLANK(K373), "" , IF( ISBLANK(O373), (TODAY()-K373)/365, (O373-K373)/365)) )</f>
        <v/>
      </c>
      <c r="T373" s="38" t="str">
        <f aca="false">IF(ISBLANK(B373),"",IF( ISBLANK(K373), "" , IF( ISBLANK(O373), ($Z$41-K373)/365, (O373-K373)/365)) )</f>
        <v/>
      </c>
      <c r="U373" s="38" t="str">
        <f aca="true">IF(ISBLANK(B373),"",IF( ISBLANK(O373), "", (TODAY()-O373)/365))</f>
        <v/>
      </c>
      <c r="V373" s="38" t="str">
        <f aca="false">IF(ISBLANK(B373),"",IF( ISBLANK(O373), "", ($Z$41-O373)/365))</f>
        <v/>
      </c>
      <c r="W373" s="29"/>
      <c r="X373" s="39" t="n">
        <v>1</v>
      </c>
      <c r="Y373" s="40"/>
    </row>
    <row r="374" customFormat="false" ht="15" hidden="false" customHeight="false" outlineLevel="0" collapsed="false">
      <c r="A374" s="1" t="n">
        <v>376</v>
      </c>
      <c r="B374" s="28" t="n">
        <v>1</v>
      </c>
      <c r="C374" s="29"/>
      <c r="D374" s="30" t="str">
        <f aca="false">CONCATENATE(E374,", ",F374,", кв-ры: ",H374,", агр: ",I374,", ",W374)</f>
        <v>, , кв-ры: 8, агр: , </v>
      </c>
      <c r="E374" s="31"/>
      <c r="F374" s="31"/>
      <c r="G374" s="31"/>
      <c r="H374" s="31" t="n">
        <v>8</v>
      </c>
      <c r="I374" s="32"/>
      <c r="J374" s="4"/>
      <c r="K374" s="46"/>
      <c r="L374" s="34" t="str">
        <f aca="false">IF(ISBLANK(K374),"a","b")</f>
        <v>a</v>
      </c>
      <c r="M374" s="34" t="str">
        <f aca="false">IF(ISBLANK(B374),"",IF(L374="b",K374,IF(L374="a","")))</f>
        <v/>
      </c>
      <c r="N374" s="35" t="n">
        <f aca="false">IF(ISBLANK(B374),"",IF( ISBLANK(K374), , IF( ISBLANK(O374), 1,) ))</f>
        <v>0</v>
      </c>
      <c r="O374" s="44"/>
      <c r="P374" s="37" t="str">
        <f aca="false">IF(ISBLANK(O374),"a","b")</f>
        <v>a</v>
      </c>
      <c r="Q374" s="34" t="str">
        <f aca="false">IF(ISBLANK(B374),"",IF(P374="b",O374,IF(P374="a","")))</f>
        <v/>
      </c>
      <c r="R374" s="35" t="n">
        <f aca="false">IF(ISBLANK(B374),"",IF( ISBLANK(O374), , 1))</f>
        <v>0</v>
      </c>
      <c r="S374" s="38" t="str">
        <f aca="true">IF(ISBLANK(B374),"",IF( ISBLANK(K374), "" , IF( ISBLANK(O374), (TODAY()-K374)/365, (O374-K374)/365)) )</f>
        <v/>
      </c>
      <c r="T374" s="38" t="str">
        <f aca="false">IF(ISBLANK(B374),"",IF( ISBLANK(K374), "" , IF( ISBLANK(O374), ($Z$41-K374)/365, (O374-K374)/365)) )</f>
        <v/>
      </c>
      <c r="U374" s="38" t="str">
        <f aca="true">IF(ISBLANK(B374),"",IF( ISBLANK(O374), "", (TODAY()-O374)/365))</f>
        <v/>
      </c>
      <c r="V374" s="38" t="str">
        <f aca="false">IF(ISBLANK(B374),"",IF( ISBLANK(O374), "", ($Z$41-O374)/365))</f>
        <v/>
      </c>
      <c r="W374" s="29"/>
      <c r="X374" s="39" t="n">
        <v>1</v>
      </c>
      <c r="Y374" s="40"/>
    </row>
    <row r="375" customFormat="false" ht="15" hidden="false" customHeight="false" outlineLevel="0" collapsed="false">
      <c r="A375" s="1" t="n">
        <v>377</v>
      </c>
      <c r="B375" s="28" t="n">
        <v>1</v>
      </c>
      <c r="C375" s="29" t="n">
        <v>4</v>
      </c>
      <c r="D375" s="30" t="str">
        <f aca="false">CONCATENATE(E375,", ",F375,", кв-ры: ",H375,", агр: ",I375,", ",W375)</f>
        <v> Ленина, 17, кв-ры: 1, агр: , </v>
      </c>
      <c r="E375" s="31" t="s">
        <v>130</v>
      </c>
      <c r="F375" s="31" t="n">
        <v>17</v>
      </c>
      <c r="G375" s="31" t="n">
        <v>8</v>
      </c>
      <c r="H375" s="31" t="n">
        <v>1</v>
      </c>
      <c r="I375" s="32"/>
      <c r="J375" s="4"/>
      <c r="K375" s="46"/>
      <c r="L375" s="34" t="str">
        <f aca="false">IF(ISBLANK(K375),"a","b")</f>
        <v>a</v>
      </c>
      <c r="M375" s="34" t="str">
        <f aca="false">IF(ISBLANK(B375),"",IF(L375="b",K375,IF(L375="a","")))</f>
        <v/>
      </c>
      <c r="N375" s="35" t="n">
        <f aca="false">IF(ISBLANK(B375),"",IF( ISBLANK(K375), , IF( ISBLANK(O375), 1,) ))</f>
        <v>0</v>
      </c>
      <c r="O375" s="44"/>
      <c r="P375" s="37" t="str">
        <f aca="false">IF(ISBLANK(O375),"a","b")</f>
        <v>a</v>
      </c>
      <c r="Q375" s="34" t="str">
        <f aca="false">IF(ISBLANK(B375),"",IF(P375="b",O375,IF(P375="a","")))</f>
        <v/>
      </c>
      <c r="R375" s="35" t="n">
        <f aca="false">IF(ISBLANK(B375),"",IF( ISBLANK(O375), , 1))</f>
        <v>0</v>
      </c>
      <c r="S375" s="38" t="str">
        <f aca="true">IF(ISBLANK(B375),"",IF( ISBLANK(K375), "" , IF( ISBLANK(O375), (TODAY()-K375)/365, (O375-K375)/365)) )</f>
        <v/>
      </c>
      <c r="T375" s="38" t="str">
        <f aca="false">IF(ISBLANK(B375),"",IF( ISBLANK(K375), "" , IF( ISBLANK(O375), ($Z$41-K375)/365, (O375-K375)/365)) )</f>
        <v/>
      </c>
      <c r="U375" s="38" t="str">
        <f aca="true">IF(ISBLANK(B375),"",IF( ISBLANK(O375), "", (TODAY()-O375)/365))</f>
        <v/>
      </c>
      <c r="V375" s="38" t="str">
        <f aca="false">IF(ISBLANK(B375),"",IF( ISBLANK(O375), "", ($Z$41-O375)/365))</f>
        <v/>
      </c>
      <c r="W375" s="29"/>
      <c r="X375" s="39" t="n">
        <v>1</v>
      </c>
      <c r="Y375" s="40"/>
    </row>
    <row r="376" customFormat="false" ht="15" hidden="false" customHeight="false" outlineLevel="0" collapsed="false">
      <c r="A376" s="1" t="n">
        <v>378</v>
      </c>
      <c r="B376" s="28" t="n">
        <v>1</v>
      </c>
      <c r="C376" s="29"/>
      <c r="D376" s="30" t="str">
        <f aca="false">CONCATENATE(E376,", ",F376,", кв-ры: ",H376,", агр: ",I376,", ",W376)</f>
        <v>, , кв-ры: 2, агр: , </v>
      </c>
      <c r="E376" s="31"/>
      <c r="F376" s="31"/>
      <c r="G376" s="31"/>
      <c r="H376" s="31" t="n">
        <v>2</v>
      </c>
      <c r="I376" s="32"/>
      <c r="J376" s="4"/>
      <c r="K376" s="33"/>
      <c r="L376" s="34" t="str">
        <f aca="false">IF(ISBLANK(K376),"a","b")</f>
        <v>a</v>
      </c>
      <c r="M376" s="34" t="str">
        <f aca="false">IF(ISBLANK(B376),"",IF(L376="b",K376,IF(L376="a","")))</f>
        <v/>
      </c>
      <c r="N376" s="35" t="n">
        <f aca="false">IF(ISBLANK(B376),"",IF( ISBLANK(K376), , IF( ISBLANK(O376), 1,) ))</f>
        <v>0</v>
      </c>
      <c r="O376" s="44"/>
      <c r="P376" s="37" t="str">
        <f aca="false">IF(ISBLANK(O376),"a","b")</f>
        <v>a</v>
      </c>
      <c r="Q376" s="34" t="str">
        <f aca="false">IF(ISBLANK(B376),"",IF(P376="b",O376,IF(P376="a","")))</f>
        <v/>
      </c>
      <c r="R376" s="35" t="n">
        <f aca="false">IF(ISBLANK(B376),"",IF( ISBLANK(O376), , 1))</f>
        <v>0</v>
      </c>
      <c r="S376" s="38" t="str">
        <f aca="true">IF(ISBLANK(B376),"",IF( ISBLANK(K376), "" , IF( ISBLANK(O376), (TODAY()-K376)/365, (O376-K376)/365)) )</f>
        <v/>
      </c>
      <c r="T376" s="38" t="str">
        <f aca="false">IF(ISBLANK(B376),"",IF( ISBLANK(K376), "" , IF( ISBLANK(O376), ($Z$41-K376)/365, (O376-K376)/365)) )</f>
        <v/>
      </c>
      <c r="U376" s="38" t="str">
        <f aca="true">IF(ISBLANK(B376),"",IF( ISBLANK(O376), "", (TODAY()-O376)/365))</f>
        <v/>
      </c>
      <c r="V376" s="38" t="str">
        <f aca="false">IF(ISBLANK(B376),"",IF( ISBLANK(O376), "", ($Z$41-O376)/365))</f>
        <v/>
      </c>
      <c r="W376" s="29"/>
      <c r="X376" s="39" t="n">
        <v>1</v>
      </c>
      <c r="Y376" s="40"/>
    </row>
    <row r="377" customFormat="false" ht="15" hidden="false" customHeight="false" outlineLevel="0" collapsed="false">
      <c r="A377" s="1" t="n">
        <v>379</v>
      </c>
      <c r="B377" s="28" t="n">
        <v>1</v>
      </c>
      <c r="C377" s="29"/>
      <c r="D377" s="30" t="str">
        <f aca="false">CONCATENATE(E377,", ",F377,", кв-ры: ",H377,", агр: ",I377,", ",W377)</f>
        <v>, , кв-ры: 3, агр: , </v>
      </c>
      <c r="E377" s="31"/>
      <c r="F377" s="31"/>
      <c r="G377" s="31"/>
      <c r="H377" s="31" t="n">
        <v>3</v>
      </c>
      <c r="I377" s="32"/>
      <c r="J377" s="4"/>
      <c r="K377" s="46"/>
      <c r="L377" s="34" t="str">
        <f aca="false">IF(ISBLANK(K377),"a","b")</f>
        <v>a</v>
      </c>
      <c r="M377" s="34" t="str">
        <f aca="false">IF(ISBLANK(B377),"",IF(L377="b",K377,IF(L377="a","")))</f>
        <v/>
      </c>
      <c r="N377" s="35" t="n">
        <f aca="false">IF(ISBLANK(B377),"",IF( ISBLANK(K377), , IF( ISBLANK(O377), 1,) ))</f>
        <v>0</v>
      </c>
      <c r="O377" s="44"/>
      <c r="P377" s="37" t="str">
        <f aca="false">IF(ISBLANK(O377),"a","b")</f>
        <v>a</v>
      </c>
      <c r="Q377" s="34" t="str">
        <f aca="false">IF(ISBLANK(B377),"",IF(P377="b",O377,IF(P377="a","")))</f>
        <v/>
      </c>
      <c r="R377" s="35" t="n">
        <f aca="false">IF(ISBLANK(B377),"",IF( ISBLANK(O377), , 1))</f>
        <v>0</v>
      </c>
      <c r="S377" s="38" t="str">
        <f aca="true">IF(ISBLANK(B377),"",IF( ISBLANK(K377), "" , IF( ISBLANK(O377), (TODAY()-K377)/365, (O377-K377)/365)) )</f>
        <v/>
      </c>
      <c r="T377" s="38" t="str">
        <f aca="false">IF(ISBLANK(B377),"",IF( ISBLANK(K377), "" , IF( ISBLANK(O377), ($Z$41-K377)/365, (O377-K377)/365)) )</f>
        <v/>
      </c>
      <c r="U377" s="38" t="str">
        <f aca="true">IF(ISBLANK(B377),"",IF( ISBLANK(O377), "", (TODAY()-O377)/365))</f>
        <v/>
      </c>
      <c r="V377" s="38" t="str">
        <f aca="false">IF(ISBLANK(B377),"",IF( ISBLANK(O377), "", ($Z$41-O377)/365))</f>
        <v/>
      </c>
      <c r="W377" s="29"/>
      <c r="X377" s="39" t="n">
        <v>1</v>
      </c>
      <c r="Y377" s="40"/>
    </row>
    <row r="378" customFormat="false" ht="15" hidden="false" customHeight="false" outlineLevel="0" collapsed="false">
      <c r="A378" s="1" t="n">
        <v>380</v>
      </c>
      <c r="B378" s="28" t="n">
        <v>1</v>
      </c>
      <c r="C378" s="29"/>
      <c r="D378" s="30" t="str">
        <f aca="false">CONCATENATE(E378,", ",F378,", кв-ры: ",H378,", агр: ",I378,", ",W378)</f>
        <v>, , кв-ры: 4, агр: , </v>
      </c>
      <c r="E378" s="31"/>
      <c r="F378" s="31"/>
      <c r="G378" s="31"/>
      <c r="H378" s="31" t="n">
        <v>4</v>
      </c>
      <c r="I378" s="32"/>
      <c r="J378" s="4"/>
      <c r="K378" s="46"/>
      <c r="L378" s="34" t="str">
        <f aca="false">IF(ISBLANK(K378),"a","b")</f>
        <v>a</v>
      </c>
      <c r="M378" s="34" t="str">
        <f aca="false">IF(ISBLANK(B378),"",IF(L378="b",K378,IF(L378="a","")))</f>
        <v/>
      </c>
      <c r="N378" s="35" t="n">
        <f aca="false">IF(ISBLANK(B378),"",IF( ISBLANK(K378), , IF( ISBLANK(O378), 1,) ))</f>
        <v>0</v>
      </c>
      <c r="O378" s="44"/>
      <c r="P378" s="37" t="str">
        <f aca="false">IF(ISBLANK(O378),"a","b")</f>
        <v>a</v>
      </c>
      <c r="Q378" s="34" t="str">
        <f aca="false">IF(ISBLANK(B378),"",IF(P378="b",O378,IF(P378="a","")))</f>
        <v/>
      </c>
      <c r="R378" s="35" t="n">
        <f aca="false">IF(ISBLANK(B378),"",IF( ISBLANK(O378), , 1))</f>
        <v>0</v>
      </c>
      <c r="S378" s="38" t="str">
        <f aca="true">IF(ISBLANK(B378),"",IF( ISBLANK(K378), "" , IF( ISBLANK(O378), (TODAY()-K378)/365, (O378-K378)/365)) )</f>
        <v/>
      </c>
      <c r="T378" s="38" t="str">
        <f aca="false">IF(ISBLANK(B378),"",IF( ISBLANK(K378), "" , IF( ISBLANK(O378), ($Z$41-K378)/365, (O378-K378)/365)) )</f>
        <v/>
      </c>
      <c r="U378" s="38" t="str">
        <f aca="true">IF(ISBLANK(B378),"",IF( ISBLANK(O378), "", (TODAY()-O378)/365))</f>
        <v/>
      </c>
      <c r="V378" s="38" t="str">
        <f aca="false">IF(ISBLANK(B378),"",IF( ISBLANK(O378), "", ($Z$41-O378)/365))</f>
        <v/>
      </c>
      <c r="W378" s="29"/>
      <c r="X378" s="39" t="n">
        <v>1</v>
      </c>
      <c r="Y378" s="40"/>
    </row>
    <row r="379" customFormat="false" ht="15" hidden="false" customHeight="false" outlineLevel="0" collapsed="false">
      <c r="A379" s="1" t="n">
        <v>381</v>
      </c>
      <c r="B379" s="28" t="n">
        <v>1</v>
      </c>
      <c r="C379" s="29"/>
      <c r="D379" s="30" t="str">
        <f aca="false">CONCATENATE(E379,", ",F379,", кв-ры: ",H379,", агр: ",I379,", ",W379)</f>
        <v>, , кв-ры: 5, агр: , </v>
      </c>
      <c r="E379" s="31"/>
      <c r="F379" s="31"/>
      <c r="G379" s="31"/>
      <c r="H379" s="31" t="n">
        <v>5</v>
      </c>
      <c r="I379" s="32"/>
      <c r="J379" s="4"/>
      <c r="K379" s="33"/>
      <c r="L379" s="34" t="str">
        <f aca="false">IF(ISBLANK(K379),"a","b")</f>
        <v>a</v>
      </c>
      <c r="M379" s="34" t="str">
        <f aca="false">IF(ISBLANK(B379),"",IF(L379="b",K379,IF(L379="a","")))</f>
        <v/>
      </c>
      <c r="N379" s="35" t="n">
        <f aca="false">IF(ISBLANK(B379),"",IF( ISBLANK(K379), , IF( ISBLANK(O379), 1,) ))</f>
        <v>0</v>
      </c>
      <c r="O379" s="44"/>
      <c r="P379" s="37" t="str">
        <f aca="false">IF(ISBLANK(O379),"a","b")</f>
        <v>a</v>
      </c>
      <c r="Q379" s="34" t="str">
        <f aca="false">IF(ISBLANK(B379),"",IF(P379="b",O379,IF(P379="a","")))</f>
        <v/>
      </c>
      <c r="R379" s="35" t="n">
        <f aca="false">IF(ISBLANK(B379),"",IF( ISBLANK(O379), , 1))</f>
        <v>0</v>
      </c>
      <c r="S379" s="38" t="str">
        <f aca="true">IF(ISBLANK(B379),"",IF( ISBLANK(K379), "" , IF( ISBLANK(O379), (TODAY()-K379)/365, (O379-K379)/365)) )</f>
        <v/>
      </c>
      <c r="T379" s="38" t="str">
        <f aca="false">IF(ISBLANK(B379),"",IF( ISBLANK(K379), "" , IF( ISBLANK(O379), ($Z$41-K379)/365, (O379-K379)/365)) )</f>
        <v/>
      </c>
      <c r="U379" s="38" t="str">
        <f aca="true">IF(ISBLANK(B379),"",IF( ISBLANK(O379), "", (TODAY()-O379)/365))</f>
        <v/>
      </c>
      <c r="V379" s="38" t="str">
        <f aca="false">IF(ISBLANK(B379),"",IF( ISBLANK(O379), "", ($Z$41-O379)/365))</f>
        <v/>
      </c>
      <c r="W379" s="29"/>
      <c r="X379" s="39" t="n">
        <v>1</v>
      </c>
      <c r="Y379" s="40"/>
    </row>
    <row r="380" customFormat="false" ht="15" hidden="false" customHeight="false" outlineLevel="0" collapsed="false">
      <c r="A380" s="1" t="n">
        <v>382</v>
      </c>
      <c r="B380" s="28" t="n">
        <v>1</v>
      </c>
      <c r="C380" s="29"/>
      <c r="D380" s="30" t="str">
        <f aca="false">CONCATENATE(E380,", ",F380,", кв-ры: ",H380,", агр: ",I380,", ",W380)</f>
        <v>, , кв-ры: 6, агр: , </v>
      </c>
      <c r="E380" s="31"/>
      <c r="F380" s="31"/>
      <c r="G380" s="31"/>
      <c r="H380" s="31" t="n">
        <v>6</v>
      </c>
      <c r="I380" s="32"/>
      <c r="J380" s="4"/>
      <c r="K380" s="46"/>
      <c r="L380" s="34" t="str">
        <f aca="false">IF(ISBLANK(K380),"a","b")</f>
        <v>a</v>
      </c>
      <c r="M380" s="34" t="str">
        <f aca="false">IF(ISBLANK(B380),"",IF(L380="b",K380,IF(L380="a","")))</f>
        <v/>
      </c>
      <c r="N380" s="35" t="n">
        <f aca="false">IF(ISBLANK(B380),"",IF( ISBLANK(K380), , IF( ISBLANK(O380), 1,) ))</f>
        <v>0</v>
      </c>
      <c r="O380" s="44"/>
      <c r="P380" s="37" t="str">
        <f aca="false">IF(ISBLANK(O380),"a","b")</f>
        <v>a</v>
      </c>
      <c r="Q380" s="34" t="str">
        <f aca="false">IF(ISBLANK(B380),"",IF(P380="b",O380,IF(P380="a","")))</f>
        <v/>
      </c>
      <c r="R380" s="35" t="n">
        <f aca="false">IF(ISBLANK(B380),"",IF( ISBLANK(O380), , 1))</f>
        <v>0</v>
      </c>
      <c r="S380" s="38" t="str">
        <f aca="true">IF(ISBLANK(B380),"",IF( ISBLANK(K380), "" , IF( ISBLANK(O380), (TODAY()-K380)/365, (O380-K380)/365)) )</f>
        <v/>
      </c>
      <c r="T380" s="38" t="str">
        <f aca="false">IF(ISBLANK(B380),"",IF( ISBLANK(K380), "" , IF( ISBLANK(O380), ($Z$41-K380)/365, (O380-K380)/365)) )</f>
        <v/>
      </c>
      <c r="U380" s="38" t="str">
        <f aca="true">IF(ISBLANK(B380),"",IF( ISBLANK(O380), "", (TODAY()-O380)/365))</f>
        <v/>
      </c>
      <c r="V380" s="38" t="str">
        <f aca="false">IF(ISBLANK(B380),"",IF( ISBLANK(O380), "", ($Z$41-O380)/365))</f>
        <v/>
      </c>
      <c r="W380" s="29"/>
      <c r="X380" s="39" t="n">
        <v>1</v>
      </c>
      <c r="Y380" s="40"/>
    </row>
    <row r="381" customFormat="false" ht="15" hidden="false" customHeight="false" outlineLevel="0" collapsed="false">
      <c r="A381" s="1" t="n">
        <v>383</v>
      </c>
      <c r="B381" s="28" t="n">
        <v>1</v>
      </c>
      <c r="C381" s="29"/>
      <c r="D381" s="30" t="str">
        <f aca="false">CONCATENATE(E381,", ",F381,", кв-ры: ",H381,", агр: ",I381,", ",W381)</f>
        <v>, , кв-ры: 7, агр: , </v>
      </c>
      <c r="E381" s="31"/>
      <c r="F381" s="31"/>
      <c r="G381" s="31"/>
      <c r="H381" s="31" t="n">
        <v>7</v>
      </c>
      <c r="I381" s="32"/>
      <c r="J381" s="4"/>
      <c r="K381" s="33"/>
      <c r="L381" s="34" t="str">
        <f aca="false">IF(ISBLANK(K381),"a","b")</f>
        <v>a</v>
      </c>
      <c r="M381" s="34" t="str">
        <f aca="false">IF(ISBLANK(B381),"",IF(L381="b",K381,IF(L381="a","")))</f>
        <v/>
      </c>
      <c r="N381" s="35" t="n">
        <f aca="false">IF(ISBLANK(B381),"",IF( ISBLANK(K381), , IF( ISBLANK(O381), 1,) ))</f>
        <v>0</v>
      </c>
      <c r="O381" s="44"/>
      <c r="P381" s="37" t="str">
        <f aca="false">IF(ISBLANK(O381),"a","b")</f>
        <v>a</v>
      </c>
      <c r="Q381" s="34" t="str">
        <f aca="false">IF(ISBLANK(B381),"",IF(P381="b",O381,IF(P381="a","")))</f>
        <v/>
      </c>
      <c r="R381" s="35" t="n">
        <f aca="false">IF(ISBLANK(B381),"",IF( ISBLANK(O381), , 1))</f>
        <v>0</v>
      </c>
      <c r="S381" s="38" t="str">
        <f aca="true">IF(ISBLANK(B381),"",IF( ISBLANK(K381), "" , IF( ISBLANK(O381), (TODAY()-K381)/365, (O381-K381)/365)) )</f>
        <v/>
      </c>
      <c r="T381" s="38" t="str">
        <f aca="false">IF(ISBLANK(B381),"",IF( ISBLANK(K381), "" , IF( ISBLANK(O381), ($Z$41-K381)/365, (O381-K381)/365)) )</f>
        <v/>
      </c>
      <c r="U381" s="38" t="str">
        <f aca="true">IF(ISBLANK(B381),"",IF( ISBLANK(O381), "", (TODAY()-O381)/365))</f>
        <v/>
      </c>
      <c r="V381" s="38" t="str">
        <f aca="false">IF(ISBLANK(B381),"",IF( ISBLANK(O381), "", ($Z$41-O381)/365))</f>
        <v/>
      </c>
      <c r="W381" s="29"/>
      <c r="X381" s="39" t="n">
        <v>1</v>
      </c>
      <c r="Y381" s="40"/>
    </row>
    <row r="382" customFormat="false" ht="15" hidden="false" customHeight="false" outlineLevel="0" collapsed="false">
      <c r="A382" s="1" t="n">
        <v>384</v>
      </c>
      <c r="B382" s="28" t="n">
        <v>1</v>
      </c>
      <c r="C382" s="29"/>
      <c r="D382" s="30" t="str">
        <f aca="false">CONCATENATE(E382,", ",F382,", кв-ры: ",H382,", агр: ",I382,", ",W382)</f>
        <v>, , кв-ры: 8, агр: , </v>
      </c>
      <c r="E382" s="31"/>
      <c r="F382" s="31"/>
      <c r="G382" s="31"/>
      <c r="H382" s="31" t="n">
        <v>8</v>
      </c>
      <c r="I382" s="32"/>
      <c r="J382" s="4"/>
      <c r="K382" s="33"/>
      <c r="L382" s="34" t="str">
        <f aca="false">IF(ISBLANK(K382),"a","b")</f>
        <v>a</v>
      </c>
      <c r="M382" s="34" t="str">
        <f aca="false">IF(ISBLANK(B382),"",IF(L382="b",K382,IF(L382="a","")))</f>
        <v/>
      </c>
      <c r="N382" s="35" t="n">
        <f aca="false">IF(ISBLANK(B382),"",IF( ISBLANK(K382), , IF( ISBLANK(O382), 1,) ))</f>
        <v>0</v>
      </c>
      <c r="O382" s="44"/>
      <c r="P382" s="37" t="str">
        <f aca="false">IF(ISBLANK(O382),"a","b")</f>
        <v>a</v>
      </c>
      <c r="Q382" s="34" t="str">
        <f aca="false">IF(ISBLANK(B382),"",IF(P382="b",O382,IF(P382="a","")))</f>
        <v/>
      </c>
      <c r="R382" s="35" t="n">
        <f aca="false">IF(ISBLANK(B382),"",IF( ISBLANK(O382), , 1))</f>
        <v>0</v>
      </c>
      <c r="S382" s="38" t="str">
        <f aca="true">IF(ISBLANK(B382),"",IF( ISBLANK(K382), "" , IF( ISBLANK(O382), (TODAY()-K382)/365, (O382-K382)/365)) )</f>
        <v/>
      </c>
      <c r="T382" s="38" t="str">
        <f aca="false">IF(ISBLANK(B382),"",IF( ISBLANK(K382), "" , IF( ISBLANK(O382), ($Z$41-K382)/365, (O382-K382)/365)) )</f>
        <v/>
      </c>
      <c r="U382" s="38" t="str">
        <f aca="true">IF(ISBLANK(B382),"",IF( ISBLANK(O382), "", (TODAY()-O382)/365))</f>
        <v/>
      </c>
      <c r="V382" s="38" t="str">
        <f aca="false">IF(ISBLANK(B382),"",IF( ISBLANK(O382), "", ($Z$41-O382)/365))</f>
        <v/>
      </c>
      <c r="W382" s="29"/>
      <c r="X382" s="39" t="n">
        <v>1</v>
      </c>
      <c r="Y382" s="40"/>
    </row>
    <row r="383" customFormat="false" ht="15" hidden="false" customHeight="false" outlineLevel="0" collapsed="false">
      <c r="A383" s="1" t="n">
        <v>385</v>
      </c>
      <c r="B383" s="28" t="n">
        <v>1</v>
      </c>
      <c r="C383" s="29" t="n">
        <v>5</v>
      </c>
      <c r="D383" s="30" t="str">
        <f aca="false">CONCATENATE(E383,", ",F383,", кв-ры: ",H383,", агр: ",I383,", ",W383)</f>
        <v> Ленина, 19, кв-ры: 1, агр: , </v>
      </c>
      <c r="E383" s="31" t="s">
        <v>130</v>
      </c>
      <c r="F383" s="31" t="n">
        <v>19</v>
      </c>
      <c r="G383" s="31" t="n">
        <v>8</v>
      </c>
      <c r="H383" s="31" t="n">
        <v>1</v>
      </c>
      <c r="I383" s="32"/>
      <c r="J383" s="4"/>
      <c r="K383" s="33"/>
      <c r="L383" s="34" t="str">
        <f aca="false">IF(ISBLANK(K383),"a","b")</f>
        <v>a</v>
      </c>
      <c r="M383" s="34" t="str">
        <f aca="false">IF(ISBLANK(B383),"",IF(L383="b",K383,IF(L383="a","")))</f>
        <v/>
      </c>
      <c r="N383" s="35" t="n">
        <f aca="false">IF(ISBLANK(B383),"",IF( ISBLANK(K383), , IF( ISBLANK(O383), 1,) ))</f>
        <v>0</v>
      </c>
      <c r="O383" s="36"/>
      <c r="P383" s="37" t="str">
        <f aca="false">IF(ISBLANK(O383),"a","b")</f>
        <v>a</v>
      </c>
      <c r="Q383" s="34" t="str">
        <f aca="false">IF(ISBLANK(B383),"",IF(P383="b",O383,IF(P383="a","")))</f>
        <v/>
      </c>
      <c r="R383" s="35" t="n">
        <f aca="false">IF(ISBLANK(B383),"",IF( ISBLANK(O383), , 1))</f>
        <v>0</v>
      </c>
      <c r="S383" s="38" t="str">
        <f aca="true">IF(ISBLANK(B383),"",IF( ISBLANK(K383), "" , IF( ISBLANK(O383), (TODAY()-K383)/365, (O383-K383)/365)) )</f>
        <v/>
      </c>
      <c r="T383" s="38" t="str">
        <f aca="false">IF(ISBLANK(B383),"",IF( ISBLANK(K383), "" , IF( ISBLANK(O383), ($Z$41-K383)/365, (O383-K383)/365)) )</f>
        <v/>
      </c>
      <c r="U383" s="38" t="str">
        <f aca="true">IF(ISBLANK(B383),"",IF( ISBLANK(O383), "", (TODAY()-O383)/365))</f>
        <v/>
      </c>
      <c r="V383" s="38" t="str">
        <f aca="false">IF(ISBLANK(B383),"",IF( ISBLANK(O383), "", ($Z$41-O383)/365))</f>
        <v/>
      </c>
      <c r="W383" s="29"/>
      <c r="X383" s="39" t="n">
        <v>1</v>
      </c>
      <c r="Y383" s="40"/>
    </row>
    <row r="384" customFormat="false" ht="15" hidden="false" customHeight="false" outlineLevel="0" collapsed="false">
      <c r="A384" s="1" t="n">
        <v>386</v>
      </c>
      <c r="B384" s="28" t="n">
        <v>1</v>
      </c>
      <c r="C384" s="29"/>
      <c r="D384" s="30" t="str">
        <f aca="false">CONCATENATE(E384,", ",F384,", кв-ры: ",H384,", агр: ",I384,", ",W384)</f>
        <v>, , кв-ры: 2, агр: , </v>
      </c>
      <c r="E384" s="31"/>
      <c r="F384" s="31"/>
      <c r="G384" s="31"/>
      <c r="H384" s="31" t="n">
        <v>2</v>
      </c>
      <c r="I384" s="32"/>
      <c r="J384" s="4"/>
      <c r="K384" s="46"/>
      <c r="L384" s="34" t="str">
        <f aca="false">IF(ISBLANK(K384),"a","b")</f>
        <v>a</v>
      </c>
      <c r="M384" s="34" t="str">
        <f aca="false">IF(ISBLANK(B384),"",IF(L384="b",K384,IF(L384="a","")))</f>
        <v/>
      </c>
      <c r="N384" s="35" t="n">
        <f aca="false">IF(ISBLANK(B384),"",IF( ISBLANK(K384), , IF( ISBLANK(O384), 1,) ))</f>
        <v>0</v>
      </c>
      <c r="O384" s="44"/>
      <c r="P384" s="37" t="str">
        <f aca="false">IF(ISBLANK(O384),"a","b")</f>
        <v>a</v>
      </c>
      <c r="Q384" s="34" t="str">
        <f aca="false">IF(ISBLANK(B384),"",IF(P384="b",O384,IF(P384="a","")))</f>
        <v/>
      </c>
      <c r="R384" s="35" t="n">
        <f aca="false">IF(ISBLANK(B384),"",IF( ISBLANK(O384), , 1))</f>
        <v>0</v>
      </c>
      <c r="S384" s="38" t="str">
        <f aca="true">IF(ISBLANK(B384),"",IF( ISBLANK(K384), "" , IF( ISBLANK(O384), (TODAY()-K384)/365, (O384-K384)/365)) )</f>
        <v/>
      </c>
      <c r="T384" s="38" t="str">
        <f aca="false">IF(ISBLANK(B384),"",IF( ISBLANK(K384), "" , IF( ISBLANK(O384), ($Z$41-K384)/365, (O384-K384)/365)) )</f>
        <v/>
      </c>
      <c r="U384" s="38" t="str">
        <f aca="true">IF(ISBLANK(B384),"",IF( ISBLANK(O384), "", (TODAY()-O384)/365))</f>
        <v/>
      </c>
      <c r="V384" s="38" t="str">
        <f aca="false">IF(ISBLANK(B384),"",IF( ISBLANK(O384), "", ($Z$41-O384)/365))</f>
        <v/>
      </c>
      <c r="W384" s="29"/>
      <c r="X384" s="39" t="n">
        <v>1</v>
      </c>
      <c r="Y384" s="40"/>
    </row>
    <row r="385" customFormat="false" ht="15" hidden="false" customHeight="false" outlineLevel="0" collapsed="false">
      <c r="A385" s="1" t="n">
        <v>387</v>
      </c>
      <c r="B385" s="28" t="n">
        <v>1</v>
      </c>
      <c r="C385" s="29"/>
      <c r="D385" s="30" t="str">
        <f aca="false">CONCATENATE(E385,", ",F385,", кв-ры: ",H385,", агр: ",I385,", ",W385)</f>
        <v>, , кв-ры: 3, агр: , </v>
      </c>
      <c r="E385" s="31"/>
      <c r="F385" s="31"/>
      <c r="G385" s="31"/>
      <c r="H385" s="31" t="n">
        <v>3</v>
      </c>
      <c r="I385" s="32"/>
      <c r="J385" s="4"/>
      <c r="K385" s="33"/>
      <c r="L385" s="34" t="str">
        <f aca="false">IF(ISBLANK(K385),"a","b")</f>
        <v>a</v>
      </c>
      <c r="M385" s="34" t="str">
        <f aca="false">IF(ISBLANK(B385),"",IF(L385="b",K385,IF(L385="a","")))</f>
        <v/>
      </c>
      <c r="N385" s="35" t="n">
        <f aca="false">IF(ISBLANK(B385),"",IF( ISBLANK(K385), , IF( ISBLANK(O385), 1,) ))</f>
        <v>0</v>
      </c>
      <c r="O385" s="44"/>
      <c r="P385" s="37" t="str">
        <f aca="false">IF(ISBLANK(O385),"a","b")</f>
        <v>a</v>
      </c>
      <c r="Q385" s="34" t="str">
        <f aca="false">IF(ISBLANK(B385),"",IF(P385="b",O385,IF(P385="a","")))</f>
        <v/>
      </c>
      <c r="R385" s="35" t="n">
        <f aca="false">IF(ISBLANK(B385),"",IF( ISBLANK(O385), , 1))</f>
        <v>0</v>
      </c>
      <c r="S385" s="38" t="str">
        <f aca="true">IF(ISBLANK(B385),"",IF( ISBLANK(K385), "" , IF( ISBLANK(O385), (TODAY()-K385)/365, (O385-K385)/365)) )</f>
        <v/>
      </c>
      <c r="T385" s="38" t="str">
        <f aca="false">IF(ISBLANK(B385),"",IF( ISBLANK(K385), "" , IF( ISBLANK(O385), ($Z$41-K385)/365, (O385-K385)/365)) )</f>
        <v/>
      </c>
      <c r="U385" s="38" t="str">
        <f aca="true">IF(ISBLANK(B385),"",IF( ISBLANK(O385), "", (TODAY()-O385)/365))</f>
        <v/>
      </c>
      <c r="V385" s="38" t="str">
        <f aca="false">IF(ISBLANK(B385),"",IF( ISBLANK(O385), "", ($Z$41-O385)/365))</f>
        <v/>
      </c>
      <c r="W385" s="29"/>
      <c r="X385" s="39" t="n">
        <v>1</v>
      </c>
      <c r="Y385" s="40"/>
    </row>
    <row r="386" customFormat="false" ht="15" hidden="false" customHeight="false" outlineLevel="0" collapsed="false">
      <c r="A386" s="1" t="n">
        <v>388</v>
      </c>
      <c r="B386" s="28" t="n">
        <v>1</v>
      </c>
      <c r="C386" s="29"/>
      <c r="D386" s="30" t="str">
        <f aca="false">CONCATENATE(E386,", ",F386,", кв-ры: ",H386,", агр: ",I386,", ",W386)</f>
        <v>, , кв-ры: 4, агр: , </v>
      </c>
      <c r="E386" s="31"/>
      <c r="F386" s="31"/>
      <c r="G386" s="31"/>
      <c r="H386" s="31" t="n">
        <v>4</v>
      </c>
      <c r="I386" s="32"/>
      <c r="J386" s="4"/>
      <c r="K386" s="33"/>
      <c r="L386" s="34" t="str">
        <f aca="false">IF(ISBLANK(K386),"a","b")</f>
        <v>a</v>
      </c>
      <c r="M386" s="34" t="str">
        <f aca="false">IF(ISBLANK(B386),"",IF(L386="b",K386,IF(L386="a","")))</f>
        <v/>
      </c>
      <c r="N386" s="35" t="n">
        <f aca="false">IF(ISBLANK(B386),"",IF( ISBLANK(K386), , IF( ISBLANK(O386), 1,) ))</f>
        <v>0</v>
      </c>
      <c r="O386" s="44"/>
      <c r="P386" s="37" t="str">
        <f aca="false">IF(ISBLANK(O386),"a","b")</f>
        <v>a</v>
      </c>
      <c r="Q386" s="34" t="str">
        <f aca="false">IF(ISBLANK(B386),"",IF(P386="b",O386,IF(P386="a","")))</f>
        <v/>
      </c>
      <c r="R386" s="35" t="n">
        <f aca="false">IF(ISBLANK(B386),"",IF( ISBLANK(O386), , 1))</f>
        <v>0</v>
      </c>
      <c r="S386" s="38" t="str">
        <f aca="true">IF(ISBLANK(B386),"",IF( ISBLANK(K386), "" , IF( ISBLANK(O386), (TODAY()-K386)/365, (O386-K386)/365)) )</f>
        <v/>
      </c>
      <c r="T386" s="38" t="str">
        <f aca="false">IF(ISBLANK(B386),"",IF( ISBLANK(K386), "" , IF( ISBLANK(O386), ($Z$41-K386)/365, (O386-K386)/365)) )</f>
        <v/>
      </c>
      <c r="U386" s="38" t="str">
        <f aca="true">IF(ISBLANK(B386),"",IF( ISBLANK(O386), "", (TODAY()-O386)/365))</f>
        <v/>
      </c>
      <c r="V386" s="38" t="str">
        <f aca="false">IF(ISBLANK(B386),"",IF( ISBLANK(O386), "", ($Z$41-O386)/365))</f>
        <v/>
      </c>
      <c r="W386" s="29"/>
      <c r="X386" s="39" t="n">
        <v>1</v>
      </c>
      <c r="Y386" s="40"/>
    </row>
    <row r="387" customFormat="false" ht="15" hidden="false" customHeight="false" outlineLevel="0" collapsed="false">
      <c r="A387" s="1" t="n">
        <v>389</v>
      </c>
      <c r="B387" s="28" t="n">
        <v>1</v>
      </c>
      <c r="C387" s="29"/>
      <c r="D387" s="30" t="str">
        <f aca="false">CONCATENATE(E387,", ",F387,", кв-ры: ",H387,", агр: ",I387,", ",W387)</f>
        <v>, , кв-ры: 5, агр: , </v>
      </c>
      <c r="E387" s="31"/>
      <c r="F387" s="31"/>
      <c r="G387" s="31"/>
      <c r="H387" s="31" t="n">
        <v>5</v>
      </c>
      <c r="I387" s="32"/>
      <c r="J387" s="4"/>
      <c r="K387" s="46"/>
      <c r="L387" s="34" t="str">
        <f aca="false">IF(ISBLANK(K387),"a","b")</f>
        <v>a</v>
      </c>
      <c r="M387" s="34" t="str">
        <f aca="false">IF(ISBLANK(B387),"",IF(L387="b",K387,IF(L387="a","")))</f>
        <v/>
      </c>
      <c r="N387" s="35" t="n">
        <f aca="false">IF(ISBLANK(B387),"",IF( ISBLANK(K387), , IF( ISBLANK(O387), 1,) ))</f>
        <v>0</v>
      </c>
      <c r="O387" s="44"/>
      <c r="P387" s="37" t="str">
        <f aca="false">IF(ISBLANK(O387),"a","b")</f>
        <v>a</v>
      </c>
      <c r="Q387" s="34" t="str">
        <f aca="false">IF(ISBLANK(B387),"",IF(P387="b",O387,IF(P387="a","")))</f>
        <v/>
      </c>
      <c r="R387" s="35" t="n">
        <f aca="false">IF(ISBLANK(B387),"",IF( ISBLANK(O387), , 1))</f>
        <v>0</v>
      </c>
      <c r="S387" s="38" t="str">
        <f aca="true">IF(ISBLANK(B387),"",IF( ISBLANK(K387), "" , IF( ISBLANK(O387), (TODAY()-K387)/365, (O387-K387)/365)) )</f>
        <v/>
      </c>
      <c r="T387" s="38" t="str">
        <f aca="false">IF(ISBLANK(B387),"",IF( ISBLANK(K387), "" , IF( ISBLANK(O387), ($Z$41-K387)/365, (O387-K387)/365)) )</f>
        <v/>
      </c>
      <c r="U387" s="38" t="str">
        <f aca="true">IF(ISBLANK(B387),"",IF( ISBLANK(O387), "", (TODAY()-O387)/365))</f>
        <v/>
      </c>
      <c r="V387" s="38" t="str">
        <f aca="false">IF(ISBLANK(B387),"",IF( ISBLANK(O387), "", ($Z$41-O387)/365))</f>
        <v/>
      </c>
      <c r="W387" s="29"/>
      <c r="X387" s="39" t="n">
        <v>1</v>
      </c>
      <c r="Y387" s="40"/>
    </row>
    <row r="388" customFormat="false" ht="15" hidden="false" customHeight="false" outlineLevel="0" collapsed="false">
      <c r="A388" s="1" t="n">
        <v>390</v>
      </c>
      <c r="B388" s="28" t="n">
        <v>1</v>
      </c>
      <c r="C388" s="29"/>
      <c r="D388" s="30" t="str">
        <f aca="false">CONCATENATE(E388,", ",F388,", кв-ры: ",H388,", агр: ",I388,", ",W388)</f>
        <v>, , кв-ры: 6, агр: , </v>
      </c>
      <c r="E388" s="31"/>
      <c r="F388" s="31"/>
      <c r="G388" s="31"/>
      <c r="H388" s="31" t="n">
        <v>6</v>
      </c>
      <c r="I388" s="32"/>
      <c r="J388" s="4"/>
      <c r="K388" s="33"/>
      <c r="L388" s="34" t="str">
        <f aca="false">IF(ISBLANK(K388),"a","b")</f>
        <v>a</v>
      </c>
      <c r="M388" s="34" t="str">
        <f aca="false">IF(ISBLANK(B388),"",IF(L388="b",K388,IF(L388="a","")))</f>
        <v/>
      </c>
      <c r="N388" s="35" t="n">
        <f aca="false">IF(ISBLANK(B388),"",IF( ISBLANK(K388), , IF( ISBLANK(O388), 1,) ))</f>
        <v>0</v>
      </c>
      <c r="O388" s="36"/>
      <c r="P388" s="37" t="str">
        <f aca="false">IF(ISBLANK(O388),"a","b")</f>
        <v>a</v>
      </c>
      <c r="Q388" s="34" t="str">
        <f aca="false">IF(ISBLANK(B388),"",IF(P388="b",O388,IF(P388="a","")))</f>
        <v/>
      </c>
      <c r="R388" s="35" t="n">
        <f aca="false">IF(ISBLANK(B388),"",IF( ISBLANK(O388), , 1))</f>
        <v>0</v>
      </c>
      <c r="S388" s="38" t="str">
        <f aca="true">IF(ISBLANK(B388),"",IF( ISBLANK(K388), "" , IF( ISBLANK(O388), (TODAY()-K388)/365, (O388-K388)/365)) )</f>
        <v/>
      </c>
      <c r="T388" s="38" t="str">
        <f aca="false">IF(ISBLANK(B388),"",IF( ISBLANK(K388), "" , IF( ISBLANK(O388), ($Z$41-K388)/365, (O388-K388)/365)) )</f>
        <v/>
      </c>
      <c r="U388" s="38" t="str">
        <f aca="true">IF(ISBLANK(B388),"",IF( ISBLANK(O388), "", (TODAY()-O388)/365))</f>
        <v/>
      </c>
      <c r="V388" s="38" t="str">
        <f aca="false">IF(ISBLANK(B388),"",IF( ISBLANK(O388), "", ($Z$41-O388)/365))</f>
        <v/>
      </c>
      <c r="W388" s="29"/>
      <c r="X388" s="48" t="n">
        <v>1</v>
      </c>
      <c r="Y388" s="40"/>
    </row>
    <row r="389" customFormat="false" ht="15" hidden="false" customHeight="false" outlineLevel="0" collapsed="false">
      <c r="A389" s="1" t="n">
        <v>391</v>
      </c>
      <c r="B389" s="28" t="n">
        <v>1</v>
      </c>
      <c r="C389" s="29"/>
      <c r="D389" s="30" t="str">
        <f aca="false">CONCATENATE(E389,", ",F389,", кв-ры: ",H389,", агр: ",I389,", ",W389)</f>
        <v>, , кв-ры: 7, агр: , </v>
      </c>
      <c r="E389" s="31"/>
      <c r="F389" s="31"/>
      <c r="G389" s="31"/>
      <c r="H389" s="31" t="n">
        <v>7</v>
      </c>
      <c r="I389" s="32"/>
      <c r="J389" s="4"/>
      <c r="K389" s="46"/>
      <c r="L389" s="34" t="str">
        <f aca="false">IF(ISBLANK(K389),"a","b")</f>
        <v>a</v>
      </c>
      <c r="M389" s="34" t="str">
        <f aca="false">IF(ISBLANK(B389),"",IF(L389="b",K389,IF(L389="a","")))</f>
        <v/>
      </c>
      <c r="N389" s="35" t="n">
        <f aca="false">IF(ISBLANK(B389),"",IF( ISBLANK(K389), , IF( ISBLANK(O389), 1,) ))</f>
        <v>0</v>
      </c>
      <c r="O389" s="44"/>
      <c r="P389" s="37" t="str">
        <f aca="false">IF(ISBLANK(O389),"a","b")</f>
        <v>a</v>
      </c>
      <c r="Q389" s="34" t="str">
        <f aca="false">IF(ISBLANK(B389),"",IF(P389="b",O389,IF(P389="a","")))</f>
        <v/>
      </c>
      <c r="R389" s="35" t="n">
        <f aca="false">IF(ISBLANK(B389),"",IF( ISBLANK(O389), , 1))</f>
        <v>0</v>
      </c>
      <c r="S389" s="38" t="str">
        <f aca="true">IF(ISBLANK(B389),"",IF( ISBLANK(K389), "" , IF( ISBLANK(O389), (TODAY()-K389)/365, (O389-K389)/365)) )</f>
        <v/>
      </c>
      <c r="T389" s="38" t="str">
        <f aca="false">IF(ISBLANK(B389),"",IF( ISBLANK(K389), "" , IF( ISBLANK(O389), ($Z$41-K389)/365, (O389-K389)/365)) )</f>
        <v/>
      </c>
      <c r="U389" s="38" t="str">
        <f aca="true">IF(ISBLANK(B389),"",IF( ISBLANK(O389), "", (TODAY()-O389)/365))</f>
        <v/>
      </c>
      <c r="V389" s="38" t="str">
        <f aca="false">IF(ISBLANK(B389),"",IF( ISBLANK(O389), "", ($Z$41-O389)/365))</f>
        <v/>
      </c>
      <c r="W389" s="29"/>
      <c r="X389" s="48" t="n">
        <v>1</v>
      </c>
      <c r="Y389" s="40"/>
    </row>
    <row r="390" customFormat="false" ht="15" hidden="false" customHeight="false" outlineLevel="0" collapsed="false">
      <c r="A390" s="1" t="n">
        <v>392</v>
      </c>
      <c r="B390" s="28" t="n">
        <v>1</v>
      </c>
      <c r="C390" s="29"/>
      <c r="D390" s="30" t="str">
        <f aca="false">CONCATENATE(E390,", ",F390,", кв-ры: ",H390,", агр: ",I390,", ",W390)</f>
        <v>, , кв-ры: 8, агр: , </v>
      </c>
      <c r="E390" s="31"/>
      <c r="F390" s="31"/>
      <c r="G390" s="31"/>
      <c r="H390" s="31" t="n">
        <v>8</v>
      </c>
      <c r="I390" s="32"/>
      <c r="J390" s="4"/>
      <c r="K390" s="33"/>
      <c r="L390" s="34" t="str">
        <f aca="false">IF(ISBLANK(K390),"a","b")</f>
        <v>a</v>
      </c>
      <c r="M390" s="34" t="str">
        <f aca="false">IF(ISBLANK(B390),"",IF(L390="b",K390,IF(L390="a","")))</f>
        <v/>
      </c>
      <c r="N390" s="35" t="n">
        <f aca="false">IF(ISBLANK(B390),"",IF( ISBLANK(K390), , IF( ISBLANK(O390), 1,) ))</f>
        <v>0</v>
      </c>
      <c r="O390" s="36"/>
      <c r="P390" s="37" t="str">
        <f aca="false">IF(ISBLANK(O390),"a","b")</f>
        <v>a</v>
      </c>
      <c r="Q390" s="34" t="str">
        <f aca="false">IF(ISBLANK(B390),"",IF(P390="b",O390,IF(P390="a","")))</f>
        <v/>
      </c>
      <c r="R390" s="35" t="n">
        <f aca="false">IF(ISBLANK(B390),"",IF( ISBLANK(O390), , 1))</f>
        <v>0</v>
      </c>
      <c r="S390" s="38" t="str">
        <f aca="true">IF(ISBLANK(B390),"",IF( ISBLANK(K390), "" , IF( ISBLANK(O390), (TODAY()-K390)/365, (O390-K390)/365)) )</f>
        <v/>
      </c>
      <c r="T390" s="38" t="str">
        <f aca="false">IF(ISBLANK(B390),"",IF( ISBLANK(K390), "" , IF( ISBLANK(O390), ($Z$41-K390)/365, (O390-K390)/365)) )</f>
        <v/>
      </c>
      <c r="U390" s="38" t="str">
        <f aca="true">IF(ISBLANK(B390),"",IF( ISBLANK(O390), "", (TODAY()-O390)/365))</f>
        <v/>
      </c>
      <c r="V390" s="38" t="str">
        <f aca="false">IF(ISBLANK(B390),"",IF( ISBLANK(O390), "", ($Z$41-O390)/365))</f>
        <v/>
      </c>
      <c r="W390" s="29"/>
      <c r="X390" s="50" t="n">
        <v>1</v>
      </c>
      <c r="Y390" s="51"/>
    </row>
    <row r="391" customFormat="false" ht="15" hidden="false" customHeight="false" outlineLevel="0" collapsed="false">
      <c r="A391" s="1" t="n">
        <v>393</v>
      </c>
      <c r="B391" s="28" t="n">
        <v>1</v>
      </c>
      <c r="C391" s="29" t="n">
        <v>6</v>
      </c>
      <c r="D391" s="30" t="str">
        <f aca="false">CONCATENATE(E391,", ",F391,", кв-ры: ",H391,", агр: ",I391,", ",W391)</f>
        <v> Ленина, 21, кв-ры: 1, агр: , </v>
      </c>
      <c r="E391" s="31" t="s">
        <v>130</v>
      </c>
      <c r="F391" s="31" t="n">
        <v>21</v>
      </c>
      <c r="G391" s="31" t="n">
        <v>8</v>
      </c>
      <c r="H391" s="31" t="n">
        <v>1</v>
      </c>
      <c r="I391" s="32"/>
      <c r="J391" s="4"/>
      <c r="K391" s="46"/>
      <c r="L391" s="34" t="str">
        <f aca="false">IF(ISBLANK(K391),"a","b")</f>
        <v>a</v>
      </c>
      <c r="M391" s="34" t="str">
        <f aca="false">IF(ISBLANK(B391),"",IF(L391="b",K391,IF(L391="a","")))</f>
        <v/>
      </c>
      <c r="N391" s="35" t="n">
        <f aca="false">IF(ISBLANK(B391),"",IF( ISBLANK(K391), , IF( ISBLANK(O391), 1,) ))</f>
        <v>0</v>
      </c>
      <c r="O391" s="44"/>
      <c r="P391" s="37" t="str">
        <f aca="false">IF(ISBLANK(O391),"a","b")</f>
        <v>a</v>
      </c>
      <c r="Q391" s="34" t="str">
        <f aca="false">IF(ISBLANK(B391),"",IF(P391="b",O391,IF(P391="a","")))</f>
        <v/>
      </c>
      <c r="R391" s="35" t="n">
        <f aca="false">IF(ISBLANK(B391),"",IF( ISBLANK(O391), , 1))</f>
        <v>0</v>
      </c>
      <c r="S391" s="38" t="str">
        <f aca="true">IF(ISBLANK(B391),"",IF( ISBLANK(K391), "" , IF( ISBLANK(O391), (TODAY()-K391)/365, (O391-K391)/365)) )</f>
        <v/>
      </c>
      <c r="T391" s="38" t="str">
        <f aca="false">IF(ISBLANK(B391),"",IF( ISBLANK(K391), "" , IF( ISBLANK(O391), ($Z$41-K391)/365, (O391-K391)/365)) )</f>
        <v/>
      </c>
      <c r="U391" s="38" t="str">
        <f aca="true">IF(ISBLANK(B391),"",IF( ISBLANK(O391), "", (TODAY()-O391)/365))</f>
        <v/>
      </c>
      <c r="V391" s="38" t="str">
        <f aca="false">IF(ISBLANK(B391),"",IF( ISBLANK(O391), "", ($Z$41-O391)/365))</f>
        <v/>
      </c>
      <c r="W391" s="29"/>
      <c r="X391" s="50" t="n">
        <v>1</v>
      </c>
      <c r="Y391" s="51"/>
    </row>
    <row r="392" customFormat="false" ht="15" hidden="false" customHeight="false" outlineLevel="0" collapsed="false">
      <c r="A392" s="1" t="n">
        <v>394</v>
      </c>
      <c r="B392" s="28" t="n">
        <v>1</v>
      </c>
      <c r="C392" s="29"/>
      <c r="D392" s="30" t="str">
        <f aca="false">CONCATENATE(E392,", ",F392,", кв-ры: ",H392,", агр: ",I392,", ",W392)</f>
        <v>, , кв-ры: 2, агр: , </v>
      </c>
      <c r="E392" s="31"/>
      <c r="F392" s="31"/>
      <c r="G392" s="31"/>
      <c r="H392" s="31" t="n">
        <v>2</v>
      </c>
      <c r="I392" s="32"/>
      <c r="J392" s="4"/>
      <c r="K392" s="46"/>
      <c r="L392" s="34" t="str">
        <f aca="false">IF(ISBLANK(K392),"a","b")</f>
        <v>a</v>
      </c>
      <c r="M392" s="34" t="str">
        <f aca="false">IF(ISBLANK(B392),"",IF(L392="b",K392,IF(L392="a","")))</f>
        <v/>
      </c>
      <c r="N392" s="35" t="n">
        <f aca="false">IF(ISBLANK(B392),"",IF( ISBLANK(K392), , IF( ISBLANK(O392), 1,) ))</f>
        <v>0</v>
      </c>
      <c r="O392" s="44"/>
      <c r="P392" s="37" t="str">
        <f aca="false">IF(ISBLANK(O392),"a","b")</f>
        <v>a</v>
      </c>
      <c r="Q392" s="34" t="str">
        <f aca="false">IF(ISBLANK(B392),"",IF(P392="b",O392,IF(P392="a","")))</f>
        <v/>
      </c>
      <c r="R392" s="35" t="n">
        <f aca="false">IF(ISBLANK(B392),"",IF( ISBLANK(O392), , 1))</f>
        <v>0</v>
      </c>
      <c r="S392" s="38" t="str">
        <f aca="true">IF(ISBLANK(B392),"",IF( ISBLANK(K392), "" , IF( ISBLANK(O392), (TODAY()-K392)/365, (O392-K392)/365)) )</f>
        <v/>
      </c>
      <c r="T392" s="38" t="str">
        <f aca="false">IF(ISBLANK(B392),"",IF( ISBLANK(K392), "" , IF( ISBLANK(O392), ($Z$41-K392)/365, (O392-K392)/365)) )</f>
        <v/>
      </c>
      <c r="U392" s="38" t="str">
        <f aca="true">IF(ISBLANK(B392),"",IF( ISBLANK(O392), "", (TODAY()-O392)/365))</f>
        <v/>
      </c>
      <c r="V392" s="38" t="str">
        <f aca="false">IF(ISBLANK(B392),"",IF( ISBLANK(O392), "", ($Z$41-O392)/365))</f>
        <v/>
      </c>
      <c r="W392" s="29"/>
      <c r="X392" s="48" t="n">
        <v>1</v>
      </c>
      <c r="Y392" s="40"/>
    </row>
    <row r="393" customFormat="false" ht="15" hidden="false" customHeight="false" outlineLevel="0" collapsed="false">
      <c r="A393" s="1" t="n">
        <v>395</v>
      </c>
      <c r="B393" s="28" t="n">
        <v>1</v>
      </c>
      <c r="C393" s="29"/>
      <c r="D393" s="30" t="str">
        <f aca="false">CONCATENATE(E393,", ",F393,", кв-ры: ",H393,", агр: ",I393,", ",W393)</f>
        <v>, , кв-ры: 3, агр: , </v>
      </c>
      <c r="E393" s="31"/>
      <c r="F393" s="31"/>
      <c r="G393" s="31"/>
      <c r="H393" s="31" t="n">
        <v>3</v>
      </c>
      <c r="I393" s="32"/>
      <c r="J393" s="4"/>
      <c r="K393" s="33"/>
      <c r="L393" s="34" t="str">
        <f aca="false">IF(ISBLANK(K393),"a","b")</f>
        <v>a</v>
      </c>
      <c r="M393" s="34" t="str">
        <f aca="false">IF(ISBLANK(B393),"",IF(L393="b",K393,IF(L393="a","")))</f>
        <v/>
      </c>
      <c r="N393" s="35" t="n">
        <f aca="false">IF(ISBLANK(B393),"",IF( ISBLANK(K393), , IF( ISBLANK(O393), 1,) ))</f>
        <v>0</v>
      </c>
      <c r="O393" s="44"/>
      <c r="P393" s="37" t="str">
        <f aca="false">IF(ISBLANK(O393),"a","b")</f>
        <v>a</v>
      </c>
      <c r="Q393" s="34" t="str">
        <f aca="false">IF(ISBLANK(B393),"",IF(P393="b",O393,IF(P393="a","")))</f>
        <v/>
      </c>
      <c r="R393" s="35" t="n">
        <f aca="false">IF(ISBLANK(B393),"",IF( ISBLANK(O393), , 1))</f>
        <v>0</v>
      </c>
      <c r="S393" s="38" t="str">
        <f aca="true">IF(ISBLANK(B393),"",IF( ISBLANK(K393), "" , IF( ISBLANK(O393), (TODAY()-K393)/365, (O393-K393)/365)) )</f>
        <v/>
      </c>
      <c r="T393" s="38" t="str">
        <f aca="false">IF(ISBLANK(B393),"",IF( ISBLANK(K393), "" , IF( ISBLANK(O393), ($Z$41-K393)/365, (O393-K393)/365)) )</f>
        <v/>
      </c>
      <c r="U393" s="38" t="str">
        <f aca="true">IF(ISBLANK(B393),"",IF( ISBLANK(O393), "", (TODAY()-O393)/365))</f>
        <v/>
      </c>
      <c r="V393" s="38" t="str">
        <f aca="false">IF(ISBLANK(B393),"",IF( ISBLANK(O393), "", ($Z$41-O393)/365))</f>
        <v/>
      </c>
      <c r="W393" s="29"/>
      <c r="X393" s="48" t="n">
        <v>1</v>
      </c>
      <c r="Y393" s="40"/>
    </row>
    <row r="394" customFormat="false" ht="15" hidden="false" customHeight="false" outlineLevel="0" collapsed="false">
      <c r="A394" s="1" t="n">
        <v>396</v>
      </c>
      <c r="B394" s="28" t="n">
        <v>1</v>
      </c>
      <c r="C394" s="29"/>
      <c r="D394" s="30" t="str">
        <f aca="false">CONCATENATE(E394,", ",F394,", кв-ры: ",H394,", агр: ",I394,", ",W394)</f>
        <v>, , кв-ры: 4, агр: , </v>
      </c>
      <c r="E394" s="31"/>
      <c r="F394" s="31"/>
      <c r="G394" s="31"/>
      <c r="H394" s="31" t="n">
        <v>4</v>
      </c>
      <c r="I394" s="32"/>
      <c r="J394" s="4"/>
      <c r="K394" s="33"/>
      <c r="L394" s="34" t="str">
        <f aca="false">IF(ISBLANK(K394),"a","b")</f>
        <v>a</v>
      </c>
      <c r="M394" s="34" t="str">
        <f aca="false">IF(ISBLANK(B394),"",IF(L394="b",K394,IF(L394="a","")))</f>
        <v/>
      </c>
      <c r="N394" s="35" t="n">
        <f aca="false">IF(ISBLANK(B394),"",IF( ISBLANK(K394), , IF( ISBLANK(O394), 1,) ))</f>
        <v>0</v>
      </c>
      <c r="O394" s="44"/>
      <c r="P394" s="37" t="str">
        <f aca="false">IF(ISBLANK(O394),"a","b")</f>
        <v>a</v>
      </c>
      <c r="Q394" s="34" t="str">
        <f aca="false">IF(ISBLANK(B394),"",IF(P394="b",O394,IF(P394="a","")))</f>
        <v/>
      </c>
      <c r="R394" s="35" t="n">
        <f aca="false">IF(ISBLANK(B394),"",IF( ISBLANK(O394), , 1))</f>
        <v>0</v>
      </c>
      <c r="S394" s="38" t="str">
        <f aca="true">IF(ISBLANK(B394),"",IF( ISBLANK(K394), "" , IF( ISBLANK(O394), (TODAY()-K394)/365, (O394-K394)/365)) )</f>
        <v/>
      </c>
      <c r="T394" s="38" t="str">
        <f aca="false">IF(ISBLANK(B394),"",IF( ISBLANK(K394), "" , IF( ISBLANK(O394), ($Z$41-K394)/365, (O394-K394)/365)) )</f>
        <v/>
      </c>
      <c r="U394" s="38" t="str">
        <f aca="true">IF(ISBLANK(B394),"",IF( ISBLANK(O394), "", (TODAY()-O394)/365))</f>
        <v/>
      </c>
      <c r="V394" s="38" t="str">
        <f aca="false">IF(ISBLANK(B394),"",IF( ISBLANK(O394), "", ($Z$41-O394)/365))</f>
        <v/>
      </c>
      <c r="W394" s="29"/>
      <c r="X394" s="48" t="n">
        <v>1</v>
      </c>
      <c r="Y394" s="40"/>
    </row>
    <row r="395" customFormat="false" ht="15" hidden="false" customHeight="false" outlineLevel="0" collapsed="false">
      <c r="A395" s="1" t="n">
        <v>397</v>
      </c>
      <c r="B395" s="28" t="n">
        <v>1</v>
      </c>
      <c r="C395" s="29"/>
      <c r="D395" s="30" t="str">
        <f aca="false">CONCATENATE(E395,", ",F395,", кв-ры: ",H395,", агр: ",I395,", ",W395)</f>
        <v>, , кв-ры: 5, агр: , </v>
      </c>
      <c r="E395" s="31"/>
      <c r="F395" s="31"/>
      <c r="G395" s="31"/>
      <c r="H395" s="31" t="n">
        <v>5</v>
      </c>
      <c r="I395" s="32"/>
      <c r="J395" s="4"/>
      <c r="K395" s="33"/>
      <c r="L395" s="34" t="str">
        <f aca="false">IF(ISBLANK(K395),"a","b")</f>
        <v>a</v>
      </c>
      <c r="M395" s="34" t="str">
        <f aca="false">IF(ISBLANK(B395),"",IF(L395="b",K395,IF(L395="a","")))</f>
        <v/>
      </c>
      <c r="N395" s="35" t="n">
        <f aca="false">IF(ISBLANK(B395),"",IF( ISBLANK(K395), , IF( ISBLANK(O395), 1,) ))</f>
        <v>0</v>
      </c>
      <c r="O395" s="36"/>
      <c r="P395" s="37" t="str">
        <f aca="false">IF(ISBLANK(O395),"a","b")</f>
        <v>a</v>
      </c>
      <c r="Q395" s="34" t="str">
        <f aca="false">IF(ISBLANK(B395),"",IF(P395="b",O395,IF(P395="a","")))</f>
        <v/>
      </c>
      <c r="R395" s="35" t="n">
        <f aca="false">IF(ISBLANK(B395),"",IF( ISBLANK(O395), , 1))</f>
        <v>0</v>
      </c>
      <c r="S395" s="38" t="str">
        <f aca="true">IF(ISBLANK(B395),"",IF( ISBLANK(K395), "" , IF( ISBLANK(O395), (TODAY()-K395)/365, (O395-K395)/365)) )</f>
        <v/>
      </c>
      <c r="T395" s="38" t="str">
        <f aca="false">IF(ISBLANK(B395),"",IF( ISBLANK(K395), "" , IF( ISBLANK(O395), ($Z$41-K395)/365, (O395-K395)/365)) )</f>
        <v/>
      </c>
      <c r="U395" s="38" t="str">
        <f aca="true">IF(ISBLANK(B395),"",IF( ISBLANK(O395), "", (TODAY()-O395)/365))</f>
        <v/>
      </c>
      <c r="V395" s="38" t="str">
        <f aca="false">IF(ISBLANK(B395),"",IF( ISBLANK(O395), "", ($Z$41-O395)/365))</f>
        <v/>
      </c>
      <c r="W395" s="29"/>
      <c r="X395" s="48" t="n">
        <v>1</v>
      </c>
      <c r="Y395" s="40"/>
    </row>
    <row r="396" customFormat="false" ht="15" hidden="false" customHeight="false" outlineLevel="0" collapsed="false">
      <c r="A396" s="1" t="n">
        <v>398</v>
      </c>
      <c r="B396" s="28" t="n">
        <v>1</v>
      </c>
      <c r="C396" s="29"/>
      <c r="D396" s="30" t="str">
        <f aca="false">CONCATENATE(E396,", ",F396,", кв-ры: ",H396,", агр: ",I396,", ",W396)</f>
        <v>, , кв-ры: 6, агр: , </v>
      </c>
      <c r="E396" s="31"/>
      <c r="F396" s="31"/>
      <c r="G396" s="31"/>
      <c r="H396" s="31" t="n">
        <v>6</v>
      </c>
      <c r="I396" s="32"/>
      <c r="J396" s="4"/>
      <c r="K396" s="33"/>
      <c r="L396" s="34" t="str">
        <f aca="false">IF(ISBLANK(K396),"a","b")</f>
        <v>a</v>
      </c>
      <c r="M396" s="34" t="str">
        <f aca="false">IF(ISBLANK(B396),"",IF(L396="b",K396,IF(L396="a","")))</f>
        <v/>
      </c>
      <c r="N396" s="35" t="n">
        <f aca="false">IF(ISBLANK(B396),"",IF( ISBLANK(K396), , IF( ISBLANK(O396), 1,) ))</f>
        <v>0</v>
      </c>
      <c r="O396" s="44"/>
      <c r="P396" s="37" t="str">
        <f aca="false">IF(ISBLANK(O396),"a","b")</f>
        <v>a</v>
      </c>
      <c r="Q396" s="34" t="str">
        <f aca="false">IF(ISBLANK(B396),"",IF(P396="b",O396,IF(P396="a","")))</f>
        <v/>
      </c>
      <c r="R396" s="35" t="n">
        <f aca="false">IF(ISBLANK(B396),"",IF( ISBLANK(O396), , 1))</f>
        <v>0</v>
      </c>
      <c r="S396" s="38" t="str">
        <f aca="true">IF(ISBLANK(B396),"",IF( ISBLANK(K396), "" , IF( ISBLANK(O396), (TODAY()-K396)/365, (O396-K396)/365)) )</f>
        <v/>
      </c>
      <c r="T396" s="38" t="str">
        <f aca="false">IF(ISBLANK(B396),"",IF( ISBLANK(K396), "" , IF( ISBLANK(O396), ($Z$41-K396)/365, (O396-K396)/365)) )</f>
        <v/>
      </c>
      <c r="U396" s="38" t="str">
        <f aca="true">IF(ISBLANK(B396),"",IF( ISBLANK(O396), "", (TODAY()-O396)/365))</f>
        <v/>
      </c>
      <c r="V396" s="38" t="str">
        <f aca="false">IF(ISBLANK(B396),"",IF( ISBLANK(O396), "", ($Z$41-O396)/365))</f>
        <v/>
      </c>
      <c r="W396" s="29"/>
      <c r="X396" s="48" t="n">
        <v>1</v>
      </c>
      <c r="Y396" s="40"/>
    </row>
    <row r="397" customFormat="false" ht="15" hidden="false" customHeight="false" outlineLevel="0" collapsed="false">
      <c r="A397" s="1" t="n">
        <v>399</v>
      </c>
      <c r="B397" s="28" t="n">
        <v>1</v>
      </c>
      <c r="C397" s="29"/>
      <c r="D397" s="30" t="str">
        <f aca="false">CONCATENATE(E397,", ",F397,", кв-ры: ",H397,", агр: ",I397,", ",W397)</f>
        <v>, , кв-ры: 7, агр: , </v>
      </c>
      <c r="E397" s="31"/>
      <c r="F397" s="31"/>
      <c r="G397" s="31"/>
      <c r="H397" s="31" t="n">
        <v>7</v>
      </c>
      <c r="I397" s="32"/>
      <c r="J397" s="4"/>
      <c r="K397" s="46"/>
      <c r="L397" s="34" t="str">
        <f aca="false">IF(ISBLANK(K397),"a","b")</f>
        <v>a</v>
      </c>
      <c r="M397" s="34" t="str">
        <f aca="false">IF(ISBLANK(B397),"",IF(L397="b",K397,IF(L397="a","")))</f>
        <v/>
      </c>
      <c r="N397" s="35" t="n">
        <f aca="false">IF(ISBLANK(B397),"",IF( ISBLANK(K397), , IF( ISBLANK(O397), 1,) ))</f>
        <v>0</v>
      </c>
      <c r="O397" s="44"/>
      <c r="P397" s="37" t="str">
        <f aca="false">IF(ISBLANK(O397),"a","b")</f>
        <v>a</v>
      </c>
      <c r="Q397" s="34" t="str">
        <f aca="false">IF(ISBLANK(B397),"",IF(P397="b",O397,IF(P397="a","")))</f>
        <v/>
      </c>
      <c r="R397" s="35" t="n">
        <f aca="false">IF(ISBLANK(B397),"",IF( ISBLANK(O397), , 1))</f>
        <v>0</v>
      </c>
      <c r="S397" s="38" t="str">
        <f aca="true">IF(ISBLANK(B397),"",IF( ISBLANK(K397), "" , IF( ISBLANK(O397), (TODAY()-K397)/365, (O397-K397)/365)) )</f>
        <v/>
      </c>
      <c r="T397" s="38" t="str">
        <f aca="false">IF(ISBLANK(B397),"",IF( ISBLANK(K397), "" , IF( ISBLANK(O397), ($Z$41-K397)/365, (O397-K397)/365)) )</f>
        <v/>
      </c>
      <c r="U397" s="38" t="str">
        <f aca="true">IF(ISBLANK(B397),"",IF( ISBLANK(O397), "", (TODAY()-O397)/365))</f>
        <v/>
      </c>
      <c r="V397" s="38" t="str">
        <f aca="false">IF(ISBLANK(B397),"",IF( ISBLANK(O397), "", ($Z$41-O397)/365))</f>
        <v/>
      </c>
      <c r="W397" s="29"/>
      <c r="X397" s="48" t="n">
        <v>1</v>
      </c>
      <c r="Y397" s="40"/>
    </row>
    <row r="398" customFormat="false" ht="15" hidden="false" customHeight="false" outlineLevel="0" collapsed="false">
      <c r="A398" s="1" t="n">
        <v>400</v>
      </c>
      <c r="B398" s="28" t="n">
        <v>1</v>
      </c>
      <c r="C398" s="29"/>
      <c r="D398" s="30" t="str">
        <f aca="false">CONCATENATE(E398,", ",F398,", кв-ры: ",H398,", агр: ",I398,", ",W398)</f>
        <v>, , кв-ры: 8, агр: , </v>
      </c>
      <c r="E398" s="31"/>
      <c r="F398" s="31"/>
      <c r="G398" s="31"/>
      <c r="H398" s="31" t="n">
        <v>8</v>
      </c>
      <c r="I398" s="32"/>
      <c r="J398" s="4"/>
      <c r="K398" s="46"/>
      <c r="L398" s="34" t="str">
        <f aca="false">IF(ISBLANK(K398),"a","b")</f>
        <v>a</v>
      </c>
      <c r="M398" s="34" t="str">
        <f aca="false">IF(ISBLANK(B398),"",IF(L398="b",K398,IF(L398="a","")))</f>
        <v/>
      </c>
      <c r="N398" s="35" t="n">
        <f aca="false">IF(ISBLANK(B398),"",IF( ISBLANK(K398), , IF( ISBLANK(O398), 1,) ))</f>
        <v>0</v>
      </c>
      <c r="O398" s="44"/>
      <c r="P398" s="37" t="str">
        <f aca="false">IF(ISBLANK(O398),"a","b")</f>
        <v>a</v>
      </c>
      <c r="Q398" s="34" t="str">
        <f aca="false">IF(ISBLANK(B398),"",IF(P398="b",O398,IF(P398="a","")))</f>
        <v/>
      </c>
      <c r="R398" s="35" t="n">
        <f aca="false">IF(ISBLANK(B398),"",IF( ISBLANK(O398), , 1))</f>
        <v>0</v>
      </c>
      <c r="S398" s="38" t="str">
        <f aca="true">IF(ISBLANK(B398),"",IF( ISBLANK(K398), "" , IF( ISBLANK(O398), (TODAY()-K398)/365, (O398-K398)/365)) )</f>
        <v/>
      </c>
      <c r="T398" s="38" t="str">
        <f aca="false">IF(ISBLANK(B398),"",IF( ISBLANK(K398), "" , IF( ISBLANK(O398), ($Z$41-K398)/365, (O398-K398)/365)) )</f>
        <v/>
      </c>
      <c r="U398" s="38" t="str">
        <f aca="true">IF(ISBLANK(B398),"",IF( ISBLANK(O398), "", (TODAY()-O398)/365))</f>
        <v/>
      </c>
      <c r="V398" s="38" t="str">
        <f aca="false">IF(ISBLANK(B398),"",IF( ISBLANK(O398), "", ($Z$41-O398)/365))</f>
        <v/>
      </c>
      <c r="W398" s="29"/>
      <c r="X398" s="48" t="n">
        <v>1</v>
      </c>
      <c r="Y398" s="40"/>
    </row>
    <row r="399" customFormat="false" ht="15" hidden="false" customHeight="false" outlineLevel="0" collapsed="false">
      <c r="A399" s="1" t="n">
        <v>401</v>
      </c>
      <c r="B399" s="28" t="n">
        <v>1</v>
      </c>
      <c r="C399" s="29" t="n">
        <v>7</v>
      </c>
      <c r="D399" s="30" t="str">
        <f aca="false">CONCATENATE(E399,", ",F399,", кв-ры: ",H399,", агр: ",I399,", ",W399)</f>
        <v> Ленина, 23, кв-ры: 1,11,, агр: , </v>
      </c>
      <c r="E399" s="31" t="s">
        <v>130</v>
      </c>
      <c r="F399" s="31" t="n">
        <v>23</v>
      </c>
      <c r="G399" s="31" t="n">
        <v>12</v>
      </c>
      <c r="H399" s="31" t="s">
        <v>48</v>
      </c>
      <c r="I399" s="32"/>
      <c r="J399" s="4"/>
      <c r="K399" s="33"/>
      <c r="L399" s="34" t="str">
        <f aca="false">IF(ISBLANK(K399),"a","b")</f>
        <v>a</v>
      </c>
      <c r="M399" s="34" t="str">
        <f aca="false">IF(ISBLANK(B399),"",IF(L399="b",K399,IF(L399="a","")))</f>
        <v/>
      </c>
      <c r="N399" s="35" t="n">
        <f aca="false">IF(ISBLANK(B399),"",IF( ISBLANK(K399), , IF( ISBLANK(O399), 1,) ))</f>
        <v>0</v>
      </c>
      <c r="O399" s="44"/>
      <c r="P399" s="37" t="str">
        <f aca="false">IF(ISBLANK(O399),"a","b")</f>
        <v>a</v>
      </c>
      <c r="Q399" s="34" t="str">
        <f aca="false">IF(ISBLANK(B399),"",IF(P399="b",O399,IF(P399="a","")))</f>
        <v/>
      </c>
      <c r="R399" s="35" t="n">
        <f aca="false">IF(ISBLANK(B399),"",IF( ISBLANK(O399), , 1))</f>
        <v>0</v>
      </c>
      <c r="S399" s="38" t="str">
        <f aca="true">IF(ISBLANK(B399),"",IF( ISBLANK(K399), "" , IF( ISBLANK(O399), (TODAY()-K399)/365, (O399-K399)/365)) )</f>
        <v/>
      </c>
      <c r="T399" s="38" t="str">
        <f aca="false">IF(ISBLANK(B399),"",IF( ISBLANK(K399), "" , IF( ISBLANK(O399), ($Z$41-K399)/365, (O399-K399)/365)) )</f>
        <v/>
      </c>
      <c r="U399" s="38" t="str">
        <f aca="true">IF(ISBLANK(B399),"",IF( ISBLANK(O399), "", (TODAY()-O399)/365))</f>
        <v/>
      </c>
      <c r="V399" s="38" t="str">
        <f aca="false">IF(ISBLANK(B399),"",IF( ISBLANK(O399), "", ($Z$41-O399)/365))</f>
        <v/>
      </c>
      <c r="W399" s="29"/>
      <c r="X399" s="48" t="n">
        <v>1</v>
      </c>
      <c r="Y399" s="40"/>
    </row>
    <row r="400" customFormat="false" ht="15" hidden="false" customHeight="false" outlineLevel="0" collapsed="false">
      <c r="A400" s="1" t="n">
        <v>402</v>
      </c>
      <c r="B400" s="28" t="n">
        <v>1</v>
      </c>
      <c r="C400" s="29"/>
      <c r="D400" s="30" t="str">
        <f aca="false">CONCATENATE(E400,", ",F400,", кв-ры: ",H400,", агр: ",I400,", ",W400)</f>
        <v>, , кв-ры: 2,12,, агр: , </v>
      </c>
      <c r="E400" s="31"/>
      <c r="F400" s="31"/>
      <c r="G400" s="31"/>
      <c r="H400" s="31" t="s">
        <v>49</v>
      </c>
      <c r="I400" s="32"/>
      <c r="J400" s="4"/>
      <c r="K400" s="46"/>
      <c r="L400" s="34" t="str">
        <f aca="false">IF(ISBLANK(K400),"a","b")</f>
        <v>a</v>
      </c>
      <c r="M400" s="34" t="str">
        <f aca="false">IF(ISBLANK(B400),"",IF(L400="b",K400,IF(L400="a","")))</f>
        <v/>
      </c>
      <c r="N400" s="35" t="n">
        <f aca="false">IF(ISBLANK(B400),"",IF( ISBLANK(K400), , IF( ISBLANK(O400), 1,) ))</f>
        <v>0</v>
      </c>
      <c r="O400" s="44"/>
      <c r="P400" s="37" t="str">
        <f aca="false">IF(ISBLANK(O400),"a","b")</f>
        <v>a</v>
      </c>
      <c r="Q400" s="34" t="str">
        <f aca="false">IF(ISBLANK(B400),"",IF(P400="b",O400,IF(P400="a","")))</f>
        <v/>
      </c>
      <c r="R400" s="35" t="n">
        <f aca="false">IF(ISBLANK(B400),"",IF( ISBLANK(O400), , 1))</f>
        <v>0</v>
      </c>
      <c r="S400" s="38" t="str">
        <f aca="true">IF(ISBLANK(B400),"",IF( ISBLANK(K400), "" , IF( ISBLANK(O400), (TODAY()-K400)/365, (O400-K400)/365)) )</f>
        <v/>
      </c>
      <c r="T400" s="38" t="str">
        <f aca="false">IF(ISBLANK(B400),"",IF( ISBLANK(K400), "" , IF( ISBLANK(O400), ($Z$41-K400)/365, (O400-K400)/365)) )</f>
        <v/>
      </c>
      <c r="U400" s="38" t="str">
        <f aca="true">IF(ISBLANK(B400),"",IF( ISBLANK(O400), "", (TODAY()-O400)/365))</f>
        <v/>
      </c>
      <c r="V400" s="38" t="str">
        <f aca="false">IF(ISBLANK(B400),"",IF( ISBLANK(O400), "", ($Z$41-O400)/365))</f>
        <v/>
      </c>
      <c r="W400" s="29"/>
      <c r="X400" s="48" t="n">
        <v>1</v>
      </c>
      <c r="Y400" s="40"/>
    </row>
    <row r="401" customFormat="false" ht="15" hidden="false" customHeight="false" outlineLevel="0" collapsed="false">
      <c r="A401" s="1" t="n">
        <v>403</v>
      </c>
      <c r="B401" s="28" t="n">
        <v>1</v>
      </c>
      <c r="C401" s="29"/>
      <c r="D401" s="30" t="str">
        <f aca="false">CONCATENATE(E401,", ",F401,", кв-ры: ",H401,", агр: ",I401,", ",W401)</f>
        <v>, , кв-ры: 3, агр: , </v>
      </c>
      <c r="E401" s="31"/>
      <c r="F401" s="31"/>
      <c r="G401" s="31"/>
      <c r="H401" s="31" t="n">
        <v>3</v>
      </c>
      <c r="I401" s="32"/>
      <c r="J401" s="4"/>
      <c r="K401" s="33"/>
      <c r="L401" s="34" t="str">
        <f aca="false">IF(ISBLANK(K401),"a","b")</f>
        <v>a</v>
      </c>
      <c r="M401" s="34" t="str">
        <f aca="false">IF(ISBLANK(B401),"",IF(L401="b",K401,IF(L401="a","")))</f>
        <v/>
      </c>
      <c r="N401" s="35" t="n">
        <f aca="false">IF(ISBLANK(B401),"",IF( ISBLANK(K401), , IF( ISBLANK(O401), 1,) ))</f>
        <v>0</v>
      </c>
      <c r="O401" s="44"/>
      <c r="P401" s="37" t="str">
        <f aca="false">IF(ISBLANK(O401),"a","b")</f>
        <v>a</v>
      </c>
      <c r="Q401" s="34" t="str">
        <f aca="false">IF(ISBLANK(B401),"",IF(P401="b",O401,IF(P401="a","")))</f>
        <v/>
      </c>
      <c r="R401" s="35" t="n">
        <f aca="false">IF(ISBLANK(B401),"",IF( ISBLANK(O401), , 1))</f>
        <v>0</v>
      </c>
      <c r="S401" s="38" t="str">
        <f aca="true">IF(ISBLANK(B401),"",IF( ISBLANK(K401), "" , IF( ISBLANK(O401), (TODAY()-K401)/365, (O401-K401)/365)) )</f>
        <v/>
      </c>
      <c r="T401" s="38" t="str">
        <f aca="false">IF(ISBLANK(B401),"",IF( ISBLANK(K401), "" , IF( ISBLANK(O401), ($Z$41-K401)/365, (O401-K401)/365)) )</f>
        <v/>
      </c>
      <c r="U401" s="38" t="str">
        <f aca="true">IF(ISBLANK(B401),"",IF( ISBLANK(O401), "", (TODAY()-O401)/365))</f>
        <v/>
      </c>
      <c r="V401" s="38" t="str">
        <f aca="false">IF(ISBLANK(B401),"",IF( ISBLANK(O401), "", ($Z$41-O401)/365))</f>
        <v/>
      </c>
      <c r="W401" s="29"/>
      <c r="X401" s="48" t="n">
        <v>1</v>
      </c>
      <c r="Y401" s="40"/>
    </row>
    <row r="402" customFormat="false" ht="15" hidden="false" customHeight="false" outlineLevel="0" collapsed="false">
      <c r="A402" s="1" t="n">
        <v>404</v>
      </c>
      <c r="B402" s="28" t="n">
        <v>1</v>
      </c>
      <c r="C402" s="29"/>
      <c r="D402" s="30" t="str">
        <f aca="false">CONCATENATE(E402,", ",F402,", кв-ры: ",H402,", агр: ",I402,", ",W402)</f>
        <v>, , кв-ры: 4, агр: , </v>
      </c>
      <c r="E402" s="31"/>
      <c r="F402" s="31"/>
      <c r="G402" s="31"/>
      <c r="H402" s="31" t="n">
        <v>4</v>
      </c>
      <c r="I402" s="32"/>
      <c r="J402" s="4"/>
      <c r="K402" s="33"/>
      <c r="L402" s="34" t="str">
        <f aca="false">IF(ISBLANK(K402),"a","b")</f>
        <v>a</v>
      </c>
      <c r="M402" s="34" t="str">
        <f aca="false">IF(ISBLANK(B402),"",IF(L402="b",K402,IF(L402="a","")))</f>
        <v/>
      </c>
      <c r="N402" s="35" t="n">
        <f aca="false">IF(ISBLANK(B402),"",IF( ISBLANK(K402), , IF( ISBLANK(O402), 1,) ))</f>
        <v>0</v>
      </c>
      <c r="O402" s="36"/>
      <c r="P402" s="37" t="str">
        <f aca="false">IF(ISBLANK(O402),"a","b")</f>
        <v>a</v>
      </c>
      <c r="Q402" s="34" t="str">
        <f aca="false">IF(ISBLANK(B402),"",IF(P402="b",O402,IF(P402="a","")))</f>
        <v/>
      </c>
      <c r="R402" s="35" t="n">
        <f aca="false">IF(ISBLANK(B402),"",IF( ISBLANK(O402), , 1))</f>
        <v>0</v>
      </c>
      <c r="S402" s="38" t="str">
        <f aca="true">IF(ISBLANK(B402),"",IF( ISBLANK(K402), "" , IF( ISBLANK(O402), (TODAY()-K402)/365, (O402-K402)/365)) )</f>
        <v/>
      </c>
      <c r="T402" s="38" t="str">
        <f aca="false">IF(ISBLANK(B402),"",IF( ISBLANK(K402), "" , IF( ISBLANK(O402), ($Z$41-K402)/365, (O402-K402)/365)) )</f>
        <v/>
      </c>
      <c r="U402" s="38" t="str">
        <f aca="true">IF(ISBLANK(B402),"",IF( ISBLANK(O402), "", (TODAY()-O402)/365))</f>
        <v/>
      </c>
      <c r="V402" s="38" t="str">
        <f aca="false">IF(ISBLANK(B402),"",IF( ISBLANK(O402), "", ($Z$41-O402)/365))</f>
        <v/>
      </c>
      <c r="W402" s="29"/>
      <c r="X402" s="50" t="n">
        <v>1</v>
      </c>
      <c r="Y402" s="51"/>
    </row>
    <row r="403" customFormat="false" ht="15" hidden="false" customHeight="false" outlineLevel="0" collapsed="false">
      <c r="A403" s="1" t="n">
        <v>406</v>
      </c>
      <c r="B403" s="28" t="n">
        <v>1</v>
      </c>
      <c r="C403" s="29"/>
      <c r="D403" s="30" t="str">
        <f aca="false">CONCATENATE(E403,", ",F403,", кв-ры: ",H403,", агр: ",I403,", ",W403)</f>
        <v>, , кв-ры: 5, агр: , </v>
      </c>
      <c r="E403" s="31"/>
      <c r="F403" s="31"/>
      <c r="G403" s="31"/>
      <c r="H403" s="31" t="n">
        <v>5</v>
      </c>
      <c r="I403" s="32"/>
      <c r="J403" s="4"/>
      <c r="K403" s="33"/>
      <c r="L403" s="34" t="str">
        <f aca="false">IF(ISBLANK(K403),"a","b")</f>
        <v>a</v>
      </c>
      <c r="M403" s="34" t="str">
        <f aca="false">IF(ISBLANK(B403),"",IF(L403="b",K403,IF(L403="a","")))</f>
        <v/>
      </c>
      <c r="N403" s="35" t="n">
        <f aca="false">IF(ISBLANK(B403),"",IF( ISBLANK(K403), , IF( ISBLANK(O403), 1,) ))</f>
        <v>0</v>
      </c>
      <c r="O403" s="44"/>
      <c r="P403" s="37" t="str">
        <f aca="false">IF(ISBLANK(O403),"a","b")</f>
        <v>a</v>
      </c>
      <c r="Q403" s="34" t="str">
        <f aca="false">IF(ISBLANK(B403),"",IF(P403="b",O403,IF(P403="a","")))</f>
        <v/>
      </c>
      <c r="R403" s="35" t="n">
        <f aca="false">IF(ISBLANK(B403),"",IF( ISBLANK(O403), , 1))</f>
        <v>0</v>
      </c>
      <c r="S403" s="38" t="str">
        <f aca="true">IF(ISBLANK(B403),"",IF( ISBLANK(K403), "" , IF( ISBLANK(O403), (TODAY()-K403)/365, (O403-K403)/365)) )</f>
        <v/>
      </c>
      <c r="T403" s="38" t="str">
        <f aca="false">IF(ISBLANK(B403),"",IF( ISBLANK(K403), "" , IF( ISBLANK(O403), ($Z$41-K403)/365, (O403-K403)/365)) )</f>
        <v/>
      </c>
      <c r="U403" s="38" t="str">
        <f aca="true">IF(ISBLANK(B403),"",IF( ISBLANK(O403), "", (TODAY()-O403)/365))</f>
        <v/>
      </c>
      <c r="V403" s="38" t="str">
        <f aca="false">IF(ISBLANK(B403),"",IF( ISBLANK(O403), "", ($Z$41-O403)/365))</f>
        <v/>
      </c>
      <c r="W403" s="29"/>
      <c r="X403" s="50" t="n">
        <v>1</v>
      </c>
      <c r="Y403" s="51"/>
    </row>
    <row r="404" customFormat="false" ht="15" hidden="false" customHeight="false" outlineLevel="0" collapsed="false">
      <c r="A404" s="1" t="n">
        <v>407</v>
      </c>
      <c r="B404" s="28" t="n">
        <v>1</v>
      </c>
      <c r="C404" s="29"/>
      <c r="D404" s="30" t="str">
        <f aca="false">CONCATENATE(E404,", ",F404,", кв-ры: ",H404,", агр: ",I404,", ",W404)</f>
        <v>, , кв-ры: 6, агр: , </v>
      </c>
      <c r="E404" s="31"/>
      <c r="F404" s="31"/>
      <c r="G404" s="31"/>
      <c r="H404" s="31" t="n">
        <v>6</v>
      </c>
      <c r="I404" s="32"/>
      <c r="J404" s="4"/>
      <c r="K404" s="46"/>
      <c r="L404" s="34" t="str">
        <f aca="false">IF(ISBLANK(K404),"a","b")</f>
        <v>a</v>
      </c>
      <c r="M404" s="34" t="str">
        <f aca="false">IF(ISBLANK(B404),"",IF(L404="b",K404,IF(L404="a","")))</f>
        <v/>
      </c>
      <c r="N404" s="35" t="n">
        <f aca="false">IF(ISBLANK(B404),"",IF( ISBLANK(K404), , IF( ISBLANK(O404), 1,) ))</f>
        <v>0</v>
      </c>
      <c r="O404" s="44"/>
      <c r="P404" s="37" t="str">
        <f aca="false">IF(ISBLANK(O404),"a","b")</f>
        <v>a</v>
      </c>
      <c r="Q404" s="34" t="str">
        <f aca="false">IF(ISBLANK(B404),"",IF(P404="b",O404,IF(P404="a","")))</f>
        <v/>
      </c>
      <c r="R404" s="35" t="n">
        <f aca="false">IF(ISBLANK(B404),"",IF( ISBLANK(O404), , 1))</f>
        <v>0</v>
      </c>
      <c r="S404" s="38" t="str">
        <f aca="true">IF(ISBLANK(B404),"",IF( ISBLANK(K404), "" , IF( ISBLANK(O404), (TODAY()-K404)/365, (O404-K404)/365)) )</f>
        <v/>
      </c>
      <c r="T404" s="38" t="str">
        <f aca="false">IF(ISBLANK(B404),"",IF( ISBLANK(K404), "" , IF( ISBLANK(O404), ($Z$41-K404)/365, (O404-K404)/365)) )</f>
        <v/>
      </c>
      <c r="U404" s="38" t="str">
        <f aca="true">IF(ISBLANK(B404),"",IF( ISBLANK(O404), "", (TODAY()-O404)/365))</f>
        <v/>
      </c>
      <c r="V404" s="38" t="str">
        <f aca="false">IF(ISBLANK(B404),"",IF( ISBLANK(O404), "", ($Z$41-O404)/365))</f>
        <v/>
      </c>
      <c r="W404" s="29"/>
      <c r="X404" s="50" t="n">
        <v>1</v>
      </c>
      <c r="Y404" s="51"/>
    </row>
    <row r="405" customFormat="false" ht="15" hidden="false" customHeight="false" outlineLevel="0" collapsed="false">
      <c r="A405" s="1" t="n">
        <v>408</v>
      </c>
      <c r="B405" s="28" t="n">
        <v>1</v>
      </c>
      <c r="C405" s="29"/>
      <c r="D405" s="30" t="str">
        <f aca="false">CONCATENATE(E405,", ",F405,", кв-ры: ",H405,", агр: ",I405,", ",W405)</f>
        <v>, , кв-ры: 7, агр: , </v>
      </c>
      <c r="E405" s="31"/>
      <c r="F405" s="31"/>
      <c r="G405" s="31"/>
      <c r="H405" s="31" t="n">
        <v>7</v>
      </c>
      <c r="I405" s="32"/>
      <c r="J405" s="4"/>
      <c r="K405" s="33"/>
      <c r="L405" s="34" t="str">
        <f aca="false">IF(ISBLANK(K405),"a","b")</f>
        <v>a</v>
      </c>
      <c r="M405" s="34" t="str">
        <f aca="false">IF(ISBLANK(B405),"",IF(L405="b",K405,IF(L405="a","")))</f>
        <v/>
      </c>
      <c r="N405" s="35" t="n">
        <f aca="false">IF(ISBLANK(B405),"",IF( ISBLANK(K405), , IF( ISBLANK(O405), 1,) ))</f>
        <v>0</v>
      </c>
      <c r="O405" s="36"/>
      <c r="P405" s="37" t="str">
        <f aca="false">IF(ISBLANK(O405),"a","b")</f>
        <v>a</v>
      </c>
      <c r="Q405" s="34" t="str">
        <f aca="false">IF(ISBLANK(B405),"",IF(P405="b",O405,IF(P405="a","")))</f>
        <v/>
      </c>
      <c r="R405" s="35" t="n">
        <f aca="false">IF(ISBLANK(B405),"",IF( ISBLANK(O405), , 1))</f>
        <v>0</v>
      </c>
      <c r="S405" s="38" t="str">
        <f aca="true">IF(ISBLANK(B405),"",IF( ISBLANK(K405), "" , IF( ISBLANK(O405), (TODAY()-K405)/365, (O405-K405)/365)) )</f>
        <v/>
      </c>
      <c r="T405" s="38" t="str">
        <f aca="false">IF(ISBLANK(B405),"",IF( ISBLANK(K405), "" , IF( ISBLANK(O405), ($Z$41-K405)/365, (O405-K405)/365)) )</f>
        <v/>
      </c>
      <c r="U405" s="38" t="str">
        <f aca="true">IF(ISBLANK(B405),"",IF( ISBLANK(O405), "", (TODAY()-O405)/365))</f>
        <v/>
      </c>
      <c r="V405" s="38" t="str">
        <f aca="false">IF(ISBLANK(B405),"",IF( ISBLANK(O405), "", ($Z$41-O405)/365))</f>
        <v/>
      </c>
      <c r="W405" s="29"/>
      <c r="X405" s="48" t="n">
        <v>1</v>
      </c>
      <c r="Y405" s="40"/>
    </row>
    <row r="406" customFormat="false" ht="15" hidden="false" customHeight="false" outlineLevel="0" collapsed="false">
      <c r="A406" s="1" t="n">
        <v>409</v>
      </c>
      <c r="B406" s="28" t="n">
        <v>1</v>
      </c>
      <c r="C406" s="29"/>
      <c r="D406" s="30" t="str">
        <f aca="false">CONCATENATE(E406,", ",F406,", кв-ры: ",H406,", агр: ",I406,", ",W406)</f>
        <v>, , кв-ры: 8, агр: , </v>
      </c>
      <c r="E406" s="31"/>
      <c r="F406" s="31"/>
      <c r="G406" s="31"/>
      <c r="H406" s="31" t="n">
        <v>8</v>
      </c>
      <c r="I406" s="32"/>
      <c r="J406" s="4"/>
      <c r="K406" s="46"/>
      <c r="L406" s="34" t="str">
        <f aca="false">IF(ISBLANK(K406),"a","b")</f>
        <v>a</v>
      </c>
      <c r="M406" s="34" t="str">
        <f aca="false">IF(ISBLANK(B406),"",IF(L406="b",K406,IF(L406="a","")))</f>
        <v/>
      </c>
      <c r="N406" s="35" t="n">
        <f aca="false">IF(ISBLANK(B406),"",IF( ISBLANK(K406), , IF( ISBLANK(O406), 1,) ))</f>
        <v>0</v>
      </c>
      <c r="O406" s="44"/>
      <c r="P406" s="37" t="str">
        <f aca="false">IF(ISBLANK(O406),"a","b")</f>
        <v>a</v>
      </c>
      <c r="Q406" s="34" t="str">
        <f aca="false">IF(ISBLANK(B406),"",IF(P406="b",O406,IF(P406="a","")))</f>
        <v/>
      </c>
      <c r="R406" s="35" t="n">
        <f aca="false">IF(ISBLANK(B406),"",IF( ISBLANK(O406), , 1))</f>
        <v>0</v>
      </c>
      <c r="S406" s="38" t="str">
        <f aca="true">IF(ISBLANK(B406),"",IF( ISBLANK(K406), "" , IF( ISBLANK(O406), (TODAY()-K406)/365, (O406-K406)/365)) )</f>
        <v/>
      </c>
      <c r="T406" s="38" t="str">
        <f aca="false">IF(ISBLANK(B406),"",IF( ISBLANK(K406), "" , IF( ISBLANK(O406), ($Z$41-K406)/365, (O406-K406)/365)) )</f>
        <v/>
      </c>
      <c r="U406" s="38" t="str">
        <f aca="true">IF(ISBLANK(B406),"",IF( ISBLANK(O406), "", (TODAY()-O406)/365))</f>
        <v/>
      </c>
      <c r="V406" s="38" t="str">
        <f aca="false">IF(ISBLANK(B406),"",IF( ISBLANK(O406), "", ($Z$41-O406)/365))</f>
        <v/>
      </c>
      <c r="W406" s="29"/>
      <c r="X406" s="48" t="n">
        <v>1</v>
      </c>
      <c r="Y406" s="40"/>
    </row>
    <row r="407" customFormat="false" ht="15" hidden="false" customHeight="false" outlineLevel="0" collapsed="false">
      <c r="A407" s="1" t="n">
        <v>410</v>
      </c>
      <c r="B407" s="28" t="n">
        <v>1</v>
      </c>
      <c r="C407" s="29"/>
      <c r="D407" s="30" t="str">
        <f aca="false">CONCATENATE(E407,", ",F407,", кв-ры: ",H407,", агр: ",I407,", ",W407)</f>
        <v>, , кв-ры: 9, агр: , </v>
      </c>
      <c r="E407" s="31"/>
      <c r="F407" s="31"/>
      <c r="G407" s="31"/>
      <c r="H407" s="31" t="n">
        <v>9</v>
      </c>
      <c r="I407" s="32"/>
      <c r="J407" s="4"/>
      <c r="K407" s="46"/>
      <c r="L407" s="34" t="str">
        <f aca="false">IF(ISBLANK(K407),"a","b")</f>
        <v>a</v>
      </c>
      <c r="M407" s="34" t="str">
        <f aca="false">IF(ISBLANK(B407),"",IF(L407="b",K407,IF(L407="a","")))</f>
        <v/>
      </c>
      <c r="N407" s="35" t="n">
        <f aca="false">IF(ISBLANK(B407),"",IF( ISBLANK(K407), , IF( ISBLANK(O407), 1,) ))</f>
        <v>0</v>
      </c>
      <c r="O407" s="44"/>
      <c r="P407" s="37" t="str">
        <f aca="false">IF(ISBLANK(O407),"a","b")</f>
        <v>a</v>
      </c>
      <c r="Q407" s="34" t="str">
        <f aca="false">IF(ISBLANK(B407),"",IF(P407="b",O407,IF(P407="a","")))</f>
        <v/>
      </c>
      <c r="R407" s="35" t="n">
        <f aca="false">IF(ISBLANK(B407),"",IF( ISBLANK(O407), , 1))</f>
        <v>0</v>
      </c>
      <c r="S407" s="38" t="str">
        <f aca="true">IF(ISBLANK(B407),"",IF( ISBLANK(K407), "" , IF( ISBLANK(O407), (TODAY()-K407)/365, (O407-K407)/365)) )</f>
        <v/>
      </c>
      <c r="T407" s="38" t="str">
        <f aca="false">IF(ISBLANK(B407),"",IF( ISBLANK(K407), "" , IF( ISBLANK(O407), ($Z$41-K407)/365, (O407-K407)/365)) )</f>
        <v/>
      </c>
      <c r="U407" s="38" t="str">
        <f aca="true">IF(ISBLANK(B407),"",IF( ISBLANK(O407), "", (TODAY()-O407)/365))</f>
        <v/>
      </c>
      <c r="V407" s="38" t="str">
        <f aca="false">IF(ISBLANK(B407),"",IF( ISBLANK(O407), "", ($Z$41-O407)/365))</f>
        <v/>
      </c>
      <c r="W407" s="29"/>
      <c r="X407" s="48" t="n">
        <v>1</v>
      </c>
      <c r="Y407" s="40"/>
    </row>
    <row r="408" customFormat="false" ht="15" hidden="false" customHeight="false" outlineLevel="0" collapsed="false">
      <c r="A408" s="1" t="n">
        <v>411</v>
      </c>
      <c r="B408" s="28" t="n">
        <v>1</v>
      </c>
      <c r="C408" s="29"/>
      <c r="D408" s="30" t="str">
        <f aca="false">CONCATENATE(E408,", ",F408,", кв-ры: ",H408,", агр: ",I408,", ",W408)</f>
        <v>, , кв-ры: 10, агр: , </v>
      </c>
      <c r="E408" s="31"/>
      <c r="F408" s="31"/>
      <c r="G408" s="31"/>
      <c r="H408" s="31" t="n">
        <v>10</v>
      </c>
      <c r="I408" s="32"/>
      <c r="J408" s="4"/>
      <c r="K408" s="33"/>
      <c r="L408" s="34" t="str">
        <f aca="false">IF(ISBLANK(K408),"a","b")</f>
        <v>a</v>
      </c>
      <c r="M408" s="34" t="str">
        <f aca="false">IF(ISBLANK(B408),"",IF(L408="b",K408,IF(L408="a","")))</f>
        <v/>
      </c>
      <c r="N408" s="35" t="n">
        <f aca="false">IF(ISBLANK(B408),"",IF( ISBLANK(K408), , IF( ISBLANK(O408), 1,) ))</f>
        <v>0</v>
      </c>
      <c r="O408" s="44"/>
      <c r="P408" s="37" t="str">
        <f aca="false">IF(ISBLANK(O408),"a","b")</f>
        <v>a</v>
      </c>
      <c r="Q408" s="34" t="str">
        <f aca="false">IF(ISBLANK(B408),"",IF(P408="b",O408,IF(P408="a","")))</f>
        <v/>
      </c>
      <c r="R408" s="35" t="n">
        <f aca="false">IF(ISBLANK(B408),"",IF( ISBLANK(O408), , 1))</f>
        <v>0</v>
      </c>
      <c r="S408" s="38" t="str">
        <f aca="true">IF(ISBLANK(B408),"",IF( ISBLANK(K408), "" , IF( ISBLANK(O408), (TODAY()-K408)/365, (O408-K408)/365)) )</f>
        <v/>
      </c>
      <c r="T408" s="38" t="str">
        <f aca="false">IF(ISBLANK(B408),"",IF( ISBLANK(K408), "" , IF( ISBLANK(O408), ($Z$41-K408)/365, (O408-K408)/365)) )</f>
        <v/>
      </c>
      <c r="U408" s="38" t="str">
        <f aca="true">IF(ISBLANK(B408),"",IF( ISBLANK(O408), "", (TODAY()-O408)/365))</f>
        <v/>
      </c>
      <c r="V408" s="38" t="str">
        <f aca="false">IF(ISBLANK(B408),"",IF( ISBLANK(O408), "", ($Z$41-O408)/365))</f>
        <v/>
      </c>
      <c r="W408" s="29"/>
      <c r="X408" s="39" t="n">
        <v>1</v>
      </c>
      <c r="Y408" s="40"/>
    </row>
    <row r="409" customFormat="false" ht="15" hidden="false" customHeight="false" outlineLevel="0" collapsed="false">
      <c r="A409" s="1" t="n">
        <v>412</v>
      </c>
      <c r="B409" s="28" t="n">
        <v>1</v>
      </c>
      <c r="C409" s="29" t="n">
        <v>8</v>
      </c>
      <c r="D409" s="30" t="str">
        <f aca="false">CONCATENATE(E409,", ",F409,", кв-ры: ",H409,", агр: ",I409,", ",W409)</f>
        <v> Ленина, 25, кв-ры: 1, агр: , </v>
      </c>
      <c r="E409" s="31" t="s">
        <v>130</v>
      </c>
      <c r="F409" s="31" t="n">
        <v>25</v>
      </c>
      <c r="G409" s="31" t="n">
        <v>8</v>
      </c>
      <c r="H409" s="31" t="n">
        <v>1</v>
      </c>
      <c r="I409" s="32"/>
      <c r="J409" s="4"/>
      <c r="K409" s="33"/>
      <c r="L409" s="34" t="str">
        <f aca="false">IF(ISBLANK(K409),"a","b")</f>
        <v>a</v>
      </c>
      <c r="M409" s="34" t="str">
        <f aca="false">IF(ISBLANK(B409),"",IF(L409="b",K409,IF(L409="a","")))</f>
        <v/>
      </c>
      <c r="N409" s="35" t="n">
        <f aca="false">IF(ISBLANK(B409),"",IF( ISBLANK(K409), , IF( ISBLANK(O409), 1,) ))</f>
        <v>0</v>
      </c>
      <c r="O409" s="36"/>
      <c r="P409" s="37" t="str">
        <f aca="false">IF(ISBLANK(O409),"a","b")</f>
        <v>a</v>
      </c>
      <c r="Q409" s="34" t="str">
        <f aca="false">IF(ISBLANK(B409),"",IF(P409="b",O409,IF(P409="a","")))</f>
        <v/>
      </c>
      <c r="R409" s="35" t="n">
        <f aca="false">IF(ISBLANK(B409),"",IF( ISBLANK(O409), , 1))</f>
        <v>0</v>
      </c>
      <c r="S409" s="38" t="str">
        <f aca="true">IF(ISBLANK(B409),"",IF( ISBLANK(K409), "" , IF( ISBLANK(O409), (TODAY()-K409)/365, (O409-K409)/365)) )</f>
        <v/>
      </c>
      <c r="T409" s="38" t="str">
        <f aca="false">IF(ISBLANK(B409),"",IF( ISBLANK(K409), "" , IF( ISBLANK(O409), ($Z$41-K409)/365, (O409-K409)/365)) )</f>
        <v/>
      </c>
      <c r="U409" s="38" t="str">
        <f aca="true">IF(ISBLANK(B409),"",IF( ISBLANK(O409), "", (TODAY()-O409)/365))</f>
        <v/>
      </c>
      <c r="V409" s="38" t="str">
        <f aca="false">IF(ISBLANK(B409),"",IF( ISBLANK(O409), "", ($Z$41-O409)/365))</f>
        <v/>
      </c>
      <c r="W409" s="29"/>
      <c r="X409" s="39" t="n">
        <v>1</v>
      </c>
      <c r="Y409" s="40"/>
    </row>
    <row r="410" customFormat="false" ht="15" hidden="false" customHeight="false" outlineLevel="0" collapsed="false">
      <c r="A410" s="1" t="n">
        <v>413</v>
      </c>
      <c r="B410" s="28" t="n">
        <v>1</v>
      </c>
      <c r="C410" s="29"/>
      <c r="D410" s="30" t="str">
        <f aca="false">CONCATENATE(E410,", ",F410,", кв-ры: ",H410,", агр: ",I410,", ",W410)</f>
        <v>, , кв-ры: 2, агр: , </v>
      </c>
      <c r="E410" s="31"/>
      <c r="F410" s="31"/>
      <c r="G410" s="31"/>
      <c r="H410" s="31" t="n">
        <v>2</v>
      </c>
      <c r="I410" s="32"/>
      <c r="J410" s="4"/>
      <c r="K410" s="33"/>
      <c r="L410" s="34" t="str">
        <f aca="false">IF(ISBLANK(K410),"a","b")</f>
        <v>a</v>
      </c>
      <c r="M410" s="34" t="str">
        <f aca="false">IF(ISBLANK(B410),"",IF(L410="b",K410,IF(L410="a","")))</f>
        <v/>
      </c>
      <c r="N410" s="35" t="n">
        <f aca="false">IF(ISBLANK(B410),"",IF( ISBLANK(K410), , IF( ISBLANK(O410), 1,) ))</f>
        <v>0</v>
      </c>
      <c r="O410" s="44"/>
      <c r="P410" s="37" t="str">
        <f aca="false">IF(ISBLANK(O410),"a","b")</f>
        <v>a</v>
      </c>
      <c r="Q410" s="34" t="str">
        <f aca="false">IF(ISBLANK(B410),"",IF(P410="b",O410,IF(P410="a","")))</f>
        <v/>
      </c>
      <c r="R410" s="35" t="n">
        <f aca="false">IF(ISBLANK(B410),"",IF( ISBLANK(O410), , 1))</f>
        <v>0</v>
      </c>
      <c r="S410" s="38" t="str">
        <f aca="true">IF(ISBLANK(B410),"",IF( ISBLANK(K410), "" , IF( ISBLANK(O410), (TODAY()-K410)/365, (O410-K410)/365)) )</f>
        <v/>
      </c>
      <c r="T410" s="38" t="str">
        <f aca="false">IF(ISBLANK(B410),"",IF( ISBLANK(K410), "" , IF( ISBLANK(O410), ($Z$41-K410)/365, (O410-K410)/365)) )</f>
        <v/>
      </c>
      <c r="U410" s="38" t="str">
        <f aca="true">IF(ISBLANK(B410),"",IF( ISBLANK(O410), "", (TODAY()-O410)/365))</f>
        <v/>
      </c>
      <c r="V410" s="38" t="str">
        <f aca="false">IF(ISBLANK(B410),"",IF( ISBLANK(O410), "", ($Z$41-O410)/365))</f>
        <v/>
      </c>
      <c r="W410" s="29"/>
      <c r="X410" s="39" t="n">
        <v>1</v>
      </c>
      <c r="Y410" s="40"/>
    </row>
    <row r="411" customFormat="false" ht="15" hidden="false" customHeight="false" outlineLevel="0" collapsed="false">
      <c r="A411" s="1" t="n">
        <v>414</v>
      </c>
      <c r="B411" s="28" t="n">
        <v>1</v>
      </c>
      <c r="C411" s="29"/>
      <c r="D411" s="30" t="str">
        <f aca="false">CONCATENATE(E411,", ",F411,", кв-ры: ",H411,", агр: ",I411,", ",W411)</f>
        <v>, , кв-ры: 3, агр: , </v>
      </c>
      <c r="E411" s="31"/>
      <c r="F411" s="31"/>
      <c r="G411" s="31"/>
      <c r="H411" s="31" t="n">
        <v>3</v>
      </c>
      <c r="I411" s="32"/>
      <c r="J411" s="4"/>
      <c r="K411" s="33"/>
      <c r="L411" s="34" t="str">
        <f aca="false">IF(ISBLANK(K411),"a","b")</f>
        <v>a</v>
      </c>
      <c r="M411" s="34" t="str">
        <f aca="false">IF(ISBLANK(B411),"",IF(L411="b",K411,IF(L411="a","")))</f>
        <v/>
      </c>
      <c r="N411" s="35" t="n">
        <f aca="false">IF(ISBLANK(B411),"",IF( ISBLANK(K411), , IF( ISBLANK(O411), 1,) ))</f>
        <v>0</v>
      </c>
      <c r="O411" s="44"/>
      <c r="P411" s="37" t="str">
        <f aca="false">IF(ISBLANK(O411),"a","b")</f>
        <v>a</v>
      </c>
      <c r="Q411" s="34" t="str">
        <f aca="false">IF(ISBLANK(B411),"",IF(P411="b",O411,IF(P411="a","")))</f>
        <v/>
      </c>
      <c r="R411" s="35" t="n">
        <f aca="false">IF(ISBLANK(B411),"",IF( ISBLANK(O411), , 1))</f>
        <v>0</v>
      </c>
      <c r="S411" s="38" t="str">
        <f aca="true">IF(ISBLANK(B411),"",IF( ISBLANK(K411), "" , IF( ISBLANK(O411), (TODAY()-K411)/365, (O411-K411)/365)) )</f>
        <v/>
      </c>
      <c r="T411" s="38" t="str">
        <f aca="false">IF(ISBLANK(B411),"",IF( ISBLANK(K411), "" , IF( ISBLANK(O411), ($Z$41-K411)/365, (O411-K411)/365)) )</f>
        <v/>
      </c>
      <c r="U411" s="38" t="str">
        <f aca="true">IF(ISBLANK(B411),"",IF( ISBLANK(O411), "", (TODAY()-O411)/365))</f>
        <v/>
      </c>
      <c r="V411" s="38" t="str">
        <f aca="false">IF(ISBLANK(B411),"",IF( ISBLANK(O411), "", ($Z$41-O411)/365))</f>
        <v/>
      </c>
      <c r="W411" s="29"/>
      <c r="X411" s="39" t="n">
        <v>1</v>
      </c>
      <c r="Y411" s="40"/>
    </row>
    <row r="412" customFormat="false" ht="15" hidden="false" customHeight="false" outlineLevel="0" collapsed="false">
      <c r="A412" s="1" t="n">
        <v>415</v>
      </c>
      <c r="B412" s="28" t="n">
        <v>1</v>
      </c>
      <c r="C412" s="29"/>
      <c r="D412" s="30" t="str">
        <f aca="false">CONCATENATE(E412,", ",F412,", кв-ры: ",H412,", агр: ",I412,", ",W412)</f>
        <v>, , кв-ры: 4, агр: , </v>
      </c>
      <c r="E412" s="31"/>
      <c r="F412" s="31"/>
      <c r="G412" s="31"/>
      <c r="H412" s="31" t="n">
        <v>4</v>
      </c>
      <c r="I412" s="32"/>
      <c r="J412" s="4"/>
      <c r="K412" s="33"/>
      <c r="L412" s="34" t="str">
        <f aca="false">IF(ISBLANK(K412),"a","b")</f>
        <v>a</v>
      </c>
      <c r="M412" s="34" t="str">
        <f aca="false">IF(ISBLANK(B412),"",IF(L412="b",K412,IF(L412="a","")))</f>
        <v/>
      </c>
      <c r="N412" s="35" t="n">
        <f aca="false">IF(ISBLANK(B412),"",IF( ISBLANK(K412), , IF( ISBLANK(O412), 1,) ))</f>
        <v>0</v>
      </c>
      <c r="O412" s="44"/>
      <c r="P412" s="37" t="str">
        <f aca="false">IF(ISBLANK(O412),"a","b")</f>
        <v>a</v>
      </c>
      <c r="Q412" s="34" t="str">
        <f aca="false">IF(ISBLANK(B412),"",IF(P412="b",O412,IF(P412="a","")))</f>
        <v/>
      </c>
      <c r="R412" s="35" t="n">
        <f aca="false">IF(ISBLANK(B412),"",IF( ISBLANK(O412), , 1))</f>
        <v>0</v>
      </c>
      <c r="S412" s="38" t="str">
        <f aca="true">IF(ISBLANK(B412),"",IF( ISBLANK(K412), "" , IF( ISBLANK(O412), (TODAY()-K412)/365, (O412-K412)/365)) )</f>
        <v/>
      </c>
      <c r="T412" s="38" t="str">
        <f aca="false">IF(ISBLANK(B412),"",IF( ISBLANK(K412), "" , IF( ISBLANK(O412), ($Z$41-K412)/365, (O412-K412)/365)) )</f>
        <v/>
      </c>
      <c r="U412" s="38" t="str">
        <f aca="true">IF(ISBLANK(B412),"",IF( ISBLANK(O412), "", (TODAY()-O412)/365))</f>
        <v/>
      </c>
      <c r="V412" s="38" t="str">
        <f aca="false">IF(ISBLANK(B412),"",IF( ISBLANK(O412), "", ($Z$41-O412)/365))</f>
        <v/>
      </c>
      <c r="W412" s="29"/>
      <c r="X412" s="39" t="n">
        <v>1</v>
      </c>
      <c r="Y412" s="40"/>
    </row>
    <row r="413" customFormat="false" ht="15" hidden="false" customHeight="false" outlineLevel="0" collapsed="false">
      <c r="A413" s="1" t="n">
        <v>416</v>
      </c>
      <c r="B413" s="28" t="n">
        <v>1</v>
      </c>
      <c r="C413" s="29"/>
      <c r="D413" s="30" t="str">
        <f aca="false">CONCATENATE(E413,", ",F413,", кв-ры: ",H413,", агр: ",I413,", ",W413)</f>
        <v>, , кв-ры: 5, агр: , </v>
      </c>
      <c r="E413" s="31"/>
      <c r="F413" s="31"/>
      <c r="G413" s="31"/>
      <c r="H413" s="31" t="n">
        <v>5</v>
      </c>
      <c r="I413" s="32"/>
      <c r="J413" s="4"/>
      <c r="K413" s="33"/>
      <c r="L413" s="34" t="str">
        <f aca="false">IF(ISBLANK(K413),"a","b")</f>
        <v>a</v>
      </c>
      <c r="M413" s="34" t="str">
        <f aca="false">IF(ISBLANK(B413),"",IF(L413="b",K413,IF(L413="a","")))</f>
        <v/>
      </c>
      <c r="N413" s="35" t="n">
        <f aca="false">IF(ISBLANK(B413),"",IF( ISBLANK(K413), , IF( ISBLANK(O413), 1,) ))</f>
        <v>0</v>
      </c>
      <c r="O413" s="44"/>
      <c r="P413" s="37" t="str">
        <f aca="false">IF(ISBLANK(O413),"a","b")</f>
        <v>a</v>
      </c>
      <c r="Q413" s="34" t="str">
        <f aca="false">IF(ISBLANK(B413),"",IF(P413="b",O413,IF(P413="a","")))</f>
        <v/>
      </c>
      <c r="R413" s="35" t="n">
        <f aca="false">IF(ISBLANK(B413),"",IF( ISBLANK(O413), , 1))</f>
        <v>0</v>
      </c>
      <c r="S413" s="38" t="str">
        <f aca="true">IF(ISBLANK(B413),"",IF( ISBLANK(K413), "" , IF( ISBLANK(O413), (TODAY()-K413)/365, (O413-K413)/365)) )</f>
        <v/>
      </c>
      <c r="T413" s="38" t="str">
        <f aca="false">IF(ISBLANK(B413),"",IF( ISBLANK(K413), "" , IF( ISBLANK(O413), ($Z$41-K413)/365, (O413-K413)/365)) )</f>
        <v/>
      </c>
      <c r="U413" s="38" t="str">
        <f aca="true">IF(ISBLANK(B413),"",IF( ISBLANK(O413), "", (TODAY()-O413)/365))</f>
        <v/>
      </c>
      <c r="V413" s="38" t="str">
        <f aca="false">IF(ISBLANK(B413),"",IF( ISBLANK(O413), "", ($Z$41-O413)/365))</f>
        <v/>
      </c>
      <c r="W413" s="29"/>
      <c r="X413" s="39" t="n">
        <v>1</v>
      </c>
      <c r="Y413" s="40"/>
    </row>
    <row r="414" customFormat="false" ht="15" hidden="false" customHeight="false" outlineLevel="0" collapsed="false">
      <c r="A414" s="1" t="n">
        <v>417</v>
      </c>
      <c r="B414" s="28" t="n">
        <v>1</v>
      </c>
      <c r="C414" s="29"/>
      <c r="D414" s="30" t="str">
        <f aca="false">CONCATENATE(E414,", ",F414,", кв-ры: ",H414,", агр: ",I414,", ",W414)</f>
        <v>, , кв-ры: 6, агр: Отказ 2.20, </v>
      </c>
      <c r="E414" s="31"/>
      <c r="F414" s="31"/>
      <c r="G414" s="31"/>
      <c r="H414" s="31" t="n">
        <v>6</v>
      </c>
      <c r="I414" s="32" t="s">
        <v>131</v>
      </c>
      <c r="J414" s="4"/>
      <c r="K414" s="46"/>
      <c r="L414" s="34" t="str">
        <f aca="false">IF(ISBLANK(K414),"a","b")</f>
        <v>a</v>
      </c>
      <c r="M414" s="34" t="str">
        <f aca="false">IF(ISBLANK(B414),"",IF(L414="b",K414,IF(L414="a","")))</f>
        <v/>
      </c>
      <c r="N414" s="35" t="n">
        <f aca="false">IF(ISBLANK(B414),"",IF( ISBLANK(K414), , IF( ISBLANK(O414), 1,) ))</f>
        <v>0</v>
      </c>
      <c r="O414" s="44"/>
      <c r="P414" s="37" t="str">
        <f aca="false">IF(ISBLANK(O414),"a","b")</f>
        <v>a</v>
      </c>
      <c r="Q414" s="34" t="str">
        <f aca="false">IF(ISBLANK(B414),"",IF(P414="b",O414,IF(P414="a","")))</f>
        <v/>
      </c>
      <c r="R414" s="35" t="n">
        <f aca="false">IF(ISBLANK(B414),"",IF( ISBLANK(O414), , 1))</f>
        <v>0</v>
      </c>
      <c r="S414" s="38" t="str">
        <f aca="true">IF(ISBLANK(B414),"",IF( ISBLANK(K414), "" , IF( ISBLANK(O414), (TODAY()-K414)/365, (O414-K414)/365)) )</f>
        <v/>
      </c>
      <c r="T414" s="38" t="str">
        <f aca="false">IF(ISBLANK(B414),"",IF( ISBLANK(K414), "" , IF( ISBLANK(O414), ($Z$41-K414)/365, (O414-K414)/365)) )</f>
        <v/>
      </c>
      <c r="U414" s="38" t="str">
        <f aca="true">IF(ISBLANK(B414),"",IF( ISBLANK(O414), "", (TODAY()-O414)/365))</f>
        <v/>
      </c>
      <c r="V414" s="38" t="str">
        <f aca="false">IF(ISBLANK(B414),"",IF( ISBLANK(O414), "", ($Z$41-O414)/365))</f>
        <v/>
      </c>
      <c r="W414" s="29"/>
      <c r="X414" s="39" t="n">
        <v>1</v>
      </c>
      <c r="Y414" s="40"/>
    </row>
    <row r="415" customFormat="false" ht="15" hidden="false" customHeight="false" outlineLevel="0" collapsed="false">
      <c r="A415" s="1" t="n">
        <v>418</v>
      </c>
      <c r="B415" s="28" t="n">
        <v>1</v>
      </c>
      <c r="C415" s="29"/>
      <c r="D415" s="30" t="str">
        <f aca="false">CONCATENATE(E415,", ",F415,", кв-ры: ",H415,", агр: ",I415,", ",W415)</f>
        <v>, , кв-ры: 7, агр: Отказ 2.20, </v>
      </c>
      <c r="E415" s="31"/>
      <c r="F415" s="31"/>
      <c r="G415" s="31"/>
      <c r="H415" s="31" t="n">
        <v>7</v>
      </c>
      <c r="I415" s="32" t="s">
        <v>131</v>
      </c>
      <c r="J415" s="4"/>
      <c r="K415" s="46"/>
      <c r="L415" s="34" t="str">
        <f aca="false">IF(ISBLANK(K415),"a","b")</f>
        <v>a</v>
      </c>
      <c r="M415" s="34" t="str">
        <f aca="false">IF(ISBLANK(B415),"",IF(L415="b",K415,IF(L415="a","")))</f>
        <v/>
      </c>
      <c r="N415" s="35" t="n">
        <f aca="false">IF(ISBLANK(B415),"",IF( ISBLANK(K415), , IF( ISBLANK(O415), 1,) ))</f>
        <v>0</v>
      </c>
      <c r="O415" s="44"/>
      <c r="P415" s="37" t="str">
        <f aca="false">IF(ISBLANK(O415),"a","b")</f>
        <v>a</v>
      </c>
      <c r="Q415" s="34" t="str">
        <f aca="false">IF(ISBLANK(B415),"",IF(P415="b",O415,IF(P415="a","")))</f>
        <v/>
      </c>
      <c r="R415" s="35" t="n">
        <f aca="false">IF(ISBLANK(B415),"",IF( ISBLANK(O415), , 1))</f>
        <v>0</v>
      </c>
      <c r="S415" s="38" t="str">
        <f aca="true">IF(ISBLANK(B415),"",IF( ISBLANK(K415), "" , IF( ISBLANK(O415), (TODAY()-K415)/365, (O415-K415)/365)) )</f>
        <v/>
      </c>
      <c r="T415" s="38" t="str">
        <f aca="false">IF(ISBLANK(B415),"",IF( ISBLANK(K415), "" , IF( ISBLANK(O415), ($Z$41-K415)/365, (O415-K415)/365)) )</f>
        <v/>
      </c>
      <c r="U415" s="38" t="str">
        <f aca="true">IF(ISBLANK(B415),"",IF( ISBLANK(O415), "", (TODAY()-O415)/365))</f>
        <v/>
      </c>
      <c r="V415" s="38" t="str">
        <f aca="false">IF(ISBLANK(B415),"",IF( ISBLANK(O415), "", ($Z$41-O415)/365))</f>
        <v/>
      </c>
      <c r="W415" s="29"/>
      <c r="X415" s="39" t="n">
        <v>1</v>
      </c>
      <c r="Y415" s="40"/>
    </row>
    <row r="416" customFormat="false" ht="15" hidden="false" customHeight="false" outlineLevel="0" collapsed="false">
      <c r="A416" s="1" t="n">
        <v>419</v>
      </c>
      <c r="B416" s="28" t="n">
        <v>1</v>
      </c>
      <c r="C416" s="29"/>
      <c r="D416" s="30" t="str">
        <f aca="false">CONCATENATE(E416,", ",F416,", кв-ры: ",H416,", агр: ",I416,", ",W416)</f>
        <v>, , кв-ры: 8, агр: Отказ 2.20, </v>
      </c>
      <c r="E416" s="31"/>
      <c r="F416" s="31"/>
      <c r="G416" s="31"/>
      <c r="H416" s="31" t="n">
        <v>8</v>
      </c>
      <c r="I416" s="32" t="s">
        <v>131</v>
      </c>
      <c r="J416" s="4"/>
      <c r="K416" s="46"/>
      <c r="L416" s="34" t="str">
        <f aca="false">IF(ISBLANK(K416),"a","b")</f>
        <v>a</v>
      </c>
      <c r="M416" s="34" t="str">
        <f aca="false">IF(ISBLANK(B416),"",IF(L416="b",K416,IF(L416="a","")))</f>
        <v/>
      </c>
      <c r="N416" s="35" t="n">
        <f aca="false">IF(ISBLANK(B416),"",IF( ISBLANK(K416), , IF( ISBLANK(O416), 1,) ))</f>
        <v>0</v>
      </c>
      <c r="O416" s="44"/>
      <c r="P416" s="37" t="str">
        <f aca="false">IF(ISBLANK(O416),"a","b")</f>
        <v>a</v>
      </c>
      <c r="Q416" s="34" t="str">
        <f aca="false">IF(ISBLANK(B416),"",IF(P416="b",O416,IF(P416="a","")))</f>
        <v/>
      </c>
      <c r="R416" s="35" t="n">
        <f aca="false">IF(ISBLANK(B416),"",IF( ISBLANK(O416), , 1))</f>
        <v>0</v>
      </c>
      <c r="S416" s="38" t="str">
        <f aca="true">IF(ISBLANK(B416),"",IF( ISBLANK(K416), "" , IF( ISBLANK(O416), (TODAY()-K416)/365, (O416-K416)/365)) )</f>
        <v/>
      </c>
      <c r="T416" s="38" t="str">
        <f aca="false">IF(ISBLANK(B416),"",IF( ISBLANK(K416), "" , IF( ISBLANK(O416), ($Z$41-K416)/365, (O416-K416)/365)) )</f>
        <v/>
      </c>
      <c r="U416" s="38" t="str">
        <f aca="true">IF(ISBLANK(B416),"",IF( ISBLANK(O416), "", (TODAY()-O416)/365))</f>
        <v/>
      </c>
      <c r="V416" s="38" t="str">
        <f aca="false">IF(ISBLANK(B416),"",IF( ISBLANK(O416), "", ($Z$41-O416)/365))</f>
        <v/>
      </c>
      <c r="W416" s="29"/>
      <c r="X416" s="39" t="n">
        <v>1</v>
      </c>
      <c r="Y416" s="40"/>
    </row>
    <row r="417" customFormat="false" ht="15" hidden="false" customHeight="false" outlineLevel="0" collapsed="false">
      <c r="A417" s="1" t="n">
        <v>420</v>
      </c>
      <c r="B417" s="28" t="n">
        <v>1</v>
      </c>
      <c r="C417" s="29" t="n">
        <v>9</v>
      </c>
      <c r="D417" s="30" t="str">
        <f aca="false">CONCATENATE(E417,", ",F417,", кв-ры: ",H417,", агр: ",I417,", ",W417)</f>
        <v> Ленина, 27, кв-ры: 1, агр: , </v>
      </c>
      <c r="E417" s="31" t="s">
        <v>130</v>
      </c>
      <c r="F417" s="31" t="n">
        <v>27</v>
      </c>
      <c r="G417" s="31" t="n">
        <v>8</v>
      </c>
      <c r="H417" s="31" t="n">
        <v>1</v>
      </c>
      <c r="I417" s="32"/>
      <c r="J417" s="4"/>
      <c r="K417" s="46"/>
      <c r="L417" s="34" t="str">
        <f aca="false">IF(ISBLANK(K417),"a","b")</f>
        <v>a</v>
      </c>
      <c r="M417" s="34" t="str">
        <f aca="false">IF(ISBLANK(B417),"",IF(L417="b",K417,IF(L417="a","")))</f>
        <v/>
      </c>
      <c r="N417" s="35" t="n">
        <f aca="false">IF(ISBLANK(B417),"",IF( ISBLANK(K417), , IF( ISBLANK(O417), 1,) ))</f>
        <v>0</v>
      </c>
      <c r="O417" s="44"/>
      <c r="P417" s="37" t="str">
        <f aca="false">IF(ISBLANK(O417),"a","b")</f>
        <v>a</v>
      </c>
      <c r="Q417" s="34" t="str">
        <f aca="false">IF(ISBLANK(B417),"",IF(P417="b",O417,IF(P417="a","")))</f>
        <v/>
      </c>
      <c r="R417" s="35" t="n">
        <f aca="false">IF(ISBLANK(B417),"",IF( ISBLANK(O417), , 1))</f>
        <v>0</v>
      </c>
      <c r="S417" s="38" t="str">
        <f aca="true">IF(ISBLANK(B417),"",IF( ISBLANK(K417), "" , IF( ISBLANK(O417), (TODAY()-K417)/365, (O417-K417)/365)) )</f>
        <v/>
      </c>
      <c r="T417" s="38" t="str">
        <f aca="false">IF(ISBLANK(B417),"",IF( ISBLANK(K417), "" , IF( ISBLANK(O417), ($Z$41-K417)/365, (O417-K417)/365)) )</f>
        <v/>
      </c>
      <c r="U417" s="38" t="str">
        <f aca="true">IF(ISBLANK(B417),"",IF( ISBLANK(O417), "", (TODAY()-O417)/365))</f>
        <v/>
      </c>
      <c r="V417" s="38" t="str">
        <f aca="false">IF(ISBLANK(B417),"",IF( ISBLANK(O417), "", ($Z$41-O417)/365))</f>
        <v/>
      </c>
      <c r="W417" s="29"/>
      <c r="X417" s="39" t="n">
        <v>1</v>
      </c>
      <c r="Y417" s="40"/>
    </row>
    <row r="418" customFormat="false" ht="15" hidden="false" customHeight="false" outlineLevel="0" collapsed="false">
      <c r="A418" s="1" t="n">
        <v>421</v>
      </c>
      <c r="B418" s="28" t="n">
        <v>1</v>
      </c>
      <c r="C418" s="29"/>
      <c r="D418" s="30" t="str">
        <f aca="false">CONCATENATE(E418,", ",F418,", кв-ры: ",H418,", агр: ",I418,", ",W418)</f>
        <v>, , кв-ры: 2, агр: , </v>
      </c>
      <c r="E418" s="31"/>
      <c r="F418" s="31"/>
      <c r="G418" s="31"/>
      <c r="H418" s="31" t="n">
        <v>2</v>
      </c>
      <c r="I418" s="32"/>
      <c r="J418" s="4"/>
      <c r="K418" s="33"/>
      <c r="L418" s="34" t="str">
        <f aca="false">IF(ISBLANK(K418),"a","b")</f>
        <v>a</v>
      </c>
      <c r="M418" s="34" t="str">
        <f aca="false">IF(ISBLANK(B418),"",IF(L418="b",K418,IF(L418="a","")))</f>
        <v/>
      </c>
      <c r="N418" s="35" t="n">
        <f aca="false">IF(ISBLANK(B418),"",IF( ISBLANK(K418), , IF( ISBLANK(O418), 1,) ))</f>
        <v>0</v>
      </c>
      <c r="O418" s="44"/>
      <c r="P418" s="37" t="str">
        <f aca="false">IF(ISBLANK(O418),"a","b")</f>
        <v>a</v>
      </c>
      <c r="Q418" s="34" t="str">
        <f aca="false">IF(ISBLANK(B418),"",IF(P418="b",O418,IF(P418="a","")))</f>
        <v/>
      </c>
      <c r="R418" s="35" t="n">
        <f aca="false">IF(ISBLANK(B418),"",IF( ISBLANK(O418), , 1))</f>
        <v>0</v>
      </c>
      <c r="S418" s="38" t="str">
        <f aca="true">IF(ISBLANK(B418),"",IF( ISBLANK(K418), "" , IF( ISBLANK(O418), (TODAY()-K418)/365, (O418-K418)/365)) )</f>
        <v/>
      </c>
      <c r="T418" s="38" t="str">
        <f aca="false">IF(ISBLANK(B418),"",IF( ISBLANK(K418), "" , IF( ISBLANK(O418), ($Z$41-K418)/365, (O418-K418)/365)) )</f>
        <v/>
      </c>
      <c r="U418" s="38" t="str">
        <f aca="true">IF(ISBLANK(B418),"",IF( ISBLANK(O418), "", (TODAY()-O418)/365))</f>
        <v/>
      </c>
      <c r="V418" s="38" t="str">
        <f aca="false">IF(ISBLANK(B418),"",IF( ISBLANK(O418), "", ($Z$41-O418)/365))</f>
        <v/>
      </c>
      <c r="W418" s="29"/>
      <c r="X418" s="39" t="n">
        <v>1</v>
      </c>
      <c r="Y418" s="40"/>
    </row>
    <row r="419" customFormat="false" ht="15" hidden="false" customHeight="false" outlineLevel="0" collapsed="false">
      <c r="A419" s="1" t="n">
        <v>422</v>
      </c>
      <c r="B419" s="28" t="n">
        <v>1</v>
      </c>
      <c r="C419" s="29"/>
      <c r="D419" s="30" t="str">
        <f aca="false">CONCATENATE(E419,", ",F419,", кв-ры: ",H419,", агр: ",I419,", ",W419)</f>
        <v>, , кв-ры: 3, агр: , </v>
      </c>
      <c r="E419" s="31"/>
      <c r="F419" s="31"/>
      <c r="G419" s="31"/>
      <c r="H419" s="31" t="n">
        <v>3</v>
      </c>
      <c r="I419" s="32"/>
      <c r="J419" s="4"/>
      <c r="K419" s="46"/>
      <c r="L419" s="34" t="str">
        <f aca="false">IF(ISBLANK(K419),"a","b")</f>
        <v>a</v>
      </c>
      <c r="M419" s="34" t="str">
        <f aca="false">IF(ISBLANK(B419),"",IF(L419="b",K419,IF(L419="a","")))</f>
        <v/>
      </c>
      <c r="N419" s="35" t="n">
        <f aca="false">IF(ISBLANK(B419),"",IF( ISBLANK(K419), , IF( ISBLANK(O419), 1,) ))</f>
        <v>0</v>
      </c>
      <c r="O419" s="44"/>
      <c r="P419" s="37" t="str">
        <f aca="false">IF(ISBLANK(O419),"a","b")</f>
        <v>a</v>
      </c>
      <c r="Q419" s="34" t="str">
        <f aca="false">IF(ISBLANK(B419),"",IF(P419="b",O419,IF(P419="a","")))</f>
        <v/>
      </c>
      <c r="R419" s="35" t="n">
        <f aca="false">IF(ISBLANK(B419),"",IF( ISBLANK(O419), , 1))</f>
        <v>0</v>
      </c>
      <c r="S419" s="38" t="str">
        <f aca="true">IF(ISBLANK(B419),"",IF( ISBLANK(K419), "" , IF( ISBLANK(O419), (TODAY()-K419)/365, (O419-K419)/365)) )</f>
        <v/>
      </c>
      <c r="T419" s="38" t="str">
        <f aca="false">IF(ISBLANK(B419),"",IF( ISBLANK(K419), "" , IF( ISBLANK(O419), ($Z$41-K419)/365, (O419-K419)/365)) )</f>
        <v/>
      </c>
      <c r="U419" s="38" t="str">
        <f aca="true">IF(ISBLANK(B419),"",IF( ISBLANK(O419), "", (TODAY()-O419)/365))</f>
        <v/>
      </c>
      <c r="V419" s="38" t="str">
        <f aca="false">IF(ISBLANK(B419),"",IF( ISBLANK(O419), "", ($Z$41-O419)/365))</f>
        <v/>
      </c>
      <c r="W419" s="29"/>
      <c r="X419" s="39" t="n">
        <v>1</v>
      </c>
      <c r="Y419" s="40"/>
    </row>
    <row r="420" customFormat="false" ht="15" hidden="false" customHeight="false" outlineLevel="0" collapsed="false">
      <c r="A420" s="1" t="n">
        <v>423</v>
      </c>
      <c r="B420" s="28" t="n">
        <v>1</v>
      </c>
      <c r="C420" s="29"/>
      <c r="D420" s="30" t="str">
        <f aca="false">CONCATENATE(E420,", ",F420,", кв-ры: ",H420,", агр: ",I420,", ",W420)</f>
        <v>, , кв-ры: 4, агр: , </v>
      </c>
      <c r="E420" s="31"/>
      <c r="F420" s="31"/>
      <c r="G420" s="31"/>
      <c r="H420" s="31" t="n">
        <v>4</v>
      </c>
      <c r="I420" s="32"/>
      <c r="J420" s="4"/>
      <c r="K420" s="46"/>
      <c r="L420" s="34" t="str">
        <f aca="false">IF(ISBLANK(K420),"a","b")</f>
        <v>a</v>
      </c>
      <c r="M420" s="34" t="str">
        <f aca="false">IF(ISBLANK(B420),"",IF(L420="b",K420,IF(L420="a","")))</f>
        <v/>
      </c>
      <c r="N420" s="35" t="n">
        <f aca="false">IF(ISBLANK(B420),"",IF( ISBLANK(K420), , IF( ISBLANK(O420), 1,) ))</f>
        <v>0</v>
      </c>
      <c r="O420" s="44"/>
      <c r="P420" s="37" t="str">
        <f aca="false">IF(ISBLANK(O420),"a","b")</f>
        <v>a</v>
      </c>
      <c r="Q420" s="34" t="str">
        <f aca="false">IF(ISBLANK(B420),"",IF(P420="b",O420,IF(P420="a","")))</f>
        <v/>
      </c>
      <c r="R420" s="35" t="n">
        <f aca="false">IF(ISBLANK(B420),"",IF( ISBLANK(O420), , 1))</f>
        <v>0</v>
      </c>
      <c r="S420" s="38" t="str">
        <f aca="true">IF(ISBLANK(B420),"",IF( ISBLANK(K420), "" , IF( ISBLANK(O420), (TODAY()-K420)/365, (O420-K420)/365)) )</f>
        <v/>
      </c>
      <c r="T420" s="38" t="str">
        <f aca="false">IF(ISBLANK(B420),"",IF( ISBLANK(K420), "" , IF( ISBLANK(O420), ($Z$41-K420)/365, (O420-K420)/365)) )</f>
        <v/>
      </c>
      <c r="U420" s="38" t="str">
        <f aca="true">IF(ISBLANK(B420),"",IF( ISBLANK(O420), "", (TODAY()-O420)/365))</f>
        <v/>
      </c>
      <c r="V420" s="38" t="str">
        <f aca="false">IF(ISBLANK(B420),"",IF( ISBLANK(O420), "", ($Z$41-O420)/365))</f>
        <v/>
      </c>
      <c r="W420" s="29"/>
      <c r="X420" s="39" t="n">
        <v>1</v>
      </c>
      <c r="Y420" s="40"/>
    </row>
    <row r="421" customFormat="false" ht="15" hidden="false" customHeight="false" outlineLevel="0" collapsed="false">
      <c r="A421" s="1" t="n">
        <v>424</v>
      </c>
      <c r="B421" s="28" t="n">
        <v>1</v>
      </c>
      <c r="C421" s="29"/>
      <c r="D421" s="30" t="str">
        <f aca="false">CONCATENATE(E421,", ",F421,", кв-ры: ",H421,", агр: ",I421,", ",W421)</f>
        <v>, , кв-ры: 5, агр: , </v>
      </c>
      <c r="E421" s="31"/>
      <c r="F421" s="31"/>
      <c r="G421" s="31"/>
      <c r="H421" s="31" t="n">
        <v>5</v>
      </c>
      <c r="I421" s="32"/>
      <c r="J421" s="4"/>
      <c r="K421" s="33"/>
      <c r="L421" s="34" t="str">
        <f aca="false">IF(ISBLANK(K421),"a","b")</f>
        <v>a</v>
      </c>
      <c r="M421" s="34" t="str">
        <f aca="false">IF(ISBLANK(B421),"",IF(L421="b",K421,IF(L421="a","")))</f>
        <v/>
      </c>
      <c r="N421" s="35" t="n">
        <f aca="false">IF(ISBLANK(B421),"",IF( ISBLANK(K421), , IF( ISBLANK(O421), 1,) ))</f>
        <v>0</v>
      </c>
      <c r="O421" s="44"/>
      <c r="P421" s="37" t="str">
        <f aca="false">IF(ISBLANK(O421),"a","b")</f>
        <v>a</v>
      </c>
      <c r="Q421" s="34" t="str">
        <f aca="false">IF(ISBLANK(B421),"",IF(P421="b",O421,IF(P421="a","")))</f>
        <v/>
      </c>
      <c r="R421" s="35" t="n">
        <f aca="false">IF(ISBLANK(B421),"",IF( ISBLANK(O421), , 1))</f>
        <v>0</v>
      </c>
      <c r="S421" s="38" t="str">
        <f aca="true">IF(ISBLANK(B421),"",IF( ISBLANK(K421), "" , IF( ISBLANK(O421), (TODAY()-K421)/365, (O421-K421)/365)) )</f>
        <v/>
      </c>
      <c r="T421" s="38" t="str">
        <f aca="false">IF(ISBLANK(B421),"",IF( ISBLANK(K421), "" , IF( ISBLANK(O421), ($Z$41-K421)/365, (O421-K421)/365)) )</f>
        <v/>
      </c>
      <c r="U421" s="38" t="str">
        <f aca="true">IF(ISBLANK(B421),"",IF( ISBLANK(O421), "", (TODAY()-O421)/365))</f>
        <v/>
      </c>
      <c r="V421" s="38" t="str">
        <f aca="false">IF(ISBLANK(B421),"",IF( ISBLANK(O421), "", ($Z$41-O421)/365))</f>
        <v/>
      </c>
      <c r="W421" s="29"/>
      <c r="X421" s="39" t="n">
        <v>1</v>
      </c>
      <c r="Y421" s="40"/>
    </row>
    <row r="422" customFormat="false" ht="15" hidden="false" customHeight="false" outlineLevel="0" collapsed="false">
      <c r="A422" s="1" t="n">
        <v>425</v>
      </c>
      <c r="B422" s="28" t="n">
        <v>1</v>
      </c>
      <c r="C422" s="29"/>
      <c r="D422" s="30" t="str">
        <f aca="false">CONCATENATE(E422,", ",F422,", кв-ры: ",H422,", агр: ",I422,", ",W422)</f>
        <v>, , кв-ры: 6, агр: , </v>
      </c>
      <c r="E422" s="31"/>
      <c r="F422" s="31"/>
      <c r="G422" s="31"/>
      <c r="H422" s="31" t="n">
        <v>6</v>
      </c>
      <c r="I422" s="32"/>
      <c r="J422" s="4"/>
      <c r="K422" s="46"/>
      <c r="L422" s="34" t="str">
        <f aca="false">IF(ISBLANK(K422),"a","b")</f>
        <v>a</v>
      </c>
      <c r="M422" s="34" t="str">
        <f aca="false">IF(ISBLANK(B422),"",IF(L422="b",K422,IF(L422="a","")))</f>
        <v/>
      </c>
      <c r="N422" s="35" t="n">
        <f aca="false">IF(ISBLANK(B422),"",IF( ISBLANK(K422), , IF( ISBLANK(O422), 1,) ))</f>
        <v>0</v>
      </c>
      <c r="O422" s="44"/>
      <c r="P422" s="37" t="str">
        <f aca="false">IF(ISBLANK(O422),"a","b")</f>
        <v>a</v>
      </c>
      <c r="Q422" s="34" t="str">
        <f aca="false">IF(ISBLANK(B422),"",IF(P422="b",O422,IF(P422="a","")))</f>
        <v/>
      </c>
      <c r="R422" s="35" t="n">
        <f aca="false">IF(ISBLANK(B422),"",IF( ISBLANK(O422), , 1))</f>
        <v>0</v>
      </c>
      <c r="S422" s="38" t="str">
        <f aca="true">IF(ISBLANK(B422),"",IF( ISBLANK(K422), "" , IF( ISBLANK(O422), (TODAY()-K422)/365, (O422-K422)/365)) )</f>
        <v/>
      </c>
      <c r="T422" s="38" t="str">
        <f aca="false">IF(ISBLANK(B422),"",IF( ISBLANK(K422), "" , IF( ISBLANK(O422), ($Z$41-K422)/365, (O422-K422)/365)) )</f>
        <v/>
      </c>
      <c r="U422" s="38" t="str">
        <f aca="true">IF(ISBLANK(B422),"",IF( ISBLANK(O422), "", (TODAY()-O422)/365))</f>
        <v/>
      </c>
      <c r="V422" s="38" t="str">
        <f aca="false">IF(ISBLANK(B422),"",IF( ISBLANK(O422), "", ($Z$41-O422)/365))</f>
        <v/>
      </c>
      <c r="W422" s="29"/>
      <c r="X422" s="39" t="n">
        <v>1</v>
      </c>
      <c r="Y422" s="40"/>
    </row>
    <row r="423" customFormat="false" ht="15" hidden="false" customHeight="false" outlineLevel="0" collapsed="false">
      <c r="A423" s="1" t="n">
        <v>426</v>
      </c>
      <c r="B423" s="28" t="n">
        <v>1</v>
      </c>
      <c r="C423" s="29"/>
      <c r="D423" s="30" t="str">
        <f aca="false">CONCATENATE(E423,", ",F423,", кв-ры: ",H423,", агр: ",I423,", ",W423)</f>
        <v>, , кв-ры: 7, агр: , </v>
      </c>
      <c r="E423" s="31"/>
      <c r="F423" s="31"/>
      <c r="G423" s="31"/>
      <c r="H423" s="31" t="n">
        <v>7</v>
      </c>
      <c r="I423" s="32"/>
      <c r="J423" s="4"/>
      <c r="K423" s="46"/>
      <c r="L423" s="34" t="str">
        <f aca="false">IF(ISBLANK(K423),"a","b")</f>
        <v>a</v>
      </c>
      <c r="M423" s="34" t="str">
        <f aca="false">IF(ISBLANK(B423),"",IF(L423="b",K423,IF(L423="a","")))</f>
        <v/>
      </c>
      <c r="N423" s="35" t="n">
        <f aca="false">IF(ISBLANK(B423),"",IF( ISBLANK(K423), , IF( ISBLANK(O423), 1,) ))</f>
        <v>0</v>
      </c>
      <c r="O423" s="44"/>
      <c r="P423" s="37" t="str">
        <f aca="false">IF(ISBLANK(O423),"a","b")</f>
        <v>a</v>
      </c>
      <c r="Q423" s="34" t="str">
        <f aca="false">IF(ISBLANK(B423),"",IF(P423="b",O423,IF(P423="a","")))</f>
        <v/>
      </c>
      <c r="R423" s="35" t="n">
        <f aca="false">IF(ISBLANK(B423),"",IF( ISBLANK(O423), , 1))</f>
        <v>0</v>
      </c>
      <c r="S423" s="38" t="str">
        <f aca="true">IF(ISBLANK(B423),"",IF( ISBLANK(K423), "" , IF( ISBLANK(O423), (TODAY()-K423)/365, (O423-K423)/365)) )</f>
        <v/>
      </c>
      <c r="T423" s="38" t="str">
        <f aca="false">IF(ISBLANK(B423),"",IF( ISBLANK(K423), "" , IF( ISBLANK(O423), ($Z$41-K423)/365, (O423-K423)/365)) )</f>
        <v/>
      </c>
      <c r="U423" s="38" t="str">
        <f aca="true">IF(ISBLANK(B423),"",IF( ISBLANK(O423), "", (TODAY()-O423)/365))</f>
        <v/>
      </c>
      <c r="V423" s="38" t="str">
        <f aca="false">IF(ISBLANK(B423),"",IF( ISBLANK(O423), "", ($Z$41-O423)/365))</f>
        <v/>
      </c>
      <c r="W423" s="29"/>
      <c r="X423" s="39" t="n">
        <v>1</v>
      </c>
      <c r="Y423" s="40"/>
    </row>
    <row r="424" customFormat="false" ht="15" hidden="false" customHeight="false" outlineLevel="0" collapsed="false">
      <c r="A424" s="1" t="n">
        <v>427</v>
      </c>
      <c r="B424" s="28" t="n">
        <v>1</v>
      </c>
      <c r="C424" s="29"/>
      <c r="D424" s="30" t="str">
        <f aca="false">CONCATENATE(E424,", ",F424,", кв-ры: ",H424,", агр: ",I424,", ",W424)</f>
        <v>, , кв-ры: 8, агр: , </v>
      </c>
      <c r="E424" s="31"/>
      <c r="F424" s="31"/>
      <c r="G424" s="31"/>
      <c r="H424" s="31" t="n">
        <v>8</v>
      </c>
      <c r="I424" s="32"/>
      <c r="J424" s="4"/>
      <c r="K424" s="33"/>
      <c r="L424" s="34" t="str">
        <f aca="false">IF(ISBLANK(K424),"a","b")</f>
        <v>a</v>
      </c>
      <c r="M424" s="34" t="str">
        <f aca="false">IF(ISBLANK(B424),"",IF(L424="b",K424,IF(L424="a","")))</f>
        <v/>
      </c>
      <c r="N424" s="35" t="n">
        <f aca="false">IF(ISBLANK(B424),"",IF( ISBLANK(K424), , IF( ISBLANK(O424), 1,) ))</f>
        <v>0</v>
      </c>
      <c r="O424" s="44"/>
      <c r="P424" s="37" t="str">
        <f aca="false">IF(ISBLANK(O424),"a","b")</f>
        <v>a</v>
      </c>
      <c r="Q424" s="34" t="str">
        <f aca="false">IF(ISBLANK(B424),"",IF(P424="b",O424,IF(P424="a","")))</f>
        <v/>
      </c>
      <c r="R424" s="35" t="n">
        <f aca="false">IF(ISBLANK(B424),"",IF( ISBLANK(O424), , 1))</f>
        <v>0</v>
      </c>
      <c r="S424" s="38" t="str">
        <f aca="true">IF(ISBLANK(B424),"",IF( ISBLANK(K424), "" , IF( ISBLANK(O424), (TODAY()-K424)/365, (O424-K424)/365)) )</f>
        <v/>
      </c>
      <c r="T424" s="38" t="str">
        <f aca="false">IF(ISBLANK(B424),"",IF( ISBLANK(K424), "" , IF( ISBLANK(O424), ($Z$41-K424)/365, (O424-K424)/365)) )</f>
        <v/>
      </c>
      <c r="U424" s="38" t="str">
        <f aca="true">IF(ISBLANK(B424),"",IF( ISBLANK(O424), "", (TODAY()-O424)/365))</f>
        <v/>
      </c>
      <c r="V424" s="38" t="str">
        <f aca="false">IF(ISBLANK(B424),"",IF( ISBLANK(O424), "", ($Z$41-O424)/365))</f>
        <v/>
      </c>
      <c r="W424" s="29"/>
      <c r="X424" s="39" t="n">
        <v>1</v>
      </c>
      <c r="Y424" s="40"/>
    </row>
    <row r="425" customFormat="false" ht="15" hidden="false" customHeight="false" outlineLevel="0" collapsed="false">
      <c r="A425" s="1" t="n">
        <v>428</v>
      </c>
      <c r="B425" s="28" t="n">
        <v>1</v>
      </c>
      <c r="C425" s="29" t="n">
        <v>10</v>
      </c>
      <c r="D425" s="30" t="str">
        <f aca="false">CONCATENATE(E425,", ",F425,", кв-ры: ",H425,", агр: ",I425,", ",W425)</f>
        <v> Ленина, 24, кв-ры: 1,11,21,31,, агр: , </v>
      </c>
      <c r="E425" s="31" t="s">
        <v>130</v>
      </c>
      <c r="F425" s="31" t="n">
        <v>24</v>
      </c>
      <c r="G425" s="31" t="n">
        <v>40</v>
      </c>
      <c r="H425" s="31" t="s">
        <v>132</v>
      </c>
      <c r="I425" s="32"/>
      <c r="J425" s="4"/>
      <c r="K425" s="46"/>
      <c r="L425" s="34" t="str">
        <f aca="false">IF(ISBLANK(K425),"a","b")</f>
        <v>a</v>
      </c>
      <c r="M425" s="34" t="str">
        <f aca="false">IF(ISBLANK(B425),"",IF(L425="b",K425,IF(L425="a","")))</f>
        <v/>
      </c>
      <c r="N425" s="35" t="n">
        <f aca="false">IF(ISBLANK(B425),"",IF( ISBLANK(K425), , IF( ISBLANK(O425), 1,) ))</f>
        <v>0</v>
      </c>
      <c r="O425" s="44"/>
      <c r="P425" s="37" t="str">
        <f aca="false">IF(ISBLANK(O425),"a","b")</f>
        <v>a</v>
      </c>
      <c r="Q425" s="34" t="str">
        <f aca="false">IF(ISBLANK(B425),"",IF(P425="b",O425,IF(P425="a","")))</f>
        <v/>
      </c>
      <c r="R425" s="35" t="n">
        <f aca="false">IF(ISBLANK(B425),"",IF( ISBLANK(O425), , 1))</f>
        <v>0</v>
      </c>
      <c r="S425" s="38" t="str">
        <f aca="true">IF(ISBLANK(B425),"",IF( ISBLANK(K425), "" , IF( ISBLANK(O425), (TODAY()-K425)/365, (O425-K425)/365)) )</f>
        <v/>
      </c>
      <c r="T425" s="38" t="str">
        <f aca="false">IF(ISBLANK(B425),"",IF( ISBLANK(K425), "" , IF( ISBLANK(O425), ($Z$41-K425)/365, (O425-K425)/365)) )</f>
        <v/>
      </c>
      <c r="U425" s="38" t="str">
        <f aca="true">IF(ISBLANK(B425),"",IF( ISBLANK(O425), "", (TODAY()-O425)/365))</f>
        <v/>
      </c>
      <c r="V425" s="38" t="str">
        <f aca="false">IF(ISBLANK(B425),"",IF( ISBLANK(O425), "", ($Z$41-O425)/365))</f>
        <v/>
      </c>
      <c r="W425" s="29"/>
      <c r="X425" s="39" t="n">
        <v>1</v>
      </c>
      <c r="Y425" s="40"/>
    </row>
    <row r="426" customFormat="false" ht="15" hidden="false" customHeight="false" outlineLevel="0" collapsed="false">
      <c r="A426" s="1" t="n">
        <v>429</v>
      </c>
      <c r="B426" s="28" t="n">
        <v>1</v>
      </c>
      <c r="C426" s="29"/>
      <c r="D426" s="30" t="str">
        <f aca="false">CONCATENATE(E426,", ",F426,", кв-ры: ",H426,", агр: ",I426,", ",W426)</f>
        <v>, , кв-ры: 2,12,22,32,, агр: , </v>
      </c>
      <c r="E426" s="31"/>
      <c r="F426" s="31"/>
      <c r="G426" s="31"/>
      <c r="H426" s="31" t="s">
        <v>133</v>
      </c>
      <c r="I426" s="32"/>
      <c r="J426" s="4"/>
      <c r="K426" s="46"/>
      <c r="L426" s="34" t="str">
        <f aca="false">IF(ISBLANK(K426),"a","b")</f>
        <v>a</v>
      </c>
      <c r="M426" s="34" t="str">
        <f aca="false">IF(ISBLANK(B426),"",IF(L426="b",K426,IF(L426="a","")))</f>
        <v/>
      </c>
      <c r="N426" s="35" t="n">
        <f aca="false">IF(ISBLANK(B426),"",IF( ISBLANK(K426), , IF( ISBLANK(O426), 1,) ))</f>
        <v>0</v>
      </c>
      <c r="O426" s="44"/>
      <c r="P426" s="37" t="str">
        <f aca="false">IF(ISBLANK(O426),"a","b")</f>
        <v>a</v>
      </c>
      <c r="Q426" s="34" t="str">
        <f aca="false">IF(ISBLANK(B426),"",IF(P426="b",O426,IF(P426="a","")))</f>
        <v/>
      </c>
      <c r="R426" s="35" t="n">
        <f aca="false">IF(ISBLANK(B426),"",IF( ISBLANK(O426), , 1))</f>
        <v>0</v>
      </c>
      <c r="S426" s="38" t="str">
        <f aca="true">IF(ISBLANK(B426),"",IF( ISBLANK(K426), "" , IF( ISBLANK(O426), (TODAY()-K426)/365, (O426-K426)/365)) )</f>
        <v/>
      </c>
      <c r="T426" s="38" t="str">
        <f aca="false">IF(ISBLANK(B426),"",IF( ISBLANK(K426), "" , IF( ISBLANK(O426), ($Z$41-K426)/365, (O426-K426)/365)) )</f>
        <v/>
      </c>
      <c r="U426" s="38" t="str">
        <f aca="true">IF(ISBLANK(B426),"",IF( ISBLANK(O426), "", (TODAY()-O426)/365))</f>
        <v/>
      </c>
      <c r="V426" s="38" t="str">
        <f aca="false">IF(ISBLANK(B426),"",IF( ISBLANK(O426), "", ($Z$41-O426)/365))</f>
        <v/>
      </c>
      <c r="W426" s="29"/>
      <c r="X426" s="48" t="n">
        <v>1</v>
      </c>
      <c r="Y426" s="40"/>
    </row>
    <row r="427" customFormat="false" ht="15" hidden="false" customHeight="false" outlineLevel="0" collapsed="false">
      <c r="A427" s="1" t="n">
        <v>430</v>
      </c>
      <c r="B427" s="28" t="n">
        <v>1</v>
      </c>
      <c r="C427" s="29"/>
      <c r="D427" s="30" t="str">
        <f aca="false">CONCATENATE(E427,", ",F427,", кв-ры: ",H427,", агр: ",I427,", ",W427)</f>
        <v>, , кв-ры: 3,13,23,33,, агр: , </v>
      </c>
      <c r="E427" s="31"/>
      <c r="F427" s="31"/>
      <c r="G427" s="31"/>
      <c r="H427" s="31" t="s">
        <v>134</v>
      </c>
      <c r="I427" s="32"/>
      <c r="J427" s="4"/>
      <c r="K427" s="46"/>
      <c r="L427" s="34" t="str">
        <f aca="false">IF(ISBLANK(K427),"a","b")</f>
        <v>a</v>
      </c>
      <c r="M427" s="34" t="str">
        <f aca="false">IF(ISBLANK(B427),"",IF(L427="b",K427,IF(L427="a","")))</f>
        <v/>
      </c>
      <c r="N427" s="35" t="n">
        <f aca="false">IF(ISBLANK(B427),"",IF( ISBLANK(K427), , IF( ISBLANK(O427), 1,) ))</f>
        <v>0</v>
      </c>
      <c r="O427" s="44"/>
      <c r="P427" s="37" t="str">
        <f aca="false">IF(ISBLANK(O427),"a","b")</f>
        <v>a</v>
      </c>
      <c r="Q427" s="34" t="str">
        <f aca="false">IF(ISBLANK(B427),"",IF(P427="b",O427,IF(P427="a","")))</f>
        <v/>
      </c>
      <c r="R427" s="35" t="n">
        <f aca="false">IF(ISBLANK(B427),"",IF( ISBLANK(O427), , 1))</f>
        <v>0</v>
      </c>
      <c r="S427" s="38" t="str">
        <f aca="true">IF(ISBLANK(B427),"",IF( ISBLANK(K427), "" , IF( ISBLANK(O427), (TODAY()-K427)/365, (O427-K427)/365)) )</f>
        <v/>
      </c>
      <c r="T427" s="38" t="str">
        <f aca="false">IF(ISBLANK(B427),"",IF( ISBLANK(K427), "" , IF( ISBLANK(O427), ($Z$41-K427)/365, (O427-K427)/365)) )</f>
        <v/>
      </c>
      <c r="U427" s="38" t="str">
        <f aca="true">IF(ISBLANK(B427),"",IF( ISBLANK(O427), "", (TODAY()-O427)/365))</f>
        <v/>
      </c>
      <c r="V427" s="38" t="str">
        <f aca="false">IF(ISBLANK(B427),"",IF( ISBLANK(O427), "", ($Z$41-O427)/365))</f>
        <v/>
      </c>
      <c r="W427" s="29"/>
      <c r="X427" s="48" t="n">
        <v>1</v>
      </c>
      <c r="Y427" s="40"/>
    </row>
    <row r="428" customFormat="false" ht="15" hidden="false" customHeight="false" outlineLevel="0" collapsed="false">
      <c r="A428" s="1" t="n">
        <v>431</v>
      </c>
      <c r="B428" s="28" t="n">
        <v>1</v>
      </c>
      <c r="C428" s="29"/>
      <c r="D428" s="30" t="str">
        <f aca="false">CONCATENATE(E428,", ",F428,", кв-ры: ",H428,", агр: ",I428,", ",W428)</f>
        <v>, , кв-ры: 4,14,24,34,, агр: , </v>
      </c>
      <c r="E428" s="31"/>
      <c r="F428" s="31"/>
      <c r="G428" s="31"/>
      <c r="H428" s="31" t="s">
        <v>135</v>
      </c>
      <c r="I428" s="32"/>
      <c r="J428" s="4"/>
      <c r="K428" s="33"/>
      <c r="L428" s="34" t="str">
        <f aca="false">IF(ISBLANK(K428),"a","b")</f>
        <v>a</v>
      </c>
      <c r="M428" s="34" t="str">
        <f aca="false">IF(ISBLANK(B428),"",IF(L428="b",K428,IF(L428="a","")))</f>
        <v/>
      </c>
      <c r="N428" s="35" t="n">
        <f aca="false">IF(ISBLANK(B428),"",IF( ISBLANK(K428), , IF( ISBLANK(O428), 1,) ))</f>
        <v>0</v>
      </c>
      <c r="O428" s="44"/>
      <c r="P428" s="37" t="str">
        <f aca="false">IF(ISBLANK(O428),"a","b")</f>
        <v>a</v>
      </c>
      <c r="Q428" s="34" t="str">
        <f aca="false">IF(ISBLANK(B428),"",IF(P428="b",O428,IF(P428="a","")))</f>
        <v/>
      </c>
      <c r="R428" s="35" t="n">
        <f aca="false">IF(ISBLANK(B428),"",IF( ISBLANK(O428), , 1))</f>
        <v>0</v>
      </c>
      <c r="S428" s="38" t="str">
        <f aca="true">IF(ISBLANK(B428),"",IF( ISBLANK(K428), "" , IF( ISBLANK(O428), (TODAY()-K428)/365, (O428-K428)/365)) )</f>
        <v/>
      </c>
      <c r="T428" s="38" t="str">
        <f aca="false">IF(ISBLANK(B428),"",IF( ISBLANK(K428), "" , IF( ISBLANK(O428), ($Z$41-K428)/365, (O428-K428)/365)) )</f>
        <v/>
      </c>
      <c r="U428" s="38" t="str">
        <f aca="true">IF(ISBLANK(B428),"",IF( ISBLANK(O428), "", (TODAY()-O428)/365))</f>
        <v/>
      </c>
      <c r="V428" s="38" t="str">
        <f aca="false">IF(ISBLANK(B428),"",IF( ISBLANK(O428), "", ($Z$41-O428)/365))</f>
        <v/>
      </c>
      <c r="W428" s="29"/>
      <c r="X428" s="50" t="n">
        <v>1</v>
      </c>
      <c r="Y428" s="51"/>
    </row>
    <row r="429" customFormat="false" ht="15" hidden="false" customHeight="false" outlineLevel="0" collapsed="false">
      <c r="A429" s="1" t="n">
        <v>432</v>
      </c>
      <c r="B429" s="28" t="n">
        <v>1</v>
      </c>
      <c r="C429" s="29"/>
      <c r="D429" s="30" t="str">
        <f aca="false">CONCATENATE(E429,", ",F429,", кв-ры: ",H429,", агр: ",I429,", ",W429)</f>
        <v>, , кв-ры: 5,15,25,35,, агр: , </v>
      </c>
      <c r="E429" s="31"/>
      <c r="F429" s="31"/>
      <c r="G429" s="31"/>
      <c r="H429" s="31" t="s">
        <v>136</v>
      </c>
      <c r="I429" s="32"/>
      <c r="J429" s="4"/>
      <c r="K429" s="33"/>
      <c r="L429" s="34" t="str">
        <f aca="false">IF(ISBLANK(K429),"a","b")</f>
        <v>a</v>
      </c>
      <c r="M429" s="34" t="str">
        <f aca="false">IF(ISBLANK(B429),"",IF(L429="b",K429,IF(L429="a","")))</f>
        <v/>
      </c>
      <c r="N429" s="35" t="n">
        <f aca="false">IF(ISBLANK(B429),"",IF( ISBLANK(K429), , IF( ISBLANK(O429), 1,) ))</f>
        <v>0</v>
      </c>
      <c r="O429" s="44"/>
      <c r="P429" s="37" t="str">
        <f aca="false">IF(ISBLANK(O429),"a","b")</f>
        <v>a</v>
      </c>
      <c r="Q429" s="34" t="str">
        <f aca="false">IF(ISBLANK(B429),"",IF(P429="b",O429,IF(P429="a","")))</f>
        <v/>
      </c>
      <c r="R429" s="35" t="n">
        <f aca="false">IF(ISBLANK(B429),"",IF( ISBLANK(O429), , 1))</f>
        <v>0</v>
      </c>
      <c r="S429" s="38" t="str">
        <f aca="true">IF(ISBLANK(B429),"",IF( ISBLANK(K429), "" , IF( ISBLANK(O429), (TODAY()-K429)/365, (O429-K429)/365)) )</f>
        <v/>
      </c>
      <c r="T429" s="38" t="str">
        <f aca="false">IF(ISBLANK(B429),"",IF( ISBLANK(K429), "" , IF( ISBLANK(O429), ($Z$41-K429)/365, (O429-K429)/365)) )</f>
        <v/>
      </c>
      <c r="U429" s="38" t="str">
        <f aca="true">IF(ISBLANK(B429),"",IF( ISBLANK(O429), "", (TODAY()-O429)/365))</f>
        <v/>
      </c>
      <c r="V429" s="38" t="str">
        <f aca="false">IF(ISBLANK(B429),"",IF( ISBLANK(O429), "", ($Z$41-O429)/365))</f>
        <v/>
      </c>
      <c r="W429" s="29"/>
      <c r="X429" s="50" t="n">
        <v>1</v>
      </c>
      <c r="Y429" s="51"/>
    </row>
    <row r="430" customFormat="false" ht="15" hidden="false" customHeight="false" outlineLevel="0" collapsed="false">
      <c r="A430" s="1" t="n">
        <v>433</v>
      </c>
      <c r="B430" s="28" t="n">
        <v>1</v>
      </c>
      <c r="C430" s="29"/>
      <c r="D430" s="30" t="str">
        <f aca="false">CONCATENATE(E430,", ",F430,", кв-ры: ",H430,", агр: ",I430,", ",W430)</f>
        <v>, , кв-ры: 6,16,26,36,, агр: , </v>
      </c>
      <c r="E430" s="31"/>
      <c r="F430" s="31"/>
      <c r="G430" s="31"/>
      <c r="H430" s="31" t="s">
        <v>103</v>
      </c>
      <c r="I430" s="32"/>
      <c r="J430" s="4"/>
      <c r="K430" s="46"/>
      <c r="L430" s="34" t="str">
        <f aca="false">IF(ISBLANK(K430),"a","b")</f>
        <v>a</v>
      </c>
      <c r="M430" s="34" t="str">
        <f aca="false">IF(ISBLANK(B430),"",IF(L430="b",K430,IF(L430="a","")))</f>
        <v/>
      </c>
      <c r="N430" s="35" t="n">
        <f aca="false">IF(ISBLANK(B430),"",IF( ISBLANK(K430), , IF( ISBLANK(O430), 1,) ))</f>
        <v>0</v>
      </c>
      <c r="O430" s="44"/>
      <c r="P430" s="37" t="str">
        <f aca="false">IF(ISBLANK(O430),"a","b")</f>
        <v>a</v>
      </c>
      <c r="Q430" s="34" t="str">
        <f aca="false">IF(ISBLANK(B430),"",IF(P430="b",O430,IF(P430="a","")))</f>
        <v/>
      </c>
      <c r="R430" s="35" t="n">
        <f aca="false">IF(ISBLANK(B430),"",IF( ISBLANK(O430), , 1))</f>
        <v>0</v>
      </c>
      <c r="S430" s="38" t="str">
        <f aca="true">IF(ISBLANK(B430),"",IF( ISBLANK(K430), "" , IF( ISBLANK(O430), (TODAY()-K430)/365, (O430-K430)/365)) )</f>
        <v/>
      </c>
      <c r="T430" s="38" t="str">
        <f aca="false">IF(ISBLANK(B430),"",IF( ISBLANK(K430), "" , IF( ISBLANK(O430), ($Z$41-K430)/365, (O430-K430)/365)) )</f>
        <v/>
      </c>
      <c r="U430" s="38" t="str">
        <f aca="true">IF(ISBLANK(B430),"",IF( ISBLANK(O430), "", (TODAY()-O430)/365))</f>
        <v/>
      </c>
      <c r="V430" s="38" t="str">
        <f aca="false">IF(ISBLANK(B430),"",IF( ISBLANK(O430), "", ($Z$41-O430)/365))</f>
        <v/>
      </c>
      <c r="W430" s="29"/>
      <c r="X430" s="48" t="n">
        <v>1</v>
      </c>
      <c r="Y430" s="40"/>
    </row>
    <row r="431" customFormat="false" ht="15" hidden="false" customHeight="false" outlineLevel="0" collapsed="false">
      <c r="A431" s="1" t="n">
        <v>434</v>
      </c>
      <c r="B431" s="28" t="n">
        <v>1</v>
      </c>
      <c r="C431" s="29"/>
      <c r="D431" s="30" t="str">
        <f aca="false">CONCATENATE(E431,", ",F431,", кв-ры: ",H431,", агр: ",I431,", ",W431)</f>
        <v>, , кв-ры: 7,17,27,37,, агр: , </v>
      </c>
      <c r="E431" s="31"/>
      <c r="F431" s="31"/>
      <c r="G431" s="31"/>
      <c r="H431" s="31" t="s">
        <v>104</v>
      </c>
      <c r="I431" s="32"/>
      <c r="J431" s="4"/>
      <c r="K431" s="33"/>
      <c r="L431" s="34" t="str">
        <f aca="false">IF(ISBLANK(K431),"a","b")</f>
        <v>a</v>
      </c>
      <c r="M431" s="34" t="str">
        <f aca="false">IF(ISBLANK(B431),"",IF(L431="b",K431,IF(L431="a","")))</f>
        <v/>
      </c>
      <c r="N431" s="35" t="n">
        <f aca="false">IF(ISBLANK(B431),"",IF( ISBLANK(K431), , IF( ISBLANK(O431), 1,) ))</f>
        <v>0</v>
      </c>
      <c r="O431" s="44"/>
      <c r="P431" s="37" t="str">
        <f aca="false">IF(ISBLANK(O431),"a","b")</f>
        <v>a</v>
      </c>
      <c r="Q431" s="34" t="str">
        <f aca="false">IF(ISBLANK(B431),"",IF(P431="b",O431,IF(P431="a","")))</f>
        <v/>
      </c>
      <c r="R431" s="35" t="n">
        <f aca="false">IF(ISBLANK(B431),"",IF( ISBLANK(O431), , 1))</f>
        <v>0</v>
      </c>
      <c r="S431" s="38" t="str">
        <f aca="true">IF(ISBLANK(B431),"",IF( ISBLANK(K431), "" , IF( ISBLANK(O431), (TODAY()-K431)/365, (O431-K431)/365)) )</f>
        <v/>
      </c>
      <c r="T431" s="38" t="str">
        <f aca="false">IF(ISBLANK(B431),"",IF( ISBLANK(K431), "" , IF( ISBLANK(O431), ($Z$41-K431)/365, (O431-K431)/365)) )</f>
        <v/>
      </c>
      <c r="U431" s="38" t="str">
        <f aca="true">IF(ISBLANK(B431),"",IF( ISBLANK(O431), "", (TODAY()-O431)/365))</f>
        <v/>
      </c>
      <c r="V431" s="38" t="str">
        <f aca="false">IF(ISBLANK(B431),"",IF( ISBLANK(O431), "", ($Z$41-O431)/365))</f>
        <v/>
      </c>
      <c r="W431" s="29"/>
      <c r="X431" s="48" t="n">
        <v>1</v>
      </c>
      <c r="Y431" s="40"/>
    </row>
    <row r="432" customFormat="false" ht="15" hidden="false" customHeight="false" outlineLevel="0" collapsed="false">
      <c r="A432" s="1" t="n">
        <v>435</v>
      </c>
      <c r="B432" s="28" t="n">
        <v>1</v>
      </c>
      <c r="C432" s="29"/>
      <c r="D432" s="30" t="str">
        <f aca="false">CONCATENATE(E432,", ",F432,", кв-ры: ",H432,", агр: ",I432,", ",W432)</f>
        <v>, , кв-ры: 8,18,28,38,, агр: , </v>
      </c>
      <c r="E432" s="31"/>
      <c r="F432" s="31"/>
      <c r="G432" s="31"/>
      <c r="H432" s="31" t="s">
        <v>105</v>
      </c>
      <c r="I432" s="32"/>
      <c r="J432" s="4"/>
      <c r="K432" s="46"/>
      <c r="L432" s="34" t="str">
        <f aca="false">IF(ISBLANK(K432),"a","b")</f>
        <v>a</v>
      </c>
      <c r="M432" s="34" t="str">
        <f aca="false">IF(ISBLANK(B432),"",IF(L432="b",K432,IF(L432="a","")))</f>
        <v/>
      </c>
      <c r="N432" s="35" t="n">
        <f aca="false">IF(ISBLANK(B432),"",IF( ISBLANK(K432), , IF( ISBLANK(O432), 1,) ))</f>
        <v>0</v>
      </c>
      <c r="O432" s="44"/>
      <c r="P432" s="37" t="str">
        <f aca="false">IF(ISBLANK(O432),"a","b")</f>
        <v>a</v>
      </c>
      <c r="Q432" s="34" t="str">
        <f aca="false">IF(ISBLANK(B432),"",IF(P432="b",O432,IF(P432="a","")))</f>
        <v/>
      </c>
      <c r="R432" s="35" t="n">
        <f aca="false">IF(ISBLANK(B432),"",IF( ISBLANK(O432), , 1))</f>
        <v>0</v>
      </c>
      <c r="S432" s="38" t="str">
        <f aca="true">IF(ISBLANK(B432),"",IF( ISBLANK(K432), "" , IF( ISBLANK(O432), (TODAY()-K432)/365, (O432-K432)/365)) )</f>
        <v/>
      </c>
      <c r="T432" s="38" t="str">
        <f aca="false">IF(ISBLANK(B432),"",IF( ISBLANK(K432), "" , IF( ISBLANK(O432), ($Z$41-K432)/365, (O432-K432)/365)) )</f>
        <v/>
      </c>
      <c r="U432" s="38" t="str">
        <f aca="true">IF(ISBLANK(B432),"",IF( ISBLANK(O432), "", (TODAY()-O432)/365))</f>
        <v/>
      </c>
      <c r="V432" s="38" t="str">
        <f aca="false">IF(ISBLANK(B432),"",IF( ISBLANK(O432), "", ($Z$41-O432)/365))</f>
        <v/>
      </c>
      <c r="W432" s="29"/>
      <c r="X432" s="48" t="n">
        <v>1</v>
      </c>
      <c r="Y432" s="40"/>
    </row>
    <row r="433" customFormat="false" ht="15" hidden="false" customHeight="false" outlineLevel="0" collapsed="false">
      <c r="A433" s="1" t="n">
        <v>436</v>
      </c>
      <c r="B433" s="28" t="n">
        <v>1</v>
      </c>
      <c r="C433" s="29"/>
      <c r="D433" s="30" t="str">
        <f aca="false">CONCATENATE(E433,", ",F433,", кв-ры: ",H433,", агр: ",I433,", ",W433)</f>
        <v>, , кв-ры: 9,19,29,39,, агр: , </v>
      </c>
      <c r="E433" s="31"/>
      <c r="F433" s="31"/>
      <c r="G433" s="31"/>
      <c r="H433" s="31" t="s">
        <v>106</v>
      </c>
      <c r="I433" s="32"/>
      <c r="J433" s="4"/>
      <c r="K433" s="33"/>
      <c r="L433" s="34" t="str">
        <f aca="false">IF(ISBLANK(K433),"a","b")</f>
        <v>a</v>
      </c>
      <c r="M433" s="34" t="str">
        <f aca="false">IF(ISBLANK(B433),"",IF(L433="b",K433,IF(L433="a","")))</f>
        <v/>
      </c>
      <c r="N433" s="35" t="n">
        <f aca="false">IF(ISBLANK(B433),"",IF( ISBLANK(K433), , IF( ISBLANK(O433), 1,) ))</f>
        <v>0</v>
      </c>
      <c r="O433" s="44"/>
      <c r="P433" s="37" t="str">
        <f aca="false">IF(ISBLANK(O433),"a","b")</f>
        <v>a</v>
      </c>
      <c r="Q433" s="34" t="str">
        <f aca="false">IF(ISBLANK(B433),"",IF(P433="b",O433,IF(P433="a","")))</f>
        <v/>
      </c>
      <c r="R433" s="35" t="n">
        <f aca="false">IF(ISBLANK(B433),"",IF( ISBLANK(O433), , 1))</f>
        <v>0</v>
      </c>
      <c r="S433" s="38" t="str">
        <f aca="true">IF(ISBLANK(B433),"",IF( ISBLANK(K433), "" , IF( ISBLANK(O433), (TODAY()-K433)/365, (O433-K433)/365)) )</f>
        <v/>
      </c>
      <c r="T433" s="38" t="str">
        <f aca="false">IF(ISBLANK(B433),"",IF( ISBLANK(K433), "" , IF( ISBLANK(O433), ($Z$41-K433)/365, (O433-K433)/365)) )</f>
        <v/>
      </c>
      <c r="U433" s="38" t="str">
        <f aca="true">IF(ISBLANK(B433),"",IF( ISBLANK(O433), "", (TODAY()-O433)/365))</f>
        <v/>
      </c>
      <c r="V433" s="38" t="str">
        <f aca="false">IF(ISBLANK(B433),"",IF( ISBLANK(O433), "", ($Z$41-O433)/365))</f>
        <v/>
      </c>
      <c r="W433" s="29"/>
      <c r="X433" s="48" t="n">
        <v>1</v>
      </c>
      <c r="Y433" s="40"/>
    </row>
    <row r="434" customFormat="false" ht="15" hidden="false" customHeight="false" outlineLevel="0" collapsed="false">
      <c r="A434" s="1" t="n">
        <v>437</v>
      </c>
      <c r="B434" s="28" t="n">
        <v>1</v>
      </c>
      <c r="C434" s="29"/>
      <c r="D434" s="30" t="str">
        <f aca="false">CONCATENATE(E434,", ",F434,", кв-ры: ",H434,", агр: ",I434,", ",W434)</f>
        <v>, , кв-ры: 10,20,30,40,, агр: , </v>
      </c>
      <c r="E434" s="31"/>
      <c r="F434" s="31"/>
      <c r="G434" s="31"/>
      <c r="H434" s="31" t="s">
        <v>107</v>
      </c>
      <c r="I434" s="32"/>
      <c r="J434" s="4"/>
      <c r="K434" s="46"/>
      <c r="L434" s="34" t="str">
        <f aca="false">IF(ISBLANK(K434),"a","b")</f>
        <v>a</v>
      </c>
      <c r="M434" s="34" t="str">
        <f aca="false">IF(ISBLANK(B434),"",IF(L434="b",K434,IF(L434="a","")))</f>
        <v/>
      </c>
      <c r="N434" s="35" t="n">
        <f aca="false">IF(ISBLANK(B434),"",IF( ISBLANK(K434), , IF( ISBLANK(O434), 1,) ))</f>
        <v>0</v>
      </c>
      <c r="O434" s="44"/>
      <c r="P434" s="37" t="str">
        <f aca="false">IF(ISBLANK(O434),"a","b")</f>
        <v>a</v>
      </c>
      <c r="Q434" s="34" t="str">
        <f aca="false">IF(ISBLANK(B434),"",IF(P434="b",O434,IF(P434="a","")))</f>
        <v/>
      </c>
      <c r="R434" s="35" t="n">
        <f aca="false">IF(ISBLANK(B434),"",IF( ISBLANK(O434), , 1))</f>
        <v>0</v>
      </c>
      <c r="S434" s="38" t="str">
        <f aca="true">IF(ISBLANK(B434),"",IF( ISBLANK(K434), "" , IF( ISBLANK(O434), (TODAY()-K434)/365, (O434-K434)/365)) )</f>
        <v/>
      </c>
      <c r="T434" s="38" t="str">
        <f aca="false">IF(ISBLANK(B434),"",IF( ISBLANK(K434), "" , IF( ISBLANK(O434), ($Z$41-K434)/365, (O434-K434)/365)) )</f>
        <v/>
      </c>
      <c r="U434" s="38" t="str">
        <f aca="true">IF(ISBLANK(B434),"",IF( ISBLANK(O434), "", (TODAY()-O434)/365))</f>
        <v/>
      </c>
      <c r="V434" s="38" t="str">
        <f aca="false">IF(ISBLANK(B434),"",IF( ISBLANK(O434), "", ($Z$41-O434)/365))</f>
        <v/>
      </c>
      <c r="W434" s="29"/>
      <c r="X434" s="48" t="n">
        <v>1</v>
      </c>
      <c r="Y434" s="40"/>
    </row>
    <row r="435" customFormat="false" ht="37" hidden="false" customHeight="false" outlineLevel="0" collapsed="false">
      <c r="A435" s="1" t="n">
        <v>438</v>
      </c>
      <c r="B435" s="28" t="n">
        <v>1</v>
      </c>
      <c r="C435" s="29" t="n">
        <v>11</v>
      </c>
      <c r="D435" s="30" t="str">
        <f aca="false">CONCATENATE(E435,", ",F435,", кв-ры: ",H435,", агр: ",I435,", ",W435)</f>
        <v> Ленина, 26, кв-ры: 1,11,21,31,41,51,61,71,81,91,, агр: кв31 не заходить
кв 62 не заходить
кв 74 пьяный полицейский, </v>
      </c>
      <c r="E435" s="31" t="s">
        <v>130</v>
      </c>
      <c r="F435" s="31" t="n">
        <v>26</v>
      </c>
      <c r="G435" s="31" t="n">
        <v>99</v>
      </c>
      <c r="H435" s="31" t="s">
        <v>137</v>
      </c>
      <c r="I435" s="68" t="s">
        <v>138</v>
      </c>
      <c r="J435" s="4"/>
      <c r="K435" s="33"/>
      <c r="L435" s="34" t="str">
        <f aca="false">IF(ISBLANK(K435),"a","b")</f>
        <v>a</v>
      </c>
      <c r="M435" s="34" t="str">
        <f aca="false">IF(ISBLANK(B435),"",IF(L435="b",K435,IF(L435="a","")))</f>
        <v/>
      </c>
      <c r="N435" s="35" t="n">
        <f aca="false">IF(ISBLANK(B435),"",IF( ISBLANK(K435), , IF( ISBLANK(O435), 1,) ))</f>
        <v>0</v>
      </c>
      <c r="O435" s="44"/>
      <c r="P435" s="37" t="str">
        <f aca="false">IF(ISBLANK(O435),"a","b")</f>
        <v>a</v>
      </c>
      <c r="Q435" s="34" t="str">
        <f aca="false">IF(ISBLANK(B435),"",IF(P435="b",O435,IF(P435="a","")))</f>
        <v/>
      </c>
      <c r="R435" s="35" t="n">
        <f aca="false">IF(ISBLANK(B435),"",IF( ISBLANK(O435), , 1))</f>
        <v>0</v>
      </c>
      <c r="S435" s="38" t="str">
        <f aca="true">IF(ISBLANK(B435),"",IF( ISBLANK(K435), "" , IF( ISBLANK(O435), (TODAY()-K435)/365, (O435-K435)/365)) )</f>
        <v/>
      </c>
      <c r="T435" s="38" t="str">
        <f aca="false">IF(ISBLANK(B435),"",IF( ISBLANK(K435), "" , IF( ISBLANK(O435), ($Z$41-K435)/365, (O435-K435)/365)) )</f>
        <v/>
      </c>
      <c r="U435" s="38" t="str">
        <f aca="true">IF(ISBLANK(B435),"",IF( ISBLANK(O435), "", (TODAY()-O435)/365))</f>
        <v/>
      </c>
      <c r="V435" s="38" t="str">
        <f aca="false">IF(ISBLANK(B435),"",IF( ISBLANK(O435), "", ($Z$41-O435)/365))</f>
        <v/>
      </c>
      <c r="W435" s="29"/>
      <c r="X435" s="48" t="n">
        <v>1</v>
      </c>
      <c r="Y435" s="40"/>
    </row>
    <row r="436" customFormat="false" ht="37" hidden="false" customHeight="false" outlineLevel="0" collapsed="false">
      <c r="A436" s="1" t="n">
        <v>439</v>
      </c>
      <c r="B436" s="28" t="n">
        <v>1</v>
      </c>
      <c r="C436" s="29"/>
      <c r="D436" s="30" t="str">
        <f aca="false">CONCATENATE(E436,", ",F436,", кв-ры: ",H436,", агр: ",I436,", ",W436)</f>
        <v>, , кв-ры: 2,12,22,32,42,52,62,72,82,92,, агр: кв31 не заходить
кв 62 не заходить
кв 74 пьяный полицейский, </v>
      </c>
      <c r="E436" s="31"/>
      <c r="F436" s="31"/>
      <c r="G436" s="31"/>
      <c r="H436" s="31" t="s">
        <v>139</v>
      </c>
      <c r="I436" s="68" t="s">
        <v>138</v>
      </c>
      <c r="J436" s="4"/>
      <c r="K436" s="33"/>
      <c r="L436" s="34" t="str">
        <f aca="false">IF(ISBLANK(K436),"a","b")</f>
        <v>a</v>
      </c>
      <c r="M436" s="34" t="str">
        <f aca="false">IF(ISBLANK(B436),"",IF(L436="b",K436,IF(L436="a","")))</f>
        <v/>
      </c>
      <c r="N436" s="35" t="n">
        <f aca="false">IF(ISBLANK(B436),"",IF( ISBLANK(K436), , IF( ISBLANK(O436), 1,) ))</f>
        <v>0</v>
      </c>
      <c r="O436" s="44"/>
      <c r="P436" s="37" t="str">
        <f aca="false">IF(ISBLANK(O436),"a","b")</f>
        <v>a</v>
      </c>
      <c r="Q436" s="34" t="str">
        <f aca="false">IF(ISBLANK(B436),"",IF(P436="b",O436,IF(P436="a","")))</f>
        <v/>
      </c>
      <c r="R436" s="35" t="n">
        <f aca="false">IF(ISBLANK(B436),"",IF( ISBLANK(O436), , 1))</f>
        <v>0</v>
      </c>
      <c r="S436" s="38" t="str">
        <f aca="true">IF(ISBLANK(B436),"",IF( ISBLANK(K436), "" , IF( ISBLANK(O436), (TODAY()-K436)/365, (O436-K436)/365)) )</f>
        <v/>
      </c>
      <c r="T436" s="38" t="str">
        <f aca="false">IF(ISBLANK(B436),"",IF( ISBLANK(K436), "" , IF( ISBLANK(O436), ($Z$41-K436)/365, (O436-K436)/365)) )</f>
        <v/>
      </c>
      <c r="U436" s="38" t="str">
        <f aca="true">IF(ISBLANK(B436),"",IF( ISBLANK(O436), "", (TODAY()-O436)/365))</f>
        <v/>
      </c>
      <c r="V436" s="38" t="str">
        <f aca="false">IF(ISBLANK(B436),"",IF( ISBLANK(O436), "", ($Z$41-O436)/365))</f>
        <v/>
      </c>
      <c r="W436" s="29"/>
      <c r="X436" s="48" t="n">
        <v>1</v>
      </c>
      <c r="Y436" s="40"/>
    </row>
    <row r="437" customFormat="false" ht="37" hidden="false" customHeight="false" outlineLevel="0" collapsed="false">
      <c r="A437" s="1" t="n">
        <v>440</v>
      </c>
      <c r="B437" s="28" t="n">
        <v>1</v>
      </c>
      <c r="C437" s="29"/>
      <c r="D437" s="30" t="str">
        <f aca="false">CONCATENATE(E437,", ",F437,", кв-ры: ",H437,", агр: ",I437,", ",W437)</f>
        <v>, , кв-ры: 3,13,23,33,43,53,63,73,83,93,, агр: кв31 не заходить
кв 62 не заходить
кв 74 пьяный полицейский, </v>
      </c>
      <c r="E437" s="31"/>
      <c r="F437" s="31"/>
      <c r="G437" s="31"/>
      <c r="H437" s="31" t="s">
        <v>140</v>
      </c>
      <c r="I437" s="68" t="s">
        <v>138</v>
      </c>
      <c r="J437" s="4"/>
      <c r="K437" s="33"/>
      <c r="L437" s="34" t="str">
        <f aca="false">IF(ISBLANK(K437),"a","b")</f>
        <v>a</v>
      </c>
      <c r="M437" s="34" t="str">
        <f aca="false">IF(ISBLANK(B437),"",IF(L437="b",K437,IF(L437="a","")))</f>
        <v/>
      </c>
      <c r="N437" s="35" t="n">
        <f aca="false">IF(ISBLANK(B437),"",IF( ISBLANK(K437), , IF( ISBLANK(O437), 1,) ))</f>
        <v>0</v>
      </c>
      <c r="O437" s="44"/>
      <c r="P437" s="37" t="str">
        <f aca="false">IF(ISBLANK(O437),"a","b")</f>
        <v>a</v>
      </c>
      <c r="Q437" s="34" t="str">
        <f aca="false">IF(ISBLANK(B437),"",IF(P437="b",O437,IF(P437="a","")))</f>
        <v/>
      </c>
      <c r="R437" s="35" t="n">
        <f aca="false">IF(ISBLANK(B437),"",IF( ISBLANK(O437), , 1))</f>
        <v>0</v>
      </c>
      <c r="S437" s="38" t="str">
        <f aca="true">IF(ISBLANK(B437),"",IF( ISBLANK(K437), "" , IF( ISBLANK(O437), (TODAY()-K437)/365, (O437-K437)/365)) )</f>
        <v/>
      </c>
      <c r="T437" s="38" t="str">
        <f aca="false">IF(ISBLANK(B437),"",IF( ISBLANK(K437), "" , IF( ISBLANK(O437), ($Z$41-K437)/365, (O437-K437)/365)) )</f>
        <v/>
      </c>
      <c r="U437" s="38" t="str">
        <f aca="true">IF(ISBLANK(B437),"",IF( ISBLANK(O437), "", (TODAY()-O437)/365))</f>
        <v/>
      </c>
      <c r="V437" s="38" t="str">
        <f aca="false">IF(ISBLANK(B437),"",IF( ISBLANK(O437), "", ($Z$41-O437)/365))</f>
        <v/>
      </c>
      <c r="W437" s="29"/>
      <c r="X437" s="48" t="n">
        <v>1</v>
      </c>
      <c r="Y437" s="40"/>
    </row>
    <row r="438" customFormat="false" ht="37" hidden="false" customHeight="false" outlineLevel="0" collapsed="false">
      <c r="A438" s="1" t="n">
        <v>441</v>
      </c>
      <c r="B438" s="28" t="n">
        <v>1</v>
      </c>
      <c r="C438" s="29"/>
      <c r="D438" s="30" t="str">
        <f aca="false">CONCATENATE(E438,", ",F438,", кв-ры: ",H438,", агр: ",I438,", ",W438)</f>
        <v>, , кв-ры: 4,14,24,34,44,54,64,74,84,94,, агр: кв31 не заходить
кв 62 не заходить
кв 74 пьяный полицейский, </v>
      </c>
      <c r="E438" s="31"/>
      <c r="F438" s="31"/>
      <c r="G438" s="31"/>
      <c r="H438" s="31" t="s">
        <v>141</v>
      </c>
      <c r="I438" s="68" t="s">
        <v>138</v>
      </c>
      <c r="J438" s="4"/>
      <c r="K438" s="46"/>
      <c r="L438" s="34" t="str">
        <f aca="false">IF(ISBLANK(K438),"a","b")</f>
        <v>a</v>
      </c>
      <c r="M438" s="34" t="str">
        <f aca="false">IF(ISBLANK(B438),"",IF(L438="b",K438,IF(L438="a","")))</f>
        <v/>
      </c>
      <c r="N438" s="35" t="n">
        <f aca="false">IF(ISBLANK(B438),"",IF( ISBLANK(K438), , IF( ISBLANK(O438), 1,) ))</f>
        <v>0</v>
      </c>
      <c r="O438" s="44"/>
      <c r="P438" s="37" t="str">
        <f aca="false">IF(ISBLANK(O438),"a","b")</f>
        <v>a</v>
      </c>
      <c r="Q438" s="34" t="str">
        <f aca="false">IF(ISBLANK(B438),"",IF(P438="b",O438,IF(P438="a","")))</f>
        <v/>
      </c>
      <c r="R438" s="35" t="n">
        <f aca="false">IF(ISBLANK(B438),"",IF( ISBLANK(O438), , 1))</f>
        <v>0</v>
      </c>
      <c r="S438" s="38" t="str">
        <f aca="true">IF(ISBLANK(B438),"",IF( ISBLANK(K438), "" , IF( ISBLANK(O438), (TODAY()-K438)/365, (O438-K438)/365)) )</f>
        <v/>
      </c>
      <c r="T438" s="38" t="str">
        <f aca="false">IF(ISBLANK(B438),"",IF( ISBLANK(K438), "" , IF( ISBLANK(O438), ($Z$41-K438)/365, (O438-K438)/365)) )</f>
        <v/>
      </c>
      <c r="U438" s="38" t="str">
        <f aca="true">IF(ISBLANK(B438),"",IF( ISBLANK(O438), "", (TODAY()-O438)/365))</f>
        <v/>
      </c>
      <c r="V438" s="38" t="str">
        <f aca="false">IF(ISBLANK(B438),"",IF( ISBLANK(O438), "", ($Z$41-O438)/365))</f>
        <v/>
      </c>
      <c r="W438" s="29"/>
      <c r="X438" s="48" t="n">
        <v>1</v>
      </c>
      <c r="Y438" s="40"/>
    </row>
    <row r="439" customFormat="false" ht="37" hidden="false" customHeight="false" outlineLevel="0" collapsed="false">
      <c r="A439" s="1" t="n">
        <v>442</v>
      </c>
      <c r="B439" s="28" t="n">
        <v>1</v>
      </c>
      <c r="C439" s="29"/>
      <c r="D439" s="30" t="str">
        <f aca="false">CONCATENATE(E439,", ",F439,", кв-ры: ",H439,", агр: ",I439,", ",W439)</f>
        <v>, , кв-ры: 5,15,25,35,45,55,65,75,85,95,, агр: кв31 не заходить
кв 62 не заходить
кв 74 пьяный полицейский, </v>
      </c>
      <c r="E439" s="31"/>
      <c r="F439" s="31"/>
      <c r="G439" s="31"/>
      <c r="H439" s="31" t="s">
        <v>142</v>
      </c>
      <c r="I439" s="68" t="s">
        <v>138</v>
      </c>
      <c r="J439" s="4"/>
      <c r="K439" s="46"/>
      <c r="L439" s="34" t="str">
        <f aca="false">IF(ISBLANK(K439),"a","b")</f>
        <v>a</v>
      </c>
      <c r="M439" s="34" t="str">
        <f aca="false">IF(ISBLANK(B439),"",IF(L439="b",K439,IF(L439="a","")))</f>
        <v/>
      </c>
      <c r="N439" s="35" t="n">
        <f aca="false">IF(ISBLANK(B439),"",IF( ISBLANK(K439), , IF( ISBLANK(O439), 1,) ))</f>
        <v>0</v>
      </c>
      <c r="O439" s="44"/>
      <c r="P439" s="37" t="str">
        <f aca="false">IF(ISBLANK(O439),"a","b")</f>
        <v>a</v>
      </c>
      <c r="Q439" s="34" t="str">
        <f aca="false">IF(ISBLANK(B439),"",IF(P439="b",O439,IF(P439="a","")))</f>
        <v/>
      </c>
      <c r="R439" s="35" t="n">
        <f aca="false">IF(ISBLANK(B439),"",IF( ISBLANK(O439), , 1))</f>
        <v>0</v>
      </c>
      <c r="S439" s="38" t="str">
        <f aca="true">IF(ISBLANK(B439),"",IF( ISBLANK(K439), "" , IF( ISBLANK(O439), (TODAY()-K439)/365, (O439-K439)/365)) )</f>
        <v/>
      </c>
      <c r="T439" s="38" t="str">
        <f aca="false">IF(ISBLANK(B439),"",IF( ISBLANK(K439), "" , IF( ISBLANK(O439), ($Z$41-K439)/365, (O439-K439)/365)) )</f>
        <v/>
      </c>
      <c r="U439" s="38" t="str">
        <f aca="true">IF(ISBLANK(B439),"",IF( ISBLANK(O439), "", (TODAY()-O439)/365))</f>
        <v/>
      </c>
      <c r="V439" s="38" t="str">
        <f aca="false">IF(ISBLANK(B439),"",IF( ISBLANK(O439), "", ($Z$41-O439)/365))</f>
        <v/>
      </c>
      <c r="W439" s="29"/>
      <c r="X439" s="48" t="n">
        <v>1</v>
      </c>
      <c r="Y439" s="40"/>
    </row>
    <row r="440" customFormat="false" ht="37" hidden="false" customHeight="false" outlineLevel="0" collapsed="false">
      <c r="A440" s="1" t="n">
        <v>443</v>
      </c>
      <c r="B440" s="28" t="n">
        <v>1</v>
      </c>
      <c r="C440" s="29"/>
      <c r="D440" s="30" t="str">
        <f aca="false">CONCATENATE(E440,", ",F440,", кв-ры: ",H440,", агр: ",I440,", ",W440)</f>
        <v>, , кв-ры: 6,16,26,36,46,56,66,76,86,96,, агр: кв31 не заходить
кв 62 не заходить
кв 74 пьяный полицейский, </v>
      </c>
      <c r="E440" s="31"/>
      <c r="F440" s="31"/>
      <c r="G440" s="31"/>
      <c r="H440" s="31" t="s">
        <v>143</v>
      </c>
      <c r="I440" s="68" t="s">
        <v>138</v>
      </c>
      <c r="J440" s="4"/>
      <c r="K440" s="46"/>
      <c r="L440" s="34" t="str">
        <f aca="false">IF(ISBLANK(K440),"a","b")</f>
        <v>a</v>
      </c>
      <c r="M440" s="34" t="str">
        <f aca="false">IF(ISBLANK(B440),"",IF(L440="b",K440,IF(L440="a","")))</f>
        <v/>
      </c>
      <c r="N440" s="35" t="n">
        <f aca="false">IF(ISBLANK(B440),"",IF( ISBLANK(K440), , IF( ISBLANK(O440), 1,) ))</f>
        <v>0</v>
      </c>
      <c r="O440" s="44"/>
      <c r="P440" s="37" t="str">
        <f aca="false">IF(ISBLANK(O440),"a","b")</f>
        <v>a</v>
      </c>
      <c r="Q440" s="34" t="str">
        <f aca="false">IF(ISBLANK(B440),"",IF(P440="b",O440,IF(P440="a","")))</f>
        <v/>
      </c>
      <c r="R440" s="35" t="n">
        <f aca="false">IF(ISBLANK(B440),"",IF( ISBLANK(O440), , 1))</f>
        <v>0</v>
      </c>
      <c r="S440" s="38" t="str">
        <f aca="true">IF(ISBLANK(B440),"",IF( ISBLANK(K440), "" , IF( ISBLANK(O440), (TODAY()-K440)/365, (O440-K440)/365)) )</f>
        <v/>
      </c>
      <c r="T440" s="38" t="str">
        <f aca="false">IF(ISBLANK(B440),"",IF( ISBLANK(K440), "" , IF( ISBLANK(O440), ($Z$41-K440)/365, (O440-K440)/365)) )</f>
        <v/>
      </c>
      <c r="U440" s="38" t="str">
        <f aca="true">IF(ISBLANK(B440),"",IF( ISBLANK(O440), "", (TODAY()-O440)/365))</f>
        <v/>
      </c>
      <c r="V440" s="38" t="str">
        <f aca="false">IF(ISBLANK(B440),"",IF( ISBLANK(O440), "", ($Z$41-O440)/365))</f>
        <v/>
      </c>
      <c r="W440" s="29"/>
      <c r="X440" s="50" t="n">
        <v>1</v>
      </c>
      <c r="Y440" s="51"/>
    </row>
    <row r="441" customFormat="false" ht="37" hidden="false" customHeight="false" outlineLevel="0" collapsed="false">
      <c r="A441" s="1" t="n">
        <v>444</v>
      </c>
      <c r="B441" s="28" t="n">
        <v>1</v>
      </c>
      <c r="C441" s="29"/>
      <c r="D441" s="30" t="str">
        <f aca="false">CONCATENATE(E441,", ",F441,", кв-ры: ",H441,", агр: ",I441,", ",W441)</f>
        <v>, , кв-ры: 7,17,27,37,47,57,67,77,87,97,, агр: кв31 не заходить
кв 62 не заходить
кв 74 пьяный полицейский, </v>
      </c>
      <c r="E441" s="31"/>
      <c r="F441" s="31"/>
      <c r="G441" s="31"/>
      <c r="H441" s="31" t="s">
        <v>144</v>
      </c>
      <c r="I441" s="68" t="s">
        <v>138</v>
      </c>
      <c r="J441" s="4"/>
      <c r="K441" s="46"/>
      <c r="L441" s="34" t="str">
        <f aca="false">IF(ISBLANK(K441),"a","b")</f>
        <v>a</v>
      </c>
      <c r="M441" s="34" t="str">
        <f aca="false">IF(ISBLANK(B441),"",IF(L441="b",K441,IF(L441="a","")))</f>
        <v/>
      </c>
      <c r="N441" s="35" t="n">
        <f aca="false">IF(ISBLANK(B441),"",IF( ISBLANK(K441), , IF( ISBLANK(O441), 1,) ))</f>
        <v>0</v>
      </c>
      <c r="O441" s="44"/>
      <c r="P441" s="37" t="str">
        <f aca="false">IF(ISBLANK(O441),"a","b")</f>
        <v>a</v>
      </c>
      <c r="Q441" s="34" t="str">
        <f aca="false">IF(ISBLANK(B441),"",IF(P441="b",O441,IF(P441="a","")))</f>
        <v/>
      </c>
      <c r="R441" s="35" t="n">
        <f aca="false">IF(ISBLANK(B441),"",IF( ISBLANK(O441), , 1))</f>
        <v>0</v>
      </c>
      <c r="S441" s="38" t="str">
        <f aca="true">IF(ISBLANK(B441),"",IF( ISBLANK(K441), "" , IF( ISBLANK(O441), (TODAY()-K441)/365, (O441-K441)/365)) )</f>
        <v/>
      </c>
      <c r="T441" s="38" t="str">
        <f aca="false">IF(ISBLANK(B441),"",IF( ISBLANK(K441), "" , IF( ISBLANK(O441), ($Z$41-K441)/365, (O441-K441)/365)) )</f>
        <v/>
      </c>
      <c r="U441" s="38" t="str">
        <f aca="true">IF(ISBLANK(B441),"",IF( ISBLANK(O441), "", (TODAY()-O441)/365))</f>
        <v/>
      </c>
      <c r="V441" s="38" t="str">
        <f aca="false">IF(ISBLANK(B441),"",IF( ISBLANK(O441), "", ($Z$41-O441)/365))</f>
        <v/>
      </c>
      <c r="W441" s="29"/>
      <c r="X441" s="50" t="n">
        <v>1</v>
      </c>
      <c r="Y441" s="51"/>
    </row>
    <row r="442" customFormat="false" ht="37" hidden="false" customHeight="false" outlineLevel="0" collapsed="false">
      <c r="A442" s="1" t="n">
        <v>445</v>
      </c>
      <c r="B442" s="28" t="n">
        <v>1</v>
      </c>
      <c r="C442" s="29"/>
      <c r="D442" s="30" t="str">
        <f aca="false">CONCATENATE(E442,", ",F442,", кв-ры: ",H442,", агр: ",I442,", ",W442)</f>
        <v>, , кв-ры: 8,18,28,38,48,58,68,78,88,98,, агр: кв31 не заходить
кв 62 не заходить
кв 74 пьяный полицейский, </v>
      </c>
      <c r="E442" s="31"/>
      <c r="F442" s="31"/>
      <c r="G442" s="31"/>
      <c r="H442" s="31" t="s">
        <v>145</v>
      </c>
      <c r="I442" s="68" t="s">
        <v>138</v>
      </c>
      <c r="J442" s="4"/>
      <c r="K442" s="46"/>
      <c r="L442" s="34" t="str">
        <f aca="false">IF(ISBLANK(K442),"a","b")</f>
        <v>a</v>
      </c>
      <c r="M442" s="34" t="str">
        <f aca="false">IF(ISBLANK(B442),"",IF(L442="b",K442,IF(L442="a","")))</f>
        <v/>
      </c>
      <c r="N442" s="35" t="n">
        <f aca="false">IF(ISBLANK(B442),"",IF( ISBLANK(K442), , IF( ISBLANK(O442), 1,) ))</f>
        <v>0</v>
      </c>
      <c r="O442" s="44"/>
      <c r="P442" s="37" t="str">
        <f aca="false">IF(ISBLANK(O442),"a","b")</f>
        <v>a</v>
      </c>
      <c r="Q442" s="34" t="str">
        <f aca="false">IF(ISBLANK(B442),"",IF(P442="b",O442,IF(P442="a","")))</f>
        <v/>
      </c>
      <c r="R442" s="35" t="n">
        <f aca="false">IF(ISBLANK(B442),"",IF( ISBLANK(O442), , 1))</f>
        <v>0</v>
      </c>
      <c r="S442" s="38" t="str">
        <f aca="true">IF(ISBLANK(B442),"",IF( ISBLANK(K442), "" , IF( ISBLANK(O442), (TODAY()-K442)/365, (O442-K442)/365)) )</f>
        <v/>
      </c>
      <c r="T442" s="38" t="str">
        <f aca="false">IF(ISBLANK(B442),"",IF( ISBLANK(K442), "" , IF( ISBLANK(O442), ($Z$41-K442)/365, (O442-K442)/365)) )</f>
        <v/>
      </c>
      <c r="U442" s="38" t="str">
        <f aca="true">IF(ISBLANK(B442),"",IF( ISBLANK(O442), "", (TODAY()-O442)/365))</f>
        <v/>
      </c>
      <c r="V442" s="38" t="str">
        <f aca="false">IF(ISBLANK(B442),"",IF( ISBLANK(O442), "", ($Z$41-O442)/365))</f>
        <v/>
      </c>
      <c r="W442" s="29"/>
      <c r="X442" s="50" t="n">
        <v>1</v>
      </c>
      <c r="Y442" s="51"/>
    </row>
    <row r="443" customFormat="false" ht="37" hidden="false" customHeight="false" outlineLevel="0" collapsed="false">
      <c r="A443" s="1" t="n">
        <v>446</v>
      </c>
      <c r="B443" s="28" t="n">
        <v>1</v>
      </c>
      <c r="C443" s="29"/>
      <c r="D443" s="30" t="str">
        <f aca="false">CONCATENATE(E443,", ",F443,", кв-ры: ",H443,", агр: ",I443,", ",W443)</f>
        <v>, , кв-ры: 9,19,29,39,49,59,69,79,89,99,, агр: кв31 не заходить
кв 62 не заходить
кв 74 пьяный полицейский, </v>
      </c>
      <c r="E443" s="31"/>
      <c r="F443" s="31"/>
      <c r="G443" s="31"/>
      <c r="H443" s="31" t="s">
        <v>146</v>
      </c>
      <c r="I443" s="68" t="s">
        <v>138</v>
      </c>
      <c r="J443" s="4"/>
      <c r="K443" s="46"/>
      <c r="L443" s="34" t="str">
        <f aca="false">IF(ISBLANK(K443),"a","b")</f>
        <v>a</v>
      </c>
      <c r="M443" s="34" t="str">
        <f aca="false">IF(ISBLANK(B443),"",IF(L443="b",K443,IF(L443="a","")))</f>
        <v/>
      </c>
      <c r="N443" s="35" t="n">
        <f aca="false">IF(ISBLANK(B443),"",IF( ISBLANK(K443), , IF( ISBLANK(O443), 1,) ))</f>
        <v>0</v>
      </c>
      <c r="O443" s="44"/>
      <c r="P443" s="37" t="str">
        <f aca="false">IF(ISBLANK(O443),"a","b")</f>
        <v>a</v>
      </c>
      <c r="Q443" s="34" t="str">
        <f aca="false">IF(ISBLANK(B443),"",IF(P443="b",O443,IF(P443="a","")))</f>
        <v/>
      </c>
      <c r="R443" s="35" t="n">
        <f aca="false">IF(ISBLANK(B443),"",IF( ISBLANK(O443), , 1))</f>
        <v>0</v>
      </c>
      <c r="S443" s="38" t="str">
        <f aca="true">IF(ISBLANK(B443),"",IF( ISBLANK(K443), "" , IF( ISBLANK(O443), (TODAY()-K443)/365, (O443-K443)/365)) )</f>
        <v/>
      </c>
      <c r="T443" s="38" t="str">
        <f aca="false">IF(ISBLANK(B443),"",IF( ISBLANK(K443), "" , IF( ISBLANK(O443), ($Z$41-K443)/365, (O443-K443)/365)) )</f>
        <v/>
      </c>
      <c r="U443" s="38" t="str">
        <f aca="true">IF(ISBLANK(B443),"",IF( ISBLANK(O443), "", (TODAY()-O443)/365))</f>
        <v/>
      </c>
      <c r="V443" s="38" t="str">
        <f aca="false">IF(ISBLANK(B443),"",IF( ISBLANK(O443), "", ($Z$41-O443)/365))</f>
        <v/>
      </c>
      <c r="W443" s="29"/>
      <c r="X443" s="50" t="n">
        <v>1</v>
      </c>
      <c r="Y443" s="51"/>
    </row>
    <row r="444" customFormat="false" ht="37" hidden="false" customHeight="false" outlineLevel="0" collapsed="false">
      <c r="A444" s="1" t="n">
        <v>447</v>
      </c>
      <c r="B444" s="28" t="n">
        <v>1</v>
      </c>
      <c r="C444" s="29"/>
      <c r="D444" s="30" t="str">
        <f aca="false">CONCATENATE(E444,", ",F444,", кв-ры: ",H444,", агр: ",I444,", ",W444)</f>
        <v>, , кв-ры: 10,20,30,40,50,60,70,80,90,, агр: кв31 не заходить
кв 62 не заходить
кв 74 пьяный полицейский, </v>
      </c>
      <c r="E444" s="31"/>
      <c r="F444" s="31"/>
      <c r="G444" s="31"/>
      <c r="H444" s="31" t="s">
        <v>147</v>
      </c>
      <c r="I444" s="68" t="s">
        <v>138</v>
      </c>
      <c r="J444" s="4"/>
      <c r="K444" s="46"/>
      <c r="L444" s="34" t="str">
        <f aca="false">IF(ISBLANK(K444),"a","b")</f>
        <v>a</v>
      </c>
      <c r="M444" s="34" t="str">
        <f aca="false">IF(ISBLANK(B444),"",IF(L444="b",K444,IF(L444="a","")))</f>
        <v/>
      </c>
      <c r="N444" s="35" t="n">
        <f aca="false">IF(ISBLANK(B444),"",IF( ISBLANK(K444), , IF( ISBLANK(O444), 1,) ))</f>
        <v>0</v>
      </c>
      <c r="O444" s="44"/>
      <c r="P444" s="37" t="str">
        <f aca="false">IF(ISBLANK(O444),"a","b")</f>
        <v>a</v>
      </c>
      <c r="Q444" s="34" t="str">
        <f aca="false">IF(ISBLANK(B444),"",IF(P444="b",O444,IF(P444="a","")))</f>
        <v/>
      </c>
      <c r="R444" s="35" t="n">
        <f aca="false">IF(ISBLANK(B444),"",IF( ISBLANK(O444), , 1))</f>
        <v>0</v>
      </c>
      <c r="S444" s="38" t="str">
        <f aca="true">IF(ISBLANK(B444),"",IF( ISBLANK(K444), "" , IF( ISBLANK(O444), (TODAY()-K444)/365, (O444-K444)/365)) )</f>
        <v/>
      </c>
      <c r="T444" s="38" t="str">
        <f aca="false">IF(ISBLANK(B444),"",IF( ISBLANK(K444), "" , IF( ISBLANK(O444), ($Z$41-K444)/365, (O444-K444)/365)) )</f>
        <v/>
      </c>
      <c r="U444" s="38" t="str">
        <f aca="true">IF(ISBLANK(B444),"",IF( ISBLANK(O444), "", (TODAY()-O444)/365))</f>
        <v/>
      </c>
      <c r="V444" s="38" t="str">
        <f aca="false">IF(ISBLANK(B444),"",IF( ISBLANK(O444), "", ($Z$41-O444)/365))</f>
        <v/>
      </c>
      <c r="W444" s="29"/>
      <c r="X444" s="48" t="n">
        <v>1</v>
      </c>
      <c r="Y444" s="40"/>
    </row>
    <row r="445" customFormat="false" ht="15" hidden="false" customHeight="false" outlineLevel="0" collapsed="false">
      <c r="A445" s="1" t="n">
        <v>448</v>
      </c>
      <c r="B445" s="28" t="n">
        <v>1</v>
      </c>
      <c r="C445" s="29" t="n">
        <v>12</v>
      </c>
      <c r="D445" s="30" t="str">
        <f aca="false">CONCATENATE(E445,", ",F445,", кв-ры: ",H445,", агр: ",I445,", ",W445)</f>
        <v> Ленина, 28, кв-ры: 1,11,21,31,41,51,61,71,81,91,, агр: , </v>
      </c>
      <c r="E445" s="31" t="s">
        <v>130</v>
      </c>
      <c r="F445" s="31" t="n">
        <v>28</v>
      </c>
      <c r="G445" s="31" t="n">
        <v>99</v>
      </c>
      <c r="H445" s="31" t="s">
        <v>137</v>
      </c>
      <c r="I445" s="32"/>
      <c r="J445" s="4"/>
      <c r="K445" s="46"/>
      <c r="L445" s="34" t="str">
        <f aca="false">IF(ISBLANK(K445),"a","b")</f>
        <v>a</v>
      </c>
      <c r="M445" s="34" t="str">
        <f aca="false">IF(ISBLANK(B445),"",IF(L445="b",K445,IF(L445="a","")))</f>
        <v/>
      </c>
      <c r="N445" s="35" t="n">
        <f aca="false">IF(ISBLANK(B445),"",IF( ISBLANK(K445), , IF( ISBLANK(O445), 1,) ))</f>
        <v>0</v>
      </c>
      <c r="O445" s="44"/>
      <c r="P445" s="37" t="str">
        <f aca="false">IF(ISBLANK(O445),"a","b")</f>
        <v>a</v>
      </c>
      <c r="Q445" s="34" t="str">
        <f aca="false">IF(ISBLANK(B445),"",IF(P445="b",O445,IF(P445="a","")))</f>
        <v/>
      </c>
      <c r="R445" s="35" t="n">
        <f aca="false">IF(ISBLANK(B445),"",IF( ISBLANK(O445), , 1))</f>
        <v>0</v>
      </c>
      <c r="S445" s="38" t="str">
        <f aca="true">IF(ISBLANK(B445),"",IF( ISBLANK(K445), "" , IF( ISBLANK(O445), (TODAY()-K445)/365, (O445-K445)/365)) )</f>
        <v/>
      </c>
      <c r="T445" s="38" t="str">
        <f aca="false">IF(ISBLANK(B445),"",IF( ISBLANK(K445), "" , IF( ISBLANK(O445), ($Z$41-K445)/365, (O445-K445)/365)) )</f>
        <v/>
      </c>
      <c r="U445" s="38" t="str">
        <f aca="true">IF(ISBLANK(B445),"",IF( ISBLANK(O445), "", (TODAY()-O445)/365))</f>
        <v/>
      </c>
      <c r="V445" s="38" t="str">
        <f aca="false">IF(ISBLANK(B445),"",IF( ISBLANK(O445), "", ($Z$41-O445)/365))</f>
        <v/>
      </c>
      <c r="W445" s="29"/>
      <c r="X445" s="48" t="n">
        <v>1</v>
      </c>
      <c r="Y445" s="40"/>
    </row>
    <row r="446" customFormat="false" ht="15" hidden="false" customHeight="false" outlineLevel="0" collapsed="false">
      <c r="A446" s="1" t="n">
        <v>449</v>
      </c>
      <c r="B446" s="28" t="n">
        <v>1</v>
      </c>
      <c r="C446" s="29"/>
      <c r="D446" s="30" t="str">
        <f aca="false">CONCATENATE(E446,", ",F446,", кв-ры: ",H446,", агр: ",I446,", ",W446)</f>
        <v>, , кв-ры: 2,12,22,32,42,52,62,72,82,92,, агр: , </v>
      </c>
      <c r="E446" s="31"/>
      <c r="F446" s="31"/>
      <c r="G446" s="31"/>
      <c r="H446" s="31" t="s">
        <v>139</v>
      </c>
      <c r="I446" s="32"/>
      <c r="J446" s="4"/>
      <c r="K446" s="46"/>
      <c r="L446" s="34" t="str">
        <f aca="false">IF(ISBLANK(K446),"a","b")</f>
        <v>a</v>
      </c>
      <c r="M446" s="34" t="str">
        <f aca="false">IF(ISBLANK(B446),"",IF(L446="b",K446,IF(L446="a","")))</f>
        <v/>
      </c>
      <c r="N446" s="35" t="n">
        <f aca="false">IF(ISBLANK(B446),"",IF( ISBLANK(K446), , IF( ISBLANK(O446), 1,) ))</f>
        <v>0</v>
      </c>
      <c r="O446" s="44"/>
      <c r="P446" s="37" t="str">
        <f aca="false">IF(ISBLANK(O446),"a","b")</f>
        <v>a</v>
      </c>
      <c r="Q446" s="34" t="str">
        <f aca="false">IF(ISBLANK(B446),"",IF(P446="b",O446,IF(P446="a","")))</f>
        <v/>
      </c>
      <c r="R446" s="35" t="n">
        <f aca="false">IF(ISBLANK(B446),"",IF( ISBLANK(O446), , 1))</f>
        <v>0</v>
      </c>
      <c r="S446" s="38" t="str">
        <f aca="true">IF(ISBLANK(B446),"",IF( ISBLANK(K446), "" , IF( ISBLANK(O446), (TODAY()-K446)/365, (O446-K446)/365)) )</f>
        <v/>
      </c>
      <c r="T446" s="38" t="str">
        <f aca="false">IF(ISBLANK(B446),"",IF( ISBLANK(K446), "" , IF( ISBLANK(O446), ($Z$41-K446)/365, (O446-K446)/365)) )</f>
        <v/>
      </c>
      <c r="U446" s="38" t="str">
        <f aca="true">IF(ISBLANK(B446),"",IF( ISBLANK(O446), "", (TODAY()-O446)/365))</f>
        <v/>
      </c>
      <c r="V446" s="38" t="str">
        <f aca="false">IF(ISBLANK(B446),"",IF( ISBLANK(O446), "", ($Z$41-O446)/365))</f>
        <v/>
      </c>
      <c r="W446" s="29"/>
      <c r="X446" s="48" t="n">
        <v>1</v>
      </c>
      <c r="Y446" s="40"/>
    </row>
    <row r="447" customFormat="false" ht="15" hidden="false" customHeight="false" outlineLevel="0" collapsed="false">
      <c r="A447" s="1" t="n">
        <v>450</v>
      </c>
      <c r="B447" s="28" t="n">
        <v>1</v>
      </c>
      <c r="C447" s="29"/>
      <c r="D447" s="30" t="str">
        <f aca="false">CONCATENATE(E447,", ",F447,", кв-ры: ",H447,", агр: ",I447,", ",W447)</f>
        <v>, , кв-ры: 3,13,23,33,43,53,63,73,83,93,, агр: , </v>
      </c>
      <c r="E447" s="31"/>
      <c r="F447" s="31"/>
      <c r="G447" s="31"/>
      <c r="H447" s="31" t="s">
        <v>140</v>
      </c>
      <c r="I447" s="32"/>
      <c r="J447" s="4"/>
      <c r="K447" s="33"/>
      <c r="L447" s="34" t="str">
        <f aca="false">IF(ISBLANK(K447),"a","b")</f>
        <v>a</v>
      </c>
      <c r="M447" s="34" t="str">
        <f aca="false">IF(ISBLANK(B447),"",IF(L447="b",K447,IF(L447="a","")))</f>
        <v/>
      </c>
      <c r="N447" s="35" t="n">
        <f aca="false">IF(ISBLANK(B447),"",IF( ISBLANK(K447), , IF( ISBLANK(O447), 1,) ))</f>
        <v>0</v>
      </c>
      <c r="O447" s="44"/>
      <c r="P447" s="37" t="str">
        <f aca="false">IF(ISBLANK(O447),"a","b")</f>
        <v>a</v>
      </c>
      <c r="Q447" s="34" t="str">
        <f aca="false">IF(ISBLANK(B447),"",IF(P447="b",O447,IF(P447="a","")))</f>
        <v/>
      </c>
      <c r="R447" s="35" t="n">
        <f aca="false">IF(ISBLANK(B447),"",IF( ISBLANK(O447), , 1))</f>
        <v>0</v>
      </c>
      <c r="S447" s="38" t="str">
        <f aca="true">IF(ISBLANK(B447),"",IF( ISBLANK(K447), "" , IF( ISBLANK(O447), (TODAY()-K447)/365, (O447-K447)/365)) )</f>
        <v/>
      </c>
      <c r="T447" s="38" t="str">
        <f aca="false">IF(ISBLANK(B447),"",IF( ISBLANK(K447), "" , IF( ISBLANK(O447), ($Z$41-K447)/365, (O447-K447)/365)) )</f>
        <v/>
      </c>
      <c r="U447" s="38" t="str">
        <f aca="true">IF(ISBLANK(B447),"",IF( ISBLANK(O447), "", (TODAY()-O447)/365))</f>
        <v/>
      </c>
      <c r="V447" s="38" t="str">
        <f aca="false">IF(ISBLANK(B447),"",IF( ISBLANK(O447), "", ($Z$41-O447)/365))</f>
        <v/>
      </c>
      <c r="W447" s="29"/>
      <c r="X447" s="39" t="n">
        <v>1</v>
      </c>
      <c r="Y447" s="40"/>
    </row>
    <row r="448" customFormat="false" ht="15" hidden="false" customHeight="false" outlineLevel="0" collapsed="false">
      <c r="A448" s="1" t="n">
        <v>451</v>
      </c>
      <c r="B448" s="28" t="n">
        <v>1</v>
      </c>
      <c r="C448" s="29"/>
      <c r="D448" s="30" t="str">
        <f aca="false">CONCATENATE(E448,", ",F448,", кв-ры: ",H448,", агр: ",I448,", ",W448)</f>
        <v>, , кв-ры: 4,14,24,34,44,54,64,74,84,94,, агр: , </v>
      </c>
      <c r="E448" s="31"/>
      <c r="F448" s="31"/>
      <c r="G448" s="31"/>
      <c r="H448" s="31" t="s">
        <v>141</v>
      </c>
      <c r="I448" s="32"/>
      <c r="J448" s="4"/>
      <c r="K448" s="33"/>
      <c r="L448" s="34" t="str">
        <f aca="false">IF(ISBLANK(K448),"a","b")</f>
        <v>a</v>
      </c>
      <c r="M448" s="34" t="str">
        <f aca="false">IF(ISBLANK(B448),"",IF(L448="b",K448,IF(L448="a","")))</f>
        <v/>
      </c>
      <c r="N448" s="35" t="n">
        <f aca="false">IF(ISBLANK(B448),"",IF( ISBLANK(K448), , IF( ISBLANK(O448), 1,) ))</f>
        <v>0</v>
      </c>
      <c r="O448" s="44"/>
      <c r="P448" s="37" t="str">
        <f aca="false">IF(ISBLANK(O448),"a","b")</f>
        <v>a</v>
      </c>
      <c r="Q448" s="34" t="str">
        <f aca="false">IF(ISBLANK(B448),"",IF(P448="b",O448,IF(P448="a","")))</f>
        <v/>
      </c>
      <c r="R448" s="35" t="n">
        <f aca="false">IF(ISBLANK(B448),"",IF( ISBLANK(O448), , 1))</f>
        <v>0</v>
      </c>
      <c r="S448" s="38" t="str">
        <f aca="true">IF(ISBLANK(B448),"",IF( ISBLANK(K448), "" , IF( ISBLANK(O448), (TODAY()-K448)/365, (O448-K448)/365)) )</f>
        <v/>
      </c>
      <c r="T448" s="38" t="str">
        <f aca="false">IF(ISBLANK(B448),"",IF( ISBLANK(K448), "" , IF( ISBLANK(O448), ($Z$41-K448)/365, (O448-K448)/365)) )</f>
        <v/>
      </c>
      <c r="U448" s="38" t="str">
        <f aca="true">IF(ISBLANK(B448),"",IF( ISBLANK(O448), "", (TODAY()-O448)/365))</f>
        <v/>
      </c>
      <c r="V448" s="38" t="str">
        <f aca="false">IF(ISBLANK(B448),"",IF( ISBLANK(O448), "", ($Z$41-O448)/365))</f>
        <v/>
      </c>
      <c r="W448" s="29"/>
      <c r="X448" s="39" t="n">
        <v>1</v>
      </c>
      <c r="Y448" s="40"/>
    </row>
    <row r="449" customFormat="false" ht="15" hidden="false" customHeight="false" outlineLevel="0" collapsed="false">
      <c r="A449" s="1" t="n">
        <v>452</v>
      </c>
      <c r="B449" s="28" t="n">
        <v>1</v>
      </c>
      <c r="C449" s="29"/>
      <c r="D449" s="30" t="str">
        <f aca="false">CONCATENATE(E449,", ",F449,", кв-ры: ",H449,", агр: ",I449,", ",W449)</f>
        <v>, , кв-ры: 5,15,25,35,45,55,65,75,85,95,, агр: , </v>
      </c>
      <c r="E449" s="31"/>
      <c r="F449" s="31"/>
      <c r="G449" s="31"/>
      <c r="H449" s="31" t="s">
        <v>142</v>
      </c>
      <c r="I449" s="32"/>
      <c r="J449" s="4"/>
      <c r="K449" s="46"/>
      <c r="L449" s="34" t="str">
        <f aca="false">IF(ISBLANK(K449),"a","b")</f>
        <v>a</v>
      </c>
      <c r="M449" s="34" t="str">
        <f aca="false">IF(ISBLANK(B449),"",IF(L449="b",K449,IF(L449="a","")))</f>
        <v/>
      </c>
      <c r="N449" s="35" t="n">
        <f aca="false">IF(ISBLANK(B449),"",IF( ISBLANK(K449), , IF( ISBLANK(O449), 1,) ))</f>
        <v>0</v>
      </c>
      <c r="O449" s="44"/>
      <c r="P449" s="37" t="str">
        <f aca="false">IF(ISBLANK(O449),"a","b")</f>
        <v>a</v>
      </c>
      <c r="Q449" s="34" t="str">
        <f aca="false">IF(ISBLANK(B449),"",IF(P449="b",O449,IF(P449="a","")))</f>
        <v/>
      </c>
      <c r="R449" s="35" t="n">
        <f aca="false">IF(ISBLANK(B449),"",IF( ISBLANK(O449), , 1))</f>
        <v>0</v>
      </c>
      <c r="S449" s="38" t="str">
        <f aca="true">IF(ISBLANK(B449),"",IF( ISBLANK(K449), "" , IF( ISBLANK(O449), (TODAY()-K449)/365, (O449-K449)/365)) )</f>
        <v/>
      </c>
      <c r="T449" s="38" t="str">
        <f aca="false">IF(ISBLANK(B449),"",IF( ISBLANK(K449), "" , IF( ISBLANK(O449), ($Z$41-K449)/365, (O449-K449)/365)) )</f>
        <v/>
      </c>
      <c r="U449" s="38" t="str">
        <f aca="true">IF(ISBLANK(B449),"",IF( ISBLANK(O449), "", (TODAY()-O449)/365))</f>
        <v/>
      </c>
      <c r="V449" s="38" t="str">
        <f aca="false">IF(ISBLANK(B449),"",IF( ISBLANK(O449), "", ($Z$41-O449)/365))</f>
        <v/>
      </c>
      <c r="W449" s="29"/>
      <c r="X449" s="39" t="n">
        <v>1</v>
      </c>
      <c r="Y449" s="40"/>
    </row>
    <row r="450" customFormat="false" ht="15" hidden="false" customHeight="false" outlineLevel="0" collapsed="false">
      <c r="A450" s="1" t="n">
        <v>453</v>
      </c>
      <c r="B450" s="28" t="n">
        <v>1</v>
      </c>
      <c r="C450" s="29"/>
      <c r="D450" s="30" t="str">
        <f aca="false">CONCATENATE(E450,", ",F450,", кв-ры: ",H450,", агр: ",I450,", ",W450)</f>
        <v>, , кв-ры: 6,16,26,36,46,56,66,76,86,96,, агр: , </v>
      </c>
      <c r="E450" s="31"/>
      <c r="F450" s="31"/>
      <c r="G450" s="31"/>
      <c r="H450" s="31" t="s">
        <v>143</v>
      </c>
      <c r="I450" s="32"/>
      <c r="J450" s="4"/>
      <c r="K450" s="46"/>
      <c r="L450" s="34" t="str">
        <f aca="false">IF(ISBLANK(K450),"a","b")</f>
        <v>a</v>
      </c>
      <c r="M450" s="34" t="str">
        <f aca="false">IF(ISBLANK(B450),"",IF(L450="b",K450,IF(L450="a","")))</f>
        <v/>
      </c>
      <c r="N450" s="35" t="n">
        <f aca="false">IF(ISBLANK(B450),"",IF( ISBLANK(K450), , IF( ISBLANK(O450), 1,) ))</f>
        <v>0</v>
      </c>
      <c r="O450" s="44"/>
      <c r="P450" s="37" t="str">
        <f aca="false">IF(ISBLANK(O450),"a","b")</f>
        <v>a</v>
      </c>
      <c r="Q450" s="34" t="str">
        <f aca="false">IF(ISBLANK(B450),"",IF(P450="b",O450,IF(P450="a","")))</f>
        <v/>
      </c>
      <c r="R450" s="35" t="n">
        <f aca="false">IF(ISBLANK(B450),"",IF( ISBLANK(O450), , 1))</f>
        <v>0</v>
      </c>
      <c r="S450" s="38" t="str">
        <f aca="true">IF(ISBLANK(B450),"",IF( ISBLANK(K450), "" , IF( ISBLANK(O450), (TODAY()-K450)/365, (O450-K450)/365)) )</f>
        <v/>
      </c>
      <c r="T450" s="38" t="str">
        <f aca="false">IF(ISBLANK(B450),"",IF( ISBLANK(K450), "" , IF( ISBLANK(O450), ($Z$41-K450)/365, (O450-K450)/365)) )</f>
        <v/>
      </c>
      <c r="U450" s="38" t="str">
        <f aca="true">IF(ISBLANK(B450),"",IF( ISBLANK(O450), "", (TODAY()-O450)/365))</f>
        <v/>
      </c>
      <c r="V450" s="38" t="str">
        <f aca="false">IF(ISBLANK(B450),"",IF( ISBLANK(O450), "", ($Z$41-O450)/365))</f>
        <v/>
      </c>
      <c r="W450" s="29"/>
      <c r="X450" s="39" t="n">
        <v>1</v>
      </c>
      <c r="Y450" s="40"/>
    </row>
    <row r="451" customFormat="false" ht="15" hidden="false" customHeight="false" outlineLevel="0" collapsed="false">
      <c r="A451" s="1" t="n">
        <v>454</v>
      </c>
      <c r="B451" s="28" t="n">
        <v>1</v>
      </c>
      <c r="C451" s="29"/>
      <c r="D451" s="30" t="str">
        <f aca="false">CONCATENATE(E451,", ",F451,", кв-ры: ",H451,", агр: ",I451,", ",W451)</f>
        <v>, , кв-ры: 7,17,27,37,47,57,67,77,87,97,, агр: , </v>
      </c>
      <c r="E451" s="31"/>
      <c r="F451" s="31"/>
      <c r="G451" s="31"/>
      <c r="H451" s="31" t="s">
        <v>144</v>
      </c>
      <c r="I451" s="32"/>
      <c r="J451" s="4"/>
      <c r="K451" s="46"/>
      <c r="L451" s="34" t="str">
        <f aca="false">IF(ISBLANK(K451),"a","b")</f>
        <v>a</v>
      </c>
      <c r="M451" s="34" t="str">
        <f aca="false">IF(ISBLANK(B451),"",IF(L451="b",K451,IF(L451="a","")))</f>
        <v/>
      </c>
      <c r="N451" s="35" t="n">
        <f aca="false">IF(ISBLANK(B451),"",IF( ISBLANK(K451), , IF( ISBLANK(O451), 1,) ))</f>
        <v>0</v>
      </c>
      <c r="O451" s="44"/>
      <c r="P451" s="37" t="str">
        <f aca="false">IF(ISBLANK(O451),"a","b")</f>
        <v>a</v>
      </c>
      <c r="Q451" s="34" t="str">
        <f aca="false">IF(ISBLANK(B451),"",IF(P451="b",O451,IF(P451="a","")))</f>
        <v/>
      </c>
      <c r="R451" s="35" t="n">
        <f aca="false">IF(ISBLANK(B451),"",IF( ISBLANK(O451), , 1))</f>
        <v>0</v>
      </c>
      <c r="S451" s="38" t="str">
        <f aca="true">IF(ISBLANK(B451),"",IF( ISBLANK(K451), "" , IF( ISBLANK(O451), (TODAY()-K451)/365, (O451-K451)/365)) )</f>
        <v/>
      </c>
      <c r="T451" s="38" t="str">
        <f aca="false">IF(ISBLANK(B451),"",IF( ISBLANK(K451), "" , IF( ISBLANK(O451), ($Z$41-K451)/365, (O451-K451)/365)) )</f>
        <v/>
      </c>
      <c r="U451" s="38" t="str">
        <f aca="true">IF(ISBLANK(B451),"",IF( ISBLANK(O451), "", (TODAY()-O451)/365))</f>
        <v/>
      </c>
      <c r="V451" s="38" t="str">
        <f aca="false">IF(ISBLANK(B451),"",IF( ISBLANK(O451), "", ($Z$41-O451)/365))</f>
        <v/>
      </c>
      <c r="W451" s="29"/>
      <c r="X451" s="39" t="n">
        <v>1</v>
      </c>
      <c r="Y451" s="40"/>
    </row>
    <row r="452" customFormat="false" ht="15" hidden="false" customHeight="false" outlineLevel="0" collapsed="false">
      <c r="A452" s="1" t="n">
        <v>455</v>
      </c>
      <c r="B452" s="28" t="n">
        <v>1</v>
      </c>
      <c r="C452" s="29"/>
      <c r="D452" s="30" t="str">
        <f aca="false">CONCATENATE(E452,", ",F452,", кв-ры: ",H452,", агр: ",I452,", ",W452)</f>
        <v>, , кв-ры: 8,18,28,38,48,58,68,78,88,98,, агр: , </v>
      </c>
      <c r="E452" s="31"/>
      <c r="F452" s="31"/>
      <c r="G452" s="31"/>
      <c r="H452" s="31" t="s">
        <v>145</v>
      </c>
      <c r="I452" s="32"/>
      <c r="J452" s="4"/>
      <c r="K452" s="46"/>
      <c r="L452" s="34" t="str">
        <f aca="false">IF(ISBLANK(K452),"a","b")</f>
        <v>a</v>
      </c>
      <c r="M452" s="34" t="str">
        <f aca="false">IF(ISBLANK(B452),"",IF(L452="b",K452,IF(L452="a","")))</f>
        <v/>
      </c>
      <c r="N452" s="35" t="n">
        <f aca="false">IF(ISBLANK(B452),"",IF( ISBLANK(K452), , IF( ISBLANK(O452), 1,) ))</f>
        <v>0</v>
      </c>
      <c r="O452" s="44"/>
      <c r="P452" s="37" t="str">
        <f aca="false">IF(ISBLANK(O452),"a","b")</f>
        <v>a</v>
      </c>
      <c r="Q452" s="34" t="str">
        <f aca="false">IF(ISBLANK(B452),"",IF(P452="b",O452,IF(P452="a","")))</f>
        <v/>
      </c>
      <c r="R452" s="35" t="n">
        <f aca="false">IF(ISBLANK(B452),"",IF( ISBLANK(O452), , 1))</f>
        <v>0</v>
      </c>
      <c r="S452" s="38" t="str">
        <f aca="true">IF(ISBLANK(B452),"",IF( ISBLANK(K452), "" , IF( ISBLANK(O452), (TODAY()-K452)/365, (O452-K452)/365)) )</f>
        <v/>
      </c>
      <c r="T452" s="38" t="str">
        <f aca="false">IF(ISBLANK(B452),"",IF( ISBLANK(K452), "" , IF( ISBLANK(O452), ($Z$41-K452)/365, (O452-K452)/365)) )</f>
        <v/>
      </c>
      <c r="U452" s="38" t="str">
        <f aca="true">IF(ISBLANK(B452),"",IF( ISBLANK(O452), "", (TODAY()-O452)/365))</f>
        <v/>
      </c>
      <c r="V452" s="38" t="str">
        <f aca="false">IF(ISBLANK(B452),"",IF( ISBLANK(O452), "", ($Z$41-O452)/365))</f>
        <v/>
      </c>
      <c r="W452" s="29"/>
      <c r="X452" s="39" t="n">
        <v>1</v>
      </c>
      <c r="Y452" s="40"/>
    </row>
    <row r="453" customFormat="false" ht="15" hidden="false" customHeight="false" outlineLevel="0" collapsed="false">
      <c r="A453" s="1" t="n">
        <v>456</v>
      </c>
      <c r="B453" s="28" t="n">
        <v>1</v>
      </c>
      <c r="C453" s="29"/>
      <c r="D453" s="30" t="str">
        <f aca="false">CONCATENATE(E453,", ",F453,", кв-ры: ",H453,", агр: ",I453,", ",W453)</f>
        <v>, , кв-ры: 9,19,29,39,49,59,69,79,89,99,, агр: , </v>
      </c>
      <c r="E453" s="31"/>
      <c r="F453" s="31"/>
      <c r="G453" s="31"/>
      <c r="H453" s="31" t="s">
        <v>146</v>
      </c>
      <c r="I453" s="32"/>
      <c r="J453" s="4"/>
      <c r="K453" s="46"/>
      <c r="L453" s="34" t="str">
        <f aca="false">IF(ISBLANK(K453),"a","b")</f>
        <v>a</v>
      </c>
      <c r="M453" s="34" t="str">
        <f aca="false">IF(ISBLANK(B453),"",IF(L453="b",K453,IF(L453="a","")))</f>
        <v/>
      </c>
      <c r="N453" s="35" t="n">
        <f aca="false">IF(ISBLANK(B453),"",IF( ISBLANK(K453), , IF( ISBLANK(O453), 1,) ))</f>
        <v>0</v>
      </c>
      <c r="O453" s="44"/>
      <c r="P453" s="37" t="str">
        <f aca="false">IF(ISBLANK(O453),"a","b")</f>
        <v>a</v>
      </c>
      <c r="Q453" s="34" t="str">
        <f aca="false">IF(ISBLANK(B453),"",IF(P453="b",O453,IF(P453="a","")))</f>
        <v/>
      </c>
      <c r="R453" s="35" t="n">
        <f aca="false">IF(ISBLANK(B453),"",IF( ISBLANK(O453), , 1))</f>
        <v>0</v>
      </c>
      <c r="S453" s="38" t="str">
        <f aca="true">IF(ISBLANK(B453),"",IF( ISBLANK(K453), "" , IF( ISBLANK(O453), (TODAY()-K453)/365, (O453-K453)/365)) )</f>
        <v/>
      </c>
      <c r="T453" s="38" t="str">
        <f aca="false">IF(ISBLANK(B453),"",IF( ISBLANK(K453), "" , IF( ISBLANK(O453), ($Z$41-K453)/365, (O453-K453)/365)) )</f>
        <v/>
      </c>
      <c r="U453" s="38" t="str">
        <f aca="true">IF(ISBLANK(B453),"",IF( ISBLANK(O453), "", (TODAY()-O453)/365))</f>
        <v/>
      </c>
      <c r="V453" s="38" t="str">
        <f aca="false">IF(ISBLANK(B453),"",IF( ISBLANK(O453), "", ($Z$41-O453)/365))</f>
        <v/>
      </c>
      <c r="W453" s="29"/>
      <c r="X453" s="39" t="n">
        <v>1</v>
      </c>
      <c r="Y453" s="40"/>
    </row>
    <row r="454" customFormat="false" ht="15" hidden="false" customHeight="false" outlineLevel="0" collapsed="false">
      <c r="A454" s="1" t="n">
        <v>457</v>
      </c>
      <c r="B454" s="28" t="n">
        <v>1</v>
      </c>
      <c r="C454" s="29"/>
      <c r="D454" s="30" t="str">
        <f aca="false">CONCATENATE(E454,", ",F454,", кв-ры: ",H454,", агр: ",I454,", ",W454)</f>
        <v>, , кв-ры: 10,20,30,40,50,60,70,80,90,, агр: , </v>
      </c>
      <c r="E454" s="31"/>
      <c r="F454" s="31"/>
      <c r="G454" s="31"/>
      <c r="H454" s="31" t="s">
        <v>147</v>
      </c>
      <c r="I454" s="32"/>
      <c r="J454" s="4"/>
      <c r="K454" s="46"/>
      <c r="L454" s="34" t="str">
        <f aca="false">IF(ISBLANK(K454),"a","b")</f>
        <v>a</v>
      </c>
      <c r="M454" s="34" t="str">
        <f aca="false">IF(ISBLANK(B454),"",IF(L454="b",K454,IF(L454="a","")))</f>
        <v/>
      </c>
      <c r="N454" s="35" t="n">
        <f aca="false">IF(ISBLANK(B454),"",IF( ISBLANK(K454), , IF( ISBLANK(O454), 1,) ))</f>
        <v>0</v>
      </c>
      <c r="O454" s="44"/>
      <c r="P454" s="37" t="str">
        <f aca="false">IF(ISBLANK(O454),"a","b")</f>
        <v>a</v>
      </c>
      <c r="Q454" s="34" t="str">
        <f aca="false">IF(ISBLANK(B454),"",IF(P454="b",O454,IF(P454="a","")))</f>
        <v/>
      </c>
      <c r="R454" s="35" t="n">
        <f aca="false">IF(ISBLANK(B454),"",IF( ISBLANK(O454), , 1))</f>
        <v>0</v>
      </c>
      <c r="S454" s="38" t="str">
        <f aca="true">IF(ISBLANK(B454),"",IF( ISBLANK(K454), "" , IF( ISBLANK(O454), (TODAY()-K454)/365, (O454-K454)/365)) )</f>
        <v/>
      </c>
      <c r="T454" s="38" t="str">
        <f aca="false">IF(ISBLANK(B454),"",IF( ISBLANK(K454), "" , IF( ISBLANK(O454), ($Z$41-K454)/365, (O454-K454)/365)) )</f>
        <v/>
      </c>
      <c r="U454" s="38" t="str">
        <f aca="true">IF(ISBLANK(B454),"",IF( ISBLANK(O454), "", (TODAY()-O454)/365))</f>
        <v/>
      </c>
      <c r="V454" s="38" t="str">
        <f aca="false">IF(ISBLANK(B454),"",IF( ISBLANK(O454), "", ($Z$41-O454)/365))</f>
        <v/>
      </c>
      <c r="W454" s="29"/>
      <c r="X454" s="39" t="n">
        <v>1</v>
      </c>
      <c r="Y454" s="40"/>
    </row>
    <row r="455" customFormat="false" ht="15" hidden="false" customHeight="false" outlineLevel="0" collapsed="false">
      <c r="A455" s="1" t="n">
        <v>458</v>
      </c>
      <c r="B455" s="28" t="n">
        <v>1</v>
      </c>
      <c r="C455" s="29" t="n">
        <v>13</v>
      </c>
      <c r="D455" s="30" t="str">
        <f aca="false">CONCATENATE(E455,", ",F455,", кв-ры: ",H455,", агр: ",I455,", ",W455)</f>
        <v> Ленина, 30, кв-ры: 1,11,21,31,41,51,61,71,81,91,, агр: , </v>
      </c>
      <c r="E455" s="31" t="s">
        <v>130</v>
      </c>
      <c r="F455" s="31" t="n">
        <v>30</v>
      </c>
      <c r="G455" s="31" t="n">
        <v>98</v>
      </c>
      <c r="H455" s="31" t="s">
        <v>137</v>
      </c>
      <c r="I455" s="32"/>
      <c r="J455" s="4"/>
      <c r="K455" s="46"/>
      <c r="L455" s="34" t="str">
        <f aca="false">IF(ISBLANK(K455),"a","b")</f>
        <v>a</v>
      </c>
      <c r="M455" s="34" t="str">
        <f aca="false">IF(ISBLANK(B455),"",IF(L455="b",K455,IF(L455="a","")))</f>
        <v/>
      </c>
      <c r="N455" s="35" t="n">
        <f aca="false">IF(ISBLANK(B455),"",IF( ISBLANK(K455), , IF( ISBLANK(O455), 1,) ))</f>
        <v>0</v>
      </c>
      <c r="O455" s="44"/>
      <c r="P455" s="37" t="str">
        <f aca="false">IF(ISBLANK(O455),"a","b")</f>
        <v>a</v>
      </c>
      <c r="Q455" s="34" t="str">
        <f aca="false">IF(ISBLANK(B455),"",IF(P455="b",O455,IF(P455="a","")))</f>
        <v/>
      </c>
      <c r="R455" s="35" t="n">
        <f aca="false">IF(ISBLANK(B455),"",IF( ISBLANK(O455), , 1))</f>
        <v>0</v>
      </c>
      <c r="S455" s="38" t="str">
        <f aca="true">IF(ISBLANK(B455),"",IF( ISBLANK(K455), "" , IF( ISBLANK(O455), (TODAY()-K455)/365, (O455-K455)/365)) )</f>
        <v/>
      </c>
      <c r="T455" s="38" t="str">
        <f aca="false">IF(ISBLANK(B455),"",IF( ISBLANK(K455), "" , IF( ISBLANK(O455), ($Z$41-K455)/365, (O455-K455)/365)) )</f>
        <v/>
      </c>
      <c r="U455" s="38" t="str">
        <f aca="true">IF(ISBLANK(B455),"",IF( ISBLANK(O455), "", (TODAY()-O455)/365))</f>
        <v/>
      </c>
      <c r="V455" s="38" t="str">
        <f aca="false">IF(ISBLANK(B455),"",IF( ISBLANK(O455), "", ($Z$41-O455)/365))</f>
        <v/>
      </c>
      <c r="W455" s="29"/>
      <c r="X455" s="39" t="n">
        <v>1</v>
      </c>
      <c r="Y455" s="40"/>
    </row>
    <row r="456" customFormat="false" ht="15" hidden="false" customHeight="false" outlineLevel="0" collapsed="false">
      <c r="A456" s="1" t="n">
        <v>459</v>
      </c>
      <c r="B456" s="28" t="n">
        <v>1</v>
      </c>
      <c r="C456" s="29"/>
      <c r="D456" s="30" t="str">
        <f aca="false">CONCATENATE(E456,", ",F456,", кв-ры: ",H456,", агр: ",I456,", ",W456)</f>
        <v>, , кв-ры: 2,12,22,32,42,52,62,72,82,92,, агр: , </v>
      </c>
      <c r="E456" s="31"/>
      <c r="F456" s="31"/>
      <c r="G456" s="31"/>
      <c r="H456" s="31" t="s">
        <v>139</v>
      </c>
      <c r="I456" s="32"/>
      <c r="J456" s="4"/>
      <c r="K456" s="46"/>
      <c r="L456" s="34" t="str">
        <f aca="false">IF(ISBLANK(K456),"a","b")</f>
        <v>a</v>
      </c>
      <c r="M456" s="34" t="str">
        <f aca="false">IF(ISBLANK(B456),"",IF(L456="b",K456,IF(L456="a","")))</f>
        <v/>
      </c>
      <c r="N456" s="35" t="n">
        <f aca="false">IF(ISBLANK(B456),"",IF( ISBLANK(K456), , IF( ISBLANK(O456), 1,) ))</f>
        <v>0</v>
      </c>
      <c r="O456" s="44"/>
      <c r="P456" s="37" t="str">
        <f aca="false">IF(ISBLANK(O456),"a","b")</f>
        <v>a</v>
      </c>
      <c r="Q456" s="34" t="str">
        <f aca="false">IF(ISBLANK(B456),"",IF(P456="b",O456,IF(P456="a","")))</f>
        <v/>
      </c>
      <c r="R456" s="35" t="n">
        <f aca="false">IF(ISBLANK(B456),"",IF( ISBLANK(O456), , 1))</f>
        <v>0</v>
      </c>
      <c r="S456" s="38" t="str">
        <f aca="true">IF(ISBLANK(B456),"",IF( ISBLANK(K456), "" , IF( ISBLANK(O456), (TODAY()-K456)/365, (O456-K456)/365)) )</f>
        <v/>
      </c>
      <c r="T456" s="38" t="str">
        <f aca="false">IF(ISBLANK(B456),"",IF( ISBLANK(K456), "" , IF( ISBLANK(O456), ($Z$41-K456)/365, (O456-K456)/365)) )</f>
        <v/>
      </c>
      <c r="U456" s="38" t="str">
        <f aca="true">IF(ISBLANK(B456),"",IF( ISBLANK(O456), "", (TODAY()-O456)/365))</f>
        <v/>
      </c>
      <c r="V456" s="38" t="str">
        <f aca="false">IF(ISBLANK(B456),"",IF( ISBLANK(O456), "", ($Z$41-O456)/365))</f>
        <v/>
      </c>
      <c r="W456" s="29"/>
      <c r="X456" s="39" t="n">
        <v>1</v>
      </c>
      <c r="Y456" s="40"/>
    </row>
    <row r="457" customFormat="false" ht="15" hidden="false" customHeight="false" outlineLevel="0" collapsed="false">
      <c r="A457" s="1" t="n">
        <v>460</v>
      </c>
      <c r="B457" s="28" t="n">
        <v>1</v>
      </c>
      <c r="C457" s="29"/>
      <c r="D457" s="30" t="str">
        <f aca="false">CONCATENATE(E457,", ",F457,", кв-ры: ",H457,", агр: ",I457,", ",W457)</f>
        <v>, , кв-ры: 3,13,23,33,43,53,63,73,83,93,, агр: , </v>
      </c>
      <c r="E457" s="31"/>
      <c r="F457" s="31"/>
      <c r="G457" s="31"/>
      <c r="H457" s="31" t="s">
        <v>140</v>
      </c>
      <c r="I457" s="32"/>
      <c r="J457" s="4"/>
      <c r="K457" s="46"/>
      <c r="L457" s="34" t="str">
        <f aca="false">IF(ISBLANK(K457),"a","b")</f>
        <v>a</v>
      </c>
      <c r="M457" s="34" t="str">
        <f aca="false">IF(ISBLANK(B457),"",IF(L457="b",K457,IF(L457="a","")))</f>
        <v/>
      </c>
      <c r="N457" s="35" t="n">
        <f aca="false">IF(ISBLANK(B457),"",IF( ISBLANK(K457), , IF( ISBLANK(O457), 1,) ))</f>
        <v>0</v>
      </c>
      <c r="O457" s="44"/>
      <c r="P457" s="37" t="str">
        <f aca="false">IF(ISBLANK(O457),"a","b")</f>
        <v>a</v>
      </c>
      <c r="Q457" s="34" t="str">
        <f aca="false">IF(ISBLANK(B457),"",IF(P457="b",O457,IF(P457="a","")))</f>
        <v/>
      </c>
      <c r="R457" s="35" t="n">
        <f aca="false">IF(ISBLANK(B457),"",IF( ISBLANK(O457), , 1))</f>
        <v>0</v>
      </c>
      <c r="S457" s="38" t="str">
        <f aca="true">IF(ISBLANK(B457),"",IF( ISBLANK(K457), "" , IF( ISBLANK(O457), (TODAY()-K457)/365, (O457-K457)/365)) )</f>
        <v/>
      </c>
      <c r="T457" s="38" t="str">
        <f aca="false">IF(ISBLANK(B457),"",IF( ISBLANK(K457), "" , IF( ISBLANK(O457), ($Z$41-K457)/365, (O457-K457)/365)) )</f>
        <v/>
      </c>
      <c r="U457" s="38" t="str">
        <f aca="true">IF(ISBLANK(B457),"",IF( ISBLANK(O457), "", (TODAY()-O457)/365))</f>
        <v/>
      </c>
      <c r="V457" s="38" t="str">
        <f aca="false">IF(ISBLANK(B457),"",IF( ISBLANK(O457), "", ($Z$41-O457)/365))</f>
        <v/>
      </c>
      <c r="W457" s="29"/>
      <c r="X457" s="39" t="n">
        <v>1</v>
      </c>
      <c r="Y457" s="40"/>
    </row>
    <row r="458" customFormat="false" ht="15" hidden="false" customHeight="false" outlineLevel="0" collapsed="false">
      <c r="A458" s="1" t="n">
        <v>461</v>
      </c>
      <c r="B458" s="28" t="n">
        <v>1</v>
      </c>
      <c r="C458" s="29"/>
      <c r="D458" s="30" t="str">
        <f aca="false">CONCATENATE(E458,", ",F458,", кв-ры: ",H458,", агр: ",I458,", ",W458)</f>
        <v>, , кв-ры: 4,14,24,34,44,54,64,74,84,94,, агр: , </v>
      </c>
      <c r="E458" s="31"/>
      <c r="F458" s="31"/>
      <c r="G458" s="31"/>
      <c r="H458" s="31" t="s">
        <v>141</v>
      </c>
      <c r="I458" s="32"/>
      <c r="J458" s="4"/>
      <c r="K458" s="46"/>
      <c r="L458" s="34" t="str">
        <f aca="false">IF(ISBLANK(K458),"a","b")</f>
        <v>a</v>
      </c>
      <c r="M458" s="34" t="str">
        <f aca="false">IF(ISBLANK(B458),"",IF(L458="b",K458,IF(L458="a","")))</f>
        <v/>
      </c>
      <c r="N458" s="35" t="n">
        <f aca="false">IF(ISBLANK(B458),"",IF( ISBLANK(K458), , IF( ISBLANK(O458), 1,) ))</f>
        <v>0</v>
      </c>
      <c r="O458" s="44"/>
      <c r="P458" s="37" t="str">
        <f aca="false">IF(ISBLANK(O458),"a","b")</f>
        <v>a</v>
      </c>
      <c r="Q458" s="34" t="str">
        <f aca="false">IF(ISBLANK(B458),"",IF(P458="b",O458,IF(P458="a","")))</f>
        <v/>
      </c>
      <c r="R458" s="35" t="n">
        <f aca="false">IF(ISBLANK(B458),"",IF( ISBLANK(O458), , 1))</f>
        <v>0</v>
      </c>
      <c r="S458" s="38" t="str">
        <f aca="true">IF(ISBLANK(B458),"",IF( ISBLANK(K458), "" , IF( ISBLANK(O458), (TODAY()-K458)/365, (O458-K458)/365)) )</f>
        <v/>
      </c>
      <c r="T458" s="38" t="str">
        <f aca="false">IF(ISBLANK(B458),"",IF( ISBLANK(K458), "" , IF( ISBLANK(O458), ($Z$41-K458)/365, (O458-K458)/365)) )</f>
        <v/>
      </c>
      <c r="U458" s="38" t="str">
        <f aca="true">IF(ISBLANK(B458),"",IF( ISBLANK(O458), "", (TODAY()-O458)/365))</f>
        <v/>
      </c>
      <c r="V458" s="38" t="str">
        <f aca="false">IF(ISBLANK(B458),"",IF( ISBLANK(O458), "", ($Z$41-O458)/365))</f>
        <v/>
      </c>
      <c r="W458" s="29"/>
      <c r="X458" s="39" t="n">
        <v>1</v>
      </c>
      <c r="Y458" s="40"/>
    </row>
    <row r="459" customFormat="false" ht="15" hidden="false" customHeight="false" outlineLevel="0" collapsed="false">
      <c r="A459" s="1" t="n">
        <v>462</v>
      </c>
      <c r="B459" s="28" t="n">
        <v>1</v>
      </c>
      <c r="C459" s="29"/>
      <c r="D459" s="30" t="str">
        <f aca="false">CONCATENATE(E459,", ",F459,", кв-ры: ",H459,", агр: ",I459,", ",W459)</f>
        <v>, , кв-ры: 5,15,25,35,45,55,65,75,85,95,, агр: , </v>
      </c>
      <c r="E459" s="31"/>
      <c r="F459" s="31"/>
      <c r="G459" s="31"/>
      <c r="H459" s="31" t="s">
        <v>142</v>
      </c>
      <c r="I459" s="32"/>
      <c r="J459" s="4"/>
      <c r="K459" s="46"/>
      <c r="L459" s="34" t="str">
        <f aca="false">IF(ISBLANK(K459),"a","b")</f>
        <v>a</v>
      </c>
      <c r="M459" s="34" t="str">
        <f aca="false">IF(ISBLANK(B459),"",IF(L459="b",K459,IF(L459="a","")))</f>
        <v/>
      </c>
      <c r="N459" s="35" t="n">
        <f aca="false">IF(ISBLANK(B459),"",IF( ISBLANK(K459), , IF( ISBLANK(O459), 1,) ))</f>
        <v>0</v>
      </c>
      <c r="O459" s="44"/>
      <c r="P459" s="37" t="str">
        <f aca="false">IF(ISBLANK(O459),"a","b")</f>
        <v>a</v>
      </c>
      <c r="Q459" s="34" t="str">
        <f aca="false">IF(ISBLANK(B459),"",IF(P459="b",O459,IF(P459="a","")))</f>
        <v/>
      </c>
      <c r="R459" s="35" t="n">
        <f aca="false">IF(ISBLANK(B459),"",IF( ISBLANK(O459), , 1))</f>
        <v>0</v>
      </c>
      <c r="S459" s="38" t="str">
        <f aca="true">IF(ISBLANK(B459),"",IF( ISBLANK(K459), "" , IF( ISBLANK(O459), (TODAY()-K459)/365, (O459-K459)/365)) )</f>
        <v/>
      </c>
      <c r="T459" s="38" t="str">
        <f aca="false">IF(ISBLANK(B459),"",IF( ISBLANK(K459), "" , IF( ISBLANK(O459), ($Z$41-K459)/365, (O459-K459)/365)) )</f>
        <v/>
      </c>
      <c r="U459" s="38" t="str">
        <f aca="true">IF(ISBLANK(B459),"",IF( ISBLANK(O459), "", (TODAY()-O459)/365))</f>
        <v/>
      </c>
      <c r="V459" s="38" t="str">
        <f aca="false">IF(ISBLANK(B459),"",IF( ISBLANK(O459), "", ($Z$41-O459)/365))</f>
        <v/>
      </c>
      <c r="W459" s="29"/>
      <c r="X459" s="39" t="n">
        <v>1</v>
      </c>
      <c r="Y459" s="40"/>
    </row>
    <row r="460" customFormat="false" ht="15" hidden="false" customHeight="false" outlineLevel="0" collapsed="false">
      <c r="A460" s="1" t="n">
        <v>463</v>
      </c>
      <c r="B460" s="28" t="n">
        <v>1</v>
      </c>
      <c r="C460" s="29"/>
      <c r="D460" s="30" t="str">
        <f aca="false">CONCATENATE(E460,", ",F460,", кв-ры: ",H460,", агр: ",I460,", ",W460)</f>
        <v>, , кв-ры: 6,16,26,36,46,56,66,76,86,96,, агр: , </v>
      </c>
      <c r="E460" s="31"/>
      <c r="F460" s="31"/>
      <c r="G460" s="31"/>
      <c r="H460" s="31" t="s">
        <v>143</v>
      </c>
      <c r="I460" s="32"/>
      <c r="J460" s="4"/>
      <c r="K460" s="46"/>
      <c r="L460" s="34" t="str">
        <f aca="false">IF(ISBLANK(K460),"a","b")</f>
        <v>a</v>
      </c>
      <c r="M460" s="34" t="str">
        <f aca="false">IF(ISBLANK(B460),"",IF(L460="b",K460,IF(L460="a","")))</f>
        <v/>
      </c>
      <c r="N460" s="35" t="n">
        <f aca="false">IF(ISBLANK(B460),"",IF( ISBLANK(K460), , IF( ISBLANK(O460), 1,) ))</f>
        <v>0</v>
      </c>
      <c r="O460" s="44"/>
      <c r="P460" s="37" t="str">
        <f aca="false">IF(ISBLANK(O460),"a","b")</f>
        <v>a</v>
      </c>
      <c r="Q460" s="34" t="str">
        <f aca="false">IF(ISBLANK(B460),"",IF(P460="b",O460,IF(P460="a","")))</f>
        <v/>
      </c>
      <c r="R460" s="35" t="n">
        <f aca="false">IF(ISBLANK(B460),"",IF( ISBLANK(O460), , 1))</f>
        <v>0</v>
      </c>
      <c r="S460" s="38" t="str">
        <f aca="true">IF(ISBLANK(B460),"",IF( ISBLANK(K460), "" , IF( ISBLANK(O460), (TODAY()-K460)/365, (O460-K460)/365)) )</f>
        <v/>
      </c>
      <c r="T460" s="38" t="str">
        <f aca="false">IF(ISBLANK(B460),"",IF( ISBLANK(K460), "" , IF( ISBLANK(O460), ($Z$41-K460)/365, (O460-K460)/365)) )</f>
        <v/>
      </c>
      <c r="U460" s="38" t="str">
        <f aca="true">IF(ISBLANK(B460),"",IF( ISBLANK(O460), "", (TODAY()-O460)/365))</f>
        <v/>
      </c>
      <c r="V460" s="38" t="str">
        <f aca="false">IF(ISBLANK(B460),"",IF( ISBLANK(O460), "", ($Z$41-O460)/365))</f>
        <v/>
      </c>
      <c r="W460" s="29"/>
      <c r="X460" s="39" t="n">
        <v>1</v>
      </c>
      <c r="Y460" s="40"/>
    </row>
    <row r="461" customFormat="false" ht="15" hidden="false" customHeight="false" outlineLevel="0" collapsed="false">
      <c r="A461" s="1" t="n">
        <v>464</v>
      </c>
      <c r="B461" s="28" t="n">
        <v>1</v>
      </c>
      <c r="C461" s="29"/>
      <c r="D461" s="30" t="str">
        <f aca="false">CONCATENATE(E461,", ",F461,", кв-ры: ",H461,", агр: ",I461,", ",W461)</f>
        <v>, , кв-ры: 7,17,27,37,47,57,67,77,87,97,, агр: , </v>
      </c>
      <c r="E461" s="31"/>
      <c r="F461" s="31"/>
      <c r="G461" s="31"/>
      <c r="H461" s="31" t="s">
        <v>144</v>
      </c>
      <c r="I461" s="32"/>
      <c r="J461" s="4"/>
      <c r="K461" s="46"/>
      <c r="L461" s="34" t="str">
        <f aca="false">IF(ISBLANK(K461),"a","b")</f>
        <v>a</v>
      </c>
      <c r="M461" s="34" t="str">
        <f aca="false">IF(ISBLANK(B461),"",IF(L461="b",K461,IF(L461="a","")))</f>
        <v/>
      </c>
      <c r="N461" s="35" t="n">
        <f aca="false">IF(ISBLANK(B461),"",IF( ISBLANK(K461), , IF( ISBLANK(O461), 1,) ))</f>
        <v>0</v>
      </c>
      <c r="O461" s="44"/>
      <c r="P461" s="37" t="str">
        <f aca="false">IF(ISBLANK(O461),"a","b")</f>
        <v>a</v>
      </c>
      <c r="Q461" s="34" t="str">
        <f aca="false">IF(ISBLANK(B461),"",IF(P461="b",O461,IF(P461="a","")))</f>
        <v/>
      </c>
      <c r="R461" s="35" t="n">
        <f aca="false">IF(ISBLANK(B461),"",IF( ISBLANK(O461), , 1))</f>
        <v>0</v>
      </c>
      <c r="S461" s="38" t="str">
        <f aca="true">IF(ISBLANK(B461),"",IF( ISBLANK(K461), "" , IF( ISBLANK(O461), (TODAY()-K461)/365, (O461-K461)/365)) )</f>
        <v/>
      </c>
      <c r="T461" s="38" t="str">
        <f aca="false">IF(ISBLANK(B461),"",IF( ISBLANK(K461), "" , IF( ISBLANK(O461), ($Z$41-K461)/365, (O461-K461)/365)) )</f>
        <v/>
      </c>
      <c r="U461" s="38" t="str">
        <f aca="true">IF(ISBLANK(B461),"",IF( ISBLANK(O461), "", (TODAY()-O461)/365))</f>
        <v/>
      </c>
      <c r="V461" s="38" t="str">
        <f aca="false">IF(ISBLANK(B461),"",IF( ISBLANK(O461), "", ($Z$41-O461)/365))</f>
        <v/>
      </c>
      <c r="W461" s="29"/>
      <c r="X461" s="39" t="n">
        <v>1</v>
      </c>
      <c r="Y461" s="40"/>
    </row>
    <row r="462" customFormat="false" ht="15" hidden="false" customHeight="false" outlineLevel="0" collapsed="false">
      <c r="A462" s="1" t="n">
        <v>465</v>
      </c>
      <c r="B462" s="28" t="n">
        <v>1</v>
      </c>
      <c r="C462" s="29"/>
      <c r="D462" s="30" t="str">
        <f aca="false">CONCATENATE(E462,", ",F462,", кв-ры: ",H462,", агр: ",I462,", ",W462)</f>
        <v>, , кв-ры: 8,18,28,38,48,58,68,78,88,98,, агр: , </v>
      </c>
      <c r="E462" s="31"/>
      <c r="F462" s="31"/>
      <c r="G462" s="31"/>
      <c r="H462" s="31" t="s">
        <v>145</v>
      </c>
      <c r="I462" s="32"/>
      <c r="J462" s="4"/>
      <c r="K462" s="46"/>
      <c r="L462" s="34" t="str">
        <f aca="false">IF(ISBLANK(K462),"a","b")</f>
        <v>a</v>
      </c>
      <c r="M462" s="34" t="str">
        <f aca="false">IF(ISBLANK(B462),"",IF(L462="b",K462,IF(L462="a","")))</f>
        <v/>
      </c>
      <c r="N462" s="35" t="n">
        <f aca="false">IF(ISBLANK(B462),"",IF( ISBLANK(K462), , IF( ISBLANK(O462), 1,) ))</f>
        <v>0</v>
      </c>
      <c r="O462" s="44"/>
      <c r="P462" s="37" t="str">
        <f aca="false">IF(ISBLANK(O462),"a","b")</f>
        <v>a</v>
      </c>
      <c r="Q462" s="34" t="str">
        <f aca="false">IF(ISBLANK(B462),"",IF(P462="b",O462,IF(P462="a","")))</f>
        <v/>
      </c>
      <c r="R462" s="35" t="n">
        <f aca="false">IF(ISBLANK(B462),"",IF( ISBLANK(O462), , 1))</f>
        <v>0</v>
      </c>
      <c r="S462" s="38" t="str">
        <f aca="true">IF(ISBLANK(B462),"",IF( ISBLANK(K462), "" , IF( ISBLANK(O462), (TODAY()-K462)/365, (O462-K462)/365)) )</f>
        <v/>
      </c>
      <c r="T462" s="38" t="str">
        <f aca="false">IF(ISBLANK(B462),"",IF( ISBLANK(K462), "" , IF( ISBLANK(O462), ($Z$41-K462)/365, (O462-K462)/365)) )</f>
        <v/>
      </c>
      <c r="U462" s="38" t="str">
        <f aca="true">IF(ISBLANK(B462),"",IF( ISBLANK(O462), "", (TODAY()-O462)/365))</f>
        <v/>
      </c>
      <c r="V462" s="38" t="str">
        <f aca="false">IF(ISBLANK(B462),"",IF( ISBLANK(O462), "", ($Z$41-O462)/365))</f>
        <v/>
      </c>
      <c r="W462" s="29"/>
      <c r="X462" s="39" t="n">
        <v>1</v>
      </c>
      <c r="Y462" s="40"/>
    </row>
    <row r="463" customFormat="false" ht="15" hidden="false" customHeight="false" outlineLevel="0" collapsed="false">
      <c r="A463" s="1" t="n">
        <v>466</v>
      </c>
      <c r="B463" s="28" t="n">
        <v>1</v>
      </c>
      <c r="C463" s="29"/>
      <c r="D463" s="30" t="str">
        <f aca="false">CONCATENATE(E463,", ",F463,", кв-ры: ",H463,", агр: ",I463,", ",W463)</f>
        <v>, , кв-ры: 9,19,29,39,49,59,69,79,89,, агр: , </v>
      </c>
      <c r="E463" s="31"/>
      <c r="F463" s="31"/>
      <c r="G463" s="31"/>
      <c r="H463" s="31" t="s">
        <v>148</v>
      </c>
      <c r="I463" s="32"/>
      <c r="J463" s="4"/>
      <c r="K463" s="33"/>
      <c r="L463" s="34" t="str">
        <f aca="false">IF(ISBLANK(K463),"a","b")</f>
        <v>a</v>
      </c>
      <c r="M463" s="34" t="str">
        <f aca="false">IF(ISBLANK(B463),"",IF(L463="b",K463,IF(L463="a","")))</f>
        <v/>
      </c>
      <c r="N463" s="35" t="n">
        <f aca="false">IF(ISBLANK(B463),"",IF( ISBLANK(K463), , IF( ISBLANK(O463), 1,) ))</f>
        <v>0</v>
      </c>
      <c r="O463" s="44"/>
      <c r="P463" s="37" t="str">
        <f aca="false">IF(ISBLANK(O463),"a","b")</f>
        <v>a</v>
      </c>
      <c r="Q463" s="34" t="str">
        <f aca="false">IF(ISBLANK(B463),"",IF(P463="b",O463,IF(P463="a","")))</f>
        <v/>
      </c>
      <c r="R463" s="35" t="n">
        <f aca="false">IF(ISBLANK(B463),"",IF( ISBLANK(O463), , 1))</f>
        <v>0</v>
      </c>
      <c r="S463" s="38" t="str">
        <f aca="true">IF(ISBLANK(B463),"",IF( ISBLANK(K463), "" , IF( ISBLANK(O463), (TODAY()-K463)/365, (O463-K463)/365)) )</f>
        <v/>
      </c>
      <c r="T463" s="38" t="str">
        <f aca="false">IF(ISBLANK(B463),"",IF( ISBLANK(K463), "" , IF( ISBLANK(O463), ($Z$41-K463)/365, (O463-K463)/365)) )</f>
        <v/>
      </c>
      <c r="U463" s="38" t="str">
        <f aca="true">IF(ISBLANK(B463),"",IF( ISBLANK(O463), "", (TODAY()-O463)/365))</f>
        <v/>
      </c>
      <c r="V463" s="38" t="str">
        <f aca="false">IF(ISBLANK(B463),"",IF( ISBLANK(O463), "", ($Z$41-O463)/365))</f>
        <v/>
      </c>
      <c r="W463" s="29"/>
      <c r="X463" s="39" t="n">
        <v>1</v>
      </c>
      <c r="Y463" s="40"/>
    </row>
    <row r="464" customFormat="false" ht="15" hidden="false" customHeight="false" outlineLevel="0" collapsed="false">
      <c r="A464" s="1" t="n">
        <v>467</v>
      </c>
      <c r="B464" s="28" t="n">
        <v>1</v>
      </c>
      <c r="C464" s="29"/>
      <c r="D464" s="30" t="str">
        <f aca="false">CONCATENATE(E464,", ",F464,", кв-ры: ",H464,", агр: ",I464,", ",W464)</f>
        <v>, , кв-ры: 10,20,30,40,50,60,70,80,90,, агр: , </v>
      </c>
      <c r="E464" s="31"/>
      <c r="F464" s="31"/>
      <c r="G464" s="31"/>
      <c r="H464" s="31" t="s">
        <v>147</v>
      </c>
      <c r="I464" s="32"/>
      <c r="J464" s="4"/>
      <c r="K464" s="46"/>
      <c r="L464" s="34" t="str">
        <f aca="false">IF(ISBLANK(K464),"a","b")</f>
        <v>a</v>
      </c>
      <c r="M464" s="34" t="str">
        <f aca="false">IF(ISBLANK(B464),"",IF(L464="b",K464,IF(L464="a","")))</f>
        <v/>
      </c>
      <c r="N464" s="35" t="n">
        <f aca="false">IF(ISBLANK(B464),"",IF( ISBLANK(K464), , IF( ISBLANK(O464), 1,) ))</f>
        <v>0</v>
      </c>
      <c r="O464" s="44"/>
      <c r="P464" s="37" t="str">
        <f aca="false">IF(ISBLANK(O464),"a","b")</f>
        <v>a</v>
      </c>
      <c r="Q464" s="34" t="str">
        <f aca="false">IF(ISBLANK(B464),"",IF(P464="b",O464,IF(P464="a","")))</f>
        <v/>
      </c>
      <c r="R464" s="35" t="n">
        <f aca="false">IF(ISBLANK(B464),"",IF( ISBLANK(O464), , 1))</f>
        <v>0</v>
      </c>
      <c r="S464" s="38" t="str">
        <f aca="true">IF(ISBLANK(B464),"",IF( ISBLANK(K464), "" , IF( ISBLANK(O464), (TODAY()-K464)/365, (O464-K464)/365)) )</f>
        <v/>
      </c>
      <c r="T464" s="38" t="str">
        <f aca="false">IF(ISBLANK(B464),"",IF( ISBLANK(K464), "" , IF( ISBLANK(O464), ($Z$41-K464)/365, (O464-K464)/365)) )</f>
        <v/>
      </c>
      <c r="U464" s="38" t="str">
        <f aca="true">IF(ISBLANK(B464),"",IF( ISBLANK(O464), "", (TODAY()-O464)/365))</f>
        <v/>
      </c>
      <c r="V464" s="38" t="str">
        <f aca="false">IF(ISBLANK(B464),"",IF( ISBLANK(O464), "", ($Z$41-O464)/365))</f>
        <v/>
      </c>
      <c r="W464" s="29"/>
      <c r="X464" s="39" t="n">
        <v>1</v>
      </c>
      <c r="Y464" s="40"/>
    </row>
    <row r="465" customFormat="false" ht="15" hidden="false" customHeight="false" outlineLevel="0" collapsed="false">
      <c r="A465" s="1" t="n">
        <v>468</v>
      </c>
      <c r="B465" s="28" t="n">
        <v>1</v>
      </c>
      <c r="C465" s="29" t="n">
        <v>14</v>
      </c>
      <c r="D465" s="30" t="str">
        <f aca="false">CONCATENATE(E465,", ",F465,", кв-ры: ",H465,", агр: ",I465,", ",W465)</f>
        <v> Ленина, 32, кв-ры: 1,11,21,31,41,, агр: , </v>
      </c>
      <c r="E465" s="31" t="s">
        <v>130</v>
      </c>
      <c r="F465" s="31" t="n">
        <v>32</v>
      </c>
      <c r="G465" s="31" t="n">
        <v>45</v>
      </c>
      <c r="H465" s="31" t="s">
        <v>98</v>
      </c>
      <c r="I465" s="32"/>
      <c r="J465" s="4"/>
      <c r="K465" s="46"/>
      <c r="L465" s="34" t="str">
        <f aca="false">IF(ISBLANK(K465),"a","b")</f>
        <v>a</v>
      </c>
      <c r="M465" s="34" t="str">
        <f aca="false">IF(ISBLANK(B465),"",IF(L465="b",K465,IF(L465="a","")))</f>
        <v/>
      </c>
      <c r="N465" s="35" t="n">
        <f aca="false">IF(ISBLANK(B465),"",IF( ISBLANK(K465), , IF( ISBLANK(O465), 1,) ))</f>
        <v>0</v>
      </c>
      <c r="O465" s="44"/>
      <c r="P465" s="37" t="str">
        <f aca="false">IF(ISBLANK(O465),"a","b")</f>
        <v>a</v>
      </c>
      <c r="Q465" s="34" t="str">
        <f aca="false">IF(ISBLANK(B465),"",IF(P465="b",O465,IF(P465="a","")))</f>
        <v/>
      </c>
      <c r="R465" s="35" t="n">
        <f aca="false">IF(ISBLANK(B465),"",IF( ISBLANK(O465), , 1))</f>
        <v>0</v>
      </c>
      <c r="S465" s="38" t="str">
        <f aca="true">IF(ISBLANK(B465),"",IF( ISBLANK(K465), "" , IF( ISBLANK(O465), (TODAY()-K465)/365, (O465-K465)/365)) )</f>
        <v/>
      </c>
      <c r="T465" s="38" t="str">
        <f aca="false">IF(ISBLANK(B465),"",IF( ISBLANK(K465), "" , IF( ISBLANK(O465), ($Z$41-K465)/365, (O465-K465)/365)) )</f>
        <v/>
      </c>
      <c r="U465" s="38" t="str">
        <f aca="true">IF(ISBLANK(B465),"",IF( ISBLANK(O465), "", (TODAY()-O465)/365))</f>
        <v/>
      </c>
      <c r="V465" s="38" t="str">
        <f aca="false">IF(ISBLANK(B465),"",IF( ISBLANK(O465), "", ($Z$41-O465)/365))</f>
        <v/>
      </c>
      <c r="W465" s="29"/>
      <c r="X465" s="39" t="n">
        <v>1</v>
      </c>
      <c r="Y465" s="40"/>
    </row>
    <row r="466" customFormat="false" ht="15" hidden="false" customHeight="false" outlineLevel="0" collapsed="false">
      <c r="A466" s="1" t="n">
        <v>469</v>
      </c>
      <c r="B466" s="28" t="n">
        <v>1</v>
      </c>
      <c r="C466" s="29"/>
      <c r="D466" s="30" t="str">
        <f aca="false">CONCATENATE(E466,", ",F466,", кв-ры: ",H466,", агр: ",I466,", ",W466)</f>
        <v>, , кв-ры: 2,12,22,32,42,, агр: , </v>
      </c>
      <c r="E466" s="31"/>
      <c r="F466" s="31"/>
      <c r="G466" s="31"/>
      <c r="H466" s="31" t="s">
        <v>99</v>
      </c>
      <c r="I466" s="32"/>
      <c r="J466" s="4"/>
      <c r="K466" s="46"/>
      <c r="L466" s="34" t="str">
        <f aca="false">IF(ISBLANK(K466),"a","b")</f>
        <v>a</v>
      </c>
      <c r="M466" s="34" t="str">
        <f aca="false">IF(ISBLANK(B466),"",IF(L466="b",K466,IF(L466="a","")))</f>
        <v/>
      </c>
      <c r="N466" s="35" t="n">
        <f aca="false">IF(ISBLANK(B466),"",IF( ISBLANK(K466), , IF( ISBLANK(O466), 1,) ))</f>
        <v>0</v>
      </c>
      <c r="O466" s="44"/>
      <c r="P466" s="37" t="str">
        <f aca="false">IF(ISBLANK(O466),"a","b")</f>
        <v>a</v>
      </c>
      <c r="Q466" s="34" t="str">
        <f aca="false">IF(ISBLANK(B466),"",IF(P466="b",O466,IF(P466="a","")))</f>
        <v/>
      </c>
      <c r="R466" s="35" t="n">
        <f aca="false">IF(ISBLANK(B466),"",IF( ISBLANK(O466), , 1))</f>
        <v>0</v>
      </c>
      <c r="S466" s="38" t="str">
        <f aca="true">IF(ISBLANK(B466),"",IF( ISBLANK(K466), "" , IF( ISBLANK(O466), (TODAY()-K466)/365, (O466-K466)/365)) )</f>
        <v/>
      </c>
      <c r="T466" s="38" t="str">
        <f aca="false">IF(ISBLANK(B466),"",IF( ISBLANK(K466), "" , IF( ISBLANK(O466), ($Z$41-K466)/365, (O466-K466)/365)) )</f>
        <v/>
      </c>
      <c r="U466" s="38" t="str">
        <f aca="true">IF(ISBLANK(B466),"",IF( ISBLANK(O466), "", (TODAY()-O466)/365))</f>
        <v/>
      </c>
      <c r="V466" s="38" t="str">
        <f aca="false">IF(ISBLANK(B466),"",IF( ISBLANK(O466), "", ($Z$41-O466)/365))</f>
        <v/>
      </c>
      <c r="W466" s="29"/>
      <c r="X466" s="39" t="n">
        <v>1</v>
      </c>
      <c r="Y466" s="40"/>
    </row>
    <row r="467" customFormat="false" ht="15" hidden="false" customHeight="false" outlineLevel="0" collapsed="false">
      <c r="A467" s="1" t="n">
        <v>470</v>
      </c>
      <c r="B467" s="28" t="n">
        <v>1</v>
      </c>
      <c r="C467" s="29"/>
      <c r="D467" s="30" t="str">
        <f aca="false">CONCATENATE(E467,", ",F467,", кв-ры: ",H467,", агр: ",I467,", ",W467)</f>
        <v>, , кв-ры: 3,13,23,33,43,, агр: , </v>
      </c>
      <c r="E467" s="31"/>
      <c r="F467" s="31"/>
      <c r="G467" s="31"/>
      <c r="H467" s="31" t="s">
        <v>100</v>
      </c>
      <c r="I467" s="32"/>
      <c r="J467" s="4"/>
      <c r="K467" s="46"/>
      <c r="L467" s="34" t="str">
        <f aca="false">IF(ISBLANK(K467),"a","b")</f>
        <v>a</v>
      </c>
      <c r="M467" s="34" t="str">
        <f aca="false">IF(ISBLANK(B467),"",IF(L467="b",K467,IF(L467="a","")))</f>
        <v/>
      </c>
      <c r="N467" s="35" t="n">
        <f aca="false">IF(ISBLANK(B467),"",IF( ISBLANK(K467), , IF( ISBLANK(O467), 1,) ))</f>
        <v>0</v>
      </c>
      <c r="O467" s="44"/>
      <c r="P467" s="37" t="str">
        <f aca="false">IF(ISBLANK(O467),"a","b")</f>
        <v>a</v>
      </c>
      <c r="Q467" s="34" t="str">
        <f aca="false">IF(ISBLANK(B467),"",IF(P467="b",O467,IF(P467="a","")))</f>
        <v/>
      </c>
      <c r="R467" s="35" t="n">
        <f aca="false">IF(ISBLANK(B467),"",IF( ISBLANK(O467), , 1))</f>
        <v>0</v>
      </c>
      <c r="S467" s="38" t="str">
        <f aca="true">IF(ISBLANK(B467),"",IF( ISBLANK(K467), "" , IF( ISBLANK(O467), (TODAY()-K467)/365, (O467-K467)/365)) )</f>
        <v/>
      </c>
      <c r="T467" s="38" t="str">
        <f aca="false">IF(ISBLANK(B467),"",IF( ISBLANK(K467), "" , IF( ISBLANK(O467), ($Z$41-K467)/365, (O467-K467)/365)) )</f>
        <v/>
      </c>
      <c r="U467" s="38" t="str">
        <f aca="true">IF(ISBLANK(B467),"",IF( ISBLANK(O467), "", (TODAY()-O467)/365))</f>
        <v/>
      </c>
      <c r="V467" s="38" t="str">
        <f aca="false">IF(ISBLANK(B467),"",IF( ISBLANK(O467), "", ($Z$41-O467)/365))</f>
        <v/>
      </c>
      <c r="W467" s="29"/>
      <c r="X467" s="39" t="n">
        <v>1</v>
      </c>
      <c r="Y467" s="40"/>
    </row>
    <row r="468" customFormat="false" ht="15" hidden="false" customHeight="false" outlineLevel="0" collapsed="false">
      <c r="A468" s="1" t="n">
        <v>471</v>
      </c>
      <c r="B468" s="28" t="n">
        <v>1</v>
      </c>
      <c r="C468" s="29"/>
      <c r="D468" s="30" t="str">
        <f aca="false">CONCATENATE(E468,", ",F468,", кв-ры: ",H468,", агр: ",I468,", ",W468)</f>
        <v>, , кв-ры: 4,14,24,34,44,, агр: , </v>
      </c>
      <c r="E468" s="31"/>
      <c r="F468" s="31"/>
      <c r="G468" s="31"/>
      <c r="H468" s="31" t="s">
        <v>101</v>
      </c>
      <c r="I468" s="32"/>
      <c r="J468" s="4"/>
      <c r="K468" s="46"/>
      <c r="L468" s="34" t="str">
        <f aca="false">IF(ISBLANK(K468),"a","b")</f>
        <v>a</v>
      </c>
      <c r="M468" s="34" t="str">
        <f aca="false">IF(ISBLANK(B468),"",IF(L468="b",K468,IF(L468="a","")))</f>
        <v/>
      </c>
      <c r="N468" s="35" t="n">
        <f aca="false">IF(ISBLANK(B468),"",IF( ISBLANK(K468), , IF( ISBLANK(O468), 1,) ))</f>
        <v>0</v>
      </c>
      <c r="O468" s="44"/>
      <c r="P468" s="37" t="str">
        <f aca="false">IF(ISBLANK(O468),"a","b")</f>
        <v>a</v>
      </c>
      <c r="Q468" s="34" t="str">
        <f aca="false">IF(ISBLANK(B468),"",IF(P468="b",O468,IF(P468="a","")))</f>
        <v/>
      </c>
      <c r="R468" s="35" t="n">
        <f aca="false">IF(ISBLANK(B468),"",IF( ISBLANK(O468), , 1))</f>
        <v>0</v>
      </c>
      <c r="S468" s="38" t="str">
        <f aca="true">IF(ISBLANK(B468),"",IF( ISBLANK(K468), "" , IF( ISBLANK(O468), (TODAY()-K468)/365, (O468-K468)/365)) )</f>
        <v/>
      </c>
      <c r="T468" s="38" t="str">
        <f aca="false">IF(ISBLANK(B468),"",IF( ISBLANK(K468), "" , IF( ISBLANK(O468), ($Z$41-K468)/365, (O468-K468)/365)) )</f>
        <v/>
      </c>
      <c r="U468" s="38" t="str">
        <f aca="true">IF(ISBLANK(B468),"",IF( ISBLANK(O468), "", (TODAY()-O468)/365))</f>
        <v/>
      </c>
      <c r="V468" s="38" t="str">
        <f aca="false">IF(ISBLANK(B468),"",IF( ISBLANK(O468), "", ($Z$41-O468)/365))</f>
        <v/>
      </c>
      <c r="W468" s="29"/>
      <c r="X468" s="39" t="n">
        <v>1</v>
      </c>
      <c r="Y468" s="40"/>
    </row>
    <row r="469" customFormat="false" ht="15" hidden="false" customHeight="false" outlineLevel="0" collapsed="false">
      <c r="A469" s="1" t="n">
        <v>472</v>
      </c>
      <c r="B469" s="28" t="n">
        <v>1</v>
      </c>
      <c r="C469" s="29"/>
      <c r="D469" s="30" t="str">
        <f aca="false">CONCATENATE(E469,", ",F469,", кв-ры: ",H469,", агр: ",I469,", ",W469)</f>
        <v>, , кв-ры: 5,15,25,35,45,, агр: , </v>
      </c>
      <c r="E469" s="31"/>
      <c r="F469" s="31"/>
      <c r="G469" s="31"/>
      <c r="H469" s="31" t="s">
        <v>102</v>
      </c>
      <c r="I469" s="32"/>
      <c r="J469" s="4"/>
      <c r="K469" s="46"/>
      <c r="L469" s="34" t="str">
        <f aca="false">IF(ISBLANK(K469),"a","b")</f>
        <v>a</v>
      </c>
      <c r="M469" s="34" t="str">
        <f aca="false">IF(ISBLANK(B469),"",IF(L469="b",K469,IF(L469="a","")))</f>
        <v/>
      </c>
      <c r="N469" s="35" t="n">
        <f aca="false">IF(ISBLANK(B469),"",IF( ISBLANK(K469), , IF( ISBLANK(O469), 1,) ))</f>
        <v>0</v>
      </c>
      <c r="O469" s="44"/>
      <c r="P469" s="37" t="str">
        <f aca="false">IF(ISBLANK(O469),"a","b")</f>
        <v>a</v>
      </c>
      <c r="Q469" s="34" t="str">
        <f aca="false">IF(ISBLANK(B469),"",IF(P469="b",O469,IF(P469="a","")))</f>
        <v/>
      </c>
      <c r="R469" s="35" t="n">
        <f aca="false">IF(ISBLANK(B469),"",IF( ISBLANK(O469), , 1))</f>
        <v>0</v>
      </c>
      <c r="S469" s="38" t="str">
        <f aca="true">IF(ISBLANK(B469),"",IF( ISBLANK(K469), "" , IF( ISBLANK(O469), (TODAY()-K469)/365, (O469-K469)/365)) )</f>
        <v/>
      </c>
      <c r="T469" s="38" t="str">
        <f aca="false">IF(ISBLANK(B469),"",IF( ISBLANK(K469), "" , IF( ISBLANK(O469), ($Z$41-K469)/365, (O469-K469)/365)) )</f>
        <v/>
      </c>
      <c r="U469" s="38" t="str">
        <f aca="true">IF(ISBLANK(B469),"",IF( ISBLANK(O469), "", (TODAY()-O469)/365))</f>
        <v/>
      </c>
      <c r="V469" s="38" t="str">
        <f aca="false">IF(ISBLANK(B469),"",IF( ISBLANK(O469), "", ($Z$41-O469)/365))</f>
        <v/>
      </c>
      <c r="W469" s="29"/>
      <c r="X469" s="39" t="n">
        <v>1</v>
      </c>
      <c r="Y469" s="40"/>
    </row>
    <row r="470" customFormat="false" ht="15" hidden="false" customHeight="false" outlineLevel="0" collapsed="false">
      <c r="A470" s="1" t="n">
        <v>473</v>
      </c>
      <c r="B470" s="28" t="n">
        <v>1</v>
      </c>
      <c r="C470" s="29"/>
      <c r="D470" s="30" t="str">
        <f aca="false">CONCATENATE(E470,", ",F470,", кв-ры: ",H470,", агр: ",I470,", ",W470)</f>
        <v>, , кв-ры: 6,16,26,36,, агр: , </v>
      </c>
      <c r="E470" s="31"/>
      <c r="F470" s="31"/>
      <c r="G470" s="31"/>
      <c r="H470" s="31" t="s">
        <v>103</v>
      </c>
      <c r="I470" s="32"/>
      <c r="J470" s="4"/>
      <c r="K470" s="46"/>
      <c r="L470" s="34" t="str">
        <f aca="false">IF(ISBLANK(K470),"a","b")</f>
        <v>a</v>
      </c>
      <c r="M470" s="34" t="str">
        <f aca="false">IF(ISBLANK(B470),"",IF(L470="b",K470,IF(L470="a","")))</f>
        <v/>
      </c>
      <c r="N470" s="35" t="n">
        <f aca="false">IF(ISBLANK(B470),"",IF( ISBLANK(K470), , IF( ISBLANK(O470), 1,) ))</f>
        <v>0</v>
      </c>
      <c r="O470" s="44"/>
      <c r="P470" s="37" t="str">
        <f aca="false">IF(ISBLANK(O470),"a","b")</f>
        <v>a</v>
      </c>
      <c r="Q470" s="34" t="str">
        <f aca="false">IF(ISBLANK(B470),"",IF(P470="b",O470,IF(P470="a","")))</f>
        <v/>
      </c>
      <c r="R470" s="35" t="n">
        <f aca="false">IF(ISBLANK(B470),"",IF( ISBLANK(O470), , 1))</f>
        <v>0</v>
      </c>
      <c r="S470" s="38" t="str">
        <f aca="true">IF(ISBLANK(B470),"",IF( ISBLANK(K470), "" , IF( ISBLANK(O470), (TODAY()-K470)/365, (O470-K470)/365)) )</f>
        <v/>
      </c>
      <c r="T470" s="38" t="str">
        <f aca="false">IF(ISBLANK(B470),"",IF( ISBLANK(K470), "" , IF( ISBLANK(O470), ($Z$41-K470)/365, (O470-K470)/365)) )</f>
        <v/>
      </c>
      <c r="U470" s="38" t="str">
        <f aca="true">IF(ISBLANK(B470),"",IF( ISBLANK(O470), "", (TODAY()-O470)/365))</f>
        <v/>
      </c>
      <c r="V470" s="38" t="str">
        <f aca="false">IF(ISBLANK(B470),"",IF( ISBLANK(O470), "", ($Z$41-O470)/365))</f>
        <v/>
      </c>
      <c r="W470" s="29"/>
      <c r="X470" s="39" t="n">
        <v>1</v>
      </c>
      <c r="Y470" s="40"/>
    </row>
    <row r="471" customFormat="false" ht="15" hidden="false" customHeight="false" outlineLevel="0" collapsed="false">
      <c r="A471" s="1" t="n">
        <v>474</v>
      </c>
      <c r="B471" s="28" t="n">
        <v>1</v>
      </c>
      <c r="C471" s="29"/>
      <c r="D471" s="30" t="str">
        <f aca="false">CONCATENATE(E471,", ",F471,", кв-ры: ",H471,", агр: ",I471,", ",W471)</f>
        <v>, , кв-ры: 7,17,27,37,, агр: , </v>
      </c>
      <c r="E471" s="31"/>
      <c r="F471" s="31"/>
      <c r="G471" s="31"/>
      <c r="H471" s="31" t="s">
        <v>104</v>
      </c>
      <c r="I471" s="32"/>
      <c r="J471" s="4"/>
      <c r="K471" s="46"/>
      <c r="L471" s="34" t="str">
        <f aca="false">IF(ISBLANK(K471),"a","b")</f>
        <v>a</v>
      </c>
      <c r="M471" s="34" t="str">
        <f aca="false">IF(ISBLANK(B471),"",IF(L471="b",K471,IF(L471="a","")))</f>
        <v/>
      </c>
      <c r="N471" s="35" t="n">
        <f aca="false">IF(ISBLANK(B471),"",IF( ISBLANK(K471), , IF( ISBLANK(O471), 1,) ))</f>
        <v>0</v>
      </c>
      <c r="O471" s="44"/>
      <c r="P471" s="37" t="str">
        <f aca="false">IF(ISBLANK(O471),"a","b")</f>
        <v>a</v>
      </c>
      <c r="Q471" s="34" t="str">
        <f aca="false">IF(ISBLANK(B471),"",IF(P471="b",O471,IF(P471="a","")))</f>
        <v/>
      </c>
      <c r="R471" s="35" t="n">
        <f aca="false">IF(ISBLANK(B471),"",IF( ISBLANK(O471), , 1))</f>
        <v>0</v>
      </c>
      <c r="S471" s="38" t="str">
        <f aca="true">IF(ISBLANK(B471),"",IF( ISBLANK(K471), "" , IF( ISBLANK(O471), (TODAY()-K471)/365, (O471-K471)/365)) )</f>
        <v/>
      </c>
      <c r="T471" s="38" t="str">
        <f aca="false">IF(ISBLANK(B471),"",IF( ISBLANK(K471), "" , IF( ISBLANK(O471), ($Z$41-K471)/365, (O471-K471)/365)) )</f>
        <v/>
      </c>
      <c r="U471" s="38" t="str">
        <f aca="true">IF(ISBLANK(B471),"",IF( ISBLANK(O471), "", (TODAY()-O471)/365))</f>
        <v/>
      </c>
      <c r="V471" s="38" t="str">
        <f aca="false">IF(ISBLANK(B471),"",IF( ISBLANK(O471), "", ($Z$41-O471)/365))</f>
        <v/>
      </c>
      <c r="W471" s="29"/>
      <c r="X471" s="39" t="n">
        <v>1</v>
      </c>
      <c r="Y471" s="40"/>
    </row>
    <row r="472" customFormat="false" ht="15" hidden="false" customHeight="false" outlineLevel="0" collapsed="false">
      <c r="A472" s="1" t="n">
        <v>475</v>
      </c>
      <c r="B472" s="28" t="n">
        <v>1</v>
      </c>
      <c r="C472" s="29"/>
      <c r="D472" s="30" t="str">
        <f aca="false">CONCATENATE(E472,", ",F472,", кв-ры: ",H472,", агр: ",I472,", ",W472)</f>
        <v>, , кв-ры: 8,18,28,38,, агр: кв 28 агрессия, психически больная женщина, </v>
      </c>
      <c r="E472" s="31"/>
      <c r="F472" s="31"/>
      <c r="G472" s="31"/>
      <c r="H472" s="31" t="s">
        <v>105</v>
      </c>
      <c r="I472" s="69" t="s">
        <v>149</v>
      </c>
      <c r="J472" s="4"/>
      <c r="K472" s="46"/>
      <c r="L472" s="34" t="str">
        <f aca="false">IF(ISBLANK(K472),"a","b")</f>
        <v>a</v>
      </c>
      <c r="M472" s="34" t="str">
        <f aca="false">IF(ISBLANK(B472),"",IF(L472="b",K472,IF(L472="a","")))</f>
        <v/>
      </c>
      <c r="N472" s="35" t="n">
        <f aca="false">IF(ISBLANK(B472),"",IF( ISBLANK(K472), , IF( ISBLANK(O472), 1,) ))</f>
        <v>0</v>
      </c>
      <c r="O472" s="44"/>
      <c r="P472" s="37" t="str">
        <f aca="false">IF(ISBLANK(O472),"a","b")</f>
        <v>a</v>
      </c>
      <c r="Q472" s="34" t="str">
        <f aca="false">IF(ISBLANK(B472),"",IF(P472="b",O472,IF(P472="a","")))</f>
        <v/>
      </c>
      <c r="R472" s="35" t="n">
        <f aca="false">IF(ISBLANK(B472),"",IF( ISBLANK(O472), , 1))</f>
        <v>0</v>
      </c>
      <c r="S472" s="38" t="str">
        <f aca="true">IF(ISBLANK(B472),"",IF( ISBLANK(K472), "" , IF( ISBLANK(O472), (TODAY()-K472)/365, (O472-K472)/365)) )</f>
        <v/>
      </c>
      <c r="T472" s="38" t="str">
        <f aca="false">IF(ISBLANK(B472),"",IF( ISBLANK(K472), "" , IF( ISBLANK(O472), ($Z$41-K472)/365, (O472-K472)/365)) )</f>
        <v/>
      </c>
      <c r="U472" s="38" t="str">
        <f aca="true">IF(ISBLANK(B472),"",IF( ISBLANK(O472), "", (TODAY()-O472)/365))</f>
        <v/>
      </c>
      <c r="V472" s="38" t="str">
        <f aca="false">IF(ISBLANK(B472),"",IF( ISBLANK(O472), "", ($Z$41-O472)/365))</f>
        <v/>
      </c>
      <c r="W472" s="29"/>
      <c r="X472" s="39" t="n">
        <v>1</v>
      </c>
      <c r="Y472" s="40"/>
    </row>
    <row r="473" customFormat="false" ht="15" hidden="false" customHeight="false" outlineLevel="0" collapsed="false">
      <c r="A473" s="1" t="n">
        <v>476</v>
      </c>
      <c r="B473" s="28" t="n">
        <v>1</v>
      </c>
      <c r="C473" s="29"/>
      <c r="D473" s="30" t="str">
        <f aca="false">CONCATENATE(E473,", ",F473,", кв-ры: ",H473,", агр: ",I473,", ",W473)</f>
        <v>, , кв-ры: 9,19,29,39,, агр: , </v>
      </c>
      <c r="E473" s="31"/>
      <c r="F473" s="31"/>
      <c r="G473" s="31"/>
      <c r="H473" s="31" t="s">
        <v>106</v>
      </c>
      <c r="I473" s="32"/>
      <c r="J473" s="4"/>
      <c r="K473" s="46"/>
      <c r="L473" s="34" t="str">
        <f aca="false">IF(ISBLANK(K473),"a","b")</f>
        <v>a</v>
      </c>
      <c r="M473" s="34" t="str">
        <f aca="false">IF(ISBLANK(B473),"",IF(L473="b",K473,IF(L473="a","")))</f>
        <v/>
      </c>
      <c r="N473" s="35" t="n">
        <f aca="false">IF(ISBLANK(B473),"",IF( ISBLANK(K473), , IF( ISBLANK(O473), 1,) ))</f>
        <v>0</v>
      </c>
      <c r="O473" s="44"/>
      <c r="P473" s="37" t="str">
        <f aca="false">IF(ISBLANK(O473),"a","b")</f>
        <v>a</v>
      </c>
      <c r="Q473" s="34" t="str">
        <f aca="false">IF(ISBLANK(B473),"",IF(P473="b",O473,IF(P473="a","")))</f>
        <v/>
      </c>
      <c r="R473" s="35" t="n">
        <f aca="false">IF(ISBLANK(B473),"",IF( ISBLANK(O473), , 1))</f>
        <v>0</v>
      </c>
      <c r="S473" s="38" t="str">
        <f aca="true">IF(ISBLANK(B473),"",IF( ISBLANK(K473), "" , IF( ISBLANK(O473), (TODAY()-K473)/365, (O473-K473)/365)) )</f>
        <v/>
      </c>
      <c r="T473" s="38" t="str">
        <f aca="false">IF(ISBLANK(B473),"",IF( ISBLANK(K473), "" , IF( ISBLANK(O473), ($Z$41-K473)/365, (O473-K473)/365)) )</f>
        <v/>
      </c>
      <c r="U473" s="38" t="str">
        <f aca="true">IF(ISBLANK(B473),"",IF( ISBLANK(O473), "", (TODAY()-O473)/365))</f>
        <v/>
      </c>
      <c r="V473" s="38" t="str">
        <f aca="false">IF(ISBLANK(B473),"",IF( ISBLANK(O473), "", ($Z$41-O473)/365))</f>
        <v/>
      </c>
      <c r="W473" s="29"/>
      <c r="X473" s="39" t="n">
        <v>1</v>
      </c>
      <c r="Y473" s="40"/>
    </row>
    <row r="474" customFormat="false" ht="15" hidden="false" customHeight="false" outlineLevel="0" collapsed="false">
      <c r="A474" s="1" t="n">
        <v>477</v>
      </c>
      <c r="B474" s="28" t="n">
        <v>1</v>
      </c>
      <c r="C474" s="29"/>
      <c r="D474" s="30" t="str">
        <f aca="false">CONCATENATE(E474,", ",F474,", кв-ры: ",H474,", агр: ",I474,", ",W474)</f>
        <v>, , кв-ры: 10,20,30,40,, агр: , </v>
      </c>
      <c r="E474" s="31"/>
      <c r="F474" s="31"/>
      <c r="G474" s="31"/>
      <c r="H474" s="31" t="s">
        <v>107</v>
      </c>
      <c r="I474" s="32"/>
      <c r="J474" s="4"/>
      <c r="K474" s="46"/>
      <c r="L474" s="34" t="str">
        <f aca="false">IF(ISBLANK(K474),"a","b")</f>
        <v>a</v>
      </c>
      <c r="M474" s="34" t="str">
        <f aca="false">IF(ISBLANK(B474),"",IF(L474="b",K474,IF(L474="a","")))</f>
        <v/>
      </c>
      <c r="N474" s="35" t="n">
        <f aca="false">IF(ISBLANK(B474),"",IF( ISBLANK(K474), , IF( ISBLANK(O474), 1,) ))</f>
        <v>0</v>
      </c>
      <c r="O474" s="44"/>
      <c r="P474" s="37" t="str">
        <f aca="false">IF(ISBLANK(O474),"a","b")</f>
        <v>a</v>
      </c>
      <c r="Q474" s="34" t="str">
        <f aca="false">IF(ISBLANK(B474),"",IF(P474="b",O474,IF(P474="a","")))</f>
        <v/>
      </c>
      <c r="R474" s="35" t="n">
        <f aca="false">IF(ISBLANK(B474),"",IF( ISBLANK(O474), , 1))</f>
        <v>0</v>
      </c>
      <c r="S474" s="38" t="str">
        <f aca="true">IF(ISBLANK(B474),"",IF( ISBLANK(K474), "" , IF( ISBLANK(O474), (TODAY()-K474)/365, (O474-K474)/365)) )</f>
        <v/>
      </c>
      <c r="T474" s="38" t="str">
        <f aca="false">IF(ISBLANK(B474),"",IF( ISBLANK(K474), "" , IF( ISBLANK(O474), ($Z$41-K474)/365, (O474-K474)/365)) )</f>
        <v/>
      </c>
      <c r="U474" s="38" t="str">
        <f aca="true">IF(ISBLANK(B474),"",IF( ISBLANK(O474), "", (TODAY()-O474)/365))</f>
        <v/>
      </c>
      <c r="V474" s="38" t="str">
        <f aca="false">IF(ISBLANK(B474),"",IF( ISBLANK(O474), "", ($Z$41-O474)/365))</f>
        <v/>
      </c>
      <c r="W474" s="29"/>
      <c r="X474" s="39" t="n">
        <v>1</v>
      </c>
      <c r="Y474" s="40"/>
    </row>
    <row r="475" customFormat="false" ht="15" hidden="false" customHeight="false" outlineLevel="0" collapsed="false">
      <c r="A475" s="1" t="n">
        <v>478</v>
      </c>
      <c r="B475" s="28" t="n">
        <v>1</v>
      </c>
      <c r="C475" s="29" t="n">
        <v>15</v>
      </c>
      <c r="D475" s="30" t="str">
        <f aca="false">CONCATENATE(E475,", ",F475,", кв-ры: ",H475,", агр: ",I475,", ",W475)</f>
        <v> Ленина, 34, кв-ры: 1,11,21,31,41,51,61,, агр: кв 59 мужч агрессивный. ВЫЗВАЛ ПОЛИЦИЮ. СЕСТЕР ЗАДЕРЖАЛИ. Обеспечит задержание, </v>
      </c>
      <c r="E475" s="31" t="s">
        <v>130</v>
      </c>
      <c r="F475" s="31" t="n">
        <v>34</v>
      </c>
      <c r="G475" s="31" t="n">
        <v>68</v>
      </c>
      <c r="H475" s="31" t="s">
        <v>50</v>
      </c>
      <c r="I475" s="69" t="s">
        <v>150</v>
      </c>
      <c r="J475" s="4"/>
      <c r="K475" s="46"/>
      <c r="L475" s="34" t="str">
        <f aca="false">IF(ISBLANK(K475),"a","b")</f>
        <v>a</v>
      </c>
      <c r="M475" s="34" t="str">
        <f aca="false">IF(ISBLANK(B475),"",IF(L475="b",K475,IF(L475="a","")))</f>
        <v/>
      </c>
      <c r="N475" s="35" t="n">
        <f aca="false">IF(ISBLANK(B475),"",IF( ISBLANK(K475), , IF( ISBLANK(O475), 1,) ))</f>
        <v>0</v>
      </c>
      <c r="O475" s="44"/>
      <c r="P475" s="37" t="str">
        <f aca="false">IF(ISBLANK(O475),"a","b")</f>
        <v>a</v>
      </c>
      <c r="Q475" s="34" t="str">
        <f aca="false">IF(ISBLANK(B475),"",IF(P475="b",O475,IF(P475="a","")))</f>
        <v/>
      </c>
      <c r="R475" s="35" t="n">
        <f aca="false">IF(ISBLANK(B475),"",IF( ISBLANK(O475), , 1))</f>
        <v>0</v>
      </c>
      <c r="S475" s="38" t="str">
        <f aca="true">IF(ISBLANK(B475),"",IF( ISBLANK(K475), "" , IF( ISBLANK(O475), (TODAY()-K475)/365, (O475-K475)/365)) )</f>
        <v/>
      </c>
      <c r="T475" s="38" t="str">
        <f aca="false">IF(ISBLANK(B475),"",IF( ISBLANK(K475), "" , IF( ISBLANK(O475), ($Z$41-K475)/365, (O475-K475)/365)) )</f>
        <v/>
      </c>
      <c r="U475" s="38" t="str">
        <f aca="true">IF(ISBLANK(B475),"",IF( ISBLANK(O475), "", (TODAY()-O475)/365))</f>
        <v/>
      </c>
      <c r="V475" s="38" t="str">
        <f aca="false">IF(ISBLANK(B475),"",IF( ISBLANK(O475), "", ($Z$41-O475)/365))</f>
        <v/>
      </c>
      <c r="W475" s="29"/>
      <c r="X475" s="39" t="n">
        <v>1</v>
      </c>
      <c r="Y475" s="40"/>
    </row>
    <row r="476" customFormat="false" ht="15" hidden="false" customHeight="false" outlineLevel="0" collapsed="false">
      <c r="A476" s="1" t="n">
        <v>479</v>
      </c>
      <c r="B476" s="28" t="n">
        <v>1</v>
      </c>
      <c r="C476" s="29"/>
      <c r="D476" s="30" t="str">
        <f aca="false">CONCATENATE(E476,", ",F476,", кв-ры: ",H476,", агр: ",I476,", ",W476)</f>
        <v>, , кв-ры: 2,12,22,32,42,52,62,, агр: кв 59 мужч агрессивный. ВЫЗВАЛ ПОЛИЦИЮ. СЕСТЕР ЗАДЕРЖАЛИ. Обеспечит задержание, </v>
      </c>
      <c r="E476" s="31"/>
      <c r="F476" s="31"/>
      <c r="G476" s="31"/>
      <c r="H476" s="31" t="s">
        <v>51</v>
      </c>
      <c r="I476" s="69" t="s">
        <v>150</v>
      </c>
      <c r="J476" s="4"/>
      <c r="K476" s="46"/>
      <c r="L476" s="34" t="str">
        <f aca="false">IF(ISBLANK(K476),"a","b")</f>
        <v>a</v>
      </c>
      <c r="M476" s="34" t="str">
        <f aca="false">IF(ISBLANK(B476),"",IF(L476="b",K476,IF(L476="a","")))</f>
        <v/>
      </c>
      <c r="N476" s="35" t="n">
        <f aca="false">IF(ISBLANK(B476),"",IF( ISBLANK(K476), , IF( ISBLANK(O476), 1,) ))</f>
        <v>0</v>
      </c>
      <c r="O476" s="44"/>
      <c r="P476" s="37" t="str">
        <f aca="false">IF(ISBLANK(O476),"a","b")</f>
        <v>a</v>
      </c>
      <c r="Q476" s="34" t="str">
        <f aca="false">IF(ISBLANK(B476),"",IF(P476="b",O476,IF(P476="a","")))</f>
        <v/>
      </c>
      <c r="R476" s="35" t="n">
        <f aca="false">IF(ISBLANK(B476),"",IF( ISBLANK(O476), , 1))</f>
        <v>0</v>
      </c>
      <c r="S476" s="38" t="str">
        <f aca="true">IF(ISBLANK(B476),"",IF( ISBLANK(K476), "" , IF( ISBLANK(O476), (TODAY()-K476)/365, (O476-K476)/365)) )</f>
        <v/>
      </c>
      <c r="T476" s="38" t="str">
        <f aca="false">IF(ISBLANK(B476),"",IF( ISBLANK(K476), "" , IF( ISBLANK(O476), ($Z$41-K476)/365, (O476-K476)/365)) )</f>
        <v/>
      </c>
      <c r="U476" s="38" t="str">
        <f aca="true">IF(ISBLANK(B476),"",IF( ISBLANK(O476), "", (TODAY()-O476)/365))</f>
        <v/>
      </c>
      <c r="V476" s="38" t="str">
        <f aca="false">IF(ISBLANK(B476),"",IF( ISBLANK(O476), "", ($Z$41-O476)/365))</f>
        <v/>
      </c>
      <c r="W476" s="29"/>
      <c r="X476" s="39" t="n">
        <v>1</v>
      </c>
      <c r="Y476" s="40"/>
    </row>
    <row r="477" customFormat="false" ht="15" hidden="false" customHeight="false" outlineLevel="0" collapsed="false">
      <c r="A477" s="1" t="n">
        <v>480</v>
      </c>
      <c r="B477" s="28" t="n">
        <v>1</v>
      </c>
      <c r="C477" s="29"/>
      <c r="D477" s="30" t="str">
        <f aca="false">CONCATENATE(E477,", ",F477,", кв-ры: ",H477,", агр: ",I477,", ",W477)</f>
        <v>, , кв-ры: 3,13,23,33,43,53,63,, агр: кв 59 мужч агрессивный. ВЫЗВАЛ ПОЛИЦИЮ. СЕСТЕР ЗАДЕРЖАЛИ. Обеспечит задержание, </v>
      </c>
      <c r="E477" s="31"/>
      <c r="F477" s="31"/>
      <c r="G477" s="31"/>
      <c r="H477" s="31" t="s">
        <v>52</v>
      </c>
      <c r="I477" s="69" t="s">
        <v>150</v>
      </c>
      <c r="J477" s="4"/>
      <c r="K477" s="46"/>
      <c r="L477" s="34" t="str">
        <f aca="false">IF(ISBLANK(K477),"a","b")</f>
        <v>a</v>
      </c>
      <c r="M477" s="34" t="str">
        <f aca="false">IF(ISBLANK(B477),"",IF(L477="b",K477,IF(L477="a","")))</f>
        <v/>
      </c>
      <c r="N477" s="35" t="n">
        <f aca="false">IF(ISBLANK(B477),"",IF( ISBLANK(K477), , IF( ISBLANK(O477), 1,) ))</f>
        <v>0</v>
      </c>
      <c r="O477" s="44"/>
      <c r="P477" s="37" t="str">
        <f aca="false">IF(ISBLANK(O477),"a","b")</f>
        <v>a</v>
      </c>
      <c r="Q477" s="34" t="str">
        <f aca="false">IF(ISBLANK(B477),"",IF(P477="b",O477,IF(P477="a","")))</f>
        <v/>
      </c>
      <c r="R477" s="35" t="n">
        <f aca="false">IF(ISBLANK(B477),"",IF( ISBLANK(O477), , 1))</f>
        <v>0</v>
      </c>
      <c r="S477" s="38" t="str">
        <f aca="true">IF(ISBLANK(B477),"",IF( ISBLANK(K477), "" , IF( ISBLANK(O477), (TODAY()-K477)/365, (O477-K477)/365)) )</f>
        <v/>
      </c>
      <c r="T477" s="38" t="str">
        <f aca="false">IF(ISBLANK(B477),"",IF( ISBLANK(K477), "" , IF( ISBLANK(O477), ($Z$41-K477)/365, (O477-K477)/365)) )</f>
        <v/>
      </c>
      <c r="U477" s="38" t="str">
        <f aca="true">IF(ISBLANK(B477),"",IF( ISBLANK(O477), "", (TODAY()-O477)/365))</f>
        <v/>
      </c>
      <c r="V477" s="38" t="str">
        <f aca="false">IF(ISBLANK(B477),"",IF( ISBLANK(O477), "", ($Z$41-O477)/365))</f>
        <v/>
      </c>
      <c r="W477" s="29"/>
      <c r="X477" s="39" t="n">
        <v>1</v>
      </c>
      <c r="Y477" s="40"/>
    </row>
    <row r="478" customFormat="false" ht="15" hidden="false" customHeight="false" outlineLevel="0" collapsed="false">
      <c r="A478" s="1" t="n">
        <v>481</v>
      </c>
      <c r="B478" s="28" t="n">
        <v>1</v>
      </c>
      <c r="C478" s="29"/>
      <c r="D478" s="30" t="str">
        <f aca="false">CONCATENATE(E478,", ",F478,", кв-ры: ",H478,", агр: ",I478,", ",W478)</f>
        <v>, , кв-ры: 4,14,24,34,44,54,64,, агр: кв 59 мужч агрессивный. ВЫЗВАЛ ПОЛИЦИЮ. СЕСТЕР ЗАДЕРЖАЛИ. Обеспечит задержание, </v>
      </c>
      <c r="E478" s="31"/>
      <c r="F478" s="31"/>
      <c r="G478" s="31"/>
      <c r="H478" s="31" t="s">
        <v>53</v>
      </c>
      <c r="I478" s="69" t="s">
        <v>150</v>
      </c>
      <c r="J478" s="4"/>
      <c r="K478" s="33"/>
      <c r="L478" s="34" t="str">
        <f aca="false">IF(ISBLANK(K478),"a","b")</f>
        <v>a</v>
      </c>
      <c r="M478" s="34" t="str">
        <f aca="false">IF(ISBLANK(B478),"",IF(L478="b",K478,IF(L478="a","")))</f>
        <v/>
      </c>
      <c r="N478" s="35" t="n">
        <f aca="false">IF(ISBLANK(B478),"",IF( ISBLANK(K478), , IF( ISBLANK(O478), 1,) ))</f>
        <v>0</v>
      </c>
      <c r="O478" s="44"/>
      <c r="P478" s="37" t="str">
        <f aca="false">IF(ISBLANK(O478),"a","b")</f>
        <v>a</v>
      </c>
      <c r="Q478" s="34" t="str">
        <f aca="false">IF(ISBLANK(B478),"",IF(P478="b",O478,IF(P478="a","")))</f>
        <v/>
      </c>
      <c r="R478" s="35" t="n">
        <f aca="false">IF(ISBLANK(B478),"",IF( ISBLANK(O478), , 1))</f>
        <v>0</v>
      </c>
      <c r="S478" s="38" t="str">
        <f aca="true">IF(ISBLANK(B478),"",IF( ISBLANK(K478), "" , IF( ISBLANK(O478), (TODAY()-K478)/365, (O478-K478)/365)) )</f>
        <v/>
      </c>
      <c r="T478" s="38" t="str">
        <f aca="false">IF(ISBLANK(B478),"",IF( ISBLANK(K478), "" , IF( ISBLANK(O478), ($Z$41-K478)/365, (O478-K478)/365)) )</f>
        <v/>
      </c>
      <c r="U478" s="38" t="str">
        <f aca="true">IF(ISBLANK(B478),"",IF( ISBLANK(O478), "", (TODAY()-O478)/365))</f>
        <v/>
      </c>
      <c r="V478" s="38" t="str">
        <f aca="false">IF(ISBLANK(B478),"",IF( ISBLANK(O478), "", ($Z$41-O478)/365))</f>
        <v/>
      </c>
      <c r="W478" s="29"/>
      <c r="X478" s="39" t="n">
        <v>1</v>
      </c>
      <c r="Y478" s="40"/>
    </row>
    <row r="479" customFormat="false" ht="15" hidden="false" customHeight="false" outlineLevel="0" collapsed="false">
      <c r="A479" s="1" t="n">
        <v>482</v>
      </c>
      <c r="B479" s="28" t="n">
        <v>1</v>
      </c>
      <c r="C479" s="29"/>
      <c r="D479" s="30" t="str">
        <f aca="false">CONCATENATE(E479,", ",F479,", кв-ры: ",H479,", агр: ",I479,", ",W479)</f>
        <v>, , кв-ры: 5,15,25,35,45,55,65,, агр: кв 59 мужч агрессивный. ВЫЗВАЛ ПОЛИЦИЮ. СЕСТЕР ЗАДЕРЖАЛИ. Обеспечит задержание, </v>
      </c>
      <c r="E479" s="31"/>
      <c r="F479" s="31"/>
      <c r="G479" s="31"/>
      <c r="H479" s="31" t="s">
        <v>60</v>
      </c>
      <c r="I479" s="69" t="s">
        <v>150</v>
      </c>
      <c r="J479" s="4"/>
      <c r="K479" s="46"/>
      <c r="L479" s="34" t="str">
        <f aca="false">IF(ISBLANK(K479),"a","b")</f>
        <v>a</v>
      </c>
      <c r="M479" s="34" t="str">
        <f aca="false">IF(ISBLANK(B479),"",IF(L479="b",K479,IF(L479="a","")))</f>
        <v/>
      </c>
      <c r="N479" s="35" t="n">
        <f aca="false">IF(ISBLANK(B479),"",IF( ISBLANK(K479), , IF( ISBLANK(O479), 1,) ))</f>
        <v>0</v>
      </c>
      <c r="O479" s="44"/>
      <c r="P479" s="37" t="str">
        <f aca="false">IF(ISBLANK(O479),"a","b")</f>
        <v>a</v>
      </c>
      <c r="Q479" s="34" t="str">
        <f aca="false">IF(ISBLANK(B479),"",IF(P479="b",O479,IF(P479="a","")))</f>
        <v/>
      </c>
      <c r="R479" s="35" t="n">
        <f aca="false">IF(ISBLANK(B479),"",IF( ISBLANK(O479), , 1))</f>
        <v>0</v>
      </c>
      <c r="S479" s="38" t="str">
        <f aca="true">IF(ISBLANK(B479),"",IF( ISBLANK(K479), "" , IF( ISBLANK(O479), (TODAY()-K479)/365, (O479-K479)/365)) )</f>
        <v/>
      </c>
      <c r="T479" s="38" t="str">
        <f aca="false">IF(ISBLANK(B479),"",IF( ISBLANK(K479), "" , IF( ISBLANK(O479), ($Z$41-K479)/365, (O479-K479)/365)) )</f>
        <v/>
      </c>
      <c r="U479" s="38" t="str">
        <f aca="true">IF(ISBLANK(B479),"",IF( ISBLANK(O479), "", (TODAY()-O479)/365))</f>
        <v/>
      </c>
      <c r="V479" s="38" t="str">
        <f aca="false">IF(ISBLANK(B479),"",IF( ISBLANK(O479), "", ($Z$41-O479)/365))</f>
        <v/>
      </c>
      <c r="W479" s="29"/>
      <c r="X479" s="39" t="n">
        <v>1</v>
      </c>
      <c r="Y479" s="40"/>
    </row>
    <row r="480" customFormat="false" ht="15" hidden="false" customHeight="false" outlineLevel="0" collapsed="false">
      <c r="A480" s="1" t="n">
        <v>483</v>
      </c>
      <c r="B480" s="28" t="n">
        <v>1</v>
      </c>
      <c r="C480" s="29"/>
      <c r="D480" s="30" t="str">
        <f aca="false">CONCATENATE(E480,", ",F480,", кв-ры: ",H480,", агр: ",I480,", ",W480)</f>
        <v>, , кв-ры: 6,16,26,36,46,56,66,, агр: кв 59 мужч агрессивный. ВЫЗВАЛ ПОЛИЦИЮ. СЕСТЕР ЗАДЕРЖАЛИ. Обеспечит задержание, </v>
      </c>
      <c r="E480" s="31"/>
      <c r="F480" s="31"/>
      <c r="G480" s="31"/>
      <c r="H480" s="31" t="s">
        <v>61</v>
      </c>
      <c r="I480" s="69" t="s">
        <v>150</v>
      </c>
      <c r="J480" s="4"/>
      <c r="K480" s="46"/>
      <c r="L480" s="34" t="str">
        <f aca="false">IF(ISBLANK(K480),"a","b")</f>
        <v>a</v>
      </c>
      <c r="M480" s="34" t="str">
        <f aca="false">IF(ISBLANK(B480),"",IF(L480="b",K480,IF(L480="a","")))</f>
        <v/>
      </c>
      <c r="N480" s="35" t="n">
        <f aca="false">IF(ISBLANK(B480),"",IF( ISBLANK(K480), , IF( ISBLANK(O480), 1,) ))</f>
        <v>0</v>
      </c>
      <c r="O480" s="44"/>
      <c r="P480" s="37" t="str">
        <f aca="false">IF(ISBLANK(O480),"a","b")</f>
        <v>a</v>
      </c>
      <c r="Q480" s="34" t="str">
        <f aca="false">IF(ISBLANK(B480),"",IF(P480="b",O480,IF(P480="a","")))</f>
        <v/>
      </c>
      <c r="R480" s="35" t="n">
        <f aca="false">IF(ISBLANK(B480),"",IF( ISBLANK(O480), , 1))</f>
        <v>0</v>
      </c>
      <c r="S480" s="38" t="str">
        <f aca="true">IF(ISBLANK(B480),"",IF( ISBLANK(K480), "" , IF( ISBLANK(O480), (TODAY()-K480)/365, (O480-K480)/365)) )</f>
        <v/>
      </c>
      <c r="T480" s="38" t="str">
        <f aca="false">IF(ISBLANK(B480),"",IF( ISBLANK(K480), "" , IF( ISBLANK(O480), ($Z$41-K480)/365, (O480-K480)/365)) )</f>
        <v/>
      </c>
      <c r="U480" s="38" t="str">
        <f aca="true">IF(ISBLANK(B480),"",IF( ISBLANK(O480), "", (TODAY()-O480)/365))</f>
        <v/>
      </c>
      <c r="V480" s="38" t="str">
        <f aca="false">IF(ISBLANK(B480),"",IF( ISBLANK(O480), "", ($Z$41-O480)/365))</f>
        <v/>
      </c>
      <c r="W480" s="29"/>
      <c r="X480" s="39" t="n">
        <v>1</v>
      </c>
      <c r="Y480" s="40"/>
    </row>
    <row r="481" customFormat="false" ht="15" hidden="false" customHeight="false" outlineLevel="0" collapsed="false">
      <c r="A481" s="1" t="n">
        <v>484</v>
      </c>
      <c r="B481" s="28" t="n">
        <v>1</v>
      </c>
      <c r="C481" s="29"/>
      <c r="D481" s="30" t="str">
        <f aca="false">CONCATENATE(E481,", ",F481,", кв-ры: ",H481,", агр: ",I481,", ",W481)</f>
        <v>, , кв-ры: 7,17,27,37,47,57,67,, агр: кв 59 мужч агрессивный. ВЫЗВАЛ ПОЛИЦИЮ. СЕСТЕР ЗАДЕРЖАЛИ. Обеспечит задержание, </v>
      </c>
      <c r="E481" s="31"/>
      <c r="F481" s="31"/>
      <c r="G481" s="31"/>
      <c r="H481" s="31" t="s">
        <v>62</v>
      </c>
      <c r="I481" s="69" t="s">
        <v>150</v>
      </c>
      <c r="J481" s="4"/>
      <c r="K481" s="46"/>
      <c r="L481" s="34" t="str">
        <f aca="false">IF(ISBLANK(K481),"a","b")</f>
        <v>a</v>
      </c>
      <c r="M481" s="34" t="str">
        <f aca="false">IF(ISBLANK(B481),"",IF(L481="b",K481,IF(L481="a","")))</f>
        <v/>
      </c>
      <c r="N481" s="35" t="n">
        <f aca="false">IF(ISBLANK(B481),"",IF( ISBLANK(K481), , IF( ISBLANK(O481), 1,) ))</f>
        <v>0</v>
      </c>
      <c r="O481" s="44"/>
      <c r="P481" s="37" t="str">
        <f aca="false">IF(ISBLANK(O481),"a","b")</f>
        <v>a</v>
      </c>
      <c r="Q481" s="34" t="str">
        <f aca="false">IF(ISBLANK(B481),"",IF(P481="b",O481,IF(P481="a","")))</f>
        <v/>
      </c>
      <c r="R481" s="35" t="n">
        <f aca="false">IF(ISBLANK(B481),"",IF( ISBLANK(O481), , 1))</f>
        <v>0</v>
      </c>
      <c r="S481" s="38" t="str">
        <f aca="true">IF(ISBLANK(B481),"",IF( ISBLANK(K481), "" , IF( ISBLANK(O481), (TODAY()-K481)/365, (O481-K481)/365)) )</f>
        <v/>
      </c>
      <c r="T481" s="38" t="str">
        <f aca="false">IF(ISBLANK(B481),"",IF( ISBLANK(K481), "" , IF( ISBLANK(O481), ($Z$41-K481)/365, (O481-K481)/365)) )</f>
        <v/>
      </c>
      <c r="U481" s="38" t="str">
        <f aca="true">IF(ISBLANK(B481),"",IF( ISBLANK(O481), "", (TODAY()-O481)/365))</f>
        <v/>
      </c>
      <c r="V481" s="38" t="str">
        <f aca="false">IF(ISBLANK(B481),"",IF( ISBLANK(O481), "", ($Z$41-O481)/365))</f>
        <v/>
      </c>
      <c r="W481" s="29"/>
      <c r="X481" s="39" t="n">
        <v>1</v>
      </c>
      <c r="Y481" s="40"/>
    </row>
    <row r="482" customFormat="false" ht="15" hidden="false" customHeight="false" outlineLevel="0" collapsed="false">
      <c r="A482" s="1" t="n">
        <v>485</v>
      </c>
      <c r="B482" s="28" t="n">
        <v>1</v>
      </c>
      <c r="C482" s="29"/>
      <c r="D482" s="30" t="str">
        <f aca="false">CONCATENATE(E482,", ",F482,", кв-ры: ",H482,", агр: ",I482,", ",W482)</f>
        <v>, , кв-ры: 8,18,28,38,48,58,68,, агр: кв 59 мужч агрессивный. ВЫЗВАЛ ПОЛИЦИЮ. СЕСТЕР ЗАДЕРЖАЛИ. Обеспечит задержание, </v>
      </c>
      <c r="E482" s="31"/>
      <c r="F482" s="31"/>
      <c r="G482" s="31"/>
      <c r="H482" s="31" t="s">
        <v>63</v>
      </c>
      <c r="I482" s="69" t="s">
        <v>150</v>
      </c>
      <c r="J482" s="4"/>
      <c r="K482" s="33"/>
      <c r="L482" s="34" t="str">
        <f aca="false">IF(ISBLANK(K482),"a","b")</f>
        <v>a</v>
      </c>
      <c r="M482" s="34" t="str">
        <f aca="false">IF(ISBLANK(B482),"",IF(L482="b",K482,IF(L482="a","")))</f>
        <v/>
      </c>
      <c r="N482" s="35" t="n">
        <f aca="false">IF(ISBLANK(B482),"",IF( ISBLANK(K482), , IF( ISBLANK(O482), 1,) ))</f>
        <v>0</v>
      </c>
      <c r="O482" s="44"/>
      <c r="P482" s="37" t="str">
        <f aca="false">IF(ISBLANK(O482),"a","b")</f>
        <v>a</v>
      </c>
      <c r="Q482" s="34" t="str">
        <f aca="false">IF(ISBLANK(B482),"",IF(P482="b",O482,IF(P482="a","")))</f>
        <v/>
      </c>
      <c r="R482" s="35" t="n">
        <f aca="false">IF(ISBLANK(B482),"",IF( ISBLANK(O482), , 1))</f>
        <v>0</v>
      </c>
      <c r="S482" s="38" t="str">
        <f aca="true">IF(ISBLANK(B482),"",IF( ISBLANK(K482), "" , IF( ISBLANK(O482), (TODAY()-K482)/365, (O482-K482)/365)) )</f>
        <v/>
      </c>
      <c r="T482" s="38" t="str">
        <f aca="false">IF(ISBLANK(B482),"",IF( ISBLANK(K482), "" , IF( ISBLANK(O482), ($Z$41-K482)/365, (O482-K482)/365)) )</f>
        <v/>
      </c>
      <c r="U482" s="38" t="str">
        <f aca="true">IF(ISBLANK(B482),"",IF( ISBLANK(O482), "", (TODAY()-O482)/365))</f>
        <v/>
      </c>
      <c r="V482" s="38" t="str">
        <f aca="false">IF(ISBLANK(B482),"",IF( ISBLANK(O482), "", ($Z$41-O482)/365))</f>
        <v/>
      </c>
      <c r="W482" s="29"/>
      <c r="X482" s="39" t="n">
        <v>1</v>
      </c>
      <c r="Y482" s="40"/>
    </row>
    <row r="483" customFormat="false" ht="15" hidden="false" customHeight="false" outlineLevel="0" collapsed="false">
      <c r="A483" s="1" t="n">
        <v>486</v>
      </c>
      <c r="B483" s="28" t="n">
        <v>1</v>
      </c>
      <c r="C483" s="29"/>
      <c r="D483" s="30" t="str">
        <f aca="false">CONCATENATE(E483,", ",F483,", кв-ры: ",H483,", агр: ",I483,", ",W483)</f>
        <v>, , кв-ры: 9,19,29,39,49,59,, агр: кв 59 мужч агрессивный. ВЫЗВАЛ ПОЛИЦИЮ. СЕСТЕР ЗАДЕРЖАЛИ. Обеспечит задержание, </v>
      </c>
      <c r="E483" s="31"/>
      <c r="F483" s="31"/>
      <c r="G483" s="31"/>
      <c r="H483" s="31" t="s">
        <v>58</v>
      </c>
      <c r="I483" s="69" t="s">
        <v>150</v>
      </c>
      <c r="J483" s="4"/>
      <c r="K483" s="46"/>
      <c r="L483" s="34" t="str">
        <f aca="false">IF(ISBLANK(K483),"a","b")</f>
        <v>a</v>
      </c>
      <c r="M483" s="34" t="str">
        <f aca="false">IF(ISBLANK(B483),"",IF(L483="b",K483,IF(L483="a","")))</f>
        <v/>
      </c>
      <c r="N483" s="35" t="n">
        <f aca="false">IF(ISBLANK(B483),"",IF( ISBLANK(K483), , IF( ISBLANK(O483), 1,) ))</f>
        <v>0</v>
      </c>
      <c r="O483" s="44"/>
      <c r="P483" s="37" t="str">
        <f aca="false">IF(ISBLANK(O483),"a","b")</f>
        <v>a</v>
      </c>
      <c r="Q483" s="34" t="str">
        <f aca="false">IF(ISBLANK(B483),"",IF(P483="b",O483,IF(P483="a","")))</f>
        <v/>
      </c>
      <c r="R483" s="35" t="n">
        <f aca="false">IF(ISBLANK(B483),"",IF( ISBLANK(O483), , 1))</f>
        <v>0</v>
      </c>
      <c r="S483" s="38" t="str">
        <f aca="true">IF(ISBLANK(B483),"",IF( ISBLANK(K483), "" , IF( ISBLANK(O483), (TODAY()-K483)/365, (O483-K483)/365)) )</f>
        <v/>
      </c>
      <c r="T483" s="38" t="str">
        <f aca="false">IF(ISBLANK(B483),"",IF( ISBLANK(K483), "" , IF( ISBLANK(O483), ($Z$41-K483)/365, (O483-K483)/365)) )</f>
        <v/>
      </c>
      <c r="U483" s="38" t="str">
        <f aca="true">IF(ISBLANK(B483),"",IF( ISBLANK(O483), "", (TODAY()-O483)/365))</f>
        <v/>
      </c>
      <c r="V483" s="38" t="str">
        <f aca="false">IF(ISBLANK(B483),"",IF( ISBLANK(O483), "", ($Z$41-O483)/365))</f>
        <v/>
      </c>
      <c r="W483" s="29"/>
      <c r="X483" s="48" t="n">
        <v>1</v>
      </c>
      <c r="Y483" s="40"/>
    </row>
    <row r="484" customFormat="false" ht="15" hidden="false" customHeight="false" outlineLevel="0" collapsed="false">
      <c r="A484" s="1" t="n">
        <v>487</v>
      </c>
      <c r="B484" s="28" t="n">
        <v>1</v>
      </c>
      <c r="C484" s="29"/>
      <c r="D484" s="30" t="str">
        <f aca="false">CONCATENATE(E484,", ",F484,", кв-ры: ",H484,", агр: ",I484,", ",W484)</f>
        <v>, , кв-ры: 10,20,30,40,50,60,, агр: кв 59 мужч агрессивный. ВЫЗВАЛ ПОЛИЦИЮ. СЕСТЕР ЗАДЕРЖАЛИ. Обеспечит задержание, </v>
      </c>
      <c r="E484" s="31"/>
      <c r="F484" s="31"/>
      <c r="G484" s="31"/>
      <c r="H484" s="31" t="s">
        <v>59</v>
      </c>
      <c r="I484" s="69" t="s">
        <v>150</v>
      </c>
      <c r="J484" s="4"/>
      <c r="K484" s="46"/>
      <c r="L484" s="34" t="str">
        <f aca="false">IF(ISBLANK(K484),"a","b")</f>
        <v>a</v>
      </c>
      <c r="M484" s="34" t="str">
        <f aca="false">IF(ISBLANK(B484),"",IF(L484="b",K484,IF(L484="a","")))</f>
        <v/>
      </c>
      <c r="N484" s="35" t="n">
        <f aca="false">IF(ISBLANK(B484),"",IF( ISBLANK(K484), , IF( ISBLANK(O484), 1,) ))</f>
        <v>0</v>
      </c>
      <c r="O484" s="44"/>
      <c r="P484" s="37" t="str">
        <f aca="false">IF(ISBLANK(O484),"a","b")</f>
        <v>a</v>
      </c>
      <c r="Q484" s="34" t="str">
        <f aca="false">IF(ISBLANK(B484),"",IF(P484="b",O484,IF(P484="a","")))</f>
        <v/>
      </c>
      <c r="R484" s="35" t="n">
        <f aca="false">IF(ISBLANK(B484),"",IF( ISBLANK(O484), , 1))</f>
        <v>0</v>
      </c>
      <c r="S484" s="38" t="str">
        <f aca="true">IF(ISBLANK(B484),"",IF( ISBLANK(K484), "" , IF( ISBLANK(O484), (TODAY()-K484)/365, (O484-K484)/365)) )</f>
        <v/>
      </c>
      <c r="T484" s="38" t="str">
        <f aca="false">IF(ISBLANK(B484),"",IF( ISBLANK(K484), "" , IF( ISBLANK(O484), ($Z$41-K484)/365, (O484-K484)/365)) )</f>
        <v/>
      </c>
      <c r="U484" s="38" t="str">
        <f aca="true">IF(ISBLANK(B484),"",IF( ISBLANK(O484), "", (TODAY()-O484)/365))</f>
        <v/>
      </c>
      <c r="V484" s="38" t="str">
        <f aca="false">IF(ISBLANK(B484),"",IF( ISBLANK(O484), "", ($Z$41-O484)/365))</f>
        <v/>
      </c>
      <c r="W484" s="29"/>
      <c r="X484" s="48" t="n">
        <v>1</v>
      </c>
      <c r="Y484" s="40"/>
    </row>
    <row r="485" customFormat="false" ht="15" hidden="false" customHeight="false" outlineLevel="0" collapsed="false">
      <c r="A485" s="1" t="n">
        <v>488</v>
      </c>
      <c r="B485" s="28" t="n">
        <v>1</v>
      </c>
      <c r="C485" s="29" t="n">
        <v>16</v>
      </c>
      <c r="D485" s="30" t="str">
        <f aca="false">CONCATENATE(E485,", ",F485,", кв-ры: ",H485,", агр: ",I485,", ",W485)</f>
        <v> Ленина, 36, кв-ры: 1,11,21,31,41,51,61,71,, агр: кв 68 муж 25-30лет резкий отказ, угрожал физической расправой, кв 22 жен 50лет угрожала вызвать милицию “10.19”, </v>
      </c>
      <c r="E485" s="31" t="s">
        <v>130</v>
      </c>
      <c r="F485" s="31" t="n">
        <v>36</v>
      </c>
      <c r="G485" s="31" t="n">
        <v>72</v>
      </c>
      <c r="H485" s="31" t="s">
        <v>66</v>
      </c>
      <c r="I485" s="69" t="s">
        <v>151</v>
      </c>
      <c r="J485" s="4"/>
      <c r="K485" s="46"/>
      <c r="L485" s="34" t="str">
        <f aca="false">IF(ISBLANK(K485),"a","b")</f>
        <v>a</v>
      </c>
      <c r="M485" s="34" t="str">
        <f aca="false">IF(ISBLANK(B485),"",IF(L485="b",K485,IF(L485="a","")))</f>
        <v/>
      </c>
      <c r="N485" s="35" t="n">
        <f aca="false">IF(ISBLANK(B485),"",IF( ISBLANK(K485), , IF( ISBLANK(O485), 1,) ))</f>
        <v>0</v>
      </c>
      <c r="O485" s="44"/>
      <c r="P485" s="37" t="str">
        <f aca="false">IF(ISBLANK(O485),"a","b")</f>
        <v>a</v>
      </c>
      <c r="Q485" s="34" t="str">
        <f aca="false">IF(ISBLANK(B485),"",IF(P485="b",O485,IF(P485="a","")))</f>
        <v/>
      </c>
      <c r="R485" s="35" t="n">
        <f aca="false">IF(ISBLANK(B485),"",IF( ISBLANK(O485), , 1))</f>
        <v>0</v>
      </c>
      <c r="S485" s="38" t="str">
        <f aca="true">IF(ISBLANK(B485),"",IF( ISBLANK(K485), "" , IF( ISBLANK(O485), (TODAY()-K485)/365, (O485-K485)/365)) )</f>
        <v/>
      </c>
      <c r="T485" s="38" t="str">
        <f aca="false">IF(ISBLANK(B485),"",IF( ISBLANK(K485), "" , IF( ISBLANK(O485), ($Z$41-K485)/365, (O485-K485)/365)) )</f>
        <v/>
      </c>
      <c r="U485" s="38" t="str">
        <f aca="true">IF(ISBLANK(B485),"",IF( ISBLANK(O485), "", (TODAY()-O485)/365))</f>
        <v/>
      </c>
      <c r="V485" s="38" t="str">
        <f aca="false">IF(ISBLANK(B485),"",IF( ISBLANK(O485), "", ($Z$41-O485)/365))</f>
        <v/>
      </c>
      <c r="W485" s="29"/>
      <c r="X485" s="50" t="n">
        <v>1</v>
      </c>
      <c r="Y485" s="51"/>
    </row>
    <row r="486" customFormat="false" ht="15" hidden="false" customHeight="false" outlineLevel="0" collapsed="false">
      <c r="A486" s="1" t="n">
        <v>489</v>
      </c>
      <c r="B486" s="28" t="n">
        <v>1</v>
      </c>
      <c r="C486" s="29"/>
      <c r="D486" s="30" t="str">
        <f aca="false">CONCATENATE(E486,", ",F486,", кв-ры: ",H486,", агр: ",I486,", ",W486)</f>
        <v>, , кв-ры: 2,12,22,32,42,52,62,72,, агр: кв 68 муж 25-30лет резкий отказ, угрожал физической расправой, кв 22 жен 50лет угрожала вызвать милицию “10.19”, </v>
      </c>
      <c r="E486" s="31"/>
      <c r="F486" s="31"/>
      <c r="G486" s="31"/>
      <c r="H486" s="31" t="s">
        <v>67</v>
      </c>
      <c r="I486" s="69" t="s">
        <v>151</v>
      </c>
      <c r="J486" s="4"/>
      <c r="K486" s="46"/>
      <c r="L486" s="34" t="str">
        <f aca="false">IF(ISBLANK(K486),"a","b")</f>
        <v>a</v>
      </c>
      <c r="M486" s="34" t="str">
        <f aca="false">IF(ISBLANK(B486),"",IF(L486="b",K486,IF(L486="a","")))</f>
        <v/>
      </c>
      <c r="N486" s="35" t="n">
        <f aca="false">IF(ISBLANK(B486),"",IF( ISBLANK(K486), , IF( ISBLANK(O486), 1,) ))</f>
        <v>0</v>
      </c>
      <c r="O486" s="44"/>
      <c r="P486" s="37" t="str">
        <f aca="false">IF(ISBLANK(O486),"a","b")</f>
        <v>a</v>
      </c>
      <c r="Q486" s="34" t="str">
        <f aca="false">IF(ISBLANK(B486),"",IF(P486="b",O486,IF(P486="a","")))</f>
        <v/>
      </c>
      <c r="R486" s="35" t="n">
        <f aca="false">IF(ISBLANK(B486),"",IF( ISBLANK(O486), , 1))</f>
        <v>0</v>
      </c>
      <c r="S486" s="38" t="str">
        <f aca="true">IF(ISBLANK(B486),"",IF( ISBLANK(K486), "" , IF( ISBLANK(O486), (TODAY()-K486)/365, (O486-K486)/365)) )</f>
        <v/>
      </c>
      <c r="T486" s="38" t="str">
        <f aca="false">IF(ISBLANK(B486),"",IF( ISBLANK(K486), "" , IF( ISBLANK(O486), ($Z$41-K486)/365, (O486-K486)/365)) )</f>
        <v/>
      </c>
      <c r="U486" s="38" t="str">
        <f aca="true">IF(ISBLANK(B486),"",IF( ISBLANK(O486), "", (TODAY()-O486)/365))</f>
        <v/>
      </c>
      <c r="V486" s="38" t="str">
        <f aca="false">IF(ISBLANK(B486),"",IF( ISBLANK(O486), "", ($Z$41-O486)/365))</f>
        <v/>
      </c>
      <c r="W486" s="29"/>
      <c r="X486" s="50" t="n">
        <v>1</v>
      </c>
      <c r="Y486" s="51"/>
    </row>
    <row r="487" customFormat="false" ht="15" hidden="false" customHeight="false" outlineLevel="0" collapsed="false">
      <c r="A487" s="1" t="n">
        <v>490</v>
      </c>
      <c r="B487" s="28" t="n">
        <v>1</v>
      </c>
      <c r="C487" s="29"/>
      <c r="D487" s="30" t="str">
        <f aca="false">CONCATENATE(E487,", ",F487,", кв-ры: ",H487,", агр: ",I487,", ",W487)</f>
        <v>, , кв-ры: 3,13,23,33,43,53,63,, агр: кв 68 муж 25-30лет резкий отказ, угрожал физической расправой, кв 22 жен 50лет угрожала вызвать милицию “10.19”, </v>
      </c>
      <c r="E487" s="31"/>
      <c r="F487" s="31"/>
      <c r="G487" s="31"/>
      <c r="H487" s="31" t="s">
        <v>52</v>
      </c>
      <c r="I487" s="69" t="s">
        <v>151</v>
      </c>
      <c r="J487" s="4"/>
      <c r="K487" s="46"/>
      <c r="L487" s="34" t="str">
        <f aca="false">IF(ISBLANK(K487),"a","b")</f>
        <v>a</v>
      </c>
      <c r="M487" s="34" t="str">
        <f aca="false">IF(ISBLANK(B487),"",IF(L487="b",K487,IF(L487="a","")))</f>
        <v/>
      </c>
      <c r="N487" s="35" t="n">
        <f aca="false">IF(ISBLANK(B487),"",IF( ISBLANK(K487), , IF( ISBLANK(O487), 1,) ))</f>
        <v>0</v>
      </c>
      <c r="O487" s="44"/>
      <c r="P487" s="37" t="str">
        <f aca="false">IF(ISBLANK(O487),"a","b")</f>
        <v>a</v>
      </c>
      <c r="Q487" s="34" t="str">
        <f aca="false">IF(ISBLANK(B487),"",IF(P487="b",O487,IF(P487="a","")))</f>
        <v/>
      </c>
      <c r="R487" s="35" t="n">
        <f aca="false">IF(ISBLANK(B487),"",IF( ISBLANK(O487), , 1))</f>
        <v>0</v>
      </c>
      <c r="S487" s="38" t="str">
        <f aca="true">IF(ISBLANK(B487),"",IF( ISBLANK(K487), "" , IF( ISBLANK(O487), (TODAY()-K487)/365, (O487-K487)/365)) )</f>
        <v/>
      </c>
      <c r="T487" s="38" t="str">
        <f aca="false">IF(ISBLANK(B487),"",IF( ISBLANK(K487), "" , IF( ISBLANK(O487), ($Z$41-K487)/365, (O487-K487)/365)) )</f>
        <v/>
      </c>
      <c r="U487" s="38" t="str">
        <f aca="true">IF(ISBLANK(B487),"",IF( ISBLANK(O487), "", (TODAY()-O487)/365))</f>
        <v/>
      </c>
      <c r="V487" s="38" t="str">
        <f aca="false">IF(ISBLANK(B487),"",IF( ISBLANK(O487), "", ($Z$41-O487)/365))</f>
        <v/>
      </c>
      <c r="W487" s="29"/>
      <c r="X487" s="48" t="n">
        <v>1</v>
      </c>
      <c r="Y487" s="40"/>
    </row>
    <row r="488" customFormat="false" ht="15" hidden="false" customHeight="false" outlineLevel="0" collapsed="false">
      <c r="A488" s="1" t="n">
        <v>491</v>
      </c>
      <c r="B488" s="28" t="n">
        <v>1</v>
      </c>
      <c r="C488" s="29"/>
      <c r="D488" s="30" t="str">
        <f aca="false">CONCATENATE(E488,", ",F488,", кв-ры: ",H488,", агр: ",I488,", ",W488)</f>
        <v>, , кв-ры: 4,14,24,34,44,54,64,, агр: кв 68 муж 25-30лет резкий отказ, угрожал физической расправой, кв 22 жен 50лет угрожала вызвать милицию “10.19”, </v>
      </c>
      <c r="E488" s="31"/>
      <c r="F488" s="31"/>
      <c r="G488" s="31"/>
      <c r="H488" s="31" t="s">
        <v>53</v>
      </c>
      <c r="I488" s="69" t="s">
        <v>151</v>
      </c>
      <c r="J488" s="4"/>
      <c r="K488" s="46"/>
      <c r="L488" s="34" t="str">
        <f aca="false">IF(ISBLANK(K488),"a","b")</f>
        <v>a</v>
      </c>
      <c r="M488" s="34" t="str">
        <f aca="false">IF(ISBLANK(B488),"",IF(L488="b",K488,IF(L488="a","")))</f>
        <v/>
      </c>
      <c r="N488" s="35" t="n">
        <f aca="false">IF(ISBLANK(B488),"",IF( ISBLANK(K488), , IF( ISBLANK(O488), 1,) ))</f>
        <v>0</v>
      </c>
      <c r="O488" s="44"/>
      <c r="P488" s="37" t="str">
        <f aca="false">IF(ISBLANK(O488),"a","b")</f>
        <v>a</v>
      </c>
      <c r="Q488" s="34" t="str">
        <f aca="false">IF(ISBLANK(B488),"",IF(P488="b",O488,IF(P488="a","")))</f>
        <v/>
      </c>
      <c r="R488" s="35" t="n">
        <f aca="false">IF(ISBLANK(B488),"",IF( ISBLANK(O488), , 1))</f>
        <v>0</v>
      </c>
      <c r="S488" s="38" t="str">
        <f aca="true">IF(ISBLANK(B488),"",IF( ISBLANK(K488), "" , IF( ISBLANK(O488), (TODAY()-K488)/365, (O488-K488)/365)) )</f>
        <v/>
      </c>
      <c r="T488" s="38" t="str">
        <f aca="false">IF(ISBLANK(B488),"",IF( ISBLANK(K488), "" , IF( ISBLANK(O488), ($Z$41-K488)/365, (O488-K488)/365)) )</f>
        <v/>
      </c>
      <c r="U488" s="38" t="str">
        <f aca="true">IF(ISBLANK(B488),"",IF( ISBLANK(O488), "", (TODAY()-O488)/365))</f>
        <v/>
      </c>
      <c r="V488" s="38" t="str">
        <f aca="false">IF(ISBLANK(B488),"",IF( ISBLANK(O488), "", ($Z$41-O488)/365))</f>
        <v/>
      </c>
      <c r="W488" s="29"/>
      <c r="X488" s="48" t="n">
        <v>1</v>
      </c>
      <c r="Y488" s="40"/>
    </row>
    <row r="489" customFormat="false" ht="15" hidden="false" customHeight="false" outlineLevel="0" collapsed="false">
      <c r="A489" s="1" t="n">
        <v>492</v>
      </c>
      <c r="B489" s="28" t="n">
        <v>1</v>
      </c>
      <c r="C489" s="29"/>
      <c r="D489" s="30" t="str">
        <f aca="false">CONCATENATE(E489,", ",F489,", кв-ры: ",H489,", агр: ",I489,", ",W489)</f>
        <v>, , кв-ры: 5,15,25,35,45,55,65,, агр: кв 68 муж 25-30лет резкий отказ, угрожал физической расправой, кв 22 жен 50лет угрожала вызвать милицию “10.19”, </v>
      </c>
      <c r="E489" s="31"/>
      <c r="F489" s="31"/>
      <c r="G489" s="31"/>
      <c r="H489" s="31" t="s">
        <v>60</v>
      </c>
      <c r="I489" s="69" t="s">
        <v>151</v>
      </c>
      <c r="J489" s="4"/>
      <c r="K489" s="46"/>
      <c r="L489" s="34" t="str">
        <f aca="false">IF(ISBLANK(K489),"a","b")</f>
        <v>a</v>
      </c>
      <c r="M489" s="34" t="str">
        <f aca="false">IF(ISBLANK(B489),"",IF(L489="b",K489,IF(L489="a","")))</f>
        <v/>
      </c>
      <c r="N489" s="35" t="n">
        <f aca="false">IF(ISBLANK(B489),"",IF( ISBLANK(K489), , IF( ISBLANK(O489), 1,) ))</f>
        <v>0</v>
      </c>
      <c r="O489" s="44"/>
      <c r="P489" s="37" t="str">
        <f aca="false">IF(ISBLANK(O489),"a","b")</f>
        <v>a</v>
      </c>
      <c r="Q489" s="34" t="str">
        <f aca="false">IF(ISBLANK(B489),"",IF(P489="b",O489,IF(P489="a","")))</f>
        <v/>
      </c>
      <c r="R489" s="35" t="n">
        <f aca="false">IF(ISBLANK(B489),"",IF( ISBLANK(O489), , 1))</f>
        <v>0</v>
      </c>
      <c r="S489" s="38" t="str">
        <f aca="true">IF(ISBLANK(B489),"",IF( ISBLANK(K489), "" , IF( ISBLANK(O489), (TODAY()-K489)/365, (O489-K489)/365)) )</f>
        <v/>
      </c>
      <c r="T489" s="38" t="str">
        <f aca="false">IF(ISBLANK(B489),"",IF( ISBLANK(K489), "" , IF( ISBLANK(O489), ($Z$41-K489)/365, (O489-K489)/365)) )</f>
        <v/>
      </c>
      <c r="U489" s="38" t="str">
        <f aca="true">IF(ISBLANK(B489),"",IF( ISBLANK(O489), "", (TODAY()-O489)/365))</f>
        <v/>
      </c>
      <c r="V489" s="38" t="str">
        <f aca="false">IF(ISBLANK(B489),"",IF( ISBLANK(O489), "", ($Z$41-O489)/365))</f>
        <v/>
      </c>
      <c r="W489" s="29"/>
      <c r="X489" s="48" t="n">
        <v>1</v>
      </c>
      <c r="Y489" s="40"/>
    </row>
    <row r="490" customFormat="false" ht="15" hidden="false" customHeight="false" outlineLevel="0" collapsed="false">
      <c r="A490" s="1" t="n">
        <v>493</v>
      </c>
      <c r="B490" s="28" t="n">
        <v>1</v>
      </c>
      <c r="C490" s="29"/>
      <c r="D490" s="30" t="str">
        <f aca="false">CONCATENATE(E490,", ",F490,", кв-ры: ",H490,", агр: ",I490,", ",W490)</f>
        <v>, , кв-ры: 6,16,26,36,46,56,66,, агр: кв 68 муж 25-30лет резкий отказ, угрожал физической расправой, кв 22 жен 50лет угрожала вызвать милицию “10.19”, </v>
      </c>
      <c r="E490" s="31"/>
      <c r="F490" s="31"/>
      <c r="G490" s="31"/>
      <c r="H490" s="31" t="s">
        <v>61</v>
      </c>
      <c r="I490" s="69" t="s">
        <v>151</v>
      </c>
      <c r="J490" s="4"/>
      <c r="K490" s="33"/>
      <c r="L490" s="34" t="str">
        <f aca="false">IF(ISBLANK(K490),"a","b")</f>
        <v>a</v>
      </c>
      <c r="M490" s="34" t="str">
        <f aca="false">IF(ISBLANK(B490),"",IF(L490="b",K490,IF(L490="a","")))</f>
        <v/>
      </c>
      <c r="N490" s="35" t="n">
        <f aca="false">IF(ISBLANK(B490),"",IF( ISBLANK(K490), , IF( ISBLANK(O490), 1,) ))</f>
        <v>0</v>
      </c>
      <c r="O490" s="36"/>
      <c r="P490" s="37" t="str">
        <f aca="false">IF(ISBLANK(O490),"a","b")</f>
        <v>a</v>
      </c>
      <c r="Q490" s="34" t="str">
        <f aca="false">IF(ISBLANK(B490),"",IF(P490="b",O490,IF(P490="a","")))</f>
        <v/>
      </c>
      <c r="R490" s="35" t="n">
        <f aca="false">IF(ISBLANK(B490),"",IF( ISBLANK(O490), , 1))</f>
        <v>0</v>
      </c>
      <c r="S490" s="38" t="str">
        <f aca="true">IF(ISBLANK(B490),"",IF( ISBLANK(K490), "" , IF( ISBLANK(O490), (TODAY()-K490)/365, (O490-K490)/365)) )</f>
        <v/>
      </c>
      <c r="T490" s="38" t="str">
        <f aca="false">IF(ISBLANK(B490),"",IF( ISBLANK(K490), "" , IF( ISBLANK(O490), ($Z$41-K490)/365, (O490-K490)/365)) )</f>
        <v/>
      </c>
      <c r="U490" s="38" t="str">
        <f aca="true">IF(ISBLANK(B490),"",IF( ISBLANK(O490), "", (TODAY()-O490)/365))</f>
        <v/>
      </c>
      <c r="V490" s="38" t="str">
        <f aca="false">IF(ISBLANK(B490),"",IF( ISBLANK(O490), "", ($Z$41-O490)/365))</f>
        <v/>
      </c>
      <c r="W490" s="29"/>
      <c r="X490" s="48" t="n">
        <v>1</v>
      </c>
      <c r="Y490" s="40"/>
    </row>
    <row r="491" customFormat="false" ht="15" hidden="false" customHeight="false" outlineLevel="0" collapsed="false">
      <c r="A491" s="1" t="n">
        <v>494</v>
      </c>
      <c r="B491" s="28" t="n">
        <v>1</v>
      </c>
      <c r="C491" s="29"/>
      <c r="D491" s="30" t="str">
        <f aca="false">CONCATENATE(E491,", ",F491,", кв-ры: ",H491,", агр: ",I491,", ",W491)</f>
        <v>, , кв-ры: 7,17,27,37,47,57,67,, агр: кв 68 муж 25-30лет резкий отказ, угрожал физической расправой, кв 22 жен 50лет угрожала вызвать милицию “10.19”, </v>
      </c>
      <c r="E491" s="31"/>
      <c r="F491" s="31"/>
      <c r="G491" s="31"/>
      <c r="H491" s="31" t="s">
        <v>62</v>
      </c>
      <c r="I491" s="69" t="s">
        <v>151</v>
      </c>
      <c r="J491" s="4"/>
      <c r="K491" s="46"/>
      <c r="L491" s="34" t="str">
        <f aca="false">IF(ISBLANK(K491),"a","b")</f>
        <v>a</v>
      </c>
      <c r="M491" s="34" t="str">
        <f aca="false">IF(ISBLANK(B491),"",IF(L491="b",K491,IF(L491="a","")))</f>
        <v/>
      </c>
      <c r="N491" s="35" t="n">
        <f aca="false">IF(ISBLANK(B491),"",IF( ISBLANK(K491), , IF( ISBLANK(O491), 1,) ))</f>
        <v>0</v>
      </c>
      <c r="O491" s="44"/>
      <c r="P491" s="37" t="str">
        <f aca="false">IF(ISBLANK(O491),"a","b")</f>
        <v>a</v>
      </c>
      <c r="Q491" s="34" t="str">
        <f aca="false">IF(ISBLANK(B491),"",IF(P491="b",O491,IF(P491="a","")))</f>
        <v/>
      </c>
      <c r="R491" s="35" t="n">
        <f aca="false">IF(ISBLANK(B491),"",IF( ISBLANK(O491), , 1))</f>
        <v>0</v>
      </c>
      <c r="S491" s="38" t="str">
        <f aca="true">IF(ISBLANK(B491),"",IF( ISBLANK(K491), "" , IF( ISBLANK(O491), (TODAY()-K491)/365, (O491-K491)/365)) )</f>
        <v/>
      </c>
      <c r="T491" s="38" t="str">
        <f aca="false">IF(ISBLANK(B491),"",IF( ISBLANK(K491), "" , IF( ISBLANK(O491), ($Z$41-K491)/365, (O491-K491)/365)) )</f>
        <v/>
      </c>
      <c r="U491" s="38" t="str">
        <f aca="true">IF(ISBLANK(B491),"",IF( ISBLANK(O491), "", (TODAY()-O491)/365))</f>
        <v/>
      </c>
      <c r="V491" s="38" t="str">
        <f aca="false">IF(ISBLANK(B491),"",IF( ISBLANK(O491), "", ($Z$41-O491)/365))</f>
        <v/>
      </c>
      <c r="W491" s="29"/>
      <c r="X491" s="48" t="n">
        <v>1</v>
      </c>
      <c r="Y491" s="40"/>
    </row>
    <row r="492" customFormat="false" ht="15" hidden="false" customHeight="false" outlineLevel="0" collapsed="false">
      <c r="A492" s="1" t="n">
        <v>495</v>
      </c>
      <c r="B492" s="28" t="n">
        <v>1</v>
      </c>
      <c r="C492" s="29"/>
      <c r="D492" s="30" t="str">
        <f aca="false">CONCATENATE(E492,", ",F492,", кв-ры: ",H492,", агр: ",I492,", ",W492)</f>
        <v>, , кв-ры: 8,18,28,38,48,58,68,, агр: кв 68 муж 25-30лет резкий отказ, угрожал физической расправой, кв 22 жен 50лет угрожала вызвать милицию “10.19”, </v>
      </c>
      <c r="E492" s="31"/>
      <c r="F492" s="31"/>
      <c r="G492" s="31"/>
      <c r="H492" s="31" t="s">
        <v>63</v>
      </c>
      <c r="I492" s="69" t="s">
        <v>151</v>
      </c>
      <c r="J492" s="4"/>
      <c r="K492" s="46"/>
      <c r="L492" s="34" t="str">
        <f aca="false">IF(ISBLANK(K492),"a","b")</f>
        <v>a</v>
      </c>
      <c r="M492" s="34" t="str">
        <f aca="false">IF(ISBLANK(B492),"",IF(L492="b",K492,IF(L492="a","")))</f>
        <v/>
      </c>
      <c r="N492" s="35" t="n">
        <f aca="false">IF(ISBLANK(B492),"",IF( ISBLANK(K492), , IF( ISBLANK(O492), 1,) ))</f>
        <v>0</v>
      </c>
      <c r="O492" s="44"/>
      <c r="P492" s="37" t="str">
        <f aca="false">IF(ISBLANK(O492),"a","b")</f>
        <v>a</v>
      </c>
      <c r="Q492" s="34" t="str">
        <f aca="false">IF(ISBLANK(B492),"",IF(P492="b",O492,IF(P492="a","")))</f>
        <v/>
      </c>
      <c r="R492" s="35" t="n">
        <f aca="false">IF(ISBLANK(B492),"",IF( ISBLANK(O492), , 1))</f>
        <v>0</v>
      </c>
      <c r="S492" s="38" t="str">
        <f aca="true">IF(ISBLANK(B492),"",IF( ISBLANK(K492), "" , IF( ISBLANK(O492), (TODAY()-K492)/365, (O492-K492)/365)) )</f>
        <v/>
      </c>
      <c r="T492" s="38" t="str">
        <f aca="false">IF(ISBLANK(B492),"",IF( ISBLANK(K492), "" , IF( ISBLANK(O492), ($Z$41-K492)/365, (O492-K492)/365)) )</f>
        <v/>
      </c>
      <c r="U492" s="38" t="str">
        <f aca="true">IF(ISBLANK(B492),"",IF( ISBLANK(O492), "", (TODAY()-O492)/365))</f>
        <v/>
      </c>
      <c r="V492" s="38" t="str">
        <f aca="false">IF(ISBLANK(B492),"",IF( ISBLANK(O492), "", ($Z$41-O492)/365))</f>
        <v/>
      </c>
      <c r="W492" s="29"/>
      <c r="X492" s="48" t="n">
        <v>1</v>
      </c>
      <c r="Y492" s="40"/>
    </row>
    <row r="493" customFormat="false" ht="15" hidden="false" customHeight="false" outlineLevel="0" collapsed="false">
      <c r="A493" s="1" t="n">
        <v>496</v>
      </c>
      <c r="B493" s="28" t="n">
        <v>1</v>
      </c>
      <c r="C493" s="29"/>
      <c r="D493" s="30" t="str">
        <f aca="false">CONCATENATE(E493,", ",F493,", кв-ры: ",H493,", агр: ",I493,", ",W493)</f>
        <v>, , кв-ры: 9,19,29,39,49,59,69,, агр: кв 68 муж 25-30лет резкий отказ, угрожал физической расправой, кв 22 жен 50лет угрожала вызвать милицию “10.19”, </v>
      </c>
      <c r="E493" s="31"/>
      <c r="F493" s="31"/>
      <c r="G493" s="31"/>
      <c r="H493" s="31" t="s">
        <v>64</v>
      </c>
      <c r="I493" s="69" t="s">
        <v>151</v>
      </c>
      <c r="J493" s="4"/>
      <c r="K493" s="46"/>
      <c r="L493" s="34" t="str">
        <f aca="false">IF(ISBLANK(K493),"a","b")</f>
        <v>a</v>
      </c>
      <c r="M493" s="34" t="str">
        <f aca="false">IF(ISBLANK(B493),"",IF(L493="b",K493,IF(L493="a","")))</f>
        <v/>
      </c>
      <c r="N493" s="35" t="n">
        <f aca="false">IF(ISBLANK(B493),"",IF( ISBLANK(K493), , IF( ISBLANK(O493), 1,) ))</f>
        <v>0</v>
      </c>
      <c r="O493" s="44"/>
      <c r="P493" s="37" t="str">
        <f aca="false">IF(ISBLANK(O493),"a","b")</f>
        <v>a</v>
      </c>
      <c r="Q493" s="34" t="str">
        <f aca="false">IF(ISBLANK(B493),"",IF(P493="b",O493,IF(P493="a","")))</f>
        <v/>
      </c>
      <c r="R493" s="35" t="n">
        <f aca="false">IF(ISBLANK(B493),"",IF( ISBLANK(O493), , 1))</f>
        <v>0</v>
      </c>
      <c r="S493" s="38" t="str">
        <f aca="true">IF(ISBLANK(B493),"",IF( ISBLANK(K493), "" , IF( ISBLANK(O493), (TODAY()-K493)/365, (O493-K493)/365)) )</f>
        <v/>
      </c>
      <c r="T493" s="38" t="str">
        <f aca="false">IF(ISBLANK(B493),"",IF( ISBLANK(K493), "" , IF( ISBLANK(O493), ($Z$41-K493)/365, (O493-K493)/365)) )</f>
        <v/>
      </c>
      <c r="U493" s="38" t="str">
        <f aca="true">IF(ISBLANK(B493),"",IF( ISBLANK(O493), "", (TODAY()-O493)/365))</f>
        <v/>
      </c>
      <c r="V493" s="38" t="str">
        <f aca="false">IF(ISBLANK(B493),"",IF( ISBLANK(O493), "", ($Z$41-O493)/365))</f>
        <v/>
      </c>
      <c r="W493" s="29"/>
      <c r="X493" s="48" t="n">
        <v>1</v>
      </c>
      <c r="Y493" s="40"/>
    </row>
    <row r="494" customFormat="false" ht="15" hidden="false" customHeight="false" outlineLevel="0" collapsed="false">
      <c r="A494" s="1" t="n">
        <v>497</v>
      </c>
      <c r="B494" s="28" t="n">
        <v>1</v>
      </c>
      <c r="C494" s="29"/>
      <c r="D494" s="30" t="str">
        <f aca="false">CONCATENATE(E494,", ",F494,", кв-ры: ",H494,", агр: ",I494,", ",W494)</f>
        <v>, , кв-ры: 10,20,30,40,50,60,70,, агр: кв 68 муж 25-30лет резкий отказ, угрожал физической расправой, кв 22 жен 50лет угрожала вызвать милицию “10.19”, </v>
      </c>
      <c r="E494" s="31"/>
      <c r="F494" s="31"/>
      <c r="G494" s="31"/>
      <c r="H494" s="31" t="s">
        <v>65</v>
      </c>
      <c r="I494" s="69" t="s">
        <v>151</v>
      </c>
      <c r="J494" s="4"/>
      <c r="K494" s="46"/>
      <c r="L494" s="34" t="str">
        <f aca="false">IF(ISBLANK(K494),"a","b")</f>
        <v>a</v>
      </c>
      <c r="M494" s="34" t="str">
        <f aca="false">IF(ISBLANK(B494),"",IF(L494="b",K494,IF(L494="a","")))</f>
        <v/>
      </c>
      <c r="N494" s="35" t="n">
        <f aca="false">IF(ISBLANK(B494),"",IF( ISBLANK(K494), , IF( ISBLANK(O494), 1,) ))</f>
        <v>0</v>
      </c>
      <c r="O494" s="44"/>
      <c r="P494" s="37" t="str">
        <f aca="false">IF(ISBLANK(O494),"a","b")</f>
        <v>a</v>
      </c>
      <c r="Q494" s="34" t="str">
        <f aca="false">IF(ISBLANK(B494),"",IF(P494="b",O494,IF(P494="a","")))</f>
        <v/>
      </c>
      <c r="R494" s="35" t="n">
        <f aca="false">IF(ISBLANK(B494),"",IF( ISBLANK(O494), , 1))</f>
        <v>0</v>
      </c>
      <c r="S494" s="38" t="str">
        <f aca="true">IF(ISBLANK(B494),"",IF( ISBLANK(K494), "" , IF( ISBLANK(O494), (TODAY()-K494)/365, (O494-K494)/365)) )</f>
        <v/>
      </c>
      <c r="T494" s="38" t="str">
        <f aca="false">IF(ISBLANK(B494),"",IF( ISBLANK(K494), "" , IF( ISBLANK(O494), ($Z$41-K494)/365, (O494-K494)/365)) )</f>
        <v/>
      </c>
      <c r="U494" s="38" t="str">
        <f aca="true">IF(ISBLANK(B494),"",IF( ISBLANK(O494), "", (TODAY()-O494)/365))</f>
        <v/>
      </c>
      <c r="V494" s="38" t="str">
        <f aca="false">IF(ISBLANK(B494),"",IF( ISBLANK(O494), "", ($Z$41-O494)/365))</f>
        <v/>
      </c>
      <c r="W494" s="29"/>
      <c r="X494" s="48" t="n">
        <v>1</v>
      </c>
      <c r="Y494" s="40"/>
    </row>
    <row r="495" customFormat="false" ht="15" hidden="false" customHeight="false" outlineLevel="0" collapsed="false">
      <c r="A495" s="1" t="n">
        <v>498</v>
      </c>
      <c r="B495" s="28" t="n">
        <v>1</v>
      </c>
      <c r="C495" s="29" t="n">
        <v>17</v>
      </c>
      <c r="D495" s="30" t="str">
        <f aca="false">CONCATENATE(E495,", ",F495,", кв-ры: ",H495,", агр: ",I495,", ",W495)</f>
        <v> Ленина, 38, кв-ры: 1,11,21,31,41,51,61,71,81,91,, агр: , </v>
      </c>
      <c r="E495" s="31" t="s">
        <v>130</v>
      </c>
      <c r="F495" s="31" t="n">
        <v>38</v>
      </c>
      <c r="G495" s="31" t="n">
        <v>99</v>
      </c>
      <c r="H495" s="31" t="s">
        <v>137</v>
      </c>
      <c r="I495" s="32"/>
      <c r="J495" s="4"/>
      <c r="K495" s="46"/>
      <c r="L495" s="34" t="str">
        <f aca="false">IF(ISBLANK(K495),"a","b")</f>
        <v>a</v>
      </c>
      <c r="M495" s="34" t="str">
        <f aca="false">IF(ISBLANK(B495),"",IF(L495="b",K495,IF(L495="a","")))</f>
        <v/>
      </c>
      <c r="N495" s="35" t="n">
        <f aca="false">IF(ISBLANK(B495),"",IF( ISBLANK(K495), , IF( ISBLANK(O495), 1,) ))</f>
        <v>0</v>
      </c>
      <c r="O495" s="44"/>
      <c r="P495" s="37" t="str">
        <f aca="false">IF(ISBLANK(O495),"a","b")</f>
        <v>a</v>
      </c>
      <c r="Q495" s="34" t="str">
        <f aca="false">IF(ISBLANK(B495),"",IF(P495="b",O495,IF(P495="a","")))</f>
        <v/>
      </c>
      <c r="R495" s="35" t="n">
        <f aca="false">IF(ISBLANK(B495),"",IF( ISBLANK(O495), , 1))</f>
        <v>0</v>
      </c>
      <c r="S495" s="38" t="str">
        <f aca="true">IF(ISBLANK(B495),"",IF( ISBLANK(K495), "" , IF( ISBLANK(O495), (TODAY()-K495)/365, (O495-K495)/365)) )</f>
        <v/>
      </c>
      <c r="T495" s="38" t="str">
        <f aca="false">IF(ISBLANK(B495),"",IF( ISBLANK(K495), "" , IF( ISBLANK(O495), ($Z$41-K495)/365, (O495-K495)/365)) )</f>
        <v/>
      </c>
      <c r="U495" s="38" t="str">
        <f aca="true">IF(ISBLANK(B495),"",IF( ISBLANK(O495), "", (TODAY()-O495)/365))</f>
        <v/>
      </c>
      <c r="V495" s="38" t="str">
        <f aca="false">IF(ISBLANK(B495),"",IF( ISBLANK(O495), "", ($Z$41-O495)/365))</f>
        <v/>
      </c>
      <c r="W495" s="29"/>
      <c r="X495" s="48" t="n">
        <v>1</v>
      </c>
      <c r="Y495" s="40"/>
    </row>
    <row r="496" customFormat="false" ht="15" hidden="false" customHeight="false" outlineLevel="0" collapsed="false">
      <c r="A496" s="1" t="n">
        <v>499</v>
      </c>
      <c r="B496" s="28" t="n">
        <v>1</v>
      </c>
      <c r="C496" s="29"/>
      <c r="D496" s="30" t="str">
        <f aca="false">CONCATENATE(E496,", ",F496,", кв-ры: ",H496,", агр: ",I496,", ",W496)</f>
        <v>, , кв-ры: 2,12,22,32,42,52,62,72,82,92,, агр: , </v>
      </c>
      <c r="E496" s="31"/>
      <c r="F496" s="31"/>
      <c r="G496" s="31"/>
      <c r="H496" s="31" t="s">
        <v>139</v>
      </c>
      <c r="I496" s="32"/>
      <c r="J496" s="4"/>
      <c r="K496" s="46"/>
      <c r="L496" s="34" t="str">
        <f aca="false">IF(ISBLANK(K496),"a","b")</f>
        <v>a</v>
      </c>
      <c r="M496" s="34" t="str">
        <f aca="false">IF(ISBLANK(B496),"",IF(L496="b",K496,IF(L496="a","")))</f>
        <v/>
      </c>
      <c r="N496" s="35" t="n">
        <f aca="false">IF(ISBLANK(B496),"",IF( ISBLANK(K496), , IF( ISBLANK(O496), 1,) ))</f>
        <v>0</v>
      </c>
      <c r="O496" s="44"/>
      <c r="P496" s="37" t="str">
        <f aca="false">IF(ISBLANK(O496),"a","b")</f>
        <v>a</v>
      </c>
      <c r="Q496" s="34" t="str">
        <f aca="false">IF(ISBLANK(B496),"",IF(P496="b",O496,IF(P496="a","")))</f>
        <v/>
      </c>
      <c r="R496" s="35" t="n">
        <f aca="false">IF(ISBLANK(B496),"",IF( ISBLANK(O496), , 1))</f>
        <v>0</v>
      </c>
      <c r="S496" s="38" t="str">
        <f aca="true">IF(ISBLANK(B496),"",IF( ISBLANK(K496), "" , IF( ISBLANK(O496), (TODAY()-K496)/365, (O496-K496)/365)) )</f>
        <v/>
      </c>
      <c r="T496" s="38" t="str">
        <f aca="false">IF(ISBLANK(B496),"",IF( ISBLANK(K496), "" , IF( ISBLANK(O496), ($Z$41-K496)/365, (O496-K496)/365)) )</f>
        <v/>
      </c>
      <c r="U496" s="38" t="str">
        <f aca="true">IF(ISBLANK(B496),"",IF( ISBLANK(O496), "", (TODAY()-O496)/365))</f>
        <v/>
      </c>
      <c r="V496" s="38" t="str">
        <f aca="false">IF(ISBLANK(B496),"",IF( ISBLANK(O496), "", ($Z$41-O496)/365))</f>
        <v/>
      </c>
      <c r="W496" s="29"/>
      <c r="X496" s="48" t="n">
        <v>1</v>
      </c>
      <c r="Y496" s="40"/>
    </row>
    <row r="497" customFormat="false" ht="15" hidden="false" customHeight="false" outlineLevel="0" collapsed="false">
      <c r="A497" s="1" t="n">
        <v>500</v>
      </c>
      <c r="B497" s="28" t="n">
        <v>1</v>
      </c>
      <c r="C497" s="29"/>
      <c r="D497" s="30" t="str">
        <f aca="false">CONCATENATE(E497,", ",F497,", кв-ры: ",H497,", агр: ",I497,", ",W497)</f>
        <v>, , кв-ры: 3,13,23,33,43,53,63,73,83,93,, агр: , </v>
      </c>
      <c r="E497" s="31"/>
      <c r="F497" s="31"/>
      <c r="G497" s="31"/>
      <c r="H497" s="31" t="s">
        <v>140</v>
      </c>
      <c r="I497" s="32"/>
      <c r="J497" s="4"/>
      <c r="K497" s="46"/>
      <c r="L497" s="34" t="str">
        <f aca="false">IF(ISBLANK(K497),"a","b")</f>
        <v>a</v>
      </c>
      <c r="M497" s="34" t="str">
        <f aca="false">IF(ISBLANK(B497),"",IF(L497="b",K497,IF(L497="a","")))</f>
        <v/>
      </c>
      <c r="N497" s="35" t="n">
        <f aca="false">IF(ISBLANK(B497),"",IF( ISBLANK(K497), , IF( ISBLANK(O497), 1,) ))</f>
        <v>0</v>
      </c>
      <c r="O497" s="44"/>
      <c r="P497" s="37" t="str">
        <f aca="false">IF(ISBLANK(O497),"a","b")</f>
        <v>a</v>
      </c>
      <c r="Q497" s="34" t="str">
        <f aca="false">IF(ISBLANK(B497),"",IF(P497="b",O497,IF(P497="a","")))</f>
        <v/>
      </c>
      <c r="R497" s="35" t="n">
        <f aca="false">IF(ISBLANK(B497),"",IF( ISBLANK(O497), , 1))</f>
        <v>0</v>
      </c>
      <c r="S497" s="38" t="str">
        <f aca="true">IF(ISBLANK(B497),"",IF( ISBLANK(K497), "" , IF( ISBLANK(O497), (TODAY()-K497)/365, (O497-K497)/365)) )</f>
        <v/>
      </c>
      <c r="T497" s="38" t="str">
        <f aca="false">IF(ISBLANK(B497),"",IF( ISBLANK(K497), "" , IF( ISBLANK(O497), ($Z$41-K497)/365, (O497-K497)/365)) )</f>
        <v/>
      </c>
      <c r="U497" s="38" t="str">
        <f aca="true">IF(ISBLANK(B497),"",IF( ISBLANK(O497), "", (TODAY()-O497)/365))</f>
        <v/>
      </c>
      <c r="V497" s="38" t="str">
        <f aca="false">IF(ISBLANK(B497),"",IF( ISBLANK(O497), "", ($Z$41-O497)/365))</f>
        <v/>
      </c>
      <c r="W497" s="29"/>
      <c r="X497" s="50" t="n">
        <v>1</v>
      </c>
      <c r="Y497" s="51"/>
    </row>
    <row r="498" customFormat="false" ht="15" hidden="false" customHeight="false" outlineLevel="0" collapsed="false">
      <c r="A498" s="1" t="n">
        <v>501</v>
      </c>
      <c r="B498" s="28" t="n">
        <v>1</v>
      </c>
      <c r="C498" s="29"/>
      <c r="D498" s="30" t="str">
        <f aca="false">CONCATENATE(E498,", ",F498,", кв-ры: ",H498,", агр: ",I498,", ",W498)</f>
        <v>, , кв-ры: 4,14,24,34,44,54,64,74,84,94,, агр: , </v>
      </c>
      <c r="E498" s="31"/>
      <c r="F498" s="31"/>
      <c r="G498" s="31"/>
      <c r="H498" s="31" t="s">
        <v>141</v>
      </c>
      <c r="I498" s="32"/>
      <c r="J498" s="4"/>
      <c r="K498" s="46"/>
      <c r="L498" s="34" t="str">
        <f aca="false">IF(ISBLANK(K498),"a","b")</f>
        <v>a</v>
      </c>
      <c r="M498" s="34" t="str">
        <f aca="false">IF(ISBLANK(B498),"",IF(L498="b",K498,IF(L498="a","")))</f>
        <v/>
      </c>
      <c r="N498" s="35" t="n">
        <f aca="false">IF(ISBLANK(B498),"",IF( ISBLANK(K498), , IF( ISBLANK(O498), 1,) ))</f>
        <v>0</v>
      </c>
      <c r="O498" s="44"/>
      <c r="P498" s="37" t="str">
        <f aca="false">IF(ISBLANK(O498),"a","b")</f>
        <v>a</v>
      </c>
      <c r="Q498" s="34" t="str">
        <f aca="false">IF(ISBLANK(B498),"",IF(P498="b",O498,IF(P498="a","")))</f>
        <v/>
      </c>
      <c r="R498" s="35" t="n">
        <f aca="false">IF(ISBLANK(B498),"",IF( ISBLANK(O498), , 1))</f>
        <v>0</v>
      </c>
      <c r="S498" s="38" t="str">
        <f aca="true">IF(ISBLANK(B498),"",IF( ISBLANK(K498), "" , IF( ISBLANK(O498), (TODAY()-K498)/365, (O498-K498)/365)) )</f>
        <v/>
      </c>
      <c r="T498" s="38" t="str">
        <f aca="false">IF(ISBLANK(B498),"",IF( ISBLANK(K498), "" , IF( ISBLANK(O498), ($Z$41-K498)/365, (O498-K498)/365)) )</f>
        <v/>
      </c>
      <c r="U498" s="38" t="str">
        <f aca="true">IF(ISBLANK(B498),"",IF( ISBLANK(O498), "", (TODAY()-O498)/365))</f>
        <v/>
      </c>
      <c r="V498" s="38" t="str">
        <f aca="false">IF(ISBLANK(B498),"",IF( ISBLANK(O498), "", ($Z$41-O498)/365))</f>
        <v/>
      </c>
      <c r="W498" s="29"/>
      <c r="X498" s="50" t="n">
        <v>1</v>
      </c>
      <c r="Y498" s="51"/>
    </row>
    <row r="499" customFormat="false" ht="15" hidden="false" customHeight="false" outlineLevel="0" collapsed="false">
      <c r="A499" s="1" t="n">
        <v>502</v>
      </c>
      <c r="B499" s="28" t="n">
        <v>1</v>
      </c>
      <c r="C499" s="29"/>
      <c r="D499" s="30" t="str">
        <f aca="false">CONCATENATE(E499,", ",F499,", кв-ры: ",H499,", агр: ",I499,", ",W499)</f>
        <v>, , кв-ры: 5,15,25,35,45,55,65,75,85,95,, агр: , </v>
      </c>
      <c r="E499" s="31"/>
      <c r="F499" s="31"/>
      <c r="G499" s="31"/>
      <c r="H499" s="31" t="s">
        <v>142</v>
      </c>
      <c r="I499" s="32"/>
      <c r="J499" s="4"/>
      <c r="K499" s="46"/>
      <c r="L499" s="34" t="str">
        <f aca="false">IF(ISBLANK(K499),"a","b")</f>
        <v>a</v>
      </c>
      <c r="M499" s="34" t="str">
        <f aca="false">IF(ISBLANK(B499),"",IF(L499="b",K499,IF(L499="a","")))</f>
        <v/>
      </c>
      <c r="N499" s="35" t="n">
        <f aca="false">IF(ISBLANK(B499),"",IF( ISBLANK(K499), , IF( ISBLANK(O499), 1,) ))</f>
        <v>0</v>
      </c>
      <c r="O499" s="44"/>
      <c r="P499" s="37" t="str">
        <f aca="false">IF(ISBLANK(O499),"a","b")</f>
        <v>a</v>
      </c>
      <c r="Q499" s="34" t="str">
        <f aca="false">IF(ISBLANK(B499),"",IF(P499="b",O499,IF(P499="a","")))</f>
        <v/>
      </c>
      <c r="R499" s="35" t="n">
        <f aca="false">IF(ISBLANK(B499),"",IF( ISBLANK(O499), , 1))</f>
        <v>0</v>
      </c>
      <c r="S499" s="38" t="str">
        <f aca="true">IF(ISBLANK(B499),"",IF( ISBLANK(K499), "" , IF( ISBLANK(O499), (TODAY()-K499)/365, (O499-K499)/365)) )</f>
        <v/>
      </c>
      <c r="T499" s="38" t="str">
        <f aca="false">IF(ISBLANK(B499),"",IF( ISBLANK(K499), "" , IF( ISBLANK(O499), ($Z$41-K499)/365, (O499-K499)/365)) )</f>
        <v/>
      </c>
      <c r="U499" s="38" t="str">
        <f aca="true">IF(ISBLANK(B499),"",IF( ISBLANK(O499), "", (TODAY()-O499)/365))</f>
        <v/>
      </c>
      <c r="V499" s="38" t="str">
        <f aca="false">IF(ISBLANK(B499),"",IF( ISBLANK(O499), "", ($Z$41-O499)/365))</f>
        <v/>
      </c>
      <c r="W499" s="29"/>
      <c r="X499" s="50" t="n">
        <v>1</v>
      </c>
      <c r="Y499" s="51"/>
    </row>
    <row r="500" customFormat="false" ht="15" hidden="false" customHeight="false" outlineLevel="0" collapsed="false">
      <c r="A500" s="1" t="n">
        <v>503</v>
      </c>
      <c r="B500" s="28" t="n">
        <v>1</v>
      </c>
      <c r="C500" s="29"/>
      <c r="D500" s="30" t="str">
        <f aca="false">CONCATENATE(E500,", ",F500,", кв-ры: ",H500,", агр: ",I500,", ",W500)</f>
        <v>, , кв-ры: 6,16,26,36,46,56,66,76,86,96,, агр: , </v>
      </c>
      <c r="E500" s="31"/>
      <c r="F500" s="31"/>
      <c r="G500" s="31"/>
      <c r="H500" s="31" t="s">
        <v>143</v>
      </c>
      <c r="I500" s="32"/>
      <c r="J500" s="4"/>
      <c r="K500" s="46"/>
      <c r="L500" s="34" t="str">
        <f aca="false">IF(ISBLANK(K500),"a","b")</f>
        <v>a</v>
      </c>
      <c r="M500" s="34" t="str">
        <f aca="false">IF(ISBLANK(B500),"",IF(L500="b",K500,IF(L500="a","")))</f>
        <v/>
      </c>
      <c r="N500" s="35" t="n">
        <f aca="false">IF(ISBLANK(B500),"",IF( ISBLANK(K500), , IF( ISBLANK(O500), 1,) ))</f>
        <v>0</v>
      </c>
      <c r="O500" s="44"/>
      <c r="P500" s="37" t="str">
        <f aca="false">IF(ISBLANK(O500),"a","b")</f>
        <v>a</v>
      </c>
      <c r="Q500" s="34" t="str">
        <f aca="false">IF(ISBLANK(B500),"",IF(P500="b",O500,IF(P500="a","")))</f>
        <v/>
      </c>
      <c r="R500" s="35" t="n">
        <f aca="false">IF(ISBLANK(B500),"",IF( ISBLANK(O500), , 1))</f>
        <v>0</v>
      </c>
      <c r="S500" s="38" t="str">
        <f aca="true">IF(ISBLANK(B500),"",IF( ISBLANK(K500), "" , IF( ISBLANK(O500), (TODAY()-K500)/365, (O500-K500)/365)) )</f>
        <v/>
      </c>
      <c r="T500" s="38" t="str">
        <f aca="false">IF(ISBLANK(B500),"",IF( ISBLANK(K500), "" , IF( ISBLANK(O500), ($Z$41-K500)/365, (O500-K500)/365)) )</f>
        <v/>
      </c>
      <c r="U500" s="38" t="str">
        <f aca="true">IF(ISBLANK(B500),"",IF( ISBLANK(O500), "", (TODAY()-O500)/365))</f>
        <v/>
      </c>
      <c r="V500" s="38" t="str">
        <f aca="false">IF(ISBLANK(B500),"",IF( ISBLANK(O500), "", ($Z$41-O500)/365))</f>
        <v/>
      </c>
      <c r="W500" s="29"/>
      <c r="X500" s="50" t="n">
        <v>1</v>
      </c>
      <c r="Y500" s="51"/>
    </row>
    <row r="501" customFormat="false" ht="15" hidden="false" customHeight="false" outlineLevel="0" collapsed="false">
      <c r="A501" s="1" t="n">
        <v>504</v>
      </c>
      <c r="B501" s="28" t="n">
        <v>1</v>
      </c>
      <c r="C501" s="29"/>
      <c r="D501" s="30" t="str">
        <f aca="false">CONCATENATE(E501,", ",F501,", кв-ры: ",H501,", агр: ",I501,", ",W501)</f>
        <v>, , кв-ры: 7,17,27,37,47,57,67,77,87,97,, агр: , </v>
      </c>
      <c r="E501" s="31"/>
      <c r="F501" s="31"/>
      <c r="G501" s="31"/>
      <c r="H501" s="31" t="s">
        <v>144</v>
      </c>
      <c r="I501" s="32"/>
      <c r="J501" s="4"/>
      <c r="K501" s="46"/>
      <c r="L501" s="34" t="str">
        <f aca="false">IF(ISBLANK(K501),"a","b")</f>
        <v>a</v>
      </c>
      <c r="M501" s="34" t="str">
        <f aca="false">IF(ISBLANK(B501),"",IF(L501="b",K501,IF(L501="a","")))</f>
        <v/>
      </c>
      <c r="N501" s="35" t="n">
        <f aca="false">IF(ISBLANK(B501),"",IF( ISBLANK(K501), , IF( ISBLANK(O501), 1,) ))</f>
        <v>0</v>
      </c>
      <c r="O501" s="44"/>
      <c r="P501" s="37" t="str">
        <f aca="false">IF(ISBLANK(O501),"a","b")</f>
        <v>a</v>
      </c>
      <c r="Q501" s="34" t="str">
        <f aca="false">IF(ISBLANK(B501),"",IF(P501="b",O501,IF(P501="a","")))</f>
        <v/>
      </c>
      <c r="R501" s="35" t="n">
        <f aca="false">IF(ISBLANK(B501),"",IF( ISBLANK(O501), , 1))</f>
        <v>0</v>
      </c>
      <c r="S501" s="38" t="str">
        <f aca="true">IF(ISBLANK(B501),"",IF( ISBLANK(K501), "" , IF( ISBLANK(O501), (TODAY()-K501)/365, (O501-K501)/365)) )</f>
        <v/>
      </c>
      <c r="T501" s="38" t="str">
        <f aca="false">IF(ISBLANK(B501),"",IF( ISBLANK(K501), "" , IF( ISBLANK(O501), ($Z$41-K501)/365, (O501-K501)/365)) )</f>
        <v/>
      </c>
      <c r="U501" s="38" t="str">
        <f aca="true">IF(ISBLANK(B501),"",IF( ISBLANK(O501), "", (TODAY()-O501)/365))</f>
        <v/>
      </c>
      <c r="V501" s="38" t="str">
        <f aca="false">IF(ISBLANK(B501),"",IF( ISBLANK(O501), "", ($Z$41-O501)/365))</f>
        <v/>
      </c>
      <c r="W501" s="29"/>
      <c r="X501" s="48" t="n">
        <v>1</v>
      </c>
      <c r="Y501" s="40"/>
    </row>
    <row r="502" customFormat="false" ht="15" hidden="false" customHeight="false" outlineLevel="0" collapsed="false">
      <c r="A502" s="1" t="n">
        <v>505</v>
      </c>
      <c r="B502" s="28" t="n">
        <v>1</v>
      </c>
      <c r="C502" s="29"/>
      <c r="D502" s="30" t="str">
        <f aca="false">CONCATENATE(E502,", ",F502,", кв-ры: ",H502,", агр: ",I502,", ",W502)</f>
        <v>, , кв-ры: 8,18,28,38,48,58,68,78,88,98,, агр: , </v>
      </c>
      <c r="E502" s="31"/>
      <c r="F502" s="31"/>
      <c r="G502" s="31"/>
      <c r="H502" s="31" t="s">
        <v>145</v>
      </c>
      <c r="I502" s="32"/>
      <c r="J502" s="4"/>
      <c r="K502" s="46"/>
      <c r="L502" s="34" t="str">
        <f aca="false">IF(ISBLANK(K502),"a","b")</f>
        <v>a</v>
      </c>
      <c r="M502" s="34" t="str">
        <f aca="false">IF(ISBLANK(B502),"",IF(L502="b",K502,IF(L502="a","")))</f>
        <v/>
      </c>
      <c r="N502" s="35" t="n">
        <f aca="false">IF(ISBLANK(B502),"",IF( ISBLANK(K502), , IF( ISBLANK(O502), 1,) ))</f>
        <v>0</v>
      </c>
      <c r="O502" s="44"/>
      <c r="P502" s="37" t="str">
        <f aca="false">IF(ISBLANK(O502),"a","b")</f>
        <v>a</v>
      </c>
      <c r="Q502" s="34" t="str">
        <f aca="false">IF(ISBLANK(B502),"",IF(P502="b",O502,IF(P502="a","")))</f>
        <v/>
      </c>
      <c r="R502" s="35" t="n">
        <f aca="false">IF(ISBLANK(B502),"",IF( ISBLANK(O502), , 1))</f>
        <v>0</v>
      </c>
      <c r="S502" s="38" t="str">
        <f aca="true">IF(ISBLANK(B502),"",IF( ISBLANK(K502), "" , IF( ISBLANK(O502), (TODAY()-K502)/365, (O502-K502)/365)) )</f>
        <v/>
      </c>
      <c r="T502" s="38" t="str">
        <f aca="false">IF(ISBLANK(B502),"",IF( ISBLANK(K502), "" , IF( ISBLANK(O502), ($Z$41-K502)/365, (O502-K502)/365)) )</f>
        <v/>
      </c>
      <c r="U502" s="38" t="str">
        <f aca="true">IF(ISBLANK(B502),"",IF( ISBLANK(O502), "", (TODAY()-O502)/365))</f>
        <v/>
      </c>
      <c r="V502" s="38" t="str">
        <f aca="false">IF(ISBLANK(B502),"",IF( ISBLANK(O502), "", ($Z$41-O502)/365))</f>
        <v/>
      </c>
      <c r="W502" s="29"/>
      <c r="X502" s="48" t="n">
        <v>1</v>
      </c>
      <c r="Y502" s="40"/>
    </row>
    <row r="503" customFormat="false" ht="15" hidden="false" customHeight="false" outlineLevel="0" collapsed="false">
      <c r="A503" s="1" t="n">
        <v>507</v>
      </c>
      <c r="B503" s="28" t="n">
        <v>1</v>
      </c>
      <c r="C503" s="29"/>
      <c r="D503" s="30" t="str">
        <f aca="false">CONCATENATE(E503,", ",F503,", кв-ры: ",H503,", агр: ",I503,", ",W503)</f>
        <v>, , кв-ры: 9,19,29,39,49,59,69,79,89,99,, агр: , </v>
      </c>
      <c r="E503" s="31"/>
      <c r="F503" s="31"/>
      <c r="G503" s="31"/>
      <c r="H503" s="31" t="s">
        <v>146</v>
      </c>
      <c r="I503" s="32"/>
      <c r="J503" s="4"/>
      <c r="K503" s="33"/>
      <c r="L503" s="34" t="str">
        <f aca="false">IF(ISBLANK(K503),"a","b")</f>
        <v>a</v>
      </c>
      <c r="M503" s="34" t="str">
        <f aca="false">IF(ISBLANK(B503),"",IF(L503="b",K503,IF(L503="a","")))</f>
        <v/>
      </c>
      <c r="N503" s="35" t="n">
        <f aca="false">IF(ISBLANK(B503),"",IF( ISBLANK(K503), , IF( ISBLANK(O503), 1,) ))</f>
        <v>0</v>
      </c>
      <c r="O503" s="44"/>
      <c r="P503" s="37" t="str">
        <f aca="false">IF(ISBLANK(O503),"a","b")</f>
        <v>a</v>
      </c>
      <c r="Q503" s="34" t="str">
        <f aca="false">IF(ISBLANK(B503),"",IF(P503="b",O503,IF(P503="a","")))</f>
        <v/>
      </c>
      <c r="R503" s="35" t="n">
        <f aca="false">IF(ISBLANK(B503),"",IF( ISBLANK(O503), , 1))</f>
        <v>0</v>
      </c>
      <c r="S503" s="38" t="str">
        <f aca="true">IF(ISBLANK(B503),"",IF( ISBLANK(K503), "" , IF( ISBLANK(O503), (TODAY()-K503)/365, (O503-K503)/365)) )</f>
        <v/>
      </c>
      <c r="T503" s="38" t="str">
        <f aca="false">IF(ISBLANK(B503),"",IF( ISBLANK(K503), "" , IF( ISBLANK(O503), ($Z$41-K503)/365, (O503-K503)/365)) )</f>
        <v/>
      </c>
      <c r="U503" s="38" t="str">
        <f aca="true">IF(ISBLANK(B503),"",IF( ISBLANK(O503), "", (TODAY()-O503)/365))</f>
        <v/>
      </c>
      <c r="V503" s="38" t="str">
        <f aca="false">IF(ISBLANK(B503),"",IF( ISBLANK(O503), "", ($Z$41-O503)/365))</f>
        <v/>
      </c>
      <c r="W503" s="29"/>
      <c r="X503" s="39" t="n">
        <v>1</v>
      </c>
      <c r="Y503" s="40"/>
    </row>
    <row r="504" customFormat="false" ht="15" hidden="false" customHeight="false" outlineLevel="0" collapsed="false">
      <c r="A504" s="1" t="n">
        <v>508</v>
      </c>
      <c r="B504" s="28" t="n">
        <v>1</v>
      </c>
      <c r="C504" s="29"/>
      <c r="D504" s="30" t="str">
        <f aca="false">CONCATENATE(E504,", ",F504,", кв-ры: ",H504,", агр: ",I504,", ",W504)</f>
        <v>, , кв-ры: 10,20,30,40,50,60,70,80,90,, агр: , </v>
      </c>
      <c r="E504" s="31"/>
      <c r="F504" s="31"/>
      <c r="G504" s="31"/>
      <c r="H504" s="31" t="s">
        <v>147</v>
      </c>
      <c r="I504" s="32"/>
      <c r="J504" s="4"/>
      <c r="K504" s="46"/>
      <c r="L504" s="34" t="str">
        <f aca="false">IF(ISBLANK(K504),"a","b")</f>
        <v>a</v>
      </c>
      <c r="M504" s="34" t="str">
        <f aca="false">IF(ISBLANK(B504),"",IF(L504="b",K504,IF(L504="a","")))</f>
        <v/>
      </c>
      <c r="N504" s="35" t="n">
        <f aca="false">IF(ISBLANK(B504),"",IF( ISBLANK(K504), , IF( ISBLANK(O504), 1,) ))</f>
        <v>0</v>
      </c>
      <c r="O504" s="44"/>
      <c r="P504" s="37" t="str">
        <f aca="false">IF(ISBLANK(O504),"a","b")</f>
        <v>a</v>
      </c>
      <c r="Q504" s="34" t="str">
        <f aca="false">IF(ISBLANK(B504),"",IF(P504="b",O504,IF(P504="a","")))</f>
        <v/>
      </c>
      <c r="R504" s="35" t="n">
        <f aca="false">IF(ISBLANK(B504),"",IF( ISBLANK(O504), , 1))</f>
        <v>0</v>
      </c>
      <c r="S504" s="38" t="str">
        <f aca="true">IF(ISBLANK(B504),"",IF( ISBLANK(K504), "" , IF( ISBLANK(O504), (TODAY()-K504)/365, (O504-K504)/365)) )</f>
        <v/>
      </c>
      <c r="T504" s="38" t="str">
        <f aca="false">IF(ISBLANK(B504),"",IF( ISBLANK(K504), "" , IF( ISBLANK(O504), ($Z$41-K504)/365, (O504-K504)/365)) )</f>
        <v/>
      </c>
      <c r="U504" s="38" t="str">
        <f aca="true">IF(ISBLANK(B504),"",IF( ISBLANK(O504), "", (TODAY()-O504)/365))</f>
        <v/>
      </c>
      <c r="V504" s="38" t="str">
        <f aca="false">IF(ISBLANK(B504),"",IF( ISBLANK(O504), "", ($Z$41-O504)/365))</f>
        <v/>
      </c>
      <c r="W504" s="29"/>
      <c r="X504" s="39" t="n">
        <v>1</v>
      </c>
      <c r="Y504" s="40"/>
    </row>
    <row r="505" customFormat="false" ht="15" hidden="false" customHeight="false" outlineLevel="0" collapsed="false">
      <c r="A505" s="1" t="n">
        <v>509</v>
      </c>
      <c r="B505" s="28" t="n">
        <v>1</v>
      </c>
      <c r="C505" s="29" t="n">
        <v>18</v>
      </c>
      <c r="D505" s="30" t="str">
        <f aca="false">CONCATENATE(E505,", ",F505,", кв-ры: ",H505,", агр: ",I505,", ",W505)</f>
        <v> Ленина, 44, кв-ры: 1, агр: , </v>
      </c>
      <c r="E505" s="31" t="s">
        <v>130</v>
      </c>
      <c r="F505" s="31" t="n">
        <v>44</v>
      </c>
      <c r="G505" s="31" t="n">
        <v>8</v>
      </c>
      <c r="H505" s="31" t="n">
        <v>1</v>
      </c>
      <c r="I505" s="32"/>
      <c r="J505" s="4"/>
      <c r="K505" s="33"/>
      <c r="L505" s="34" t="str">
        <f aca="false">IF(ISBLANK(K505),"a","b")</f>
        <v>a</v>
      </c>
      <c r="M505" s="34" t="str">
        <f aca="false">IF(ISBLANK(B505),"",IF(L505="b",K505,IF(L505="a","")))</f>
        <v/>
      </c>
      <c r="N505" s="35" t="n">
        <f aca="false">IF(ISBLANK(B505),"",IF( ISBLANK(K505), , IF( ISBLANK(O505), 1,) ))</f>
        <v>0</v>
      </c>
      <c r="O505" s="44"/>
      <c r="P505" s="37" t="str">
        <f aca="false">IF(ISBLANK(O505),"a","b")</f>
        <v>a</v>
      </c>
      <c r="Q505" s="34" t="str">
        <f aca="false">IF(ISBLANK(B505),"",IF(P505="b",O505,IF(P505="a","")))</f>
        <v/>
      </c>
      <c r="R505" s="35" t="n">
        <f aca="false">IF(ISBLANK(B505),"",IF( ISBLANK(O505), , 1))</f>
        <v>0</v>
      </c>
      <c r="S505" s="38" t="str">
        <f aca="true">IF(ISBLANK(B505),"",IF( ISBLANK(K505), "" , IF( ISBLANK(O505), (TODAY()-K505)/365, (O505-K505)/365)) )</f>
        <v/>
      </c>
      <c r="T505" s="38" t="str">
        <f aca="false">IF(ISBLANK(B505),"",IF( ISBLANK(K505), "" , IF( ISBLANK(O505), ($Z$41-K505)/365, (O505-K505)/365)) )</f>
        <v/>
      </c>
      <c r="U505" s="38" t="str">
        <f aca="true">IF(ISBLANK(B505),"",IF( ISBLANK(O505), "", (TODAY()-O505)/365))</f>
        <v/>
      </c>
      <c r="V505" s="38" t="str">
        <f aca="false">IF(ISBLANK(B505),"",IF( ISBLANK(O505), "", ($Z$41-O505)/365))</f>
        <v/>
      </c>
      <c r="W505" s="29"/>
      <c r="X505" s="39" t="n">
        <v>1</v>
      </c>
      <c r="Y505" s="40"/>
    </row>
    <row r="506" customFormat="false" ht="15" hidden="false" customHeight="false" outlineLevel="0" collapsed="false">
      <c r="A506" s="1" t="n">
        <v>510</v>
      </c>
      <c r="B506" s="28" t="n">
        <v>1</v>
      </c>
      <c r="C506" s="29"/>
      <c r="D506" s="30" t="str">
        <f aca="false">CONCATENATE(E506,", ",F506,", кв-ры: ",H506,", агр: ",I506,", ",W506)</f>
        <v>, , кв-ры: 2, агр: , </v>
      </c>
      <c r="E506" s="31"/>
      <c r="F506" s="31"/>
      <c r="G506" s="31"/>
      <c r="H506" s="31" t="n">
        <v>2</v>
      </c>
      <c r="I506" s="32"/>
      <c r="J506" s="4"/>
      <c r="K506" s="46"/>
      <c r="L506" s="34" t="str">
        <f aca="false">IF(ISBLANK(K506),"a","b")</f>
        <v>a</v>
      </c>
      <c r="M506" s="34" t="str">
        <f aca="false">IF(ISBLANK(B506),"",IF(L506="b",K506,IF(L506="a","")))</f>
        <v/>
      </c>
      <c r="N506" s="35" t="n">
        <f aca="false">IF(ISBLANK(B506),"",IF( ISBLANK(K506), , IF( ISBLANK(O506), 1,) ))</f>
        <v>0</v>
      </c>
      <c r="O506" s="44"/>
      <c r="P506" s="37" t="str">
        <f aca="false">IF(ISBLANK(O506),"a","b")</f>
        <v>a</v>
      </c>
      <c r="Q506" s="34" t="str">
        <f aca="false">IF(ISBLANK(B506),"",IF(P506="b",O506,IF(P506="a","")))</f>
        <v/>
      </c>
      <c r="R506" s="35" t="n">
        <f aca="false">IF(ISBLANK(B506),"",IF( ISBLANK(O506), , 1))</f>
        <v>0</v>
      </c>
      <c r="S506" s="38" t="str">
        <f aca="true">IF(ISBLANK(B506),"",IF( ISBLANK(K506), "" , IF( ISBLANK(O506), (TODAY()-K506)/365, (O506-K506)/365)) )</f>
        <v/>
      </c>
      <c r="T506" s="38" t="str">
        <f aca="false">IF(ISBLANK(B506),"",IF( ISBLANK(K506), "" , IF( ISBLANK(O506), ($Z$41-K506)/365, (O506-K506)/365)) )</f>
        <v/>
      </c>
      <c r="U506" s="38" t="str">
        <f aca="true">IF(ISBLANK(B506),"",IF( ISBLANK(O506), "", (TODAY()-O506)/365))</f>
        <v/>
      </c>
      <c r="V506" s="38" t="str">
        <f aca="false">IF(ISBLANK(B506),"",IF( ISBLANK(O506), "", ($Z$41-O506)/365))</f>
        <v/>
      </c>
      <c r="W506" s="29"/>
      <c r="X506" s="39" t="n">
        <v>1</v>
      </c>
      <c r="Y506" s="40"/>
    </row>
    <row r="507" customFormat="false" ht="15" hidden="false" customHeight="false" outlineLevel="0" collapsed="false">
      <c r="A507" s="1" t="n">
        <v>511</v>
      </c>
      <c r="B507" s="28" t="n">
        <v>1</v>
      </c>
      <c r="C507" s="29"/>
      <c r="D507" s="30" t="str">
        <f aca="false">CONCATENATE(E507,", ",F507,", кв-ры: ",H507,", агр: ",I507,", ",W507)</f>
        <v>, , кв-ры: 3, агр: , </v>
      </c>
      <c r="E507" s="31"/>
      <c r="F507" s="31"/>
      <c r="G507" s="31"/>
      <c r="H507" s="31" t="n">
        <v>3</v>
      </c>
      <c r="I507" s="32"/>
      <c r="J507" s="4"/>
      <c r="K507" s="46"/>
      <c r="L507" s="34" t="str">
        <f aca="false">IF(ISBLANK(K507),"a","b")</f>
        <v>a</v>
      </c>
      <c r="M507" s="34" t="str">
        <f aca="false">IF(ISBLANK(B507),"",IF(L507="b",K507,IF(L507="a","")))</f>
        <v/>
      </c>
      <c r="N507" s="35" t="n">
        <f aca="false">IF(ISBLANK(B507),"",IF( ISBLANK(K507), , IF( ISBLANK(O507), 1,) ))</f>
        <v>0</v>
      </c>
      <c r="O507" s="44"/>
      <c r="P507" s="37" t="str">
        <f aca="false">IF(ISBLANK(O507),"a","b")</f>
        <v>a</v>
      </c>
      <c r="Q507" s="34" t="str">
        <f aca="false">IF(ISBLANK(B507),"",IF(P507="b",O507,IF(P507="a","")))</f>
        <v/>
      </c>
      <c r="R507" s="35" t="n">
        <f aca="false">IF(ISBLANK(B507),"",IF( ISBLANK(O507), , 1))</f>
        <v>0</v>
      </c>
      <c r="S507" s="38" t="str">
        <f aca="true">IF(ISBLANK(B507),"",IF( ISBLANK(K507), "" , IF( ISBLANK(O507), (TODAY()-K507)/365, (O507-K507)/365)) )</f>
        <v/>
      </c>
      <c r="T507" s="38" t="str">
        <f aca="false">IF(ISBLANK(B507),"",IF( ISBLANK(K507), "" , IF( ISBLANK(O507), ($Z$41-K507)/365, (O507-K507)/365)) )</f>
        <v/>
      </c>
      <c r="U507" s="38" t="str">
        <f aca="true">IF(ISBLANK(B507),"",IF( ISBLANK(O507), "", (TODAY()-O507)/365))</f>
        <v/>
      </c>
      <c r="V507" s="38" t="str">
        <f aca="false">IF(ISBLANK(B507),"",IF( ISBLANK(O507), "", ($Z$41-O507)/365))</f>
        <v/>
      </c>
      <c r="W507" s="29"/>
      <c r="X507" s="39" t="n">
        <v>1</v>
      </c>
      <c r="Y507" s="40"/>
    </row>
    <row r="508" customFormat="false" ht="15" hidden="false" customHeight="false" outlineLevel="0" collapsed="false">
      <c r="A508" s="1" t="n">
        <v>512</v>
      </c>
      <c r="B508" s="28" t="n">
        <v>1</v>
      </c>
      <c r="C508" s="29"/>
      <c r="D508" s="30" t="str">
        <f aca="false">CONCATENATE(E508,", ",F508,", кв-ры: ",H508,", агр: ",I508,", ",W508)</f>
        <v>, , кв-ры: 4, агр: , </v>
      </c>
      <c r="E508" s="31"/>
      <c r="F508" s="31"/>
      <c r="G508" s="31"/>
      <c r="H508" s="31" t="n">
        <v>4</v>
      </c>
      <c r="I508" s="32"/>
      <c r="J508" s="4"/>
      <c r="K508" s="33"/>
      <c r="L508" s="34" t="str">
        <f aca="false">IF(ISBLANK(K508),"a","b")</f>
        <v>a</v>
      </c>
      <c r="M508" s="34" t="str">
        <f aca="false">IF(ISBLANK(B508),"",IF(L508="b",K508,IF(L508="a","")))</f>
        <v/>
      </c>
      <c r="N508" s="35" t="n">
        <f aca="false">IF(ISBLANK(B508),"",IF( ISBLANK(K508), , IF( ISBLANK(O508), 1,) ))</f>
        <v>0</v>
      </c>
      <c r="O508" s="44"/>
      <c r="P508" s="37" t="str">
        <f aca="false">IF(ISBLANK(O508),"a","b")</f>
        <v>a</v>
      </c>
      <c r="Q508" s="34" t="str">
        <f aca="false">IF(ISBLANK(B508),"",IF(P508="b",O508,IF(P508="a","")))</f>
        <v/>
      </c>
      <c r="R508" s="35" t="n">
        <f aca="false">IF(ISBLANK(B508),"",IF( ISBLANK(O508), , 1))</f>
        <v>0</v>
      </c>
      <c r="S508" s="38" t="str">
        <f aca="true">IF(ISBLANK(B508),"",IF( ISBLANK(K508), "" , IF( ISBLANK(O508), (TODAY()-K508)/365, (O508-K508)/365)) )</f>
        <v/>
      </c>
      <c r="T508" s="38" t="str">
        <f aca="false">IF(ISBLANK(B508),"",IF( ISBLANK(K508), "" , IF( ISBLANK(O508), ($Z$41-K508)/365, (O508-K508)/365)) )</f>
        <v/>
      </c>
      <c r="U508" s="38" t="str">
        <f aca="true">IF(ISBLANK(B508),"",IF( ISBLANK(O508), "", (TODAY()-O508)/365))</f>
        <v/>
      </c>
      <c r="V508" s="38" t="str">
        <f aca="false">IF(ISBLANK(B508),"",IF( ISBLANK(O508), "", ($Z$41-O508)/365))</f>
        <v/>
      </c>
      <c r="W508" s="29"/>
      <c r="X508" s="39" t="n">
        <v>1</v>
      </c>
      <c r="Y508" s="40"/>
    </row>
    <row r="509" customFormat="false" ht="15" hidden="false" customHeight="false" outlineLevel="0" collapsed="false">
      <c r="A509" s="1" t="n">
        <v>513</v>
      </c>
      <c r="B509" s="28" t="n">
        <v>1</v>
      </c>
      <c r="C509" s="29"/>
      <c r="D509" s="30" t="str">
        <f aca="false">CONCATENATE(E509,", ",F509,", кв-ры: ",H509,", агр: ",I509,", ",W509)</f>
        <v>, , кв-ры: 5, агр: , </v>
      </c>
      <c r="E509" s="31"/>
      <c r="F509" s="31"/>
      <c r="G509" s="31"/>
      <c r="H509" s="31" t="n">
        <v>5</v>
      </c>
      <c r="I509" s="32"/>
      <c r="J509" s="4"/>
      <c r="K509" s="33"/>
      <c r="L509" s="34" t="str">
        <f aca="false">IF(ISBLANK(K509),"a","b")</f>
        <v>a</v>
      </c>
      <c r="M509" s="34" t="str">
        <f aca="false">IF(ISBLANK(B509),"",IF(L509="b",K509,IF(L509="a","")))</f>
        <v/>
      </c>
      <c r="N509" s="35" t="n">
        <f aca="false">IF(ISBLANK(B509),"",IF( ISBLANK(K509), , IF( ISBLANK(O509), 1,) ))</f>
        <v>0</v>
      </c>
      <c r="O509" s="36"/>
      <c r="P509" s="37" t="str">
        <f aca="false">IF(ISBLANK(O509),"a","b")</f>
        <v>a</v>
      </c>
      <c r="Q509" s="34" t="str">
        <f aca="false">IF(ISBLANK(B509),"",IF(P509="b",O509,IF(P509="a","")))</f>
        <v/>
      </c>
      <c r="R509" s="35" t="n">
        <f aca="false">IF(ISBLANK(B509),"",IF( ISBLANK(O509), , 1))</f>
        <v>0</v>
      </c>
      <c r="S509" s="38" t="str">
        <f aca="true">IF(ISBLANK(B509),"",IF( ISBLANK(K509), "" , IF( ISBLANK(O509), (TODAY()-K509)/365, (O509-K509)/365)) )</f>
        <v/>
      </c>
      <c r="T509" s="38" t="str">
        <f aca="false">IF(ISBLANK(B509),"",IF( ISBLANK(K509), "" , IF( ISBLANK(O509), ($Z$41-K509)/365, (O509-K509)/365)) )</f>
        <v/>
      </c>
      <c r="U509" s="38" t="str">
        <f aca="true">IF(ISBLANK(B509),"",IF( ISBLANK(O509), "", (TODAY()-O509)/365))</f>
        <v/>
      </c>
      <c r="V509" s="38" t="str">
        <f aca="false">IF(ISBLANK(B509),"",IF( ISBLANK(O509), "", ($Z$41-O509)/365))</f>
        <v/>
      </c>
      <c r="W509" s="29"/>
      <c r="X509" s="39" t="n">
        <v>1</v>
      </c>
      <c r="Y509" s="40"/>
    </row>
    <row r="510" customFormat="false" ht="15" hidden="false" customHeight="false" outlineLevel="0" collapsed="false">
      <c r="A510" s="1" t="n">
        <v>514</v>
      </c>
      <c r="B510" s="28" t="n">
        <v>1</v>
      </c>
      <c r="C510" s="29"/>
      <c r="D510" s="30" t="str">
        <f aca="false">CONCATENATE(E510,", ",F510,", кв-ры: ",H510,", агр: ",I510,", ",W510)</f>
        <v>, , кв-ры: 6, агр: , </v>
      </c>
      <c r="E510" s="31"/>
      <c r="F510" s="31"/>
      <c r="G510" s="31"/>
      <c r="H510" s="31" t="n">
        <v>6</v>
      </c>
      <c r="I510" s="32"/>
      <c r="J510" s="4"/>
      <c r="K510" s="33"/>
      <c r="L510" s="34" t="str">
        <f aca="false">IF(ISBLANK(K510),"a","b")</f>
        <v>a</v>
      </c>
      <c r="M510" s="34" t="str">
        <f aca="false">IF(ISBLANK(B510),"",IF(L510="b",K510,IF(L510="a","")))</f>
        <v/>
      </c>
      <c r="N510" s="35" t="n">
        <f aca="false">IF(ISBLANK(B510),"",IF( ISBLANK(K510), , IF( ISBLANK(O510), 1,) ))</f>
        <v>0</v>
      </c>
      <c r="O510" s="44"/>
      <c r="P510" s="37" t="str">
        <f aca="false">IF(ISBLANK(O510),"a","b")</f>
        <v>a</v>
      </c>
      <c r="Q510" s="34" t="str">
        <f aca="false">IF(ISBLANK(B510),"",IF(P510="b",O510,IF(P510="a","")))</f>
        <v/>
      </c>
      <c r="R510" s="35" t="n">
        <f aca="false">IF(ISBLANK(B510),"",IF( ISBLANK(O510), , 1))</f>
        <v>0</v>
      </c>
      <c r="S510" s="38" t="str">
        <f aca="true">IF(ISBLANK(B510),"",IF( ISBLANK(K510), "" , IF( ISBLANK(O510), (TODAY()-K510)/365, (O510-K510)/365)) )</f>
        <v/>
      </c>
      <c r="T510" s="38" t="str">
        <f aca="false">IF(ISBLANK(B510),"",IF( ISBLANK(K510), "" , IF( ISBLANK(O510), ($Z$41-K510)/365, (O510-K510)/365)) )</f>
        <v/>
      </c>
      <c r="U510" s="38" t="str">
        <f aca="true">IF(ISBLANK(B510),"",IF( ISBLANK(O510), "", (TODAY()-O510)/365))</f>
        <v/>
      </c>
      <c r="V510" s="38" t="str">
        <f aca="false">IF(ISBLANK(B510),"",IF( ISBLANK(O510), "", ($Z$41-O510)/365))</f>
        <v/>
      </c>
      <c r="W510" s="29"/>
      <c r="X510" s="39" t="n">
        <v>1</v>
      </c>
      <c r="Y510" s="40"/>
    </row>
    <row r="511" customFormat="false" ht="15" hidden="false" customHeight="false" outlineLevel="0" collapsed="false">
      <c r="A511" s="1" t="n">
        <v>515</v>
      </c>
      <c r="B511" s="28" t="n">
        <v>1</v>
      </c>
      <c r="C511" s="29"/>
      <c r="D511" s="30" t="str">
        <f aca="false">CONCATENATE(E511,", ",F511,", кв-ры: ",H511,", агр: ",I511,", ",W511)</f>
        <v>, , кв-ры: 7, агр: , </v>
      </c>
      <c r="E511" s="31"/>
      <c r="F511" s="31"/>
      <c r="G511" s="31"/>
      <c r="H511" s="31" t="n">
        <v>7</v>
      </c>
      <c r="I511" s="32"/>
      <c r="J511" s="4"/>
      <c r="K511" s="46"/>
      <c r="L511" s="34" t="str">
        <f aca="false">IF(ISBLANK(K511),"a","b")</f>
        <v>a</v>
      </c>
      <c r="M511" s="34" t="str">
        <f aca="false">IF(ISBLANK(B511),"",IF(L511="b",K511,IF(L511="a","")))</f>
        <v/>
      </c>
      <c r="N511" s="35" t="n">
        <f aca="false">IF(ISBLANK(B511),"",IF( ISBLANK(K511), , IF( ISBLANK(O511), 1,) ))</f>
        <v>0</v>
      </c>
      <c r="O511" s="44"/>
      <c r="P511" s="37" t="str">
        <f aca="false">IF(ISBLANK(O511),"a","b")</f>
        <v>a</v>
      </c>
      <c r="Q511" s="34" t="str">
        <f aca="false">IF(ISBLANK(B511),"",IF(P511="b",O511,IF(P511="a","")))</f>
        <v/>
      </c>
      <c r="R511" s="35" t="n">
        <f aca="false">IF(ISBLANK(B511),"",IF( ISBLANK(O511), , 1))</f>
        <v>0</v>
      </c>
      <c r="S511" s="38" t="str">
        <f aca="true">IF(ISBLANK(B511),"",IF( ISBLANK(K511), "" , IF( ISBLANK(O511), (TODAY()-K511)/365, (O511-K511)/365)) )</f>
        <v/>
      </c>
      <c r="T511" s="38" t="str">
        <f aca="false">IF(ISBLANK(B511),"",IF( ISBLANK(K511), "" , IF( ISBLANK(O511), ($Z$41-K511)/365, (O511-K511)/365)) )</f>
        <v/>
      </c>
      <c r="U511" s="38" t="str">
        <f aca="true">IF(ISBLANK(B511),"",IF( ISBLANK(O511), "", (TODAY()-O511)/365))</f>
        <v/>
      </c>
      <c r="V511" s="38" t="str">
        <f aca="false">IF(ISBLANK(B511),"",IF( ISBLANK(O511), "", ($Z$41-O511)/365))</f>
        <v/>
      </c>
      <c r="W511" s="29"/>
      <c r="X511" s="39" t="n">
        <v>1</v>
      </c>
      <c r="Y511" s="40"/>
    </row>
    <row r="512" customFormat="false" ht="15" hidden="false" customHeight="false" outlineLevel="0" collapsed="false">
      <c r="A512" s="1" t="n">
        <v>516</v>
      </c>
      <c r="B512" s="28" t="n">
        <v>1</v>
      </c>
      <c r="C512" s="29"/>
      <c r="D512" s="30" t="str">
        <f aca="false">CONCATENATE(E512,", ",F512,", кв-ры: ",H512,", агр: ",I512,", ",W512)</f>
        <v>, , кв-ры: 8, агр: , </v>
      </c>
      <c r="E512" s="31"/>
      <c r="F512" s="31"/>
      <c r="G512" s="31"/>
      <c r="H512" s="31" t="n">
        <v>8</v>
      </c>
      <c r="I512" s="32"/>
      <c r="J512" s="4"/>
      <c r="K512" s="33"/>
      <c r="L512" s="34" t="str">
        <f aca="false">IF(ISBLANK(K512),"a","b")</f>
        <v>a</v>
      </c>
      <c r="M512" s="34" t="str">
        <f aca="false">IF(ISBLANK(B512),"",IF(L512="b",K512,IF(L512="a","")))</f>
        <v/>
      </c>
      <c r="N512" s="35" t="n">
        <f aca="false">IF(ISBLANK(B512),"",IF( ISBLANK(K512), , IF( ISBLANK(O512), 1,) ))</f>
        <v>0</v>
      </c>
      <c r="O512" s="44"/>
      <c r="P512" s="37" t="str">
        <f aca="false">IF(ISBLANK(O512),"a","b")</f>
        <v>a</v>
      </c>
      <c r="Q512" s="34" t="str">
        <f aca="false">IF(ISBLANK(B512),"",IF(P512="b",O512,IF(P512="a","")))</f>
        <v/>
      </c>
      <c r="R512" s="35" t="n">
        <f aca="false">IF(ISBLANK(B512),"",IF( ISBLANK(O512), , 1))</f>
        <v>0</v>
      </c>
      <c r="S512" s="38" t="str">
        <f aca="true">IF(ISBLANK(B512),"",IF( ISBLANK(K512), "" , IF( ISBLANK(O512), (TODAY()-K512)/365, (O512-K512)/365)) )</f>
        <v/>
      </c>
      <c r="T512" s="38" t="str">
        <f aca="false">IF(ISBLANK(B512),"",IF( ISBLANK(K512), "" , IF( ISBLANK(O512), ($Z$41-K512)/365, (O512-K512)/365)) )</f>
        <v/>
      </c>
      <c r="U512" s="38" t="str">
        <f aca="true">IF(ISBLANK(B512),"",IF( ISBLANK(O512), "", (TODAY()-O512)/365))</f>
        <v/>
      </c>
      <c r="V512" s="38" t="str">
        <f aca="false">IF(ISBLANK(B512),"",IF( ISBLANK(O512), "", ($Z$41-O512)/365))</f>
        <v/>
      </c>
      <c r="W512" s="29"/>
      <c r="X512" s="39" t="n">
        <v>1</v>
      </c>
      <c r="Y512" s="40"/>
    </row>
    <row r="513" customFormat="false" ht="15" hidden="false" customHeight="false" outlineLevel="0" collapsed="false">
      <c r="A513" s="1" t="n">
        <v>517</v>
      </c>
      <c r="B513" s="28" t="n">
        <v>1</v>
      </c>
      <c r="C513" s="29" t="n">
        <v>19</v>
      </c>
      <c r="D513" s="30" t="str">
        <f aca="false">CONCATENATE(E513,", ",F513,", кв-ры: ",H513,", агр: ",I513,", ",W513)</f>
        <v> Ленина, 46, кв-ры: 1, агр: , </v>
      </c>
      <c r="E513" s="31" t="s">
        <v>130</v>
      </c>
      <c r="F513" s="31" t="n">
        <v>46</v>
      </c>
      <c r="G513" s="31" t="n">
        <v>8</v>
      </c>
      <c r="H513" s="31" t="n">
        <v>1</v>
      </c>
      <c r="I513" s="32"/>
      <c r="J513" s="4"/>
      <c r="K513" s="33"/>
      <c r="L513" s="34" t="str">
        <f aca="false">IF(ISBLANK(K513),"a","b")</f>
        <v>a</v>
      </c>
      <c r="M513" s="34" t="str">
        <f aca="false">IF(ISBLANK(B513),"",IF(L513="b",K513,IF(L513="a","")))</f>
        <v/>
      </c>
      <c r="N513" s="35" t="n">
        <f aca="false">IF(ISBLANK(B513),"",IF( ISBLANK(K513), , IF( ISBLANK(O513), 1,) ))</f>
        <v>0</v>
      </c>
      <c r="O513" s="44"/>
      <c r="P513" s="37" t="str">
        <f aca="false">IF(ISBLANK(O513),"a","b")</f>
        <v>a</v>
      </c>
      <c r="Q513" s="34" t="str">
        <f aca="false">IF(ISBLANK(B513),"",IF(P513="b",O513,IF(P513="a","")))</f>
        <v/>
      </c>
      <c r="R513" s="35" t="n">
        <f aca="false">IF(ISBLANK(B513),"",IF( ISBLANK(O513), , 1))</f>
        <v>0</v>
      </c>
      <c r="S513" s="38" t="str">
        <f aca="true">IF(ISBLANK(B513),"",IF( ISBLANK(K513), "" , IF( ISBLANK(O513), (TODAY()-K513)/365, (O513-K513)/365)) )</f>
        <v/>
      </c>
      <c r="T513" s="38" t="str">
        <f aca="false">IF(ISBLANK(B513),"",IF( ISBLANK(K513), "" , IF( ISBLANK(O513), ($Z$41-K513)/365, (O513-K513)/365)) )</f>
        <v/>
      </c>
      <c r="U513" s="38" t="str">
        <f aca="true">IF(ISBLANK(B513),"",IF( ISBLANK(O513), "", (TODAY()-O513)/365))</f>
        <v/>
      </c>
      <c r="V513" s="38" t="str">
        <f aca="false">IF(ISBLANK(B513),"",IF( ISBLANK(O513), "", ($Z$41-O513)/365))</f>
        <v/>
      </c>
      <c r="W513" s="29"/>
      <c r="X513" s="39" t="n">
        <v>1</v>
      </c>
      <c r="Y513" s="40"/>
    </row>
    <row r="514" customFormat="false" ht="15" hidden="false" customHeight="false" outlineLevel="0" collapsed="false">
      <c r="A514" s="1" t="n">
        <v>518</v>
      </c>
      <c r="B514" s="28" t="n">
        <v>1</v>
      </c>
      <c r="C514" s="29"/>
      <c r="D514" s="30" t="str">
        <f aca="false">CONCATENATE(E514,", ",F514,", кв-ры: ",H514,", агр: ",I514,", ",W514)</f>
        <v>, , кв-ры: 2, агр: , </v>
      </c>
      <c r="E514" s="31"/>
      <c r="F514" s="31"/>
      <c r="G514" s="31"/>
      <c r="H514" s="31" t="n">
        <v>2</v>
      </c>
      <c r="I514" s="32"/>
      <c r="J514" s="4"/>
      <c r="K514" s="46"/>
      <c r="L514" s="34" t="str">
        <f aca="false">IF(ISBLANK(K514),"a","b")</f>
        <v>a</v>
      </c>
      <c r="M514" s="34" t="str">
        <f aca="false">IF(ISBLANK(B514),"",IF(L514="b",K514,IF(L514="a","")))</f>
        <v/>
      </c>
      <c r="N514" s="35" t="n">
        <f aca="false">IF(ISBLANK(B514),"",IF( ISBLANK(K514), , IF( ISBLANK(O514), 1,) ))</f>
        <v>0</v>
      </c>
      <c r="O514" s="44"/>
      <c r="P514" s="37" t="str">
        <f aca="false">IF(ISBLANK(O514),"a","b")</f>
        <v>a</v>
      </c>
      <c r="Q514" s="34" t="str">
        <f aca="false">IF(ISBLANK(B514),"",IF(P514="b",O514,IF(P514="a","")))</f>
        <v/>
      </c>
      <c r="R514" s="35" t="n">
        <f aca="false">IF(ISBLANK(B514),"",IF( ISBLANK(O514), , 1))</f>
        <v>0</v>
      </c>
      <c r="S514" s="38" t="str">
        <f aca="true">IF(ISBLANK(B514),"",IF( ISBLANK(K514), "" , IF( ISBLANK(O514), (TODAY()-K514)/365, (O514-K514)/365)) )</f>
        <v/>
      </c>
      <c r="T514" s="38" t="str">
        <f aca="false">IF(ISBLANK(B514),"",IF( ISBLANK(K514), "" , IF( ISBLANK(O514), ($Z$41-K514)/365, (O514-K514)/365)) )</f>
        <v/>
      </c>
      <c r="U514" s="38" t="str">
        <f aca="true">IF(ISBLANK(B514),"",IF( ISBLANK(O514), "", (TODAY()-O514)/365))</f>
        <v/>
      </c>
      <c r="V514" s="38" t="str">
        <f aca="false">IF(ISBLANK(B514),"",IF( ISBLANK(O514), "", ($Z$41-O514)/365))</f>
        <v/>
      </c>
      <c r="W514" s="29"/>
      <c r="X514" s="39" t="n">
        <v>1</v>
      </c>
      <c r="Y514" s="40"/>
    </row>
    <row r="515" customFormat="false" ht="15" hidden="false" customHeight="false" outlineLevel="0" collapsed="false">
      <c r="A515" s="1" t="n">
        <v>519</v>
      </c>
      <c r="B515" s="28" t="n">
        <v>1</v>
      </c>
      <c r="C515" s="29"/>
      <c r="D515" s="30" t="str">
        <f aca="false">CONCATENATE(E515,", ",F515,", кв-ры: ",H515,", агр: ",I515,", ",W515)</f>
        <v>, , кв-ры: 3, агр: , </v>
      </c>
      <c r="E515" s="31"/>
      <c r="F515" s="31"/>
      <c r="G515" s="31"/>
      <c r="H515" s="31" t="n">
        <v>3</v>
      </c>
      <c r="I515" s="32"/>
      <c r="J515" s="4"/>
      <c r="K515" s="46"/>
      <c r="L515" s="34" t="str">
        <f aca="false">IF(ISBLANK(K515),"a","b")</f>
        <v>a</v>
      </c>
      <c r="M515" s="34" t="str">
        <f aca="false">IF(ISBLANK(B515),"",IF(L515="b",K515,IF(L515="a","")))</f>
        <v/>
      </c>
      <c r="N515" s="35" t="n">
        <f aca="false">IF(ISBLANK(B515),"",IF( ISBLANK(K515), , IF( ISBLANK(O515), 1,) ))</f>
        <v>0</v>
      </c>
      <c r="O515" s="44"/>
      <c r="P515" s="37" t="str">
        <f aca="false">IF(ISBLANK(O515),"a","b")</f>
        <v>a</v>
      </c>
      <c r="Q515" s="34" t="str">
        <f aca="false">IF(ISBLANK(B515),"",IF(P515="b",O515,IF(P515="a","")))</f>
        <v/>
      </c>
      <c r="R515" s="35" t="n">
        <f aca="false">IF(ISBLANK(B515),"",IF( ISBLANK(O515), , 1))</f>
        <v>0</v>
      </c>
      <c r="S515" s="38" t="str">
        <f aca="true">IF(ISBLANK(B515),"",IF( ISBLANK(K515), "" , IF( ISBLANK(O515), (TODAY()-K515)/365, (O515-K515)/365)) )</f>
        <v/>
      </c>
      <c r="T515" s="38" t="str">
        <f aca="false">IF(ISBLANK(B515),"",IF( ISBLANK(K515), "" , IF( ISBLANK(O515), ($Z$41-K515)/365, (O515-K515)/365)) )</f>
        <v/>
      </c>
      <c r="U515" s="38" t="str">
        <f aca="true">IF(ISBLANK(B515),"",IF( ISBLANK(O515), "", (TODAY()-O515)/365))</f>
        <v/>
      </c>
      <c r="V515" s="38" t="str">
        <f aca="false">IF(ISBLANK(B515),"",IF( ISBLANK(O515), "", ($Z$41-O515)/365))</f>
        <v/>
      </c>
      <c r="W515" s="29"/>
      <c r="X515" s="39" t="n">
        <v>1</v>
      </c>
      <c r="Y515" s="40"/>
    </row>
    <row r="516" customFormat="false" ht="15" hidden="false" customHeight="false" outlineLevel="0" collapsed="false">
      <c r="A516" s="1" t="n">
        <v>520</v>
      </c>
      <c r="B516" s="28" t="n">
        <v>1</v>
      </c>
      <c r="C516" s="29"/>
      <c r="D516" s="30" t="str">
        <f aca="false">CONCATENATE(E516,", ",F516,", кв-ры: ",H516,", агр: ",I516,", ",W516)</f>
        <v>, , кв-ры: 4, агр: , </v>
      </c>
      <c r="E516" s="31"/>
      <c r="F516" s="31"/>
      <c r="G516" s="31"/>
      <c r="H516" s="31" t="n">
        <v>4</v>
      </c>
      <c r="I516" s="32"/>
      <c r="J516" s="4"/>
      <c r="K516" s="33"/>
      <c r="L516" s="34" t="str">
        <f aca="false">IF(ISBLANK(K516),"a","b")</f>
        <v>a</v>
      </c>
      <c r="M516" s="34" t="str">
        <f aca="false">IF(ISBLANK(B516),"",IF(L516="b",K516,IF(L516="a","")))</f>
        <v/>
      </c>
      <c r="N516" s="35" t="n">
        <f aca="false">IF(ISBLANK(B516),"",IF( ISBLANK(K516), , IF( ISBLANK(O516), 1,) ))</f>
        <v>0</v>
      </c>
      <c r="O516" s="36"/>
      <c r="P516" s="37" t="str">
        <f aca="false">IF(ISBLANK(O516),"a","b")</f>
        <v>a</v>
      </c>
      <c r="Q516" s="34" t="str">
        <f aca="false">IF(ISBLANK(B516),"",IF(P516="b",O516,IF(P516="a","")))</f>
        <v/>
      </c>
      <c r="R516" s="35" t="n">
        <f aca="false">IF(ISBLANK(B516),"",IF( ISBLANK(O516), , 1))</f>
        <v>0</v>
      </c>
      <c r="S516" s="38" t="str">
        <f aca="true">IF(ISBLANK(B516),"",IF( ISBLANK(K516), "" , IF( ISBLANK(O516), (TODAY()-K516)/365, (O516-K516)/365)) )</f>
        <v/>
      </c>
      <c r="T516" s="38" t="str">
        <f aca="false">IF(ISBLANK(B516),"",IF( ISBLANK(K516), "" , IF( ISBLANK(O516), ($Z$41-K516)/365, (O516-K516)/365)) )</f>
        <v/>
      </c>
      <c r="U516" s="38" t="str">
        <f aca="true">IF(ISBLANK(B516),"",IF( ISBLANK(O516), "", (TODAY()-O516)/365))</f>
        <v/>
      </c>
      <c r="V516" s="38" t="str">
        <f aca="false">IF(ISBLANK(B516),"",IF( ISBLANK(O516), "", ($Z$41-O516)/365))</f>
        <v/>
      </c>
      <c r="W516" s="29"/>
      <c r="X516" s="39" t="n">
        <v>1</v>
      </c>
      <c r="Y516" s="40"/>
    </row>
    <row r="517" customFormat="false" ht="15" hidden="false" customHeight="false" outlineLevel="0" collapsed="false">
      <c r="A517" s="1" t="n">
        <v>521</v>
      </c>
      <c r="B517" s="28" t="n">
        <v>1</v>
      </c>
      <c r="C517" s="29"/>
      <c r="D517" s="30" t="str">
        <f aca="false">CONCATENATE(E517,", ",F517,", кв-ры: ",H517,", агр: ",I517,", ",W517)</f>
        <v>, , кв-ры: 5, агр: , </v>
      </c>
      <c r="E517" s="31"/>
      <c r="F517" s="31"/>
      <c r="G517" s="31"/>
      <c r="H517" s="31" t="n">
        <v>5</v>
      </c>
      <c r="I517" s="32"/>
      <c r="J517" s="4"/>
      <c r="K517" s="46"/>
      <c r="L517" s="34" t="str">
        <f aca="false">IF(ISBLANK(K517),"a","b")</f>
        <v>a</v>
      </c>
      <c r="M517" s="34" t="str">
        <f aca="false">IF(ISBLANK(B517),"",IF(L517="b",K517,IF(L517="a","")))</f>
        <v/>
      </c>
      <c r="N517" s="35" t="n">
        <f aca="false">IF(ISBLANK(B517),"",IF( ISBLANK(K517), , IF( ISBLANK(O517), 1,) ))</f>
        <v>0</v>
      </c>
      <c r="O517" s="44"/>
      <c r="P517" s="37" t="str">
        <f aca="false">IF(ISBLANK(O517),"a","b")</f>
        <v>a</v>
      </c>
      <c r="Q517" s="34" t="str">
        <f aca="false">IF(ISBLANK(B517),"",IF(P517="b",O517,IF(P517="a","")))</f>
        <v/>
      </c>
      <c r="R517" s="35" t="n">
        <f aca="false">IF(ISBLANK(B517),"",IF( ISBLANK(O517), , 1))</f>
        <v>0</v>
      </c>
      <c r="S517" s="38" t="str">
        <f aca="true">IF(ISBLANK(B517),"",IF( ISBLANK(K517), "" , IF( ISBLANK(O517), (TODAY()-K517)/365, (O517-K517)/365)) )</f>
        <v/>
      </c>
      <c r="T517" s="38" t="str">
        <f aca="false">IF(ISBLANK(B517),"",IF( ISBLANK(K517), "" , IF( ISBLANK(O517), ($Z$41-K517)/365, (O517-K517)/365)) )</f>
        <v/>
      </c>
      <c r="U517" s="38" t="str">
        <f aca="true">IF(ISBLANK(B517),"",IF( ISBLANK(O517), "", (TODAY()-O517)/365))</f>
        <v/>
      </c>
      <c r="V517" s="38" t="str">
        <f aca="false">IF(ISBLANK(B517),"",IF( ISBLANK(O517), "", ($Z$41-O517)/365))</f>
        <v/>
      </c>
      <c r="W517" s="29"/>
      <c r="X517" s="39" t="n">
        <v>1</v>
      </c>
      <c r="Y517" s="40"/>
    </row>
    <row r="518" customFormat="false" ht="15" hidden="false" customHeight="false" outlineLevel="0" collapsed="false">
      <c r="A518" s="1" t="n">
        <v>522</v>
      </c>
      <c r="B518" s="28" t="n">
        <v>1</v>
      </c>
      <c r="C518" s="29"/>
      <c r="D518" s="30" t="str">
        <f aca="false">CONCATENATE(E518,", ",F518,", кв-ры: ",H518,", агр: ",I518,", ",W518)</f>
        <v>, , кв-ры: 6, агр: , </v>
      </c>
      <c r="E518" s="31"/>
      <c r="F518" s="31"/>
      <c r="G518" s="31"/>
      <c r="H518" s="31" t="n">
        <v>6</v>
      </c>
      <c r="I518" s="32"/>
      <c r="J518" s="4"/>
      <c r="K518" s="33"/>
      <c r="L518" s="34" t="str">
        <f aca="false">IF(ISBLANK(K518),"a","b")</f>
        <v>a</v>
      </c>
      <c r="M518" s="34" t="str">
        <f aca="false">IF(ISBLANK(B518),"",IF(L518="b",K518,IF(L518="a","")))</f>
        <v/>
      </c>
      <c r="N518" s="35" t="n">
        <f aca="false">IF(ISBLANK(B518),"",IF( ISBLANK(K518), , IF( ISBLANK(O518), 1,) ))</f>
        <v>0</v>
      </c>
      <c r="O518" s="44"/>
      <c r="P518" s="37" t="str">
        <f aca="false">IF(ISBLANK(O518),"a","b")</f>
        <v>a</v>
      </c>
      <c r="Q518" s="34" t="str">
        <f aca="false">IF(ISBLANK(B518),"",IF(P518="b",O518,IF(P518="a","")))</f>
        <v/>
      </c>
      <c r="R518" s="35" t="n">
        <f aca="false">IF(ISBLANK(B518),"",IF( ISBLANK(O518), , 1))</f>
        <v>0</v>
      </c>
      <c r="S518" s="38" t="str">
        <f aca="true">IF(ISBLANK(B518),"",IF( ISBLANK(K518), "" , IF( ISBLANK(O518), (TODAY()-K518)/365, (O518-K518)/365)) )</f>
        <v/>
      </c>
      <c r="T518" s="38" t="str">
        <f aca="false">IF(ISBLANK(B518),"",IF( ISBLANK(K518), "" , IF( ISBLANK(O518), ($Z$41-K518)/365, (O518-K518)/365)) )</f>
        <v/>
      </c>
      <c r="U518" s="38" t="str">
        <f aca="true">IF(ISBLANK(B518),"",IF( ISBLANK(O518), "", (TODAY()-O518)/365))</f>
        <v/>
      </c>
      <c r="V518" s="38" t="str">
        <f aca="false">IF(ISBLANK(B518),"",IF( ISBLANK(O518), "", ($Z$41-O518)/365))</f>
        <v/>
      </c>
      <c r="W518" s="29"/>
      <c r="X518" s="39" t="n">
        <v>1</v>
      </c>
      <c r="Y518" s="40"/>
    </row>
    <row r="519" customFormat="false" ht="15" hidden="false" customHeight="false" outlineLevel="0" collapsed="false">
      <c r="A519" s="1" t="n">
        <v>523</v>
      </c>
      <c r="B519" s="28" t="n">
        <v>1</v>
      </c>
      <c r="C519" s="29"/>
      <c r="D519" s="30" t="str">
        <f aca="false">CONCATENATE(E519,", ",F519,", кв-ры: ",H519,", агр: ",I519,", ",W519)</f>
        <v>, , кв-ры: 7, агр: , </v>
      </c>
      <c r="E519" s="31"/>
      <c r="F519" s="31"/>
      <c r="G519" s="31"/>
      <c r="H519" s="31" t="n">
        <v>7</v>
      </c>
      <c r="I519" s="32"/>
      <c r="J519" s="4"/>
      <c r="K519" s="46"/>
      <c r="L519" s="34" t="str">
        <f aca="false">IF(ISBLANK(K519),"a","b")</f>
        <v>a</v>
      </c>
      <c r="M519" s="34" t="str">
        <f aca="false">IF(ISBLANK(B519),"",IF(L519="b",K519,IF(L519="a","")))</f>
        <v/>
      </c>
      <c r="N519" s="35" t="n">
        <f aca="false">IF(ISBLANK(B519),"",IF( ISBLANK(K519), , IF( ISBLANK(O519), 1,) ))</f>
        <v>0</v>
      </c>
      <c r="O519" s="44"/>
      <c r="P519" s="37" t="str">
        <f aca="false">IF(ISBLANK(O519),"a","b")</f>
        <v>a</v>
      </c>
      <c r="Q519" s="34" t="str">
        <f aca="false">IF(ISBLANK(B519),"",IF(P519="b",O519,IF(P519="a","")))</f>
        <v/>
      </c>
      <c r="R519" s="35" t="n">
        <f aca="false">IF(ISBLANK(B519),"",IF( ISBLANK(O519), , 1))</f>
        <v>0</v>
      </c>
      <c r="S519" s="38" t="str">
        <f aca="true">IF(ISBLANK(B519),"",IF( ISBLANK(K519), "" , IF( ISBLANK(O519), (TODAY()-K519)/365, (O519-K519)/365)) )</f>
        <v/>
      </c>
      <c r="T519" s="38" t="str">
        <f aca="false">IF(ISBLANK(B519),"",IF( ISBLANK(K519), "" , IF( ISBLANK(O519), ($Z$41-K519)/365, (O519-K519)/365)) )</f>
        <v/>
      </c>
      <c r="U519" s="38" t="str">
        <f aca="true">IF(ISBLANK(B519),"",IF( ISBLANK(O519), "", (TODAY()-O519)/365))</f>
        <v/>
      </c>
      <c r="V519" s="38" t="str">
        <f aca="false">IF(ISBLANK(B519),"",IF( ISBLANK(O519), "", ($Z$41-O519)/365))</f>
        <v/>
      </c>
      <c r="W519" s="29"/>
      <c r="X519" s="39" t="n">
        <v>1</v>
      </c>
      <c r="Y519" s="40"/>
    </row>
    <row r="520" customFormat="false" ht="15" hidden="false" customHeight="false" outlineLevel="0" collapsed="false">
      <c r="A520" s="1" t="n">
        <v>524</v>
      </c>
      <c r="B520" s="28" t="n">
        <v>1</v>
      </c>
      <c r="C520" s="29"/>
      <c r="D520" s="30" t="str">
        <f aca="false">CONCATENATE(E520,", ",F520,", кв-ры: ",H520,", агр: ",I520,", ",W520)</f>
        <v>, , кв-ры: 8, агр: , </v>
      </c>
      <c r="E520" s="31"/>
      <c r="F520" s="31"/>
      <c r="G520" s="31"/>
      <c r="H520" s="31" t="n">
        <v>8</v>
      </c>
      <c r="I520" s="32"/>
      <c r="J520" s="4"/>
      <c r="K520" s="33"/>
      <c r="L520" s="34" t="str">
        <f aca="false">IF(ISBLANK(K520),"a","b")</f>
        <v>a</v>
      </c>
      <c r="M520" s="34" t="str">
        <f aca="false">IF(ISBLANK(B520),"",IF(L520="b",K520,IF(L520="a","")))</f>
        <v/>
      </c>
      <c r="N520" s="35" t="n">
        <f aca="false">IF(ISBLANK(B520),"",IF( ISBLANK(K520), , IF( ISBLANK(O520), 1,) ))</f>
        <v>0</v>
      </c>
      <c r="O520" s="44"/>
      <c r="P520" s="37" t="str">
        <f aca="false">IF(ISBLANK(O520),"a","b")</f>
        <v>a</v>
      </c>
      <c r="Q520" s="34" t="str">
        <f aca="false">IF(ISBLANK(B520),"",IF(P520="b",O520,IF(P520="a","")))</f>
        <v/>
      </c>
      <c r="R520" s="35" t="n">
        <f aca="false">IF(ISBLANK(B520),"",IF( ISBLANK(O520), , 1))</f>
        <v>0</v>
      </c>
      <c r="S520" s="38" t="str">
        <f aca="true">IF(ISBLANK(B520),"",IF( ISBLANK(K520), "" , IF( ISBLANK(O520), (TODAY()-K520)/365, (O520-K520)/365)) )</f>
        <v/>
      </c>
      <c r="T520" s="38" t="str">
        <f aca="false">IF(ISBLANK(B520),"",IF( ISBLANK(K520), "" , IF( ISBLANK(O520), ($Z$41-K520)/365, (O520-K520)/365)) )</f>
        <v/>
      </c>
      <c r="U520" s="38" t="str">
        <f aca="true">IF(ISBLANK(B520),"",IF( ISBLANK(O520), "", (TODAY()-O520)/365))</f>
        <v/>
      </c>
      <c r="V520" s="38" t="str">
        <f aca="false">IF(ISBLANK(B520),"",IF( ISBLANK(O520), "", ($Z$41-O520)/365))</f>
        <v/>
      </c>
      <c r="W520" s="29"/>
      <c r="X520" s="39" t="n">
        <v>1</v>
      </c>
      <c r="Y520" s="40"/>
    </row>
    <row r="521" customFormat="false" ht="15" hidden="false" customHeight="false" outlineLevel="0" collapsed="false">
      <c r="A521" s="1" t="n">
        <v>525</v>
      </c>
      <c r="B521" s="28" t="n">
        <v>1</v>
      </c>
      <c r="C521" s="29" t="n">
        <v>20</v>
      </c>
      <c r="D521" s="30" t="str">
        <f aca="false">CONCATENATE(E521,", ",F521,", кв-ры: ",H521,", агр: ",I521,", ",W521)</f>
        <v> Ленина, 42, кв-ры: 1, агр: , </v>
      </c>
      <c r="E521" s="31" t="s">
        <v>130</v>
      </c>
      <c r="F521" s="31" t="n">
        <v>42</v>
      </c>
      <c r="G521" s="31" t="n">
        <v>9</v>
      </c>
      <c r="H521" s="31" t="n">
        <v>1</v>
      </c>
      <c r="I521" s="32"/>
      <c r="J521" s="4"/>
      <c r="K521" s="33"/>
      <c r="L521" s="34" t="str">
        <f aca="false">IF(ISBLANK(K521),"a","b")</f>
        <v>a</v>
      </c>
      <c r="M521" s="34" t="str">
        <f aca="false">IF(ISBLANK(B521),"",IF(L521="b",K521,IF(L521="a","")))</f>
        <v/>
      </c>
      <c r="N521" s="35" t="n">
        <f aca="false">IF(ISBLANK(B521),"",IF( ISBLANK(K521), , IF( ISBLANK(O521), 1,) ))</f>
        <v>0</v>
      </c>
      <c r="O521" s="44"/>
      <c r="P521" s="37" t="str">
        <f aca="false">IF(ISBLANK(O521),"a","b")</f>
        <v>a</v>
      </c>
      <c r="Q521" s="34" t="str">
        <f aca="false">IF(ISBLANK(B521),"",IF(P521="b",O521,IF(P521="a","")))</f>
        <v/>
      </c>
      <c r="R521" s="35" t="n">
        <f aca="false">IF(ISBLANK(B521),"",IF( ISBLANK(O521), , 1))</f>
        <v>0</v>
      </c>
      <c r="S521" s="38" t="str">
        <f aca="true">IF(ISBLANK(B521),"",IF( ISBLANK(K521), "" , IF( ISBLANK(O521), (TODAY()-K521)/365, (O521-K521)/365)) )</f>
        <v/>
      </c>
      <c r="T521" s="38" t="str">
        <f aca="false">IF(ISBLANK(B521),"",IF( ISBLANK(K521), "" , IF( ISBLANK(O521), ($Z$41-K521)/365, (O521-K521)/365)) )</f>
        <v/>
      </c>
      <c r="U521" s="38" t="str">
        <f aca="true">IF(ISBLANK(B521),"",IF( ISBLANK(O521), "", (TODAY()-O521)/365))</f>
        <v/>
      </c>
      <c r="V521" s="38" t="str">
        <f aca="false">IF(ISBLANK(B521),"",IF( ISBLANK(O521), "", ($Z$41-O521)/365))</f>
        <v/>
      </c>
      <c r="W521" s="29"/>
      <c r="X521" s="39" t="n">
        <v>1</v>
      </c>
      <c r="Y521" s="40"/>
    </row>
    <row r="522" customFormat="false" ht="15" hidden="false" customHeight="false" outlineLevel="0" collapsed="false">
      <c r="A522" s="1" t="n">
        <v>526</v>
      </c>
      <c r="B522" s="28" t="n">
        <v>1</v>
      </c>
      <c r="C522" s="29"/>
      <c r="D522" s="30" t="str">
        <f aca="false">CONCATENATE(E522,", ",F522,", кв-ры: ",H522,", агр: ",I522,", ",W522)</f>
        <v>, , кв-ры: 2, агр: , </v>
      </c>
      <c r="E522" s="31"/>
      <c r="F522" s="31"/>
      <c r="G522" s="31"/>
      <c r="H522" s="31" t="n">
        <v>2</v>
      </c>
      <c r="I522" s="32"/>
      <c r="J522" s="4"/>
      <c r="K522" s="46"/>
      <c r="L522" s="34" t="str">
        <f aca="false">IF(ISBLANK(K522),"a","b")</f>
        <v>a</v>
      </c>
      <c r="M522" s="34" t="str">
        <f aca="false">IF(ISBLANK(B522),"",IF(L522="b",K522,IF(L522="a","")))</f>
        <v/>
      </c>
      <c r="N522" s="35" t="n">
        <f aca="false">IF(ISBLANK(B522),"",IF( ISBLANK(K522), , IF( ISBLANK(O522), 1,) ))</f>
        <v>0</v>
      </c>
      <c r="O522" s="44"/>
      <c r="P522" s="37" t="str">
        <f aca="false">IF(ISBLANK(O522),"a","b")</f>
        <v>a</v>
      </c>
      <c r="Q522" s="34" t="str">
        <f aca="false">IF(ISBLANK(B522),"",IF(P522="b",O522,IF(P522="a","")))</f>
        <v/>
      </c>
      <c r="R522" s="35" t="n">
        <f aca="false">IF(ISBLANK(B522),"",IF( ISBLANK(O522), , 1))</f>
        <v>0</v>
      </c>
      <c r="S522" s="38" t="str">
        <f aca="true">IF(ISBLANK(B522),"",IF( ISBLANK(K522), "" , IF( ISBLANK(O522), (TODAY()-K522)/365, (O522-K522)/365)) )</f>
        <v/>
      </c>
      <c r="T522" s="38" t="str">
        <f aca="false">IF(ISBLANK(B522),"",IF( ISBLANK(K522), "" , IF( ISBLANK(O522), ($Z$41-K522)/365, (O522-K522)/365)) )</f>
        <v/>
      </c>
      <c r="U522" s="38" t="str">
        <f aca="true">IF(ISBLANK(B522),"",IF( ISBLANK(O522), "", (TODAY()-O522)/365))</f>
        <v/>
      </c>
      <c r="V522" s="38" t="str">
        <f aca="false">IF(ISBLANK(B522),"",IF( ISBLANK(O522), "", ($Z$41-O522)/365))</f>
        <v/>
      </c>
      <c r="W522" s="29"/>
      <c r="X522" s="39" t="n">
        <v>1</v>
      </c>
      <c r="Y522" s="40"/>
    </row>
    <row r="523" customFormat="false" ht="15" hidden="false" customHeight="false" outlineLevel="0" collapsed="false">
      <c r="A523" s="1" t="n">
        <v>527</v>
      </c>
      <c r="B523" s="28" t="n">
        <v>1</v>
      </c>
      <c r="C523" s="29"/>
      <c r="D523" s="30" t="str">
        <f aca="false">CONCATENATE(E523,", ",F523,", кв-ры: ",H523,", агр: ",I523,", ",W523)</f>
        <v>, , кв-ры: 3, агр: , </v>
      </c>
      <c r="E523" s="31"/>
      <c r="F523" s="31"/>
      <c r="G523" s="31"/>
      <c r="H523" s="31" t="n">
        <v>3</v>
      </c>
      <c r="I523" s="32"/>
      <c r="J523" s="4"/>
      <c r="K523" s="46"/>
      <c r="L523" s="34" t="str">
        <f aca="false">IF(ISBLANK(K523),"a","b")</f>
        <v>a</v>
      </c>
      <c r="M523" s="34" t="str">
        <f aca="false">IF(ISBLANK(B523),"",IF(L523="b",K523,IF(L523="a","")))</f>
        <v/>
      </c>
      <c r="N523" s="35" t="n">
        <f aca="false">IF(ISBLANK(B523),"",IF( ISBLANK(K523), , IF( ISBLANK(O523), 1,) ))</f>
        <v>0</v>
      </c>
      <c r="O523" s="44"/>
      <c r="P523" s="37" t="str">
        <f aca="false">IF(ISBLANK(O523),"a","b")</f>
        <v>a</v>
      </c>
      <c r="Q523" s="34" t="str">
        <f aca="false">IF(ISBLANK(B523),"",IF(P523="b",O523,IF(P523="a","")))</f>
        <v/>
      </c>
      <c r="R523" s="35" t="n">
        <f aca="false">IF(ISBLANK(B523),"",IF( ISBLANK(O523), , 1))</f>
        <v>0</v>
      </c>
      <c r="S523" s="38" t="str">
        <f aca="true">IF(ISBLANK(B523),"",IF( ISBLANK(K523), "" , IF( ISBLANK(O523), (TODAY()-K523)/365, (O523-K523)/365)) )</f>
        <v/>
      </c>
      <c r="T523" s="38" t="str">
        <f aca="false">IF(ISBLANK(B523),"",IF( ISBLANK(K523), "" , IF( ISBLANK(O523), ($Z$41-K523)/365, (O523-K523)/365)) )</f>
        <v/>
      </c>
      <c r="U523" s="38" t="str">
        <f aca="true">IF(ISBLANK(B523),"",IF( ISBLANK(O523), "", (TODAY()-O523)/365))</f>
        <v/>
      </c>
      <c r="V523" s="38" t="str">
        <f aca="false">IF(ISBLANK(B523),"",IF( ISBLANK(O523), "", ($Z$41-O523)/365))</f>
        <v/>
      </c>
      <c r="W523" s="29"/>
      <c r="X523" s="39" t="n">
        <v>1</v>
      </c>
      <c r="Y523" s="40"/>
    </row>
    <row r="524" customFormat="false" ht="15" hidden="false" customHeight="false" outlineLevel="0" collapsed="false">
      <c r="A524" s="1" t="n">
        <v>528</v>
      </c>
      <c r="B524" s="28" t="n">
        <v>1</v>
      </c>
      <c r="C524" s="29"/>
      <c r="D524" s="30" t="str">
        <f aca="false">CONCATENATE(E524,", ",F524,", кв-ры: ",H524,", агр: ",I524,", ",W524)</f>
        <v>, , кв-ры: 4, агр: , </v>
      </c>
      <c r="E524" s="31"/>
      <c r="F524" s="31"/>
      <c r="G524" s="31"/>
      <c r="H524" s="31" t="n">
        <v>4</v>
      </c>
      <c r="I524" s="32"/>
      <c r="J524" s="4"/>
      <c r="K524" s="33"/>
      <c r="L524" s="34" t="str">
        <f aca="false">IF(ISBLANK(K524),"a","b")</f>
        <v>a</v>
      </c>
      <c r="M524" s="34" t="str">
        <f aca="false">IF(ISBLANK(B524),"",IF(L524="b",K524,IF(L524="a","")))</f>
        <v/>
      </c>
      <c r="N524" s="35" t="n">
        <f aca="false">IF(ISBLANK(B524),"",IF( ISBLANK(K524), , IF( ISBLANK(O524), 1,) ))</f>
        <v>0</v>
      </c>
      <c r="O524" s="44"/>
      <c r="P524" s="37" t="str">
        <f aca="false">IF(ISBLANK(O524),"a","b")</f>
        <v>a</v>
      </c>
      <c r="Q524" s="34" t="str">
        <f aca="false">IF(ISBLANK(B524),"",IF(P524="b",O524,IF(P524="a","")))</f>
        <v/>
      </c>
      <c r="R524" s="35" t="n">
        <f aca="false">IF(ISBLANK(B524),"",IF( ISBLANK(O524), , 1))</f>
        <v>0</v>
      </c>
      <c r="S524" s="38" t="str">
        <f aca="true">IF(ISBLANK(B524),"",IF( ISBLANK(K524), "" , IF( ISBLANK(O524), (TODAY()-K524)/365, (O524-K524)/365)) )</f>
        <v/>
      </c>
      <c r="T524" s="38" t="str">
        <f aca="false">IF(ISBLANK(B524),"",IF( ISBLANK(K524), "" , IF( ISBLANK(O524), ($Z$41-K524)/365, (O524-K524)/365)) )</f>
        <v/>
      </c>
      <c r="U524" s="38" t="str">
        <f aca="true">IF(ISBLANK(B524),"",IF( ISBLANK(O524), "", (TODAY()-O524)/365))</f>
        <v/>
      </c>
      <c r="V524" s="38" t="str">
        <f aca="false">IF(ISBLANK(B524),"",IF( ISBLANK(O524), "", ($Z$41-O524)/365))</f>
        <v/>
      </c>
      <c r="W524" s="29"/>
      <c r="X524" s="39" t="n">
        <v>1</v>
      </c>
      <c r="Y524" s="40"/>
    </row>
    <row r="525" customFormat="false" ht="15" hidden="false" customHeight="false" outlineLevel="0" collapsed="false">
      <c r="A525" s="1" t="n">
        <v>529</v>
      </c>
      <c r="B525" s="28" t="n">
        <v>1</v>
      </c>
      <c r="C525" s="29"/>
      <c r="D525" s="30" t="str">
        <f aca="false">CONCATENATE(E525,", ",F525,", кв-ры: ",H525,", агр: ",I525,", ",W525)</f>
        <v>, , кв-ры: 5, агр: , </v>
      </c>
      <c r="E525" s="31"/>
      <c r="F525" s="31"/>
      <c r="G525" s="31"/>
      <c r="H525" s="31" t="n">
        <v>5</v>
      </c>
      <c r="I525" s="32"/>
      <c r="J525" s="4"/>
      <c r="K525" s="46"/>
      <c r="L525" s="34" t="str">
        <f aca="false">IF(ISBLANK(K525),"a","b")</f>
        <v>a</v>
      </c>
      <c r="M525" s="34" t="str">
        <f aca="false">IF(ISBLANK(B525),"",IF(L525="b",K525,IF(L525="a","")))</f>
        <v/>
      </c>
      <c r="N525" s="35" t="n">
        <f aca="false">IF(ISBLANK(B525),"",IF( ISBLANK(K525), , IF( ISBLANK(O525), 1,) ))</f>
        <v>0</v>
      </c>
      <c r="O525" s="44"/>
      <c r="P525" s="37" t="str">
        <f aca="false">IF(ISBLANK(O525),"a","b")</f>
        <v>a</v>
      </c>
      <c r="Q525" s="34" t="str">
        <f aca="false">IF(ISBLANK(B525),"",IF(P525="b",O525,IF(P525="a","")))</f>
        <v/>
      </c>
      <c r="R525" s="35" t="n">
        <f aca="false">IF(ISBLANK(B525),"",IF( ISBLANK(O525), , 1))</f>
        <v>0</v>
      </c>
      <c r="S525" s="38" t="str">
        <f aca="true">IF(ISBLANK(B525),"",IF( ISBLANK(K525), "" , IF( ISBLANK(O525), (TODAY()-K525)/365, (O525-K525)/365)) )</f>
        <v/>
      </c>
      <c r="T525" s="38" t="str">
        <f aca="false">IF(ISBLANK(B525),"",IF( ISBLANK(K525), "" , IF( ISBLANK(O525), ($Z$41-K525)/365, (O525-K525)/365)) )</f>
        <v/>
      </c>
      <c r="U525" s="38" t="str">
        <f aca="true">IF(ISBLANK(B525),"",IF( ISBLANK(O525), "", (TODAY()-O525)/365))</f>
        <v/>
      </c>
      <c r="V525" s="38" t="str">
        <f aca="false">IF(ISBLANK(B525),"",IF( ISBLANK(O525), "", ($Z$41-O525)/365))</f>
        <v/>
      </c>
      <c r="W525" s="29"/>
      <c r="X525" s="39" t="n">
        <v>1</v>
      </c>
      <c r="Y525" s="40"/>
    </row>
    <row r="526" customFormat="false" ht="15" hidden="false" customHeight="false" outlineLevel="0" collapsed="false">
      <c r="A526" s="1" t="n">
        <v>530</v>
      </c>
      <c r="B526" s="28" t="n">
        <v>1</v>
      </c>
      <c r="C526" s="29"/>
      <c r="D526" s="30" t="str">
        <f aca="false">CONCATENATE(E526,", ",F526,", кв-ры: ",H526,", агр: ",I526,", ",W526)</f>
        <v>, , кв-ры: 6, агр: , </v>
      </c>
      <c r="E526" s="31"/>
      <c r="F526" s="31"/>
      <c r="G526" s="31"/>
      <c r="H526" s="31" t="n">
        <v>6</v>
      </c>
      <c r="I526" s="32"/>
      <c r="J526" s="4"/>
      <c r="K526" s="46"/>
      <c r="L526" s="34" t="str">
        <f aca="false">IF(ISBLANK(K526),"a","b")</f>
        <v>a</v>
      </c>
      <c r="M526" s="34" t="str">
        <f aca="false">IF(ISBLANK(B526),"",IF(L526="b",K526,IF(L526="a","")))</f>
        <v/>
      </c>
      <c r="N526" s="35" t="n">
        <f aca="false">IF(ISBLANK(B526),"",IF( ISBLANK(K526), , IF( ISBLANK(O526), 1,) ))</f>
        <v>0</v>
      </c>
      <c r="O526" s="44"/>
      <c r="P526" s="37" t="str">
        <f aca="false">IF(ISBLANK(O526),"a","b")</f>
        <v>a</v>
      </c>
      <c r="Q526" s="34" t="str">
        <f aca="false">IF(ISBLANK(B526),"",IF(P526="b",O526,IF(P526="a","")))</f>
        <v/>
      </c>
      <c r="R526" s="35" t="n">
        <f aca="false">IF(ISBLANK(B526),"",IF( ISBLANK(O526), , 1))</f>
        <v>0</v>
      </c>
      <c r="S526" s="38" t="str">
        <f aca="true">IF(ISBLANK(B526),"",IF( ISBLANK(K526), "" , IF( ISBLANK(O526), (TODAY()-K526)/365, (O526-K526)/365)) )</f>
        <v/>
      </c>
      <c r="T526" s="38" t="str">
        <f aca="false">IF(ISBLANK(B526),"",IF( ISBLANK(K526), "" , IF( ISBLANK(O526), ($Z$41-K526)/365, (O526-K526)/365)) )</f>
        <v/>
      </c>
      <c r="U526" s="38" t="str">
        <f aca="true">IF(ISBLANK(B526),"",IF( ISBLANK(O526), "", (TODAY()-O526)/365))</f>
        <v/>
      </c>
      <c r="V526" s="38" t="str">
        <f aca="false">IF(ISBLANK(B526),"",IF( ISBLANK(O526), "", ($Z$41-O526)/365))</f>
        <v/>
      </c>
      <c r="W526" s="29"/>
      <c r="X526" s="39" t="n">
        <v>1</v>
      </c>
      <c r="Y526" s="40"/>
    </row>
    <row r="527" customFormat="false" ht="15" hidden="false" customHeight="false" outlineLevel="0" collapsed="false">
      <c r="A527" s="1" t="n">
        <v>531</v>
      </c>
      <c r="B527" s="28" t="n">
        <v>1</v>
      </c>
      <c r="C527" s="29"/>
      <c r="D527" s="30" t="str">
        <f aca="false">CONCATENATE(E527,", ",F527,", кв-ры: ",H527,", агр: ",I527,", ",W527)</f>
        <v>, , кв-ры: 7, агр: , </v>
      </c>
      <c r="E527" s="31"/>
      <c r="F527" s="31"/>
      <c r="G527" s="31"/>
      <c r="H527" s="31" t="n">
        <v>7</v>
      </c>
      <c r="I527" s="32"/>
      <c r="J527" s="4"/>
      <c r="K527" s="46"/>
      <c r="L527" s="34" t="str">
        <f aca="false">IF(ISBLANK(K527),"a","b")</f>
        <v>a</v>
      </c>
      <c r="M527" s="34" t="str">
        <f aca="false">IF(ISBLANK(B527),"",IF(L527="b",K527,IF(L527="a","")))</f>
        <v/>
      </c>
      <c r="N527" s="35" t="n">
        <f aca="false">IF(ISBLANK(B527),"",IF( ISBLANK(K527), , IF( ISBLANK(O527), 1,) ))</f>
        <v>0</v>
      </c>
      <c r="O527" s="44"/>
      <c r="P527" s="37" t="str">
        <f aca="false">IF(ISBLANK(O527),"a","b")</f>
        <v>a</v>
      </c>
      <c r="Q527" s="34" t="str">
        <f aca="false">IF(ISBLANK(B527),"",IF(P527="b",O527,IF(P527="a","")))</f>
        <v/>
      </c>
      <c r="R527" s="35" t="n">
        <f aca="false">IF(ISBLANK(B527),"",IF( ISBLANK(O527), , 1))</f>
        <v>0</v>
      </c>
      <c r="S527" s="38" t="str">
        <f aca="true">IF(ISBLANK(B527),"",IF( ISBLANK(K527), "" , IF( ISBLANK(O527), (TODAY()-K527)/365, (O527-K527)/365)) )</f>
        <v/>
      </c>
      <c r="T527" s="38" t="str">
        <f aca="false">IF(ISBLANK(B527),"",IF( ISBLANK(K527), "" , IF( ISBLANK(O527), ($Z$41-K527)/365, (O527-K527)/365)) )</f>
        <v/>
      </c>
      <c r="U527" s="38" t="str">
        <f aca="true">IF(ISBLANK(B527),"",IF( ISBLANK(O527), "", (TODAY()-O527)/365))</f>
        <v/>
      </c>
      <c r="V527" s="38" t="str">
        <f aca="false">IF(ISBLANK(B527),"",IF( ISBLANK(O527), "", ($Z$41-O527)/365))</f>
        <v/>
      </c>
      <c r="W527" s="29"/>
      <c r="X527" s="39" t="n">
        <v>1</v>
      </c>
      <c r="Y527" s="40"/>
    </row>
    <row r="528" customFormat="false" ht="15" hidden="false" customHeight="false" outlineLevel="0" collapsed="false">
      <c r="A528" s="1" t="n">
        <v>532</v>
      </c>
      <c r="B528" s="28" t="n">
        <v>1</v>
      </c>
      <c r="C528" s="29"/>
      <c r="D528" s="30" t="str">
        <f aca="false">CONCATENATE(E528,", ",F528,", кв-ры: ",H528,", агр: ",I528,", ",W528)</f>
        <v>, , кв-ры: 8, агр: , </v>
      </c>
      <c r="E528" s="31"/>
      <c r="F528" s="31"/>
      <c r="G528" s="31"/>
      <c r="H528" s="31" t="n">
        <v>8</v>
      </c>
      <c r="I528" s="32"/>
      <c r="J528" s="4"/>
      <c r="K528" s="33"/>
      <c r="L528" s="34" t="str">
        <f aca="false">IF(ISBLANK(K528),"a","b")</f>
        <v>a</v>
      </c>
      <c r="M528" s="34" t="str">
        <f aca="false">IF(ISBLANK(B528),"",IF(L528="b",K528,IF(L528="a","")))</f>
        <v/>
      </c>
      <c r="N528" s="35" t="n">
        <f aca="false">IF(ISBLANK(B528),"",IF( ISBLANK(K528), , IF( ISBLANK(O528), 1,) ))</f>
        <v>0</v>
      </c>
      <c r="O528" s="44"/>
      <c r="P528" s="37" t="str">
        <f aca="false">IF(ISBLANK(O528),"a","b")</f>
        <v>a</v>
      </c>
      <c r="Q528" s="34" t="str">
        <f aca="false">IF(ISBLANK(B528),"",IF(P528="b",O528,IF(P528="a","")))</f>
        <v/>
      </c>
      <c r="R528" s="35" t="n">
        <f aca="false">IF(ISBLANK(B528),"",IF( ISBLANK(O528), , 1))</f>
        <v>0</v>
      </c>
      <c r="S528" s="38" t="str">
        <f aca="true">IF(ISBLANK(B528),"",IF( ISBLANK(K528), "" , IF( ISBLANK(O528), (TODAY()-K528)/365, (O528-K528)/365)) )</f>
        <v/>
      </c>
      <c r="T528" s="38" t="str">
        <f aca="false">IF(ISBLANK(B528),"",IF( ISBLANK(K528), "" , IF( ISBLANK(O528), ($Z$41-K528)/365, (O528-K528)/365)) )</f>
        <v/>
      </c>
      <c r="U528" s="38" t="str">
        <f aca="true">IF(ISBLANK(B528),"",IF( ISBLANK(O528), "", (TODAY()-O528)/365))</f>
        <v/>
      </c>
      <c r="V528" s="38" t="str">
        <f aca="false">IF(ISBLANK(B528),"",IF( ISBLANK(O528), "", ($Z$41-O528)/365))</f>
        <v/>
      </c>
      <c r="W528" s="29"/>
      <c r="X528" s="39" t="n">
        <v>1</v>
      </c>
      <c r="Y528" s="40"/>
    </row>
    <row r="529" customFormat="false" ht="15" hidden="false" customHeight="false" outlineLevel="0" collapsed="false">
      <c r="A529" s="1" t="n">
        <v>533</v>
      </c>
      <c r="B529" s="28" t="n">
        <v>1</v>
      </c>
      <c r="C529" s="29"/>
      <c r="D529" s="30" t="str">
        <f aca="false">CONCATENATE(E529,", ",F529,", кв-ры: ",H529,", агр: ",I529,", ",W529)</f>
        <v>, , кв-ры: 9, агр: , </v>
      </c>
      <c r="E529" s="31"/>
      <c r="F529" s="31"/>
      <c r="G529" s="31"/>
      <c r="H529" s="31" t="n">
        <v>9</v>
      </c>
      <c r="I529" s="32"/>
      <c r="J529" s="4"/>
      <c r="K529" s="46"/>
      <c r="L529" s="34" t="str">
        <f aca="false">IF(ISBLANK(K529),"a","b")</f>
        <v>a</v>
      </c>
      <c r="M529" s="34" t="str">
        <f aca="false">IF(ISBLANK(B529),"",IF(L529="b",K529,IF(L529="a","")))</f>
        <v/>
      </c>
      <c r="N529" s="35" t="n">
        <f aca="false">IF(ISBLANK(B529),"",IF( ISBLANK(K529), , IF( ISBLANK(O529), 1,) ))</f>
        <v>0</v>
      </c>
      <c r="O529" s="44"/>
      <c r="P529" s="37" t="str">
        <f aca="false">IF(ISBLANK(O529),"a","b")</f>
        <v>a</v>
      </c>
      <c r="Q529" s="34" t="str">
        <f aca="false">IF(ISBLANK(B529),"",IF(P529="b",O529,IF(P529="a","")))</f>
        <v/>
      </c>
      <c r="R529" s="35" t="n">
        <f aca="false">IF(ISBLANK(B529),"",IF( ISBLANK(O529), , 1))</f>
        <v>0</v>
      </c>
      <c r="S529" s="38" t="str">
        <f aca="true">IF(ISBLANK(B529),"",IF( ISBLANK(K529), "" , IF( ISBLANK(O529), (TODAY()-K529)/365, (O529-K529)/365)) )</f>
        <v/>
      </c>
      <c r="T529" s="38" t="str">
        <f aca="false">IF(ISBLANK(B529),"",IF( ISBLANK(K529), "" , IF( ISBLANK(O529), ($Z$41-K529)/365, (O529-K529)/365)) )</f>
        <v/>
      </c>
      <c r="U529" s="38" t="str">
        <f aca="true">IF(ISBLANK(B529),"",IF( ISBLANK(O529), "", (TODAY()-O529)/365))</f>
        <v/>
      </c>
      <c r="V529" s="38" t="str">
        <f aca="false">IF(ISBLANK(B529),"",IF( ISBLANK(O529), "", ($Z$41-O529)/365))</f>
        <v/>
      </c>
      <c r="W529" s="29"/>
      <c r="X529" s="39" t="n">
        <v>1</v>
      </c>
      <c r="Y529" s="40"/>
    </row>
    <row r="530" customFormat="false" ht="15" hidden="false" customHeight="false" outlineLevel="0" collapsed="false">
      <c r="A530" s="1" t="n">
        <v>534</v>
      </c>
      <c r="B530" s="28" t="n">
        <v>1</v>
      </c>
      <c r="C530" s="29" t="n">
        <v>21</v>
      </c>
      <c r="D530" s="30" t="str">
        <f aca="false">CONCATENATE(E530,", ",F530,", кв-ры: ",H530,", агр: ",I530,", ",W530)</f>
        <v> Ленина, 50, кв-ры: 1, агр: , </v>
      </c>
      <c r="E530" s="31" t="s">
        <v>130</v>
      </c>
      <c r="F530" s="31" t="n">
        <v>50</v>
      </c>
      <c r="G530" s="31" t="n">
        <v>8</v>
      </c>
      <c r="H530" s="31" t="n">
        <v>1</v>
      </c>
      <c r="I530" s="32"/>
      <c r="J530" s="4"/>
      <c r="K530" s="33"/>
      <c r="L530" s="34" t="str">
        <f aca="false">IF(ISBLANK(K530),"a","b")</f>
        <v>a</v>
      </c>
      <c r="M530" s="34" t="str">
        <f aca="false">IF(ISBLANK(B530),"",IF(L530="b",K530,IF(L530="a","")))</f>
        <v/>
      </c>
      <c r="N530" s="35" t="n">
        <f aca="false">IF(ISBLANK(B530),"",IF( ISBLANK(K530), , IF( ISBLANK(O530), 1,) ))</f>
        <v>0</v>
      </c>
      <c r="O530" s="44"/>
      <c r="P530" s="37" t="str">
        <f aca="false">IF(ISBLANK(O530),"a","b")</f>
        <v>a</v>
      </c>
      <c r="Q530" s="34" t="str">
        <f aca="false">IF(ISBLANK(B530),"",IF(P530="b",O530,IF(P530="a","")))</f>
        <v/>
      </c>
      <c r="R530" s="35" t="n">
        <f aca="false">IF(ISBLANK(B530),"",IF( ISBLANK(O530), , 1))</f>
        <v>0</v>
      </c>
      <c r="S530" s="38" t="str">
        <f aca="true">IF(ISBLANK(B530),"",IF( ISBLANK(K530), "" , IF( ISBLANK(O530), (TODAY()-K530)/365, (O530-K530)/365)) )</f>
        <v/>
      </c>
      <c r="T530" s="38" t="str">
        <f aca="false">IF(ISBLANK(B530),"",IF( ISBLANK(K530), "" , IF( ISBLANK(O530), ($Z$41-K530)/365, (O530-K530)/365)) )</f>
        <v/>
      </c>
      <c r="U530" s="38" t="str">
        <f aca="true">IF(ISBLANK(B530),"",IF( ISBLANK(O530), "", (TODAY()-O530)/365))</f>
        <v/>
      </c>
      <c r="V530" s="38" t="str">
        <f aca="false">IF(ISBLANK(B530),"",IF( ISBLANK(O530), "", ($Z$41-O530)/365))</f>
        <v/>
      </c>
      <c r="W530" s="29"/>
      <c r="X530" s="39" t="n">
        <v>1</v>
      </c>
      <c r="Y530" s="40"/>
    </row>
    <row r="531" customFormat="false" ht="15" hidden="false" customHeight="false" outlineLevel="0" collapsed="false">
      <c r="A531" s="1" t="n">
        <v>535</v>
      </c>
      <c r="B531" s="28" t="n">
        <v>1</v>
      </c>
      <c r="C531" s="29"/>
      <c r="D531" s="30" t="str">
        <f aca="false">CONCATENATE(E531,", ",F531,", кв-ры: ",H531,", агр: ",I531,", ",W531)</f>
        <v>, , кв-ры: 2, агр: , </v>
      </c>
      <c r="E531" s="31"/>
      <c r="F531" s="31"/>
      <c r="G531" s="31"/>
      <c r="H531" s="31" t="n">
        <v>2</v>
      </c>
      <c r="I531" s="32"/>
      <c r="J531" s="4"/>
      <c r="K531" s="33"/>
      <c r="L531" s="34" t="str">
        <f aca="false">IF(ISBLANK(K531),"a","b")</f>
        <v>a</v>
      </c>
      <c r="M531" s="34" t="str">
        <f aca="false">IF(ISBLANK(B531),"",IF(L531="b",K531,IF(L531="a","")))</f>
        <v/>
      </c>
      <c r="N531" s="35" t="n">
        <f aca="false">IF(ISBLANK(B531),"",IF( ISBLANK(K531), , IF( ISBLANK(O531), 1,) ))</f>
        <v>0</v>
      </c>
      <c r="O531" s="44"/>
      <c r="P531" s="37" t="str">
        <f aca="false">IF(ISBLANK(O531),"a","b")</f>
        <v>a</v>
      </c>
      <c r="Q531" s="34" t="str">
        <f aca="false">IF(ISBLANK(B531),"",IF(P531="b",O531,IF(P531="a","")))</f>
        <v/>
      </c>
      <c r="R531" s="35" t="n">
        <f aca="false">IF(ISBLANK(B531),"",IF( ISBLANK(O531), , 1))</f>
        <v>0</v>
      </c>
      <c r="S531" s="38" t="str">
        <f aca="true">IF(ISBLANK(B531),"",IF( ISBLANK(K531), "" , IF( ISBLANK(O531), (TODAY()-K531)/365, (O531-K531)/365)) )</f>
        <v/>
      </c>
      <c r="T531" s="38" t="str">
        <f aca="false">IF(ISBLANK(B531),"",IF( ISBLANK(K531), "" , IF( ISBLANK(O531), ($Z$41-K531)/365, (O531-K531)/365)) )</f>
        <v/>
      </c>
      <c r="U531" s="38" t="str">
        <f aca="true">IF(ISBLANK(B531),"",IF( ISBLANK(O531), "", (TODAY()-O531)/365))</f>
        <v/>
      </c>
      <c r="V531" s="38" t="str">
        <f aca="false">IF(ISBLANK(B531),"",IF( ISBLANK(O531), "", ($Z$41-O531)/365))</f>
        <v/>
      </c>
      <c r="W531" s="29"/>
      <c r="X531" s="39" t="n">
        <v>1</v>
      </c>
      <c r="Y531" s="40"/>
    </row>
    <row r="532" customFormat="false" ht="15" hidden="false" customHeight="false" outlineLevel="0" collapsed="false">
      <c r="A532" s="1" t="n">
        <v>536</v>
      </c>
      <c r="B532" s="28" t="n">
        <v>1</v>
      </c>
      <c r="C532" s="29"/>
      <c r="D532" s="30" t="str">
        <f aca="false">CONCATENATE(E532,", ",F532,", кв-ры: ",H532,", агр: ",I532,", ",W532)</f>
        <v>, , кв-ры: 3, агр: , </v>
      </c>
      <c r="E532" s="31"/>
      <c r="F532" s="31"/>
      <c r="G532" s="31"/>
      <c r="H532" s="31" t="n">
        <v>3</v>
      </c>
      <c r="I532" s="32"/>
      <c r="J532" s="4"/>
      <c r="K532" s="33"/>
      <c r="L532" s="34" t="str">
        <f aca="false">IF(ISBLANK(K532),"a","b")</f>
        <v>a</v>
      </c>
      <c r="M532" s="34" t="str">
        <f aca="false">IF(ISBLANK(B532),"",IF(L532="b",K532,IF(L532="a","")))</f>
        <v/>
      </c>
      <c r="N532" s="35" t="n">
        <f aca="false">IF(ISBLANK(B532),"",IF( ISBLANK(K532), , IF( ISBLANK(O532), 1,) ))</f>
        <v>0</v>
      </c>
      <c r="O532" s="36"/>
      <c r="P532" s="37" t="str">
        <f aca="false">IF(ISBLANK(O532),"a","b")</f>
        <v>a</v>
      </c>
      <c r="Q532" s="34" t="str">
        <f aca="false">IF(ISBLANK(B532),"",IF(P532="b",O532,IF(P532="a","")))</f>
        <v/>
      </c>
      <c r="R532" s="35" t="n">
        <f aca="false">IF(ISBLANK(B532),"",IF( ISBLANK(O532), , 1))</f>
        <v>0</v>
      </c>
      <c r="S532" s="38" t="str">
        <f aca="true">IF(ISBLANK(B532),"",IF( ISBLANK(K532), "" , IF( ISBLANK(O532), (TODAY()-K532)/365, (O532-K532)/365)) )</f>
        <v/>
      </c>
      <c r="T532" s="38" t="str">
        <f aca="false">IF(ISBLANK(B532),"",IF( ISBLANK(K532), "" , IF( ISBLANK(O532), ($Z$41-K532)/365, (O532-K532)/365)) )</f>
        <v/>
      </c>
      <c r="U532" s="38" t="str">
        <f aca="true">IF(ISBLANK(B532),"",IF( ISBLANK(O532), "", (TODAY()-O532)/365))</f>
        <v/>
      </c>
      <c r="V532" s="38" t="str">
        <f aca="false">IF(ISBLANK(B532),"",IF( ISBLANK(O532), "", ($Z$41-O532)/365))</f>
        <v/>
      </c>
      <c r="W532" s="29"/>
      <c r="X532" s="39" t="n">
        <v>1</v>
      </c>
      <c r="Y532" s="40"/>
    </row>
    <row r="533" customFormat="false" ht="15" hidden="false" customHeight="false" outlineLevel="0" collapsed="false">
      <c r="A533" s="1" t="n">
        <v>537</v>
      </c>
      <c r="B533" s="28" t="n">
        <v>1</v>
      </c>
      <c r="C533" s="29"/>
      <c r="D533" s="30" t="str">
        <f aca="false">CONCATENATE(E533,", ",F533,", кв-ры: ",H533,", агр: ",I533,", ",W533)</f>
        <v>, , кв-ры: 4, агр: , </v>
      </c>
      <c r="E533" s="31"/>
      <c r="F533" s="31"/>
      <c r="G533" s="31"/>
      <c r="H533" s="31" t="n">
        <v>4</v>
      </c>
      <c r="I533" s="32"/>
      <c r="J533" s="4"/>
      <c r="K533" s="33"/>
      <c r="L533" s="34" t="str">
        <f aca="false">IF(ISBLANK(K533),"a","b")</f>
        <v>a</v>
      </c>
      <c r="M533" s="34" t="str">
        <f aca="false">IF(ISBLANK(B533),"",IF(L533="b",K533,IF(L533="a","")))</f>
        <v/>
      </c>
      <c r="N533" s="35" t="n">
        <f aca="false">IF(ISBLANK(B533),"",IF( ISBLANK(K533), , IF( ISBLANK(O533), 1,) ))</f>
        <v>0</v>
      </c>
      <c r="O533" s="44"/>
      <c r="P533" s="37" t="str">
        <f aca="false">IF(ISBLANK(O533),"a","b")</f>
        <v>a</v>
      </c>
      <c r="Q533" s="34" t="str">
        <f aca="false">IF(ISBLANK(B533),"",IF(P533="b",O533,IF(P533="a","")))</f>
        <v/>
      </c>
      <c r="R533" s="35" t="n">
        <f aca="false">IF(ISBLANK(B533),"",IF( ISBLANK(O533), , 1))</f>
        <v>0</v>
      </c>
      <c r="S533" s="38" t="str">
        <f aca="true">IF(ISBLANK(B533),"",IF( ISBLANK(K533), "" , IF( ISBLANK(O533), (TODAY()-K533)/365, (O533-K533)/365)) )</f>
        <v/>
      </c>
      <c r="T533" s="38" t="str">
        <f aca="false">IF(ISBLANK(B533),"",IF( ISBLANK(K533), "" , IF( ISBLANK(O533), ($Z$41-K533)/365, (O533-K533)/365)) )</f>
        <v/>
      </c>
      <c r="U533" s="38" t="str">
        <f aca="true">IF(ISBLANK(B533),"",IF( ISBLANK(O533), "", (TODAY()-O533)/365))</f>
        <v/>
      </c>
      <c r="V533" s="38" t="str">
        <f aca="false">IF(ISBLANK(B533),"",IF( ISBLANK(O533), "", ($Z$41-O533)/365))</f>
        <v/>
      </c>
      <c r="W533" s="29"/>
      <c r="X533" s="39" t="n">
        <v>1</v>
      </c>
      <c r="Y533" s="40"/>
    </row>
    <row r="534" customFormat="false" ht="15" hidden="false" customHeight="false" outlineLevel="0" collapsed="false">
      <c r="A534" s="1" t="n">
        <v>538</v>
      </c>
      <c r="B534" s="28" t="n">
        <v>1</v>
      </c>
      <c r="C534" s="29"/>
      <c r="D534" s="30" t="str">
        <f aca="false">CONCATENATE(E534,", ",F534,", кв-ры: ",H534,", агр: ",I534,", ",W534)</f>
        <v>, , кв-ры: 5, агр: , </v>
      </c>
      <c r="E534" s="31"/>
      <c r="F534" s="31"/>
      <c r="G534" s="31"/>
      <c r="H534" s="31" t="n">
        <v>5</v>
      </c>
      <c r="I534" s="32"/>
      <c r="J534" s="4"/>
      <c r="K534" s="33"/>
      <c r="L534" s="34" t="str">
        <f aca="false">IF(ISBLANK(K534),"a","b")</f>
        <v>a</v>
      </c>
      <c r="M534" s="34" t="str">
        <f aca="false">IF(ISBLANK(B534),"",IF(L534="b",K534,IF(L534="a","")))</f>
        <v/>
      </c>
      <c r="N534" s="35" t="n">
        <f aca="false">IF(ISBLANK(B534),"",IF( ISBLANK(K534), , IF( ISBLANK(O534), 1,) ))</f>
        <v>0</v>
      </c>
      <c r="O534" s="44"/>
      <c r="P534" s="37" t="str">
        <f aca="false">IF(ISBLANK(O534),"a","b")</f>
        <v>a</v>
      </c>
      <c r="Q534" s="34" t="str">
        <f aca="false">IF(ISBLANK(B534),"",IF(P534="b",O534,IF(P534="a","")))</f>
        <v/>
      </c>
      <c r="R534" s="35" t="n">
        <f aca="false">IF(ISBLANK(B534),"",IF( ISBLANK(O534), , 1))</f>
        <v>0</v>
      </c>
      <c r="S534" s="38" t="str">
        <f aca="true">IF(ISBLANK(B534),"",IF( ISBLANK(K534), "" , IF( ISBLANK(O534), (TODAY()-K534)/365, (O534-K534)/365)) )</f>
        <v/>
      </c>
      <c r="T534" s="38" t="str">
        <f aca="false">IF(ISBLANK(B534),"",IF( ISBLANK(K534), "" , IF( ISBLANK(O534), ($Z$41-K534)/365, (O534-K534)/365)) )</f>
        <v/>
      </c>
      <c r="U534" s="38" t="str">
        <f aca="true">IF(ISBLANK(B534),"",IF( ISBLANK(O534), "", (TODAY()-O534)/365))</f>
        <v/>
      </c>
      <c r="V534" s="38" t="str">
        <f aca="false">IF(ISBLANK(B534),"",IF( ISBLANK(O534), "", ($Z$41-O534)/365))</f>
        <v/>
      </c>
      <c r="W534" s="29"/>
      <c r="X534" s="39" t="n">
        <v>1</v>
      </c>
      <c r="Y534" s="40"/>
    </row>
    <row r="535" customFormat="false" ht="15" hidden="false" customHeight="false" outlineLevel="0" collapsed="false">
      <c r="A535" s="1" t="n">
        <v>539</v>
      </c>
      <c r="B535" s="28" t="n">
        <v>1</v>
      </c>
      <c r="C535" s="29"/>
      <c r="D535" s="30" t="str">
        <f aca="false">CONCATENATE(E535,", ",F535,", кв-ры: ",H535,", агр: ",I535,", ",W535)</f>
        <v>, , кв-ры: 6, агр: , </v>
      </c>
      <c r="E535" s="31"/>
      <c r="F535" s="31"/>
      <c r="G535" s="31"/>
      <c r="H535" s="31" t="n">
        <v>6</v>
      </c>
      <c r="I535" s="32"/>
      <c r="J535" s="4"/>
      <c r="K535" s="33"/>
      <c r="L535" s="34" t="str">
        <f aca="false">IF(ISBLANK(K535),"a","b")</f>
        <v>a</v>
      </c>
      <c r="M535" s="34" t="str">
        <f aca="false">IF(ISBLANK(B535),"",IF(L535="b",K535,IF(L535="a","")))</f>
        <v/>
      </c>
      <c r="N535" s="35" t="n">
        <f aca="false">IF(ISBLANK(B535),"",IF( ISBLANK(K535), , IF( ISBLANK(O535), 1,) ))</f>
        <v>0</v>
      </c>
      <c r="O535" s="44"/>
      <c r="P535" s="37" t="str">
        <f aca="false">IF(ISBLANK(O535),"a","b")</f>
        <v>a</v>
      </c>
      <c r="Q535" s="34" t="str">
        <f aca="false">IF(ISBLANK(B535),"",IF(P535="b",O535,IF(P535="a","")))</f>
        <v/>
      </c>
      <c r="R535" s="35" t="n">
        <f aca="false">IF(ISBLANK(B535),"",IF( ISBLANK(O535), , 1))</f>
        <v>0</v>
      </c>
      <c r="S535" s="38" t="str">
        <f aca="true">IF(ISBLANK(B535),"",IF( ISBLANK(K535), "" , IF( ISBLANK(O535), (TODAY()-K535)/365, (O535-K535)/365)) )</f>
        <v/>
      </c>
      <c r="T535" s="38" t="str">
        <f aca="false">IF(ISBLANK(B535),"",IF( ISBLANK(K535), "" , IF( ISBLANK(O535), ($Z$41-K535)/365, (O535-K535)/365)) )</f>
        <v/>
      </c>
      <c r="U535" s="38" t="str">
        <f aca="true">IF(ISBLANK(B535),"",IF( ISBLANK(O535), "", (TODAY()-O535)/365))</f>
        <v/>
      </c>
      <c r="V535" s="38" t="str">
        <f aca="false">IF(ISBLANK(B535),"",IF( ISBLANK(O535), "", ($Z$41-O535)/365))</f>
        <v/>
      </c>
      <c r="W535" s="29"/>
      <c r="X535" s="39" t="n">
        <v>1</v>
      </c>
      <c r="Y535" s="40"/>
    </row>
    <row r="536" customFormat="false" ht="15" hidden="false" customHeight="false" outlineLevel="0" collapsed="false">
      <c r="A536" s="1" t="n">
        <v>540</v>
      </c>
      <c r="B536" s="28" t="n">
        <v>1</v>
      </c>
      <c r="C536" s="29"/>
      <c r="D536" s="30" t="str">
        <f aca="false">CONCATENATE(E536,", ",F536,", кв-ры: ",H536,", агр: ",I536,", ",W536)</f>
        <v>, , кв-ры: 7, агр: , </v>
      </c>
      <c r="E536" s="31"/>
      <c r="F536" s="31"/>
      <c r="G536" s="31"/>
      <c r="H536" s="31" t="n">
        <v>7</v>
      </c>
      <c r="I536" s="32"/>
      <c r="J536" s="4"/>
      <c r="K536" s="33"/>
      <c r="L536" s="34" t="str">
        <f aca="false">IF(ISBLANK(K536),"a","b")</f>
        <v>a</v>
      </c>
      <c r="M536" s="34" t="str">
        <f aca="false">IF(ISBLANK(B536),"",IF(L536="b",K536,IF(L536="a","")))</f>
        <v/>
      </c>
      <c r="N536" s="35" t="n">
        <f aca="false">IF(ISBLANK(B536),"",IF( ISBLANK(K536), , IF( ISBLANK(O536), 1,) ))</f>
        <v>0</v>
      </c>
      <c r="O536" s="44"/>
      <c r="P536" s="37" t="str">
        <f aca="false">IF(ISBLANK(O536),"a","b")</f>
        <v>a</v>
      </c>
      <c r="Q536" s="34" t="str">
        <f aca="false">IF(ISBLANK(B536),"",IF(P536="b",O536,IF(P536="a","")))</f>
        <v/>
      </c>
      <c r="R536" s="35" t="n">
        <f aca="false">IF(ISBLANK(B536),"",IF( ISBLANK(O536), , 1))</f>
        <v>0</v>
      </c>
      <c r="S536" s="38" t="str">
        <f aca="true">IF(ISBLANK(B536),"",IF( ISBLANK(K536), "" , IF( ISBLANK(O536), (TODAY()-K536)/365, (O536-K536)/365)) )</f>
        <v/>
      </c>
      <c r="T536" s="38" t="str">
        <f aca="false">IF(ISBLANK(B536),"",IF( ISBLANK(K536), "" , IF( ISBLANK(O536), ($Z$41-K536)/365, (O536-K536)/365)) )</f>
        <v/>
      </c>
      <c r="U536" s="38" t="str">
        <f aca="true">IF(ISBLANK(B536),"",IF( ISBLANK(O536), "", (TODAY()-O536)/365))</f>
        <v/>
      </c>
      <c r="V536" s="38" t="str">
        <f aca="false">IF(ISBLANK(B536),"",IF( ISBLANK(O536), "", ($Z$41-O536)/365))</f>
        <v/>
      </c>
      <c r="W536" s="29"/>
      <c r="X536" s="39" t="n">
        <v>1</v>
      </c>
      <c r="Y536" s="40"/>
    </row>
    <row r="537" customFormat="false" ht="15" hidden="false" customHeight="false" outlineLevel="0" collapsed="false">
      <c r="A537" s="1" t="n">
        <v>541</v>
      </c>
      <c r="B537" s="28" t="n">
        <v>1</v>
      </c>
      <c r="C537" s="29"/>
      <c r="D537" s="30" t="str">
        <f aca="false">CONCATENATE(E537,", ",F537,", кв-ры: ",H537,", агр: ",I537,", ",W537)</f>
        <v>, , кв-ры: 8, агр: , </v>
      </c>
      <c r="E537" s="31"/>
      <c r="F537" s="31"/>
      <c r="G537" s="31"/>
      <c r="H537" s="31" t="n">
        <v>8</v>
      </c>
      <c r="I537" s="32"/>
      <c r="J537" s="4"/>
      <c r="K537" s="46"/>
      <c r="L537" s="34" t="str">
        <f aca="false">IF(ISBLANK(K537),"a","b")</f>
        <v>a</v>
      </c>
      <c r="M537" s="34" t="str">
        <f aca="false">IF(ISBLANK(B537),"",IF(L537="b",K537,IF(L537="a","")))</f>
        <v/>
      </c>
      <c r="N537" s="35" t="n">
        <f aca="false">IF(ISBLANK(B537),"",IF( ISBLANK(K537), , IF( ISBLANK(O537), 1,) ))</f>
        <v>0</v>
      </c>
      <c r="O537" s="44"/>
      <c r="P537" s="37" t="str">
        <f aca="false">IF(ISBLANK(O537),"a","b")</f>
        <v>a</v>
      </c>
      <c r="Q537" s="34" t="str">
        <f aca="false">IF(ISBLANK(B537),"",IF(P537="b",O537,IF(P537="a","")))</f>
        <v/>
      </c>
      <c r="R537" s="35" t="n">
        <f aca="false">IF(ISBLANK(B537),"",IF( ISBLANK(O537), , 1))</f>
        <v>0</v>
      </c>
      <c r="S537" s="38" t="str">
        <f aca="true">IF(ISBLANK(B537),"",IF( ISBLANK(K537), "" , IF( ISBLANK(O537), (TODAY()-K537)/365, (O537-K537)/365)) )</f>
        <v/>
      </c>
      <c r="T537" s="38" t="str">
        <f aca="false">IF(ISBLANK(B537),"",IF( ISBLANK(K537), "" , IF( ISBLANK(O537), ($Z$41-K537)/365, (O537-K537)/365)) )</f>
        <v/>
      </c>
      <c r="U537" s="38" t="str">
        <f aca="true">IF(ISBLANK(B537),"",IF( ISBLANK(O537), "", (TODAY()-O537)/365))</f>
        <v/>
      </c>
      <c r="V537" s="38" t="str">
        <f aca="false">IF(ISBLANK(B537),"",IF( ISBLANK(O537), "", ($Z$41-O537)/365))</f>
        <v/>
      </c>
      <c r="W537" s="29"/>
      <c r="X537" s="39" t="n">
        <v>1</v>
      </c>
      <c r="Y537" s="40"/>
    </row>
    <row r="538" customFormat="false" ht="15" hidden="false" customHeight="false" outlineLevel="0" collapsed="false">
      <c r="A538" s="1" t="n">
        <v>542</v>
      </c>
      <c r="B538" s="28" t="n">
        <v>1</v>
      </c>
      <c r="C538" s="29" t="n">
        <v>22</v>
      </c>
      <c r="D538" s="30" t="str">
        <f aca="false">CONCATENATE(E538,", ",F538,", кв-ры: ",H538,", агр: ",I538,", ",W538)</f>
        <v> Ленина, 52, кв-ры: 1, агр: , </v>
      </c>
      <c r="E538" s="31" t="s">
        <v>130</v>
      </c>
      <c r="F538" s="31" t="n">
        <v>52</v>
      </c>
      <c r="G538" s="31" t="n">
        <v>8</v>
      </c>
      <c r="H538" s="31" t="n">
        <v>1</v>
      </c>
      <c r="I538" s="32"/>
      <c r="J538" s="4"/>
      <c r="K538" s="46"/>
      <c r="L538" s="34" t="str">
        <f aca="false">IF(ISBLANK(K538),"a","b")</f>
        <v>a</v>
      </c>
      <c r="M538" s="34" t="str">
        <f aca="false">IF(ISBLANK(B538),"",IF(L538="b",K538,IF(L538="a","")))</f>
        <v/>
      </c>
      <c r="N538" s="35" t="n">
        <f aca="false">IF(ISBLANK(B538),"",IF( ISBLANK(K538), , IF( ISBLANK(O538), 1,) ))</f>
        <v>0</v>
      </c>
      <c r="O538" s="44"/>
      <c r="P538" s="37" t="str">
        <f aca="false">IF(ISBLANK(O538),"a","b")</f>
        <v>a</v>
      </c>
      <c r="Q538" s="34" t="str">
        <f aca="false">IF(ISBLANK(B538),"",IF(P538="b",O538,IF(P538="a","")))</f>
        <v/>
      </c>
      <c r="R538" s="35" t="n">
        <f aca="false">IF(ISBLANK(B538),"",IF( ISBLANK(O538), , 1))</f>
        <v>0</v>
      </c>
      <c r="S538" s="38" t="str">
        <f aca="true">IF(ISBLANK(B538),"",IF( ISBLANK(K538), "" , IF( ISBLANK(O538), (TODAY()-K538)/365, (O538-K538)/365)) )</f>
        <v/>
      </c>
      <c r="T538" s="38" t="str">
        <f aca="false">IF(ISBLANK(B538),"",IF( ISBLANK(K538), "" , IF( ISBLANK(O538), ($Z$41-K538)/365, (O538-K538)/365)) )</f>
        <v/>
      </c>
      <c r="U538" s="38" t="str">
        <f aca="true">IF(ISBLANK(B538),"",IF( ISBLANK(O538), "", (TODAY()-O538)/365))</f>
        <v/>
      </c>
      <c r="V538" s="38" t="str">
        <f aca="false">IF(ISBLANK(B538),"",IF( ISBLANK(O538), "", ($Z$41-O538)/365))</f>
        <v/>
      </c>
      <c r="W538" s="29"/>
      <c r="X538" s="39" t="n">
        <v>1</v>
      </c>
      <c r="Y538" s="40"/>
    </row>
    <row r="539" customFormat="false" ht="15" hidden="false" customHeight="false" outlineLevel="0" collapsed="false">
      <c r="A539" s="1" t="n">
        <v>543</v>
      </c>
      <c r="B539" s="28" t="n">
        <v>1</v>
      </c>
      <c r="C539" s="29"/>
      <c r="D539" s="30" t="str">
        <f aca="false">CONCATENATE(E539,", ",F539,", кв-ры: ",H539,", агр: ",I539,", ",W539)</f>
        <v>, , кв-ры: 2, агр: , </v>
      </c>
      <c r="E539" s="31"/>
      <c r="F539" s="31"/>
      <c r="G539" s="31"/>
      <c r="H539" s="31" t="n">
        <v>2</v>
      </c>
      <c r="I539" s="32"/>
      <c r="J539" s="4"/>
      <c r="K539" s="46"/>
      <c r="L539" s="34" t="str">
        <f aca="false">IF(ISBLANK(K539),"a","b")</f>
        <v>a</v>
      </c>
      <c r="M539" s="34" t="str">
        <f aca="false">IF(ISBLANK(B539),"",IF(L539="b",K539,IF(L539="a","")))</f>
        <v/>
      </c>
      <c r="N539" s="35" t="n">
        <f aca="false">IF(ISBLANK(B539),"",IF( ISBLANK(K539), , IF( ISBLANK(O539), 1,) ))</f>
        <v>0</v>
      </c>
      <c r="O539" s="44"/>
      <c r="P539" s="37" t="str">
        <f aca="false">IF(ISBLANK(O539),"a","b")</f>
        <v>a</v>
      </c>
      <c r="Q539" s="34" t="str">
        <f aca="false">IF(ISBLANK(B539),"",IF(P539="b",O539,IF(P539="a","")))</f>
        <v/>
      </c>
      <c r="R539" s="35" t="n">
        <f aca="false">IF(ISBLANK(B539),"",IF( ISBLANK(O539), , 1))</f>
        <v>0</v>
      </c>
      <c r="S539" s="38" t="str">
        <f aca="true">IF(ISBLANK(B539),"",IF( ISBLANK(K539), "" , IF( ISBLANK(O539), (TODAY()-K539)/365, (O539-K539)/365)) )</f>
        <v/>
      </c>
      <c r="T539" s="38" t="str">
        <f aca="false">IF(ISBLANK(B539),"",IF( ISBLANK(K539), "" , IF( ISBLANK(O539), ($Z$41-K539)/365, (O539-K539)/365)) )</f>
        <v/>
      </c>
      <c r="U539" s="38" t="str">
        <f aca="true">IF(ISBLANK(B539),"",IF( ISBLANK(O539), "", (TODAY()-O539)/365))</f>
        <v/>
      </c>
      <c r="V539" s="38" t="str">
        <f aca="false">IF(ISBLANK(B539),"",IF( ISBLANK(O539), "", ($Z$41-O539)/365))</f>
        <v/>
      </c>
      <c r="W539" s="29"/>
      <c r="X539" s="48" t="n">
        <v>1</v>
      </c>
      <c r="Y539" s="40"/>
    </row>
    <row r="540" customFormat="false" ht="15" hidden="false" customHeight="false" outlineLevel="0" collapsed="false">
      <c r="A540" s="1" t="n">
        <v>544</v>
      </c>
      <c r="B540" s="28" t="n">
        <v>1</v>
      </c>
      <c r="C540" s="29"/>
      <c r="D540" s="30" t="str">
        <f aca="false">CONCATENATE(E540,", ",F540,", кв-ры: ",H540,", агр: ",I540,", ",W540)</f>
        <v>, , кв-ры: 3, агр: , </v>
      </c>
      <c r="E540" s="31"/>
      <c r="F540" s="31"/>
      <c r="G540" s="31"/>
      <c r="H540" s="31" t="n">
        <v>3</v>
      </c>
      <c r="I540" s="32"/>
      <c r="J540" s="4"/>
      <c r="K540" s="33"/>
      <c r="L540" s="34" t="str">
        <f aca="false">IF(ISBLANK(K540),"a","b")</f>
        <v>a</v>
      </c>
      <c r="M540" s="34" t="str">
        <f aca="false">IF(ISBLANK(B540),"",IF(L540="b",K540,IF(L540="a","")))</f>
        <v/>
      </c>
      <c r="N540" s="35" t="n">
        <f aca="false">IF(ISBLANK(B540),"",IF( ISBLANK(K540), , IF( ISBLANK(O540), 1,) ))</f>
        <v>0</v>
      </c>
      <c r="O540" s="44"/>
      <c r="P540" s="37" t="str">
        <f aca="false">IF(ISBLANK(O540),"a","b")</f>
        <v>a</v>
      </c>
      <c r="Q540" s="34" t="str">
        <f aca="false">IF(ISBLANK(B540),"",IF(P540="b",O540,IF(P540="a","")))</f>
        <v/>
      </c>
      <c r="R540" s="35" t="n">
        <f aca="false">IF(ISBLANK(B540),"",IF( ISBLANK(O540), , 1))</f>
        <v>0</v>
      </c>
      <c r="S540" s="38" t="str">
        <f aca="true">IF(ISBLANK(B540),"",IF( ISBLANK(K540), "" , IF( ISBLANK(O540), (TODAY()-K540)/365, (O540-K540)/365)) )</f>
        <v/>
      </c>
      <c r="T540" s="38" t="str">
        <f aca="false">IF(ISBLANK(B540),"",IF( ISBLANK(K540), "" , IF( ISBLANK(O540), ($Z$41-K540)/365, (O540-K540)/365)) )</f>
        <v/>
      </c>
      <c r="U540" s="38" t="str">
        <f aca="true">IF(ISBLANK(B540),"",IF( ISBLANK(O540), "", (TODAY()-O540)/365))</f>
        <v/>
      </c>
      <c r="V540" s="38" t="str">
        <f aca="false">IF(ISBLANK(B540),"",IF( ISBLANK(O540), "", ($Z$41-O540)/365))</f>
        <v/>
      </c>
      <c r="W540" s="29"/>
      <c r="X540" s="48" t="n">
        <v>1</v>
      </c>
      <c r="Y540" s="40"/>
    </row>
    <row r="541" customFormat="false" ht="15" hidden="false" customHeight="false" outlineLevel="0" collapsed="false">
      <c r="A541" s="1" t="n">
        <v>545</v>
      </c>
      <c r="B541" s="28" t="n">
        <v>1</v>
      </c>
      <c r="C541" s="29"/>
      <c r="D541" s="30" t="str">
        <f aca="false">CONCATENATE(E541,", ",F541,", кв-ры: ",H541,", агр: ",I541,", ",W541)</f>
        <v>, , кв-ры: 4, агр: , </v>
      </c>
      <c r="E541" s="31"/>
      <c r="F541" s="31"/>
      <c r="G541" s="31"/>
      <c r="H541" s="31" t="n">
        <v>4</v>
      </c>
      <c r="I541" s="32"/>
      <c r="J541" s="4"/>
      <c r="K541" s="46"/>
      <c r="L541" s="34" t="str">
        <f aca="false">IF(ISBLANK(K541),"a","b")</f>
        <v>a</v>
      </c>
      <c r="M541" s="34" t="str">
        <f aca="false">IF(ISBLANK(B541),"",IF(L541="b",K541,IF(L541="a","")))</f>
        <v/>
      </c>
      <c r="N541" s="35" t="n">
        <f aca="false">IF(ISBLANK(B541),"",IF( ISBLANK(K541), , IF( ISBLANK(O541), 1,) ))</f>
        <v>0</v>
      </c>
      <c r="O541" s="44"/>
      <c r="P541" s="37" t="str">
        <f aca="false">IF(ISBLANK(O541),"a","b")</f>
        <v>a</v>
      </c>
      <c r="Q541" s="34" t="str">
        <f aca="false">IF(ISBLANK(B541),"",IF(P541="b",O541,IF(P541="a","")))</f>
        <v/>
      </c>
      <c r="R541" s="35" t="n">
        <f aca="false">IF(ISBLANK(B541),"",IF( ISBLANK(O541), , 1))</f>
        <v>0</v>
      </c>
      <c r="S541" s="38" t="str">
        <f aca="true">IF(ISBLANK(B541),"",IF( ISBLANK(K541), "" , IF( ISBLANK(O541), (TODAY()-K541)/365, (O541-K541)/365)) )</f>
        <v/>
      </c>
      <c r="T541" s="38" t="str">
        <f aca="false">IF(ISBLANK(B541),"",IF( ISBLANK(K541), "" , IF( ISBLANK(O541), ($Z$41-K541)/365, (O541-K541)/365)) )</f>
        <v/>
      </c>
      <c r="U541" s="38" t="str">
        <f aca="true">IF(ISBLANK(B541),"",IF( ISBLANK(O541), "", (TODAY()-O541)/365))</f>
        <v/>
      </c>
      <c r="V541" s="38" t="str">
        <f aca="false">IF(ISBLANK(B541),"",IF( ISBLANK(O541), "", ($Z$41-O541)/365))</f>
        <v/>
      </c>
      <c r="W541" s="29"/>
      <c r="X541" s="50" t="n">
        <v>1</v>
      </c>
      <c r="Y541" s="51"/>
    </row>
    <row r="542" customFormat="false" ht="15" hidden="false" customHeight="false" outlineLevel="0" collapsed="false">
      <c r="A542" s="1" t="n">
        <v>546</v>
      </c>
      <c r="B542" s="28" t="n">
        <v>1</v>
      </c>
      <c r="C542" s="29"/>
      <c r="D542" s="30" t="str">
        <f aca="false">CONCATENATE(E542,", ",F542,", кв-ры: ",H542,", агр: ",I542,", ",W542)</f>
        <v>, , кв-ры: 5, агр: , </v>
      </c>
      <c r="E542" s="31"/>
      <c r="F542" s="31"/>
      <c r="G542" s="31"/>
      <c r="H542" s="31" t="n">
        <v>5</v>
      </c>
      <c r="I542" s="32"/>
      <c r="J542" s="4"/>
      <c r="K542" s="46"/>
      <c r="L542" s="34" t="str">
        <f aca="false">IF(ISBLANK(K542),"a","b")</f>
        <v>a</v>
      </c>
      <c r="M542" s="34" t="str">
        <f aca="false">IF(ISBLANK(B542),"",IF(L542="b",K542,IF(L542="a","")))</f>
        <v/>
      </c>
      <c r="N542" s="35" t="n">
        <f aca="false">IF(ISBLANK(B542),"",IF( ISBLANK(K542), , IF( ISBLANK(O542), 1,) ))</f>
        <v>0</v>
      </c>
      <c r="O542" s="44"/>
      <c r="P542" s="37" t="str">
        <f aca="false">IF(ISBLANK(O542),"a","b")</f>
        <v>a</v>
      </c>
      <c r="Q542" s="34" t="str">
        <f aca="false">IF(ISBLANK(B542),"",IF(P542="b",O542,IF(P542="a","")))</f>
        <v/>
      </c>
      <c r="R542" s="35" t="n">
        <f aca="false">IF(ISBLANK(B542),"",IF( ISBLANK(O542), , 1))</f>
        <v>0</v>
      </c>
      <c r="S542" s="38" t="str">
        <f aca="true">IF(ISBLANK(B542),"",IF( ISBLANK(K542), "" , IF( ISBLANK(O542), (TODAY()-K542)/365, (O542-K542)/365)) )</f>
        <v/>
      </c>
      <c r="T542" s="38" t="str">
        <f aca="false">IF(ISBLANK(B542),"",IF( ISBLANK(K542), "" , IF( ISBLANK(O542), ($Z$41-K542)/365, (O542-K542)/365)) )</f>
        <v/>
      </c>
      <c r="U542" s="38" t="str">
        <f aca="true">IF(ISBLANK(B542),"",IF( ISBLANK(O542), "", (TODAY()-O542)/365))</f>
        <v/>
      </c>
      <c r="V542" s="38" t="str">
        <f aca="false">IF(ISBLANK(B542),"",IF( ISBLANK(O542), "", ($Z$41-O542)/365))</f>
        <v/>
      </c>
      <c r="W542" s="29"/>
      <c r="X542" s="50" t="n">
        <v>1</v>
      </c>
      <c r="Y542" s="51"/>
    </row>
    <row r="543" customFormat="false" ht="15" hidden="false" customHeight="false" outlineLevel="0" collapsed="false">
      <c r="A543" s="1" t="n">
        <v>547</v>
      </c>
      <c r="B543" s="28" t="n">
        <v>1</v>
      </c>
      <c r="C543" s="29"/>
      <c r="D543" s="30" t="str">
        <f aca="false">CONCATENATE(E543,", ",F543,", кв-ры: ",H543,", агр: ",I543,", ",W543)</f>
        <v>, , кв-ры: 6, агр: , </v>
      </c>
      <c r="E543" s="31"/>
      <c r="F543" s="31"/>
      <c r="G543" s="31"/>
      <c r="H543" s="31" t="n">
        <v>6</v>
      </c>
      <c r="I543" s="32"/>
      <c r="J543" s="4"/>
      <c r="K543" s="46"/>
      <c r="L543" s="34" t="str">
        <f aca="false">IF(ISBLANK(K543),"a","b")</f>
        <v>a</v>
      </c>
      <c r="M543" s="34" t="str">
        <f aca="false">IF(ISBLANK(B543),"",IF(L543="b",K543,IF(L543="a","")))</f>
        <v/>
      </c>
      <c r="N543" s="35" t="n">
        <f aca="false">IF(ISBLANK(B543),"",IF( ISBLANK(K543), , IF( ISBLANK(O543), 1,) ))</f>
        <v>0</v>
      </c>
      <c r="O543" s="44"/>
      <c r="P543" s="37" t="str">
        <f aca="false">IF(ISBLANK(O543),"a","b")</f>
        <v>a</v>
      </c>
      <c r="Q543" s="34" t="str">
        <f aca="false">IF(ISBLANK(B543),"",IF(P543="b",O543,IF(P543="a","")))</f>
        <v/>
      </c>
      <c r="R543" s="35" t="n">
        <f aca="false">IF(ISBLANK(B543),"",IF( ISBLANK(O543), , 1))</f>
        <v>0</v>
      </c>
      <c r="S543" s="38" t="str">
        <f aca="true">IF(ISBLANK(B543),"",IF( ISBLANK(K543), "" , IF( ISBLANK(O543), (TODAY()-K543)/365, (O543-K543)/365)) )</f>
        <v/>
      </c>
      <c r="T543" s="38" t="str">
        <f aca="false">IF(ISBLANK(B543),"",IF( ISBLANK(K543), "" , IF( ISBLANK(O543), ($Z$41-K543)/365, (O543-K543)/365)) )</f>
        <v/>
      </c>
      <c r="U543" s="38" t="str">
        <f aca="true">IF(ISBLANK(B543),"",IF( ISBLANK(O543), "", (TODAY()-O543)/365))</f>
        <v/>
      </c>
      <c r="V543" s="38" t="str">
        <f aca="false">IF(ISBLANK(B543),"",IF( ISBLANK(O543), "", ($Z$41-O543)/365))</f>
        <v/>
      </c>
      <c r="W543" s="29"/>
      <c r="X543" s="48" t="n">
        <v>1</v>
      </c>
      <c r="Y543" s="40"/>
    </row>
    <row r="544" customFormat="false" ht="15" hidden="false" customHeight="false" outlineLevel="0" collapsed="false">
      <c r="A544" s="1" t="n">
        <v>548</v>
      </c>
      <c r="B544" s="28" t="n">
        <v>1</v>
      </c>
      <c r="C544" s="29"/>
      <c r="D544" s="30" t="str">
        <f aca="false">CONCATENATE(E544,", ",F544,", кв-ры: ",H544,", агр: ",I544,", ",W544)</f>
        <v>, , кв-ры: 7, агр: , </v>
      </c>
      <c r="E544" s="31"/>
      <c r="F544" s="31"/>
      <c r="G544" s="31"/>
      <c r="H544" s="31" t="n">
        <v>7</v>
      </c>
      <c r="I544" s="32"/>
      <c r="J544" s="4"/>
      <c r="K544" s="46"/>
      <c r="L544" s="34" t="str">
        <f aca="false">IF(ISBLANK(K544),"a","b")</f>
        <v>a</v>
      </c>
      <c r="M544" s="34" t="str">
        <f aca="false">IF(ISBLANK(B544),"",IF(L544="b",K544,IF(L544="a","")))</f>
        <v/>
      </c>
      <c r="N544" s="35" t="n">
        <f aca="false">IF(ISBLANK(B544),"",IF( ISBLANK(K544), , IF( ISBLANK(O544), 1,) ))</f>
        <v>0</v>
      </c>
      <c r="O544" s="44"/>
      <c r="P544" s="37" t="str">
        <f aca="false">IF(ISBLANK(O544),"a","b")</f>
        <v>a</v>
      </c>
      <c r="Q544" s="34" t="str">
        <f aca="false">IF(ISBLANK(B544),"",IF(P544="b",O544,IF(P544="a","")))</f>
        <v/>
      </c>
      <c r="R544" s="35" t="n">
        <f aca="false">IF(ISBLANK(B544),"",IF( ISBLANK(O544), , 1))</f>
        <v>0</v>
      </c>
      <c r="S544" s="38" t="str">
        <f aca="true">IF(ISBLANK(B544),"",IF( ISBLANK(K544), "" , IF( ISBLANK(O544), (TODAY()-K544)/365, (O544-K544)/365)) )</f>
        <v/>
      </c>
      <c r="T544" s="38" t="str">
        <f aca="false">IF(ISBLANK(B544),"",IF( ISBLANK(K544), "" , IF( ISBLANK(O544), ($Z$41-K544)/365, (O544-K544)/365)) )</f>
        <v/>
      </c>
      <c r="U544" s="38" t="str">
        <f aca="true">IF(ISBLANK(B544),"",IF( ISBLANK(O544), "", (TODAY()-O544)/365))</f>
        <v/>
      </c>
      <c r="V544" s="38" t="str">
        <f aca="false">IF(ISBLANK(B544),"",IF( ISBLANK(O544), "", ($Z$41-O544)/365))</f>
        <v/>
      </c>
      <c r="W544" s="29"/>
      <c r="X544" s="48" t="n">
        <v>1</v>
      </c>
      <c r="Y544" s="40"/>
    </row>
    <row r="545" customFormat="false" ht="15" hidden="false" customHeight="false" outlineLevel="0" collapsed="false">
      <c r="A545" s="1" t="n">
        <v>549</v>
      </c>
      <c r="B545" s="28" t="n">
        <v>1</v>
      </c>
      <c r="C545" s="29"/>
      <c r="D545" s="30" t="str">
        <f aca="false">CONCATENATE(E545,", ",F545,", кв-ры: ",H545,", агр: ",I545,", ",W545)</f>
        <v>, , кв-ры: 8, агр: , </v>
      </c>
      <c r="E545" s="31"/>
      <c r="F545" s="31"/>
      <c r="G545" s="31"/>
      <c r="H545" s="31" t="n">
        <v>8</v>
      </c>
      <c r="I545" s="32"/>
      <c r="J545" s="4"/>
      <c r="K545" s="46"/>
      <c r="L545" s="34" t="str">
        <f aca="false">IF(ISBLANK(K545),"a","b")</f>
        <v>a</v>
      </c>
      <c r="M545" s="34" t="str">
        <f aca="false">IF(ISBLANK(B545),"",IF(L545="b",K545,IF(L545="a","")))</f>
        <v/>
      </c>
      <c r="N545" s="35" t="n">
        <f aca="false">IF(ISBLANK(B545),"",IF( ISBLANK(K545), , IF( ISBLANK(O545), 1,) ))</f>
        <v>0</v>
      </c>
      <c r="O545" s="44"/>
      <c r="P545" s="37" t="str">
        <f aca="false">IF(ISBLANK(O545),"a","b")</f>
        <v>a</v>
      </c>
      <c r="Q545" s="34" t="str">
        <f aca="false">IF(ISBLANK(B545),"",IF(P545="b",O545,IF(P545="a","")))</f>
        <v/>
      </c>
      <c r="R545" s="35" t="n">
        <f aca="false">IF(ISBLANK(B545),"",IF( ISBLANK(O545), , 1))</f>
        <v>0</v>
      </c>
      <c r="S545" s="38" t="str">
        <f aca="true">IF(ISBLANK(B545),"",IF( ISBLANK(K545), "" , IF( ISBLANK(O545), (TODAY()-K545)/365, (O545-K545)/365)) )</f>
        <v/>
      </c>
      <c r="T545" s="38" t="str">
        <f aca="false">IF(ISBLANK(B545),"",IF( ISBLANK(K545), "" , IF( ISBLANK(O545), ($Z$41-K545)/365, (O545-K545)/365)) )</f>
        <v/>
      </c>
      <c r="U545" s="38" t="str">
        <f aca="true">IF(ISBLANK(B545),"",IF( ISBLANK(O545), "", (TODAY()-O545)/365))</f>
        <v/>
      </c>
      <c r="V545" s="38" t="str">
        <f aca="false">IF(ISBLANK(B545),"",IF( ISBLANK(O545), "", ($Z$41-O545)/365))</f>
        <v/>
      </c>
      <c r="W545" s="29"/>
      <c r="X545" s="48" t="n">
        <v>1</v>
      </c>
      <c r="Y545" s="40"/>
    </row>
    <row r="546" customFormat="false" ht="15" hidden="false" customHeight="false" outlineLevel="0" collapsed="false">
      <c r="A546" s="1" t="n">
        <v>550</v>
      </c>
      <c r="B546" s="28" t="n">
        <v>1</v>
      </c>
      <c r="C546" s="29" t="n">
        <v>23</v>
      </c>
      <c r="D546" s="30" t="str">
        <f aca="false">CONCATENATE(E546,", ",F546,", кв-ры: ",H546,", агр: ",I546,", ",W546)</f>
        <v> Ленина, 54, кв-ры: 1,11,, агр: , </v>
      </c>
      <c r="E546" s="31" t="s">
        <v>130</v>
      </c>
      <c r="F546" s="31" t="n">
        <v>54</v>
      </c>
      <c r="G546" s="31" t="n">
        <v>12</v>
      </c>
      <c r="H546" s="31" t="s">
        <v>48</v>
      </c>
      <c r="I546" s="32"/>
      <c r="J546" s="4"/>
      <c r="K546" s="46"/>
      <c r="L546" s="34" t="str">
        <f aca="false">IF(ISBLANK(K546),"a","b")</f>
        <v>a</v>
      </c>
      <c r="M546" s="34" t="str">
        <f aca="false">IF(ISBLANK(B546),"",IF(L546="b",K546,IF(L546="a","")))</f>
        <v/>
      </c>
      <c r="N546" s="35" t="n">
        <f aca="false">IF(ISBLANK(B546),"",IF( ISBLANK(K546), , IF( ISBLANK(O546), 1,) ))</f>
        <v>0</v>
      </c>
      <c r="O546" s="44"/>
      <c r="P546" s="37" t="str">
        <f aca="false">IF(ISBLANK(O546),"a","b")</f>
        <v>a</v>
      </c>
      <c r="Q546" s="34" t="str">
        <f aca="false">IF(ISBLANK(B546),"",IF(P546="b",O546,IF(P546="a","")))</f>
        <v/>
      </c>
      <c r="R546" s="35" t="n">
        <f aca="false">IF(ISBLANK(B546),"",IF( ISBLANK(O546), , 1))</f>
        <v>0</v>
      </c>
      <c r="S546" s="38" t="str">
        <f aca="true">IF(ISBLANK(B546),"",IF( ISBLANK(K546), "" , IF( ISBLANK(O546), (TODAY()-K546)/365, (O546-K546)/365)) )</f>
        <v/>
      </c>
      <c r="T546" s="38" t="str">
        <f aca="false">IF(ISBLANK(B546),"",IF( ISBLANK(K546), "" , IF( ISBLANK(O546), ($Z$41-K546)/365, (O546-K546)/365)) )</f>
        <v/>
      </c>
      <c r="U546" s="38" t="str">
        <f aca="true">IF(ISBLANK(B546),"",IF( ISBLANK(O546), "", (TODAY()-O546)/365))</f>
        <v/>
      </c>
      <c r="V546" s="38" t="str">
        <f aca="false">IF(ISBLANK(B546),"",IF( ISBLANK(O546), "", ($Z$41-O546)/365))</f>
        <v/>
      </c>
      <c r="W546" s="29"/>
      <c r="X546" s="48" t="n">
        <v>1</v>
      </c>
      <c r="Y546" s="40"/>
    </row>
    <row r="547" customFormat="false" ht="15" hidden="false" customHeight="false" outlineLevel="0" collapsed="false">
      <c r="A547" s="1" t="n">
        <v>551</v>
      </c>
      <c r="B547" s="28" t="n">
        <v>1</v>
      </c>
      <c r="C547" s="29"/>
      <c r="D547" s="30" t="str">
        <f aca="false">CONCATENATE(E547,", ",F547,", кв-ры: ",H547,", агр: ",I547,", ",W547)</f>
        <v>, , кв-ры: 2,12,, агр: , </v>
      </c>
      <c r="E547" s="31"/>
      <c r="F547" s="31"/>
      <c r="G547" s="31"/>
      <c r="H547" s="31" t="s">
        <v>49</v>
      </c>
      <c r="I547" s="32"/>
      <c r="J547" s="4"/>
      <c r="K547" s="46"/>
      <c r="L547" s="34" t="str">
        <f aca="false">IF(ISBLANK(K547),"a","b")</f>
        <v>a</v>
      </c>
      <c r="M547" s="34" t="str">
        <f aca="false">IF(ISBLANK(B547),"",IF(L547="b",K547,IF(L547="a","")))</f>
        <v/>
      </c>
      <c r="N547" s="35" t="n">
        <f aca="false">IF(ISBLANK(B547),"",IF( ISBLANK(K547), , IF( ISBLANK(O547), 1,) ))</f>
        <v>0</v>
      </c>
      <c r="O547" s="44"/>
      <c r="P547" s="37" t="str">
        <f aca="false">IF(ISBLANK(O547),"a","b")</f>
        <v>a</v>
      </c>
      <c r="Q547" s="34" t="str">
        <f aca="false">IF(ISBLANK(B547),"",IF(P547="b",O547,IF(P547="a","")))</f>
        <v/>
      </c>
      <c r="R547" s="35" t="n">
        <f aca="false">IF(ISBLANK(B547),"",IF( ISBLANK(O547), , 1))</f>
        <v>0</v>
      </c>
      <c r="S547" s="38" t="str">
        <f aca="true">IF(ISBLANK(B547),"",IF( ISBLANK(K547), "" , IF( ISBLANK(O547), (TODAY()-K547)/365, (O547-K547)/365)) )</f>
        <v/>
      </c>
      <c r="T547" s="38" t="str">
        <f aca="false">IF(ISBLANK(B547),"",IF( ISBLANK(K547), "" , IF( ISBLANK(O547), ($Z$41-K547)/365, (O547-K547)/365)) )</f>
        <v/>
      </c>
      <c r="U547" s="38" t="str">
        <f aca="true">IF(ISBLANK(B547),"",IF( ISBLANK(O547), "", (TODAY()-O547)/365))</f>
        <v/>
      </c>
      <c r="V547" s="38" t="str">
        <f aca="false">IF(ISBLANK(B547),"",IF( ISBLANK(O547), "", ($Z$41-O547)/365))</f>
        <v/>
      </c>
      <c r="W547" s="29"/>
      <c r="X547" s="48" t="n">
        <v>1</v>
      </c>
      <c r="Y547" s="40"/>
    </row>
    <row r="548" customFormat="false" ht="15" hidden="false" customHeight="false" outlineLevel="0" collapsed="false">
      <c r="A548" s="1" t="n">
        <v>552</v>
      </c>
      <c r="B548" s="28" t="n">
        <v>1</v>
      </c>
      <c r="C548" s="29"/>
      <c r="D548" s="30" t="str">
        <f aca="false">CONCATENATE(E548,", ",F548,", кв-ры: ",H548,", агр: ",I548,", ",W548)</f>
        <v>, , кв-ры: 3, агр: , </v>
      </c>
      <c r="E548" s="31"/>
      <c r="F548" s="31"/>
      <c r="G548" s="31"/>
      <c r="H548" s="31" t="n">
        <v>3</v>
      </c>
      <c r="I548" s="32"/>
      <c r="J548" s="4"/>
      <c r="K548" s="33"/>
      <c r="L548" s="34" t="str">
        <f aca="false">IF(ISBLANK(K548),"a","b")</f>
        <v>a</v>
      </c>
      <c r="M548" s="34" t="str">
        <f aca="false">IF(ISBLANK(B548),"",IF(L548="b",K548,IF(L548="a","")))</f>
        <v/>
      </c>
      <c r="N548" s="35" t="n">
        <f aca="false">IF(ISBLANK(B548),"",IF( ISBLANK(K548), , IF( ISBLANK(O548), 1,) ))</f>
        <v>0</v>
      </c>
      <c r="O548" s="44"/>
      <c r="P548" s="37" t="str">
        <f aca="false">IF(ISBLANK(O548),"a","b")</f>
        <v>a</v>
      </c>
      <c r="Q548" s="34" t="str">
        <f aca="false">IF(ISBLANK(B548),"",IF(P548="b",O548,IF(P548="a","")))</f>
        <v/>
      </c>
      <c r="R548" s="35" t="n">
        <f aca="false">IF(ISBLANK(B548),"",IF( ISBLANK(O548), , 1))</f>
        <v>0</v>
      </c>
      <c r="S548" s="38" t="str">
        <f aca="true">IF(ISBLANK(B548),"",IF( ISBLANK(K548), "" , IF( ISBLANK(O548), (TODAY()-K548)/365, (O548-K548)/365)) )</f>
        <v/>
      </c>
      <c r="T548" s="38" t="str">
        <f aca="false">IF(ISBLANK(B548),"",IF( ISBLANK(K548), "" , IF( ISBLANK(O548), ($Z$41-K548)/365, (O548-K548)/365)) )</f>
        <v/>
      </c>
      <c r="U548" s="38" t="str">
        <f aca="true">IF(ISBLANK(B548),"",IF( ISBLANK(O548), "", (TODAY()-O548)/365))</f>
        <v/>
      </c>
      <c r="V548" s="38" t="str">
        <f aca="false">IF(ISBLANK(B548),"",IF( ISBLANK(O548), "", ($Z$41-O548)/365))</f>
        <v/>
      </c>
      <c r="W548" s="29"/>
      <c r="X548" s="48" t="n">
        <v>1</v>
      </c>
      <c r="Y548" s="40"/>
    </row>
    <row r="549" customFormat="false" ht="15" hidden="false" customHeight="false" outlineLevel="0" collapsed="false">
      <c r="A549" s="1" t="n">
        <v>553</v>
      </c>
      <c r="B549" s="28" t="n">
        <v>1</v>
      </c>
      <c r="C549" s="29"/>
      <c r="D549" s="30" t="str">
        <f aca="false">CONCATENATE(E549,", ",F549,", кв-ры: ",H549,", агр: ",I549,", ",W549)</f>
        <v>, , кв-ры: 4, агр: , </v>
      </c>
      <c r="E549" s="31"/>
      <c r="F549" s="31"/>
      <c r="G549" s="31"/>
      <c r="H549" s="31" t="n">
        <v>4</v>
      </c>
      <c r="I549" s="32"/>
      <c r="J549" s="4"/>
      <c r="K549" s="33"/>
      <c r="L549" s="34" t="str">
        <f aca="false">IF(ISBLANK(K549),"a","b")</f>
        <v>a</v>
      </c>
      <c r="M549" s="34" t="str">
        <f aca="false">IF(ISBLANK(B549),"",IF(L549="b",K549,IF(L549="a","")))</f>
        <v/>
      </c>
      <c r="N549" s="35" t="n">
        <f aca="false">IF(ISBLANK(B549),"",IF( ISBLANK(K549), , IF( ISBLANK(O549), 1,) ))</f>
        <v>0</v>
      </c>
      <c r="O549" s="44"/>
      <c r="P549" s="37" t="str">
        <f aca="false">IF(ISBLANK(O549),"a","b")</f>
        <v>a</v>
      </c>
      <c r="Q549" s="34" t="str">
        <f aca="false">IF(ISBLANK(B549),"",IF(P549="b",O549,IF(P549="a","")))</f>
        <v/>
      </c>
      <c r="R549" s="35" t="n">
        <f aca="false">IF(ISBLANK(B549),"",IF( ISBLANK(O549), , 1))</f>
        <v>0</v>
      </c>
      <c r="S549" s="38" t="str">
        <f aca="true">IF(ISBLANK(B549),"",IF( ISBLANK(K549), "" , IF( ISBLANK(O549), (TODAY()-K549)/365, (O549-K549)/365)) )</f>
        <v/>
      </c>
      <c r="T549" s="38" t="str">
        <f aca="false">IF(ISBLANK(B549),"",IF( ISBLANK(K549), "" , IF( ISBLANK(O549), ($Z$41-K549)/365, (O549-K549)/365)) )</f>
        <v/>
      </c>
      <c r="U549" s="38" t="str">
        <f aca="true">IF(ISBLANK(B549),"",IF( ISBLANK(O549), "", (TODAY()-O549)/365))</f>
        <v/>
      </c>
      <c r="V549" s="38" t="str">
        <f aca="false">IF(ISBLANK(B549),"",IF( ISBLANK(O549), "", ($Z$41-O549)/365))</f>
        <v/>
      </c>
      <c r="W549" s="29"/>
      <c r="X549" s="48" t="n">
        <v>1</v>
      </c>
      <c r="Y549" s="40"/>
    </row>
    <row r="550" customFormat="false" ht="15" hidden="false" customHeight="false" outlineLevel="0" collapsed="false">
      <c r="A550" s="1" t="n">
        <v>554</v>
      </c>
      <c r="B550" s="28" t="n">
        <v>1</v>
      </c>
      <c r="C550" s="29"/>
      <c r="D550" s="30" t="str">
        <f aca="false">CONCATENATE(E550,", ",F550,", кв-ры: ",H550,", агр: ",I550,", ",W550)</f>
        <v>, , кв-ры: 5, агр: , </v>
      </c>
      <c r="E550" s="31"/>
      <c r="F550" s="31"/>
      <c r="G550" s="31"/>
      <c r="H550" s="31" t="n">
        <v>5</v>
      </c>
      <c r="I550" s="32"/>
      <c r="J550" s="4"/>
      <c r="K550" s="33"/>
      <c r="L550" s="34" t="str">
        <f aca="false">IF(ISBLANK(K550),"a","b")</f>
        <v>a</v>
      </c>
      <c r="M550" s="34" t="str">
        <f aca="false">IF(ISBLANK(B550),"",IF(L550="b",K550,IF(L550="a","")))</f>
        <v/>
      </c>
      <c r="N550" s="35" t="n">
        <f aca="false">IF(ISBLANK(B550),"",IF( ISBLANK(K550), , IF( ISBLANK(O550), 1,) ))</f>
        <v>0</v>
      </c>
      <c r="O550" s="44"/>
      <c r="P550" s="37" t="str">
        <f aca="false">IF(ISBLANK(O550),"a","b")</f>
        <v>a</v>
      </c>
      <c r="Q550" s="34" t="str">
        <f aca="false">IF(ISBLANK(B550),"",IF(P550="b",O550,IF(P550="a","")))</f>
        <v/>
      </c>
      <c r="R550" s="35" t="n">
        <f aca="false">IF(ISBLANK(B550),"",IF( ISBLANK(O550), , 1))</f>
        <v>0</v>
      </c>
      <c r="S550" s="38" t="str">
        <f aca="true">IF(ISBLANK(B550),"",IF( ISBLANK(K550), "" , IF( ISBLANK(O550), (TODAY()-K550)/365, (O550-K550)/365)) )</f>
        <v/>
      </c>
      <c r="T550" s="38" t="str">
        <f aca="false">IF(ISBLANK(B550),"",IF( ISBLANK(K550), "" , IF( ISBLANK(O550), ($Z$41-K550)/365, (O550-K550)/365)) )</f>
        <v/>
      </c>
      <c r="U550" s="38" t="str">
        <f aca="true">IF(ISBLANK(B550),"",IF( ISBLANK(O550), "", (TODAY()-O550)/365))</f>
        <v/>
      </c>
      <c r="V550" s="38" t="str">
        <f aca="false">IF(ISBLANK(B550),"",IF( ISBLANK(O550), "", ($Z$41-O550)/365))</f>
        <v/>
      </c>
      <c r="W550" s="29"/>
      <c r="X550" s="48" t="n">
        <v>1</v>
      </c>
      <c r="Y550" s="40"/>
    </row>
    <row r="551" customFormat="false" ht="15" hidden="false" customHeight="false" outlineLevel="0" collapsed="false">
      <c r="A551" s="1" t="n">
        <v>555</v>
      </c>
      <c r="B551" s="28" t="n">
        <v>1</v>
      </c>
      <c r="C551" s="29"/>
      <c r="D551" s="30" t="str">
        <f aca="false">CONCATENATE(E551,", ",F551,", кв-ры: ",H551,", агр: ",I551,", ",W551)</f>
        <v>, , кв-ры: 6, агр: , </v>
      </c>
      <c r="E551" s="31"/>
      <c r="F551" s="31"/>
      <c r="G551" s="31"/>
      <c r="H551" s="31" t="n">
        <v>6</v>
      </c>
      <c r="I551" s="32"/>
      <c r="J551" s="4"/>
      <c r="K551" s="46"/>
      <c r="L551" s="34" t="str">
        <f aca="false">IF(ISBLANK(K551),"a","b")</f>
        <v>a</v>
      </c>
      <c r="M551" s="34" t="str">
        <f aca="false">IF(ISBLANK(B551),"",IF(L551="b",K551,IF(L551="a","")))</f>
        <v/>
      </c>
      <c r="N551" s="35" t="n">
        <f aca="false">IF(ISBLANK(B551),"",IF( ISBLANK(K551), , IF( ISBLANK(O551), 1,) ))</f>
        <v>0</v>
      </c>
      <c r="O551" s="44"/>
      <c r="P551" s="37" t="str">
        <f aca="false">IF(ISBLANK(O551),"a","b")</f>
        <v>a</v>
      </c>
      <c r="Q551" s="34" t="str">
        <f aca="false">IF(ISBLANK(B551),"",IF(P551="b",O551,IF(P551="a","")))</f>
        <v/>
      </c>
      <c r="R551" s="35" t="n">
        <f aca="false">IF(ISBLANK(B551),"",IF( ISBLANK(O551), , 1))</f>
        <v>0</v>
      </c>
      <c r="S551" s="38" t="str">
        <f aca="true">IF(ISBLANK(B551),"",IF( ISBLANK(K551), "" , IF( ISBLANK(O551), (TODAY()-K551)/365, (O551-K551)/365)) )</f>
        <v/>
      </c>
      <c r="T551" s="38" t="str">
        <f aca="false">IF(ISBLANK(B551),"",IF( ISBLANK(K551), "" , IF( ISBLANK(O551), ($Z$41-K551)/365, (O551-K551)/365)) )</f>
        <v/>
      </c>
      <c r="U551" s="38" t="str">
        <f aca="true">IF(ISBLANK(B551),"",IF( ISBLANK(O551), "", (TODAY()-O551)/365))</f>
        <v/>
      </c>
      <c r="V551" s="38" t="str">
        <f aca="false">IF(ISBLANK(B551),"",IF( ISBLANK(O551), "", ($Z$41-O551)/365))</f>
        <v/>
      </c>
      <c r="W551" s="29"/>
      <c r="X551" s="48" t="n">
        <v>1</v>
      </c>
      <c r="Y551" s="40"/>
    </row>
    <row r="552" customFormat="false" ht="15" hidden="false" customHeight="false" outlineLevel="0" collapsed="false">
      <c r="A552" s="1" t="n">
        <v>556</v>
      </c>
      <c r="B552" s="28" t="n">
        <v>1</v>
      </c>
      <c r="C552" s="29"/>
      <c r="D552" s="30" t="str">
        <f aca="false">CONCATENATE(E552,", ",F552,", кв-ры: ",H552,", агр: ",I552,", ",W552)</f>
        <v>, , кв-ры: 7, агр: , </v>
      </c>
      <c r="E552" s="31"/>
      <c r="F552" s="31"/>
      <c r="G552" s="31"/>
      <c r="H552" s="31" t="n">
        <v>7</v>
      </c>
      <c r="I552" s="32"/>
      <c r="J552" s="4"/>
      <c r="K552" s="46"/>
      <c r="L552" s="34" t="str">
        <f aca="false">IF(ISBLANK(K552),"a","b")</f>
        <v>a</v>
      </c>
      <c r="M552" s="34" t="str">
        <f aca="false">IF(ISBLANK(B552),"",IF(L552="b",K552,IF(L552="a","")))</f>
        <v/>
      </c>
      <c r="N552" s="35" t="n">
        <f aca="false">IF(ISBLANK(B552),"",IF( ISBLANK(K552), , IF( ISBLANK(O552), 1,) ))</f>
        <v>0</v>
      </c>
      <c r="O552" s="44"/>
      <c r="P552" s="37" t="str">
        <f aca="false">IF(ISBLANK(O552),"a","b")</f>
        <v>a</v>
      </c>
      <c r="Q552" s="34" t="str">
        <f aca="false">IF(ISBLANK(B552),"",IF(P552="b",O552,IF(P552="a","")))</f>
        <v/>
      </c>
      <c r="R552" s="35" t="n">
        <f aca="false">IF(ISBLANK(B552),"",IF( ISBLANK(O552), , 1))</f>
        <v>0</v>
      </c>
      <c r="S552" s="38" t="str">
        <f aca="true">IF(ISBLANK(B552),"",IF( ISBLANK(K552), "" , IF( ISBLANK(O552), (TODAY()-K552)/365, (O552-K552)/365)) )</f>
        <v/>
      </c>
      <c r="T552" s="38" t="str">
        <f aca="false">IF(ISBLANK(B552),"",IF( ISBLANK(K552), "" , IF( ISBLANK(O552), ($Z$41-K552)/365, (O552-K552)/365)) )</f>
        <v/>
      </c>
      <c r="U552" s="38" t="str">
        <f aca="true">IF(ISBLANK(B552),"",IF( ISBLANK(O552), "", (TODAY()-O552)/365))</f>
        <v/>
      </c>
      <c r="V552" s="38" t="str">
        <f aca="false">IF(ISBLANK(B552),"",IF( ISBLANK(O552), "", ($Z$41-O552)/365))</f>
        <v/>
      </c>
      <c r="W552" s="29"/>
      <c r="X552" s="48" t="n">
        <v>1</v>
      </c>
      <c r="Y552" s="40"/>
    </row>
    <row r="553" customFormat="false" ht="15" hidden="false" customHeight="false" outlineLevel="0" collapsed="false">
      <c r="A553" s="1" t="n">
        <v>557</v>
      </c>
      <c r="B553" s="28" t="n">
        <v>1</v>
      </c>
      <c r="C553" s="29"/>
      <c r="D553" s="30" t="str">
        <f aca="false">CONCATENATE(E553,", ",F553,", кв-ры: ",H553,", агр: ",I553,", ",W553)</f>
        <v>, , кв-ры: 8, агр: , </v>
      </c>
      <c r="E553" s="31"/>
      <c r="F553" s="31"/>
      <c r="G553" s="31"/>
      <c r="H553" s="31" t="n">
        <v>8</v>
      </c>
      <c r="I553" s="32"/>
      <c r="J553" s="4"/>
      <c r="K553" s="46"/>
      <c r="L553" s="34" t="str">
        <f aca="false">IF(ISBLANK(K553),"a","b")</f>
        <v>a</v>
      </c>
      <c r="M553" s="34" t="str">
        <f aca="false">IF(ISBLANK(B553),"",IF(L553="b",K553,IF(L553="a","")))</f>
        <v/>
      </c>
      <c r="N553" s="35" t="n">
        <f aca="false">IF(ISBLANK(B553),"",IF( ISBLANK(K553), , IF( ISBLANK(O553), 1,) ))</f>
        <v>0</v>
      </c>
      <c r="O553" s="44"/>
      <c r="P553" s="37" t="str">
        <f aca="false">IF(ISBLANK(O553),"a","b")</f>
        <v>a</v>
      </c>
      <c r="Q553" s="34" t="str">
        <f aca="false">IF(ISBLANK(B553),"",IF(P553="b",O553,IF(P553="a","")))</f>
        <v/>
      </c>
      <c r="R553" s="35" t="n">
        <f aca="false">IF(ISBLANK(B553),"",IF( ISBLANK(O553), , 1))</f>
        <v>0</v>
      </c>
      <c r="S553" s="38" t="str">
        <f aca="true">IF(ISBLANK(B553),"",IF( ISBLANK(K553), "" , IF( ISBLANK(O553), (TODAY()-K553)/365, (O553-K553)/365)) )</f>
        <v/>
      </c>
      <c r="T553" s="38" t="str">
        <f aca="false">IF(ISBLANK(B553),"",IF( ISBLANK(K553), "" , IF( ISBLANK(O553), ($Z$41-K553)/365, (O553-K553)/365)) )</f>
        <v/>
      </c>
      <c r="U553" s="38" t="str">
        <f aca="true">IF(ISBLANK(B553),"",IF( ISBLANK(O553), "", (TODAY()-O553)/365))</f>
        <v/>
      </c>
      <c r="V553" s="38" t="str">
        <f aca="false">IF(ISBLANK(B553),"",IF( ISBLANK(O553), "", ($Z$41-O553)/365))</f>
        <v/>
      </c>
      <c r="W553" s="29"/>
      <c r="X553" s="50" t="n">
        <v>1</v>
      </c>
      <c r="Y553" s="51"/>
    </row>
    <row r="554" customFormat="false" ht="15" hidden="false" customHeight="false" outlineLevel="0" collapsed="false">
      <c r="A554" s="1" t="n">
        <v>558</v>
      </c>
      <c r="B554" s="28" t="n">
        <v>1</v>
      </c>
      <c r="C554" s="29"/>
      <c r="D554" s="30" t="str">
        <f aca="false">CONCATENATE(E554,", ",F554,", кв-ры: ",H554,", агр: ",I554,", ",W554)</f>
        <v>, , кв-ры: 9, агр: , </v>
      </c>
      <c r="E554" s="31"/>
      <c r="F554" s="31"/>
      <c r="G554" s="31"/>
      <c r="H554" s="31" t="n">
        <v>9</v>
      </c>
      <c r="I554" s="32"/>
      <c r="J554" s="4"/>
      <c r="K554" s="33"/>
      <c r="L554" s="34" t="str">
        <f aca="false">IF(ISBLANK(K554),"a","b")</f>
        <v>a</v>
      </c>
      <c r="M554" s="34" t="str">
        <f aca="false">IF(ISBLANK(B554),"",IF(L554="b",K554,IF(L554="a","")))</f>
        <v/>
      </c>
      <c r="N554" s="35" t="n">
        <f aca="false">IF(ISBLANK(B554),"",IF( ISBLANK(K554), , IF( ISBLANK(O554), 1,) ))</f>
        <v>0</v>
      </c>
      <c r="O554" s="44"/>
      <c r="P554" s="37" t="str">
        <f aca="false">IF(ISBLANK(O554),"a","b")</f>
        <v>a</v>
      </c>
      <c r="Q554" s="34" t="str">
        <f aca="false">IF(ISBLANK(B554),"",IF(P554="b",O554,IF(P554="a","")))</f>
        <v/>
      </c>
      <c r="R554" s="35" t="n">
        <f aca="false">IF(ISBLANK(B554),"",IF( ISBLANK(O554), , 1))</f>
        <v>0</v>
      </c>
      <c r="S554" s="38" t="str">
        <f aca="true">IF(ISBLANK(B554),"",IF( ISBLANK(K554), "" , IF( ISBLANK(O554), (TODAY()-K554)/365, (O554-K554)/365)) )</f>
        <v/>
      </c>
      <c r="T554" s="38" t="str">
        <f aca="false">IF(ISBLANK(B554),"",IF( ISBLANK(K554), "" , IF( ISBLANK(O554), ($Z$41-K554)/365, (O554-K554)/365)) )</f>
        <v/>
      </c>
      <c r="U554" s="38" t="str">
        <f aca="true">IF(ISBLANK(B554),"",IF( ISBLANK(O554), "", (TODAY()-O554)/365))</f>
        <v/>
      </c>
      <c r="V554" s="38" t="str">
        <f aca="false">IF(ISBLANK(B554),"",IF( ISBLANK(O554), "", ($Z$41-O554)/365))</f>
        <v/>
      </c>
      <c r="W554" s="29"/>
      <c r="X554" s="50" t="n">
        <v>1</v>
      </c>
      <c r="Y554" s="51"/>
    </row>
    <row r="555" customFormat="false" ht="15" hidden="false" customHeight="false" outlineLevel="0" collapsed="false">
      <c r="A555" s="1" t="n">
        <v>559</v>
      </c>
      <c r="B555" s="28" t="n">
        <v>1</v>
      </c>
      <c r="C555" s="29"/>
      <c r="D555" s="30" t="str">
        <f aca="false">CONCATENATE(E555,", ",F555,", кв-ры: ",H555,", агр: ",I555,", ",W555)</f>
        <v>, , кв-ры: 10, агр: , </v>
      </c>
      <c r="E555" s="31"/>
      <c r="F555" s="31"/>
      <c r="G555" s="31"/>
      <c r="H555" s="31" t="n">
        <v>10</v>
      </c>
      <c r="I555" s="32"/>
      <c r="J555" s="4"/>
      <c r="K555" s="46"/>
      <c r="L555" s="34" t="str">
        <f aca="false">IF(ISBLANK(K555),"a","b")</f>
        <v>a</v>
      </c>
      <c r="M555" s="34" t="str">
        <f aca="false">IF(ISBLANK(B555),"",IF(L555="b",K555,IF(L555="a","")))</f>
        <v/>
      </c>
      <c r="N555" s="35" t="n">
        <f aca="false">IF(ISBLANK(B555),"",IF( ISBLANK(K555), , IF( ISBLANK(O555), 1,) ))</f>
        <v>0</v>
      </c>
      <c r="O555" s="44"/>
      <c r="P555" s="37" t="str">
        <f aca="false">IF(ISBLANK(O555),"a","b")</f>
        <v>a</v>
      </c>
      <c r="Q555" s="34" t="str">
        <f aca="false">IF(ISBLANK(B555),"",IF(P555="b",O555,IF(P555="a","")))</f>
        <v/>
      </c>
      <c r="R555" s="35" t="n">
        <f aca="false">IF(ISBLANK(B555),"",IF( ISBLANK(O555), , 1))</f>
        <v>0</v>
      </c>
      <c r="S555" s="38" t="str">
        <f aca="true">IF(ISBLANK(B555),"",IF( ISBLANK(K555), "" , IF( ISBLANK(O555), (TODAY()-K555)/365, (O555-K555)/365)) )</f>
        <v/>
      </c>
      <c r="T555" s="38" t="str">
        <f aca="false">IF(ISBLANK(B555),"",IF( ISBLANK(K555), "" , IF( ISBLANK(O555), ($Z$41-K555)/365, (O555-K555)/365)) )</f>
        <v/>
      </c>
      <c r="U555" s="38" t="str">
        <f aca="true">IF(ISBLANK(B555),"",IF( ISBLANK(O555), "", (TODAY()-O555)/365))</f>
        <v/>
      </c>
      <c r="V555" s="38" t="str">
        <f aca="false">IF(ISBLANK(B555),"",IF( ISBLANK(O555), "", ($Z$41-O555)/365))</f>
        <v/>
      </c>
      <c r="W555" s="29"/>
      <c r="X555" s="50" t="n">
        <v>1</v>
      </c>
      <c r="Y555" s="51"/>
    </row>
    <row r="556" customFormat="false" ht="15" hidden="false" customHeight="false" outlineLevel="0" collapsed="false">
      <c r="A556" s="1" t="n">
        <v>560</v>
      </c>
      <c r="B556" s="28" t="n">
        <v>1</v>
      </c>
      <c r="C556" s="29" t="n">
        <v>24</v>
      </c>
      <c r="D556" s="30" t="str">
        <f aca="false">CONCATENATE(E556,", ",F556,", кв-ры: ",H556,", агр: ",I556,", ",W556)</f>
        <v> Ленина, 56, кв-ры: 1, агр: , </v>
      </c>
      <c r="E556" s="31" t="s">
        <v>130</v>
      </c>
      <c r="F556" s="31" t="n">
        <v>56</v>
      </c>
      <c r="G556" s="31" t="n">
        <v>8</v>
      </c>
      <c r="H556" s="31" t="n">
        <v>1</v>
      </c>
      <c r="I556" s="32"/>
      <c r="J556" s="4"/>
      <c r="K556" s="33"/>
      <c r="L556" s="34" t="str">
        <f aca="false">IF(ISBLANK(K556),"a","b")</f>
        <v>a</v>
      </c>
      <c r="M556" s="34" t="str">
        <f aca="false">IF(ISBLANK(B556),"",IF(L556="b",K556,IF(L556="a","")))</f>
        <v/>
      </c>
      <c r="N556" s="35" t="n">
        <f aca="false">IF(ISBLANK(B556),"",IF( ISBLANK(K556), , IF( ISBLANK(O556), 1,) ))</f>
        <v>0</v>
      </c>
      <c r="O556" s="44"/>
      <c r="P556" s="37" t="str">
        <f aca="false">IF(ISBLANK(O556),"a","b")</f>
        <v>a</v>
      </c>
      <c r="Q556" s="34" t="str">
        <f aca="false">IF(ISBLANK(B556),"",IF(P556="b",O556,IF(P556="a","")))</f>
        <v/>
      </c>
      <c r="R556" s="35" t="n">
        <f aca="false">IF(ISBLANK(B556),"",IF( ISBLANK(O556), , 1))</f>
        <v>0</v>
      </c>
      <c r="S556" s="38" t="str">
        <f aca="true">IF(ISBLANK(B556),"",IF( ISBLANK(K556), "" , IF( ISBLANK(O556), (TODAY()-K556)/365, (O556-K556)/365)) )</f>
        <v/>
      </c>
      <c r="T556" s="38" t="str">
        <f aca="false">IF(ISBLANK(B556),"",IF( ISBLANK(K556), "" , IF( ISBLANK(O556), ($Z$41-K556)/365, (O556-K556)/365)) )</f>
        <v/>
      </c>
      <c r="U556" s="38" t="str">
        <f aca="true">IF(ISBLANK(B556),"",IF( ISBLANK(O556), "", (TODAY()-O556)/365))</f>
        <v/>
      </c>
      <c r="V556" s="38" t="str">
        <f aca="false">IF(ISBLANK(B556),"",IF( ISBLANK(O556), "", ($Z$41-O556)/365))</f>
        <v/>
      </c>
      <c r="W556" s="29"/>
      <c r="X556" s="50" t="n">
        <v>1</v>
      </c>
      <c r="Y556" s="51"/>
    </row>
    <row r="557" customFormat="false" ht="15" hidden="false" customHeight="false" outlineLevel="0" collapsed="false">
      <c r="A557" s="1" t="n">
        <v>561</v>
      </c>
      <c r="B557" s="28" t="n">
        <v>1</v>
      </c>
      <c r="C557" s="29"/>
      <c r="D557" s="30" t="str">
        <f aca="false">CONCATENATE(E557,", ",F557,", кв-ры: ",H557,", агр: ",I557,", ",W557)</f>
        <v>, , кв-ры: 2, агр: , </v>
      </c>
      <c r="E557" s="31"/>
      <c r="F557" s="31"/>
      <c r="G557" s="31"/>
      <c r="H557" s="31" t="n">
        <v>2</v>
      </c>
      <c r="I557" s="32"/>
      <c r="J557" s="4"/>
      <c r="K557" s="46"/>
      <c r="L557" s="34" t="str">
        <f aca="false">IF(ISBLANK(K557),"a","b")</f>
        <v>a</v>
      </c>
      <c r="M557" s="34" t="str">
        <f aca="false">IF(ISBLANK(B557),"",IF(L557="b",K557,IF(L557="a","")))</f>
        <v/>
      </c>
      <c r="N557" s="35" t="n">
        <f aca="false">IF(ISBLANK(B557),"",IF( ISBLANK(K557), , IF( ISBLANK(O557), 1,) ))</f>
        <v>0</v>
      </c>
      <c r="O557" s="44"/>
      <c r="P557" s="37" t="str">
        <f aca="false">IF(ISBLANK(O557),"a","b")</f>
        <v>a</v>
      </c>
      <c r="Q557" s="34" t="str">
        <f aca="false">IF(ISBLANK(B557),"",IF(P557="b",O557,IF(P557="a","")))</f>
        <v/>
      </c>
      <c r="R557" s="35" t="n">
        <f aca="false">IF(ISBLANK(B557),"",IF( ISBLANK(O557), , 1))</f>
        <v>0</v>
      </c>
      <c r="S557" s="38" t="str">
        <f aca="true">IF(ISBLANK(B557),"",IF( ISBLANK(K557), "" , IF( ISBLANK(O557), (TODAY()-K557)/365, (O557-K557)/365)) )</f>
        <v/>
      </c>
      <c r="T557" s="38" t="str">
        <f aca="false">IF(ISBLANK(B557),"",IF( ISBLANK(K557), "" , IF( ISBLANK(O557), ($Z$41-K557)/365, (O557-K557)/365)) )</f>
        <v/>
      </c>
      <c r="U557" s="38" t="str">
        <f aca="true">IF(ISBLANK(B557),"",IF( ISBLANK(O557), "", (TODAY()-O557)/365))</f>
        <v/>
      </c>
      <c r="V557" s="38" t="str">
        <f aca="false">IF(ISBLANK(B557),"",IF( ISBLANK(O557), "", ($Z$41-O557)/365))</f>
        <v/>
      </c>
      <c r="W557" s="29"/>
      <c r="X557" s="48" t="n">
        <v>1</v>
      </c>
      <c r="Y557" s="40"/>
    </row>
    <row r="558" customFormat="false" ht="15" hidden="false" customHeight="false" outlineLevel="0" collapsed="false">
      <c r="A558" s="1" t="n">
        <v>562</v>
      </c>
      <c r="B558" s="28" t="n">
        <v>1</v>
      </c>
      <c r="C558" s="29"/>
      <c r="D558" s="30" t="str">
        <f aca="false">CONCATENATE(E558,", ",F558,", кв-ры: ",H558,", агр: ",I558,", ",W558)</f>
        <v>, , кв-ры: 3, агр: , </v>
      </c>
      <c r="E558" s="31"/>
      <c r="F558" s="31"/>
      <c r="G558" s="31"/>
      <c r="H558" s="31" t="n">
        <v>3</v>
      </c>
      <c r="I558" s="32"/>
      <c r="J558" s="4"/>
      <c r="K558" s="46"/>
      <c r="L558" s="34" t="str">
        <f aca="false">IF(ISBLANK(K558),"a","b")</f>
        <v>a</v>
      </c>
      <c r="M558" s="34" t="str">
        <f aca="false">IF(ISBLANK(B558),"",IF(L558="b",K558,IF(L558="a","")))</f>
        <v/>
      </c>
      <c r="N558" s="35" t="n">
        <f aca="false">IF(ISBLANK(B558),"",IF( ISBLANK(K558), , IF( ISBLANK(O558), 1,) ))</f>
        <v>0</v>
      </c>
      <c r="O558" s="44"/>
      <c r="P558" s="37" t="str">
        <f aca="false">IF(ISBLANK(O558),"a","b")</f>
        <v>a</v>
      </c>
      <c r="Q558" s="34" t="str">
        <f aca="false">IF(ISBLANK(B558),"",IF(P558="b",O558,IF(P558="a","")))</f>
        <v/>
      </c>
      <c r="R558" s="35" t="n">
        <f aca="false">IF(ISBLANK(B558),"",IF( ISBLANK(O558), , 1))</f>
        <v>0</v>
      </c>
      <c r="S558" s="38" t="str">
        <f aca="true">IF(ISBLANK(B558),"",IF( ISBLANK(K558), "" , IF( ISBLANK(O558), (TODAY()-K558)/365, (O558-K558)/365)) )</f>
        <v/>
      </c>
      <c r="T558" s="38" t="str">
        <f aca="false">IF(ISBLANK(B558),"",IF( ISBLANK(K558), "" , IF( ISBLANK(O558), ($Z$41-K558)/365, (O558-K558)/365)) )</f>
        <v/>
      </c>
      <c r="U558" s="38" t="str">
        <f aca="true">IF(ISBLANK(B558),"",IF( ISBLANK(O558), "", (TODAY()-O558)/365))</f>
        <v/>
      </c>
      <c r="V558" s="38" t="str">
        <f aca="false">IF(ISBLANK(B558),"",IF( ISBLANK(O558), "", ($Z$41-O558)/365))</f>
        <v/>
      </c>
      <c r="W558" s="29"/>
      <c r="X558" s="48" t="n">
        <v>1</v>
      </c>
      <c r="Y558" s="40"/>
    </row>
    <row r="559" customFormat="false" ht="15" hidden="false" customHeight="false" outlineLevel="0" collapsed="false">
      <c r="A559" s="1" t="n">
        <v>563</v>
      </c>
      <c r="B559" s="28" t="n">
        <v>1</v>
      </c>
      <c r="C559" s="29"/>
      <c r="D559" s="30" t="str">
        <f aca="false">CONCATENATE(E559,", ",F559,", кв-ры: ",H559,", агр: ",I559,", ",W559)</f>
        <v>, , кв-ры: 4, агр: , </v>
      </c>
      <c r="E559" s="31"/>
      <c r="F559" s="31"/>
      <c r="G559" s="31"/>
      <c r="H559" s="31" t="n">
        <v>4</v>
      </c>
      <c r="I559" s="32"/>
      <c r="J559" s="4"/>
      <c r="K559" s="33"/>
      <c r="L559" s="34" t="str">
        <f aca="false">IF(ISBLANK(K559),"a","b")</f>
        <v>a</v>
      </c>
      <c r="M559" s="34" t="str">
        <f aca="false">IF(ISBLANK(B559),"",IF(L559="b",K559,IF(L559="a","")))</f>
        <v/>
      </c>
      <c r="N559" s="35" t="n">
        <f aca="false">IF(ISBLANK(B559),"",IF( ISBLANK(K559), , IF( ISBLANK(O559), 1,) ))</f>
        <v>0</v>
      </c>
      <c r="O559" s="44"/>
      <c r="P559" s="37" t="str">
        <f aca="false">IF(ISBLANK(O559),"a","b")</f>
        <v>a</v>
      </c>
      <c r="Q559" s="34" t="str">
        <f aca="false">IF(ISBLANK(B559),"",IF(P559="b",O559,IF(P559="a","")))</f>
        <v/>
      </c>
      <c r="R559" s="35" t="n">
        <f aca="false">IF(ISBLANK(B559),"",IF( ISBLANK(O559), , 1))</f>
        <v>0</v>
      </c>
      <c r="S559" s="38" t="str">
        <f aca="true">IF(ISBLANK(B559),"",IF( ISBLANK(K559), "" , IF( ISBLANK(O559), (TODAY()-K559)/365, (O559-K559)/365)) )</f>
        <v/>
      </c>
      <c r="T559" s="38" t="str">
        <f aca="false">IF(ISBLANK(B559),"",IF( ISBLANK(K559), "" , IF( ISBLANK(O559), ($Z$41-K559)/365, (O559-K559)/365)) )</f>
        <v/>
      </c>
      <c r="U559" s="38" t="str">
        <f aca="true">IF(ISBLANK(B559),"",IF( ISBLANK(O559), "", (TODAY()-O559)/365))</f>
        <v/>
      </c>
      <c r="V559" s="38" t="str">
        <f aca="false">IF(ISBLANK(B559),"",IF( ISBLANK(O559), "", ($Z$41-O559)/365))</f>
        <v/>
      </c>
      <c r="W559" s="29"/>
      <c r="X559" s="48" t="n">
        <v>1</v>
      </c>
      <c r="Y559" s="40"/>
    </row>
    <row r="560" customFormat="false" ht="15" hidden="false" customHeight="false" outlineLevel="0" collapsed="false">
      <c r="A560" s="1" t="n">
        <v>564</v>
      </c>
      <c r="B560" s="28" t="n">
        <v>1</v>
      </c>
      <c r="C560" s="29"/>
      <c r="D560" s="30" t="str">
        <f aca="false">CONCATENATE(E560,", ",F560,", кв-ры: ",H560,", агр: ",I560,", ",W560)</f>
        <v>, , кв-ры: 5, агр: , </v>
      </c>
      <c r="E560" s="31"/>
      <c r="F560" s="31"/>
      <c r="G560" s="31"/>
      <c r="H560" s="31" t="n">
        <v>5</v>
      </c>
      <c r="I560" s="32"/>
      <c r="J560" s="4"/>
      <c r="K560" s="46"/>
      <c r="L560" s="34" t="str">
        <f aca="false">IF(ISBLANK(K560),"a","b")</f>
        <v>a</v>
      </c>
      <c r="M560" s="34" t="str">
        <f aca="false">IF(ISBLANK(B560),"",IF(L560="b",K560,IF(L560="a","")))</f>
        <v/>
      </c>
      <c r="N560" s="35" t="n">
        <f aca="false">IF(ISBLANK(B560),"",IF( ISBLANK(K560), , IF( ISBLANK(O560), 1,) ))</f>
        <v>0</v>
      </c>
      <c r="O560" s="44"/>
      <c r="P560" s="37" t="str">
        <f aca="false">IF(ISBLANK(O560),"a","b")</f>
        <v>a</v>
      </c>
      <c r="Q560" s="34" t="str">
        <f aca="false">IF(ISBLANK(B560),"",IF(P560="b",O560,IF(P560="a","")))</f>
        <v/>
      </c>
      <c r="R560" s="35" t="n">
        <f aca="false">IF(ISBLANK(B560),"",IF( ISBLANK(O560), , 1))</f>
        <v>0</v>
      </c>
      <c r="S560" s="38" t="str">
        <f aca="true">IF(ISBLANK(B560),"",IF( ISBLANK(K560), "" , IF( ISBLANK(O560), (TODAY()-K560)/365, (O560-K560)/365)) )</f>
        <v/>
      </c>
      <c r="T560" s="38" t="str">
        <f aca="false">IF(ISBLANK(B560),"",IF( ISBLANK(K560), "" , IF( ISBLANK(O560), ($Z$41-K560)/365, (O560-K560)/365)) )</f>
        <v/>
      </c>
      <c r="U560" s="38" t="str">
        <f aca="true">IF(ISBLANK(B560),"",IF( ISBLANK(O560), "", (TODAY()-O560)/365))</f>
        <v/>
      </c>
      <c r="V560" s="38" t="str">
        <f aca="false">IF(ISBLANK(B560),"",IF( ISBLANK(O560), "", ($Z$41-O560)/365))</f>
        <v/>
      </c>
      <c r="W560" s="29"/>
      <c r="X560" s="39" t="n">
        <v>1</v>
      </c>
      <c r="Y560" s="40"/>
    </row>
    <row r="561" customFormat="false" ht="15" hidden="false" customHeight="false" outlineLevel="0" collapsed="false">
      <c r="A561" s="1" t="n">
        <v>565</v>
      </c>
      <c r="B561" s="28" t="n">
        <v>1</v>
      </c>
      <c r="C561" s="29"/>
      <c r="D561" s="30" t="str">
        <f aca="false">CONCATENATE(E561,", ",F561,", кв-ры: ",H561,", агр: ",I561,", ",W561)</f>
        <v>, , кв-ры: 6, агр: , </v>
      </c>
      <c r="E561" s="31"/>
      <c r="F561" s="31"/>
      <c r="G561" s="31"/>
      <c r="H561" s="31" t="n">
        <v>6</v>
      </c>
      <c r="I561" s="32"/>
      <c r="J561" s="4"/>
      <c r="K561" s="46"/>
      <c r="L561" s="34" t="str">
        <f aca="false">IF(ISBLANK(K561),"a","b")</f>
        <v>a</v>
      </c>
      <c r="M561" s="34" t="str">
        <f aca="false">IF(ISBLANK(B561),"",IF(L561="b",K561,IF(L561="a","")))</f>
        <v/>
      </c>
      <c r="N561" s="35" t="n">
        <f aca="false">IF(ISBLANK(B561),"",IF( ISBLANK(K561), , IF( ISBLANK(O561), 1,) ))</f>
        <v>0</v>
      </c>
      <c r="O561" s="44"/>
      <c r="P561" s="37" t="str">
        <f aca="false">IF(ISBLANK(O561),"a","b")</f>
        <v>a</v>
      </c>
      <c r="Q561" s="34" t="str">
        <f aca="false">IF(ISBLANK(B561),"",IF(P561="b",O561,IF(P561="a","")))</f>
        <v/>
      </c>
      <c r="R561" s="35" t="n">
        <f aca="false">IF(ISBLANK(B561),"",IF( ISBLANK(O561), , 1))</f>
        <v>0</v>
      </c>
      <c r="S561" s="38" t="str">
        <f aca="true">IF(ISBLANK(B561),"",IF( ISBLANK(K561), "" , IF( ISBLANK(O561), (TODAY()-K561)/365, (O561-K561)/365)) )</f>
        <v/>
      </c>
      <c r="T561" s="38" t="str">
        <f aca="false">IF(ISBLANK(B561),"",IF( ISBLANK(K561), "" , IF( ISBLANK(O561), ($Z$41-K561)/365, (O561-K561)/365)) )</f>
        <v/>
      </c>
      <c r="U561" s="38" t="str">
        <f aca="true">IF(ISBLANK(B561),"",IF( ISBLANK(O561), "", (TODAY()-O561)/365))</f>
        <v/>
      </c>
      <c r="V561" s="38" t="str">
        <f aca="false">IF(ISBLANK(B561),"",IF( ISBLANK(O561), "", ($Z$41-O561)/365))</f>
        <v/>
      </c>
      <c r="W561" s="29"/>
      <c r="X561" s="39" t="n">
        <v>1</v>
      </c>
      <c r="Y561" s="40"/>
    </row>
    <row r="562" customFormat="false" ht="15" hidden="false" customHeight="false" outlineLevel="0" collapsed="false">
      <c r="A562" s="1" t="n">
        <v>566</v>
      </c>
      <c r="B562" s="28" t="n">
        <v>1</v>
      </c>
      <c r="C562" s="29"/>
      <c r="D562" s="30" t="str">
        <f aca="false">CONCATENATE(E562,", ",F562,", кв-ры: ",H562,", агр: ",I562,", ",W562)</f>
        <v>, , кв-ры: 7, агр: , </v>
      </c>
      <c r="E562" s="31"/>
      <c r="F562" s="31"/>
      <c r="G562" s="31"/>
      <c r="H562" s="31" t="n">
        <v>7</v>
      </c>
      <c r="I562" s="32"/>
      <c r="J562" s="4"/>
      <c r="K562" s="46"/>
      <c r="L562" s="34" t="str">
        <f aca="false">IF(ISBLANK(K562),"a","b")</f>
        <v>a</v>
      </c>
      <c r="M562" s="34" t="str">
        <f aca="false">IF(ISBLANK(B562),"",IF(L562="b",K562,IF(L562="a","")))</f>
        <v/>
      </c>
      <c r="N562" s="35" t="n">
        <f aca="false">IF(ISBLANK(B562),"",IF( ISBLANK(K562), , IF( ISBLANK(O562), 1,) ))</f>
        <v>0</v>
      </c>
      <c r="O562" s="44"/>
      <c r="P562" s="37" t="str">
        <f aca="false">IF(ISBLANK(O562),"a","b")</f>
        <v>a</v>
      </c>
      <c r="Q562" s="34" t="str">
        <f aca="false">IF(ISBLANK(B562),"",IF(P562="b",O562,IF(P562="a","")))</f>
        <v/>
      </c>
      <c r="R562" s="35" t="n">
        <f aca="false">IF(ISBLANK(B562),"",IF( ISBLANK(O562), , 1))</f>
        <v>0</v>
      </c>
      <c r="S562" s="38" t="str">
        <f aca="true">IF(ISBLANK(B562),"",IF( ISBLANK(K562), "" , IF( ISBLANK(O562), (TODAY()-K562)/365, (O562-K562)/365)) )</f>
        <v/>
      </c>
      <c r="T562" s="38" t="str">
        <f aca="false">IF(ISBLANK(B562),"",IF( ISBLANK(K562), "" , IF( ISBLANK(O562), ($Z$41-K562)/365, (O562-K562)/365)) )</f>
        <v/>
      </c>
      <c r="U562" s="38" t="str">
        <f aca="true">IF(ISBLANK(B562),"",IF( ISBLANK(O562), "", (TODAY()-O562)/365))</f>
        <v/>
      </c>
      <c r="V562" s="38" t="str">
        <f aca="false">IF(ISBLANK(B562),"",IF( ISBLANK(O562), "", ($Z$41-O562)/365))</f>
        <v/>
      </c>
      <c r="W562" s="29"/>
      <c r="X562" s="39" t="n">
        <v>1</v>
      </c>
      <c r="Y562" s="40"/>
    </row>
    <row r="563" customFormat="false" ht="15" hidden="false" customHeight="false" outlineLevel="0" collapsed="false">
      <c r="A563" s="1" t="n">
        <v>567</v>
      </c>
      <c r="B563" s="28" t="n">
        <v>1</v>
      </c>
      <c r="C563" s="29"/>
      <c r="D563" s="30" t="str">
        <f aca="false">CONCATENATE(E563,", ",F563,", кв-ры: ",H563,", агр: ",I563,", ",W563)</f>
        <v>, , кв-ры: 8, агр: , </v>
      </c>
      <c r="E563" s="31"/>
      <c r="F563" s="31"/>
      <c r="G563" s="31"/>
      <c r="H563" s="31" t="n">
        <v>8</v>
      </c>
      <c r="I563" s="32"/>
      <c r="J563" s="4"/>
      <c r="K563" s="33"/>
      <c r="L563" s="34" t="str">
        <f aca="false">IF(ISBLANK(K563),"a","b")</f>
        <v>a</v>
      </c>
      <c r="M563" s="34" t="str">
        <f aca="false">IF(ISBLANK(B563),"",IF(L563="b",K563,IF(L563="a","")))</f>
        <v/>
      </c>
      <c r="N563" s="35" t="n">
        <f aca="false">IF(ISBLANK(B563),"",IF( ISBLANK(K563), , IF( ISBLANK(O563), 1,) ))</f>
        <v>0</v>
      </c>
      <c r="O563" s="44"/>
      <c r="P563" s="37" t="str">
        <f aca="false">IF(ISBLANK(O563),"a","b")</f>
        <v>a</v>
      </c>
      <c r="Q563" s="34" t="str">
        <f aca="false">IF(ISBLANK(B563),"",IF(P563="b",O563,IF(P563="a","")))</f>
        <v/>
      </c>
      <c r="R563" s="35" t="n">
        <f aca="false">IF(ISBLANK(B563),"",IF( ISBLANK(O563), , 1))</f>
        <v>0</v>
      </c>
      <c r="S563" s="38" t="str">
        <f aca="true">IF(ISBLANK(B563),"",IF( ISBLANK(K563), "" , IF( ISBLANK(O563), (TODAY()-K563)/365, (O563-K563)/365)) )</f>
        <v/>
      </c>
      <c r="T563" s="38" t="str">
        <f aca="false">IF(ISBLANK(B563),"",IF( ISBLANK(K563), "" , IF( ISBLANK(O563), ($Z$41-K563)/365, (O563-K563)/365)) )</f>
        <v/>
      </c>
      <c r="U563" s="38" t="str">
        <f aca="true">IF(ISBLANK(B563),"",IF( ISBLANK(O563), "", (TODAY()-O563)/365))</f>
        <v/>
      </c>
      <c r="V563" s="38" t="str">
        <f aca="false">IF(ISBLANK(B563),"",IF( ISBLANK(O563), "", ($Z$41-O563)/365))</f>
        <v/>
      </c>
      <c r="W563" s="29"/>
      <c r="X563" s="39" t="n">
        <v>1</v>
      </c>
      <c r="Y563" s="40"/>
    </row>
    <row r="564" customFormat="false" ht="15" hidden="false" customHeight="false" outlineLevel="0" collapsed="false">
      <c r="A564" s="1" t="n">
        <v>568</v>
      </c>
      <c r="B564" s="28" t="n">
        <v>1</v>
      </c>
      <c r="C564" s="29" t="n">
        <v>25</v>
      </c>
      <c r="D564" s="30" t="str">
        <f aca="false">CONCATENATE(E564,", ",F564,", кв-ры: ",H564,", агр: ",I564,", ",W564)</f>
        <v> Ленина, 58, кв-ры: 1, агр: , </v>
      </c>
      <c r="E564" s="31" t="s">
        <v>130</v>
      </c>
      <c r="F564" s="31" t="n">
        <v>58</v>
      </c>
      <c r="G564" s="31" t="n">
        <v>8</v>
      </c>
      <c r="H564" s="31" t="n">
        <v>1</v>
      </c>
      <c r="I564" s="32"/>
      <c r="J564" s="4"/>
      <c r="K564" s="46"/>
      <c r="L564" s="34" t="str">
        <f aca="false">IF(ISBLANK(K564),"a","b")</f>
        <v>a</v>
      </c>
      <c r="M564" s="34" t="str">
        <f aca="false">IF(ISBLANK(B564),"",IF(L564="b",K564,IF(L564="a","")))</f>
        <v/>
      </c>
      <c r="N564" s="35" t="n">
        <f aca="false">IF(ISBLANK(B564),"",IF( ISBLANK(K564), , IF( ISBLANK(O564), 1,) ))</f>
        <v>0</v>
      </c>
      <c r="O564" s="44"/>
      <c r="P564" s="37" t="str">
        <f aca="false">IF(ISBLANK(O564),"a","b")</f>
        <v>a</v>
      </c>
      <c r="Q564" s="34" t="str">
        <f aca="false">IF(ISBLANK(B564),"",IF(P564="b",O564,IF(P564="a","")))</f>
        <v/>
      </c>
      <c r="R564" s="35" t="n">
        <f aca="false">IF(ISBLANK(B564),"",IF( ISBLANK(O564), , 1))</f>
        <v>0</v>
      </c>
      <c r="S564" s="38" t="str">
        <f aca="true">IF(ISBLANK(B564),"",IF( ISBLANK(K564), "" , IF( ISBLANK(O564), (TODAY()-K564)/365, (O564-K564)/365)) )</f>
        <v/>
      </c>
      <c r="T564" s="38" t="str">
        <f aca="false">IF(ISBLANK(B564),"",IF( ISBLANK(K564), "" , IF( ISBLANK(O564), ($Z$41-K564)/365, (O564-K564)/365)) )</f>
        <v/>
      </c>
      <c r="U564" s="38" t="str">
        <f aca="true">IF(ISBLANK(B564),"",IF( ISBLANK(O564), "", (TODAY()-O564)/365))</f>
        <v/>
      </c>
      <c r="V564" s="38" t="str">
        <f aca="false">IF(ISBLANK(B564),"",IF( ISBLANK(O564), "", ($Z$41-O564)/365))</f>
        <v/>
      </c>
      <c r="W564" s="29"/>
      <c r="X564" s="39" t="n">
        <v>1</v>
      </c>
      <c r="Y564" s="40"/>
    </row>
    <row r="565" customFormat="false" ht="15" hidden="false" customHeight="false" outlineLevel="0" collapsed="false">
      <c r="A565" s="1" t="n">
        <v>569</v>
      </c>
      <c r="B565" s="28" t="n">
        <v>1</v>
      </c>
      <c r="C565" s="29"/>
      <c r="D565" s="30" t="str">
        <f aca="false">CONCATENATE(E565,", ",F565,", кв-ры: ",H565,", агр: ",I565,", ",W565)</f>
        <v>, , кв-ры: 2, агр: , </v>
      </c>
      <c r="E565" s="31"/>
      <c r="F565" s="31"/>
      <c r="G565" s="31"/>
      <c r="H565" s="31" t="n">
        <v>2</v>
      </c>
      <c r="I565" s="32"/>
      <c r="J565" s="4"/>
      <c r="K565" s="46"/>
      <c r="L565" s="34" t="str">
        <f aca="false">IF(ISBLANK(K565),"a","b")</f>
        <v>a</v>
      </c>
      <c r="M565" s="34" t="str">
        <f aca="false">IF(ISBLANK(B565),"",IF(L565="b",K565,IF(L565="a","")))</f>
        <v/>
      </c>
      <c r="N565" s="35" t="n">
        <f aca="false">IF(ISBLANK(B565),"",IF( ISBLANK(K565), , IF( ISBLANK(O565), 1,) ))</f>
        <v>0</v>
      </c>
      <c r="O565" s="44"/>
      <c r="P565" s="37" t="str">
        <f aca="false">IF(ISBLANK(O565),"a","b")</f>
        <v>a</v>
      </c>
      <c r="Q565" s="34" t="str">
        <f aca="false">IF(ISBLANK(B565),"",IF(P565="b",O565,IF(P565="a","")))</f>
        <v/>
      </c>
      <c r="R565" s="35" t="n">
        <f aca="false">IF(ISBLANK(B565),"",IF( ISBLANK(O565), , 1))</f>
        <v>0</v>
      </c>
      <c r="S565" s="38" t="str">
        <f aca="true">IF(ISBLANK(B565),"",IF( ISBLANK(K565), "" , IF( ISBLANK(O565), (TODAY()-K565)/365, (O565-K565)/365)) )</f>
        <v/>
      </c>
      <c r="T565" s="38" t="str">
        <f aca="false">IF(ISBLANK(B565),"",IF( ISBLANK(K565), "" , IF( ISBLANK(O565), ($Z$41-K565)/365, (O565-K565)/365)) )</f>
        <v/>
      </c>
      <c r="U565" s="38" t="str">
        <f aca="true">IF(ISBLANK(B565),"",IF( ISBLANK(O565), "", (TODAY()-O565)/365))</f>
        <v/>
      </c>
      <c r="V565" s="38" t="str">
        <f aca="false">IF(ISBLANK(B565),"",IF( ISBLANK(O565), "", ($Z$41-O565)/365))</f>
        <v/>
      </c>
      <c r="W565" s="29"/>
      <c r="X565" s="39" t="n">
        <v>1</v>
      </c>
      <c r="Y565" s="40"/>
    </row>
    <row r="566" customFormat="false" ht="15" hidden="false" customHeight="false" outlineLevel="0" collapsed="false">
      <c r="A566" s="1" t="n">
        <v>570</v>
      </c>
      <c r="B566" s="28" t="n">
        <v>1</v>
      </c>
      <c r="C566" s="29"/>
      <c r="D566" s="30" t="str">
        <f aca="false">CONCATENATE(E566,", ",F566,", кв-ры: ",H566,", агр: ",I566,", ",W566)</f>
        <v>, , кв-ры: 3, агр: , </v>
      </c>
      <c r="E566" s="31"/>
      <c r="F566" s="31"/>
      <c r="G566" s="31"/>
      <c r="H566" s="31" t="n">
        <v>3</v>
      </c>
      <c r="I566" s="32"/>
      <c r="J566" s="4"/>
      <c r="K566" s="46"/>
      <c r="L566" s="34" t="str">
        <f aca="false">IF(ISBLANK(K566),"a","b")</f>
        <v>a</v>
      </c>
      <c r="M566" s="34" t="str">
        <f aca="false">IF(ISBLANK(B566),"",IF(L566="b",K566,IF(L566="a","")))</f>
        <v/>
      </c>
      <c r="N566" s="35" t="n">
        <f aca="false">IF(ISBLANK(B566),"",IF( ISBLANK(K566), , IF( ISBLANK(O566), 1,) ))</f>
        <v>0</v>
      </c>
      <c r="O566" s="44"/>
      <c r="P566" s="37" t="str">
        <f aca="false">IF(ISBLANK(O566),"a","b")</f>
        <v>a</v>
      </c>
      <c r="Q566" s="34" t="str">
        <f aca="false">IF(ISBLANK(B566),"",IF(P566="b",O566,IF(P566="a","")))</f>
        <v/>
      </c>
      <c r="R566" s="35" t="n">
        <f aca="false">IF(ISBLANK(B566),"",IF( ISBLANK(O566), , 1))</f>
        <v>0</v>
      </c>
      <c r="S566" s="38" t="str">
        <f aca="true">IF(ISBLANK(B566),"",IF( ISBLANK(K566), "" , IF( ISBLANK(O566), (TODAY()-K566)/365, (O566-K566)/365)) )</f>
        <v/>
      </c>
      <c r="T566" s="38" t="str">
        <f aca="false">IF(ISBLANK(B566),"",IF( ISBLANK(K566), "" , IF( ISBLANK(O566), ($Z$41-K566)/365, (O566-K566)/365)) )</f>
        <v/>
      </c>
      <c r="U566" s="38" t="str">
        <f aca="true">IF(ISBLANK(B566),"",IF( ISBLANK(O566), "", (TODAY()-O566)/365))</f>
        <v/>
      </c>
      <c r="V566" s="38" t="str">
        <f aca="false">IF(ISBLANK(B566),"",IF( ISBLANK(O566), "", ($Z$41-O566)/365))</f>
        <v/>
      </c>
      <c r="W566" s="29"/>
      <c r="X566" s="39" t="n">
        <v>1</v>
      </c>
      <c r="Y566" s="40"/>
    </row>
    <row r="567" customFormat="false" ht="15" hidden="false" customHeight="false" outlineLevel="0" collapsed="false">
      <c r="A567" s="1" t="n">
        <v>571</v>
      </c>
      <c r="B567" s="28" t="n">
        <v>1</v>
      </c>
      <c r="C567" s="29"/>
      <c r="D567" s="30" t="str">
        <f aca="false">CONCATENATE(E567,", ",F567,", кв-ры: ",H567,", агр: ",I567,", ",W567)</f>
        <v>, , кв-ры: 4, агр: , </v>
      </c>
      <c r="E567" s="31"/>
      <c r="F567" s="31"/>
      <c r="G567" s="31"/>
      <c r="H567" s="31" t="n">
        <v>4</v>
      </c>
      <c r="I567" s="32"/>
      <c r="J567" s="4"/>
      <c r="K567" s="46"/>
      <c r="L567" s="34" t="str">
        <f aca="false">IF(ISBLANK(K567),"a","b")</f>
        <v>a</v>
      </c>
      <c r="M567" s="34" t="str">
        <f aca="false">IF(ISBLANK(B567),"",IF(L567="b",K567,IF(L567="a","")))</f>
        <v/>
      </c>
      <c r="N567" s="35" t="n">
        <f aca="false">IF(ISBLANK(B567),"",IF( ISBLANK(K567), , IF( ISBLANK(O567), 1,) ))</f>
        <v>0</v>
      </c>
      <c r="O567" s="44"/>
      <c r="P567" s="37" t="str">
        <f aca="false">IF(ISBLANK(O567),"a","b")</f>
        <v>a</v>
      </c>
      <c r="Q567" s="34" t="str">
        <f aca="false">IF(ISBLANK(B567),"",IF(P567="b",O567,IF(P567="a","")))</f>
        <v/>
      </c>
      <c r="R567" s="35" t="n">
        <f aca="false">IF(ISBLANK(B567),"",IF( ISBLANK(O567), , 1))</f>
        <v>0</v>
      </c>
      <c r="S567" s="38" t="str">
        <f aca="true">IF(ISBLANK(B567),"",IF( ISBLANK(K567), "" , IF( ISBLANK(O567), (TODAY()-K567)/365, (O567-K567)/365)) )</f>
        <v/>
      </c>
      <c r="T567" s="38" t="str">
        <f aca="false">IF(ISBLANK(B567),"",IF( ISBLANK(K567), "" , IF( ISBLANK(O567), ($Z$41-K567)/365, (O567-K567)/365)) )</f>
        <v/>
      </c>
      <c r="U567" s="38" t="str">
        <f aca="true">IF(ISBLANK(B567),"",IF( ISBLANK(O567), "", (TODAY()-O567)/365))</f>
        <v/>
      </c>
      <c r="V567" s="38" t="str">
        <f aca="false">IF(ISBLANK(B567),"",IF( ISBLANK(O567), "", ($Z$41-O567)/365))</f>
        <v/>
      </c>
      <c r="W567" s="29"/>
      <c r="X567" s="39" t="n">
        <v>1</v>
      </c>
      <c r="Y567" s="40"/>
    </row>
    <row r="568" customFormat="false" ht="15" hidden="false" customHeight="false" outlineLevel="0" collapsed="false">
      <c r="A568" s="1" t="n">
        <v>572</v>
      </c>
      <c r="B568" s="28" t="n">
        <v>1</v>
      </c>
      <c r="C568" s="29"/>
      <c r="D568" s="30" t="str">
        <f aca="false">CONCATENATE(E568,", ",F568,", кв-ры: ",H568,", агр: ",I568,", ",W568)</f>
        <v>, , кв-ры: 5, агр: , </v>
      </c>
      <c r="E568" s="31"/>
      <c r="F568" s="31"/>
      <c r="G568" s="31"/>
      <c r="H568" s="31" t="n">
        <v>5</v>
      </c>
      <c r="I568" s="32"/>
      <c r="J568" s="4"/>
      <c r="K568" s="33"/>
      <c r="L568" s="34" t="str">
        <f aca="false">IF(ISBLANK(K568),"a","b")</f>
        <v>a</v>
      </c>
      <c r="M568" s="34" t="str">
        <f aca="false">IF(ISBLANK(B568),"",IF(L568="b",K568,IF(L568="a","")))</f>
        <v/>
      </c>
      <c r="N568" s="35" t="n">
        <f aca="false">IF(ISBLANK(B568),"",IF( ISBLANK(K568), , IF( ISBLANK(O568), 1,) ))</f>
        <v>0</v>
      </c>
      <c r="O568" s="44"/>
      <c r="P568" s="37" t="str">
        <f aca="false">IF(ISBLANK(O568),"a","b")</f>
        <v>a</v>
      </c>
      <c r="Q568" s="34" t="str">
        <f aca="false">IF(ISBLANK(B568),"",IF(P568="b",O568,IF(P568="a","")))</f>
        <v/>
      </c>
      <c r="R568" s="35" t="n">
        <f aca="false">IF(ISBLANK(B568),"",IF( ISBLANK(O568), , 1))</f>
        <v>0</v>
      </c>
      <c r="S568" s="38" t="str">
        <f aca="true">IF(ISBLANK(B568),"",IF( ISBLANK(K568), "" , IF( ISBLANK(O568), (TODAY()-K568)/365, (O568-K568)/365)) )</f>
        <v/>
      </c>
      <c r="T568" s="38" t="str">
        <f aca="false">IF(ISBLANK(B568),"",IF( ISBLANK(K568), "" , IF( ISBLANK(O568), ($Z$41-K568)/365, (O568-K568)/365)) )</f>
        <v/>
      </c>
      <c r="U568" s="38" t="str">
        <f aca="true">IF(ISBLANK(B568),"",IF( ISBLANK(O568), "", (TODAY()-O568)/365))</f>
        <v/>
      </c>
      <c r="V568" s="38" t="str">
        <f aca="false">IF(ISBLANK(B568),"",IF( ISBLANK(O568), "", ($Z$41-O568)/365))</f>
        <v/>
      </c>
      <c r="W568" s="29"/>
      <c r="X568" s="39" t="n">
        <v>1</v>
      </c>
      <c r="Y568" s="40"/>
    </row>
    <row r="569" customFormat="false" ht="15" hidden="false" customHeight="false" outlineLevel="0" collapsed="false">
      <c r="A569" s="1" t="n">
        <v>573</v>
      </c>
      <c r="B569" s="28" t="n">
        <v>1</v>
      </c>
      <c r="C569" s="29"/>
      <c r="D569" s="30" t="str">
        <f aca="false">CONCATENATE(E569,", ",F569,", кв-ры: ",H569,", агр: ",I569,", ",W569)</f>
        <v>, , кв-ры: 6, агр: , </v>
      </c>
      <c r="E569" s="31"/>
      <c r="F569" s="31"/>
      <c r="G569" s="31"/>
      <c r="H569" s="31" t="n">
        <v>6</v>
      </c>
      <c r="I569" s="32"/>
      <c r="J569" s="4"/>
      <c r="K569" s="46"/>
      <c r="L569" s="34" t="str">
        <f aca="false">IF(ISBLANK(K569),"a","b")</f>
        <v>a</v>
      </c>
      <c r="M569" s="34" t="str">
        <f aca="false">IF(ISBLANK(B569),"",IF(L569="b",K569,IF(L569="a","")))</f>
        <v/>
      </c>
      <c r="N569" s="35" t="n">
        <f aca="false">IF(ISBLANK(B569),"",IF( ISBLANK(K569), , IF( ISBLANK(O569), 1,) ))</f>
        <v>0</v>
      </c>
      <c r="O569" s="44"/>
      <c r="P569" s="37" t="str">
        <f aca="false">IF(ISBLANK(O569),"a","b")</f>
        <v>a</v>
      </c>
      <c r="Q569" s="34" t="str">
        <f aca="false">IF(ISBLANK(B569),"",IF(P569="b",O569,IF(P569="a","")))</f>
        <v/>
      </c>
      <c r="R569" s="35" t="n">
        <f aca="false">IF(ISBLANK(B569),"",IF( ISBLANK(O569), , 1))</f>
        <v>0</v>
      </c>
      <c r="S569" s="38" t="str">
        <f aca="true">IF(ISBLANK(B569),"",IF( ISBLANK(K569), "" , IF( ISBLANK(O569), (TODAY()-K569)/365, (O569-K569)/365)) )</f>
        <v/>
      </c>
      <c r="T569" s="38" t="str">
        <f aca="false">IF(ISBLANK(B569),"",IF( ISBLANK(K569), "" , IF( ISBLANK(O569), ($Z$41-K569)/365, (O569-K569)/365)) )</f>
        <v/>
      </c>
      <c r="U569" s="38" t="str">
        <f aca="true">IF(ISBLANK(B569),"",IF( ISBLANK(O569), "", (TODAY()-O569)/365))</f>
        <v/>
      </c>
      <c r="V569" s="38" t="str">
        <f aca="false">IF(ISBLANK(B569),"",IF( ISBLANK(O569), "", ($Z$41-O569)/365))</f>
        <v/>
      </c>
      <c r="W569" s="29"/>
      <c r="X569" s="39" t="n">
        <v>1</v>
      </c>
      <c r="Y569" s="40"/>
    </row>
    <row r="570" customFormat="false" ht="15" hidden="false" customHeight="false" outlineLevel="0" collapsed="false">
      <c r="A570" s="1" t="n">
        <v>574</v>
      </c>
      <c r="B570" s="28" t="n">
        <v>1</v>
      </c>
      <c r="C570" s="29"/>
      <c r="D570" s="30" t="str">
        <f aca="false">CONCATENATE(E570,", ",F570,", кв-ры: ",H570,", агр: ",I570,", ",W570)</f>
        <v>, , кв-ры: 7, агр: , </v>
      </c>
      <c r="E570" s="31"/>
      <c r="F570" s="31"/>
      <c r="G570" s="31"/>
      <c r="H570" s="31" t="n">
        <v>7</v>
      </c>
      <c r="I570" s="32"/>
      <c r="J570" s="4"/>
      <c r="K570" s="46"/>
      <c r="L570" s="34" t="str">
        <f aca="false">IF(ISBLANK(K570),"a","b")</f>
        <v>a</v>
      </c>
      <c r="M570" s="34" t="str">
        <f aca="false">IF(ISBLANK(B570),"",IF(L570="b",K570,IF(L570="a","")))</f>
        <v/>
      </c>
      <c r="N570" s="35" t="n">
        <f aca="false">IF(ISBLANK(B570),"",IF( ISBLANK(K570), , IF( ISBLANK(O570), 1,) ))</f>
        <v>0</v>
      </c>
      <c r="O570" s="44"/>
      <c r="P570" s="37" t="str">
        <f aca="false">IF(ISBLANK(O570),"a","b")</f>
        <v>a</v>
      </c>
      <c r="Q570" s="34" t="str">
        <f aca="false">IF(ISBLANK(B570),"",IF(P570="b",O570,IF(P570="a","")))</f>
        <v/>
      </c>
      <c r="R570" s="35" t="n">
        <f aca="false">IF(ISBLANK(B570),"",IF( ISBLANK(O570), , 1))</f>
        <v>0</v>
      </c>
      <c r="S570" s="38" t="str">
        <f aca="true">IF(ISBLANK(B570),"",IF( ISBLANK(K570), "" , IF( ISBLANK(O570), (TODAY()-K570)/365, (O570-K570)/365)) )</f>
        <v/>
      </c>
      <c r="T570" s="38" t="str">
        <f aca="false">IF(ISBLANK(B570),"",IF( ISBLANK(K570), "" , IF( ISBLANK(O570), ($Z$41-K570)/365, (O570-K570)/365)) )</f>
        <v/>
      </c>
      <c r="U570" s="38" t="str">
        <f aca="true">IF(ISBLANK(B570),"",IF( ISBLANK(O570), "", (TODAY()-O570)/365))</f>
        <v/>
      </c>
      <c r="V570" s="38" t="str">
        <f aca="false">IF(ISBLANK(B570),"",IF( ISBLANK(O570), "", ($Z$41-O570)/365))</f>
        <v/>
      </c>
      <c r="W570" s="29"/>
      <c r="X570" s="39" t="n">
        <v>1</v>
      </c>
      <c r="Y570" s="40"/>
    </row>
    <row r="571" customFormat="false" ht="15" hidden="false" customHeight="false" outlineLevel="0" collapsed="false">
      <c r="A571" s="1" t="n">
        <v>575</v>
      </c>
      <c r="B571" s="28" t="n">
        <v>1</v>
      </c>
      <c r="C571" s="29"/>
      <c r="D571" s="30" t="str">
        <f aca="false">CONCATENATE(E571,", ",F571,", кв-ры: ",H571,", агр: ",I571,", ",W571)</f>
        <v>, , кв-ры: 8, агр: , </v>
      </c>
      <c r="E571" s="31"/>
      <c r="F571" s="31"/>
      <c r="G571" s="31"/>
      <c r="H571" s="31" t="n">
        <v>8</v>
      </c>
      <c r="I571" s="32"/>
      <c r="J571" s="4"/>
      <c r="K571" s="46"/>
      <c r="L571" s="34" t="str">
        <f aca="false">IF(ISBLANK(K571),"a","b")</f>
        <v>a</v>
      </c>
      <c r="M571" s="34" t="str">
        <f aca="false">IF(ISBLANK(B571),"",IF(L571="b",K571,IF(L571="a","")))</f>
        <v/>
      </c>
      <c r="N571" s="35" t="n">
        <f aca="false">IF(ISBLANK(B571),"",IF( ISBLANK(K571), , IF( ISBLANK(O571), 1,) ))</f>
        <v>0</v>
      </c>
      <c r="O571" s="44"/>
      <c r="P571" s="37" t="str">
        <f aca="false">IF(ISBLANK(O571),"a","b")</f>
        <v>a</v>
      </c>
      <c r="Q571" s="34" t="str">
        <f aca="false">IF(ISBLANK(B571),"",IF(P571="b",O571,IF(P571="a","")))</f>
        <v/>
      </c>
      <c r="R571" s="35" t="n">
        <f aca="false">IF(ISBLANK(B571),"",IF( ISBLANK(O571), , 1))</f>
        <v>0</v>
      </c>
      <c r="S571" s="38" t="str">
        <f aca="true">IF(ISBLANK(B571),"",IF( ISBLANK(K571), "" , IF( ISBLANK(O571), (TODAY()-K571)/365, (O571-K571)/365)) )</f>
        <v/>
      </c>
      <c r="T571" s="38" t="str">
        <f aca="false">IF(ISBLANK(B571),"",IF( ISBLANK(K571), "" , IF( ISBLANK(O571), ($Z$41-K571)/365, (O571-K571)/365)) )</f>
        <v/>
      </c>
      <c r="U571" s="38" t="str">
        <f aca="true">IF(ISBLANK(B571),"",IF( ISBLANK(O571), "", (TODAY()-O571)/365))</f>
        <v/>
      </c>
      <c r="V571" s="38" t="str">
        <f aca="false">IF(ISBLANK(B571),"",IF( ISBLANK(O571), "", ($Z$41-O571)/365))</f>
        <v/>
      </c>
      <c r="W571" s="29"/>
      <c r="X571" s="39" t="n">
        <v>1</v>
      </c>
      <c r="Y571" s="40"/>
    </row>
    <row r="572" customFormat="false" ht="15" hidden="false" customHeight="false" outlineLevel="0" collapsed="false">
      <c r="A572" s="1" t="n">
        <v>576</v>
      </c>
      <c r="B572" s="28" t="n">
        <v>1</v>
      </c>
      <c r="C572" s="29" t="n">
        <v>26</v>
      </c>
      <c r="D572" s="30" t="str">
        <f aca="false">CONCATENATE(E572,", ",F572,", кв-ры: ",H572,", агр: ",I572,", ",W572)</f>
        <v> Ленина, 60, кв-ры: 1, агр: , </v>
      </c>
      <c r="E572" s="31" t="s">
        <v>130</v>
      </c>
      <c r="F572" s="31" t="n">
        <v>60</v>
      </c>
      <c r="G572" s="31" t="n">
        <v>8</v>
      </c>
      <c r="H572" s="31" t="n">
        <v>1</v>
      </c>
      <c r="I572" s="32"/>
      <c r="J572" s="4"/>
      <c r="K572" s="46"/>
      <c r="L572" s="34" t="str">
        <f aca="false">IF(ISBLANK(K572),"a","b")</f>
        <v>a</v>
      </c>
      <c r="M572" s="34" t="str">
        <f aca="false">IF(ISBLANK(B572),"",IF(L572="b",K572,IF(L572="a","")))</f>
        <v/>
      </c>
      <c r="N572" s="35" t="n">
        <f aca="false">IF(ISBLANK(B572),"",IF( ISBLANK(K572), , IF( ISBLANK(O572), 1,) ))</f>
        <v>0</v>
      </c>
      <c r="O572" s="44"/>
      <c r="P572" s="37" t="str">
        <f aca="false">IF(ISBLANK(O572),"a","b")</f>
        <v>a</v>
      </c>
      <c r="Q572" s="34" t="str">
        <f aca="false">IF(ISBLANK(B572),"",IF(P572="b",O572,IF(P572="a","")))</f>
        <v/>
      </c>
      <c r="R572" s="35" t="n">
        <f aca="false">IF(ISBLANK(B572),"",IF( ISBLANK(O572), , 1))</f>
        <v>0</v>
      </c>
      <c r="S572" s="38" t="str">
        <f aca="true">IF(ISBLANK(B572),"",IF( ISBLANK(K572), "" , IF( ISBLANK(O572), (TODAY()-K572)/365, (O572-K572)/365)) )</f>
        <v/>
      </c>
      <c r="T572" s="38" t="str">
        <f aca="false">IF(ISBLANK(B572),"",IF( ISBLANK(K572), "" , IF( ISBLANK(O572), ($Z$41-K572)/365, (O572-K572)/365)) )</f>
        <v/>
      </c>
      <c r="U572" s="38" t="str">
        <f aca="true">IF(ISBLANK(B572),"",IF( ISBLANK(O572), "", (TODAY()-O572)/365))</f>
        <v/>
      </c>
      <c r="V572" s="38" t="str">
        <f aca="false">IF(ISBLANK(B572),"",IF( ISBLANK(O572), "", ($Z$41-O572)/365))</f>
        <v/>
      </c>
      <c r="W572" s="29"/>
      <c r="X572" s="39" t="n">
        <v>1</v>
      </c>
      <c r="Y572" s="40"/>
    </row>
    <row r="573" customFormat="false" ht="15" hidden="false" customHeight="false" outlineLevel="0" collapsed="false">
      <c r="A573" s="1" t="n">
        <v>577</v>
      </c>
      <c r="B573" s="28" t="n">
        <v>1</v>
      </c>
      <c r="C573" s="29"/>
      <c r="D573" s="30" t="str">
        <f aca="false">CONCATENATE(E573,", ",F573,", кв-ры: ",H573,", агр: ",I573,", ",W573)</f>
        <v>, , кв-ры: 2, агр: , </v>
      </c>
      <c r="E573" s="31"/>
      <c r="F573" s="31"/>
      <c r="G573" s="31"/>
      <c r="H573" s="31" t="n">
        <v>2</v>
      </c>
      <c r="I573" s="32"/>
      <c r="J573" s="4"/>
      <c r="K573" s="46"/>
      <c r="L573" s="34" t="str">
        <f aca="false">IF(ISBLANK(K573),"a","b")</f>
        <v>a</v>
      </c>
      <c r="M573" s="34" t="str">
        <f aca="false">IF(ISBLANK(B573),"",IF(L573="b",K573,IF(L573="a","")))</f>
        <v/>
      </c>
      <c r="N573" s="35" t="n">
        <f aca="false">IF(ISBLANK(B573),"",IF( ISBLANK(K573), , IF( ISBLANK(O573), 1,) ))</f>
        <v>0</v>
      </c>
      <c r="O573" s="44"/>
      <c r="P573" s="37" t="str">
        <f aca="false">IF(ISBLANK(O573),"a","b")</f>
        <v>a</v>
      </c>
      <c r="Q573" s="34" t="str">
        <f aca="false">IF(ISBLANK(B573),"",IF(P573="b",O573,IF(P573="a","")))</f>
        <v/>
      </c>
      <c r="R573" s="35" t="n">
        <f aca="false">IF(ISBLANK(B573),"",IF( ISBLANK(O573), , 1))</f>
        <v>0</v>
      </c>
      <c r="S573" s="38" t="str">
        <f aca="true">IF(ISBLANK(B573),"",IF( ISBLANK(K573), "" , IF( ISBLANK(O573), (TODAY()-K573)/365, (O573-K573)/365)) )</f>
        <v/>
      </c>
      <c r="T573" s="38" t="str">
        <f aca="false">IF(ISBLANK(B573),"",IF( ISBLANK(K573), "" , IF( ISBLANK(O573), ($Z$41-K573)/365, (O573-K573)/365)) )</f>
        <v/>
      </c>
      <c r="U573" s="38" t="str">
        <f aca="true">IF(ISBLANK(B573),"",IF( ISBLANK(O573), "", (TODAY()-O573)/365))</f>
        <v/>
      </c>
      <c r="V573" s="38" t="str">
        <f aca="false">IF(ISBLANK(B573),"",IF( ISBLANK(O573), "", ($Z$41-O573)/365))</f>
        <v/>
      </c>
      <c r="W573" s="29"/>
      <c r="X573" s="39" t="n">
        <v>1</v>
      </c>
      <c r="Y573" s="40"/>
    </row>
    <row r="574" customFormat="false" ht="15" hidden="false" customHeight="false" outlineLevel="0" collapsed="false">
      <c r="A574" s="1" t="n">
        <v>578</v>
      </c>
      <c r="B574" s="28" t="n">
        <v>1</v>
      </c>
      <c r="C574" s="29"/>
      <c r="D574" s="30" t="str">
        <f aca="false">CONCATENATE(E574,", ",F574,", кв-ры: ",H574,", агр: ",I574,", ",W574)</f>
        <v>, , кв-ры: 3, агр: , </v>
      </c>
      <c r="E574" s="31"/>
      <c r="F574" s="31"/>
      <c r="G574" s="31"/>
      <c r="H574" s="31" t="n">
        <v>3</v>
      </c>
      <c r="I574" s="32"/>
      <c r="J574" s="4"/>
      <c r="K574" s="46"/>
      <c r="L574" s="34" t="str">
        <f aca="false">IF(ISBLANK(K574),"a","b")</f>
        <v>a</v>
      </c>
      <c r="M574" s="34" t="str">
        <f aca="false">IF(ISBLANK(B574),"",IF(L574="b",K574,IF(L574="a","")))</f>
        <v/>
      </c>
      <c r="N574" s="35" t="n">
        <f aca="false">IF(ISBLANK(B574),"",IF( ISBLANK(K574), , IF( ISBLANK(O574), 1,) ))</f>
        <v>0</v>
      </c>
      <c r="O574" s="44"/>
      <c r="P574" s="37" t="str">
        <f aca="false">IF(ISBLANK(O574),"a","b")</f>
        <v>a</v>
      </c>
      <c r="Q574" s="34" t="str">
        <f aca="false">IF(ISBLANK(B574),"",IF(P574="b",O574,IF(P574="a","")))</f>
        <v/>
      </c>
      <c r="R574" s="35" t="n">
        <f aca="false">IF(ISBLANK(B574),"",IF( ISBLANK(O574), , 1))</f>
        <v>0</v>
      </c>
      <c r="S574" s="38" t="str">
        <f aca="true">IF(ISBLANK(B574),"",IF( ISBLANK(K574), "" , IF( ISBLANK(O574), (TODAY()-K574)/365, (O574-K574)/365)) )</f>
        <v/>
      </c>
      <c r="T574" s="38" t="str">
        <f aca="false">IF(ISBLANK(B574),"",IF( ISBLANK(K574), "" , IF( ISBLANK(O574), ($Z$41-K574)/365, (O574-K574)/365)) )</f>
        <v/>
      </c>
      <c r="U574" s="38" t="str">
        <f aca="true">IF(ISBLANK(B574),"",IF( ISBLANK(O574), "", (TODAY()-O574)/365))</f>
        <v/>
      </c>
      <c r="V574" s="38" t="str">
        <f aca="false">IF(ISBLANK(B574),"",IF( ISBLANK(O574), "", ($Z$41-O574)/365))</f>
        <v/>
      </c>
      <c r="W574" s="29"/>
      <c r="X574" s="39" t="n">
        <v>1</v>
      </c>
      <c r="Y574" s="40"/>
    </row>
    <row r="575" customFormat="false" ht="15" hidden="false" customHeight="false" outlineLevel="0" collapsed="false">
      <c r="A575" s="1" t="n">
        <v>579</v>
      </c>
      <c r="B575" s="28" t="n">
        <v>1</v>
      </c>
      <c r="C575" s="29"/>
      <c r="D575" s="30" t="str">
        <f aca="false">CONCATENATE(E575,", ",F575,", кв-ры: ",H575,", агр: ",I575,", ",W575)</f>
        <v>, , кв-ры: 4, агр: , </v>
      </c>
      <c r="E575" s="31"/>
      <c r="F575" s="31"/>
      <c r="G575" s="31"/>
      <c r="H575" s="31" t="n">
        <v>4</v>
      </c>
      <c r="I575" s="32"/>
      <c r="J575" s="4"/>
      <c r="K575" s="46"/>
      <c r="L575" s="34" t="str">
        <f aca="false">IF(ISBLANK(K575),"a","b")</f>
        <v>a</v>
      </c>
      <c r="M575" s="34" t="str">
        <f aca="false">IF(ISBLANK(B575),"",IF(L575="b",K575,IF(L575="a","")))</f>
        <v/>
      </c>
      <c r="N575" s="35" t="n">
        <f aca="false">IF(ISBLANK(B575),"",IF( ISBLANK(K575), , IF( ISBLANK(O575), 1,) ))</f>
        <v>0</v>
      </c>
      <c r="O575" s="44"/>
      <c r="P575" s="37" t="str">
        <f aca="false">IF(ISBLANK(O575),"a","b")</f>
        <v>a</v>
      </c>
      <c r="Q575" s="34" t="str">
        <f aca="false">IF(ISBLANK(B575),"",IF(P575="b",O575,IF(P575="a","")))</f>
        <v/>
      </c>
      <c r="R575" s="35" t="n">
        <f aca="false">IF(ISBLANK(B575),"",IF( ISBLANK(O575), , 1))</f>
        <v>0</v>
      </c>
      <c r="S575" s="38" t="str">
        <f aca="true">IF(ISBLANK(B575),"",IF( ISBLANK(K575), "" , IF( ISBLANK(O575), (TODAY()-K575)/365, (O575-K575)/365)) )</f>
        <v/>
      </c>
      <c r="T575" s="38" t="str">
        <f aca="false">IF(ISBLANK(B575),"",IF( ISBLANK(K575), "" , IF( ISBLANK(O575), ($Z$41-K575)/365, (O575-K575)/365)) )</f>
        <v/>
      </c>
      <c r="U575" s="38" t="str">
        <f aca="true">IF(ISBLANK(B575),"",IF( ISBLANK(O575), "", (TODAY()-O575)/365))</f>
        <v/>
      </c>
      <c r="V575" s="38" t="str">
        <f aca="false">IF(ISBLANK(B575),"",IF( ISBLANK(O575), "", ($Z$41-O575)/365))</f>
        <v/>
      </c>
      <c r="W575" s="29"/>
      <c r="X575" s="39" t="n">
        <v>1</v>
      </c>
      <c r="Y575" s="40"/>
    </row>
    <row r="576" customFormat="false" ht="15" hidden="false" customHeight="false" outlineLevel="0" collapsed="false">
      <c r="A576" s="1" t="n">
        <v>580</v>
      </c>
      <c r="B576" s="28" t="n">
        <v>1</v>
      </c>
      <c r="C576" s="29"/>
      <c r="D576" s="30" t="str">
        <f aca="false">CONCATENATE(E576,", ",F576,", кв-ры: ",H576,", агр: ",I576,", ",W576)</f>
        <v>, , кв-ры: 5, агр: , </v>
      </c>
      <c r="E576" s="31"/>
      <c r="F576" s="31"/>
      <c r="G576" s="31"/>
      <c r="H576" s="31" t="n">
        <v>5</v>
      </c>
      <c r="I576" s="32"/>
      <c r="J576" s="4"/>
      <c r="K576" s="46"/>
      <c r="L576" s="34" t="str">
        <f aca="false">IF(ISBLANK(K576),"a","b")</f>
        <v>a</v>
      </c>
      <c r="M576" s="34" t="str">
        <f aca="false">IF(ISBLANK(B576),"",IF(L576="b",K576,IF(L576="a","")))</f>
        <v/>
      </c>
      <c r="N576" s="35" t="n">
        <f aca="false">IF(ISBLANK(B576),"",IF( ISBLANK(K576), , IF( ISBLANK(O576), 1,) ))</f>
        <v>0</v>
      </c>
      <c r="O576" s="44"/>
      <c r="P576" s="37" t="str">
        <f aca="false">IF(ISBLANK(O576),"a","b")</f>
        <v>a</v>
      </c>
      <c r="Q576" s="34" t="str">
        <f aca="false">IF(ISBLANK(B576),"",IF(P576="b",O576,IF(P576="a","")))</f>
        <v/>
      </c>
      <c r="R576" s="35" t="n">
        <f aca="false">IF(ISBLANK(B576),"",IF( ISBLANK(O576), , 1))</f>
        <v>0</v>
      </c>
      <c r="S576" s="38" t="str">
        <f aca="true">IF(ISBLANK(B576),"",IF( ISBLANK(K576), "" , IF( ISBLANK(O576), (TODAY()-K576)/365, (O576-K576)/365)) )</f>
        <v/>
      </c>
      <c r="T576" s="38" t="str">
        <f aca="false">IF(ISBLANK(B576),"",IF( ISBLANK(K576), "" , IF( ISBLANK(O576), ($Z$41-K576)/365, (O576-K576)/365)) )</f>
        <v/>
      </c>
      <c r="U576" s="38" t="str">
        <f aca="true">IF(ISBLANK(B576),"",IF( ISBLANK(O576), "", (TODAY()-O576)/365))</f>
        <v/>
      </c>
      <c r="V576" s="38" t="str">
        <f aca="false">IF(ISBLANK(B576),"",IF( ISBLANK(O576), "", ($Z$41-O576)/365))</f>
        <v/>
      </c>
      <c r="W576" s="29"/>
      <c r="X576" s="39" t="n">
        <v>1</v>
      </c>
      <c r="Y576" s="40"/>
    </row>
    <row r="577" customFormat="false" ht="15" hidden="false" customHeight="false" outlineLevel="0" collapsed="false">
      <c r="A577" s="1" t="n">
        <v>581</v>
      </c>
      <c r="B577" s="28" t="n">
        <v>1</v>
      </c>
      <c r="C577" s="29"/>
      <c r="D577" s="30" t="str">
        <f aca="false">CONCATENATE(E577,", ",F577,", кв-ры: ",H577,", агр: ",I577,", ",W577)</f>
        <v>, , кв-ры: 6, агр: , </v>
      </c>
      <c r="E577" s="31"/>
      <c r="F577" s="31"/>
      <c r="G577" s="31"/>
      <c r="H577" s="31" t="n">
        <v>6</v>
      </c>
      <c r="I577" s="32"/>
      <c r="J577" s="4"/>
      <c r="K577" s="46"/>
      <c r="L577" s="34" t="str">
        <f aca="false">IF(ISBLANK(K577),"a","b")</f>
        <v>a</v>
      </c>
      <c r="M577" s="34" t="str">
        <f aca="false">IF(ISBLANK(B577),"",IF(L577="b",K577,IF(L577="a","")))</f>
        <v/>
      </c>
      <c r="N577" s="35" t="n">
        <f aca="false">IF(ISBLANK(B577),"",IF( ISBLANK(K577), , IF( ISBLANK(O577), 1,) ))</f>
        <v>0</v>
      </c>
      <c r="O577" s="44"/>
      <c r="P577" s="37" t="str">
        <f aca="false">IF(ISBLANK(O577),"a","b")</f>
        <v>a</v>
      </c>
      <c r="Q577" s="34" t="str">
        <f aca="false">IF(ISBLANK(B577),"",IF(P577="b",O577,IF(P577="a","")))</f>
        <v/>
      </c>
      <c r="R577" s="35" t="n">
        <f aca="false">IF(ISBLANK(B577),"",IF( ISBLANK(O577), , 1))</f>
        <v>0</v>
      </c>
      <c r="S577" s="38" t="str">
        <f aca="true">IF(ISBLANK(B577),"",IF( ISBLANK(K577), "" , IF( ISBLANK(O577), (TODAY()-K577)/365, (O577-K577)/365)) )</f>
        <v/>
      </c>
      <c r="T577" s="38" t="str">
        <f aca="false">IF(ISBLANK(B577),"",IF( ISBLANK(K577), "" , IF( ISBLANK(O577), ($Z$41-K577)/365, (O577-K577)/365)) )</f>
        <v/>
      </c>
      <c r="U577" s="38" t="str">
        <f aca="true">IF(ISBLANK(B577),"",IF( ISBLANK(O577), "", (TODAY()-O577)/365))</f>
        <v/>
      </c>
      <c r="V577" s="38" t="str">
        <f aca="false">IF(ISBLANK(B577),"",IF( ISBLANK(O577), "", ($Z$41-O577)/365))</f>
        <v/>
      </c>
      <c r="W577" s="29"/>
      <c r="X577" s="39" t="n">
        <v>1</v>
      </c>
      <c r="Y577" s="40"/>
    </row>
    <row r="578" customFormat="false" ht="15" hidden="false" customHeight="false" outlineLevel="0" collapsed="false">
      <c r="A578" s="1" t="n">
        <v>582</v>
      </c>
      <c r="B578" s="28" t="n">
        <v>1</v>
      </c>
      <c r="C578" s="29"/>
      <c r="D578" s="30" t="str">
        <f aca="false">CONCATENATE(E578,", ",F578,", кв-ры: ",H578,", агр: ",I578,", ",W578)</f>
        <v>, , кв-ры: 7, агр: , </v>
      </c>
      <c r="E578" s="31"/>
      <c r="F578" s="31"/>
      <c r="G578" s="31"/>
      <c r="H578" s="31" t="n">
        <v>7</v>
      </c>
      <c r="I578" s="32"/>
      <c r="J578" s="4"/>
      <c r="K578" s="33"/>
      <c r="L578" s="34" t="str">
        <f aca="false">IF(ISBLANK(K578),"a","b")</f>
        <v>a</v>
      </c>
      <c r="M578" s="34" t="str">
        <f aca="false">IF(ISBLANK(B578),"",IF(L578="b",K578,IF(L578="a","")))</f>
        <v/>
      </c>
      <c r="N578" s="35" t="n">
        <f aca="false">IF(ISBLANK(B578),"",IF( ISBLANK(K578), , IF( ISBLANK(O578), 1,) ))</f>
        <v>0</v>
      </c>
      <c r="O578" s="44"/>
      <c r="P578" s="37" t="str">
        <f aca="false">IF(ISBLANK(O578),"a","b")</f>
        <v>a</v>
      </c>
      <c r="Q578" s="34" t="str">
        <f aca="false">IF(ISBLANK(B578),"",IF(P578="b",O578,IF(P578="a","")))</f>
        <v/>
      </c>
      <c r="R578" s="35" t="n">
        <f aca="false">IF(ISBLANK(B578),"",IF( ISBLANK(O578), , 1))</f>
        <v>0</v>
      </c>
      <c r="S578" s="38" t="str">
        <f aca="true">IF(ISBLANK(B578),"",IF( ISBLANK(K578), "" , IF( ISBLANK(O578), (TODAY()-K578)/365, (O578-K578)/365)) )</f>
        <v/>
      </c>
      <c r="T578" s="38" t="str">
        <f aca="false">IF(ISBLANK(B578),"",IF( ISBLANK(K578), "" , IF( ISBLANK(O578), ($Z$41-K578)/365, (O578-K578)/365)) )</f>
        <v/>
      </c>
      <c r="U578" s="38" t="str">
        <f aca="true">IF(ISBLANK(B578),"",IF( ISBLANK(O578), "", (TODAY()-O578)/365))</f>
        <v/>
      </c>
      <c r="V578" s="38" t="str">
        <f aca="false">IF(ISBLANK(B578),"",IF( ISBLANK(O578), "", ($Z$41-O578)/365))</f>
        <v/>
      </c>
      <c r="W578" s="29"/>
      <c r="X578" s="39" t="n">
        <v>1</v>
      </c>
      <c r="Y578" s="40"/>
    </row>
    <row r="579" customFormat="false" ht="15" hidden="false" customHeight="false" outlineLevel="0" collapsed="false">
      <c r="A579" s="1" t="n">
        <v>583</v>
      </c>
      <c r="B579" s="28" t="n">
        <v>1</v>
      </c>
      <c r="C579" s="29"/>
      <c r="D579" s="30" t="str">
        <f aca="false">CONCATENATE(E579,", ",F579,", кв-ры: ",H579,", агр: ",I579,", ",W579)</f>
        <v>, , кв-ры: 8, агр: , </v>
      </c>
      <c r="E579" s="31"/>
      <c r="F579" s="31"/>
      <c r="G579" s="31"/>
      <c r="H579" s="31" t="n">
        <v>8</v>
      </c>
      <c r="I579" s="32"/>
      <c r="J579" s="4"/>
      <c r="K579" s="46"/>
      <c r="L579" s="34" t="str">
        <f aca="false">IF(ISBLANK(K579),"a","b")</f>
        <v>a</v>
      </c>
      <c r="M579" s="34" t="str">
        <f aca="false">IF(ISBLANK(B579),"",IF(L579="b",K579,IF(L579="a","")))</f>
        <v/>
      </c>
      <c r="N579" s="35" t="n">
        <f aca="false">IF(ISBLANK(B579),"",IF( ISBLANK(K579), , IF( ISBLANK(O579), 1,) ))</f>
        <v>0</v>
      </c>
      <c r="O579" s="44"/>
      <c r="P579" s="37" t="str">
        <f aca="false">IF(ISBLANK(O579),"a","b")</f>
        <v>a</v>
      </c>
      <c r="Q579" s="34" t="str">
        <f aca="false">IF(ISBLANK(B579),"",IF(P579="b",O579,IF(P579="a","")))</f>
        <v/>
      </c>
      <c r="R579" s="35" t="n">
        <f aca="false">IF(ISBLANK(B579),"",IF( ISBLANK(O579), , 1))</f>
        <v>0</v>
      </c>
      <c r="S579" s="38" t="str">
        <f aca="true">IF(ISBLANK(B579),"",IF( ISBLANK(K579), "" , IF( ISBLANK(O579), (TODAY()-K579)/365, (O579-K579)/365)) )</f>
        <v/>
      </c>
      <c r="T579" s="38" t="str">
        <f aca="false">IF(ISBLANK(B579),"",IF( ISBLANK(K579), "" , IF( ISBLANK(O579), ($Z$41-K579)/365, (O579-K579)/365)) )</f>
        <v/>
      </c>
      <c r="U579" s="38" t="str">
        <f aca="true">IF(ISBLANK(B579),"",IF( ISBLANK(O579), "", (TODAY()-O579)/365))</f>
        <v/>
      </c>
      <c r="V579" s="38" t="str">
        <f aca="false">IF(ISBLANK(B579),"",IF( ISBLANK(O579), "", ($Z$41-O579)/365))</f>
        <v/>
      </c>
      <c r="W579" s="29"/>
      <c r="X579" s="39" t="n">
        <v>1</v>
      </c>
      <c r="Y579" s="40"/>
    </row>
    <row r="580" customFormat="false" ht="15" hidden="false" customHeight="false" outlineLevel="0" collapsed="false">
      <c r="A580" s="1" t="n">
        <v>584</v>
      </c>
      <c r="B580" s="28" t="n">
        <v>1</v>
      </c>
      <c r="C580" s="29" t="n">
        <v>27</v>
      </c>
      <c r="D580" s="30" t="str">
        <f aca="false">CONCATENATE(E580,", ",F580,", кв-ры: ",H580,", агр: ",I580,", ",W580)</f>
        <v> Ленина, 62, кв-ры: 1, агр: , </v>
      </c>
      <c r="E580" s="31" t="s">
        <v>130</v>
      </c>
      <c r="F580" s="31" t="n">
        <v>62</v>
      </c>
      <c r="G580" s="31" t="n">
        <v>8</v>
      </c>
      <c r="H580" s="31" t="n">
        <v>1</v>
      </c>
      <c r="I580" s="32"/>
      <c r="J580" s="4"/>
      <c r="K580" s="46"/>
      <c r="L580" s="34" t="str">
        <f aca="false">IF(ISBLANK(K580),"a","b")</f>
        <v>a</v>
      </c>
      <c r="M580" s="34" t="str">
        <f aca="false">IF(ISBLANK(B580),"",IF(L580="b",K580,IF(L580="a","")))</f>
        <v/>
      </c>
      <c r="N580" s="35" t="n">
        <f aca="false">IF(ISBLANK(B580),"",IF( ISBLANK(K580), , IF( ISBLANK(O580), 1,) ))</f>
        <v>0</v>
      </c>
      <c r="O580" s="44"/>
      <c r="P580" s="37" t="str">
        <f aca="false">IF(ISBLANK(O580),"a","b")</f>
        <v>a</v>
      </c>
      <c r="Q580" s="34" t="str">
        <f aca="false">IF(ISBLANK(B580),"",IF(P580="b",O580,IF(P580="a","")))</f>
        <v/>
      </c>
      <c r="R580" s="35" t="n">
        <f aca="false">IF(ISBLANK(B580),"",IF( ISBLANK(O580), , 1))</f>
        <v>0</v>
      </c>
      <c r="S580" s="38" t="str">
        <f aca="true">IF(ISBLANK(B580),"",IF( ISBLANK(K580), "" , IF( ISBLANK(O580), (TODAY()-K580)/365, (O580-K580)/365)) )</f>
        <v/>
      </c>
      <c r="T580" s="38" t="str">
        <f aca="false">IF(ISBLANK(B580),"",IF( ISBLANK(K580), "" , IF( ISBLANK(O580), ($Z$41-K580)/365, (O580-K580)/365)) )</f>
        <v/>
      </c>
      <c r="U580" s="38" t="str">
        <f aca="true">IF(ISBLANK(B580),"",IF( ISBLANK(O580), "", (TODAY()-O580)/365))</f>
        <v/>
      </c>
      <c r="V580" s="38" t="str">
        <f aca="false">IF(ISBLANK(B580),"",IF( ISBLANK(O580), "", ($Z$41-O580)/365))</f>
        <v/>
      </c>
      <c r="W580" s="29"/>
      <c r="X580" s="39" t="n">
        <v>1</v>
      </c>
      <c r="Y580" s="40"/>
    </row>
    <row r="581" customFormat="false" ht="15" hidden="false" customHeight="false" outlineLevel="0" collapsed="false">
      <c r="A581" s="1" t="n">
        <v>585</v>
      </c>
      <c r="B581" s="28" t="n">
        <v>1</v>
      </c>
      <c r="C581" s="29"/>
      <c r="D581" s="30" t="str">
        <f aca="false">CONCATENATE(E581,", ",F581,", кв-ры: ",H581,", агр: ",I581,", ",W581)</f>
        <v>, , кв-ры: 2, агр: , </v>
      </c>
      <c r="E581" s="31"/>
      <c r="F581" s="31"/>
      <c r="G581" s="31"/>
      <c r="H581" s="31" t="n">
        <v>2</v>
      </c>
      <c r="I581" s="32"/>
      <c r="J581" s="4"/>
      <c r="K581" s="46"/>
      <c r="L581" s="34" t="str">
        <f aca="false">IF(ISBLANK(K581),"a","b")</f>
        <v>a</v>
      </c>
      <c r="M581" s="34" t="str">
        <f aca="false">IF(ISBLANK(B581),"",IF(L581="b",K581,IF(L581="a","")))</f>
        <v/>
      </c>
      <c r="N581" s="35" t="n">
        <f aca="false">IF(ISBLANK(B581),"",IF( ISBLANK(K581), , IF( ISBLANK(O581), 1,) ))</f>
        <v>0</v>
      </c>
      <c r="O581" s="44"/>
      <c r="P581" s="37" t="str">
        <f aca="false">IF(ISBLANK(O581),"a","b")</f>
        <v>a</v>
      </c>
      <c r="Q581" s="34" t="str">
        <f aca="false">IF(ISBLANK(B581),"",IF(P581="b",O581,IF(P581="a","")))</f>
        <v/>
      </c>
      <c r="R581" s="35" t="n">
        <f aca="false">IF(ISBLANK(B581),"",IF( ISBLANK(O581), , 1))</f>
        <v>0</v>
      </c>
      <c r="S581" s="38" t="str">
        <f aca="true">IF(ISBLANK(B581),"",IF( ISBLANK(K581), "" , IF( ISBLANK(O581), (TODAY()-K581)/365, (O581-K581)/365)) )</f>
        <v/>
      </c>
      <c r="T581" s="38" t="str">
        <f aca="false">IF(ISBLANK(B581),"",IF( ISBLANK(K581), "" , IF( ISBLANK(O581), ($Z$41-K581)/365, (O581-K581)/365)) )</f>
        <v/>
      </c>
      <c r="U581" s="38" t="str">
        <f aca="true">IF(ISBLANK(B581),"",IF( ISBLANK(O581), "", (TODAY()-O581)/365))</f>
        <v/>
      </c>
      <c r="V581" s="38" t="str">
        <f aca="false">IF(ISBLANK(B581),"",IF( ISBLANK(O581), "", ($Z$41-O581)/365))</f>
        <v/>
      </c>
      <c r="W581" s="29"/>
      <c r="X581" s="39" t="n">
        <v>1</v>
      </c>
      <c r="Y581" s="40"/>
    </row>
    <row r="582" customFormat="false" ht="15" hidden="false" customHeight="false" outlineLevel="0" collapsed="false">
      <c r="A582" s="1" t="n">
        <v>586</v>
      </c>
      <c r="B582" s="28" t="n">
        <v>1</v>
      </c>
      <c r="C582" s="29"/>
      <c r="D582" s="30" t="str">
        <f aca="false">CONCATENATE(E582,", ",F582,", кв-ры: ",H582,", агр: ",I582,", ",W582)</f>
        <v>, , кв-ры: 3, агр: , </v>
      </c>
      <c r="E582" s="31"/>
      <c r="F582" s="31"/>
      <c r="G582" s="31"/>
      <c r="H582" s="31" t="n">
        <v>3</v>
      </c>
      <c r="I582" s="32"/>
      <c r="J582" s="4"/>
      <c r="K582" s="33"/>
      <c r="L582" s="34" t="str">
        <f aca="false">IF(ISBLANK(K582),"a","b")</f>
        <v>a</v>
      </c>
      <c r="M582" s="34" t="str">
        <f aca="false">IF(ISBLANK(B582),"",IF(L582="b",K582,IF(L582="a","")))</f>
        <v/>
      </c>
      <c r="N582" s="35" t="n">
        <f aca="false">IF(ISBLANK(B582),"",IF( ISBLANK(K582), , IF( ISBLANK(O582), 1,) ))</f>
        <v>0</v>
      </c>
      <c r="O582" s="44"/>
      <c r="P582" s="37" t="str">
        <f aca="false">IF(ISBLANK(O582),"a","b")</f>
        <v>a</v>
      </c>
      <c r="Q582" s="34" t="str">
        <f aca="false">IF(ISBLANK(B582),"",IF(P582="b",O582,IF(P582="a","")))</f>
        <v/>
      </c>
      <c r="R582" s="35" t="n">
        <f aca="false">IF(ISBLANK(B582),"",IF( ISBLANK(O582), , 1))</f>
        <v>0</v>
      </c>
      <c r="S582" s="38" t="str">
        <f aca="true">IF(ISBLANK(B582),"",IF( ISBLANK(K582), "" , IF( ISBLANK(O582), (TODAY()-K582)/365, (O582-K582)/365)) )</f>
        <v/>
      </c>
      <c r="T582" s="38" t="str">
        <f aca="false">IF(ISBLANK(B582),"",IF( ISBLANK(K582), "" , IF( ISBLANK(O582), ($Z$41-K582)/365, (O582-K582)/365)) )</f>
        <v/>
      </c>
      <c r="U582" s="38" t="str">
        <f aca="true">IF(ISBLANK(B582),"",IF( ISBLANK(O582), "", (TODAY()-O582)/365))</f>
        <v/>
      </c>
      <c r="V582" s="38" t="str">
        <f aca="false">IF(ISBLANK(B582),"",IF( ISBLANK(O582), "", ($Z$41-O582)/365))</f>
        <v/>
      </c>
      <c r="W582" s="29"/>
      <c r="X582" s="39" t="n">
        <v>1</v>
      </c>
      <c r="Y582" s="40"/>
    </row>
    <row r="583" customFormat="false" ht="15" hidden="false" customHeight="false" outlineLevel="0" collapsed="false">
      <c r="A583" s="1" t="n">
        <v>587</v>
      </c>
      <c r="B583" s="28" t="n">
        <v>1</v>
      </c>
      <c r="C583" s="29"/>
      <c r="D583" s="30" t="str">
        <f aca="false">CONCATENATE(E583,", ",F583,", кв-ры: ",H583,", агр: ",I583,", ",W583)</f>
        <v>, , кв-ры: 4, агр: , </v>
      </c>
      <c r="E583" s="31"/>
      <c r="F583" s="31"/>
      <c r="G583" s="31"/>
      <c r="H583" s="31" t="n">
        <v>4</v>
      </c>
      <c r="I583" s="32"/>
      <c r="J583" s="4"/>
      <c r="K583" s="46"/>
      <c r="L583" s="34" t="str">
        <f aca="false">IF(ISBLANK(K583),"a","b")</f>
        <v>a</v>
      </c>
      <c r="M583" s="34" t="str">
        <f aca="false">IF(ISBLANK(B583),"",IF(L583="b",K583,IF(L583="a","")))</f>
        <v/>
      </c>
      <c r="N583" s="35" t="n">
        <f aca="false">IF(ISBLANK(B583),"",IF( ISBLANK(K583), , IF( ISBLANK(O583), 1,) ))</f>
        <v>0</v>
      </c>
      <c r="O583" s="44"/>
      <c r="P583" s="37" t="str">
        <f aca="false">IF(ISBLANK(O583),"a","b")</f>
        <v>a</v>
      </c>
      <c r="Q583" s="34" t="str">
        <f aca="false">IF(ISBLANK(B583),"",IF(P583="b",O583,IF(P583="a","")))</f>
        <v/>
      </c>
      <c r="R583" s="35" t="n">
        <f aca="false">IF(ISBLANK(B583),"",IF( ISBLANK(O583), , 1))</f>
        <v>0</v>
      </c>
      <c r="S583" s="38" t="str">
        <f aca="true">IF(ISBLANK(B583),"",IF( ISBLANK(K583), "" , IF( ISBLANK(O583), (TODAY()-K583)/365, (O583-K583)/365)) )</f>
        <v/>
      </c>
      <c r="T583" s="38" t="str">
        <f aca="false">IF(ISBLANK(B583),"",IF( ISBLANK(K583), "" , IF( ISBLANK(O583), ($Z$41-K583)/365, (O583-K583)/365)) )</f>
        <v/>
      </c>
      <c r="U583" s="38" t="str">
        <f aca="true">IF(ISBLANK(B583),"",IF( ISBLANK(O583), "", (TODAY()-O583)/365))</f>
        <v/>
      </c>
      <c r="V583" s="38" t="str">
        <f aca="false">IF(ISBLANK(B583),"",IF( ISBLANK(O583), "", ($Z$41-O583)/365))</f>
        <v/>
      </c>
      <c r="W583" s="29"/>
      <c r="X583" s="39" t="n">
        <v>1</v>
      </c>
      <c r="Y583" s="40"/>
    </row>
    <row r="584" customFormat="false" ht="15" hidden="false" customHeight="false" outlineLevel="0" collapsed="false">
      <c r="A584" s="1" t="n">
        <v>588</v>
      </c>
      <c r="B584" s="28" t="n">
        <v>1</v>
      </c>
      <c r="C584" s="29"/>
      <c r="D584" s="30" t="str">
        <f aca="false">CONCATENATE(E584,", ",F584,", кв-ры: ",H584,", агр: ",I584,", ",W584)</f>
        <v>, , кв-ры: 5, агр: , </v>
      </c>
      <c r="E584" s="31"/>
      <c r="F584" s="31"/>
      <c r="G584" s="31"/>
      <c r="H584" s="31" t="n">
        <v>5</v>
      </c>
      <c r="I584" s="32"/>
      <c r="J584" s="4"/>
      <c r="K584" s="46"/>
      <c r="L584" s="34" t="str">
        <f aca="false">IF(ISBLANK(K584),"a","b")</f>
        <v>a</v>
      </c>
      <c r="M584" s="34" t="str">
        <f aca="false">IF(ISBLANK(B584),"",IF(L584="b",K584,IF(L584="a","")))</f>
        <v/>
      </c>
      <c r="N584" s="35" t="n">
        <f aca="false">IF(ISBLANK(B584),"",IF( ISBLANK(K584), , IF( ISBLANK(O584), 1,) ))</f>
        <v>0</v>
      </c>
      <c r="O584" s="44"/>
      <c r="P584" s="37" t="str">
        <f aca="false">IF(ISBLANK(O584),"a","b")</f>
        <v>a</v>
      </c>
      <c r="Q584" s="34" t="str">
        <f aca="false">IF(ISBLANK(B584),"",IF(P584="b",O584,IF(P584="a","")))</f>
        <v/>
      </c>
      <c r="R584" s="35" t="n">
        <f aca="false">IF(ISBLANK(B584),"",IF( ISBLANK(O584), , 1))</f>
        <v>0</v>
      </c>
      <c r="S584" s="38" t="str">
        <f aca="true">IF(ISBLANK(B584),"",IF( ISBLANK(K584), "" , IF( ISBLANK(O584), (TODAY()-K584)/365, (O584-K584)/365)) )</f>
        <v/>
      </c>
      <c r="T584" s="38" t="str">
        <f aca="false">IF(ISBLANK(B584),"",IF( ISBLANK(K584), "" , IF( ISBLANK(O584), ($Z$41-K584)/365, (O584-K584)/365)) )</f>
        <v/>
      </c>
      <c r="U584" s="38" t="str">
        <f aca="true">IF(ISBLANK(B584),"",IF( ISBLANK(O584), "", (TODAY()-O584)/365))</f>
        <v/>
      </c>
      <c r="V584" s="38" t="str">
        <f aca="false">IF(ISBLANK(B584),"",IF( ISBLANK(O584), "", ($Z$41-O584)/365))</f>
        <v/>
      </c>
      <c r="W584" s="29"/>
      <c r="X584" s="39" t="n">
        <v>1</v>
      </c>
      <c r="Y584" s="40"/>
    </row>
    <row r="585" customFormat="false" ht="15" hidden="false" customHeight="false" outlineLevel="0" collapsed="false">
      <c r="A585" s="1" t="n">
        <v>589</v>
      </c>
      <c r="B585" s="28" t="n">
        <v>1</v>
      </c>
      <c r="C585" s="29"/>
      <c r="D585" s="30" t="str">
        <f aca="false">CONCATENATE(E585,", ",F585,", кв-ры: ",H585,", агр: ",I585,", ",W585)</f>
        <v>, , кв-ры: 6, агр: , </v>
      </c>
      <c r="E585" s="31"/>
      <c r="F585" s="31"/>
      <c r="G585" s="31"/>
      <c r="H585" s="31" t="n">
        <v>6</v>
      </c>
      <c r="I585" s="32"/>
      <c r="J585" s="4"/>
      <c r="K585" s="46"/>
      <c r="L585" s="34" t="str">
        <f aca="false">IF(ISBLANK(K585),"a","b")</f>
        <v>a</v>
      </c>
      <c r="M585" s="34" t="str">
        <f aca="false">IF(ISBLANK(B585),"",IF(L585="b",K585,IF(L585="a","")))</f>
        <v/>
      </c>
      <c r="N585" s="35" t="n">
        <f aca="false">IF(ISBLANK(B585),"",IF( ISBLANK(K585), , IF( ISBLANK(O585), 1,) ))</f>
        <v>0</v>
      </c>
      <c r="O585" s="44"/>
      <c r="P585" s="37" t="str">
        <f aca="false">IF(ISBLANK(O585),"a","b")</f>
        <v>a</v>
      </c>
      <c r="Q585" s="34" t="str">
        <f aca="false">IF(ISBLANK(B585),"",IF(P585="b",O585,IF(P585="a","")))</f>
        <v/>
      </c>
      <c r="R585" s="35" t="n">
        <f aca="false">IF(ISBLANK(B585),"",IF( ISBLANK(O585), , 1))</f>
        <v>0</v>
      </c>
      <c r="S585" s="38" t="str">
        <f aca="true">IF(ISBLANK(B585),"",IF( ISBLANK(K585), "" , IF( ISBLANK(O585), (TODAY()-K585)/365, (O585-K585)/365)) )</f>
        <v/>
      </c>
      <c r="T585" s="38" t="str">
        <f aca="false">IF(ISBLANK(B585),"",IF( ISBLANK(K585), "" , IF( ISBLANK(O585), ($Z$41-K585)/365, (O585-K585)/365)) )</f>
        <v/>
      </c>
      <c r="U585" s="38" t="str">
        <f aca="true">IF(ISBLANK(B585),"",IF( ISBLANK(O585), "", (TODAY()-O585)/365))</f>
        <v/>
      </c>
      <c r="V585" s="38" t="str">
        <f aca="false">IF(ISBLANK(B585),"",IF( ISBLANK(O585), "", ($Z$41-O585)/365))</f>
        <v/>
      </c>
      <c r="W585" s="29"/>
      <c r="X585" s="39" t="n">
        <v>1</v>
      </c>
      <c r="Y585" s="40"/>
    </row>
    <row r="586" customFormat="false" ht="15" hidden="false" customHeight="false" outlineLevel="0" collapsed="false">
      <c r="A586" s="1" t="n">
        <v>590</v>
      </c>
      <c r="B586" s="28" t="n">
        <v>1</v>
      </c>
      <c r="C586" s="29"/>
      <c r="D586" s="30" t="str">
        <f aca="false">CONCATENATE(E586,", ",F586,", кв-ры: ",H586,", агр: ",I586,", ",W586)</f>
        <v>, , кв-ры: 7, агр: , </v>
      </c>
      <c r="E586" s="31"/>
      <c r="F586" s="31"/>
      <c r="G586" s="31"/>
      <c r="H586" s="31" t="n">
        <v>7</v>
      </c>
      <c r="I586" s="32"/>
      <c r="J586" s="4"/>
      <c r="K586" s="46"/>
      <c r="L586" s="34" t="str">
        <f aca="false">IF(ISBLANK(K586),"a","b")</f>
        <v>a</v>
      </c>
      <c r="M586" s="34" t="str">
        <f aca="false">IF(ISBLANK(B586),"",IF(L586="b",K586,IF(L586="a","")))</f>
        <v/>
      </c>
      <c r="N586" s="35" t="n">
        <f aca="false">IF(ISBLANK(B586),"",IF( ISBLANK(K586), , IF( ISBLANK(O586), 1,) ))</f>
        <v>0</v>
      </c>
      <c r="O586" s="44"/>
      <c r="P586" s="37" t="str">
        <f aca="false">IF(ISBLANK(O586),"a","b")</f>
        <v>a</v>
      </c>
      <c r="Q586" s="34" t="str">
        <f aca="false">IF(ISBLANK(B586),"",IF(P586="b",O586,IF(P586="a","")))</f>
        <v/>
      </c>
      <c r="R586" s="35" t="n">
        <f aca="false">IF(ISBLANK(B586),"",IF( ISBLANK(O586), , 1))</f>
        <v>0</v>
      </c>
      <c r="S586" s="38" t="str">
        <f aca="true">IF(ISBLANK(B586),"",IF( ISBLANK(K586), "" , IF( ISBLANK(O586), (TODAY()-K586)/365, (O586-K586)/365)) )</f>
        <v/>
      </c>
      <c r="T586" s="38" t="str">
        <f aca="false">IF(ISBLANK(B586),"",IF( ISBLANK(K586), "" , IF( ISBLANK(O586), ($Z$41-K586)/365, (O586-K586)/365)) )</f>
        <v/>
      </c>
      <c r="U586" s="38" t="str">
        <f aca="true">IF(ISBLANK(B586),"",IF( ISBLANK(O586), "", (TODAY()-O586)/365))</f>
        <v/>
      </c>
      <c r="V586" s="38" t="str">
        <f aca="false">IF(ISBLANK(B586),"",IF( ISBLANK(O586), "", ($Z$41-O586)/365))</f>
        <v/>
      </c>
      <c r="W586" s="29"/>
      <c r="X586" s="39" t="n">
        <v>1</v>
      </c>
      <c r="Y586" s="40"/>
    </row>
    <row r="587" customFormat="false" ht="15" hidden="false" customHeight="false" outlineLevel="0" collapsed="false">
      <c r="A587" s="1" t="n">
        <v>591</v>
      </c>
      <c r="B587" s="28" t="n">
        <v>1</v>
      </c>
      <c r="C587" s="29"/>
      <c r="D587" s="30" t="str">
        <f aca="false">CONCATENATE(E587,", ",F587,", кв-ры: ",H587,", агр: ",I587,", ",W587)</f>
        <v>, , кв-ры: 8, агр: , </v>
      </c>
      <c r="E587" s="31"/>
      <c r="F587" s="31"/>
      <c r="G587" s="31"/>
      <c r="H587" s="31" t="n">
        <v>8</v>
      </c>
      <c r="I587" s="32"/>
      <c r="J587" s="4"/>
      <c r="K587" s="46"/>
      <c r="L587" s="34" t="str">
        <f aca="false">IF(ISBLANK(K587),"a","b")</f>
        <v>a</v>
      </c>
      <c r="M587" s="34" t="str">
        <f aca="false">IF(ISBLANK(B587),"",IF(L587="b",K587,IF(L587="a","")))</f>
        <v/>
      </c>
      <c r="N587" s="35" t="n">
        <f aca="false">IF(ISBLANK(B587),"",IF( ISBLANK(K587), , IF( ISBLANK(O587), 1,) ))</f>
        <v>0</v>
      </c>
      <c r="O587" s="44"/>
      <c r="P587" s="37" t="str">
        <f aca="false">IF(ISBLANK(O587),"a","b")</f>
        <v>a</v>
      </c>
      <c r="Q587" s="34" t="str">
        <f aca="false">IF(ISBLANK(B587),"",IF(P587="b",O587,IF(P587="a","")))</f>
        <v/>
      </c>
      <c r="R587" s="35" t="n">
        <f aca="false">IF(ISBLANK(B587),"",IF( ISBLANK(O587), , 1))</f>
        <v>0</v>
      </c>
      <c r="S587" s="38" t="str">
        <f aca="true">IF(ISBLANK(B587),"",IF( ISBLANK(K587), "" , IF( ISBLANK(O587), (TODAY()-K587)/365, (O587-K587)/365)) )</f>
        <v/>
      </c>
      <c r="T587" s="38" t="str">
        <f aca="false">IF(ISBLANK(B587),"",IF( ISBLANK(K587), "" , IF( ISBLANK(O587), ($Z$41-K587)/365, (O587-K587)/365)) )</f>
        <v/>
      </c>
      <c r="U587" s="38" t="str">
        <f aca="true">IF(ISBLANK(B587),"",IF( ISBLANK(O587), "", (TODAY()-O587)/365))</f>
        <v/>
      </c>
      <c r="V587" s="38" t="str">
        <f aca="false">IF(ISBLANK(B587),"",IF( ISBLANK(O587), "", ($Z$41-O587)/365))</f>
        <v/>
      </c>
      <c r="W587" s="29"/>
      <c r="X587" s="39" t="n">
        <v>1</v>
      </c>
      <c r="Y587" s="40"/>
    </row>
    <row r="588" customFormat="false" ht="15" hidden="false" customHeight="false" outlineLevel="0" collapsed="false">
      <c r="A588" s="1" t="n">
        <v>592</v>
      </c>
      <c r="B588" s="28" t="n">
        <v>1</v>
      </c>
      <c r="C588" s="29" t="n">
        <v>28</v>
      </c>
      <c r="D588" s="30" t="str">
        <f aca="false">CONCATENATE(E588,", ",F588,", кв-ры: ",H588,", агр: ",I588,", ",W588)</f>
        <v> Ленина, 64, кв-ры: 1,11,, агр: , </v>
      </c>
      <c r="E588" s="31" t="s">
        <v>130</v>
      </c>
      <c r="F588" s="31" t="n">
        <v>64</v>
      </c>
      <c r="G588" s="31" t="n">
        <v>12</v>
      </c>
      <c r="H588" s="31" t="s">
        <v>48</v>
      </c>
      <c r="I588" s="32"/>
      <c r="J588" s="4"/>
      <c r="K588" s="46"/>
      <c r="L588" s="34" t="str">
        <f aca="false">IF(ISBLANK(K588),"a","b")</f>
        <v>a</v>
      </c>
      <c r="M588" s="34" t="str">
        <f aca="false">IF(ISBLANK(B588),"",IF(L588="b",K588,IF(L588="a","")))</f>
        <v/>
      </c>
      <c r="N588" s="35" t="n">
        <f aca="false">IF(ISBLANK(B588),"",IF( ISBLANK(K588), , IF( ISBLANK(O588), 1,) ))</f>
        <v>0</v>
      </c>
      <c r="O588" s="44"/>
      <c r="P588" s="37" t="str">
        <f aca="false">IF(ISBLANK(O588),"a","b")</f>
        <v>a</v>
      </c>
      <c r="Q588" s="34" t="str">
        <f aca="false">IF(ISBLANK(B588),"",IF(P588="b",O588,IF(P588="a","")))</f>
        <v/>
      </c>
      <c r="R588" s="35" t="n">
        <f aca="false">IF(ISBLANK(B588),"",IF( ISBLANK(O588), , 1))</f>
        <v>0</v>
      </c>
      <c r="S588" s="38" t="str">
        <f aca="true">IF(ISBLANK(B588),"",IF( ISBLANK(K588), "" , IF( ISBLANK(O588), (TODAY()-K588)/365, (O588-K588)/365)) )</f>
        <v/>
      </c>
      <c r="T588" s="38" t="str">
        <f aca="false">IF(ISBLANK(B588),"",IF( ISBLANK(K588), "" , IF( ISBLANK(O588), ($Z$41-K588)/365, (O588-K588)/365)) )</f>
        <v/>
      </c>
      <c r="U588" s="38" t="str">
        <f aca="true">IF(ISBLANK(B588),"",IF( ISBLANK(O588), "", (TODAY()-O588)/365))</f>
        <v/>
      </c>
      <c r="V588" s="38" t="str">
        <f aca="false">IF(ISBLANK(B588),"",IF( ISBLANK(O588), "", ($Z$41-O588)/365))</f>
        <v/>
      </c>
      <c r="W588" s="29"/>
      <c r="X588" s="39" t="n">
        <v>1</v>
      </c>
      <c r="Y588" s="40"/>
    </row>
    <row r="589" customFormat="false" ht="15" hidden="false" customHeight="false" outlineLevel="0" collapsed="false">
      <c r="A589" s="1" t="n">
        <v>593</v>
      </c>
      <c r="B589" s="28" t="n">
        <v>1</v>
      </c>
      <c r="C589" s="29"/>
      <c r="D589" s="30" t="str">
        <f aca="false">CONCATENATE(E589,", ",F589,", кв-ры: ",H589,", агр: ",I589,", ",W589)</f>
        <v>, , кв-ры: 2,12,, агр: , </v>
      </c>
      <c r="E589" s="31"/>
      <c r="F589" s="31"/>
      <c r="G589" s="31"/>
      <c r="H589" s="31" t="s">
        <v>49</v>
      </c>
      <c r="I589" s="32"/>
      <c r="J589" s="4"/>
      <c r="K589" s="46"/>
      <c r="L589" s="34" t="str">
        <f aca="false">IF(ISBLANK(K589),"a","b")</f>
        <v>a</v>
      </c>
      <c r="M589" s="34" t="str">
        <f aca="false">IF(ISBLANK(B589),"",IF(L589="b",K589,IF(L589="a","")))</f>
        <v/>
      </c>
      <c r="N589" s="35" t="n">
        <f aca="false">IF(ISBLANK(B589),"",IF( ISBLANK(K589), , IF( ISBLANK(O589), 1,) ))</f>
        <v>0</v>
      </c>
      <c r="O589" s="44"/>
      <c r="P589" s="37" t="str">
        <f aca="false">IF(ISBLANK(O589),"a","b")</f>
        <v>a</v>
      </c>
      <c r="Q589" s="34" t="str">
        <f aca="false">IF(ISBLANK(B589),"",IF(P589="b",O589,IF(P589="a","")))</f>
        <v/>
      </c>
      <c r="R589" s="35" t="n">
        <f aca="false">IF(ISBLANK(B589),"",IF( ISBLANK(O589), , 1))</f>
        <v>0</v>
      </c>
      <c r="S589" s="38" t="str">
        <f aca="true">IF(ISBLANK(B589),"",IF( ISBLANK(K589), "" , IF( ISBLANK(O589), (TODAY()-K589)/365, (O589-K589)/365)) )</f>
        <v/>
      </c>
      <c r="T589" s="38" t="str">
        <f aca="false">IF(ISBLANK(B589),"",IF( ISBLANK(K589), "" , IF( ISBLANK(O589), ($Z$41-K589)/365, (O589-K589)/365)) )</f>
        <v/>
      </c>
      <c r="U589" s="38" t="str">
        <f aca="true">IF(ISBLANK(B589),"",IF( ISBLANK(O589), "", (TODAY()-O589)/365))</f>
        <v/>
      </c>
      <c r="V589" s="38" t="str">
        <f aca="false">IF(ISBLANK(B589),"",IF( ISBLANK(O589), "", ($Z$41-O589)/365))</f>
        <v/>
      </c>
      <c r="W589" s="29"/>
      <c r="X589" s="39" t="n">
        <v>1</v>
      </c>
      <c r="Y589" s="40"/>
    </row>
    <row r="590" customFormat="false" ht="15" hidden="false" customHeight="false" outlineLevel="0" collapsed="false">
      <c r="A590" s="1" t="n">
        <v>594</v>
      </c>
      <c r="B590" s="28" t="n">
        <v>1</v>
      </c>
      <c r="C590" s="29"/>
      <c r="D590" s="30" t="str">
        <f aca="false">CONCATENATE(E590,", ",F590,", кв-ры: ",H590,", агр: ",I590,", ",W590)</f>
        <v>, , кв-ры: 3, агр: , </v>
      </c>
      <c r="E590" s="31"/>
      <c r="F590" s="31"/>
      <c r="G590" s="31"/>
      <c r="H590" s="31" t="n">
        <v>3</v>
      </c>
      <c r="I590" s="32"/>
      <c r="J590" s="4"/>
      <c r="K590" s="33"/>
      <c r="L590" s="34" t="str">
        <f aca="false">IF(ISBLANK(K590),"a","b")</f>
        <v>a</v>
      </c>
      <c r="M590" s="34" t="str">
        <f aca="false">IF(ISBLANK(B590),"",IF(L590="b",K590,IF(L590="a","")))</f>
        <v/>
      </c>
      <c r="N590" s="35" t="n">
        <f aca="false">IF(ISBLANK(B590),"",IF( ISBLANK(K590), , IF( ISBLANK(O590), 1,) ))</f>
        <v>0</v>
      </c>
      <c r="O590" s="36"/>
      <c r="P590" s="37" t="str">
        <f aca="false">IF(ISBLANK(O590),"a","b")</f>
        <v>a</v>
      </c>
      <c r="Q590" s="34" t="str">
        <f aca="false">IF(ISBLANK(B590),"",IF(P590="b",O590,IF(P590="a","")))</f>
        <v/>
      </c>
      <c r="R590" s="35" t="n">
        <f aca="false">IF(ISBLANK(B590),"",IF( ISBLANK(O590), , 1))</f>
        <v>0</v>
      </c>
      <c r="S590" s="38" t="str">
        <f aca="true">IF(ISBLANK(B590),"",IF( ISBLANK(K590), "" , IF( ISBLANK(O590), (TODAY()-K590)/365, (O590-K590)/365)) )</f>
        <v/>
      </c>
      <c r="T590" s="38" t="str">
        <f aca="false">IF(ISBLANK(B590),"",IF( ISBLANK(K590), "" , IF( ISBLANK(O590), ($Z$41-K590)/365, (O590-K590)/365)) )</f>
        <v/>
      </c>
      <c r="U590" s="38" t="str">
        <f aca="true">IF(ISBLANK(B590),"",IF( ISBLANK(O590), "", (TODAY()-O590)/365))</f>
        <v/>
      </c>
      <c r="V590" s="38" t="str">
        <f aca="false">IF(ISBLANK(B590),"",IF( ISBLANK(O590), "", ($Z$41-O590)/365))</f>
        <v/>
      </c>
      <c r="W590" s="29"/>
      <c r="X590" s="39" t="n">
        <v>1</v>
      </c>
      <c r="Y590" s="40"/>
    </row>
    <row r="591" customFormat="false" ht="15" hidden="false" customHeight="false" outlineLevel="0" collapsed="false">
      <c r="A591" s="1" t="n">
        <v>595</v>
      </c>
      <c r="B591" s="28" t="n">
        <v>1</v>
      </c>
      <c r="C591" s="29"/>
      <c r="D591" s="30" t="str">
        <f aca="false">CONCATENATE(E591,", ",F591,", кв-ры: ",H591,", агр: ",I591,", ",W591)</f>
        <v>, , кв-ры: 4, агр: , </v>
      </c>
      <c r="E591" s="31"/>
      <c r="F591" s="31"/>
      <c r="G591" s="31"/>
      <c r="H591" s="31" t="n">
        <v>4</v>
      </c>
      <c r="I591" s="32"/>
      <c r="J591" s="4"/>
      <c r="K591" s="46"/>
      <c r="L591" s="34" t="str">
        <f aca="false">IF(ISBLANK(K591),"a","b")</f>
        <v>a</v>
      </c>
      <c r="M591" s="34" t="str">
        <f aca="false">IF(ISBLANK(B591),"",IF(L591="b",K591,IF(L591="a","")))</f>
        <v/>
      </c>
      <c r="N591" s="35" t="n">
        <f aca="false">IF(ISBLANK(B591),"",IF( ISBLANK(K591), , IF( ISBLANK(O591), 1,) ))</f>
        <v>0</v>
      </c>
      <c r="O591" s="44"/>
      <c r="P591" s="37" t="str">
        <f aca="false">IF(ISBLANK(O591),"a","b")</f>
        <v>a</v>
      </c>
      <c r="Q591" s="34" t="str">
        <f aca="false">IF(ISBLANK(B591),"",IF(P591="b",O591,IF(P591="a","")))</f>
        <v/>
      </c>
      <c r="R591" s="35" t="n">
        <f aca="false">IF(ISBLANK(B591),"",IF( ISBLANK(O591), , 1))</f>
        <v>0</v>
      </c>
      <c r="S591" s="38" t="str">
        <f aca="true">IF(ISBLANK(B591),"",IF( ISBLANK(K591), "" , IF( ISBLANK(O591), (TODAY()-K591)/365, (O591-K591)/365)) )</f>
        <v/>
      </c>
      <c r="T591" s="38" t="str">
        <f aca="false">IF(ISBLANK(B591),"",IF( ISBLANK(K591), "" , IF( ISBLANK(O591), ($Z$41-K591)/365, (O591-K591)/365)) )</f>
        <v/>
      </c>
      <c r="U591" s="38" t="str">
        <f aca="true">IF(ISBLANK(B591),"",IF( ISBLANK(O591), "", (TODAY()-O591)/365))</f>
        <v/>
      </c>
      <c r="V591" s="38" t="str">
        <f aca="false">IF(ISBLANK(B591),"",IF( ISBLANK(O591), "", ($Z$41-O591)/365))</f>
        <v/>
      </c>
      <c r="W591" s="29"/>
      <c r="X591" s="39" t="n">
        <v>1</v>
      </c>
      <c r="Y591" s="40"/>
    </row>
    <row r="592" customFormat="false" ht="15" hidden="false" customHeight="false" outlineLevel="0" collapsed="false">
      <c r="A592" s="1" t="n">
        <v>596</v>
      </c>
      <c r="B592" s="28" t="n">
        <v>1</v>
      </c>
      <c r="C592" s="29"/>
      <c r="D592" s="30" t="str">
        <f aca="false">CONCATENATE(E592,", ",F592,", кв-ры: ",H592,", агр: ",I592,", ",W592)</f>
        <v>, , кв-ры: 5, агр: , </v>
      </c>
      <c r="E592" s="31"/>
      <c r="F592" s="31"/>
      <c r="G592" s="31"/>
      <c r="H592" s="31" t="n">
        <v>5</v>
      </c>
      <c r="I592" s="32"/>
      <c r="J592" s="4"/>
      <c r="K592" s="46"/>
      <c r="L592" s="34" t="str">
        <f aca="false">IF(ISBLANK(K592),"a","b")</f>
        <v>a</v>
      </c>
      <c r="M592" s="34" t="str">
        <f aca="false">IF(ISBLANK(B592),"",IF(L592="b",K592,IF(L592="a","")))</f>
        <v/>
      </c>
      <c r="N592" s="35" t="n">
        <f aca="false">IF(ISBLANK(B592),"",IF( ISBLANK(K592), , IF( ISBLANK(O592), 1,) ))</f>
        <v>0</v>
      </c>
      <c r="O592" s="44"/>
      <c r="P592" s="37" t="str">
        <f aca="false">IF(ISBLANK(O592),"a","b")</f>
        <v>a</v>
      </c>
      <c r="Q592" s="34" t="str">
        <f aca="false">IF(ISBLANK(B592),"",IF(P592="b",O592,IF(P592="a","")))</f>
        <v/>
      </c>
      <c r="R592" s="35" t="n">
        <f aca="false">IF(ISBLANK(B592),"",IF( ISBLANK(O592), , 1))</f>
        <v>0</v>
      </c>
      <c r="S592" s="38" t="str">
        <f aca="true">IF(ISBLANK(B592),"",IF( ISBLANK(K592), "" , IF( ISBLANK(O592), (TODAY()-K592)/365, (O592-K592)/365)) )</f>
        <v/>
      </c>
      <c r="T592" s="38" t="str">
        <f aca="false">IF(ISBLANK(B592),"",IF( ISBLANK(K592), "" , IF( ISBLANK(O592), ($Z$41-K592)/365, (O592-K592)/365)) )</f>
        <v/>
      </c>
      <c r="U592" s="38" t="str">
        <f aca="true">IF(ISBLANK(B592),"",IF( ISBLANK(O592), "", (TODAY()-O592)/365))</f>
        <v/>
      </c>
      <c r="V592" s="38" t="str">
        <f aca="false">IF(ISBLANK(B592),"",IF( ISBLANK(O592), "", ($Z$41-O592)/365))</f>
        <v/>
      </c>
      <c r="W592" s="29"/>
      <c r="X592" s="39" t="n">
        <v>1</v>
      </c>
      <c r="Y592" s="40"/>
    </row>
    <row r="593" customFormat="false" ht="15" hidden="false" customHeight="false" outlineLevel="0" collapsed="false">
      <c r="A593" s="1" t="n">
        <v>597</v>
      </c>
      <c r="B593" s="28" t="n">
        <v>1</v>
      </c>
      <c r="C593" s="29"/>
      <c r="D593" s="30" t="str">
        <f aca="false">CONCATENATE(E593,", ",F593,", кв-ры: ",H593,", агр: ",I593,", ",W593)</f>
        <v>, , кв-ры: 6, агр: , </v>
      </c>
      <c r="E593" s="31"/>
      <c r="F593" s="31"/>
      <c r="G593" s="31"/>
      <c r="H593" s="31" t="n">
        <v>6</v>
      </c>
      <c r="I593" s="32"/>
      <c r="J593" s="4"/>
      <c r="K593" s="46"/>
      <c r="L593" s="34" t="str">
        <f aca="false">IF(ISBLANK(K593),"a","b")</f>
        <v>a</v>
      </c>
      <c r="M593" s="34" t="str">
        <f aca="false">IF(ISBLANK(B593),"",IF(L593="b",K593,IF(L593="a","")))</f>
        <v/>
      </c>
      <c r="N593" s="35" t="n">
        <f aca="false">IF(ISBLANK(B593),"",IF( ISBLANK(K593), , IF( ISBLANK(O593), 1,) ))</f>
        <v>0</v>
      </c>
      <c r="O593" s="44"/>
      <c r="P593" s="37" t="str">
        <f aca="false">IF(ISBLANK(O593),"a","b")</f>
        <v>a</v>
      </c>
      <c r="Q593" s="34" t="str">
        <f aca="false">IF(ISBLANK(B593),"",IF(P593="b",O593,IF(P593="a","")))</f>
        <v/>
      </c>
      <c r="R593" s="35" t="n">
        <f aca="false">IF(ISBLANK(B593),"",IF( ISBLANK(O593), , 1))</f>
        <v>0</v>
      </c>
      <c r="S593" s="38" t="str">
        <f aca="true">IF(ISBLANK(B593),"",IF( ISBLANK(K593), "" , IF( ISBLANK(O593), (TODAY()-K593)/365, (O593-K593)/365)) )</f>
        <v/>
      </c>
      <c r="T593" s="38" t="str">
        <f aca="false">IF(ISBLANK(B593),"",IF( ISBLANK(K593), "" , IF( ISBLANK(O593), ($Z$41-K593)/365, (O593-K593)/365)) )</f>
        <v/>
      </c>
      <c r="U593" s="38" t="str">
        <f aca="true">IF(ISBLANK(B593),"",IF( ISBLANK(O593), "", (TODAY()-O593)/365))</f>
        <v/>
      </c>
      <c r="V593" s="38" t="str">
        <f aca="false">IF(ISBLANK(B593),"",IF( ISBLANK(O593), "", ($Z$41-O593)/365))</f>
        <v/>
      </c>
      <c r="W593" s="29"/>
      <c r="X593" s="39" t="n">
        <v>1</v>
      </c>
      <c r="Y593" s="40"/>
    </row>
    <row r="594" customFormat="false" ht="15" hidden="false" customHeight="false" outlineLevel="0" collapsed="false">
      <c r="A594" s="1" t="n">
        <v>598</v>
      </c>
      <c r="B594" s="28" t="n">
        <v>1</v>
      </c>
      <c r="C594" s="29"/>
      <c r="D594" s="30" t="str">
        <f aca="false">CONCATENATE(E594,", ",F594,", кв-ры: ",H594,", агр: ",I594,", ",W594)</f>
        <v>, , кв-ры: 7, агр: , </v>
      </c>
      <c r="E594" s="31"/>
      <c r="F594" s="31"/>
      <c r="G594" s="31"/>
      <c r="H594" s="31" t="n">
        <v>7</v>
      </c>
      <c r="I594" s="32"/>
      <c r="J594" s="4"/>
      <c r="K594" s="33"/>
      <c r="L594" s="34" t="str">
        <f aca="false">IF(ISBLANK(K594),"a","b")</f>
        <v>a</v>
      </c>
      <c r="M594" s="34" t="str">
        <f aca="false">IF(ISBLANK(B594),"",IF(L594="b",K594,IF(L594="a","")))</f>
        <v/>
      </c>
      <c r="N594" s="35" t="n">
        <f aca="false">IF(ISBLANK(B594),"",IF( ISBLANK(K594), , IF( ISBLANK(O594), 1,) ))</f>
        <v>0</v>
      </c>
      <c r="O594" s="44"/>
      <c r="P594" s="37" t="str">
        <f aca="false">IF(ISBLANK(O594),"a","b")</f>
        <v>a</v>
      </c>
      <c r="Q594" s="34" t="str">
        <f aca="false">IF(ISBLANK(B594),"",IF(P594="b",O594,IF(P594="a","")))</f>
        <v/>
      </c>
      <c r="R594" s="35" t="n">
        <f aca="false">IF(ISBLANK(B594),"",IF( ISBLANK(O594), , 1))</f>
        <v>0</v>
      </c>
      <c r="S594" s="38" t="str">
        <f aca="true">IF(ISBLANK(B594),"",IF( ISBLANK(K594), "" , IF( ISBLANK(O594), (TODAY()-K594)/365, (O594-K594)/365)) )</f>
        <v/>
      </c>
      <c r="T594" s="38" t="str">
        <f aca="false">IF(ISBLANK(B594),"",IF( ISBLANK(K594), "" , IF( ISBLANK(O594), ($Z$41-K594)/365, (O594-K594)/365)) )</f>
        <v/>
      </c>
      <c r="U594" s="38" t="str">
        <f aca="true">IF(ISBLANK(B594),"",IF( ISBLANK(O594), "", (TODAY()-O594)/365))</f>
        <v/>
      </c>
      <c r="V594" s="38" t="str">
        <f aca="false">IF(ISBLANK(B594),"",IF( ISBLANK(O594), "", ($Z$41-O594)/365))</f>
        <v/>
      </c>
      <c r="W594" s="29"/>
      <c r="X594" s="39" t="n">
        <v>1</v>
      </c>
      <c r="Y594" s="40"/>
    </row>
    <row r="595" customFormat="false" ht="15" hidden="false" customHeight="false" outlineLevel="0" collapsed="false">
      <c r="A595" s="1" t="n">
        <v>599</v>
      </c>
      <c r="B595" s="28" t="n">
        <v>1</v>
      </c>
      <c r="C595" s="29"/>
      <c r="D595" s="30" t="str">
        <f aca="false">CONCATENATE(E595,", ",F595,", кв-ры: ",H595,", агр: ",I595,", ",W595)</f>
        <v>, , кв-ры: 8, агр: , </v>
      </c>
      <c r="E595" s="31"/>
      <c r="F595" s="31"/>
      <c r="G595" s="31"/>
      <c r="H595" s="31" t="n">
        <v>8</v>
      </c>
      <c r="I595" s="32"/>
      <c r="J595" s="4"/>
      <c r="K595" s="46"/>
      <c r="L595" s="34" t="str">
        <f aca="false">IF(ISBLANK(K595),"a","b")</f>
        <v>a</v>
      </c>
      <c r="M595" s="34" t="str">
        <f aca="false">IF(ISBLANK(B595),"",IF(L595="b",K595,IF(L595="a","")))</f>
        <v/>
      </c>
      <c r="N595" s="35" t="n">
        <f aca="false">IF(ISBLANK(B595),"",IF( ISBLANK(K595), , IF( ISBLANK(O595), 1,) ))</f>
        <v>0</v>
      </c>
      <c r="O595" s="44"/>
      <c r="P595" s="37" t="str">
        <f aca="false">IF(ISBLANK(O595),"a","b")</f>
        <v>a</v>
      </c>
      <c r="Q595" s="34" t="str">
        <f aca="false">IF(ISBLANK(B595),"",IF(P595="b",O595,IF(P595="a","")))</f>
        <v/>
      </c>
      <c r="R595" s="35" t="n">
        <f aca="false">IF(ISBLANK(B595),"",IF( ISBLANK(O595), , 1))</f>
        <v>0</v>
      </c>
      <c r="S595" s="38" t="str">
        <f aca="true">IF(ISBLANK(B595),"",IF( ISBLANK(K595), "" , IF( ISBLANK(O595), (TODAY()-K595)/365, (O595-K595)/365)) )</f>
        <v/>
      </c>
      <c r="T595" s="38" t="str">
        <f aca="false">IF(ISBLANK(B595),"",IF( ISBLANK(K595), "" , IF( ISBLANK(O595), ($Z$41-K595)/365, (O595-K595)/365)) )</f>
        <v/>
      </c>
      <c r="U595" s="38" t="str">
        <f aca="true">IF(ISBLANK(B595),"",IF( ISBLANK(O595), "", (TODAY()-O595)/365))</f>
        <v/>
      </c>
      <c r="V595" s="38" t="str">
        <f aca="false">IF(ISBLANK(B595),"",IF( ISBLANK(O595), "", ($Z$41-O595)/365))</f>
        <v/>
      </c>
      <c r="W595" s="29"/>
      <c r="X595" s="39" t="n">
        <v>1</v>
      </c>
      <c r="Y595" s="40"/>
    </row>
    <row r="596" customFormat="false" ht="15" hidden="false" customHeight="false" outlineLevel="0" collapsed="false">
      <c r="A596" s="1" t="n">
        <v>600</v>
      </c>
      <c r="B596" s="28" t="n">
        <v>1</v>
      </c>
      <c r="C596" s="29"/>
      <c r="D596" s="30" t="str">
        <f aca="false">CONCATENATE(E596,", ",F596,", кв-ры: ",H596,", агр: ",I596,", ",W596)</f>
        <v>, , кв-ры: 9, агр: , </v>
      </c>
      <c r="E596" s="31"/>
      <c r="F596" s="31"/>
      <c r="G596" s="31"/>
      <c r="H596" s="31" t="n">
        <v>9</v>
      </c>
      <c r="I596" s="32"/>
      <c r="J596" s="4"/>
      <c r="K596" s="46"/>
      <c r="L596" s="34" t="str">
        <f aca="false">IF(ISBLANK(K596),"a","b")</f>
        <v>a</v>
      </c>
      <c r="M596" s="34" t="str">
        <f aca="false">IF(ISBLANK(B596),"",IF(L596="b",K596,IF(L596="a","")))</f>
        <v/>
      </c>
      <c r="N596" s="35" t="n">
        <f aca="false">IF(ISBLANK(B596),"",IF( ISBLANK(K596), , IF( ISBLANK(O596), 1,) ))</f>
        <v>0</v>
      </c>
      <c r="O596" s="44"/>
      <c r="P596" s="37" t="str">
        <f aca="false">IF(ISBLANK(O596),"a","b")</f>
        <v>a</v>
      </c>
      <c r="Q596" s="34" t="str">
        <f aca="false">IF(ISBLANK(B596),"",IF(P596="b",O596,IF(P596="a","")))</f>
        <v/>
      </c>
      <c r="R596" s="35" t="n">
        <f aca="false">IF(ISBLANK(B596),"",IF( ISBLANK(O596), , 1))</f>
        <v>0</v>
      </c>
      <c r="S596" s="38" t="str">
        <f aca="true">IF(ISBLANK(B596),"",IF( ISBLANK(K596), "" , IF( ISBLANK(O596), (TODAY()-K596)/365, (O596-K596)/365)) )</f>
        <v/>
      </c>
      <c r="T596" s="38" t="str">
        <f aca="false">IF(ISBLANK(B596),"",IF( ISBLANK(K596), "" , IF( ISBLANK(O596), ($Z$41-K596)/365, (O596-K596)/365)) )</f>
        <v/>
      </c>
      <c r="U596" s="38" t="str">
        <f aca="true">IF(ISBLANK(B596),"",IF( ISBLANK(O596), "", (TODAY()-O596)/365))</f>
        <v/>
      </c>
      <c r="V596" s="38" t="str">
        <f aca="false">IF(ISBLANK(B596),"",IF( ISBLANK(O596), "", ($Z$41-O596)/365))</f>
        <v/>
      </c>
      <c r="W596" s="29"/>
      <c r="X596" s="48" t="n">
        <v>1</v>
      </c>
      <c r="Y596" s="40"/>
    </row>
    <row r="597" customFormat="false" ht="15" hidden="false" customHeight="false" outlineLevel="0" collapsed="false">
      <c r="A597" s="1" t="n">
        <v>601</v>
      </c>
      <c r="B597" s="28" t="n">
        <v>1</v>
      </c>
      <c r="C597" s="29"/>
      <c r="D597" s="30" t="str">
        <f aca="false">CONCATENATE(E597,", ",F597,", кв-ры: ",H597,", агр: ",I597,", ",W597)</f>
        <v>, , кв-ры: 10, агр: , </v>
      </c>
      <c r="E597" s="31"/>
      <c r="F597" s="31"/>
      <c r="G597" s="31"/>
      <c r="H597" s="31" t="n">
        <v>10</v>
      </c>
      <c r="I597" s="32"/>
      <c r="J597" s="4"/>
      <c r="K597" s="46"/>
      <c r="L597" s="34" t="str">
        <f aca="false">IF(ISBLANK(K597),"a","b")</f>
        <v>a</v>
      </c>
      <c r="M597" s="34" t="str">
        <f aca="false">IF(ISBLANK(B597),"",IF(L597="b",K597,IF(L597="a","")))</f>
        <v/>
      </c>
      <c r="N597" s="35" t="n">
        <f aca="false">IF(ISBLANK(B597),"",IF( ISBLANK(K597), , IF( ISBLANK(O597), 1,) ))</f>
        <v>0</v>
      </c>
      <c r="O597" s="44"/>
      <c r="P597" s="37" t="str">
        <f aca="false">IF(ISBLANK(O597),"a","b")</f>
        <v>a</v>
      </c>
      <c r="Q597" s="34" t="str">
        <f aca="false">IF(ISBLANK(B597),"",IF(P597="b",O597,IF(P597="a","")))</f>
        <v/>
      </c>
      <c r="R597" s="35" t="n">
        <f aca="false">IF(ISBLANK(B597),"",IF( ISBLANK(O597), , 1))</f>
        <v>0</v>
      </c>
      <c r="S597" s="38" t="str">
        <f aca="true">IF(ISBLANK(B597),"",IF( ISBLANK(K597), "" , IF( ISBLANK(O597), (TODAY()-K597)/365, (O597-K597)/365)) )</f>
        <v/>
      </c>
      <c r="T597" s="38" t="str">
        <f aca="false">IF(ISBLANK(B597),"",IF( ISBLANK(K597), "" , IF( ISBLANK(O597), ($Z$41-K597)/365, (O597-K597)/365)) )</f>
        <v/>
      </c>
      <c r="U597" s="38" t="str">
        <f aca="true">IF(ISBLANK(B597),"",IF( ISBLANK(O597), "", (TODAY()-O597)/365))</f>
        <v/>
      </c>
      <c r="V597" s="38" t="str">
        <f aca="false">IF(ISBLANK(B597),"",IF( ISBLANK(O597), "", ($Z$41-O597)/365))</f>
        <v/>
      </c>
      <c r="W597" s="29"/>
      <c r="X597" s="48" t="n">
        <v>1</v>
      </c>
      <c r="Y597" s="40"/>
    </row>
    <row r="598" customFormat="false" ht="15" hidden="false" customHeight="false" outlineLevel="0" collapsed="false">
      <c r="A598" s="1" t="n">
        <v>602</v>
      </c>
      <c r="B598" s="28" t="n">
        <v>1</v>
      </c>
      <c r="C598" s="29" t="n">
        <v>29</v>
      </c>
      <c r="D598" s="30" t="str">
        <f aca="false">CONCATENATE(E598,", ",F598,", кв-ры: ",H598,", агр: ",I598,", ",W598)</f>
        <v> Ленина, 29, кв-ры: 1, агр: , </v>
      </c>
      <c r="E598" s="31" t="s">
        <v>130</v>
      </c>
      <c r="F598" s="31" t="n">
        <v>29</v>
      </c>
      <c r="G598" s="31" t="n">
        <v>8</v>
      </c>
      <c r="H598" s="31" t="n">
        <v>1</v>
      </c>
      <c r="I598" s="32"/>
      <c r="J598" s="4"/>
      <c r="K598" s="46"/>
      <c r="L598" s="34" t="str">
        <f aca="false">IF(ISBLANK(K598),"a","b")</f>
        <v>a</v>
      </c>
      <c r="M598" s="34" t="str">
        <f aca="false">IF(ISBLANK(B598),"",IF(L598="b",K598,IF(L598="a","")))</f>
        <v/>
      </c>
      <c r="N598" s="35" t="n">
        <f aca="false">IF(ISBLANK(B598),"",IF( ISBLANK(K598), , IF( ISBLANK(O598), 1,) ))</f>
        <v>0</v>
      </c>
      <c r="O598" s="44"/>
      <c r="P598" s="37" t="str">
        <f aca="false">IF(ISBLANK(O598),"a","b")</f>
        <v>a</v>
      </c>
      <c r="Q598" s="34" t="str">
        <f aca="false">IF(ISBLANK(B598),"",IF(P598="b",O598,IF(P598="a","")))</f>
        <v/>
      </c>
      <c r="R598" s="35" t="n">
        <f aca="false">IF(ISBLANK(B598),"",IF( ISBLANK(O598), , 1))</f>
        <v>0</v>
      </c>
      <c r="S598" s="38" t="str">
        <f aca="true">IF(ISBLANK(B598),"",IF( ISBLANK(K598), "" , IF( ISBLANK(O598), (TODAY()-K598)/365, (O598-K598)/365)) )</f>
        <v/>
      </c>
      <c r="T598" s="38" t="str">
        <f aca="false">IF(ISBLANK(B598),"",IF( ISBLANK(K598), "" , IF( ISBLANK(O598), ($Z$41-K598)/365, (O598-K598)/365)) )</f>
        <v/>
      </c>
      <c r="U598" s="38" t="str">
        <f aca="true">IF(ISBLANK(B598),"",IF( ISBLANK(O598), "", (TODAY()-O598)/365))</f>
        <v/>
      </c>
      <c r="V598" s="38" t="str">
        <f aca="false">IF(ISBLANK(B598),"",IF( ISBLANK(O598), "", ($Z$41-O598)/365))</f>
        <v/>
      </c>
      <c r="W598" s="29"/>
      <c r="X598" s="50" t="n">
        <v>1</v>
      </c>
      <c r="Y598" s="51"/>
    </row>
    <row r="599" customFormat="false" ht="15" hidden="false" customHeight="false" outlineLevel="0" collapsed="false">
      <c r="A599" s="1" t="n">
        <v>603</v>
      </c>
      <c r="B599" s="28" t="n">
        <v>1</v>
      </c>
      <c r="C599" s="29"/>
      <c r="D599" s="30" t="str">
        <f aca="false">CONCATENATE(E599,", ",F599,", кв-ры: ",H599,", агр: ",I599,", ",W599)</f>
        <v>, , кв-ры: 2, агр: , </v>
      </c>
      <c r="E599" s="31"/>
      <c r="F599" s="31"/>
      <c r="G599" s="31"/>
      <c r="H599" s="31" t="n">
        <v>2</v>
      </c>
      <c r="I599" s="32"/>
      <c r="J599" s="4"/>
      <c r="K599" s="46"/>
      <c r="L599" s="34" t="str">
        <f aca="false">IF(ISBLANK(K599),"a","b")</f>
        <v>a</v>
      </c>
      <c r="M599" s="34" t="str">
        <f aca="false">IF(ISBLANK(B599),"",IF(L599="b",K599,IF(L599="a","")))</f>
        <v/>
      </c>
      <c r="N599" s="35" t="n">
        <f aca="false">IF(ISBLANK(B599),"",IF( ISBLANK(K599), , IF( ISBLANK(O599), 1,) ))</f>
        <v>0</v>
      </c>
      <c r="O599" s="44"/>
      <c r="P599" s="37" t="str">
        <f aca="false">IF(ISBLANK(O599),"a","b")</f>
        <v>a</v>
      </c>
      <c r="Q599" s="34" t="str">
        <f aca="false">IF(ISBLANK(B599),"",IF(P599="b",O599,IF(P599="a","")))</f>
        <v/>
      </c>
      <c r="R599" s="35" t="n">
        <f aca="false">IF(ISBLANK(B599),"",IF( ISBLANK(O599), , 1))</f>
        <v>0</v>
      </c>
      <c r="S599" s="38" t="str">
        <f aca="true">IF(ISBLANK(B599),"",IF( ISBLANK(K599), "" , IF( ISBLANK(O599), (TODAY()-K599)/365, (O599-K599)/365)) )</f>
        <v/>
      </c>
      <c r="T599" s="38" t="str">
        <f aca="false">IF(ISBLANK(B599),"",IF( ISBLANK(K599), "" , IF( ISBLANK(O599), ($Z$41-K599)/365, (O599-K599)/365)) )</f>
        <v/>
      </c>
      <c r="U599" s="38" t="str">
        <f aca="true">IF(ISBLANK(B599),"",IF( ISBLANK(O599), "", (TODAY()-O599)/365))</f>
        <v/>
      </c>
      <c r="V599" s="38" t="str">
        <f aca="false">IF(ISBLANK(B599),"",IF( ISBLANK(O599), "", ($Z$41-O599)/365))</f>
        <v/>
      </c>
      <c r="W599" s="29"/>
      <c r="X599" s="50" t="n">
        <v>1</v>
      </c>
      <c r="Y599" s="51"/>
    </row>
    <row r="600" customFormat="false" ht="15" hidden="false" customHeight="false" outlineLevel="0" collapsed="false">
      <c r="A600" s="1" t="n">
        <v>604</v>
      </c>
      <c r="B600" s="28" t="n">
        <v>1</v>
      </c>
      <c r="C600" s="29"/>
      <c r="D600" s="30" t="str">
        <f aca="false">CONCATENATE(E600,", ",F600,", кв-ры: ",H600,", агр: ",I600,", ",W600)</f>
        <v>, , кв-ры: 3, агр: , </v>
      </c>
      <c r="E600" s="31"/>
      <c r="F600" s="31"/>
      <c r="G600" s="31"/>
      <c r="H600" s="31" t="n">
        <v>3</v>
      </c>
      <c r="I600" s="32"/>
      <c r="J600" s="4"/>
      <c r="K600" s="46"/>
      <c r="L600" s="34" t="str">
        <f aca="false">IF(ISBLANK(K600),"a","b")</f>
        <v>a</v>
      </c>
      <c r="M600" s="34" t="str">
        <f aca="false">IF(ISBLANK(B600),"",IF(L600="b",K600,IF(L600="a","")))</f>
        <v/>
      </c>
      <c r="N600" s="35" t="n">
        <f aca="false">IF(ISBLANK(B600),"",IF( ISBLANK(K600), , IF( ISBLANK(O600), 1,) ))</f>
        <v>0</v>
      </c>
      <c r="O600" s="44"/>
      <c r="P600" s="37" t="str">
        <f aca="false">IF(ISBLANK(O600),"a","b")</f>
        <v>a</v>
      </c>
      <c r="Q600" s="34" t="str">
        <f aca="false">IF(ISBLANK(B600),"",IF(P600="b",O600,IF(P600="a","")))</f>
        <v/>
      </c>
      <c r="R600" s="35" t="n">
        <f aca="false">IF(ISBLANK(B600),"",IF( ISBLANK(O600), , 1))</f>
        <v>0</v>
      </c>
      <c r="S600" s="38" t="str">
        <f aca="true">IF(ISBLANK(B600),"",IF( ISBLANK(K600), "" , IF( ISBLANK(O600), (TODAY()-K600)/365, (O600-K600)/365)) )</f>
        <v/>
      </c>
      <c r="T600" s="38" t="str">
        <f aca="false">IF(ISBLANK(B600),"",IF( ISBLANK(K600), "" , IF( ISBLANK(O600), ($Z$41-K600)/365, (O600-K600)/365)) )</f>
        <v/>
      </c>
      <c r="U600" s="38" t="str">
        <f aca="true">IF(ISBLANK(B600),"",IF( ISBLANK(O600), "", (TODAY()-O600)/365))</f>
        <v/>
      </c>
      <c r="V600" s="38" t="str">
        <f aca="false">IF(ISBLANK(B600),"",IF( ISBLANK(O600), "", ($Z$41-O600)/365))</f>
        <v/>
      </c>
      <c r="W600" s="29"/>
      <c r="X600" s="48" t="n">
        <v>1</v>
      </c>
      <c r="Y600" s="40"/>
    </row>
    <row r="601" customFormat="false" ht="15" hidden="false" customHeight="false" outlineLevel="0" collapsed="false">
      <c r="A601" s="1" t="n">
        <v>605</v>
      </c>
      <c r="B601" s="28" t="n">
        <v>1</v>
      </c>
      <c r="C601" s="29"/>
      <c r="D601" s="30" t="str">
        <f aca="false">CONCATENATE(E601,", ",F601,", кв-ры: ",H601,", агр: ",I601,", ",W601)</f>
        <v>, , кв-ры: 4, агр: , </v>
      </c>
      <c r="E601" s="31"/>
      <c r="F601" s="31"/>
      <c r="G601" s="31"/>
      <c r="H601" s="31" t="n">
        <v>4</v>
      </c>
      <c r="I601" s="32"/>
      <c r="J601" s="4"/>
      <c r="K601" s="46"/>
      <c r="L601" s="34" t="str">
        <f aca="false">IF(ISBLANK(K601),"a","b")</f>
        <v>a</v>
      </c>
      <c r="M601" s="34" t="str">
        <f aca="false">IF(ISBLANK(B601),"",IF(L601="b",K601,IF(L601="a","")))</f>
        <v/>
      </c>
      <c r="N601" s="35" t="n">
        <f aca="false">IF(ISBLANK(B601),"",IF( ISBLANK(K601), , IF( ISBLANK(O601), 1,) ))</f>
        <v>0</v>
      </c>
      <c r="O601" s="44"/>
      <c r="P601" s="37" t="str">
        <f aca="false">IF(ISBLANK(O601),"a","b")</f>
        <v>a</v>
      </c>
      <c r="Q601" s="34" t="str">
        <f aca="false">IF(ISBLANK(B601),"",IF(P601="b",O601,IF(P601="a","")))</f>
        <v/>
      </c>
      <c r="R601" s="35" t="n">
        <f aca="false">IF(ISBLANK(B601),"",IF( ISBLANK(O601), , 1))</f>
        <v>0</v>
      </c>
      <c r="S601" s="38" t="str">
        <f aca="true">IF(ISBLANK(B601),"",IF( ISBLANK(K601), "" , IF( ISBLANK(O601), (TODAY()-K601)/365, (O601-K601)/365)) )</f>
        <v/>
      </c>
      <c r="T601" s="38" t="str">
        <f aca="false">IF(ISBLANK(B601),"",IF( ISBLANK(K601), "" , IF( ISBLANK(O601), ($Z$41-K601)/365, (O601-K601)/365)) )</f>
        <v/>
      </c>
      <c r="U601" s="38" t="str">
        <f aca="true">IF(ISBLANK(B601),"",IF( ISBLANK(O601), "", (TODAY()-O601)/365))</f>
        <v/>
      </c>
      <c r="V601" s="38" t="str">
        <f aca="false">IF(ISBLANK(B601),"",IF( ISBLANK(O601), "", ($Z$41-O601)/365))</f>
        <v/>
      </c>
      <c r="W601" s="29"/>
      <c r="X601" s="48" t="n">
        <v>1</v>
      </c>
      <c r="Y601" s="40"/>
    </row>
    <row r="602" customFormat="false" ht="15" hidden="false" customHeight="false" outlineLevel="0" collapsed="false">
      <c r="A602" s="1" t="n">
        <v>606</v>
      </c>
      <c r="B602" s="28" t="n">
        <v>1</v>
      </c>
      <c r="C602" s="29"/>
      <c r="D602" s="30" t="str">
        <f aca="false">CONCATENATE(E602,", ",F602,", кв-ры: ",H602,", агр: ",I602,", ",W602)</f>
        <v>, , кв-ры: 5, агр: , </v>
      </c>
      <c r="E602" s="31"/>
      <c r="F602" s="31"/>
      <c r="G602" s="31"/>
      <c r="H602" s="31" t="n">
        <v>5</v>
      </c>
      <c r="I602" s="32"/>
      <c r="J602" s="4"/>
      <c r="K602" s="46"/>
      <c r="L602" s="34" t="str">
        <f aca="false">IF(ISBLANK(K602),"a","b")</f>
        <v>a</v>
      </c>
      <c r="M602" s="34" t="str">
        <f aca="false">IF(ISBLANK(B602),"",IF(L602="b",K602,IF(L602="a","")))</f>
        <v/>
      </c>
      <c r="N602" s="35" t="n">
        <f aca="false">IF(ISBLANK(B602),"",IF( ISBLANK(K602), , IF( ISBLANK(O602), 1,) ))</f>
        <v>0</v>
      </c>
      <c r="O602" s="44"/>
      <c r="P602" s="37" t="str">
        <f aca="false">IF(ISBLANK(O602),"a","b")</f>
        <v>a</v>
      </c>
      <c r="Q602" s="34" t="str">
        <f aca="false">IF(ISBLANK(B602),"",IF(P602="b",O602,IF(P602="a","")))</f>
        <v/>
      </c>
      <c r="R602" s="35" t="n">
        <f aca="false">IF(ISBLANK(B602),"",IF( ISBLANK(O602), , 1))</f>
        <v>0</v>
      </c>
      <c r="S602" s="38" t="str">
        <f aca="true">IF(ISBLANK(B602),"",IF( ISBLANK(K602), "" , IF( ISBLANK(O602), (TODAY()-K602)/365, (O602-K602)/365)) )</f>
        <v/>
      </c>
      <c r="T602" s="38" t="str">
        <f aca="false">IF(ISBLANK(B602),"",IF( ISBLANK(K602), "" , IF( ISBLANK(O602), ($Z$41-K602)/365, (O602-K602)/365)) )</f>
        <v/>
      </c>
      <c r="U602" s="38" t="str">
        <f aca="true">IF(ISBLANK(B602),"",IF( ISBLANK(O602), "", (TODAY()-O602)/365))</f>
        <v/>
      </c>
      <c r="V602" s="38" t="str">
        <f aca="false">IF(ISBLANK(B602),"",IF( ISBLANK(O602), "", ($Z$41-O602)/365))</f>
        <v/>
      </c>
      <c r="W602" s="29"/>
      <c r="X602" s="48" t="n">
        <v>1</v>
      </c>
      <c r="Y602" s="40"/>
    </row>
    <row r="603" customFormat="false" ht="15" hidden="false" customHeight="false" outlineLevel="0" collapsed="false">
      <c r="A603" s="1" t="n">
        <v>607</v>
      </c>
      <c r="B603" s="28" t="n">
        <v>1</v>
      </c>
      <c r="C603" s="29"/>
      <c r="D603" s="30" t="str">
        <f aca="false">CONCATENATE(E603,", ",F603,", кв-ры: ",H603,", агр: ",I603,", ",W603)</f>
        <v>, , кв-ры: 6, агр: , </v>
      </c>
      <c r="E603" s="31"/>
      <c r="F603" s="31"/>
      <c r="G603" s="31"/>
      <c r="H603" s="31" t="n">
        <v>6</v>
      </c>
      <c r="I603" s="32"/>
      <c r="J603" s="70"/>
      <c r="K603" s="71"/>
      <c r="L603" s="34" t="str">
        <f aca="false">IF(ISBLANK(K603),"a","b")</f>
        <v>a</v>
      </c>
      <c r="M603" s="34" t="str">
        <f aca="false">IF(ISBLANK(B603),"",IF(L603="b",K603,IF(L603="a","")))</f>
        <v/>
      </c>
      <c r="N603" s="35" t="n">
        <f aca="false">IF(ISBLANK(B603),"",IF( ISBLANK(K603), , IF( ISBLANK(O603), 1,) ))</f>
        <v>0</v>
      </c>
      <c r="O603" s="72"/>
      <c r="P603" s="37" t="str">
        <f aca="false">IF(ISBLANK(O603),"a","b")</f>
        <v>a</v>
      </c>
      <c r="Q603" s="34" t="str">
        <f aca="false">IF(ISBLANK(B603),"",IF(P603="b",O603,IF(P603="a","")))</f>
        <v/>
      </c>
      <c r="R603" s="35" t="n">
        <f aca="false">IF(ISBLANK(B603),"",IF( ISBLANK(O603), , 1))</f>
        <v>0</v>
      </c>
      <c r="S603" s="38" t="str">
        <f aca="true">IF(ISBLANK(B603),"",IF( ISBLANK(K603), "" , IF( ISBLANK(O603), (TODAY()-K603)/365, (O603-K603)/365)) )</f>
        <v/>
      </c>
      <c r="T603" s="38" t="str">
        <f aca="false">IF(ISBLANK(B603),"",IF( ISBLANK(K603), "" , IF( ISBLANK(O603), ($Z$41-K603)/365, (O603-K603)/365)) )</f>
        <v/>
      </c>
      <c r="U603" s="38" t="str">
        <f aca="true">IF(ISBLANK(B603),"",IF( ISBLANK(O603), "", (TODAY()-O603)/365))</f>
        <v/>
      </c>
      <c r="V603" s="38" t="str">
        <f aca="false">IF(ISBLANK(B603),"",IF( ISBLANK(O603), "", ($Z$41-O603)/365))</f>
        <v/>
      </c>
      <c r="W603" s="29"/>
      <c r="X603" s="48"/>
      <c r="Y603" s="40"/>
    </row>
    <row r="604" customFormat="false" ht="15" hidden="false" customHeight="false" outlineLevel="0" collapsed="false">
      <c r="A604" s="1" t="n">
        <v>608</v>
      </c>
      <c r="B604" s="28" t="n">
        <v>1</v>
      </c>
      <c r="C604" s="29"/>
      <c r="D604" s="30" t="str">
        <f aca="false">CONCATENATE(E604,", ",F604,", кв-ры: ",H604,", агр: ",I604,", ",W604)</f>
        <v>, , кв-ры: 7, агр: , </v>
      </c>
      <c r="E604" s="31"/>
      <c r="F604" s="31"/>
      <c r="G604" s="31"/>
      <c r="H604" s="31" t="n">
        <v>7</v>
      </c>
      <c r="I604" s="32"/>
      <c r="J604" s="4"/>
      <c r="K604" s="33"/>
      <c r="L604" s="34" t="str">
        <f aca="false">IF(ISBLANK(K604),"a","b")</f>
        <v>a</v>
      </c>
      <c r="M604" s="34" t="str">
        <f aca="false">IF(ISBLANK(B604),"",IF(L604="b",K604,IF(L604="a","")))</f>
        <v/>
      </c>
      <c r="N604" s="35" t="n">
        <f aca="false">IF(ISBLANK(B604),"",IF( ISBLANK(K604), , IF( ISBLANK(O604), 1,) ))</f>
        <v>0</v>
      </c>
      <c r="O604" s="44"/>
      <c r="P604" s="37" t="str">
        <f aca="false">IF(ISBLANK(O604),"a","b")</f>
        <v>a</v>
      </c>
      <c r="Q604" s="34" t="str">
        <f aca="false">IF(ISBLANK(B604),"",IF(P604="b",O604,IF(P604="a","")))</f>
        <v/>
      </c>
      <c r="R604" s="35" t="n">
        <f aca="false">IF(ISBLANK(B604),"",IF( ISBLANK(O604), , 1))</f>
        <v>0</v>
      </c>
      <c r="S604" s="38" t="str">
        <f aca="true">IF(ISBLANK(B604),"",IF( ISBLANK(K604), "" , IF( ISBLANK(O604), (TODAY()-K604)/365, (O604-K604)/365)) )</f>
        <v/>
      </c>
      <c r="T604" s="38" t="str">
        <f aca="false">IF(ISBLANK(B604),"",IF( ISBLANK(K604), "" , IF( ISBLANK(O604), ($Z$41-K604)/365, (O604-K604)/365)) )</f>
        <v/>
      </c>
      <c r="U604" s="38" t="str">
        <f aca="true">IF(ISBLANK(B604),"",IF( ISBLANK(O604), "", (TODAY()-O604)/365))</f>
        <v/>
      </c>
      <c r="V604" s="38" t="str">
        <f aca="false">IF(ISBLANK(B604),"",IF( ISBLANK(O604), "", ($Z$41-O604)/365))</f>
        <v/>
      </c>
      <c r="W604" s="29"/>
      <c r="X604" s="48" t="n">
        <v>1</v>
      </c>
      <c r="Y604" s="40"/>
    </row>
    <row r="605" customFormat="false" ht="15" hidden="false" customHeight="false" outlineLevel="0" collapsed="false">
      <c r="A605" s="1" t="n">
        <v>609</v>
      </c>
      <c r="B605" s="28" t="n">
        <v>1</v>
      </c>
      <c r="C605" s="29"/>
      <c r="D605" s="30" t="str">
        <f aca="false">CONCATENATE(E605,", ",F605,", кв-ры: ",H605,", агр: ",I605,", ",W605)</f>
        <v>, , кв-ры: 8, агр: , </v>
      </c>
      <c r="E605" s="31"/>
      <c r="F605" s="31"/>
      <c r="G605" s="31"/>
      <c r="H605" s="31" t="n">
        <v>8</v>
      </c>
      <c r="I605" s="32"/>
      <c r="J605" s="4"/>
      <c r="K605" s="33"/>
      <c r="L605" s="34" t="str">
        <f aca="false">IF(ISBLANK(K605),"a","b")</f>
        <v>a</v>
      </c>
      <c r="M605" s="34" t="str">
        <f aca="false">IF(ISBLANK(B605),"",IF(L605="b",K605,IF(L605="a","")))</f>
        <v/>
      </c>
      <c r="N605" s="35" t="n">
        <f aca="false">IF(ISBLANK(B605),"",IF( ISBLANK(K605), , IF( ISBLANK(O605), 1,) ))</f>
        <v>0</v>
      </c>
      <c r="O605" s="44"/>
      <c r="P605" s="37" t="str">
        <f aca="false">IF(ISBLANK(O605),"a","b")</f>
        <v>a</v>
      </c>
      <c r="Q605" s="34" t="str">
        <f aca="false">IF(ISBLANK(B605),"",IF(P605="b",O605,IF(P605="a","")))</f>
        <v/>
      </c>
      <c r="R605" s="35" t="n">
        <f aca="false">IF(ISBLANK(B605),"",IF( ISBLANK(O605), , 1))</f>
        <v>0</v>
      </c>
      <c r="S605" s="38" t="str">
        <f aca="true">IF(ISBLANK(B605),"",IF( ISBLANK(K605), "" , IF( ISBLANK(O605), (TODAY()-K605)/365, (O605-K605)/365)) )</f>
        <v/>
      </c>
      <c r="T605" s="38" t="str">
        <f aca="false">IF(ISBLANK(B605),"",IF( ISBLANK(K605), "" , IF( ISBLANK(O605), ($Z$41-K605)/365, (O605-K605)/365)) )</f>
        <v/>
      </c>
      <c r="U605" s="38" t="str">
        <f aca="true">IF(ISBLANK(B605),"",IF( ISBLANK(O605), "", (TODAY()-O605)/365))</f>
        <v/>
      </c>
      <c r="V605" s="38" t="str">
        <f aca="false">IF(ISBLANK(B605),"",IF( ISBLANK(O605), "", ($Z$41-O605)/365))</f>
        <v/>
      </c>
      <c r="W605" s="29"/>
      <c r="X605" s="48" t="n">
        <v>1</v>
      </c>
      <c r="Y605" s="40"/>
    </row>
    <row r="606" customFormat="false" ht="15" hidden="false" customHeight="false" outlineLevel="0" collapsed="false">
      <c r="A606" s="1" t="n">
        <v>610</v>
      </c>
      <c r="B606" s="28" t="n">
        <v>1</v>
      </c>
      <c r="C606" s="29" t="n">
        <v>30</v>
      </c>
      <c r="D606" s="30" t="str">
        <f aca="false">CONCATENATE(E606,", ",F606,", кв-ры: ",H606,", агр: ",I606,", ",W606)</f>
        <v> Ленина, 31, кв-ры: 1, агр: , </v>
      </c>
      <c r="E606" s="31" t="s">
        <v>130</v>
      </c>
      <c r="F606" s="31" t="n">
        <v>31</v>
      </c>
      <c r="G606" s="31" t="n">
        <v>8</v>
      </c>
      <c r="H606" s="31" t="n">
        <v>1</v>
      </c>
      <c r="I606" s="32"/>
      <c r="J606" s="4"/>
      <c r="K606" s="33"/>
      <c r="L606" s="34" t="str">
        <f aca="false">IF(ISBLANK(K606),"a","b")</f>
        <v>a</v>
      </c>
      <c r="M606" s="34" t="str">
        <f aca="false">IF(ISBLANK(B606),"",IF(L606="b",K606,IF(L606="a","")))</f>
        <v/>
      </c>
      <c r="N606" s="35" t="n">
        <f aca="false">IF(ISBLANK(B606),"",IF( ISBLANK(K606), , IF( ISBLANK(O606), 1,) ))</f>
        <v>0</v>
      </c>
      <c r="O606" s="44"/>
      <c r="P606" s="37" t="str">
        <f aca="false">IF(ISBLANK(O606),"a","b")</f>
        <v>a</v>
      </c>
      <c r="Q606" s="34" t="str">
        <f aca="false">IF(ISBLANK(B606),"",IF(P606="b",O606,IF(P606="a","")))</f>
        <v/>
      </c>
      <c r="R606" s="35" t="n">
        <f aca="false">IF(ISBLANK(B606),"",IF( ISBLANK(O606), , 1))</f>
        <v>0</v>
      </c>
      <c r="S606" s="38" t="str">
        <f aca="true">IF(ISBLANK(B606),"",IF( ISBLANK(K606), "" , IF( ISBLANK(O606), (TODAY()-K606)/365, (O606-K606)/365)) )</f>
        <v/>
      </c>
      <c r="T606" s="38" t="str">
        <f aca="false">IF(ISBLANK(B606),"",IF( ISBLANK(K606), "" , IF( ISBLANK(O606), ($Z$41-K606)/365, (O606-K606)/365)) )</f>
        <v/>
      </c>
      <c r="U606" s="38" t="str">
        <f aca="true">IF(ISBLANK(B606),"",IF( ISBLANK(O606), "", (TODAY()-O606)/365))</f>
        <v/>
      </c>
      <c r="V606" s="38" t="str">
        <f aca="false">IF(ISBLANK(B606),"",IF( ISBLANK(O606), "", ($Z$41-O606)/365))</f>
        <v/>
      </c>
      <c r="W606" s="29"/>
      <c r="X606" s="48" t="n">
        <v>1</v>
      </c>
      <c r="Y606" s="40"/>
    </row>
    <row r="607" customFormat="false" ht="15" hidden="false" customHeight="false" outlineLevel="0" collapsed="false">
      <c r="A607" s="1" t="n">
        <v>611</v>
      </c>
      <c r="B607" s="28" t="n">
        <v>1</v>
      </c>
      <c r="C607" s="29"/>
      <c r="D607" s="30" t="str">
        <f aca="false">CONCATENATE(E607,", ",F607,", кв-ры: ",H607,", агр: ",I607,", ",W607)</f>
        <v>, , кв-ры: 2, агр: , </v>
      </c>
      <c r="E607" s="31"/>
      <c r="F607" s="31"/>
      <c r="G607" s="31"/>
      <c r="H607" s="31" t="n">
        <v>2</v>
      </c>
      <c r="I607" s="32"/>
      <c r="J607" s="4"/>
      <c r="K607" s="33"/>
      <c r="L607" s="34" t="str">
        <f aca="false">IF(ISBLANK(K607),"a","b")</f>
        <v>a</v>
      </c>
      <c r="M607" s="34" t="str">
        <f aca="false">IF(ISBLANK(B607),"",IF(L607="b",K607,IF(L607="a","")))</f>
        <v/>
      </c>
      <c r="N607" s="35" t="n">
        <f aca="false">IF(ISBLANK(B607),"",IF( ISBLANK(K607), , IF( ISBLANK(O607), 1,) ))</f>
        <v>0</v>
      </c>
      <c r="O607" s="36"/>
      <c r="P607" s="37" t="str">
        <f aca="false">IF(ISBLANK(O607),"a","b")</f>
        <v>a</v>
      </c>
      <c r="Q607" s="34" t="str">
        <f aca="false">IF(ISBLANK(B607),"",IF(P607="b",O607,IF(P607="a","")))</f>
        <v/>
      </c>
      <c r="R607" s="35" t="n">
        <f aca="false">IF(ISBLANK(B607),"",IF( ISBLANK(O607), , 1))</f>
        <v>0</v>
      </c>
      <c r="S607" s="38" t="str">
        <f aca="true">IF(ISBLANK(B607),"",IF( ISBLANK(K607), "" , IF( ISBLANK(O607), (TODAY()-K607)/365, (O607-K607)/365)) )</f>
        <v/>
      </c>
      <c r="T607" s="38" t="str">
        <f aca="false">IF(ISBLANK(B607),"",IF( ISBLANK(K607), "" , IF( ISBLANK(O607), ($Z$41-K607)/365, (O607-K607)/365)) )</f>
        <v/>
      </c>
      <c r="U607" s="38" t="str">
        <f aca="true">IF(ISBLANK(B607),"",IF( ISBLANK(O607), "", (TODAY()-O607)/365))</f>
        <v/>
      </c>
      <c r="V607" s="38" t="str">
        <f aca="false">IF(ISBLANK(B607),"",IF( ISBLANK(O607), "", ($Z$41-O607)/365))</f>
        <v/>
      </c>
      <c r="W607" s="29"/>
      <c r="X607" s="48" t="n">
        <v>1</v>
      </c>
      <c r="Y607" s="40"/>
    </row>
    <row r="608" customFormat="false" ht="15" hidden="false" customHeight="false" outlineLevel="0" collapsed="false">
      <c r="A608" s="1" t="n">
        <v>612</v>
      </c>
      <c r="B608" s="28" t="n">
        <v>1</v>
      </c>
      <c r="C608" s="29"/>
      <c r="D608" s="30" t="str">
        <f aca="false">CONCATENATE(E608,", ",F608,", кв-ры: ",H608,", агр: ",I608,", ",W608)</f>
        <v>, , кв-ры: 3, агр: , </v>
      </c>
      <c r="E608" s="31"/>
      <c r="F608" s="31"/>
      <c r="G608" s="31"/>
      <c r="H608" s="31" t="n">
        <v>3</v>
      </c>
      <c r="I608" s="32"/>
      <c r="J608" s="4"/>
      <c r="K608" s="33"/>
      <c r="L608" s="34" t="str">
        <f aca="false">IF(ISBLANK(K608),"a","b")</f>
        <v>a</v>
      </c>
      <c r="M608" s="34" t="str">
        <f aca="false">IF(ISBLANK(B608),"",IF(L608="b",K608,IF(L608="a","")))</f>
        <v/>
      </c>
      <c r="N608" s="35" t="n">
        <f aca="false">IF(ISBLANK(B608),"",IF( ISBLANK(K608), , IF( ISBLANK(O608), 1,) ))</f>
        <v>0</v>
      </c>
      <c r="O608" s="44"/>
      <c r="P608" s="37" t="str">
        <f aca="false">IF(ISBLANK(O608),"a","b")</f>
        <v>a</v>
      </c>
      <c r="Q608" s="34" t="str">
        <f aca="false">IF(ISBLANK(B608),"",IF(P608="b",O608,IF(P608="a","")))</f>
        <v/>
      </c>
      <c r="R608" s="35" t="n">
        <f aca="false">IF(ISBLANK(B608),"",IF( ISBLANK(O608), , 1))</f>
        <v>0</v>
      </c>
      <c r="S608" s="38" t="str">
        <f aca="true">IF(ISBLANK(B608),"",IF( ISBLANK(K608), "" , IF( ISBLANK(O608), (TODAY()-K608)/365, (O608-K608)/365)) )</f>
        <v/>
      </c>
      <c r="T608" s="38" t="str">
        <f aca="false">IF(ISBLANK(B608),"",IF( ISBLANK(K608), "" , IF( ISBLANK(O608), ($Z$41-K608)/365, (O608-K608)/365)) )</f>
        <v/>
      </c>
      <c r="U608" s="38" t="str">
        <f aca="true">IF(ISBLANK(B608),"",IF( ISBLANK(O608), "", (TODAY()-O608)/365))</f>
        <v/>
      </c>
      <c r="V608" s="38" t="str">
        <f aca="false">IF(ISBLANK(B608),"",IF( ISBLANK(O608), "", ($Z$41-O608)/365))</f>
        <v/>
      </c>
      <c r="W608" s="29"/>
      <c r="X608" s="48" t="n">
        <v>1</v>
      </c>
      <c r="Y608" s="40"/>
    </row>
    <row r="609" customFormat="false" ht="15" hidden="false" customHeight="false" outlineLevel="0" collapsed="false">
      <c r="A609" s="1" t="n">
        <v>613</v>
      </c>
      <c r="B609" s="28" t="n">
        <v>1</v>
      </c>
      <c r="C609" s="29"/>
      <c r="D609" s="30" t="str">
        <f aca="false">CONCATENATE(E609,", ",F609,", кв-ры: ",H609,", агр: ",I609,", ",W609)</f>
        <v>, , кв-ры: 4, агр: , </v>
      </c>
      <c r="E609" s="31"/>
      <c r="F609" s="31"/>
      <c r="G609" s="31"/>
      <c r="H609" s="31" t="n">
        <v>4</v>
      </c>
      <c r="I609" s="32"/>
      <c r="J609" s="4"/>
      <c r="K609" s="33"/>
      <c r="L609" s="34" t="str">
        <f aca="false">IF(ISBLANK(K609),"a","b")</f>
        <v>a</v>
      </c>
      <c r="M609" s="34" t="str">
        <f aca="false">IF(ISBLANK(B609),"",IF(L609="b",K609,IF(L609="a","")))</f>
        <v/>
      </c>
      <c r="N609" s="35" t="n">
        <f aca="false">IF(ISBLANK(B609),"",IF( ISBLANK(K609), , IF( ISBLANK(O609), 1,) ))</f>
        <v>0</v>
      </c>
      <c r="O609" s="44"/>
      <c r="P609" s="37" t="str">
        <f aca="false">IF(ISBLANK(O609),"a","b")</f>
        <v>a</v>
      </c>
      <c r="Q609" s="34" t="str">
        <f aca="false">IF(ISBLANK(B609),"",IF(P609="b",O609,IF(P609="a","")))</f>
        <v/>
      </c>
      <c r="R609" s="35" t="n">
        <f aca="false">IF(ISBLANK(B609),"",IF( ISBLANK(O609), , 1))</f>
        <v>0</v>
      </c>
      <c r="S609" s="38" t="str">
        <f aca="true">IF(ISBLANK(B609),"",IF( ISBLANK(K609), "" , IF( ISBLANK(O609), (TODAY()-K609)/365, (O609-K609)/365)) )</f>
        <v/>
      </c>
      <c r="T609" s="38" t="str">
        <f aca="false">IF(ISBLANK(B609),"",IF( ISBLANK(K609), "" , IF( ISBLANK(O609), ($Z$41-K609)/365, (O609-K609)/365)) )</f>
        <v/>
      </c>
      <c r="U609" s="38" t="str">
        <f aca="true">IF(ISBLANK(B609),"",IF( ISBLANK(O609), "", (TODAY()-O609)/365))</f>
        <v/>
      </c>
      <c r="V609" s="38" t="str">
        <f aca="false">IF(ISBLANK(B609),"",IF( ISBLANK(O609), "", ($Z$41-O609)/365))</f>
        <v/>
      </c>
      <c r="W609" s="29"/>
      <c r="X609" s="48" t="n">
        <v>1</v>
      </c>
      <c r="Y609" s="40"/>
    </row>
    <row r="610" customFormat="false" ht="15" hidden="false" customHeight="false" outlineLevel="0" collapsed="false">
      <c r="A610" s="1" t="n">
        <v>614</v>
      </c>
      <c r="B610" s="28" t="n">
        <v>1</v>
      </c>
      <c r="C610" s="29"/>
      <c r="D610" s="30" t="str">
        <f aca="false">CONCATENATE(E610,", ",F610,", кв-ры: ",H610,", агр: ",I610,", ",W610)</f>
        <v>, , кв-ры: 5, агр: , </v>
      </c>
      <c r="E610" s="31"/>
      <c r="F610" s="31"/>
      <c r="G610" s="31"/>
      <c r="H610" s="31" t="n">
        <v>5</v>
      </c>
      <c r="I610" s="32"/>
      <c r="J610" s="4"/>
      <c r="K610" s="33"/>
      <c r="L610" s="34" t="str">
        <f aca="false">IF(ISBLANK(K610),"a","b")</f>
        <v>a</v>
      </c>
      <c r="M610" s="34" t="str">
        <f aca="false">IF(ISBLANK(B610),"",IF(L610="b",K610,IF(L610="a","")))</f>
        <v/>
      </c>
      <c r="N610" s="35" t="n">
        <f aca="false">IF(ISBLANK(B610),"",IF( ISBLANK(K610), , IF( ISBLANK(O610), 1,) ))</f>
        <v>0</v>
      </c>
      <c r="O610" s="36"/>
      <c r="P610" s="37" t="str">
        <f aca="false">IF(ISBLANK(O610),"a","b")</f>
        <v>a</v>
      </c>
      <c r="Q610" s="34" t="str">
        <f aca="false">IF(ISBLANK(B610),"",IF(P610="b",O610,IF(P610="a","")))</f>
        <v/>
      </c>
      <c r="R610" s="35" t="n">
        <f aca="false">IF(ISBLANK(B610),"",IF( ISBLANK(O610), , 1))</f>
        <v>0</v>
      </c>
      <c r="S610" s="38" t="str">
        <f aca="true">IF(ISBLANK(B610),"",IF( ISBLANK(K610), "" , IF( ISBLANK(O610), (TODAY()-K610)/365, (O610-K610)/365)) )</f>
        <v/>
      </c>
      <c r="T610" s="38" t="str">
        <f aca="false">IF(ISBLANK(B610),"",IF( ISBLANK(K610), "" , IF( ISBLANK(O610), ($Z$41-K610)/365, (O610-K610)/365)) )</f>
        <v/>
      </c>
      <c r="U610" s="38" t="str">
        <f aca="true">IF(ISBLANK(B610),"",IF( ISBLANK(O610), "", (TODAY()-O610)/365))</f>
        <v/>
      </c>
      <c r="V610" s="38" t="str">
        <f aca="false">IF(ISBLANK(B610),"",IF( ISBLANK(O610), "", ($Z$41-O610)/365))</f>
        <v/>
      </c>
      <c r="W610" s="29"/>
      <c r="X610" s="50" t="n">
        <v>1</v>
      </c>
      <c r="Y610" s="51"/>
    </row>
    <row r="611" customFormat="false" ht="15" hidden="false" customHeight="false" outlineLevel="0" collapsed="false">
      <c r="A611" s="1" t="n">
        <v>615</v>
      </c>
      <c r="B611" s="28" t="n">
        <v>1</v>
      </c>
      <c r="C611" s="29"/>
      <c r="D611" s="30" t="str">
        <f aca="false">CONCATENATE(E611,", ",F611,", кв-ры: ",H611,", агр: ",I611,", ",W611)</f>
        <v>, , кв-ры: 6, агр: , </v>
      </c>
      <c r="E611" s="31"/>
      <c r="F611" s="31"/>
      <c r="G611" s="31"/>
      <c r="H611" s="31" t="n">
        <v>6</v>
      </c>
      <c r="I611" s="32"/>
      <c r="J611" s="4"/>
      <c r="K611" s="33"/>
      <c r="L611" s="34" t="str">
        <f aca="false">IF(ISBLANK(K611),"a","b")</f>
        <v>a</v>
      </c>
      <c r="M611" s="34" t="str">
        <f aca="false">IF(ISBLANK(B611),"",IF(L611="b",K611,IF(L611="a","")))</f>
        <v/>
      </c>
      <c r="N611" s="35" t="n">
        <f aca="false">IF(ISBLANK(B611),"",IF( ISBLANK(K611), , IF( ISBLANK(O611), 1,) ))</f>
        <v>0</v>
      </c>
      <c r="O611" s="44"/>
      <c r="P611" s="37" t="str">
        <f aca="false">IF(ISBLANK(O611),"a","b")</f>
        <v>a</v>
      </c>
      <c r="Q611" s="34" t="str">
        <f aca="false">IF(ISBLANK(B611),"",IF(P611="b",O611,IF(P611="a","")))</f>
        <v/>
      </c>
      <c r="R611" s="35" t="n">
        <f aca="false">IF(ISBLANK(B611),"",IF( ISBLANK(O611), , 1))</f>
        <v>0</v>
      </c>
      <c r="S611" s="38" t="str">
        <f aca="true">IF(ISBLANK(B611),"",IF( ISBLANK(K611), "" , IF( ISBLANK(O611), (TODAY()-K611)/365, (O611-K611)/365)) )</f>
        <v/>
      </c>
      <c r="T611" s="38" t="str">
        <f aca="false">IF(ISBLANK(B611),"",IF( ISBLANK(K611), "" , IF( ISBLANK(O611), ($Z$41-K611)/365, (O611-K611)/365)) )</f>
        <v/>
      </c>
      <c r="U611" s="38" t="str">
        <f aca="true">IF(ISBLANK(B611),"",IF( ISBLANK(O611), "", (TODAY()-O611)/365))</f>
        <v/>
      </c>
      <c r="V611" s="38" t="str">
        <f aca="false">IF(ISBLANK(B611),"",IF( ISBLANK(O611), "", ($Z$41-O611)/365))</f>
        <v/>
      </c>
      <c r="W611" s="29"/>
      <c r="X611" s="50" t="n">
        <v>1</v>
      </c>
      <c r="Y611" s="51"/>
    </row>
    <row r="612" customFormat="false" ht="15" hidden="false" customHeight="false" outlineLevel="0" collapsed="false">
      <c r="A612" s="1" t="n">
        <v>616</v>
      </c>
      <c r="B612" s="28" t="n">
        <v>1</v>
      </c>
      <c r="C612" s="29"/>
      <c r="D612" s="30" t="str">
        <f aca="false">CONCATENATE(E612,", ",F612,", кв-ры: ",H612,", агр: ",I612,", ",W612)</f>
        <v>, , кв-ры: 7, агр: , </v>
      </c>
      <c r="E612" s="31"/>
      <c r="F612" s="31"/>
      <c r="G612" s="31"/>
      <c r="H612" s="31" t="n">
        <v>7</v>
      </c>
      <c r="I612" s="32"/>
      <c r="J612" s="4"/>
      <c r="K612" s="33"/>
      <c r="L612" s="34" t="str">
        <f aca="false">IF(ISBLANK(K612),"a","b")</f>
        <v>a</v>
      </c>
      <c r="M612" s="34" t="str">
        <f aca="false">IF(ISBLANK(B612),"",IF(L612="b",K612,IF(L612="a","")))</f>
        <v/>
      </c>
      <c r="N612" s="35" t="n">
        <f aca="false">IF(ISBLANK(B612),"",IF( ISBLANK(K612), , IF( ISBLANK(O612), 1,) ))</f>
        <v>0</v>
      </c>
      <c r="O612" s="44"/>
      <c r="P612" s="37" t="str">
        <f aca="false">IF(ISBLANK(O612),"a","b")</f>
        <v>a</v>
      </c>
      <c r="Q612" s="34" t="str">
        <f aca="false">IF(ISBLANK(B612),"",IF(P612="b",O612,IF(P612="a","")))</f>
        <v/>
      </c>
      <c r="R612" s="35" t="n">
        <f aca="false">IF(ISBLANK(B612),"",IF( ISBLANK(O612), , 1))</f>
        <v>0</v>
      </c>
      <c r="S612" s="38" t="str">
        <f aca="true">IF(ISBLANK(B612),"",IF( ISBLANK(K612), "" , IF( ISBLANK(O612), (TODAY()-K612)/365, (O612-K612)/365)) )</f>
        <v/>
      </c>
      <c r="T612" s="38" t="str">
        <f aca="false">IF(ISBLANK(B612),"",IF( ISBLANK(K612), "" , IF( ISBLANK(O612), ($Z$41-K612)/365, (O612-K612)/365)) )</f>
        <v/>
      </c>
      <c r="U612" s="38" t="str">
        <f aca="true">IF(ISBLANK(B612),"",IF( ISBLANK(O612), "", (TODAY()-O612)/365))</f>
        <v/>
      </c>
      <c r="V612" s="38" t="str">
        <f aca="false">IF(ISBLANK(B612),"",IF( ISBLANK(O612), "", ($Z$41-O612)/365))</f>
        <v/>
      </c>
      <c r="W612" s="29"/>
      <c r="X612" s="50" t="n">
        <v>1</v>
      </c>
      <c r="Y612" s="51"/>
    </row>
    <row r="613" customFormat="false" ht="15" hidden="false" customHeight="false" outlineLevel="0" collapsed="false">
      <c r="A613" s="1" t="n">
        <v>617</v>
      </c>
      <c r="B613" s="28" t="n">
        <v>1</v>
      </c>
      <c r="C613" s="29"/>
      <c r="D613" s="30" t="str">
        <f aca="false">CONCATENATE(E613,", ",F613,", кв-ры: ",H613,", агр: ",I613,", ",W613)</f>
        <v>, , кв-ры: 8, агр: , </v>
      </c>
      <c r="E613" s="31"/>
      <c r="F613" s="31"/>
      <c r="G613" s="31"/>
      <c r="H613" s="31" t="n">
        <v>8</v>
      </c>
      <c r="I613" s="32"/>
      <c r="J613" s="4"/>
      <c r="K613" s="33"/>
      <c r="L613" s="34" t="str">
        <f aca="false">IF(ISBLANK(K613),"a","b")</f>
        <v>a</v>
      </c>
      <c r="M613" s="34" t="str">
        <f aca="false">IF(ISBLANK(B613),"",IF(L613="b",K613,IF(L613="a","")))</f>
        <v/>
      </c>
      <c r="N613" s="35" t="n">
        <f aca="false">IF(ISBLANK(B613),"",IF( ISBLANK(K613), , IF( ISBLANK(O613), 1,) ))</f>
        <v>0</v>
      </c>
      <c r="O613" s="44"/>
      <c r="P613" s="37" t="str">
        <f aca="false">IF(ISBLANK(O613),"a","b")</f>
        <v>a</v>
      </c>
      <c r="Q613" s="34" t="str">
        <f aca="false">IF(ISBLANK(B613),"",IF(P613="b",O613,IF(P613="a","")))</f>
        <v/>
      </c>
      <c r="R613" s="35" t="n">
        <f aca="false">IF(ISBLANK(B613),"",IF( ISBLANK(O613), , 1))</f>
        <v>0</v>
      </c>
      <c r="S613" s="38" t="str">
        <f aca="true">IF(ISBLANK(B613),"",IF( ISBLANK(K613), "" , IF( ISBLANK(O613), (TODAY()-K613)/365, (O613-K613)/365)) )</f>
        <v/>
      </c>
      <c r="T613" s="38" t="str">
        <f aca="false">IF(ISBLANK(B613),"",IF( ISBLANK(K613), "" , IF( ISBLANK(O613), ($Z$41-K613)/365, (O613-K613)/365)) )</f>
        <v/>
      </c>
      <c r="U613" s="38" t="str">
        <f aca="true">IF(ISBLANK(B613),"",IF( ISBLANK(O613), "", (TODAY()-O613)/365))</f>
        <v/>
      </c>
      <c r="V613" s="38" t="str">
        <f aca="false">IF(ISBLANK(B613),"",IF( ISBLANK(O613), "", ($Z$41-O613)/365))</f>
        <v/>
      </c>
      <c r="W613" s="29"/>
      <c r="X613" s="50" t="n">
        <v>1</v>
      </c>
      <c r="Y613" s="51"/>
    </row>
    <row r="614" customFormat="false" ht="15" hidden="false" customHeight="false" outlineLevel="0" collapsed="false">
      <c r="A614" s="1" t="n">
        <v>618</v>
      </c>
      <c r="B614" s="28" t="n">
        <v>1</v>
      </c>
      <c r="C614" s="29" t="n">
        <v>31</v>
      </c>
      <c r="D614" s="30" t="str">
        <f aca="false">CONCATENATE(E614,", ",F614,", кв-ры: ",H614,", агр: ",I614,", ",W614)</f>
        <v> Ленина, 33, кв-ры: 1, агр: , </v>
      </c>
      <c r="E614" s="31" t="s">
        <v>130</v>
      </c>
      <c r="F614" s="31" t="n">
        <v>33</v>
      </c>
      <c r="G614" s="31" t="n">
        <v>8</v>
      </c>
      <c r="H614" s="31" t="n">
        <v>1</v>
      </c>
      <c r="I614" s="32"/>
      <c r="J614" s="4"/>
      <c r="K614" s="33"/>
      <c r="L614" s="34" t="str">
        <f aca="false">IF(ISBLANK(K614),"a","b")</f>
        <v>a</v>
      </c>
      <c r="M614" s="34" t="str">
        <f aca="false">IF(ISBLANK(B614),"",IF(L614="b",K614,IF(L614="a","")))</f>
        <v/>
      </c>
      <c r="N614" s="35" t="n">
        <f aca="false">IF(ISBLANK(B614),"",IF( ISBLANK(K614), , IF( ISBLANK(O614), 1,) ))</f>
        <v>0</v>
      </c>
      <c r="O614" s="44"/>
      <c r="P614" s="37" t="str">
        <f aca="false">IF(ISBLANK(O614),"a","b")</f>
        <v>a</v>
      </c>
      <c r="Q614" s="34" t="str">
        <f aca="false">IF(ISBLANK(B614),"",IF(P614="b",O614,IF(P614="a","")))</f>
        <v/>
      </c>
      <c r="R614" s="35" t="n">
        <f aca="false">IF(ISBLANK(B614),"",IF( ISBLANK(O614), , 1))</f>
        <v>0</v>
      </c>
      <c r="S614" s="38" t="str">
        <f aca="true">IF(ISBLANK(B614),"",IF( ISBLANK(K614), "" , IF( ISBLANK(O614), (TODAY()-K614)/365, (O614-K614)/365)) )</f>
        <v/>
      </c>
      <c r="T614" s="38" t="str">
        <f aca="false">IF(ISBLANK(B614),"",IF( ISBLANK(K614), "" , IF( ISBLANK(O614), ($Z$41-K614)/365, (O614-K614)/365)) )</f>
        <v/>
      </c>
      <c r="U614" s="38" t="str">
        <f aca="true">IF(ISBLANK(B614),"",IF( ISBLANK(O614), "", (TODAY()-O614)/365))</f>
        <v/>
      </c>
      <c r="V614" s="38" t="str">
        <f aca="false">IF(ISBLANK(B614),"",IF( ISBLANK(O614), "", ($Z$41-O614)/365))</f>
        <v/>
      </c>
      <c r="W614" s="29"/>
      <c r="X614" s="48" t="n">
        <v>1</v>
      </c>
      <c r="Y614" s="40"/>
    </row>
    <row r="615" customFormat="false" ht="15" hidden="false" customHeight="false" outlineLevel="0" collapsed="false">
      <c r="A615" s="1" t="n">
        <v>619</v>
      </c>
      <c r="B615" s="28" t="n">
        <v>1</v>
      </c>
      <c r="C615" s="29"/>
      <c r="D615" s="30" t="str">
        <f aca="false">CONCATENATE(E615,", ",F615,", кв-ры: ",H615,", агр: ",I615,", ",W615)</f>
        <v>, , кв-ры: 2, агр: , </v>
      </c>
      <c r="E615" s="31"/>
      <c r="F615" s="31"/>
      <c r="G615" s="31"/>
      <c r="H615" s="31" t="n">
        <v>2</v>
      </c>
      <c r="I615" s="32"/>
      <c r="J615" s="4"/>
      <c r="K615" s="46"/>
      <c r="L615" s="34" t="str">
        <f aca="false">IF(ISBLANK(K615),"a","b")</f>
        <v>a</v>
      </c>
      <c r="M615" s="34" t="str">
        <f aca="false">IF(ISBLANK(B615),"",IF(L615="b",K615,IF(L615="a","")))</f>
        <v/>
      </c>
      <c r="N615" s="35" t="n">
        <f aca="false">IF(ISBLANK(B615),"",IF( ISBLANK(K615), , IF( ISBLANK(O615), 1,) ))</f>
        <v>0</v>
      </c>
      <c r="O615" s="44"/>
      <c r="P615" s="37" t="str">
        <f aca="false">IF(ISBLANK(O615),"a","b")</f>
        <v>a</v>
      </c>
      <c r="Q615" s="34" t="str">
        <f aca="false">IF(ISBLANK(B615),"",IF(P615="b",O615,IF(P615="a","")))</f>
        <v/>
      </c>
      <c r="R615" s="35" t="n">
        <f aca="false">IF(ISBLANK(B615),"",IF( ISBLANK(O615), , 1))</f>
        <v>0</v>
      </c>
      <c r="S615" s="38" t="str">
        <f aca="true">IF(ISBLANK(B615),"",IF( ISBLANK(K615), "" , IF( ISBLANK(O615), (TODAY()-K615)/365, (O615-K615)/365)) )</f>
        <v/>
      </c>
      <c r="T615" s="38" t="str">
        <f aca="false">IF(ISBLANK(B615),"",IF( ISBLANK(K615), "" , IF( ISBLANK(O615), ($Z$41-K615)/365, (O615-K615)/365)) )</f>
        <v/>
      </c>
      <c r="U615" s="38" t="str">
        <f aca="true">IF(ISBLANK(B615),"",IF( ISBLANK(O615), "", (TODAY()-O615)/365))</f>
        <v/>
      </c>
      <c r="V615" s="38" t="str">
        <f aca="false">IF(ISBLANK(B615),"",IF( ISBLANK(O615), "", ($Z$41-O615)/365))</f>
        <v/>
      </c>
      <c r="W615" s="29"/>
      <c r="X615" s="48" t="n">
        <v>1</v>
      </c>
      <c r="Y615" s="40"/>
    </row>
    <row r="616" customFormat="false" ht="15" hidden="false" customHeight="false" outlineLevel="0" collapsed="false">
      <c r="A616" s="1" t="n">
        <v>620</v>
      </c>
      <c r="B616" s="28" t="n">
        <v>1</v>
      </c>
      <c r="C616" s="29"/>
      <c r="D616" s="30" t="str">
        <f aca="false">CONCATENATE(E616,", ",F616,", кв-ры: ",H616,", агр: ",I616,", ",W616)</f>
        <v>, , кв-ры: 3, агр: , </v>
      </c>
      <c r="E616" s="31"/>
      <c r="F616" s="31"/>
      <c r="G616" s="31"/>
      <c r="H616" s="31" t="n">
        <v>3</v>
      </c>
      <c r="I616" s="32"/>
      <c r="J616" s="4"/>
      <c r="K616" s="46"/>
      <c r="L616" s="34" t="str">
        <f aca="false">IF(ISBLANK(K616),"a","b")</f>
        <v>a</v>
      </c>
      <c r="M616" s="34" t="str">
        <f aca="false">IF(ISBLANK(B616),"",IF(L616="b",K616,IF(L616="a","")))</f>
        <v/>
      </c>
      <c r="N616" s="35" t="n">
        <f aca="false">IF(ISBLANK(B616),"",IF( ISBLANK(K616), , IF( ISBLANK(O616), 1,) ))</f>
        <v>0</v>
      </c>
      <c r="O616" s="44"/>
      <c r="P616" s="37" t="str">
        <f aca="false">IF(ISBLANK(O616),"a","b")</f>
        <v>a</v>
      </c>
      <c r="Q616" s="34" t="str">
        <f aca="false">IF(ISBLANK(B616),"",IF(P616="b",O616,IF(P616="a","")))</f>
        <v/>
      </c>
      <c r="R616" s="35" t="n">
        <f aca="false">IF(ISBLANK(B616),"",IF( ISBLANK(O616), , 1))</f>
        <v>0</v>
      </c>
      <c r="S616" s="38" t="str">
        <f aca="true">IF(ISBLANK(B616),"",IF( ISBLANK(K616), "" , IF( ISBLANK(O616), (TODAY()-K616)/365, (O616-K616)/365)) )</f>
        <v/>
      </c>
      <c r="T616" s="38" t="str">
        <f aca="false">IF(ISBLANK(B616),"",IF( ISBLANK(K616), "" , IF( ISBLANK(O616), ($Z$41-K616)/365, (O616-K616)/365)) )</f>
        <v/>
      </c>
      <c r="U616" s="38" t="str">
        <f aca="true">IF(ISBLANK(B616),"",IF( ISBLANK(O616), "", (TODAY()-O616)/365))</f>
        <v/>
      </c>
      <c r="V616" s="38" t="str">
        <f aca="false">IF(ISBLANK(B616),"",IF( ISBLANK(O616), "", ($Z$41-O616)/365))</f>
        <v/>
      </c>
      <c r="W616" s="29"/>
      <c r="X616" s="48" t="n">
        <v>1</v>
      </c>
      <c r="Y616" s="40"/>
    </row>
    <row r="617" customFormat="false" ht="15" hidden="false" customHeight="false" outlineLevel="0" collapsed="false">
      <c r="A617" s="1" t="n">
        <v>621</v>
      </c>
      <c r="B617" s="28" t="n">
        <v>1</v>
      </c>
      <c r="C617" s="29"/>
      <c r="D617" s="30" t="str">
        <f aca="false">CONCATENATE(E617,", ",F617,", кв-ры: ",H617,", агр: ",I617,", ",W617)</f>
        <v>, , кв-ры: 4, агр: , </v>
      </c>
      <c r="E617" s="31"/>
      <c r="F617" s="31"/>
      <c r="G617" s="31"/>
      <c r="H617" s="31" t="n">
        <v>4</v>
      </c>
      <c r="I617" s="32"/>
      <c r="J617" s="4"/>
      <c r="K617" s="46"/>
      <c r="L617" s="34" t="str">
        <f aca="false">IF(ISBLANK(K617),"a","b")</f>
        <v>a</v>
      </c>
      <c r="M617" s="34" t="str">
        <f aca="false">IF(ISBLANK(B617),"",IF(L617="b",K617,IF(L617="a","")))</f>
        <v/>
      </c>
      <c r="N617" s="35" t="n">
        <f aca="false">IF(ISBLANK(B617),"",IF( ISBLANK(K617), , IF( ISBLANK(O617), 1,) ))</f>
        <v>0</v>
      </c>
      <c r="O617" s="44"/>
      <c r="P617" s="37" t="str">
        <f aca="false">IF(ISBLANK(O617),"a","b")</f>
        <v>a</v>
      </c>
      <c r="Q617" s="34" t="str">
        <f aca="false">IF(ISBLANK(B617),"",IF(P617="b",O617,IF(P617="a","")))</f>
        <v/>
      </c>
      <c r="R617" s="35" t="n">
        <f aca="false">IF(ISBLANK(B617),"",IF( ISBLANK(O617), , 1))</f>
        <v>0</v>
      </c>
      <c r="S617" s="38" t="str">
        <f aca="true">IF(ISBLANK(B617),"",IF( ISBLANK(K617), "" , IF( ISBLANK(O617), (TODAY()-K617)/365, (O617-K617)/365)) )</f>
        <v/>
      </c>
      <c r="T617" s="38" t="str">
        <f aca="false">IF(ISBLANK(B617),"",IF( ISBLANK(K617), "" , IF( ISBLANK(O617), ($Z$41-K617)/365, (O617-K617)/365)) )</f>
        <v/>
      </c>
      <c r="U617" s="38" t="str">
        <f aca="true">IF(ISBLANK(B617),"",IF( ISBLANK(O617), "", (TODAY()-O617)/365))</f>
        <v/>
      </c>
      <c r="V617" s="38" t="str">
        <f aca="false">IF(ISBLANK(B617),"",IF( ISBLANK(O617), "", ($Z$41-O617)/365))</f>
        <v/>
      </c>
      <c r="W617" s="29"/>
      <c r="X617" s="39" t="n">
        <v>1</v>
      </c>
      <c r="Y617" s="40"/>
    </row>
    <row r="618" customFormat="false" ht="15" hidden="false" customHeight="false" outlineLevel="0" collapsed="false">
      <c r="A618" s="1" t="n">
        <v>622</v>
      </c>
      <c r="B618" s="28" t="n">
        <v>1</v>
      </c>
      <c r="C618" s="29"/>
      <c r="D618" s="30" t="str">
        <f aca="false">CONCATENATE(E618,", ",F618,", кв-ры: ",H618,", агр: ",I618,", ",W618)</f>
        <v>, , кв-ры: 5, агр: , </v>
      </c>
      <c r="E618" s="31"/>
      <c r="F618" s="31"/>
      <c r="G618" s="31"/>
      <c r="H618" s="31" t="n">
        <v>5</v>
      </c>
      <c r="I618" s="32"/>
      <c r="J618" s="4"/>
      <c r="K618" s="33"/>
      <c r="L618" s="34" t="str">
        <f aca="false">IF(ISBLANK(K618),"a","b")</f>
        <v>a</v>
      </c>
      <c r="M618" s="34" t="str">
        <f aca="false">IF(ISBLANK(B618),"",IF(L618="b",K618,IF(L618="a","")))</f>
        <v/>
      </c>
      <c r="N618" s="35" t="n">
        <f aca="false">IF(ISBLANK(B618),"",IF( ISBLANK(K618), , IF( ISBLANK(O618), 1,) ))</f>
        <v>0</v>
      </c>
      <c r="O618" s="36"/>
      <c r="P618" s="37" t="str">
        <f aca="false">IF(ISBLANK(O618),"a","b")</f>
        <v>a</v>
      </c>
      <c r="Q618" s="34" t="str">
        <f aca="false">IF(ISBLANK(B618),"",IF(P618="b",O618,IF(P618="a","")))</f>
        <v/>
      </c>
      <c r="R618" s="35" t="n">
        <f aca="false">IF(ISBLANK(B618),"",IF( ISBLANK(O618), , 1))</f>
        <v>0</v>
      </c>
      <c r="S618" s="38" t="str">
        <f aca="true">IF(ISBLANK(B618),"",IF( ISBLANK(K618), "" , IF( ISBLANK(O618), (TODAY()-K618)/365, (O618-K618)/365)) )</f>
        <v/>
      </c>
      <c r="T618" s="38" t="str">
        <f aca="false">IF(ISBLANK(B618),"",IF( ISBLANK(K618), "" , IF( ISBLANK(O618), ($Z$41-K618)/365, (O618-K618)/365)) )</f>
        <v/>
      </c>
      <c r="U618" s="38" t="str">
        <f aca="true">IF(ISBLANK(B618),"",IF( ISBLANK(O618), "", (TODAY()-O618)/365))</f>
        <v/>
      </c>
      <c r="V618" s="38" t="str">
        <f aca="false">IF(ISBLANK(B618),"",IF( ISBLANK(O618), "", ($Z$41-O618)/365))</f>
        <v/>
      </c>
      <c r="W618" s="29"/>
      <c r="X618" s="39" t="n">
        <v>1</v>
      </c>
      <c r="Y618" s="40"/>
    </row>
    <row r="619" customFormat="false" ht="15" hidden="false" customHeight="false" outlineLevel="0" collapsed="false">
      <c r="A619" s="1" t="n">
        <v>623</v>
      </c>
      <c r="B619" s="28" t="n">
        <v>1</v>
      </c>
      <c r="C619" s="29"/>
      <c r="D619" s="30" t="str">
        <f aca="false">CONCATENATE(E619,", ",F619,", кв-ры: ",H619,", агр: ",I619,", ",W619)</f>
        <v>, , кв-ры: 6, агр: , </v>
      </c>
      <c r="E619" s="31"/>
      <c r="F619" s="31"/>
      <c r="G619" s="31"/>
      <c r="H619" s="31" t="n">
        <v>6</v>
      </c>
      <c r="I619" s="32"/>
      <c r="J619" s="4"/>
      <c r="K619" s="33"/>
      <c r="L619" s="34" t="str">
        <f aca="false">IF(ISBLANK(K619),"a","b")</f>
        <v>a</v>
      </c>
      <c r="M619" s="34" t="str">
        <f aca="false">IF(ISBLANK(B619),"",IF(L619="b",K619,IF(L619="a","")))</f>
        <v/>
      </c>
      <c r="N619" s="35" t="n">
        <f aca="false">IF(ISBLANK(B619),"",IF( ISBLANK(K619), , IF( ISBLANK(O619), 1,) ))</f>
        <v>0</v>
      </c>
      <c r="O619" s="44"/>
      <c r="P619" s="37" t="str">
        <f aca="false">IF(ISBLANK(O619),"a","b")</f>
        <v>a</v>
      </c>
      <c r="Q619" s="34" t="str">
        <f aca="false">IF(ISBLANK(B619),"",IF(P619="b",O619,IF(P619="a","")))</f>
        <v/>
      </c>
      <c r="R619" s="35" t="n">
        <f aca="false">IF(ISBLANK(B619),"",IF( ISBLANK(O619), , 1))</f>
        <v>0</v>
      </c>
      <c r="S619" s="38" t="str">
        <f aca="true">IF(ISBLANK(B619),"",IF( ISBLANK(K619), "" , IF( ISBLANK(O619), (TODAY()-K619)/365, (O619-K619)/365)) )</f>
        <v/>
      </c>
      <c r="T619" s="38" t="str">
        <f aca="false">IF(ISBLANK(B619),"",IF( ISBLANK(K619), "" , IF( ISBLANK(O619), ($Z$41-K619)/365, (O619-K619)/365)) )</f>
        <v/>
      </c>
      <c r="U619" s="38" t="str">
        <f aca="true">IF(ISBLANK(B619),"",IF( ISBLANK(O619), "", (TODAY()-O619)/365))</f>
        <v/>
      </c>
      <c r="V619" s="38" t="str">
        <f aca="false">IF(ISBLANK(B619),"",IF( ISBLANK(O619), "", ($Z$41-O619)/365))</f>
        <v/>
      </c>
      <c r="W619" s="29"/>
      <c r="X619" s="39" t="n">
        <v>1</v>
      </c>
      <c r="Y619" s="40"/>
    </row>
    <row r="620" customFormat="false" ht="15" hidden="false" customHeight="false" outlineLevel="0" collapsed="false">
      <c r="A620" s="1" t="n">
        <v>624</v>
      </c>
      <c r="B620" s="28" t="n">
        <v>1</v>
      </c>
      <c r="C620" s="29"/>
      <c r="D620" s="30" t="str">
        <f aca="false">CONCATENATE(E620,", ",F620,", кв-ры: ",H620,", агр: ",I620,", ",W620)</f>
        <v>, , кв-ры: 7, агр: , </v>
      </c>
      <c r="E620" s="31"/>
      <c r="F620" s="31"/>
      <c r="G620" s="31"/>
      <c r="H620" s="31" t="n">
        <v>7</v>
      </c>
      <c r="I620" s="32"/>
      <c r="J620" s="4"/>
      <c r="K620" s="46"/>
      <c r="L620" s="34" t="str">
        <f aca="false">IF(ISBLANK(K620),"a","b")</f>
        <v>a</v>
      </c>
      <c r="M620" s="34" t="str">
        <f aca="false">IF(ISBLANK(B620),"",IF(L620="b",K620,IF(L620="a","")))</f>
        <v/>
      </c>
      <c r="N620" s="35" t="n">
        <f aca="false">IF(ISBLANK(B620),"",IF( ISBLANK(K620), , IF( ISBLANK(O620), 1,) ))</f>
        <v>0</v>
      </c>
      <c r="O620" s="44"/>
      <c r="P620" s="37" t="str">
        <f aca="false">IF(ISBLANK(O620),"a","b")</f>
        <v>a</v>
      </c>
      <c r="Q620" s="34" t="str">
        <f aca="false">IF(ISBLANK(B620),"",IF(P620="b",O620,IF(P620="a","")))</f>
        <v/>
      </c>
      <c r="R620" s="35" t="n">
        <f aca="false">IF(ISBLANK(B620),"",IF( ISBLANK(O620), , 1))</f>
        <v>0</v>
      </c>
      <c r="S620" s="38" t="str">
        <f aca="true">IF(ISBLANK(B620),"",IF( ISBLANK(K620), "" , IF( ISBLANK(O620), (TODAY()-K620)/365, (O620-K620)/365)) )</f>
        <v/>
      </c>
      <c r="T620" s="38" t="str">
        <f aca="false">IF(ISBLANK(B620),"",IF( ISBLANK(K620), "" , IF( ISBLANK(O620), ($Z$41-K620)/365, (O620-K620)/365)) )</f>
        <v/>
      </c>
      <c r="U620" s="38" t="str">
        <f aca="true">IF(ISBLANK(B620),"",IF( ISBLANK(O620), "", (TODAY()-O620)/365))</f>
        <v/>
      </c>
      <c r="V620" s="38" t="str">
        <f aca="false">IF(ISBLANK(B620),"",IF( ISBLANK(O620), "", ($Z$41-O620)/365))</f>
        <v/>
      </c>
      <c r="W620" s="29"/>
      <c r="X620" s="39" t="n">
        <v>1</v>
      </c>
      <c r="Y620" s="40"/>
    </row>
    <row r="621" customFormat="false" ht="15" hidden="false" customHeight="false" outlineLevel="0" collapsed="false">
      <c r="A621" s="1" t="n">
        <v>625</v>
      </c>
      <c r="B621" s="28" t="n">
        <v>1</v>
      </c>
      <c r="C621" s="29"/>
      <c r="D621" s="30" t="str">
        <f aca="false">CONCATENATE(E621,", ",F621,", кв-ры: ",H621,", агр: ",I621,", ",W621)</f>
        <v>, , кв-ры: 8, агр: , </v>
      </c>
      <c r="E621" s="31"/>
      <c r="F621" s="31"/>
      <c r="G621" s="31"/>
      <c r="H621" s="31" t="n">
        <v>8</v>
      </c>
      <c r="I621" s="32"/>
      <c r="J621" s="4"/>
      <c r="K621" s="33"/>
      <c r="L621" s="34" t="str">
        <f aca="false">IF(ISBLANK(K621),"a","b")</f>
        <v>a</v>
      </c>
      <c r="M621" s="34" t="str">
        <f aca="false">IF(ISBLANK(B621),"",IF(L621="b",K621,IF(L621="a","")))</f>
        <v/>
      </c>
      <c r="N621" s="35" t="n">
        <f aca="false">IF(ISBLANK(B621),"",IF( ISBLANK(K621), , IF( ISBLANK(O621), 1,) ))</f>
        <v>0</v>
      </c>
      <c r="O621" s="44"/>
      <c r="P621" s="37" t="str">
        <f aca="false">IF(ISBLANK(O621),"a","b")</f>
        <v>a</v>
      </c>
      <c r="Q621" s="34" t="str">
        <f aca="false">IF(ISBLANK(B621),"",IF(P621="b",O621,IF(P621="a","")))</f>
        <v/>
      </c>
      <c r="R621" s="35" t="n">
        <f aca="false">IF(ISBLANK(B621),"",IF( ISBLANK(O621), , 1))</f>
        <v>0</v>
      </c>
      <c r="S621" s="38" t="str">
        <f aca="true">IF(ISBLANK(B621),"",IF( ISBLANK(K621), "" , IF( ISBLANK(O621), (TODAY()-K621)/365, (O621-K621)/365)) )</f>
        <v/>
      </c>
      <c r="T621" s="38" t="str">
        <f aca="false">IF(ISBLANK(B621),"",IF( ISBLANK(K621), "" , IF( ISBLANK(O621), ($Z$41-K621)/365, (O621-K621)/365)) )</f>
        <v/>
      </c>
      <c r="U621" s="38" t="str">
        <f aca="true">IF(ISBLANK(B621),"",IF( ISBLANK(O621), "", (TODAY()-O621)/365))</f>
        <v/>
      </c>
      <c r="V621" s="38" t="str">
        <f aca="false">IF(ISBLANK(B621),"",IF( ISBLANK(O621), "", ($Z$41-O621)/365))</f>
        <v/>
      </c>
      <c r="W621" s="29"/>
      <c r="X621" s="39" t="n">
        <v>1</v>
      </c>
      <c r="Y621" s="40"/>
    </row>
    <row r="622" customFormat="false" ht="15" hidden="false" customHeight="false" outlineLevel="0" collapsed="false">
      <c r="A622" s="1" t="n">
        <v>626</v>
      </c>
      <c r="B622" s="28" t="n">
        <v>1</v>
      </c>
      <c r="C622" s="29" t="n">
        <v>32</v>
      </c>
      <c r="D622" s="30" t="str">
        <f aca="false">CONCATENATE(E622,", ",F622,", кв-ры: ",H622,", агр: ",I622,", ",W622)</f>
        <v> Ленина, 37, кв-ры: 1, агр: , </v>
      </c>
      <c r="E622" s="31" t="s">
        <v>130</v>
      </c>
      <c r="F622" s="31" t="n">
        <v>37</v>
      </c>
      <c r="G622" s="31" t="n">
        <v>2</v>
      </c>
      <c r="H622" s="31" t="n">
        <v>1</v>
      </c>
      <c r="I622" s="32"/>
      <c r="J622" s="4"/>
      <c r="K622" s="46"/>
      <c r="L622" s="34" t="str">
        <f aca="false">IF(ISBLANK(K622),"a","b")</f>
        <v>a</v>
      </c>
      <c r="M622" s="34" t="str">
        <f aca="false">IF(ISBLANK(B622),"",IF(L622="b",K622,IF(L622="a","")))</f>
        <v/>
      </c>
      <c r="N622" s="35" t="n">
        <f aca="false">IF(ISBLANK(B622),"",IF( ISBLANK(K622), , IF( ISBLANK(O622), 1,) ))</f>
        <v>0</v>
      </c>
      <c r="O622" s="44"/>
      <c r="P622" s="37" t="str">
        <f aca="false">IF(ISBLANK(O622),"a","b")</f>
        <v>a</v>
      </c>
      <c r="Q622" s="34" t="str">
        <f aca="false">IF(ISBLANK(B622),"",IF(P622="b",O622,IF(P622="a","")))</f>
        <v/>
      </c>
      <c r="R622" s="35" t="n">
        <f aca="false">IF(ISBLANK(B622),"",IF( ISBLANK(O622), , 1))</f>
        <v>0</v>
      </c>
      <c r="S622" s="38" t="str">
        <f aca="true">IF(ISBLANK(B622),"",IF( ISBLANK(K622), "" , IF( ISBLANK(O622), (TODAY()-K622)/365, (O622-K622)/365)) )</f>
        <v/>
      </c>
      <c r="T622" s="38" t="str">
        <f aca="false">IF(ISBLANK(B622),"",IF( ISBLANK(K622), "" , IF( ISBLANK(O622), ($Z$41-K622)/365, (O622-K622)/365)) )</f>
        <v/>
      </c>
      <c r="U622" s="38" t="str">
        <f aca="true">IF(ISBLANK(B622),"",IF( ISBLANK(O622), "", (TODAY()-O622)/365))</f>
        <v/>
      </c>
      <c r="V622" s="38" t="str">
        <f aca="false">IF(ISBLANK(B622),"",IF( ISBLANK(O622), "", ($Z$41-O622)/365))</f>
        <v/>
      </c>
      <c r="W622" s="29"/>
      <c r="X622" s="39" t="n">
        <v>1</v>
      </c>
      <c r="Y622" s="40"/>
    </row>
    <row r="623" customFormat="false" ht="15" hidden="false" customHeight="false" outlineLevel="0" collapsed="false">
      <c r="A623" s="1" t="n">
        <v>627</v>
      </c>
      <c r="B623" s="28" t="n">
        <v>1</v>
      </c>
      <c r="C623" s="29"/>
      <c r="D623" s="30" t="str">
        <f aca="false">CONCATENATE(E623,", ",F623,", кв-ры: ",H623,", агр: ",I623,", ",W623)</f>
        <v>, , кв-ры: 2, агр: , </v>
      </c>
      <c r="E623" s="31"/>
      <c r="F623" s="31"/>
      <c r="G623" s="31"/>
      <c r="H623" s="31" t="n">
        <v>2</v>
      </c>
      <c r="I623" s="32"/>
      <c r="J623" s="4"/>
      <c r="K623" s="46"/>
      <c r="L623" s="34" t="str">
        <f aca="false">IF(ISBLANK(K623),"a","b")</f>
        <v>a</v>
      </c>
      <c r="M623" s="34" t="str">
        <f aca="false">IF(ISBLANK(B623),"",IF(L623="b",K623,IF(L623="a","")))</f>
        <v/>
      </c>
      <c r="N623" s="35" t="n">
        <f aca="false">IF(ISBLANK(B623),"",IF( ISBLANK(K623), , IF( ISBLANK(O623), 1,) ))</f>
        <v>0</v>
      </c>
      <c r="O623" s="44"/>
      <c r="P623" s="37" t="str">
        <f aca="false">IF(ISBLANK(O623),"a","b")</f>
        <v>a</v>
      </c>
      <c r="Q623" s="34" t="str">
        <f aca="false">IF(ISBLANK(B623),"",IF(P623="b",O623,IF(P623="a","")))</f>
        <v/>
      </c>
      <c r="R623" s="35" t="n">
        <f aca="false">IF(ISBLANK(B623),"",IF( ISBLANK(O623), , 1))</f>
        <v>0</v>
      </c>
      <c r="S623" s="38" t="str">
        <f aca="true">IF(ISBLANK(B623),"",IF( ISBLANK(K623), "" , IF( ISBLANK(O623), (TODAY()-K623)/365, (O623-K623)/365)) )</f>
        <v/>
      </c>
      <c r="T623" s="38" t="str">
        <f aca="false">IF(ISBLANK(B623),"",IF( ISBLANK(K623), "" , IF( ISBLANK(O623), ($Z$41-K623)/365, (O623-K623)/365)) )</f>
        <v/>
      </c>
      <c r="U623" s="38" t="str">
        <f aca="true">IF(ISBLANK(B623),"",IF( ISBLANK(O623), "", (TODAY()-O623)/365))</f>
        <v/>
      </c>
      <c r="V623" s="38" t="str">
        <f aca="false">IF(ISBLANK(B623),"",IF( ISBLANK(O623), "", ($Z$41-O623)/365))</f>
        <v/>
      </c>
      <c r="W623" s="29"/>
      <c r="X623" s="39" t="n">
        <v>1</v>
      </c>
      <c r="Y623" s="40"/>
    </row>
    <row r="624" customFormat="false" ht="15" hidden="false" customHeight="false" outlineLevel="0" collapsed="false">
      <c r="A624" s="1" t="n">
        <v>628</v>
      </c>
      <c r="B624" s="28" t="n">
        <v>1</v>
      </c>
      <c r="C624" s="29" t="n">
        <v>33</v>
      </c>
      <c r="D624" s="30" t="str">
        <f aca="false">CONCATENATE(E624,", ",F624,", кв-ры: ",H624,", агр: ",I624,", ",W624)</f>
        <v> Ленина, 37а, кв-ры: , агр: , </v>
      </c>
      <c r="E624" s="31" t="s">
        <v>130</v>
      </c>
      <c r="F624" s="31" t="s">
        <v>152</v>
      </c>
      <c r="G624" s="31"/>
      <c r="H624" s="31"/>
      <c r="I624" s="32"/>
      <c r="J624" s="4"/>
      <c r="K624" s="33"/>
      <c r="L624" s="34" t="str">
        <f aca="false">IF(ISBLANK(K624),"a","b")</f>
        <v>a</v>
      </c>
      <c r="M624" s="34" t="str">
        <f aca="false">IF(ISBLANK(B624),"",IF(L624="b",K624,IF(L624="a","")))</f>
        <v/>
      </c>
      <c r="N624" s="35" t="n">
        <f aca="false">IF(ISBLANK(B624),"",IF( ISBLANK(K624), , IF( ISBLANK(O624), 1,) ))</f>
        <v>0</v>
      </c>
      <c r="O624" s="44"/>
      <c r="P624" s="37" t="str">
        <f aca="false">IF(ISBLANK(O624),"a","b")</f>
        <v>a</v>
      </c>
      <c r="Q624" s="34" t="str">
        <f aca="false">IF(ISBLANK(B624),"",IF(P624="b",O624,IF(P624="a","")))</f>
        <v/>
      </c>
      <c r="R624" s="35" t="n">
        <f aca="false">IF(ISBLANK(B624),"",IF( ISBLANK(O624), , 1))</f>
        <v>0</v>
      </c>
      <c r="S624" s="38" t="str">
        <f aca="true">IF(ISBLANK(B624),"",IF( ISBLANK(K624), "" , IF( ISBLANK(O624), (TODAY()-K624)/365, (O624-K624)/365)) )</f>
        <v/>
      </c>
      <c r="T624" s="38" t="str">
        <f aca="false">IF(ISBLANK(B624),"",IF( ISBLANK(K624), "" , IF( ISBLANK(O624), ($Z$41-K624)/365, (O624-K624)/365)) )</f>
        <v/>
      </c>
      <c r="U624" s="38" t="str">
        <f aca="true">IF(ISBLANK(B624),"",IF( ISBLANK(O624), "", (TODAY()-O624)/365))</f>
        <v/>
      </c>
      <c r="V624" s="38" t="str">
        <f aca="false">IF(ISBLANK(B624),"",IF( ISBLANK(O624), "", ($Z$41-O624)/365))</f>
        <v/>
      </c>
      <c r="W624" s="29"/>
      <c r="X624" s="39" t="n">
        <v>1</v>
      </c>
      <c r="Y624" s="40"/>
    </row>
    <row r="625" customFormat="false" ht="15" hidden="false" customHeight="false" outlineLevel="0" collapsed="false">
      <c r="A625" s="1" t="n">
        <v>629</v>
      </c>
      <c r="B625" s="28" t="n">
        <v>1</v>
      </c>
      <c r="C625" s="29" t="n">
        <v>34</v>
      </c>
      <c r="D625" s="30" t="str">
        <f aca="false">CONCATENATE(E625,", ",F625,", кв-ры: ",H625,", агр: ",I625,", ",W625)</f>
        <v> Ленина, 39, кв-ры: 1, агр: , </v>
      </c>
      <c r="E625" s="31" t="s">
        <v>130</v>
      </c>
      <c r="F625" s="31" t="n">
        <v>39</v>
      </c>
      <c r="G625" s="31" t="n">
        <v>2</v>
      </c>
      <c r="H625" s="31" t="n">
        <v>1</v>
      </c>
      <c r="I625" s="32"/>
      <c r="J625" s="4"/>
      <c r="K625" s="33"/>
      <c r="L625" s="34" t="str">
        <f aca="false">IF(ISBLANK(K625),"a","b")</f>
        <v>a</v>
      </c>
      <c r="M625" s="34" t="str">
        <f aca="false">IF(ISBLANK(B625),"",IF(L625="b",K625,IF(L625="a","")))</f>
        <v/>
      </c>
      <c r="N625" s="35" t="n">
        <f aca="false">IF(ISBLANK(B625),"",IF( ISBLANK(K625), , IF( ISBLANK(O625), 1,) ))</f>
        <v>0</v>
      </c>
      <c r="O625" s="44"/>
      <c r="P625" s="37" t="str">
        <f aca="false">IF(ISBLANK(O625),"a","b")</f>
        <v>a</v>
      </c>
      <c r="Q625" s="34" t="str">
        <f aca="false">IF(ISBLANK(B625),"",IF(P625="b",O625,IF(P625="a","")))</f>
        <v/>
      </c>
      <c r="R625" s="35" t="n">
        <f aca="false">IF(ISBLANK(B625),"",IF( ISBLANK(O625), , 1))</f>
        <v>0</v>
      </c>
      <c r="S625" s="38" t="str">
        <f aca="true">IF(ISBLANK(B625),"",IF( ISBLANK(K625), "" , IF( ISBLANK(O625), (TODAY()-K625)/365, (O625-K625)/365)) )</f>
        <v/>
      </c>
      <c r="T625" s="38" t="str">
        <f aca="false">IF(ISBLANK(B625),"",IF( ISBLANK(K625), "" , IF( ISBLANK(O625), ($Z$41-K625)/365, (O625-K625)/365)) )</f>
        <v/>
      </c>
      <c r="U625" s="38" t="str">
        <f aca="true">IF(ISBLANK(B625),"",IF( ISBLANK(O625), "", (TODAY()-O625)/365))</f>
        <v/>
      </c>
      <c r="V625" s="38" t="str">
        <f aca="false">IF(ISBLANK(B625),"",IF( ISBLANK(O625), "", ($Z$41-O625)/365))</f>
        <v/>
      </c>
      <c r="W625" s="29"/>
      <c r="X625" s="39" t="n">
        <v>1</v>
      </c>
      <c r="Y625" s="40"/>
    </row>
    <row r="626" customFormat="false" ht="15" hidden="false" customHeight="false" outlineLevel="0" collapsed="false">
      <c r="A626" s="1" t="n">
        <v>630</v>
      </c>
      <c r="B626" s="28" t="n">
        <v>1</v>
      </c>
      <c r="C626" s="29"/>
      <c r="D626" s="30" t="str">
        <f aca="false">CONCATENATE(E626,", ",F626,", кв-ры: ",H626,", агр: ",I626,", ",W626)</f>
        <v>, , кв-ры: 2, агр: , </v>
      </c>
      <c r="E626" s="31"/>
      <c r="F626" s="31"/>
      <c r="G626" s="31"/>
      <c r="H626" s="31" t="n">
        <v>2</v>
      </c>
      <c r="I626" s="32"/>
      <c r="J626" s="4"/>
      <c r="K626" s="33"/>
      <c r="L626" s="34" t="str">
        <f aca="false">IF(ISBLANK(K626),"a","b")</f>
        <v>a</v>
      </c>
      <c r="M626" s="34" t="str">
        <f aca="false">IF(ISBLANK(B626),"",IF(L626="b",K626,IF(L626="a","")))</f>
        <v/>
      </c>
      <c r="N626" s="35" t="n">
        <f aca="false">IF(ISBLANK(B626),"",IF( ISBLANK(K626), , IF( ISBLANK(O626), 1,) ))</f>
        <v>0</v>
      </c>
      <c r="O626" s="44"/>
      <c r="P626" s="37" t="str">
        <f aca="false">IF(ISBLANK(O626),"a","b")</f>
        <v>a</v>
      </c>
      <c r="Q626" s="34" t="str">
        <f aca="false">IF(ISBLANK(B626),"",IF(P626="b",O626,IF(P626="a","")))</f>
        <v/>
      </c>
      <c r="R626" s="35" t="n">
        <f aca="false">IF(ISBLANK(B626),"",IF( ISBLANK(O626), , 1))</f>
        <v>0</v>
      </c>
      <c r="S626" s="38" t="str">
        <f aca="true">IF(ISBLANK(B626),"",IF( ISBLANK(K626), "" , IF( ISBLANK(O626), (TODAY()-K626)/365, (O626-K626)/365)) )</f>
        <v/>
      </c>
      <c r="T626" s="38" t="str">
        <f aca="false">IF(ISBLANK(B626),"",IF( ISBLANK(K626), "" , IF( ISBLANK(O626), ($Z$41-K626)/365, (O626-K626)/365)) )</f>
        <v/>
      </c>
      <c r="U626" s="38" t="str">
        <f aca="true">IF(ISBLANK(B626),"",IF( ISBLANK(O626), "", (TODAY()-O626)/365))</f>
        <v/>
      </c>
      <c r="V626" s="38" t="str">
        <f aca="false">IF(ISBLANK(B626),"",IF( ISBLANK(O626), "", ($Z$41-O626)/365))</f>
        <v/>
      </c>
      <c r="W626" s="29"/>
      <c r="X626" s="39" t="n">
        <v>1</v>
      </c>
      <c r="Y626" s="40"/>
    </row>
    <row r="627" customFormat="false" ht="15" hidden="false" customHeight="false" outlineLevel="0" collapsed="false">
      <c r="A627" s="1" t="n">
        <v>631</v>
      </c>
      <c r="B627" s="28" t="n">
        <v>1</v>
      </c>
      <c r="C627" s="29" t="n">
        <v>35</v>
      </c>
      <c r="D627" s="30" t="str">
        <f aca="false">CONCATENATE(E627,", ",F627,", кв-ры: ",H627,", агр: ",I627,", ",W627)</f>
        <v> Ленина, 41, кв-ры: 1, агр: , </v>
      </c>
      <c r="E627" s="31" t="s">
        <v>130</v>
      </c>
      <c r="F627" s="31" t="n">
        <v>41</v>
      </c>
      <c r="G627" s="31" t="n">
        <v>2</v>
      </c>
      <c r="H627" s="31" t="n">
        <v>1</v>
      </c>
      <c r="I627" s="32"/>
      <c r="J627" s="4"/>
      <c r="K627" s="33"/>
      <c r="L627" s="34" t="str">
        <f aca="false">IF(ISBLANK(K627),"a","b")</f>
        <v>a</v>
      </c>
      <c r="M627" s="34" t="str">
        <f aca="false">IF(ISBLANK(B627),"",IF(L627="b",K627,IF(L627="a","")))</f>
        <v/>
      </c>
      <c r="N627" s="35" t="n">
        <f aca="false">IF(ISBLANK(B627),"",IF( ISBLANK(K627), , IF( ISBLANK(O627), 1,) ))</f>
        <v>0</v>
      </c>
      <c r="O627" s="44"/>
      <c r="P627" s="37" t="str">
        <f aca="false">IF(ISBLANK(O627),"a","b")</f>
        <v>a</v>
      </c>
      <c r="Q627" s="34" t="str">
        <f aca="false">IF(ISBLANK(B627),"",IF(P627="b",O627,IF(P627="a","")))</f>
        <v/>
      </c>
      <c r="R627" s="35" t="n">
        <f aca="false">IF(ISBLANK(B627),"",IF( ISBLANK(O627), , 1))</f>
        <v>0</v>
      </c>
      <c r="S627" s="38" t="str">
        <f aca="true">IF(ISBLANK(B627),"",IF( ISBLANK(K627), "" , IF( ISBLANK(O627), (TODAY()-K627)/365, (O627-K627)/365)) )</f>
        <v/>
      </c>
      <c r="T627" s="38" t="str">
        <f aca="false">IF(ISBLANK(B627),"",IF( ISBLANK(K627), "" , IF( ISBLANK(O627), ($Z$41-K627)/365, (O627-K627)/365)) )</f>
        <v/>
      </c>
      <c r="U627" s="38" t="str">
        <f aca="true">IF(ISBLANK(B627),"",IF( ISBLANK(O627), "", (TODAY()-O627)/365))</f>
        <v/>
      </c>
      <c r="V627" s="38" t="str">
        <f aca="false">IF(ISBLANK(B627),"",IF( ISBLANK(O627), "", ($Z$41-O627)/365))</f>
        <v/>
      </c>
      <c r="W627" s="29"/>
      <c r="X627" s="39" t="n">
        <v>1</v>
      </c>
      <c r="Y627" s="40"/>
    </row>
    <row r="628" customFormat="false" ht="15" hidden="false" customHeight="false" outlineLevel="0" collapsed="false">
      <c r="A628" s="1" t="n">
        <v>632</v>
      </c>
      <c r="B628" s="28" t="n">
        <v>1</v>
      </c>
      <c r="C628" s="29"/>
      <c r="D628" s="30" t="str">
        <f aca="false">CONCATENATE(E628,", ",F628,", кв-ры: ",H628,", агр: ",I628,", ",W628)</f>
        <v>, , кв-ры: 2, агр: , </v>
      </c>
      <c r="E628" s="31"/>
      <c r="F628" s="31"/>
      <c r="G628" s="31"/>
      <c r="H628" s="31" t="n">
        <v>2</v>
      </c>
      <c r="I628" s="32"/>
      <c r="J628" s="4"/>
      <c r="K628" s="46"/>
      <c r="L628" s="34" t="str">
        <f aca="false">IF(ISBLANK(K628),"a","b")</f>
        <v>a</v>
      </c>
      <c r="M628" s="34" t="str">
        <f aca="false">IF(ISBLANK(B628),"",IF(L628="b",K628,IF(L628="a","")))</f>
        <v/>
      </c>
      <c r="N628" s="35" t="n">
        <f aca="false">IF(ISBLANK(B628),"",IF( ISBLANK(K628), , IF( ISBLANK(O628), 1,) ))</f>
        <v>0</v>
      </c>
      <c r="O628" s="44"/>
      <c r="P628" s="37" t="str">
        <f aca="false">IF(ISBLANK(O628),"a","b")</f>
        <v>a</v>
      </c>
      <c r="Q628" s="34" t="str">
        <f aca="false">IF(ISBLANK(B628),"",IF(P628="b",O628,IF(P628="a","")))</f>
        <v/>
      </c>
      <c r="R628" s="35" t="n">
        <f aca="false">IF(ISBLANK(B628),"",IF( ISBLANK(O628), , 1))</f>
        <v>0</v>
      </c>
      <c r="S628" s="38" t="str">
        <f aca="true">IF(ISBLANK(B628),"",IF( ISBLANK(K628), "" , IF( ISBLANK(O628), (TODAY()-K628)/365, (O628-K628)/365)) )</f>
        <v/>
      </c>
      <c r="T628" s="38" t="str">
        <f aca="false">IF(ISBLANK(B628),"",IF( ISBLANK(K628), "" , IF( ISBLANK(O628), ($Z$41-K628)/365, (O628-K628)/365)) )</f>
        <v/>
      </c>
      <c r="U628" s="38" t="str">
        <f aca="true">IF(ISBLANK(B628),"",IF( ISBLANK(O628), "", (TODAY()-O628)/365))</f>
        <v/>
      </c>
      <c r="V628" s="38" t="str">
        <f aca="false">IF(ISBLANK(B628),"",IF( ISBLANK(O628), "", ($Z$41-O628)/365))</f>
        <v/>
      </c>
      <c r="W628" s="29"/>
      <c r="X628" s="39" t="n">
        <v>1</v>
      </c>
      <c r="Y628" s="40"/>
    </row>
    <row r="629" customFormat="false" ht="15" hidden="false" customHeight="false" outlineLevel="0" collapsed="false">
      <c r="A629" s="1" t="n">
        <v>633</v>
      </c>
      <c r="B629" s="28" t="n">
        <v>1</v>
      </c>
      <c r="C629" s="29" t="n">
        <v>36</v>
      </c>
      <c r="D629" s="30" t="str">
        <f aca="false">CONCATENATE(E629,", ",F629,", кв-ры: ",H629,", агр: ",I629,", ",W629)</f>
        <v> Ленина, 96, кв-ры: 1, агр: , </v>
      </c>
      <c r="E629" s="31" t="s">
        <v>130</v>
      </c>
      <c r="F629" s="31" t="n">
        <v>96</v>
      </c>
      <c r="G629" s="31" t="n">
        <v>2</v>
      </c>
      <c r="H629" s="31" t="n">
        <v>1</v>
      </c>
      <c r="I629" s="32"/>
      <c r="J629" s="4"/>
      <c r="K629" s="33"/>
      <c r="L629" s="34" t="str">
        <f aca="false">IF(ISBLANK(K629),"a","b")</f>
        <v>a</v>
      </c>
      <c r="M629" s="34" t="str">
        <f aca="false">IF(ISBLANK(B629),"",IF(L629="b",K629,IF(L629="a","")))</f>
        <v/>
      </c>
      <c r="N629" s="35" t="n">
        <f aca="false">IF(ISBLANK(B629),"",IF( ISBLANK(K629), , IF( ISBLANK(O629), 1,) ))</f>
        <v>0</v>
      </c>
      <c r="O629" s="44"/>
      <c r="P629" s="37" t="str">
        <f aca="false">IF(ISBLANK(O629),"a","b")</f>
        <v>a</v>
      </c>
      <c r="Q629" s="34" t="str">
        <f aca="false">IF(ISBLANK(B629),"",IF(P629="b",O629,IF(P629="a","")))</f>
        <v/>
      </c>
      <c r="R629" s="35" t="n">
        <f aca="false">IF(ISBLANK(B629),"",IF( ISBLANK(O629), , 1))</f>
        <v>0</v>
      </c>
      <c r="S629" s="38" t="str">
        <f aca="true">IF(ISBLANK(B629),"",IF( ISBLANK(K629), "" , IF( ISBLANK(O629), (TODAY()-K629)/365, (O629-K629)/365)) )</f>
        <v/>
      </c>
      <c r="T629" s="38" t="str">
        <f aca="false">IF(ISBLANK(B629),"",IF( ISBLANK(K629), "" , IF( ISBLANK(O629), ($Z$41-K629)/365, (O629-K629)/365)) )</f>
        <v/>
      </c>
      <c r="U629" s="38" t="str">
        <f aca="true">IF(ISBLANK(B629),"",IF( ISBLANK(O629), "", (TODAY()-O629)/365))</f>
        <v/>
      </c>
      <c r="V629" s="38" t="str">
        <f aca="false">IF(ISBLANK(B629),"",IF( ISBLANK(O629), "", ($Z$41-O629)/365))</f>
        <v/>
      </c>
      <c r="W629" s="29"/>
      <c r="X629" s="39" t="n">
        <v>1</v>
      </c>
      <c r="Y629" s="40"/>
    </row>
    <row r="630" customFormat="false" ht="15" hidden="false" customHeight="false" outlineLevel="0" collapsed="false">
      <c r="A630" s="1" t="n">
        <v>634</v>
      </c>
      <c r="B630" s="28" t="n">
        <v>1</v>
      </c>
      <c r="C630" s="29"/>
      <c r="D630" s="30" t="str">
        <f aca="false">CONCATENATE(E630,", ",F630,", кв-ры: ",H630,", агр: ",I630,", ",W630)</f>
        <v>, , кв-ры: 2, агр: , </v>
      </c>
      <c r="E630" s="31"/>
      <c r="F630" s="31"/>
      <c r="G630" s="31"/>
      <c r="H630" s="31" t="n">
        <v>2</v>
      </c>
      <c r="I630" s="32"/>
      <c r="J630" s="4"/>
      <c r="K630" s="46"/>
      <c r="L630" s="34" t="str">
        <f aca="false">IF(ISBLANK(K630),"a","b")</f>
        <v>a</v>
      </c>
      <c r="M630" s="34" t="str">
        <f aca="false">IF(ISBLANK(B630),"",IF(L630="b",K630,IF(L630="a","")))</f>
        <v/>
      </c>
      <c r="N630" s="35" t="n">
        <f aca="false">IF(ISBLANK(B630),"",IF( ISBLANK(K630), , IF( ISBLANK(O630), 1,) ))</f>
        <v>0</v>
      </c>
      <c r="O630" s="44"/>
      <c r="P630" s="37" t="str">
        <f aca="false">IF(ISBLANK(O630),"a","b")</f>
        <v>a</v>
      </c>
      <c r="Q630" s="34" t="str">
        <f aca="false">IF(ISBLANK(B630),"",IF(P630="b",O630,IF(P630="a","")))</f>
        <v/>
      </c>
      <c r="R630" s="35" t="n">
        <f aca="false">IF(ISBLANK(B630),"",IF( ISBLANK(O630), , 1))</f>
        <v>0</v>
      </c>
      <c r="S630" s="38" t="str">
        <f aca="true">IF(ISBLANK(B630),"",IF( ISBLANK(K630), "" , IF( ISBLANK(O630), (TODAY()-K630)/365, (O630-K630)/365)) )</f>
        <v/>
      </c>
      <c r="T630" s="38" t="str">
        <f aca="false">IF(ISBLANK(B630),"",IF( ISBLANK(K630), "" , IF( ISBLANK(O630), ($Z$41-K630)/365, (O630-K630)/365)) )</f>
        <v/>
      </c>
      <c r="U630" s="38" t="str">
        <f aca="true">IF(ISBLANK(B630),"",IF( ISBLANK(O630), "", (TODAY()-O630)/365))</f>
        <v/>
      </c>
      <c r="V630" s="38" t="str">
        <f aca="false">IF(ISBLANK(B630),"",IF( ISBLANK(O630), "", ($Z$41-O630)/365))</f>
        <v/>
      </c>
      <c r="W630" s="29"/>
      <c r="X630" s="39" t="n">
        <v>1</v>
      </c>
      <c r="Y630" s="40"/>
    </row>
    <row r="631" customFormat="false" ht="15" hidden="false" customHeight="false" outlineLevel="0" collapsed="false">
      <c r="A631" s="1" t="n">
        <v>635</v>
      </c>
      <c r="B631" s="28" t="n">
        <v>1</v>
      </c>
      <c r="C631" s="29" t="n">
        <v>37</v>
      </c>
      <c r="D631" s="30" t="str">
        <f aca="false">CONCATENATE(E631,", ",F631,", кв-ры: ",H631,", агр: ",I631,", ",W631)</f>
        <v> Ленина, 92, кв-ры: 1, агр: , </v>
      </c>
      <c r="E631" s="31" t="s">
        <v>130</v>
      </c>
      <c r="F631" s="31" t="n">
        <v>92</v>
      </c>
      <c r="G631" s="31" t="n">
        <v>2</v>
      </c>
      <c r="H631" s="31" t="n">
        <v>1</v>
      </c>
      <c r="I631" s="32"/>
      <c r="J631" s="4"/>
      <c r="K631" s="33"/>
      <c r="L631" s="34" t="str">
        <f aca="false">IF(ISBLANK(K631),"a","b")</f>
        <v>a</v>
      </c>
      <c r="M631" s="34" t="str">
        <f aca="false">IF(ISBLANK(B631),"",IF(L631="b",K631,IF(L631="a","")))</f>
        <v/>
      </c>
      <c r="N631" s="35" t="n">
        <f aca="false">IF(ISBLANK(B631),"",IF( ISBLANK(K631), , IF( ISBLANK(O631), 1,) ))</f>
        <v>0</v>
      </c>
      <c r="O631" s="44"/>
      <c r="P631" s="37" t="str">
        <f aca="false">IF(ISBLANK(O631),"a","b")</f>
        <v>a</v>
      </c>
      <c r="Q631" s="34" t="str">
        <f aca="false">IF(ISBLANK(B631),"",IF(P631="b",O631,IF(P631="a","")))</f>
        <v/>
      </c>
      <c r="R631" s="35" t="n">
        <f aca="false">IF(ISBLANK(B631),"",IF( ISBLANK(O631), , 1))</f>
        <v>0</v>
      </c>
      <c r="S631" s="38" t="str">
        <f aca="true">IF(ISBLANK(B631),"",IF( ISBLANK(K631), "" , IF( ISBLANK(O631), (TODAY()-K631)/365, (O631-K631)/365)) )</f>
        <v/>
      </c>
      <c r="T631" s="38" t="str">
        <f aca="false">IF(ISBLANK(B631),"",IF( ISBLANK(K631), "" , IF( ISBLANK(O631), ($Z$41-K631)/365, (O631-K631)/365)) )</f>
        <v/>
      </c>
      <c r="U631" s="38" t="str">
        <f aca="true">IF(ISBLANK(B631),"",IF( ISBLANK(O631), "", (TODAY()-O631)/365))</f>
        <v/>
      </c>
      <c r="V631" s="38" t="str">
        <f aca="false">IF(ISBLANK(B631),"",IF( ISBLANK(O631), "", ($Z$41-O631)/365))</f>
        <v/>
      </c>
      <c r="W631" s="29"/>
      <c r="X631" s="39" t="n">
        <v>1</v>
      </c>
      <c r="Y631" s="40"/>
    </row>
    <row r="632" customFormat="false" ht="15" hidden="false" customHeight="false" outlineLevel="0" collapsed="false">
      <c r="A632" s="1" t="n">
        <v>636</v>
      </c>
      <c r="B632" s="28" t="n">
        <v>1</v>
      </c>
      <c r="C632" s="29"/>
      <c r="D632" s="30" t="str">
        <f aca="false">CONCATENATE(E632,", ",F632,", кв-ры: ",H632,", агр: ",I632,", ",W632)</f>
        <v>, , кв-ры: 2, агр: , </v>
      </c>
      <c r="E632" s="31"/>
      <c r="F632" s="31"/>
      <c r="G632" s="31"/>
      <c r="H632" s="31" t="n">
        <v>2</v>
      </c>
      <c r="I632" s="32"/>
      <c r="J632" s="4"/>
      <c r="K632" s="46"/>
      <c r="L632" s="34" t="str">
        <f aca="false">IF(ISBLANK(K632),"a","b")</f>
        <v>a</v>
      </c>
      <c r="M632" s="34" t="str">
        <f aca="false">IF(ISBLANK(B632),"",IF(L632="b",K632,IF(L632="a","")))</f>
        <v/>
      </c>
      <c r="N632" s="35" t="n">
        <f aca="false">IF(ISBLANK(B632),"",IF( ISBLANK(K632), , IF( ISBLANK(O632), 1,) ))</f>
        <v>0</v>
      </c>
      <c r="O632" s="44"/>
      <c r="P632" s="37" t="str">
        <f aca="false">IF(ISBLANK(O632),"a","b")</f>
        <v>a</v>
      </c>
      <c r="Q632" s="34" t="str">
        <f aca="false">IF(ISBLANK(B632),"",IF(P632="b",O632,IF(P632="a","")))</f>
        <v/>
      </c>
      <c r="R632" s="35" t="n">
        <f aca="false">IF(ISBLANK(B632),"",IF( ISBLANK(O632), , 1))</f>
        <v>0</v>
      </c>
      <c r="S632" s="38" t="str">
        <f aca="true">IF(ISBLANK(B632),"",IF( ISBLANK(K632), "" , IF( ISBLANK(O632), (TODAY()-K632)/365, (O632-K632)/365)) )</f>
        <v/>
      </c>
      <c r="T632" s="38" t="str">
        <f aca="false">IF(ISBLANK(B632),"",IF( ISBLANK(K632), "" , IF( ISBLANK(O632), ($Z$41-K632)/365, (O632-K632)/365)) )</f>
        <v/>
      </c>
      <c r="U632" s="38" t="str">
        <f aca="true">IF(ISBLANK(B632),"",IF( ISBLANK(O632), "", (TODAY()-O632)/365))</f>
        <v/>
      </c>
      <c r="V632" s="38" t="str">
        <f aca="false">IF(ISBLANK(B632),"",IF( ISBLANK(O632), "", ($Z$41-O632)/365))</f>
        <v/>
      </c>
      <c r="W632" s="29"/>
      <c r="X632" s="39" t="n">
        <v>1</v>
      </c>
      <c r="Y632" s="40"/>
    </row>
    <row r="633" customFormat="false" ht="15" hidden="false" customHeight="false" outlineLevel="0" collapsed="false">
      <c r="A633" s="1" t="n">
        <v>637</v>
      </c>
      <c r="B633" s="28" t="n">
        <v>1</v>
      </c>
      <c r="C633" s="29" t="n">
        <v>38</v>
      </c>
      <c r="D633" s="30" t="str">
        <f aca="false">CONCATENATE(E633,", ",F633,", кв-ры: ",H633,", агр: ",I633,", ",W633)</f>
        <v> Ленина, 90, кв-ры: 1, агр: , </v>
      </c>
      <c r="E633" s="31" t="s">
        <v>130</v>
      </c>
      <c r="F633" s="31" t="n">
        <v>90</v>
      </c>
      <c r="G633" s="31" t="n">
        <v>4</v>
      </c>
      <c r="H633" s="31" t="n">
        <v>1</v>
      </c>
      <c r="I633" s="32"/>
      <c r="J633" s="4"/>
      <c r="K633" s="46"/>
      <c r="L633" s="34" t="str">
        <f aca="false">IF(ISBLANK(K633),"a","b")</f>
        <v>a</v>
      </c>
      <c r="M633" s="34" t="str">
        <f aca="false">IF(ISBLANK(B633),"",IF(L633="b",K633,IF(L633="a","")))</f>
        <v/>
      </c>
      <c r="N633" s="35" t="n">
        <f aca="false">IF(ISBLANK(B633),"",IF( ISBLANK(K633), , IF( ISBLANK(O633), 1,) ))</f>
        <v>0</v>
      </c>
      <c r="O633" s="44"/>
      <c r="P633" s="37" t="str">
        <f aca="false">IF(ISBLANK(O633),"a","b")</f>
        <v>a</v>
      </c>
      <c r="Q633" s="34" t="str">
        <f aca="false">IF(ISBLANK(B633),"",IF(P633="b",O633,IF(P633="a","")))</f>
        <v/>
      </c>
      <c r="R633" s="35" t="n">
        <f aca="false">IF(ISBLANK(B633),"",IF( ISBLANK(O633), , 1))</f>
        <v>0</v>
      </c>
      <c r="S633" s="38" t="str">
        <f aca="true">IF(ISBLANK(B633),"",IF( ISBLANK(K633), "" , IF( ISBLANK(O633), (TODAY()-K633)/365, (O633-K633)/365)) )</f>
        <v/>
      </c>
      <c r="T633" s="38" t="str">
        <f aca="false">IF(ISBLANK(B633),"",IF( ISBLANK(K633), "" , IF( ISBLANK(O633), ($Z$41-K633)/365, (O633-K633)/365)) )</f>
        <v/>
      </c>
      <c r="U633" s="38" t="str">
        <f aca="true">IF(ISBLANK(B633),"",IF( ISBLANK(O633), "", (TODAY()-O633)/365))</f>
        <v/>
      </c>
      <c r="V633" s="38" t="str">
        <f aca="false">IF(ISBLANK(B633),"",IF( ISBLANK(O633), "", ($Z$41-O633)/365))</f>
        <v/>
      </c>
      <c r="W633" s="29"/>
      <c r="X633" s="39" t="n">
        <v>1</v>
      </c>
      <c r="Y633" s="40"/>
    </row>
    <row r="634" customFormat="false" ht="15" hidden="false" customHeight="false" outlineLevel="0" collapsed="false">
      <c r="A634" s="1" t="n">
        <v>638</v>
      </c>
      <c r="B634" s="28" t="n">
        <v>1</v>
      </c>
      <c r="C634" s="29"/>
      <c r="D634" s="30" t="str">
        <f aca="false">CONCATENATE(E634,", ",F634,", кв-ры: ",H634,", агр: ",I634,", ",W634)</f>
        <v>, , кв-ры: 2, агр: , </v>
      </c>
      <c r="E634" s="31"/>
      <c r="F634" s="31"/>
      <c r="G634" s="31"/>
      <c r="H634" s="31" t="n">
        <v>2</v>
      </c>
      <c r="I634" s="32"/>
      <c r="J634" s="4"/>
      <c r="K634" s="46"/>
      <c r="L634" s="34" t="str">
        <f aca="false">IF(ISBLANK(K634),"a","b")</f>
        <v>a</v>
      </c>
      <c r="M634" s="34" t="str">
        <f aca="false">IF(ISBLANK(B634),"",IF(L634="b",K634,IF(L634="a","")))</f>
        <v/>
      </c>
      <c r="N634" s="35" t="n">
        <f aca="false">IF(ISBLANK(B634),"",IF( ISBLANK(K634), , IF( ISBLANK(O634), 1,) ))</f>
        <v>0</v>
      </c>
      <c r="O634" s="44"/>
      <c r="P634" s="37" t="str">
        <f aca="false">IF(ISBLANK(O634),"a","b")</f>
        <v>a</v>
      </c>
      <c r="Q634" s="34" t="str">
        <f aca="false">IF(ISBLANK(B634),"",IF(P634="b",O634,IF(P634="a","")))</f>
        <v/>
      </c>
      <c r="R634" s="35" t="n">
        <f aca="false">IF(ISBLANK(B634),"",IF( ISBLANK(O634), , 1))</f>
        <v>0</v>
      </c>
      <c r="S634" s="38" t="str">
        <f aca="true">IF(ISBLANK(B634),"",IF( ISBLANK(K634), "" , IF( ISBLANK(O634), (TODAY()-K634)/365, (O634-K634)/365)) )</f>
        <v/>
      </c>
      <c r="T634" s="38" t="str">
        <f aca="false">IF(ISBLANK(B634),"",IF( ISBLANK(K634), "" , IF( ISBLANK(O634), ($Z$41-K634)/365, (O634-K634)/365)) )</f>
        <v/>
      </c>
      <c r="U634" s="38" t="str">
        <f aca="true">IF(ISBLANK(B634),"",IF( ISBLANK(O634), "", (TODAY()-O634)/365))</f>
        <v/>
      </c>
      <c r="V634" s="38" t="str">
        <f aca="false">IF(ISBLANK(B634),"",IF( ISBLANK(O634), "", ($Z$41-O634)/365))</f>
        <v/>
      </c>
      <c r="W634" s="29"/>
      <c r="X634" s="39" t="n">
        <v>1</v>
      </c>
      <c r="Y634" s="40"/>
    </row>
    <row r="635" customFormat="false" ht="15" hidden="false" customHeight="false" outlineLevel="0" collapsed="false">
      <c r="A635" s="1" t="n">
        <v>639</v>
      </c>
      <c r="B635" s="28" t="n">
        <v>1</v>
      </c>
      <c r="C635" s="29"/>
      <c r="D635" s="30" t="str">
        <f aca="false">CONCATENATE(E635,", ",F635,", кв-ры: ",H635,", агр: ",I635,", ",W635)</f>
        <v>, , кв-ры: 3, агр: , </v>
      </c>
      <c r="E635" s="31"/>
      <c r="F635" s="31"/>
      <c r="G635" s="31"/>
      <c r="H635" s="31" t="n">
        <v>3</v>
      </c>
      <c r="I635" s="32"/>
      <c r="J635" s="4"/>
      <c r="K635" s="33"/>
      <c r="L635" s="34" t="str">
        <f aca="false">IF(ISBLANK(K635),"a","b")</f>
        <v>a</v>
      </c>
      <c r="M635" s="34" t="str">
        <f aca="false">IF(ISBLANK(B635),"",IF(L635="b",K635,IF(L635="a","")))</f>
        <v/>
      </c>
      <c r="N635" s="35" t="n">
        <f aca="false">IF(ISBLANK(B635),"",IF( ISBLANK(K635), , IF( ISBLANK(O635), 1,) ))</f>
        <v>0</v>
      </c>
      <c r="O635" s="44"/>
      <c r="P635" s="37" t="str">
        <f aca="false">IF(ISBLANK(O635),"a","b")</f>
        <v>a</v>
      </c>
      <c r="Q635" s="34" t="str">
        <f aca="false">IF(ISBLANK(B635),"",IF(P635="b",O635,IF(P635="a","")))</f>
        <v/>
      </c>
      <c r="R635" s="35" t="n">
        <f aca="false">IF(ISBLANK(B635),"",IF( ISBLANK(O635), , 1))</f>
        <v>0</v>
      </c>
      <c r="S635" s="38" t="str">
        <f aca="true">IF(ISBLANK(B635),"",IF( ISBLANK(K635), "" , IF( ISBLANK(O635), (TODAY()-K635)/365, (O635-K635)/365)) )</f>
        <v/>
      </c>
      <c r="T635" s="38" t="str">
        <f aca="false">IF(ISBLANK(B635),"",IF( ISBLANK(K635), "" , IF( ISBLANK(O635), ($Z$41-K635)/365, (O635-K635)/365)) )</f>
        <v/>
      </c>
      <c r="U635" s="38" t="str">
        <f aca="true">IF(ISBLANK(B635),"",IF( ISBLANK(O635), "", (TODAY()-O635)/365))</f>
        <v/>
      </c>
      <c r="V635" s="38" t="str">
        <f aca="false">IF(ISBLANK(B635),"",IF( ISBLANK(O635), "", ($Z$41-O635)/365))</f>
        <v/>
      </c>
      <c r="W635" s="29"/>
      <c r="X635" s="48" t="n">
        <v>1</v>
      </c>
      <c r="Y635" s="40"/>
    </row>
    <row r="636" customFormat="false" ht="15.35" hidden="false" customHeight="true" outlineLevel="0" collapsed="false">
      <c r="A636" s="1" t="n">
        <v>640</v>
      </c>
      <c r="B636" s="28" t="n">
        <v>1</v>
      </c>
      <c r="C636" s="29"/>
      <c r="D636" s="30" t="str">
        <f aca="false">CONCATENATE(E636,", ",F636,", кв-ры: ",H636,", агр: ",I636,", ",W636)</f>
        <v>, , кв-ры: 4, агр: , </v>
      </c>
      <c r="E636" s="31"/>
      <c r="F636" s="31"/>
      <c r="G636" s="31"/>
      <c r="H636" s="31" t="n">
        <v>4</v>
      </c>
      <c r="I636" s="32"/>
      <c r="J636" s="4"/>
      <c r="K636" s="46"/>
      <c r="L636" s="34" t="str">
        <f aca="false">IF(ISBLANK(K636),"a","b")</f>
        <v>a</v>
      </c>
      <c r="M636" s="34" t="str">
        <f aca="false">IF(ISBLANK(B636),"",IF(L636="b",K636,IF(L636="a","")))</f>
        <v/>
      </c>
      <c r="N636" s="35" t="n">
        <f aca="false">IF(ISBLANK(B636),"",IF( ISBLANK(K636), , IF( ISBLANK(O636), 1,) ))</f>
        <v>0</v>
      </c>
      <c r="O636" s="36"/>
      <c r="P636" s="37" t="str">
        <f aca="false">IF(ISBLANK(O636),"a","b")</f>
        <v>a</v>
      </c>
      <c r="Q636" s="34" t="str">
        <f aca="false">IF(ISBLANK(B636),"",IF(P636="b",O636,IF(P636="a","")))</f>
        <v/>
      </c>
      <c r="R636" s="35" t="n">
        <f aca="false">IF(ISBLANK(B636),"",IF( ISBLANK(O636), , 1))</f>
        <v>0</v>
      </c>
      <c r="S636" s="38" t="str">
        <f aca="true">IF(ISBLANK(B636),"",IF( ISBLANK(K636), "" , IF( ISBLANK(O636), (TODAY()-K636)/365, (O636-K636)/365)) )</f>
        <v/>
      </c>
      <c r="T636" s="38" t="str">
        <f aca="false">IF(ISBLANK(B636),"",IF( ISBLANK(K636), "" , IF( ISBLANK(O636), ($Z$41-K636)/365, (O636-K636)/365)) )</f>
        <v/>
      </c>
      <c r="U636" s="38" t="str">
        <f aca="true">IF(ISBLANK(B636),"",IF( ISBLANK(O636), "", (TODAY()-O636)/365))</f>
        <v/>
      </c>
      <c r="V636" s="38" t="str">
        <f aca="false">IF(ISBLANK(B636),"",IF( ISBLANK(O636), "", ($Z$41-O636)/365))</f>
        <v/>
      </c>
      <c r="W636" s="29"/>
      <c r="X636" s="48" t="n">
        <v>1</v>
      </c>
      <c r="Y636" s="40"/>
    </row>
    <row r="637" customFormat="false" ht="15" hidden="false" customHeight="false" outlineLevel="0" collapsed="false">
      <c r="A637" s="1" t="n">
        <v>641</v>
      </c>
      <c r="B637" s="28" t="n">
        <v>1</v>
      </c>
      <c r="C637" s="29" t="n">
        <v>39</v>
      </c>
      <c r="D637" s="30" t="str">
        <f aca="false">CONCATENATE(E637,", ",F637,", кв-ры: ",H637,", агр: ",I637,", ",W637)</f>
        <v> Ленина, 84, кв-ры: 1, агр: , </v>
      </c>
      <c r="E637" s="31" t="s">
        <v>130</v>
      </c>
      <c r="F637" s="31" t="n">
        <v>84</v>
      </c>
      <c r="G637" s="31" t="n">
        <v>4</v>
      </c>
      <c r="H637" s="31" t="n">
        <v>1</v>
      </c>
      <c r="I637" s="32"/>
      <c r="J637" s="4"/>
      <c r="K637" s="33"/>
      <c r="L637" s="34" t="str">
        <f aca="false">IF(ISBLANK(K637),"a","b")</f>
        <v>a</v>
      </c>
      <c r="M637" s="34" t="str">
        <f aca="false">IF(ISBLANK(B637),"",IF(L637="b",K637,IF(L637="a","")))</f>
        <v/>
      </c>
      <c r="N637" s="35" t="n">
        <f aca="false">IF(ISBLANK(B637),"",IF( ISBLANK(K637), , IF( ISBLANK(O637), 1,) ))</f>
        <v>0</v>
      </c>
      <c r="O637" s="44"/>
      <c r="P637" s="37" t="str">
        <f aca="false">IF(ISBLANK(O637),"a","b")</f>
        <v>a</v>
      </c>
      <c r="Q637" s="34" t="str">
        <f aca="false">IF(ISBLANK(B637),"",IF(P637="b",O637,IF(P637="a","")))</f>
        <v/>
      </c>
      <c r="R637" s="35" t="n">
        <f aca="false">IF(ISBLANK(B637),"",IF( ISBLANK(O637), , 1))</f>
        <v>0</v>
      </c>
      <c r="S637" s="38" t="str">
        <f aca="true">IF(ISBLANK(B637),"",IF( ISBLANK(K637), "" , IF( ISBLANK(O637), (TODAY()-K637)/365, (O637-K637)/365)) )</f>
        <v/>
      </c>
      <c r="T637" s="38" t="str">
        <f aca="false">IF(ISBLANK(B637),"",IF( ISBLANK(K637), "" , IF( ISBLANK(O637), ($Z$41-K637)/365, (O637-K637)/365)) )</f>
        <v/>
      </c>
      <c r="U637" s="38" t="str">
        <f aca="true">IF(ISBLANK(B637),"",IF( ISBLANK(O637), "", (TODAY()-O637)/365))</f>
        <v/>
      </c>
      <c r="V637" s="38" t="str">
        <f aca="false">IF(ISBLANK(B637),"",IF( ISBLANK(O637), "", ($Z$41-O637)/365))</f>
        <v/>
      </c>
      <c r="W637" s="29"/>
      <c r="X637" s="50" t="n">
        <v>1</v>
      </c>
      <c r="Y637" s="51"/>
    </row>
    <row r="638" customFormat="false" ht="15" hidden="false" customHeight="false" outlineLevel="0" collapsed="false">
      <c r="A638" s="1" t="n">
        <v>642</v>
      </c>
      <c r="B638" s="28" t="n">
        <v>1</v>
      </c>
      <c r="C638" s="29"/>
      <c r="D638" s="30" t="str">
        <f aca="false">CONCATENATE(E638,", ",F638,", кв-ры: ",H638,", агр: ",I638,", ",W638)</f>
        <v>, , кв-ры: 2, агр: , </v>
      </c>
      <c r="E638" s="31"/>
      <c r="F638" s="31"/>
      <c r="G638" s="31"/>
      <c r="H638" s="31" t="n">
        <v>2</v>
      </c>
      <c r="I638" s="32"/>
      <c r="J638" s="4"/>
      <c r="K638" s="46"/>
      <c r="L638" s="34" t="str">
        <f aca="false">IF(ISBLANK(K638),"a","b")</f>
        <v>a</v>
      </c>
      <c r="M638" s="34" t="str">
        <f aca="false">IF(ISBLANK(B638),"",IF(L638="b",K638,IF(L638="a","")))</f>
        <v/>
      </c>
      <c r="N638" s="35" t="n">
        <f aca="false">IF(ISBLANK(B638),"",IF( ISBLANK(K638), , IF( ISBLANK(O638), 1,) ))</f>
        <v>0</v>
      </c>
      <c r="O638" s="44"/>
      <c r="P638" s="37" t="str">
        <f aca="false">IF(ISBLANK(O638),"a","b")</f>
        <v>a</v>
      </c>
      <c r="Q638" s="34" t="str">
        <f aca="false">IF(ISBLANK(B638),"",IF(P638="b",O638,IF(P638="a","")))</f>
        <v/>
      </c>
      <c r="R638" s="35" t="n">
        <f aca="false">IF(ISBLANK(B638),"",IF( ISBLANK(O638), , 1))</f>
        <v>0</v>
      </c>
      <c r="S638" s="38" t="str">
        <f aca="true">IF(ISBLANK(B638),"",IF( ISBLANK(K638), "" , IF( ISBLANK(O638), (TODAY()-K638)/365, (O638-K638)/365)) )</f>
        <v/>
      </c>
      <c r="T638" s="38" t="str">
        <f aca="false">IF(ISBLANK(B638),"",IF( ISBLANK(K638), "" , IF( ISBLANK(O638), ($Z$41-K638)/365, (O638-K638)/365)) )</f>
        <v/>
      </c>
      <c r="U638" s="38" t="str">
        <f aca="true">IF(ISBLANK(B638),"",IF( ISBLANK(O638), "", (TODAY()-O638)/365))</f>
        <v/>
      </c>
      <c r="V638" s="38" t="str">
        <f aca="false">IF(ISBLANK(B638),"",IF( ISBLANK(O638), "", ($Z$41-O638)/365))</f>
        <v/>
      </c>
      <c r="W638" s="29"/>
      <c r="X638" s="50" t="n">
        <v>1</v>
      </c>
      <c r="Y638" s="51"/>
    </row>
    <row r="639" customFormat="false" ht="15" hidden="false" customHeight="false" outlineLevel="0" collapsed="false">
      <c r="A639" s="1" t="n">
        <v>643</v>
      </c>
      <c r="B639" s="28" t="n">
        <v>1</v>
      </c>
      <c r="C639" s="29"/>
      <c r="D639" s="30" t="str">
        <f aca="false">CONCATENATE(E639,", ",F639,", кв-ры: ",H639,", агр: ",I639,", ",W639)</f>
        <v>, , кв-ры: 3, агр: , </v>
      </c>
      <c r="E639" s="31"/>
      <c r="F639" s="31"/>
      <c r="G639" s="31"/>
      <c r="H639" s="31" t="n">
        <v>3</v>
      </c>
      <c r="I639" s="32"/>
      <c r="J639" s="4"/>
      <c r="K639" s="46"/>
      <c r="L639" s="34" t="str">
        <f aca="false">IF(ISBLANK(K639),"a","b")</f>
        <v>a</v>
      </c>
      <c r="M639" s="34" t="str">
        <f aca="false">IF(ISBLANK(B639),"",IF(L639="b",K639,IF(L639="a","")))</f>
        <v/>
      </c>
      <c r="N639" s="35" t="n">
        <f aca="false">IF(ISBLANK(B639),"",IF( ISBLANK(K639), , IF( ISBLANK(O639), 1,) ))</f>
        <v>0</v>
      </c>
      <c r="O639" s="44"/>
      <c r="P639" s="37" t="str">
        <f aca="false">IF(ISBLANK(O639),"a","b")</f>
        <v>a</v>
      </c>
      <c r="Q639" s="34" t="str">
        <f aca="false">IF(ISBLANK(B639),"",IF(P639="b",O639,IF(P639="a","")))</f>
        <v/>
      </c>
      <c r="R639" s="35" t="n">
        <f aca="false">IF(ISBLANK(B639),"",IF( ISBLANK(O639), , 1))</f>
        <v>0</v>
      </c>
      <c r="S639" s="38" t="str">
        <f aca="true">IF(ISBLANK(B639),"",IF( ISBLANK(K639), "" , IF( ISBLANK(O639), (TODAY()-K639)/365, (O639-K639)/365)) )</f>
        <v/>
      </c>
      <c r="T639" s="38" t="str">
        <f aca="false">IF(ISBLANK(B639),"",IF( ISBLANK(K639), "" , IF( ISBLANK(O639), ($Z$41-K639)/365, (O639-K639)/365)) )</f>
        <v/>
      </c>
      <c r="U639" s="38" t="str">
        <f aca="true">IF(ISBLANK(B639),"",IF( ISBLANK(O639), "", (TODAY()-O639)/365))</f>
        <v/>
      </c>
      <c r="V639" s="38" t="str">
        <f aca="false">IF(ISBLANK(B639),"",IF( ISBLANK(O639), "", ($Z$41-O639)/365))</f>
        <v/>
      </c>
      <c r="W639" s="29"/>
      <c r="X639" s="48" t="n">
        <v>1</v>
      </c>
      <c r="Y639" s="40"/>
    </row>
    <row r="640" customFormat="false" ht="15" hidden="false" customHeight="false" outlineLevel="0" collapsed="false">
      <c r="A640" s="1" t="n">
        <v>644</v>
      </c>
      <c r="B640" s="28" t="n">
        <v>1</v>
      </c>
      <c r="C640" s="29"/>
      <c r="D640" s="30" t="str">
        <f aca="false">CONCATENATE(E640,", ",F640,", кв-ры: ",H640,", агр: ",I640,", ",W640)</f>
        <v>, , кв-ры: 4, агр: , </v>
      </c>
      <c r="E640" s="31"/>
      <c r="F640" s="31"/>
      <c r="G640" s="31"/>
      <c r="H640" s="31" t="n">
        <v>4</v>
      </c>
      <c r="I640" s="32"/>
      <c r="J640" s="4"/>
      <c r="K640" s="46"/>
      <c r="L640" s="34" t="str">
        <f aca="false">IF(ISBLANK(K640),"a","b")</f>
        <v>a</v>
      </c>
      <c r="M640" s="34" t="str">
        <f aca="false">IF(ISBLANK(B640),"",IF(L640="b",K640,IF(L640="a","")))</f>
        <v/>
      </c>
      <c r="N640" s="35" t="n">
        <f aca="false">IF(ISBLANK(B640),"",IF( ISBLANK(K640), , IF( ISBLANK(O640), 1,) ))</f>
        <v>0</v>
      </c>
      <c r="O640" s="44"/>
      <c r="P640" s="37" t="str">
        <f aca="false">IF(ISBLANK(O640),"a","b")</f>
        <v>a</v>
      </c>
      <c r="Q640" s="34" t="str">
        <f aca="false">IF(ISBLANK(B640),"",IF(P640="b",O640,IF(P640="a","")))</f>
        <v/>
      </c>
      <c r="R640" s="35" t="n">
        <f aca="false">IF(ISBLANK(B640),"",IF( ISBLANK(O640), , 1))</f>
        <v>0</v>
      </c>
      <c r="S640" s="38" t="str">
        <f aca="true">IF(ISBLANK(B640),"",IF( ISBLANK(K640), "" , IF( ISBLANK(O640), (TODAY()-K640)/365, (O640-K640)/365)) )</f>
        <v/>
      </c>
      <c r="T640" s="38" t="str">
        <f aca="false">IF(ISBLANK(B640),"",IF( ISBLANK(K640), "" , IF( ISBLANK(O640), ($Z$41-K640)/365, (O640-K640)/365)) )</f>
        <v/>
      </c>
      <c r="U640" s="38" t="str">
        <f aca="true">IF(ISBLANK(B640),"",IF( ISBLANK(O640), "", (TODAY()-O640)/365))</f>
        <v/>
      </c>
      <c r="V640" s="38" t="str">
        <f aca="false">IF(ISBLANK(B640),"",IF( ISBLANK(O640), "", ($Z$41-O640)/365))</f>
        <v/>
      </c>
      <c r="W640" s="29"/>
      <c r="X640" s="48" t="n">
        <v>1</v>
      </c>
      <c r="Y640" s="40"/>
    </row>
    <row r="641" customFormat="false" ht="15" hidden="false" customHeight="false" outlineLevel="0" collapsed="false">
      <c r="A641" s="1" t="n">
        <v>645</v>
      </c>
      <c r="B641" s="28" t="n">
        <v>1</v>
      </c>
      <c r="C641" s="29" t="n">
        <v>40</v>
      </c>
      <c r="D641" s="30" t="str">
        <f aca="false">CONCATENATE(E641,", ",F641,", кв-ры: ",H641,", агр: ",I641,", ",W641)</f>
        <v> Ленина, 82, кв-ры: 1, агр: , </v>
      </c>
      <c r="E641" s="31" t="s">
        <v>130</v>
      </c>
      <c r="F641" s="31" t="n">
        <v>82</v>
      </c>
      <c r="G641" s="31" t="n">
        <v>2</v>
      </c>
      <c r="H641" s="31" t="n">
        <v>1</v>
      </c>
      <c r="I641" s="32"/>
      <c r="J641" s="4"/>
      <c r="K641" s="33"/>
      <c r="L641" s="34" t="str">
        <f aca="false">IF(ISBLANK(K641),"a","b")</f>
        <v>a</v>
      </c>
      <c r="M641" s="34" t="str">
        <f aca="false">IF(ISBLANK(B641),"",IF(L641="b",K641,IF(L641="a","")))</f>
        <v/>
      </c>
      <c r="N641" s="35" t="n">
        <f aca="false">IF(ISBLANK(B641),"",IF( ISBLANK(K641), , IF( ISBLANK(O641), 1,) ))</f>
        <v>0</v>
      </c>
      <c r="O641" s="36"/>
      <c r="P641" s="37" t="str">
        <f aca="false">IF(ISBLANK(O641),"a","b")</f>
        <v>a</v>
      </c>
      <c r="Q641" s="34" t="str">
        <f aca="false">IF(ISBLANK(B641),"",IF(P641="b",O641,IF(P641="a","")))</f>
        <v/>
      </c>
      <c r="R641" s="35" t="n">
        <f aca="false">IF(ISBLANK(B641),"",IF( ISBLANK(O641), , 1))</f>
        <v>0</v>
      </c>
      <c r="S641" s="38" t="str">
        <f aca="true">IF(ISBLANK(B641),"",IF( ISBLANK(K641), "" , IF( ISBLANK(O641), (TODAY()-K641)/365, (O641-K641)/365)) )</f>
        <v/>
      </c>
      <c r="T641" s="38" t="str">
        <f aca="false">IF(ISBLANK(B641),"",IF( ISBLANK(K641), "" , IF( ISBLANK(O641), ($Z$41-K641)/365, (O641-K641)/365)) )</f>
        <v/>
      </c>
      <c r="U641" s="38" t="str">
        <f aca="true">IF(ISBLANK(B641),"",IF( ISBLANK(O641), "", (TODAY()-O641)/365))</f>
        <v/>
      </c>
      <c r="V641" s="38" t="str">
        <f aca="false">IF(ISBLANK(B641),"",IF( ISBLANK(O641), "", ($Z$41-O641)/365))</f>
        <v/>
      </c>
      <c r="W641" s="29"/>
      <c r="X641" s="48" t="n">
        <v>1</v>
      </c>
      <c r="Y641" s="40"/>
    </row>
    <row r="642" customFormat="false" ht="15" hidden="false" customHeight="false" outlineLevel="0" collapsed="false">
      <c r="A642" s="1" t="n">
        <v>646</v>
      </c>
      <c r="B642" s="28" t="n">
        <v>1</v>
      </c>
      <c r="C642" s="29"/>
      <c r="D642" s="30" t="str">
        <f aca="false">CONCATENATE(E642,", ",F642,", кв-ры: ",H642,", агр: ",I642,", ",W642)</f>
        <v>, , кв-ры: 2, агр: , </v>
      </c>
      <c r="E642" s="31"/>
      <c r="F642" s="31"/>
      <c r="G642" s="31"/>
      <c r="H642" s="31" t="n">
        <v>2</v>
      </c>
      <c r="I642" s="32"/>
      <c r="J642" s="4"/>
      <c r="K642" s="46"/>
      <c r="L642" s="34" t="str">
        <f aca="false">IF(ISBLANK(K642),"a","b")</f>
        <v>a</v>
      </c>
      <c r="M642" s="34" t="str">
        <f aca="false">IF(ISBLANK(B642),"",IF(L642="b",K642,IF(L642="a","")))</f>
        <v/>
      </c>
      <c r="N642" s="35" t="n">
        <f aca="false">IF(ISBLANK(B642),"",IF( ISBLANK(K642), , IF( ISBLANK(O642), 1,) ))</f>
        <v>0</v>
      </c>
      <c r="O642" s="44"/>
      <c r="P642" s="37" t="str">
        <f aca="false">IF(ISBLANK(O642),"a","b")</f>
        <v>a</v>
      </c>
      <c r="Q642" s="34" t="str">
        <f aca="false">IF(ISBLANK(B642),"",IF(P642="b",O642,IF(P642="a","")))</f>
        <v/>
      </c>
      <c r="R642" s="35" t="n">
        <f aca="false">IF(ISBLANK(B642),"",IF( ISBLANK(O642), , 1))</f>
        <v>0</v>
      </c>
      <c r="S642" s="38" t="str">
        <f aca="true">IF(ISBLANK(B642),"",IF( ISBLANK(K642), "" , IF( ISBLANK(O642), (TODAY()-K642)/365, (O642-K642)/365)) )</f>
        <v/>
      </c>
      <c r="T642" s="38" t="str">
        <f aca="false">IF(ISBLANK(B642),"",IF( ISBLANK(K642), "" , IF( ISBLANK(O642), ($Z$41-K642)/365, (O642-K642)/365)) )</f>
        <v/>
      </c>
      <c r="U642" s="38" t="str">
        <f aca="true">IF(ISBLANK(B642),"",IF( ISBLANK(O642), "", (TODAY()-O642)/365))</f>
        <v/>
      </c>
      <c r="V642" s="38" t="str">
        <f aca="false">IF(ISBLANK(B642),"",IF( ISBLANK(O642), "", ($Z$41-O642)/365))</f>
        <v/>
      </c>
      <c r="W642" s="29"/>
      <c r="X642" s="48" t="n">
        <v>1</v>
      </c>
      <c r="Y642" s="40"/>
    </row>
    <row r="643" customFormat="false" ht="15" hidden="false" customHeight="false" outlineLevel="0" collapsed="false">
      <c r="A643" s="1" t="n">
        <v>647</v>
      </c>
      <c r="B643" s="28" t="n">
        <v>1</v>
      </c>
      <c r="C643" s="29" t="n">
        <v>41</v>
      </c>
      <c r="D643" s="30" t="str">
        <f aca="false">CONCATENATE(E643,", ",F643,", кв-ры: ",H643,", агр: ",I643,", ",W643)</f>
        <v> Ленина, 80, кв-ры: 1, агр: , </v>
      </c>
      <c r="E643" s="31" t="s">
        <v>130</v>
      </c>
      <c r="F643" s="31" t="n">
        <v>80</v>
      </c>
      <c r="G643" s="31" t="n">
        <v>8</v>
      </c>
      <c r="H643" s="31" t="n">
        <v>1</v>
      </c>
      <c r="I643" s="32"/>
      <c r="J643" s="4"/>
      <c r="K643" s="46"/>
      <c r="L643" s="34" t="str">
        <f aca="false">IF(ISBLANK(K643),"a","b")</f>
        <v>a</v>
      </c>
      <c r="M643" s="34" t="str">
        <f aca="false">IF(ISBLANK(B643),"",IF(L643="b",K643,IF(L643="a","")))</f>
        <v/>
      </c>
      <c r="N643" s="35" t="n">
        <f aca="false">IF(ISBLANK(B643),"",IF( ISBLANK(K643), , IF( ISBLANK(O643), 1,) ))</f>
        <v>0</v>
      </c>
      <c r="O643" s="44"/>
      <c r="P643" s="37" t="str">
        <f aca="false">IF(ISBLANK(O643),"a","b")</f>
        <v>a</v>
      </c>
      <c r="Q643" s="34" t="str">
        <f aca="false">IF(ISBLANK(B643),"",IF(P643="b",O643,IF(P643="a","")))</f>
        <v/>
      </c>
      <c r="R643" s="35" t="n">
        <f aca="false">IF(ISBLANK(B643),"",IF( ISBLANK(O643), , 1))</f>
        <v>0</v>
      </c>
      <c r="S643" s="38" t="str">
        <f aca="true">IF(ISBLANK(B643),"",IF( ISBLANK(K643), "" , IF( ISBLANK(O643), (TODAY()-K643)/365, (O643-K643)/365)) )</f>
        <v/>
      </c>
      <c r="T643" s="38" t="str">
        <f aca="false">IF(ISBLANK(B643),"",IF( ISBLANK(K643), "" , IF( ISBLANK(O643), ($Z$41-K643)/365, (O643-K643)/365)) )</f>
        <v/>
      </c>
      <c r="U643" s="38" t="str">
        <f aca="true">IF(ISBLANK(B643),"",IF( ISBLANK(O643), "", (TODAY()-O643)/365))</f>
        <v/>
      </c>
      <c r="V643" s="38" t="str">
        <f aca="false">IF(ISBLANK(B643),"",IF( ISBLANK(O643), "", ($Z$41-O643)/365))</f>
        <v/>
      </c>
      <c r="W643" s="29"/>
      <c r="X643" s="48" t="n">
        <v>1</v>
      </c>
      <c r="Y643" s="40"/>
    </row>
    <row r="644" customFormat="false" ht="15" hidden="false" customHeight="false" outlineLevel="0" collapsed="false">
      <c r="A644" s="1" t="n">
        <v>648</v>
      </c>
      <c r="B644" s="28" t="n">
        <v>1</v>
      </c>
      <c r="C644" s="29"/>
      <c r="D644" s="30" t="str">
        <f aca="false">CONCATENATE(E644,", ",F644,", кв-ры: ",H644,", агр: ",I644,", ",W644)</f>
        <v>, , кв-ры: 2, агр: , </v>
      </c>
      <c r="E644" s="31"/>
      <c r="F644" s="31"/>
      <c r="G644" s="31"/>
      <c r="H644" s="31" t="n">
        <v>2</v>
      </c>
      <c r="I644" s="32"/>
      <c r="J644" s="4"/>
      <c r="K644" s="46"/>
      <c r="L644" s="34" t="str">
        <f aca="false">IF(ISBLANK(K644),"a","b")</f>
        <v>a</v>
      </c>
      <c r="M644" s="34" t="str">
        <f aca="false">IF(ISBLANK(B644),"",IF(L644="b",K644,IF(L644="a","")))</f>
        <v/>
      </c>
      <c r="N644" s="35" t="n">
        <f aca="false">IF(ISBLANK(B644),"",IF( ISBLANK(K644), , IF( ISBLANK(O644), 1,) ))</f>
        <v>0</v>
      </c>
      <c r="O644" s="44"/>
      <c r="P644" s="37" t="str">
        <f aca="false">IF(ISBLANK(O644),"a","b")</f>
        <v>a</v>
      </c>
      <c r="Q644" s="34" t="str">
        <f aca="false">IF(ISBLANK(B644),"",IF(P644="b",O644,IF(P644="a","")))</f>
        <v/>
      </c>
      <c r="R644" s="35" t="n">
        <f aca="false">IF(ISBLANK(B644),"",IF( ISBLANK(O644), , 1))</f>
        <v>0</v>
      </c>
      <c r="S644" s="38" t="str">
        <f aca="true">IF(ISBLANK(B644),"",IF( ISBLANK(K644), "" , IF( ISBLANK(O644), (TODAY()-K644)/365, (O644-K644)/365)) )</f>
        <v/>
      </c>
      <c r="T644" s="38" t="str">
        <f aca="false">IF(ISBLANK(B644),"",IF( ISBLANK(K644), "" , IF( ISBLANK(O644), ($Z$41-K644)/365, (O644-K644)/365)) )</f>
        <v/>
      </c>
      <c r="U644" s="38" t="str">
        <f aca="true">IF(ISBLANK(B644),"",IF( ISBLANK(O644), "", (TODAY()-O644)/365))</f>
        <v/>
      </c>
      <c r="V644" s="38" t="str">
        <f aca="false">IF(ISBLANK(B644),"",IF( ISBLANK(O644), "", ($Z$41-O644)/365))</f>
        <v/>
      </c>
      <c r="W644" s="29"/>
      <c r="X644" s="48" t="n">
        <v>1</v>
      </c>
      <c r="Y644" s="40"/>
    </row>
    <row r="645" customFormat="false" ht="15" hidden="false" customHeight="false" outlineLevel="0" collapsed="false">
      <c r="A645" s="1" t="n">
        <v>649</v>
      </c>
      <c r="B645" s="28" t="n">
        <v>1</v>
      </c>
      <c r="C645" s="29"/>
      <c r="D645" s="30" t="str">
        <f aca="false">CONCATENATE(E645,", ",F645,", кв-ры: ",H645,", агр: ",I645,", ",W645)</f>
        <v>, , кв-ры: 3, агр: , </v>
      </c>
      <c r="E645" s="31"/>
      <c r="F645" s="31"/>
      <c r="G645" s="31"/>
      <c r="H645" s="31" t="n">
        <v>3</v>
      </c>
      <c r="I645" s="32"/>
      <c r="J645" s="4"/>
      <c r="K645" s="33"/>
      <c r="L645" s="34" t="str">
        <f aca="false">IF(ISBLANK(K645),"a","b")</f>
        <v>a</v>
      </c>
      <c r="M645" s="34" t="str">
        <f aca="false">IF(ISBLANK(B645),"",IF(L645="b",K645,IF(L645="a","")))</f>
        <v/>
      </c>
      <c r="N645" s="35" t="n">
        <f aca="false">IF(ISBLANK(B645),"",IF( ISBLANK(K645), , IF( ISBLANK(O645), 1,) ))</f>
        <v>0</v>
      </c>
      <c r="O645" s="36"/>
      <c r="P645" s="37" t="str">
        <f aca="false">IF(ISBLANK(O645),"a","b")</f>
        <v>a</v>
      </c>
      <c r="Q645" s="34" t="str">
        <f aca="false">IF(ISBLANK(B645),"",IF(P645="b",O645,IF(P645="a","")))</f>
        <v/>
      </c>
      <c r="R645" s="35" t="n">
        <f aca="false">IF(ISBLANK(B645),"",IF( ISBLANK(O645), , 1))</f>
        <v>0</v>
      </c>
      <c r="S645" s="38" t="str">
        <f aca="true">IF(ISBLANK(B645),"",IF( ISBLANK(K645), "" , IF( ISBLANK(O645), (TODAY()-K645)/365, (O645-K645)/365)) )</f>
        <v/>
      </c>
      <c r="T645" s="38" t="str">
        <f aca="false">IF(ISBLANK(B645),"",IF( ISBLANK(K645), "" , IF( ISBLANK(O645), ($Z$41-K645)/365, (O645-K645)/365)) )</f>
        <v/>
      </c>
      <c r="U645" s="38" t="str">
        <f aca="true">IF(ISBLANK(B645),"",IF( ISBLANK(O645), "", (TODAY()-O645)/365))</f>
        <v/>
      </c>
      <c r="V645" s="38" t="str">
        <f aca="false">IF(ISBLANK(B645),"",IF( ISBLANK(O645), "", ($Z$41-O645)/365))</f>
        <v/>
      </c>
      <c r="W645" s="29"/>
      <c r="X645" s="48" t="n">
        <v>1</v>
      </c>
      <c r="Y645" s="40"/>
    </row>
    <row r="646" customFormat="false" ht="15" hidden="false" customHeight="false" outlineLevel="0" collapsed="false">
      <c r="A646" s="1" t="n">
        <v>650</v>
      </c>
      <c r="B646" s="28" t="n">
        <v>1</v>
      </c>
      <c r="C646" s="29"/>
      <c r="D646" s="30" t="str">
        <f aca="false">CONCATENATE(E646,", ",F646,", кв-ры: ",H646,", агр: ",I646,", ",W646)</f>
        <v>, , кв-ры: 4, агр: , </v>
      </c>
      <c r="E646" s="31"/>
      <c r="F646" s="31"/>
      <c r="G646" s="31"/>
      <c r="H646" s="31" t="n">
        <v>4</v>
      </c>
      <c r="I646" s="32"/>
      <c r="J646" s="4"/>
      <c r="K646" s="46"/>
      <c r="L646" s="34" t="str">
        <f aca="false">IF(ISBLANK(K646),"a","b")</f>
        <v>a</v>
      </c>
      <c r="M646" s="34" t="str">
        <f aca="false">IF(ISBLANK(B646),"",IF(L646="b",K646,IF(L646="a","")))</f>
        <v/>
      </c>
      <c r="N646" s="35" t="n">
        <f aca="false">IF(ISBLANK(B646),"",IF( ISBLANK(K646), , IF( ISBLANK(O646), 1,) ))</f>
        <v>0</v>
      </c>
      <c r="O646" s="44"/>
      <c r="P646" s="37" t="str">
        <f aca="false">IF(ISBLANK(O646),"a","b")</f>
        <v>a</v>
      </c>
      <c r="Q646" s="34" t="str">
        <f aca="false">IF(ISBLANK(B646),"",IF(P646="b",O646,IF(P646="a","")))</f>
        <v/>
      </c>
      <c r="R646" s="35" t="n">
        <f aca="false">IF(ISBLANK(B646),"",IF( ISBLANK(O646), , 1))</f>
        <v>0</v>
      </c>
      <c r="S646" s="38" t="str">
        <f aca="true">IF(ISBLANK(B646),"",IF( ISBLANK(K646), "" , IF( ISBLANK(O646), (TODAY()-K646)/365, (O646-K646)/365)) )</f>
        <v/>
      </c>
      <c r="T646" s="38" t="str">
        <f aca="false">IF(ISBLANK(B646),"",IF( ISBLANK(K646), "" , IF( ISBLANK(O646), ($Z$41-K646)/365, (O646-K646)/365)) )</f>
        <v/>
      </c>
      <c r="U646" s="38" t="str">
        <f aca="true">IF(ISBLANK(B646),"",IF( ISBLANK(O646), "", (TODAY()-O646)/365))</f>
        <v/>
      </c>
      <c r="V646" s="38" t="str">
        <f aca="false">IF(ISBLANK(B646),"",IF( ISBLANK(O646), "", ($Z$41-O646)/365))</f>
        <v/>
      </c>
      <c r="W646" s="29"/>
      <c r="X646" s="48" t="n">
        <v>1</v>
      </c>
      <c r="Y646" s="40"/>
    </row>
    <row r="647" customFormat="false" ht="15" hidden="false" customHeight="false" outlineLevel="0" collapsed="false">
      <c r="A647" s="1" t="n">
        <v>651</v>
      </c>
      <c r="B647" s="28" t="n">
        <v>1</v>
      </c>
      <c r="C647" s="29"/>
      <c r="D647" s="30" t="str">
        <f aca="false">CONCATENATE(E647,", ",F647,", кв-ры: ",H647,", агр: ",I647,", ",W647)</f>
        <v>, , кв-ры: 5, агр: , </v>
      </c>
      <c r="E647" s="31"/>
      <c r="F647" s="31"/>
      <c r="G647" s="31"/>
      <c r="H647" s="31" t="n">
        <v>5</v>
      </c>
      <c r="I647" s="32"/>
      <c r="J647" s="4"/>
      <c r="K647" s="46"/>
      <c r="L647" s="34" t="str">
        <f aca="false">IF(ISBLANK(K647),"a","b")</f>
        <v>a</v>
      </c>
      <c r="M647" s="34" t="str">
        <f aca="false">IF(ISBLANK(B647),"",IF(L647="b",K647,IF(L647="a","")))</f>
        <v/>
      </c>
      <c r="N647" s="35" t="n">
        <f aca="false">IF(ISBLANK(B647),"",IF( ISBLANK(K647), , IF( ISBLANK(O647), 1,) ))</f>
        <v>0</v>
      </c>
      <c r="O647" s="44"/>
      <c r="P647" s="37" t="str">
        <f aca="false">IF(ISBLANK(O647),"a","b")</f>
        <v>a</v>
      </c>
      <c r="Q647" s="34" t="str">
        <f aca="false">IF(ISBLANK(B647),"",IF(P647="b",O647,IF(P647="a","")))</f>
        <v/>
      </c>
      <c r="R647" s="35" t="n">
        <f aca="false">IF(ISBLANK(B647),"",IF( ISBLANK(O647), , 1))</f>
        <v>0</v>
      </c>
      <c r="S647" s="38" t="str">
        <f aca="true">IF(ISBLANK(B647),"",IF( ISBLANK(K647), "" , IF( ISBLANK(O647), (TODAY()-K647)/365, (O647-K647)/365)) )</f>
        <v/>
      </c>
      <c r="T647" s="38" t="str">
        <f aca="false">IF(ISBLANK(B647),"",IF( ISBLANK(K647), "" , IF( ISBLANK(O647), ($Z$41-K647)/365, (O647-K647)/365)) )</f>
        <v/>
      </c>
      <c r="U647" s="38" t="str">
        <f aca="true">IF(ISBLANK(B647),"",IF( ISBLANK(O647), "", (TODAY()-O647)/365))</f>
        <v/>
      </c>
      <c r="V647" s="38" t="str">
        <f aca="false">IF(ISBLANK(B647),"",IF( ISBLANK(O647), "", ($Z$41-O647)/365))</f>
        <v/>
      </c>
      <c r="W647" s="29"/>
      <c r="X647" s="48" t="n">
        <v>1</v>
      </c>
      <c r="Y647" s="40"/>
    </row>
    <row r="648" customFormat="false" ht="15" hidden="false" customHeight="false" outlineLevel="0" collapsed="false">
      <c r="A648" s="1" t="n">
        <v>652</v>
      </c>
      <c r="B648" s="28" t="n">
        <v>1</v>
      </c>
      <c r="C648" s="29"/>
      <c r="D648" s="30" t="str">
        <f aca="false">CONCATENATE(E648,", ",F648,", кв-ры: ",H648,", агр: ",I648,", ",W648)</f>
        <v>, , кв-ры: 6, агр: , </v>
      </c>
      <c r="E648" s="31"/>
      <c r="F648" s="31"/>
      <c r="G648" s="31"/>
      <c r="H648" s="31" t="n">
        <v>6</v>
      </c>
      <c r="I648" s="32"/>
      <c r="J648" s="4"/>
      <c r="K648" s="46"/>
      <c r="L648" s="34" t="str">
        <f aca="false">IF(ISBLANK(K648),"a","b")</f>
        <v>a</v>
      </c>
      <c r="M648" s="34" t="str">
        <f aca="false">IF(ISBLANK(B648),"",IF(L648="b",K648,IF(L648="a","")))</f>
        <v/>
      </c>
      <c r="N648" s="35" t="n">
        <f aca="false">IF(ISBLANK(B648),"",IF( ISBLANK(K648), , IF( ISBLANK(O648), 1,) ))</f>
        <v>0</v>
      </c>
      <c r="O648" s="44"/>
      <c r="P648" s="37" t="str">
        <f aca="false">IF(ISBLANK(O648),"a","b")</f>
        <v>a</v>
      </c>
      <c r="Q648" s="34" t="str">
        <f aca="false">IF(ISBLANK(B648),"",IF(P648="b",O648,IF(P648="a","")))</f>
        <v/>
      </c>
      <c r="R648" s="35" t="n">
        <f aca="false">IF(ISBLANK(B648),"",IF( ISBLANK(O648), , 1))</f>
        <v>0</v>
      </c>
      <c r="S648" s="38" t="str">
        <f aca="true">IF(ISBLANK(B648),"",IF( ISBLANK(K648), "" , IF( ISBLANK(O648), (TODAY()-K648)/365, (O648-K648)/365)) )</f>
        <v/>
      </c>
      <c r="T648" s="38" t="str">
        <f aca="false">IF(ISBLANK(B648),"",IF( ISBLANK(K648), "" , IF( ISBLANK(O648), ($Z$41-K648)/365, (O648-K648)/365)) )</f>
        <v/>
      </c>
      <c r="U648" s="38" t="str">
        <f aca="true">IF(ISBLANK(B648),"",IF( ISBLANK(O648), "", (TODAY()-O648)/365))</f>
        <v/>
      </c>
      <c r="V648" s="38" t="str">
        <f aca="false">IF(ISBLANK(B648),"",IF( ISBLANK(O648), "", ($Z$41-O648)/365))</f>
        <v/>
      </c>
      <c r="W648" s="29"/>
      <c r="X648" s="48" t="n">
        <v>1</v>
      </c>
      <c r="Y648" s="40"/>
    </row>
    <row r="649" customFormat="false" ht="15" hidden="false" customHeight="false" outlineLevel="0" collapsed="false">
      <c r="A649" s="1" t="n">
        <v>653</v>
      </c>
      <c r="B649" s="28" t="n">
        <v>1</v>
      </c>
      <c r="C649" s="29"/>
      <c r="D649" s="30" t="str">
        <f aca="false">CONCATENATE(E649,", ",F649,", кв-ры: ",H649,", агр: ",I649,", ",W649)</f>
        <v>, , кв-ры: 7, агр: , </v>
      </c>
      <c r="E649" s="31"/>
      <c r="F649" s="31"/>
      <c r="G649" s="31"/>
      <c r="H649" s="31" t="n">
        <v>7</v>
      </c>
      <c r="I649" s="32"/>
      <c r="J649" s="4"/>
      <c r="K649" s="46"/>
      <c r="L649" s="34" t="str">
        <f aca="false">IF(ISBLANK(K649),"a","b")</f>
        <v>a</v>
      </c>
      <c r="M649" s="34" t="str">
        <f aca="false">IF(ISBLANK(B649),"",IF(L649="b",K649,IF(L649="a","")))</f>
        <v/>
      </c>
      <c r="N649" s="35" t="n">
        <f aca="false">IF(ISBLANK(B649),"",IF( ISBLANK(K649), , IF( ISBLANK(O649), 1,) ))</f>
        <v>0</v>
      </c>
      <c r="O649" s="44"/>
      <c r="P649" s="37" t="str">
        <f aca="false">IF(ISBLANK(O649),"a","b")</f>
        <v>a</v>
      </c>
      <c r="Q649" s="34" t="str">
        <f aca="false">IF(ISBLANK(B649),"",IF(P649="b",O649,IF(P649="a","")))</f>
        <v/>
      </c>
      <c r="R649" s="35" t="n">
        <f aca="false">IF(ISBLANK(B649),"",IF( ISBLANK(O649), , 1))</f>
        <v>0</v>
      </c>
      <c r="S649" s="38" t="str">
        <f aca="true">IF(ISBLANK(B649),"",IF( ISBLANK(K649), "" , IF( ISBLANK(O649), (TODAY()-K649)/365, (O649-K649)/365)) )</f>
        <v/>
      </c>
      <c r="T649" s="38" t="str">
        <f aca="false">IF(ISBLANK(B649),"",IF( ISBLANK(K649), "" , IF( ISBLANK(O649), ($Z$41-K649)/365, (O649-K649)/365)) )</f>
        <v/>
      </c>
      <c r="U649" s="38" t="str">
        <f aca="true">IF(ISBLANK(B649),"",IF( ISBLANK(O649), "", (TODAY()-O649)/365))</f>
        <v/>
      </c>
      <c r="V649" s="38" t="str">
        <f aca="false">IF(ISBLANK(B649),"",IF( ISBLANK(O649), "", ($Z$41-O649)/365))</f>
        <v/>
      </c>
      <c r="W649" s="29"/>
      <c r="X649" s="50" t="n">
        <v>1</v>
      </c>
      <c r="Y649" s="51"/>
    </row>
    <row r="650" customFormat="false" ht="15" hidden="false" customHeight="false" outlineLevel="0" collapsed="false">
      <c r="A650" s="1" t="n">
        <v>654</v>
      </c>
      <c r="B650" s="28" t="n">
        <v>1</v>
      </c>
      <c r="C650" s="29"/>
      <c r="D650" s="30" t="str">
        <f aca="false">CONCATENATE(E650,", ",F650,", кв-ры: ",H650,", агр: ",I650,", ",W650)</f>
        <v>, , кв-ры: 8, агр: , </v>
      </c>
      <c r="E650" s="31"/>
      <c r="F650" s="31"/>
      <c r="G650" s="31"/>
      <c r="H650" s="31" t="n">
        <v>8</v>
      </c>
      <c r="I650" s="32"/>
      <c r="J650" s="4"/>
      <c r="K650" s="46"/>
      <c r="L650" s="34" t="str">
        <f aca="false">IF(ISBLANK(K650),"a","b")</f>
        <v>a</v>
      </c>
      <c r="M650" s="34" t="str">
        <f aca="false">IF(ISBLANK(B650),"",IF(L650="b",K650,IF(L650="a","")))</f>
        <v/>
      </c>
      <c r="N650" s="35" t="n">
        <f aca="false">IF(ISBLANK(B650),"",IF( ISBLANK(K650), , IF( ISBLANK(O650), 1,) ))</f>
        <v>0</v>
      </c>
      <c r="O650" s="44"/>
      <c r="P650" s="37" t="str">
        <f aca="false">IF(ISBLANK(O650),"a","b")</f>
        <v>a</v>
      </c>
      <c r="Q650" s="34" t="str">
        <f aca="false">IF(ISBLANK(B650),"",IF(P650="b",O650,IF(P650="a","")))</f>
        <v/>
      </c>
      <c r="R650" s="35" t="n">
        <f aca="false">IF(ISBLANK(B650),"",IF( ISBLANK(O650), , 1))</f>
        <v>0</v>
      </c>
      <c r="S650" s="38" t="str">
        <f aca="true">IF(ISBLANK(B650),"",IF( ISBLANK(K650), "" , IF( ISBLANK(O650), (TODAY()-K650)/365, (O650-K650)/365)) )</f>
        <v/>
      </c>
      <c r="T650" s="38" t="str">
        <f aca="false">IF(ISBLANK(B650),"",IF( ISBLANK(K650), "" , IF( ISBLANK(O650), ($Z$41-K650)/365, (O650-K650)/365)) )</f>
        <v/>
      </c>
      <c r="U650" s="38" t="str">
        <f aca="true">IF(ISBLANK(B650),"",IF( ISBLANK(O650), "", (TODAY()-O650)/365))</f>
        <v/>
      </c>
      <c r="V650" s="38" t="str">
        <f aca="false">IF(ISBLANK(B650),"",IF( ISBLANK(O650), "", ($Z$41-O650)/365))</f>
        <v/>
      </c>
      <c r="W650" s="29"/>
      <c r="X650" s="50" t="n">
        <v>1</v>
      </c>
      <c r="Y650" s="51"/>
    </row>
    <row r="651" customFormat="false" ht="15" hidden="false" customHeight="false" outlineLevel="0" collapsed="false">
      <c r="A651" s="1" t="n">
        <v>655</v>
      </c>
      <c r="B651" s="28" t="n">
        <v>1</v>
      </c>
      <c r="C651" s="29" t="n">
        <v>42</v>
      </c>
      <c r="D651" s="30" t="str">
        <f aca="false">CONCATENATE(E651,", ",F651,", кв-ры: ",H651,", агр: ",I651,", ",W651)</f>
        <v> Ленина, 78, кв-ры: 1, агр: , </v>
      </c>
      <c r="E651" s="31" t="s">
        <v>130</v>
      </c>
      <c r="F651" s="31" t="n">
        <v>78</v>
      </c>
      <c r="G651" s="31" t="n">
        <v>2</v>
      </c>
      <c r="H651" s="31" t="n">
        <v>1</v>
      </c>
      <c r="I651" s="32"/>
      <c r="J651" s="4"/>
      <c r="K651" s="46"/>
      <c r="L651" s="34" t="str">
        <f aca="false">IF(ISBLANK(K651),"a","b")</f>
        <v>a</v>
      </c>
      <c r="M651" s="34" t="str">
        <f aca="false">IF(ISBLANK(B651),"",IF(L651="b",K651,IF(L651="a","")))</f>
        <v/>
      </c>
      <c r="N651" s="35" t="n">
        <f aca="false">IF(ISBLANK(B651),"",IF( ISBLANK(K651), , IF( ISBLANK(O651), 1,) ))</f>
        <v>0</v>
      </c>
      <c r="O651" s="44"/>
      <c r="P651" s="37" t="str">
        <f aca="false">IF(ISBLANK(O651),"a","b")</f>
        <v>a</v>
      </c>
      <c r="Q651" s="34" t="str">
        <f aca="false">IF(ISBLANK(B651),"",IF(P651="b",O651,IF(P651="a","")))</f>
        <v/>
      </c>
      <c r="R651" s="35" t="n">
        <f aca="false">IF(ISBLANK(B651),"",IF( ISBLANK(O651), , 1))</f>
        <v>0</v>
      </c>
      <c r="S651" s="38" t="str">
        <f aca="true">IF(ISBLANK(B651),"",IF( ISBLANK(K651), "" , IF( ISBLANK(O651), (TODAY()-K651)/365, (O651-K651)/365)) )</f>
        <v/>
      </c>
      <c r="T651" s="38" t="str">
        <f aca="false">IF(ISBLANK(B651),"",IF( ISBLANK(K651), "" , IF( ISBLANK(O651), ($Z$41-K651)/365, (O651-K651)/365)) )</f>
        <v/>
      </c>
      <c r="U651" s="38" t="str">
        <f aca="true">IF(ISBLANK(B651),"",IF( ISBLANK(O651), "", (TODAY()-O651)/365))</f>
        <v/>
      </c>
      <c r="V651" s="38" t="str">
        <f aca="false">IF(ISBLANK(B651),"",IF( ISBLANK(O651), "", ($Z$41-O651)/365))</f>
        <v/>
      </c>
      <c r="W651" s="29"/>
      <c r="X651" s="50" t="n">
        <v>1</v>
      </c>
      <c r="Y651" s="51"/>
    </row>
    <row r="652" customFormat="false" ht="15" hidden="false" customHeight="false" outlineLevel="0" collapsed="false">
      <c r="A652" s="1" t="n">
        <v>656</v>
      </c>
      <c r="B652" s="28" t="n">
        <v>1</v>
      </c>
      <c r="C652" s="29"/>
      <c r="D652" s="30" t="str">
        <f aca="false">CONCATENATE(E652,", ",F652,", кв-ры: ",H652,", агр: ",I652,", ",W652)</f>
        <v>, , кв-ры: 2, агр: , </v>
      </c>
      <c r="E652" s="31"/>
      <c r="F652" s="31"/>
      <c r="G652" s="31"/>
      <c r="H652" s="31" t="n">
        <v>2</v>
      </c>
      <c r="I652" s="32"/>
      <c r="J652" s="4"/>
      <c r="K652" s="46"/>
      <c r="L652" s="34" t="str">
        <f aca="false">IF(ISBLANK(K652),"a","b")</f>
        <v>a</v>
      </c>
      <c r="M652" s="34" t="str">
        <f aca="false">IF(ISBLANK(B652),"",IF(L652="b",K652,IF(L652="a","")))</f>
        <v/>
      </c>
      <c r="N652" s="35" t="n">
        <f aca="false">IF(ISBLANK(B652),"",IF( ISBLANK(K652), , IF( ISBLANK(O652), 1,) ))</f>
        <v>0</v>
      </c>
      <c r="O652" s="44"/>
      <c r="P652" s="37" t="str">
        <f aca="false">IF(ISBLANK(O652),"a","b")</f>
        <v>a</v>
      </c>
      <c r="Q652" s="34" t="str">
        <f aca="false">IF(ISBLANK(B652),"",IF(P652="b",O652,IF(P652="a","")))</f>
        <v/>
      </c>
      <c r="R652" s="35" t="n">
        <f aca="false">IF(ISBLANK(B652),"",IF( ISBLANK(O652), , 1))</f>
        <v>0</v>
      </c>
      <c r="S652" s="38" t="str">
        <f aca="true">IF(ISBLANK(B652),"",IF( ISBLANK(K652), "" , IF( ISBLANK(O652), (TODAY()-K652)/365, (O652-K652)/365)) )</f>
        <v/>
      </c>
      <c r="T652" s="38" t="str">
        <f aca="false">IF(ISBLANK(B652),"",IF( ISBLANK(K652), "" , IF( ISBLANK(O652), ($Z$41-K652)/365, (O652-K652)/365)) )</f>
        <v/>
      </c>
      <c r="U652" s="38" t="str">
        <f aca="true">IF(ISBLANK(B652),"",IF( ISBLANK(O652), "", (TODAY()-O652)/365))</f>
        <v/>
      </c>
      <c r="V652" s="38" t="str">
        <f aca="false">IF(ISBLANK(B652),"",IF( ISBLANK(O652), "", ($Z$41-O652)/365))</f>
        <v/>
      </c>
      <c r="W652" s="29"/>
      <c r="X652" s="50" t="n">
        <v>1</v>
      </c>
      <c r="Y652" s="51"/>
    </row>
    <row r="653" customFormat="false" ht="15" hidden="false" customHeight="false" outlineLevel="0" collapsed="false">
      <c r="A653" s="1" t="n">
        <v>657</v>
      </c>
      <c r="B653" s="28" t="n">
        <v>1</v>
      </c>
      <c r="C653" s="29" t="n">
        <v>43</v>
      </c>
      <c r="D653" s="30" t="str">
        <f aca="false">CONCATENATE(E653,", ",F653,", кв-ры: ",H653,", агр: ",I653,", ",W653)</f>
        <v> Ленина, 76, кв-ры: 1, агр: , </v>
      </c>
      <c r="E653" s="31" t="s">
        <v>130</v>
      </c>
      <c r="F653" s="31" t="n">
        <v>76</v>
      </c>
      <c r="G653" s="31" t="n">
        <v>8</v>
      </c>
      <c r="H653" s="31" t="n">
        <v>1</v>
      </c>
      <c r="I653" s="32"/>
      <c r="J653" s="4"/>
      <c r="K653" s="33"/>
      <c r="L653" s="34" t="str">
        <f aca="false">IF(ISBLANK(K653),"a","b")</f>
        <v>a</v>
      </c>
      <c r="M653" s="34" t="str">
        <f aca="false">IF(ISBLANK(B653),"",IF(L653="b",K653,IF(L653="a","")))</f>
        <v/>
      </c>
      <c r="N653" s="35" t="n">
        <f aca="false">IF(ISBLANK(B653),"",IF( ISBLANK(K653), , IF( ISBLANK(O653), 1,) ))</f>
        <v>0</v>
      </c>
      <c r="O653" s="44"/>
      <c r="P653" s="37" t="str">
        <f aca="false">IF(ISBLANK(O653),"a","b")</f>
        <v>a</v>
      </c>
      <c r="Q653" s="34" t="str">
        <f aca="false">IF(ISBLANK(B653),"",IF(P653="b",O653,IF(P653="a","")))</f>
        <v/>
      </c>
      <c r="R653" s="35" t="n">
        <f aca="false">IF(ISBLANK(B653),"",IF( ISBLANK(O653), , 1))</f>
        <v>0</v>
      </c>
      <c r="S653" s="38" t="str">
        <f aca="true">IF(ISBLANK(B653),"",IF( ISBLANK(K653), "" , IF( ISBLANK(O653), (TODAY()-K653)/365, (O653-K653)/365)) )</f>
        <v/>
      </c>
      <c r="T653" s="38" t="str">
        <f aca="false">IF(ISBLANK(B653),"",IF( ISBLANK(K653), "" , IF( ISBLANK(O653), ($Z$41-K653)/365, (O653-K653)/365)) )</f>
        <v/>
      </c>
      <c r="U653" s="38" t="str">
        <f aca="true">IF(ISBLANK(B653),"",IF( ISBLANK(O653), "", (TODAY()-O653)/365))</f>
        <v/>
      </c>
      <c r="V653" s="38" t="str">
        <f aca="false">IF(ISBLANK(B653),"",IF( ISBLANK(O653), "", ($Z$41-O653)/365))</f>
        <v/>
      </c>
      <c r="W653" s="29"/>
      <c r="X653" s="48" t="n">
        <v>1</v>
      </c>
      <c r="Y653" s="40"/>
    </row>
    <row r="654" customFormat="false" ht="15" hidden="false" customHeight="false" outlineLevel="0" collapsed="false">
      <c r="A654" s="1" t="n">
        <v>658</v>
      </c>
      <c r="B654" s="28" t="n">
        <v>1</v>
      </c>
      <c r="C654" s="29"/>
      <c r="D654" s="30" t="str">
        <f aca="false">CONCATENATE(E654,", ",F654,", кв-ры: ",H654,", агр: ",I654,", ",W654)</f>
        <v>, , кв-ры: 2, агр: , </v>
      </c>
      <c r="E654" s="31"/>
      <c r="F654" s="31"/>
      <c r="G654" s="31"/>
      <c r="H654" s="31" t="n">
        <v>2</v>
      </c>
      <c r="I654" s="32"/>
      <c r="J654" s="4"/>
      <c r="K654" s="33"/>
      <c r="L654" s="34" t="str">
        <f aca="false">IF(ISBLANK(K654),"a","b")</f>
        <v>a</v>
      </c>
      <c r="M654" s="34" t="str">
        <f aca="false">IF(ISBLANK(B654),"",IF(L654="b",K654,IF(L654="a","")))</f>
        <v/>
      </c>
      <c r="N654" s="35" t="n">
        <f aca="false">IF(ISBLANK(B654),"",IF( ISBLANK(K654), , IF( ISBLANK(O654), 1,) ))</f>
        <v>0</v>
      </c>
      <c r="O654" s="44"/>
      <c r="P654" s="37" t="str">
        <f aca="false">IF(ISBLANK(O654),"a","b")</f>
        <v>a</v>
      </c>
      <c r="Q654" s="34" t="str">
        <f aca="false">IF(ISBLANK(B654),"",IF(P654="b",O654,IF(P654="a","")))</f>
        <v/>
      </c>
      <c r="R654" s="35" t="n">
        <f aca="false">IF(ISBLANK(B654),"",IF( ISBLANK(O654), , 1))</f>
        <v>0</v>
      </c>
      <c r="S654" s="38" t="str">
        <f aca="true">IF(ISBLANK(B654),"",IF( ISBLANK(K654), "" , IF( ISBLANK(O654), (TODAY()-K654)/365, (O654-K654)/365)) )</f>
        <v/>
      </c>
      <c r="T654" s="38" t="str">
        <f aca="false">IF(ISBLANK(B654),"",IF( ISBLANK(K654), "" , IF( ISBLANK(O654), ($Z$41-K654)/365, (O654-K654)/365)) )</f>
        <v/>
      </c>
      <c r="U654" s="38" t="str">
        <f aca="true">IF(ISBLANK(B654),"",IF( ISBLANK(O654), "", (TODAY()-O654)/365))</f>
        <v/>
      </c>
      <c r="V654" s="38" t="str">
        <f aca="false">IF(ISBLANK(B654),"",IF( ISBLANK(O654), "", ($Z$41-O654)/365))</f>
        <v/>
      </c>
      <c r="W654" s="29"/>
      <c r="X654" s="48" t="n">
        <v>1</v>
      </c>
      <c r="Y654" s="40"/>
    </row>
    <row r="655" customFormat="false" ht="15" hidden="false" customHeight="false" outlineLevel="0" collapsed="false">
      <c r="A655" s="1" t="n">
        <v>659</v>
      </c>
      <c r="B655" s="28" t="n">
        <v>1</v>
      </c>
      <c r="C655" s="29"/>
      <c r="D655" s="30" t="str">
        <f aca="false">CONCATENATE(E655,", ",F655,", кв-ры: ",H655,", агр: ",I655,", ",W655)</f>
        <v>, , кв-ры: 3, агр: , </v>
      </c>
      <c r="E655" s="31"/>
      <c r="F655" s="31"/>
      <c r="G655" s="31"/>
      <c r="H655" s="31" t="n">
        <v>3</v>
      </c>
      <c r="I655" s="32"/>
      <c r="J655" s="4"/>
      <c r="K655" s="46"/>
      <c r="L655" s="34" t="str">
        <f aca="false">IF(ISBLANK(K655),"a","b")</f>
        <v>a</v>
      </c>
      <c r="M655" s="34" t="str">
        <f aca="false">IF(ISBLANK(B655),"",IF(L655="b",K655,IF(L655="a","")))</f>
        <v/>
      </c>
      <c r="N655" s="35" t="n">
        <f aca="false">IF(ISBLANK(B655),"",IF( ISBLANK(K655), , IF( ISBLANK(O655), 1,) ))</f>
        <v>0</v>
      </c>
      <c r="O655" s="44"/>
      <c r="P655" s="37" t="str">
        <f aca="false">IF(ISBLANK(O655),"a","b")</f>
        <v>a</v>
      </c>
      <c r="Q655" s="34" t="str">
        <f aca="false">IF(ISBLANK(B655),"",IF(P655="b",O655,IF(P655="a","")))</f>
        <v/>
      </c>
      <c r="R655" s="35" t="n">
        <f aca="false">IF(ISBLANK(B655),"",IF( ISBLANK(O655), , 1))</f>
        <v>0</v>
      </c>
      <c r="S655" s="38" t="str">
        <f aca="true">IF(ISBLANK(B655),"",IF( ISBLANK(K655), "" , IF( ISBLANK(O655), (TODAY()-K655)/365, (O655-K655)/365)) )</f>
        <v/>
      </c>
      <c r="T655" s="38" t="str">
        <f aca="false">IF(ISBLANK(B655),"",IF( ISBLANK(K655), "" , IF( ISBLANK(O655), ($Z$41-K655)/365, (O655-K655)/365)) )</f>
        <v/>
      </c>
      <c r="U655" s="38" t="str">
        <f aca="true">IF(ISBLANK(B655),"",IF( ISBLANK(O655), "", (TODAY()-O655)/365))</f>
        <v/>
      </c>
      <c r="V655" s="38" t="str">
        <f aca="false">IF(ISBLANK(B655),"",IF( ISBLANK(O655), "", ($Z$41-O655)/365))</f>
        <v/>
      </c>
      <c r="W655" s="29"/>
      <c r="X655" s="48" t="n">
        <v>1</v>
      </c>
      <c r="Y655" s="40"/>
    </row>
    <row r="656" customFormat="false" ht="15" hidden="false" customHeight="false" outlineLevel="0" collapsed="false">
      <c r="A656" s="1" t="n">
        <v>660</v>
      </c>
      <c r="B656" s="28" t="n">
        <v>1</v>
      </c>
      <c r="C656" s="29"/>
      <c r="D656" s="30" t="str">
        <f aca="false">CONCATENATE(E656,", ",F656,", кв-ры: ",H656,", агр: ",I656,", ",W656)</f>
        <v>, , кв-ры: 4, агр: , </v>
      </c>
      <c r="E656" s="31"/>
      <c r="F656" s="31"/>
      <c r="G656" s="31"/>
      <c r="H656" s="31" t="n">
        <v>4</v>
      </c>
      <c r="I656" s="32"/>
      <c r="J656" s="4"/>
      <c r="K656" s="46"/>
      <c r="L656" s="34" t="str">
        <f aca="false">IF(ISBLANK(K656),"a","b")</f>
        <v>a</v>
      </c>
      <c r="M656" s="34" t="str">
        <f aca="false">IF(ISBLANK(B656),"",IF(L656="b",K656,IF(L656="a","")))</f>
        <v/>
      </c>
      <c r="N656" s="35" t="n">
        <f aca="false">IF(ISBLANK(B656),"",IF( ISBLANK(K656), , IF( ISBLANK(O656), 1,) ))</f>
        <v>0</v>
      </c>
      <c r="O656" s="44"/>
      <c r="P656" s="37" t="str">
        <f aca="false">IF(ISBLANK(O656),"a","b")</f>
        <v>a</v>
      </c>
      <c r="Q656" s="34" t="str">
        <f aca="false">IF(ISBLANK(B656),"",IF(P656="b",O656,IF(P656="a","")))</f>
        <v/>
      </c>
      <c r="R656" s="35" t="n">
        <f aca="false">IF(ISBLANK(B656),"",IF( ISBLANK(O656), , 1))</f>
        <v>0</v>
      </c>
      <c r="S656" s="38" t="str">
        <f aca="true">IF(ISBLANK(B656),"",IF( ISBLANK(K656), "" , IF( ISBLANK(O656), (TODAY()-K656)/365, (O656-K656)/365)) )</f>
        <v/>
      </c>
      <c r="T656" s="38" t="str">
        <f aca="false">IF(ISBLANK(B656),"",IF( ISBLANK(K656), "" , IF( ISBLANK(O656), ($Z$41-K656)/365, (O656-K656)/365)) )</f>
        <v/>
      </c>
      <c r="U656" s="38" t="str">
        <f aca="true">IF(ISBLANK(B656),"",IF( ISBLANK(O656), "", (TODAY()-O656)/365))</f>
        <v/>
      </c>
      <c r="V656" s="38" t="str">
        <f aca="false">IF(ISBLANK(B656),"",IF( ISBLANK(O656), "", ($Z$41-O656)/365))</f>
        <v/>
      </c>
      <c r="W656" s="29"/>
      <c r="X656" s="39" t="n">
        <v>1</v>
      </c>
      <c r="Y656" s="40"/>
    </row>
    <row r="657" customFormat="false" ht="15" hidden="false" customHeight="false" outlineLevel="0" collapsed="false">
      <c r="A657" s="1" t="n">
        <v>661</v>
      </c>
      <c r="B657" s="28" t="n">
        <v>1</v>
      </c>
      <c r="C657" s="29"/>
      <c r="D657" s="30" t="str">
        <f aca="false">CONCATENATE(E657,", ",F657,", кв-ры: ",H657,", агр: ",I657,", ",W657)</f>
        <v>, , кв-ры: 5, агр: , </v>
      </c>
      <c r="E657" s="31"/>
      <c r="F657" s="31"/>
      <c r="G657" s="31"/>
      <c r="H657" s="31" t="n">
        <v>5</v>
      </c>
      <c r="I657" s="32"/>
      <c r="J657" s="4"/>
      <c r="K657" s="46"/>
      <c r="L657" s="34" t="str">
        <f aca="false">IF(ISBLANK(K657),"a","b")</f>
        <v>a</v>
      </c>
      <c r="M657" s="34" t="str">
        <f aca="false">IF(ISBLANK(B657),"",IF(L657="b",K657,IF(L657="a","")))</f>
        <v/>
      </c>
      <c r="N657" s="35" t="n">
        <f aca="false">IF(ISBLANK(B657),"",IF( ISBLANK(K657), , IF( ISBLANK(O657), 1,) ))</f>
        <v>0</v>
      </c>
      <c r="O657" s="44"/>
      <c r="P657" s="37" t="str">
        <f aca="false">IF(ISBLANK(O657),"a","b")</f>
        <v>a</v>
      </c>
      <c r="Q657" s="34" t="str">
        <f aca="false">IF(ISBLANK(B657),"",IF(P657="b",O657,IF(P657="a","")))</f>
        <v/>
      </c>
      <c r="R657" s="35" t="n">
        <f aca="false">IF(ISBLANK(B657),"",IF( ISBLANK(O657), , 1))</f>
        <v>0</v>
      </c>
      <c r="S657" s="38" t="str">
        <f aca="true">IF(ISBLANK(B657),"",IF( ISBLANK(K657), "" , IF( ISBLANK(O657), (TODAY()-K657)/365, (O657-K657)/365)) )</f>
        <v/>
      </c>
      <c r="T657" s="38" t="str">
        <f aca="false">IF(ISBLANK(B657),"",IF( ISBLANK(K657), "" , IF( ISBLANK(O657), ($Z$41-K657)/365, (O657-K657)/365)) )</f>
        <v/>
      </c>
      <c r="U657" s="38" t="str">
        <f aca="true">IF(ISBLANK(B657),"",IF( ISBLANK(O657), "", (TODAY()-O657)/365))</f>
        <v/>
      </c>
      <c r="V657" s="38" t="str">
        <f aca="false">IF(ISBLANK(B657),"",IF( ISBLANK(O657), "", ($Z$41-O657)/365))</f>
        <v/>
      </c>
      <c r="W657" s="29"/>
      <c r="X657" s="39" t="n">
        <v>1</v>
      </c>
      <c r="Y657" s="40"/>
    </row>
    <row r="658" customFormat="false" ht="15" hidden="false" customHeight="false" outlineLevel="0" collapsed="false">
      <c r="A658" s="1" t="n">
        <v>662</v>
      </c>
      <c r="B658" s="28" t="n">
        <v>1</v>
      </c>
      <c r="C658" s="29"/>
      <c r="D658" s="30" t="str">
        <f aca="false">CONCATENATE(E658,", ",F658,", кв-ры: ",H658,", агр: ",I658,", ",W658)</f>
        <v>, , кв-ры: 6, агр: , </v>
      </c>
      <c r="E658" s="31"/>
      <c r="F658" s="31"/>
      <c r="G658" s="31"/>
      <c r="H658" s="31" t="n">
        <v>6</v>
      </c>
      <c r="I658" s="32"/>
      <c r="J658" s="4"/>
      <c r="K658" s="46"/>
      <c r="L658" s="34" t="str">
        <f aca="false">IF(ISBLANK(K658),"a","b")</f>
        <v>a</v>
      </c>
      <c r="M658" s="34" t="str">
        <f aca="false">IF(ISBLANK(B658),"",IF(L658="b",K658,IF(L658="a","")))</f>
        <v/>
      </c>
      <c r="N658" s="35" t="n">
        <f aca="false">IF(ISBLANK(B658),"",IF( ISBLANK(K658), , IF( ISBLANK(O658), 1,) ))</f>
        <v>0</v>
      </c>
      <c r="O658" s="44"/>
      <c r="P658" s="37" t="str">
        <f aca="false">IF(ISBLANK(O658),"a","b")</f>
        <v>a</v>
      </c>
      <c r="Q658" s="34" t="str">
        <f aca="false">IF(ISBLANK(B658),"",IF(P658="b",O658,IF(P658="a","")))</f>
        <v/>
      </c>
      <c r="R658" s="35" t="n">
        <f aca="false">IF(ISBLANK(B658),"",IF( ISBLANK(O658), , 1))</f>
        <v>0</v>
      </c>
      <c r="S658" s="38" t="str">
        <f aca="true">IF(ISBLANK(B658),"",IF( ISBLANK(K658), "" , IF( ISBLANK(O658), (TODAY()-K658)/365, (O658-K658)/365)) )</f>
        <v/>
      </c>
      <c r="T658" s="38" t="str">
        <f aca="false">IF(ISBLANK(B658),"",IF( ISBLANK(K658), "" , IF( ISBLANK(O658), ($Z$41-K658)/365, (O658-K658)/365)) )</f>
        <v/>
      </c>
      <c r="U658" s="38" t="str">
        <f aca="true">IF(ISBLANK(B658),"",IF( ISBLANK(O658), "", (TODAY()-O658)/365))</f>
        <v/>
      </c>
      <c r="V658" s="38" t="str">
        <f aca="false">IF(ISBLANK(B658),"",IF( ISBLANK(O658), "", ($Z$41-O658)/365))</f>
        <v/>
      </c>
      <c r="W658" s="29"/>
      <c r="X658" s="39" t="n">
        <v>1</v>
      </c>
      <c r="Y658" s="40"/>
    </row>
    <row r="659" customFormat="false" ht="15" hidden="false" customHeight="false" outlineLevel="0" collapsed="false">
      <c r="A659" s="1" t="n">
        <v>663</v>
      </c>
      <c r="B659" s="28" t="n">
        <v>1</v>
      </c>
      <c r="C659" s="29"/>
      <c r="D659" s="30" t="str">
        <f aca="false">CONCATENATE(E659,", ",F659,", кв-ры: ",H659,", агр: ",I659,", ",W659)</f>
        <v>, , кв-ры: 7, агр: , </v>
      </c>
      <c r="E659" s="31"/>
      <c r="F659" s="31"/>
      <c r="G659" s="31"/>
      <c r="H659" s="31" t="n">
        <v>7</v>
      </c>
      <c r="I659" s="32"/>
      <c r="J659" s="4"/>
      <c r="K659" s="33"/>
      <c r="L659" s="34" t="str">
        <f aca="false">IF(ISBLANK(K659),"a","b")</f>
        <v>a</v>
      </c>
      <c r="M659" s="34" t="str">
        <f aca="false">IF(ISBLANK(B659),"",IF(L659="b",K659,IF(L659="a","")))</f>
        <v/>
      </c>
      <c r="N659" s="35" t="n">
        <f aca="false">IF(ISBLANK(B659),"",IF( ISBLANK(K659), , IF( ISBLANK(O659), 1,) ))</f>
        <v>0</v>
      </c>
      <c r="O659" s="36"/>
      <c r="P659" s="37" t="str">
        <f aca="false">IF(ISBLANK(O659),"a","b")</f>
        <v>a</v>
      </c>
      <c r="Q659" s="34" t="str">
        <f aca="false">IF(ISBLANK(B659),"",IF(P659="b",O659,IF(P659="a","")))</f>
        <v/>
      </c>
      <c r="R659" s="35" t="n">
        <f aca="false">IF(ISBLANK(B659),"",IF( ISBLANK(O659), , 1))</f>
        <v>0</v>
      </c>
      <c r="S659" s="38" t="str">
        <f aca="true">IF(ISBLANK(B659),"",IF( ISBLANK(K659), "" , IF( ISBLANK(O659), (TODAY()-K659)/365, (O659-K659)/365)) )</f>
        <v/>
      </c>
      <c r="T659" s="38" t="str">
        <f aca="false">IF(ISBLANK(B659),"",IF( ISBLANK(K659), "" , IF( ISBLANK(O659), ($Z$41-K659)/365, (O659-K659)/365)) )</f>
        <v/>
      </c>
      <c r="U659" s="38" t="str">
        <f aca="true">IF(ISBLANK(B659),"",IF( ISBLANK(O659), "", (TODAY()-O659)/365))</f>
        <v/>
      </c>
      <c r="V659" s="38" t="str">
        <f aca="false">IF(ISBLANK(B659),"",IF( ISBLANK(O659), "", ($Z$41-O659)/365))</f>
        <v/>
      </c>
      <c r="W659" s="29"/>
      <c r="X659" s="39" t="n">
        <v>1</v>
      </c>
      <c r="Y659" s="40"/>
    </row>
    <row r="660" customFormat="false" ht="15" hidden="false" customHeight="false" outlineLevel="0" collapsed="false">
      <c r="A660" s="1" t="n">
        <v>664</v>
      </c>
      <c r="B660" s="28" t="n">
        <v>1</v>
      </c>
      <c r="C660" s="29"/>
      <c r="D660" s="30" t="str">
        <f aca="false">CONCATENATE(E660,", ",F660,", кв-ры: ",H660,", агр: ",I660,", ",W660)</f>
        <v>, , кв-ры: 8, агр: , </v>
      </c>
      <c r="E660" s="31"/>
      <c r="F660" s="31"/>
      <c r="G660" s="31"/>
      <c r="H660" s="31" t="n">
        <v>8</v>
      </c>
      <c r="I660" s="32"/>
      <c r="J660" s="4"/>
      <c r="K660" s="46"/>
      <c r="L660" s="34" t="str">
        <f aca="false">IF(ISBLANK(K660),"a","b")</f>
        <v>a</v>
      </c>
      <c r="M660" s="34" t="str">
        <f aca="false">IF(ISBLANK(B660),"",IF(L660="b",K660,IF(L660="a","")))</f>
        <v/>
      </c>
      <c r="N660" s="35" t="n">
        <f aca="false">IF(ISBLANK(B660),"",IF( ISBLANK(K660), , IF( ISBLANK(O660), 1,) ))</f>
        <v>0</v>
      </c>
      <c r="O660" s="44"/>
      <c r="P660" s="37" t="str">
        <f aca="false">IF(ISBLANK(O660),"a","b")</f>
        <v>a</v>
      </c>
      <c r="Q660" s="34" t="str">
        <f aca="false">IF(ISBLANK(B660),"",IF(P660="b",O660,IF(P660="a","")))</f>
        <v/>
      </c>
      <c r="R660" s="35" t="n">
        <f aca="false">IF(ISBLANK(B660),"",IF( ISBLANK(O660), , 1))</f>
        <v>0</v>
      </c>
      <c r="S660" s="38" t="str">
        <f aca="true">IF(ISBLANK(B660),"",IF( ISBLANK(K660), "" , IF( ISBLANK(O660), (TODAY()-K660)/365, (O660-K660)/365)) )</f>
        <v/>
      </c>
      <c r="T660" s="38" t="str">
        <f aca="false">IF(ISBLANK(B660),"",IF( ISBLANK(K660), "" , IF( ISBLANK(O660), ($Z$41-K660)/365, (O660-K660)/365)) )</f>
        <v/>
      </c>
      <c r="U660" s="38" t="str">
        <f aca="true">IF(ISBLANK(B660),"",IF( ISBLANK(O660), "", (TODAY()-O660)/365))</f>
        <v/>
      </c>
      <c r="V660" s="38" t="str">
        <f aca="false">IF(ISBLANK(B660),"",IF( ISBLANK(O660), "", ($Z$41-O660)/365))</f>
        <v/>
      </c>
      <c r="W660" s="29"/>
      <c r="X660" s="39" t="n">
        <v>1</v>
      </c>
      <c r="Y660" s="40"/>
    </row>
    <row r="661" customFormat="false" ht="15" hidden="false" customHeight="false" outlineLevel="0" collapsed="false">
      <c r="A661" s="1" t="n">
        <v>665</v>
      </c>
      <c r="B661" s="28" t="n">
        <v>1</v>
      </c>
      <c r="C661" s="29" t="n">
        <v>44</v>
      </c>
      <c r="D661" s="30" t="str">
        <f aca="false">CONCATENATE(E661,", ",F661,", кв-ры: ",H661,", агр: ",I661,", ",W661)</f>
        <v> Ленина, 74, кв-ры: 1, агр: , </v>
      </c>
      <c r="E661" s="31" t="s">
        <v>130</v>
      </c>
      <c r="F661" s="31" t="n">
        <v>74</v>
      </c>
      <c r="G661" s="31" t="n">
        <v>8</v>
      </c>
      <c r="H661" s="31" t="n">
        <v>1</v>
      </c>
      <c r="I661" s="32"/>
      <c r="J661" s="4"/>
      <c r="K661" s="46"/>
      <c r="L661" s="34" t="str">
        <f aca="false">IF(ISBLANK(K661),"a","b")</f>
        <v>a</v>
      </c>
      <c r="M661" s="34" t="str">
        <f aca="false">IF(ISBLANK(B661),"",IF(L661="b",K661,IF(L661="a","")))</f>
        <v/>
      </c>
      <c r="N661" s="35" t="n">
        <f aca="false">IF(ISBLANK(B661),"",IF( ISBLANK(K661), , IF( ISBLANK(O661), 1,) ))</f>
        <v>0</v>
      </c>
      <c r="O661" s="44"/>
      <c r="P661" s="37" t="str">
        <f aca="false">IF(ISBLANK(O661),"a","b")</f>
        <v>a</v>
      </c>
      <c r="Q661" s="34" t="str">
        <f aca="false">IF(ISBLANK(B661),"",IF(P661="b",O661,IF(P661="a","")))</f>
        <v/>
      </c>
      <c r="R661" s="35" t="n">
        <f aca="false">IF(ISBLANK(B661),"",IF( ISBLANK(O661), , 1))</f>
        <v>0</v>
      </c>
      <c r="S661" s="38" t="str">
        <f aca="true">IF(ISBLANK(B661),"",IF( ISBLANK(K661), "" , IF( ISBLANK(O661), (TODAY()-K661)/365, (O661-K661)/365)) )</f>
        <v/>
      </c>
      <c r="T661" s="38" t="str">
        <f aca="false">IF(ISBLANK(B661),"",IF( ISBLANK(K661), "" , IF( ISBLANK(O661), ($Z$41-K661)/365, (O661-K661)/365)) )</f>
        <v/>
      </c>
      <c r="U661" s="38" t="str">
        <f aca="true">IF(ISBLANK(B661),"",IF( ISBLANK(O661), "", (TODAY()-O661)/365))</f>
        <v/>
      </c>
      <c r="V661" s="38" t="str">
        <f aca="false">IF(ISBLANK(B661),"",IF( ISBLANK(O661), "", ($Z$41-O661)/365))</f>
        <v/>
      </c>
      <c r="W661" s="29"/>
      <c r="X661" s="39" t="n">
        <v>1</v>
      </c>
      <c r="Y661" s="40"/>
    </row>
    <row r="662" customFormat="false" ht="15" hidden="false" customHeight="false" outlineLevel="0" collapsed="false">
      <c r="A662" s="1" t="n">
        <v>666</v>
      </c>
      <c r="B662" s="28" t="n">
        <v>1</v>
      </c>
      <c r="C662" s="29"/>
      <c r="D662" s="30" t="str">
        <f aca="false">CONCATENATE(E662,", ",F662,", кв-ры: ",H662,", агр: ",I662,", ",W662)</f>
        <v>, , кв-ры: 2, агр: , </v>
      </c>
      <c r="E662" s="31"/>
      <c r="F662" s="31"/>
      <c r="G662" s="31"/>
      <c r="H662" s="31" t="n">
        <v>2</v>
      </c>
      <c r="I662" s="32"/>
      <c r="J662" s="4"/>
      <c r="K662" s="46"/>
      <c r="L662" s="34" t="str">
        <f aca="false">IF(ISBLANK(K662),"a","b")</f>
        <v>a</v>
      </c>
      <c r="M662" s="34" t="str">
        <f aca="false">IF(ISBLANK(B662),"",IF(L662="b",K662,IF(L662="a","")))</f>
        <v/>
      </c>
      <c r="N662" s="35" t="n">
        <f aca="false">IF(ISBLANK(B662),"",IF( ISBLANK(K662), , IF( ISBLANK(O662), 1,) ))</f>
        <v>0</v>
      </c>
      <c r="O662" s="44"/>
      <c r="P662" s="37" t="str">
        <f aca="false">IF(ISBLANK(O662),"a","b")</f>
        <v>a</v>
      </c>
      <c r="Q662" s="34" t="str">
        <f aca="false">IF(ISBLANK(B662),"",IF(P662="b",O662,IF(P662="a","")))</f>
        <v/>
      </c>
      <c r="R662" s="35" t="n">
        <f aca="false">IF(ISBLANK(B662),"",IF( ISBLANK(O662), , 1))</f>
        <v>0</v>
      </c>
      <c r="S662" s="38" t="str">
        <f aca="true">IF(ISBLANK(B662),"",IF( ISBLANK(K662), "" , IF( ISBLANK(O662), (TODAY()-K662)/365, (O662-K662)/365)) )</f>
        <v/>
      </c>
      <c r="T662" s="38" t="str">
        <f aca="false">IF(ISBLANK(B662),"",IF( ISBLANK(K662), "" , IF( ISBLANK(O662), ($Z$41-K662)/365, (O662-K662)/365)) )</f>
        <v/>
      </c>
      <c r="U662" s="38" t="str">
        <f aca="true">IF(ISBLANK(B662),"",IF( ISBLANK(O662), "", (TODAY()-O662)/365))</f>
        <v/>
      </c>
      <c r="V662" s="38" t="str">
        <f aca="false">IF(ISBLANK(B662),"",IF( ISBLANK(O662), "", ($Z$41-O662)/365))</f>
        <v/>
      </c>
      <c r="W662" s="29"/>
      <c r="X662" s="39" t="n">
        <v>1</v>
      </c>
      <c r="Y662" s="40"/>
    </row>
    <row r="663" customFormat="false" ht="15" hidden="false" customHeight="false" outlineLevel="0" collapsed="false">
      <c r="A663" s="1" t="n">
        <v>667</v>
      </c>
      <c r="B663" s="28" t="n">
        <v>1</v>
      </c>
      <c r="C663" s="29"/>
      <c r="D663" s="30" t="str">
        <f aca="false">CONCATENATE(E663,", ",F663,", кв-ры: ",H663,", агр: ",I663,", ",W663)</f>
        <v>, , кв-ры: 3, агр: , </v>
      </c>
      <c r="E663" s="31"/>
      <c r="F663" s="31"/>
      <c r="G663" s="31"/>
      <c r="H663" s="31" t="n">
        <v>3</v>
      </c>
      <c r="I663" s="32"/>
      <c r="J663" s="4"/>
      <c r="K663" s="46"/>
      <c r="L663" s="34" t="str">
        <f aca="false">IF(ISBLANK(K663),"a","b")</f>
        <v>a</v>
      </c>
      <c r="M663" s="34" t="str">
        <f aca="false">IF(ISBLANK(B663),"",IF(L663="b",K663,IF(L663="a","")))</f>
        <v/>
      </c>
      <c r="N663" s="35" t="n">
        <f aca="false">IF(ISBLANK(B663),"",IF( ISBLANK(K663), , IF( ISBLANK(O663), 1,) ))</f>
        <v>0</v>
      </c>
      <c r="O663" s="44"/>
      <c r="P663" s="37" t="str">
        <f aca="false">IF(ISBLANK(O663),"a","b")</f>
        <v>a</v>
      </c>
      <c r="Q663" s="34" t="str">
        <f aca="false">IF(ISBLANK(B663),"",IF(P663="b",O663,IF(P663="a","")))</f>
        <v/>
      </c>
      <c r="R663" s="35" t="n">
        <f aca="false">IF(ISBLANK(B663),"",IF( ISBLANK(O663), , 1))</f>
        <v>0</v>
      </c>
      <c r="S663" s="38" t="str">
        <f aca="true">IF(ISBLANK(B663),"",IF( ISBLANK(K663), "" , IF( ISBLANK(O663), (TODAY()-K663)/365, (O663-K663)/365)) )</f>
        <v/>
      </c>
      <c r="T663" s="38" t="str">
        <f aca="false">IF(ISBLANK(B663),"",IF( ISBLANK(K663), "" , IF( ISBLANK(O663), ($Z$41-K663)/365, (O663-K663)/365)) )</f>
        <v/>
      </c>
      <c r="U663" s="38" t="str">
        <f aca="true">IF(ISBLANK(B663),"",IF( ISBLANK(O663), "", (TODAY()-O663)/365))</f>
        <v/>
      </c>
      <c r="V663" s="38" t="str">
        <f aca="false">IF(ISBLANK(B663),"",IF( ISBLANK(O663), "", ($Z$41-O663)/365))</f>
        <v/>
      </c>
      <c r="W663" s="29"/>
      <c r="X663" s="39" t="n">
        <v>1</v>
      </c>
      <c r="Y663" s="40"/>
    </row>
    <row r="664" customFormat="false" ht="15" hidden="false" customHeight="false" outlineLevel="0" collapsed="false">
      <c r="A664" s="1" t="n">
        <v>668</v>
      </c>
      <c r="B664" s="28" t="n">
        <v>1</v>
      </c>
      <c r="C664" s="29"/>
      <c r="D664" s="30" t="str">
        <f aca="false">CONCATENATE(E664,", ",F664,", кв-ры: ",H664,", агр: ",I664,", ",W664)</f>
        <v>, , кв-ры: 4, агр: , </v>
      </c>
      <c r="E664" s="31"/>
      <c r="F664" s="31"/>
      <c r="G664" s="31"/>
      <c r="H664" s="31" t="n">
        <v>4</v>
      </c>
      <c r="I664" s="32"/>
      <c r="J664" s="4"/>
      <c r="K664" s="33"/>
      <c r="L664" s="34" t="str">
        <f aca="false">IF(ISBLANK(K664),"a","b")</f>
        <v>a</v>
      </c>
      <c r="M664" s="34" t="str">
        <f aca="false">IF(ISBLANK(B664),"",IF(L664="b",K664,IF(L664="a","")))</f>
        <v/>
      </c>
      <c r="N664" s="35" t="n">
        <f aca="false">IF(ISBLANK(B664),"",IF( ISBLANK(K664), , IF( ISBLANK(O664), 1,) ))</f>
        <v>0</v>
      </c>
      <c r="O664" s="44"/>
      <c r="P664" s="37" t="str">
        <f aca="false">IF(ISBLANK(O664),"a","b")</f>
        <v>a</v>
      </c>
      <c r="Q664" s="34" t="str">
        <f aca="false">IF(ISBLANK(B664),"",IF(P664="b",O664,IF(P664="a","")))</f>
        <v/>
      </c>
      <c r="R664" s="35" t="n">
        <f aca="false">IF(ISBLANK(B664),"",IF( ISBLANK(O664), , 1))</f>
        <v>0</v>
      </c>
      <c r="S664" s="38" t="str">
        <f aca="true">IF(ISBLANK(B664),"",IF( ISBLANK(K664), "" , IF( ISBLANK(O664), (TODAY()-K664)/365, (O664-K664)/365)) )</f>
        <v/>
      </c>
      <c r="T664" s="38" t="str">
        <f aca="false">IF(ISBLANK(B664),"",IF( ISBLANK(K664), "" , IF( ISBLANK(O664), ($Z$41-K664)/365, (O664-K664)/365)) )</f>
        <v/>
      </c>
      <c r="U664" s="38" t="str">
        <f aca="true">IF(ISBLANK(B664),"",IF( ISBLANK(O664), "", (TODAY()-O664)/365))</f>
        <v/>
      </c>
      <c r="V664" s="38" t="str">
        <f aca="false">IF(ISBLANK(B664),"",IF( ISBLANK(O664), "", ($Z$41-O664)/365))</f>
        <v/>
      </c>
      <c r="W664" s="29"/>
      <c r="X664" s="39" t="n">
        <v>1</v>
      </c>
      <c r="Y664" s="40"/>
    </row>
    <row r="665" customFormat="false" ht="15" hidden="false" customHeight="false" outlineLevel="0" collapsed="false">
      <c r="A665" s="1" t="n">
        <v>669</v>
      </c>
      <c r="B665" s="28" t="n">
        <v>1</v>
      </c>
      <c r="C665" s="29"/>
      <c r="D665" s="30" t="str">
        <f aca="false">CONCATENATE(E665,", ",F665,", кв-ры: ",H665,", агр: ",I665,", ",W665)</f>
        <v>, , кв-ры: 5, агр: , </v>
      </c>
      <c r="E665" s="31"/>
      <c r="F665" s="31"/>
      <c r="G665" s="31"/>
      <c r="H665" s="31" t="n">
        <v>5</v>
      </c>
      <c r="I665" s="32"/>
      <c r="J665" s="4"/>
      <c r="K665" s="46"/>
      <c r="L665" s="34" t="str">
        <f aca="false">IF(ISBLANK(K665),"a","b")</f>
        <v>a</v>
      </c>
      <c r="M665" s="34" t="str">
        <f aca="false">IF(ISBLANK(B665),"",IF(L665="b",K665,IF(L665="a","")))</f>
        <v/>
      </c>
      <c r="N665" s="35" t="n">
        <f aca="false">IF(ISBLANK(B665),"",IF( ISBLANK(K665), , IF( ISBLANK(O665), 1,) ))</f>
        <v>0</v>
      </c>
      <c r="O665" s="44"/>
      <c r="P665" s="37" t="str">
        <f aca="false">IF(ISBLANK(O665),"a","b")</f>
        <v>a</v>
      </c>
      <c r="Q665" s="34" t="str">
        <f aca="false">IF(ISBLANK(B665),"",IF(P665="b",O665,IF(P665="a","")))</f>
        <v/>
      </c>
      <c r="R665" s="35" t="n">
        <f aca="false">IF(ISBLANK(B665),"",IF( ISBLANK(O665), , 1))</f>
        <v>0</v>
      </c>
      <c r="S665" s="38" t="str">
        <f aca="true">IF(ISBLANK(B665),"",IF( ISBLANK(K665), "" , IF( ISBLANK(O665), (TODAY()-K665)/365, (O665-K665)/365)) )</f>
        <v/>
      </c>
      <c r="T665" s="38" t="str">
        <f aca="false">IF(ISBLANK(B665),"",IF( ISBLANK(K665), "" , IF( ISBLANK(O665), ($Z$41-K665)/365, (O665-K665)/365)) )</f>
        <v/>
      </c>
      <c r="U665" s="38" t="str">
        <f aca="true">IF(ISBLANK(B665),"",IF( ISBLANK(O665), "", (TODAY()-O665)/365))</f>
        <v/>
      </c>
      <c r="V665" s="38" t="str">
        <f aca="false">IF(ISBLANK(B665),"",IF( ISBLANK(O665), "", ($Z$41-O665)/365))</f>
        <v/>
      </c>
      <c r="W665" s="29"/>
      <c r="X665" s="39" t="n">
        <v>1</v>
      </c>
      <c r="Y665" s="40"/>
    </row>
    <row r="666" customFormat="false" ht="15" hidden="false" customHeight="false" outlineLevel="0" collapsed="false">
      <c r="A666" s="1" t="n">
        <v>670</v>
      </c>
      <c r="B666" s="28" t="n">
        <v>1</v>
      </c>
      <c r="C666" s="29"/>
      <c r="D666" s="30" t="str">
        <f aca="false">CONCATENATE(E666,", ",F666,", кв-ры: ",H666,", агр: ",I666,", ",W666)</f>
        <v>, , кв-ры: 6, агр: , </v>
      </c>
      <c r="E666" s="31"/>
      <c r="F666" s="31"/>
      <c r="G666" s="31"/>
      <c r="H666" s="31" t="n">
        <v>6</v>
      </c>
      <c r="I666" s="32"/>
      <c r="J666" s="4"/>
      <c r="K666" s="46"/>
      <c r="L666" s="34" t="str">
        <f aca="false">IF(ISBLANK(K666),"a","b")</f>
        <v>a</v>
      </c>
      <c r="M666" s="34" t="str">
        <f aca="false">IF(ISBLANK(B666),"",IF(L666="b",K666,IF(L666="a","")))</f>
        <v/>
      </c>
      <c r="N666" s="35" t="n">
        <f aca="false">IF(ISBLANK(B666),"",IF( ISBLANK(K666), , IF( ISBLANK(O666), 1,) ))</f>
        <v>0</v>
      </c>
      <c r="O666" s="44"/>
      <c r="P666" s="37" t="str">
        <f aca="false">IF(ISBLANK(O666),"a","b")</f>
        <v>a</v>
      </c>
      <c r="Q666" s="34" t="str">
        <f aca="false">IF(ISBLANK(B666),"",IF(P666="b",O666,IF(P666="a","")))</f>
        <v/>
      </c>
      <c r="R666" s="35" t="n">
        <f aca="false">IF(ISBLANK(B666),"",IF( ISBLANK(O666), , 1))</f>
        <v>0</v>
      </c>
      <c r="S666" s="38" t="str">
        <f aca="true">IF(ISBLANK(B666),"",IF( ISBLANK(K666), "" , IF( ISBLANK(O666), (TODAY()-K666)/365, (O666-K666)/365)) )</f>
        <v/>
      </c>
      <c r="T666" s="38" t="str">
        <f aca="false">IF(ISBLANK(B666),"",IF( ISBLANK(K666), "" , IF( ISBLANK(O666), ($Z$41-K666)/365, (O666-K666)/365)) )</f>
        <v/>
      </c>
      <c r="U666" s="38" t="str">
        <f aca="true">IF(ISBLANK(B666),"",IF( ISBLANK(O666), "", (TODAY()-O666)/365))</f>
        <v/>
      </c>
      <c r="V666" s="38" t="str">
        <f aca="false">IF(ISBLANK(B666),"",IF( ISBLANK(O666), "", ($Z$41-O666)/365))</f>
        <v/>
      </c>
      <c r="W666" s="29"/>
      <c r="X666" s="39" t="n">
        <v>1</v>
      </c>
      <c r="Y666" s="40"/>
    </row>
    <row r="667" customFormat="false" ht="15" hidden="false" customHeight="false" outlineLevel="0" collapsed="false">
      <c r="A667" s="1" t="n">
        <v>671</v>
      </c>
      <c r="B667" s="28" t="n">
        <v>1</v>
      </c>
      <c r="C667" s="29"/>
      <c r="D667" s="30" t="str">
        <f aca="false">CONCATENATE(E667,", ",F667,", кв-ры: ",H667,", агр: ",I667,", ",W667)</f>
        <v>, , кв-ры: 7, агр: , </v>
      </c>
      <c r="E667" s="31"/>
      <c r="F667" s="31"/>
      <c r="G667" s="31"/>
      <c r="H667" s="31" t="n">
        <v>7</v>
      </c>
      <c r="I667" s="32"/>
      <c r="J667" s="4"/>
      <c r="K667" s="46"/>
      <c r="L667" s="34" t="str">
        <f aca="false">IF(ISBLANK(K667),"a","b")</f>
        <v>a</v>
      </c>
      <c r="M667" s="34" t="str">
        <f aca="false">IF(ISBLANK(B667),"",IF(L667="b",K667,IF(L667="a","")))</f>
        <v/>
      </c>
      <c r="N667" s="35" t="n">
        <f aca="false">IF(ISBLANK(B667),"",IF( ISBLANK(K667), , IF( ISBLANK(O667), 1,) ))</f>
        <v>0</v>
      </c>
      <c r="O667" s="44"/>
      <c r="P667" s="37" t="str">
        <f aca="false">IF(ISBLANK(O667),"a","b")</f>
        <v>a</v>
      </c>
      <c r="Q667" s="34" t="str">
        <f aca="false">IF(ISBLANK(B667),"",IF(P667="b",O667,IF(P667="a","")))</f>
        <v/>
      </c>
      <c r="R667" s="35" t="n">
        <f aca="false">IF(ISBLANK(B667),"",IF( ISBLANK(O667), , 1))</f>
        <v>0</v>
      </c>
      <c r="S667" s="38" t="str">
        <f aca="true">IF(ISBLANK(B667),"",IF( ISBLANK(K667), "" , IF( ISBLANK(O667), (TODAY()-K667)/365, (O667-K667)/365)) )</f>
        <v/>
      </c>
      <c r="T667" s="38" t="str">
        <f aca="false">IF(ISBLANK(B667),"",IF( ISBLANK(K667), "" , IF( ISBLANK(O667), ($Z$41-K667)/365, (O667-K667)/365)) )</f>
        <v/>
      </c>
      <c r="U667" s="38" t="str">
        <f aca="true">IF(ISBLANK(B667),"",IF( ISBLANK(O667), "", (TODAY()-O667)/365))</f>
        <v/>
      </c>
      <c r="V667" s="38" t="str">
        <f aca="false">IF(ISBLANK(B667),"",IF( ISBLANK(O667), "", ($Z$41-O667)/365))</f>
        <v/>
      </c>
      <c r="W667" s="29"/>
      <c r="X667" s="39" t="n">
        <v>1</v>
      </c>
      <c r="Y667" s="40"/>
    </row>
    <row r="668" customFormat="false" ht="15" hidden="false" customHeight="false" outlineLevel="0" collapsed="false">
      <c r="A668" s="1" t="n">
        <v>672</v>
      </c>
      <c r="B668" s="28" t="n">
        <v>1</v>
      </c>
      <c r="C668" s="29"/>
      <c r="D668" s="30" t="str">
        <f aca="false">CONCATENATE(E668,", ",F668,", кв-ры: ",H668,", агр: ",I668,", ",W668)</f>
        <v>, , кв-ры: 8, агр: , </v>
      </c>
      <c r="E668" s="31"/>
      <c r="F668" s="31"/>
      <c r="G668" s="31"/>
      <c r="H668" s="31" t="n">
        <v>8</v>
      </c>
      <c r="I668" s="32"/>
      <c r="J668" s="4"/>
      <c r="K668" s="46"/>
      <c r="L668" s="34" t="str">
        <f aca="false">IF(ISBLANK(K668),"a","b")</f>
        <v>a</v>
      </c>
      <c r="M668" s="34" t="str">
        <f aca="false">IF(ISBLANK(B668),"",IF(L668="b",K668,IF(L668="a","")))</f>
        <v/>
      </c>
      <c r="N668" s="35" t="n">
        <f aca="false">IF(ISBLANK(B668),"",IF( ISBLANK(K668), , IF( ISBLANK(O668), 1,) ))</f>
        <v>0</v>
      </c>
      <c r="O668" s="44"/>
      <c r="P668" s="37" t="str">
        <f aca="false">IF(ISBLANK(O668),"a","b")</f>
        <v>a</v>
      </c>
      <c r="Q668" s="34" t="str">
        <f aca="false">IF(ISBLANK(B668),"",IF(P668="b",O668,IF(P668="a","")))</f>
        <v/>
      </c>
      <c r="R668" s="35" t="n">
        <f aca="false">IF(ISBLANK(B668),"",IF( ISBLANK(O668), , 1))</f>
        <v>0</v>
      </c>
      <c r="S668" s="38" t="str">
        <f aca="true">IF(ISBLANK(B668),"",IF( ISBLANK(K668), "" , IF( ISBLANK(O668), (TODAY()-K668)/365, (O668-K668)/365)) )</f>
        <v/>
      </c>
      <c r="T668" s="38" t="str">
        <f aca="false">IF(ISBLANK(B668),"",IF( ISBLANK(K668), "" , IF( ISBLANK(O668), ($Z$41-K668)/365, (O668-K668)/365)) )</f>
        <v/>
      </c>
      <c r="U668" s="38" t="str">
        <f aca="true">IF(ISBLANK(B668),"",IF( ISBLANK(O668), "", (TODAY()-O668)/365))</f>
        <v/>
      </c>
      <c r="V668" s="38" t="str">
        <f aca="false">IF(ISBLANK(B668),"",IF( ISBLANK(O668), "", ($Z$41-O668)/365))</f>
        <v/>
      </c>
      <c r="W668" s="29"/>
      <c r="X668" s="39" t="n">
        <v>1</v>
      </c>
      <c r="Y668" s="40"/>
    </row>
    <row r="669" customFormat="false" ht="15" hidden="false" customHeight="false" outlineLevel="0" collapsed="false">
      <c r="A669" s="1" t="n">
        <v>673</v>
      </c>
      <c r="B669" s="28" t="n">
        <v>1</v>
      </c>
      <c r="C669" s="29" t="n">
        <v>45</v>
      </c>
      <c r="D669" s="30" t="str">
        <f aca="false">CONCATENATE(E669,", ",F669,", кв-ры: ",H669,", агр: ",I669,", ",W669)</f>
        <v> Ленина, 72, кв-ры: 1, агр: , </v>
      </c>
      <c r="E669" s="31" t="s">
        <v>130</v>
      </c>
      <c r="F669" s="31" t="n">
        <v>72</v>
      </c>
      <c r="G669" s="31" t="n">
        <v>8</v>
      </c>
      <c r="H669" s="31" t="n">
        <v>1</v>
      </c>
      <c r="I669" s="32"/>
      <c r="J669" s="4"/>
      <c r="K669" s="46"/>
      <c r="L669" s="34" t="str">
        <f aca="false">IF(ISBLANK(K669),"a","b")</f>
        <v>a</v>
      </c>
      <c r="M669" s="34" t="str">
        <f aca="false">IF(ISBLANK(B669),"",IF(L669="b",K669,IF(L669="a","")))</f>
        <v/>
      </c>
      <c r="N669" s="35" t="n">
        <f aca="false">IF(ISBLANK(B669),"",IF( ISBLANK(K669), , IF( ISBLANK(O669), 1,) ))</f>
        <v>0</v>
      </c>
      <c r="O669" s="44"/>
      <c r="P669" s="37" t="str">
        <f aca="false">IF(ISBLANK(O669),"a","b")</f>
        <v>a</v>
      </c>
      <c r="Q669" s="34" t="str">
        <f aca="false">IF(ISBLANK(B669),"",IF(P669="b",O669,IF(P669="a","")))</f>
        <v/>
      </c>
      <c r="R669" s="35" t="n">
        <f aca="false">IF(ISBLANK(B669),"",IF( ISBLANK(O669), , 1))</f>
        <v>0</v>
      </c>
      <c r="S669" s="38" t="str">
        <f aca="true">IF(ISBLANK(B669),"",IF( ISBLANK(K669), "" , IF( ISBLANK(O669), (TODAY()-K669)/365, (O669-K669)/365)) )</f>
        <v/>
      </c>
      <c r="T669" s="38" t="str">
        <f aca="false">IF(ISBLANK(B669),"",IF( ISBLANK(K669), "" , IF( ISBLANK(O669), ($Z$41-K669)/365, (O669-K669)/365)) )</f>
        <v/>
      </c>
      <c r="U669" s="38" t="str">
        <f aca="true">IF(ISBLANK(B669),"",IF( ISBLANK(O669), "", (TODAY()-O669)/365))</f>
        <v/>
      </c>
      <c r="V669" s="38" t="str">
        <f aca="false">IF(ISBLANK(B669),"",IF( ISBLANK(O669), "", ($Z$41-O669)/365))</f>
        <v/>
      </c>
      <c r="W669" s="29"/>
      <c r="X669" s="39" t="n">
        <v>1</v>
      </c>
      <c r="Y669" s="40"/>
    </row>
    <row r="670" customFormat="false" ht="15" hidden="false" customHeight="false" outlineLevel="0" collapsed="false">
      <c r="A670" s="1" t="n">
        <v>674</v>
      </c>
      <c r="B670" s="28" t="n">
        <v>1</v>
      </c>
      <c r="C670" s="29"/>
      <c r="D670" s="30" t="str">
        <f aca="false">CONCATENATE(E670,", ",F670,", кв-ры: ",H670,", агр: ",I670,", ",W670)</f>
        <v>, , кв-ры: 2, агр: , </v>
      </c>
      <c r="E670" s="31"/>
      <c r="F670" s="31"/>
      <c r="G670" s="31"/>
      <c r="H670" s="31" t="n">
        <v>2</v>
      </c>
      <c r="I670" s="32"/>
      <c r="J670" s="4"/>
      <c r="K670" s="46"/>
      <c r="L670" s="34" t="str">
        <f aca="false">IF(ISBLANK(K670),"a","b")</f>
        <v>a</v>
      </c>
      <c r="M670" s="34" t="str">
        <f aca="false">IF(ISBLANK(B670),"",IF(L670="b",K670,IF(L670="a","")))</f>
        <v/>
      </c>
      <c r="N670" s="35" t="n">
        <f aca="false">IF(ISBLANK(B670),"",IF( ISBLANK(K670), , IF( ISBLANK(O670), 1,) ))</f>
        <v>0</v>
      </c>
      <c r="O670" s="44"/>
      <c r="P670" s="37" t="str">
        <f aca="false">IF(ISBLANK(O670),"a","b")</f>
        <v>a</v>
      </c>
      <c r="Q670" s="34" t="str">
        <f aca="false">IF(ISBLANK(B670),"",IF(P670="b",O670,IF(P670="a","")))</f>
        <v/>
      </c>
      <c r="R670" s="35" t="n">
        <f aca="false">IF(ISBLANK(B670),"",IF( ISBLANK(O670), , 1))</f>
        <v>0</v>
      </c>
      <c r="S670" s="38" t="str">
        <f aca="true">IF(ISBLANK(B670),"",IF( ISBLANK(K670), "" , IF( ISBLANK(O670), (TODAY()-K670)/365, (O670-K670)/365)) )</f>
        <v/>
      </c>
      <c r="T670" s="38" t="str">
        <f aca="false">IF(ISBLANK(B670),"",IF( ISBLANK(K670), "" , IF( ISBLANK(O670), ($Z$41-K670)/365, (O670-K670)/365)) )</f>
        <v/>
      </c>
      <c r="U670" s="38" t="str">
        <f aca="true">IF(ISBLANK(B670),"",IF( ISBLANK(O670), "", (TODAY()-O670)/365))</f>
        <v/>
      </c>
      <c r="V670" s="38" t="str">
        <f aca="false">IF(ISBLANK(B670),"",IF( ISBLANK(O670), "", ($Z$41-O670)/365))</f>
        <v/>
      </c>
      <c r="W670" s="29"/>
      <c r="X670" s="39" t="n">
        <v>1</v>
      </c>
      <c r="Y670" s="40"/>
    </row>
    <row r="671" customFormat="false" ht="15" hidden="false" customHeight="false" outlineLevel="0" collapsed="false">
      <c r="A671" s="1" t="n">
        <v>675</v>
      </c>
      <c r="B671" s="28" t="n">
        <v>1</v>
      </c>
      <c r="C671" s="29"/>
      <c r="D671" s="30" t="str">
        <f aca="false">CONCATENATE(E671,", ",F671,", кв-ры: ",H671,", агр: ",I671,", ",W671)</f>
        <v>, , кв-ры: 3, агр: , </v>
      </c>
      <c r="E671" s="31"/>
      <c r="F671" s="31"/>
      <c r="G671" s="31"/>
      <c r="H671" s="31" t="n">
        <v>3</v>
      </c>
      <c r="I671" s="32"/>
      <c r="J671" s="4"/>
      <c r="K671" s="46"/>
      <c r="L671" s="34" t="str">
        <f aca="false">IF(ISBLANK(K671),"a","b")</f>
        <v>a</v>
      </c>
      <c r="M671" s="34" t="str">
        <f aca="false">IF(ISBLANK(B671),"",IF(L671="b",K671,IF(L671="a","")))</f>
        <v/>
      </c>
      <c r="N671" s="35" t="n">
        <f aca="false">IF(ISBLANK(B671),"",IF( ISBLANK(K671), , IF( ISBLANK(O671), 1,) ))</f>
        <v>0</v>
      </c>
      <c r="O671" s="44"/>
      <c r="P671" s="37" t="str">
        <f aca="false">IF(ISBLANK(O671),"a","b")</f>
        <v>a</v>
      </c>
      <c r="Q671" s="34" t="str">
        <f aca="false">IF(ISBLANK(B671),"",IF(P671="b",O671,IF(P671="a","")))</f>
        <v/>
      </c>
      <c r="R671" s="35" t="n">
        <f aca="false">IF(ISBLANK(B671),"",IF( ISBLANK(O671), , 1))</f>
        <v>0</v>
      </c>
      <c r="S671" s="38" t="str">
        <f aca="true">IF(ISBLANK(B671),"",IF( ISBLANK(K671), "" , IF( ISBLANK(O671), (TODAY()-K671)/365, (O671-K671)/365)) )</f>
        <v/>
      </c>
      <c r="T671" s="38" t="str">
        <f aca="false">IF(ISBLANK(B671),"",IF( ISBLANK(K671), "" , IF( ISBLANK(O671), ($Z$41-K671)/365, (O671-K671)/365)) )</f>
        <v/>
      </c>
      <c r="U671" s="38" t="str">
        <f aca="true">IF(ISBLANK(B671),"",IF( ISBLANK(O671), "", (TODAY()-O671)/365))</f>
        <v/>
      </c>
      <c r="V671" s="38" t="str">
        <f aca="false">IF(ISBLANK(B671),"",IF( ISBLANK(O671), "", ($Z$41-O671)/365))</f>
        <v/>
      </c>
      <c r="W671" s="29"/>
      <c r="X671" s="39" t="n">
        <v>1</v>
      </c>
      <c r="Y671" s="40"/>
    </row>
    <row r="672" customFormat="false" ht="15" hidden="false" customHeight="false" outlineLevel="0" collapsed="false">
      <c r="A672" s="1" t="n">
        <v>676</v>
      </c>
      <c r="B672" s="28" t="n">
        <v>1</v>
      </c>
      <c r="C672" s="29"/>
      <c r="D672" s="30" t="str">
        <f aca="false">CONCATENATE(E672,", ",F672,", кв-ры: ",H672,", агр: ",I672,", ",W672)</f>
        <v>, , кв-ры: 4, агр: , </v>
      </c>
      <c r="E672" s="31"/>
      <c r="F672" s="31"/>
      <c r="G672" s="31"/>
      <c r="H672" s="31" t="n">
        <v>4</v>
      </c>
      <c r="I672" s="32"/>
      <c r="J672" s="4"/>
      <c r="K672" s="46"/>
      <c r="L672" s="34" t="str">
        <f aca="false">IF(ISBLANK(K672),"a","b")</f>
        <v>a</v>
      </c>
      <c r="M672" s="34" t="str">
        <f aca="false">IF(ISBLANK(B672),"",IF(L672="b",K672,IF(L672="a","")))</f>
        <v/>
      </c>
      <c r="N672" s="35" t="n">
        <f aca="false">IF(ISBLANK(B672),"",IF( ISBLANK(K672), , IF( ISBLANK(O672), 1,) ))</f>
        <v>0</v>
      </c>
      <c r="O672" s="44"/>
      <c r="P672" s="37" t="str">
        <f aca="false">IF(ISBLANK(O672),"a","b")</f>
        <v>a</v>
      </c>
      <c r="Q672" s="34" t="str">
        <f aca="false">IF(ISBLANK(B672),"",IF(P672="b",O672,IF(P672="a","")))</f>
        <v/>
      </c>
      <c r="R672" s="35" t="n">
        <f aca="false">IF(ISBLANK(B672),"",IF( ISBLANK(O672), , 1))</f>
        <v>0</v>
      </c>
      <c r="S672" s="38" t="str">
        <f aca="true">IF(ISBLANK(B672),"",IF( ISBLANK(K672), "" , IF( ISBLANK(O672), (TODAY()-K672)/365, (O672-K672)/365)) )</f>
        <v/>
      </c>
      <c r="T672" s="38" t="str">
        <f aca="false">IF(ISBLANK(B672),"",IF( ISBLANK(K672), "" , IF( ISBLANK(O672), ($Z$41-K672)/365, (O672-K672)/365)) )</f>
        <v/>
      </c>
      <c r="U672" s="38" t="str">
        <f aca="true">IF(ISBLANK(B672),"",IF( ISBLANK(O672), "", (TODAY()-O672)/365))</f>
        <v/>
      </c>
      <c r="V672" s="38" t="str">
        <f aca="false">IF(ISBLANK(B672),"",IF( ISBLANK(O672), "", ($Z$41-O672)/365))</f>
        <v/>
      </c>
      <c r="W672" s="29"/>
      <c r="X672" s="39" t="n">
        <v>1</v>
      </c>
      <c r="Y672" s="40"/>
    </row>
    <row r="673" customFormat="false" ht="15" hidden="false" customHeight="false" outlineLevel="0" collapsed="false">
      <c r="A673" s="1" t="n">
        <v>677</v>
      </c>
      <c r="B673" s="28" t="n">
        <v>1</v>
      </c>
      <c r="C673" s="29"/>
      <c r="D673" s="30" t="str">
        <f aca="false">CONCATENATE(E673,", ",F673,", кв-ры: ",H673,", агр: ",I673,", ",W673)</f>
        <v>, , кв-ры: 5, агр: , </v>
      </c>
      <c r="E673" s="31"/>
      <c r="F673" s="31"/>
      <c r="G673" s="31"/>
      <c r="H673" s="31" t="n">
        <v>5</v>
      </c>
      <c r="I673" s="32"/>
      <c r="J673" s="4"/>
      <c r="K673" s="46"/>
      <c r="L673" s="34" t="str">
        <f aca="false">IF(ISBLANK(K673),"a","b")</f>
        <v>a</v>
      </c>
      <c r="M673" s="34" t="str">
        <f aca="false">IF(ISBLANK(B673),"",IF(L673="b",K673,IF(L673="a","")))</f>
        <v/>
      </c>
      <c r="N673" s="35" t="n">
        <f aca="false">IF(ISBLANK(B673),"",IF( ISBLANK(K673), , IF( ISBLANK(O673), 1,) ))</f>
        <v>0</v>
      </c>
      <c r="O673" s="44"/>
      <c r="P673" s="37" t="str">
        <f aca="false">IF(ISBLANK(O673),"a","b")</f>
        <v>a</v>
      </c>
      <c r="Q673" s="34" t="str">
        <f aca="false">IF(ISBLANK(B673),"",IF(P673="b",O673,IF(P673="a","")))</f>
        <v/>
      </c>
      <c r="R673" s="35" t="n">
        <f aca="false">IF(ISBLANK(B673),"",IF( ISBLANK(O673), , 1))</f>
        <v>0</v>
      </c>
      <c r="S673" s="38" t="str">
        <f aca="true">IF(ISBLANK(B673),"",IF( ISBLANK(K673), "" , IF( ISBLANK(O673), (TODAY()-K673)/365, (O673-K673)/365)) )</f>
        <v/>
      </c>
      <c r="T673" s="38" t="str">
        <f aca="false">IF(ISBLANK(B673),"",IF( ISBLANK(K673), "" , IF( ISBLANK(O673), ($Z$41-K673)/365, (O673-K673)/365)) )</f>
        <v/>
      </c>
      <c r="U673" s="38" t="str">
        <f aca="true">IF(ISBLANK(B673),"",IF( ISBLANK(O673), "", (TODAY()-O673)/365))</f>
        <v/>
      </c>
      <c r="V673" s="38" t="str">
        <f aca="false">IF(ISBLANK(B673),"",IF( ISBLANK(O673), "", ($Z$41-O673)/365))</f>
        <v/>
      </c>
      <c r="W673" s="29"/>
      <c r="X673" s="39" t="n">
        <v>1</v>
      </c>
      <c r="Y673" s="40"/>
    </row>
    <row r="674" customFormat="false" ht="15" hidden="false" customHeight="false" outlineLevel="0" collapsed="false">
      <c r="A674" s="1" t="n">
        <v>678</v>
      </c>
      <c r="B674" s="28" t="n">
        <v>1</v>
      </c>
      <c r="C674" s="29"/>
      <c r="D674" s="30" t="str">
        <f aca="false">CONCATENATE(E674,", ",F674,", кв-ры: ",H674,", агр: ",I674,", ",W674)</f>
        <v>, , кв-ры: 6, агр: , </v>
      </c>
      <c r="E674" s="31"/>
      <c r="F674" s="31"/>
      <c r="G674" s="31"/>
      <c r="H674" s="31" t="n">
        <v>6</v>
      </c>
      <c r="I674" s="32"/>
      <c r="J674" s="4"/>
      <c r="K674" s="46"/>
      <c r="L674" s="34" t="str">
        <f aca="false">IF(ISBLANK(K674),"a","b")</f>
        <v>a</v>
      </c>
      <c r="M674" s="34" t="str">
        <f aca="false">IF(ISBLANK(B674),"",IF(L674="b",K674,IF(L674="a","")))</f>
        <v/>
      </c>
      <c r="N674" s="35" t="n">
        <f aca="false">IF(ISBLANK(B674),"",IF( ISBLANK(K674), , IF( ISBLANK(O674), 1,) ))</f>
        <v>0</v>
      </c>
      <c r="O674" s="44"/>
      <c r="P674" s="37" t="str">
        <f aca="false">IF(ISBLANK(O674),"a","b")</f>
        <v>a</v>
      </c>
      <c r="Q674" s="34" t="str">
        <f aca="false">IF(ISBLANK(B674),"",IF(P674="b",O674,IF(P674="a","")))</f>
        <v/>
      </c>
      <c r="R674" s="35" t="n">
        <f aca="false">IF(ISBLANK(B674),"",IF( ISBLANK(O674), , 1))</f>
        <v>0</v>
      </c>
      <c r="S674" s="38" t="str">
        <f aca="true">IF(ISBLANK(B674),"",IF( ISBLANK(K674), "" , IF( ISBLANK(O674), (TODAY()-K674)/365, (O674-K674)/365)) )</f>
        <v/>
      </c>
      <c r="T674" s="38" t="str">
        <f aca="false">IF(ISBLANK(B674),"",IF( ISBLANK(K674), "" , IF( ISBLANK(O674), ($Z$41-K674)/365, (O674-K674)/365)) )</f>
        <v/>
      </c>
      <c r="U674" s="38" t="str">
        <f aca="true">IF(ISBLANK(B674),"",IF( ISBLANK(O674), "", (TODAY()-O674)/365))</f>
        <v/>
      </c>
      <c r="V674" s="38" t="str">
        <f aca="false">IF(ISBLANK(B674),"",IF( ISBLANK(O674), "", ($Z$41-O674)/365))</f>
        <v/>
      </c>
      <c r="W674" s="29"/>
      <c r="X674" s="39" t="n">
        <v>1</v>
      </c>
      <c r="Y674" s="40"/>
    </row>
    <row r="675" customFormat="false" ht="15" hidden="false" customHeight="false" outlineLevel="0" collapsed="false">
      <c r="A675" s="1" t="n">
        <v>679</v>
      </c>
      <c r="B675" s="28" t="n">
        <v>1</v>
      </c>
      <c r="C675" s="29"/>
      <c r="D675" s="30" t="str">
        <f aca="false">CONCATENATE(E675,", ",F675,", кв-ры: ",H675,", агр: ",I675,", ",W675)</f>
        <v>, , кв-ры: 7, агр: , </v>
      </c>
      <c r="E675" s="31"/>
      <c r="F675" s="31"/>
      <c r="G675" s="31"/>
      <c r="H675" s="31" t="n">
        <v>7</v>
      </c>
      <c r="I675" s="32"/>
      <c r="J675" s="4"/>
      <c r="K675" s="46"/>
      <c r="L675" s="34" t="str">
        <f aca="false">IF(ISBLANK(K675),"a","b")</f>
        <v>a</v>
      </c>
      <c r="M675" s="34" t="str">
        <f aca="false">IF(ISBLANK(B675),"",IF(L675="b",K675,IF(L675="a","")))</f>
        <v/>
      </c>
      <c r="N675" s="35" t="n">
        <f aca="false">IF(ISBLANK(B675),"",IF( ISBLANK(K675), , IF( ISBLANK(O675), 1,) ))</f>
        <v>0</v>
      </c>
      <c r="O675" s="44"/>
      <c r="P675" s="37" t="str">
        <f aca="false">IF(ISBLANK(O675),"a","b")</f>
        <v>a</v>
      </c>
      <c r="Q675" s="34" t="str">
        <f aca="false">IF(ISBLANK(B675),"",IF(P675="b",O675,IF(P675="a","")))</f>
        <v/>
      </c>
      <c r="R675" s="35" t="n">
        <f aca="false">IF(ISBLANK(B675),"",IF( ISBLANK(O675), , 1))</f>
        <v>0</v>
      </c>
      <c r="S675" s="38" t="str">
        <f aca="true">IF(ISBLANK(B675),"",IF( ISBLANK(K675), "" , IF( ISBLANK(O675), (TODAY()-K675)/365, (O675-K675)/365)) )</f>
        <v/>
      </c>
      <c r="T675" s="38" t="str">
        <f aca="false">IF(ISBLANK(B675),"",IF( ISBLANK(K675), "" , IF( ISBLANK(O675), ($Z$41-K675)/365, (O675-K675)/365)) )</f>
        <v/>
      </c>
      <c r="U675" s="38" t="str">
        <f aca="true">IF(ISBLANK(B675),"",IF( ISBLANK(O675), "", (TODAY()-O675)/365))</f>
        <v/>
      </c>
      <c r="V675" s="38" t="str">
        <f aca="false">IF(ISBLANK(B675),"",IF( ISBLANK(O675), "", ($Z$41-O675)/365))</f>
        <v/>
      </c>
      <c r="W675" s="29"/>
      <c r="X675" s="39" t="n">
        <v>1</v>
      </c>
      <c r="Y675" s="40"/>
    </row>
    <row r="676" customFormat="false" ht="15" hidden="false" customHeight="false" outlineLevel="0" collapsed="false">
      <c r="A676" s="1" t="n">
        <v>680</v>
      </c>
      <c r="B676" s="28" t="n">
        <v>1</v>
      </c>
      <c r="C676" s="29"/>
      <c r="D676" s="30" t="str">
        <f aca="false">CONCATENATE(E676,", ",F676,", кв-ры: ",H676,", агр: ",I676,", ",W676)</f>
        <v>, , кв-ры: 8, агр: , </v>
      </c>
      <c r="E676" s="31"/>
      <c r="F676" s="31"/>
      <c r="G676" s="31"/>
      <c r="H676" s="31" t="n">
        <v>8</v>
      </c>
      <c r="I676" s="32"/>
      <c r="J676" s="4"/>
      <c r="K676" s="46"/>
      <c r="L676" s="34" t="str">
        <f aca="false">IF(ISBLANK(K676),"a","b")</f>
        <v>a</v>
      </c>
      <c r="M676" s="34" t="str">
        <f aca="false">IF(ISBLANK(B676),"",IF(L676="b",K676,IF(L676="a","")))</f>
        <v/>
      </c>
      <c r="N676" s="35" t="n">
        <f aca="false">IF(ISBLANK(B676),"",IF( ISBLANK(K676), , IF( ISBLANK(O676), 1,) ))</f>
        <v>0</v>
      </c>
      <c r="O676" s="44"/>
      <c r="P676" s="37" t="str">
        <f aca="false">IF(ISBLANK(O676),"a","b")</f>
        <v>a</v>
      </c>
      <c r="Q676" s="34" t="str">
        <f aca="false">IF(ISBLANK(B676),"",IF(P676="b",O676,IF(P676="a","")))</f>
        <v/>
      </c>
      <c r="R676" s="35" t="n">
        <f aca="false">IF(ISBLANK(B676),"",IF( ISBLANK(O676), , 1))</f>
        <v>0</v>
      </c>
      <c r="S676" s="38" t="str">
        <f aca="true">IF(ISBLANK(B676),"",IF( ISBLANK(K676), "" , IF( ISBLANK(O676), (TODAY()-K676)/365, (O676-K676)/365)) )</f>
        <v/>
      </c>
      <c r="T676" s="38" t="str">
        <f aca="false">IF(ISBLANK(B676),"",IF( ISBLANK(K676), "" , IF( ISBLANK(O676), ($Z$41-K676)/365, (O676-K676)/365)) )</f>
        <v/>
      </c>
      <c r="U676" s="38" t="str">
        <f aca="true">IF(ISBLANK(B676),"",IF( ISBLANK(O676), "", (TODAY()-O676)/365))</f>
        <v/>
      </c>
      <c r="V676" s="38" t="str">
        <f aca="false">IF(ISBLANK(B676),"",IF( ISBLANK(O676), "", ($Z$41-O676)/365))</f>
        <v/>
      </c>
      <c r="W676" s="29"/>
      <c r="X676" s="39" t="n">
        <v>1</v>
      </c>
      <c r="Y676" s="40"/>
    </row>
    <row r="677" customFormat="false" ht="15" hidden="false" customHeight="false" outlineLevel="0" collapsed="false">
      <c r="A677" s="1" t="n">
        <v>681</v>
      </c>
      <c r="B677" s="28" t="n">
        <v>1</v>
      </c>
      <c r="C677" s="29" t="n">
        <v>46</v>
      </c>
      <c r="D677" s="30" t="str">
        <f aca="false">CONCATENATE(E677,", ",F677,", кв-ры: ",H677,", агр: ",I677,", ",W677)</f>
        <v> Ленина, 70, кв-ры: 1, агр: , </v>
      </c>
      <c r="E677" s="31" t="s">
        <v>130</v>
      </c>
      <c r="F677" s="31" t="n">
        <v>70</v>
      </c>
      <c r="G677" s="31" t="n">
        <v>8</v>
      </c>
      <c r="H677" s="31" t="n">
        <v>1</v>
      </c>
      <c r="I677" s="32"/>
      <c r="J677" s="4"/>
      <c r="K677" s="46"/>
      <c r="L677" s="34" t="str">
        <f aca="false">IF(ISBLANK(K677),"a","b")</f>
        <v>a</v>
      </c>
      <c r="M677" s="34" t="str">
        <f aca="false">IF(ISBLANK(B677),"",IF(L677="b",K677,IF(L677="a","")))</f>
        <v/>
      </c>
      <c r="N677" s="35" t="n">
        <f aca="false">IF(ISBLANK(B677),"",IF( ISBLANK(K677), , IF( ISBLANK(O677), 1,) ))</f>
        <v>0</v>
      </c>
      <c r="O677" s="44"/>
      <c r="P677" s="37" t="str">
        <f aca="false">IF(ISBLANK(O677),"a","b")</f>
        <v>a</v>
      </c>
      <c r="Q677" s="34" t="str">
        <f aca="false">IF(ISBLANK(B677),"",IF(P677="b",O677,IF(P677="a","")))</f>
        <v/>
      </c>
      <c r="R677" s="35" t="n">
        <f aca="false">IF(ISBLANK(B677),"",IF( ISBLANK(O677), , 1))</f>
        <v>0</v>
      </c>
      <c r="S677" s="38" t="str">
        <f aca="true">IF(ISBLANK(B677),"",IF( ISBLANK(K677), "" , IF( ISBLANK(O677), (TODAY()-K677)/365, (O677-K677)/365)) )</f>
        <v/>
      </c>
      <c r="T677" s="38" t="str">
        <f aca="false">IF(ISBLANK(B677),"",IF( ISBLANK(K677), "" , IF( ISBLANK(O677), ($Z$41-K677)/365, (O677-K677)/365)) )</f>
        <v/>
      </c>
      <c r="U677" s="38" t="str">
        <f aca="true">IF(ISBLANK(B677),"",IF( ISBLANK(O677), "", (TODAY()-O677)/365))</f>
        <v/>
      </c>
      <c r="V677" s="38" t="str">
        <f aca="false">IF(ISBLANK(B677),"",IF( ISBLANK(O677), "", ($Z$41-O677)/365))</f>
        <v/>
      </c>
      <c r="W677" s="29"/>
      <c r="X677" s="39" t="n">
        <v>1</v>
      </c>
      <c r="Y677" s="40"/>
    </row>
    <row r="678" customFormat="false" ht="15" hidden="false" customHeight="false" outlineLevel="0" collapsed="false">
      <c r="A678" s="1" t="n">
        <v>682</v>
      </c>
      <c r="B678" s="28" t="n">
        <v>1</v>
      </c>
      <c r="C678" s="29"/>
      <c r="D678" s="30" t="str">
        <f aca="false">CONCATENATE(E678,", ",F678,", кв-ры: ",H678,", агр: ",I678,", ",W678)</f>
        <v>, , кв-ры: 2, агр: , </v>
      </c>
      <c r="E678" s="31"/>
      <c r="F678" s="31"/>
      <c r="G678" s="31"/>
      <c r="H678" s="31" t="n">
        <v>2</v>
      </c>
      <c r="I678" s="32"/>
      <c r="J678" s="4"/>
      <c r="K678" s="46"/>
      <c r="L678" s="34" t="str">
        <f aca="false">IF(ISBLANK(K678),"a","b")</f>
        <v>a</v>
      </c>
      <c r="M678" s="34" t="str">
        <f aca="false">IF(ISBLANK(B678),"",IF(L678="b",K678,IF(L678="a","")))</f>
        <v/>
      </c>
      <c r="N678" s="35" t="n">
        <f aca="false">IF(ISBLANK(B678),"",IF( ISBLANK(K678), , IF( ISBLANK(O678), 1,) ))</f>
        <v>0</v>
      </c>
      <c r="O678" s="44"/>
      <c r="P678" s="37" t="str">
        <f aca="false">IF(ISBLANK(O678),"a","b")</f>
        <v>a</v>
      </c>
      <c r="Q678" s="34" t="str">
        <f aca="false">IF(ISBLANK(B678),"",IF(P678="b",O678,IF(P678="a","")))</f>
        <v/>
      </c>
      <c r="R678" s="35" t="n">
        <f aca="false">IF(ISBLANK(B678),"",IF( ISBLANK(O678), , 1))</f>
        <v>0</v>
      </c>
      <c r="S678" s="38" t="str">
        <f aca="true">IF(ISBLANK(B678),"",IF( ISBLANK(K678), "" , IF( ISBLANK(O678), (TODAY()-K678)/365, (O678-K678)/365)) )</f>
        <v/>
      </c>
      <c r="T678" s="38" t="str">
        <f aca="false">IF(ISBLANK(B678),"",IF( ISBLANK(K678), "" , IF( ISBLANK(O678), ($Z$41-K678)/365, (O678-K678)/365)) )</f>
        <v/>
      </c>
      <c r="U678" s="38" t="str">
        <f aca="true">IF(ISBLANK(B678),"",IF( ISBLANK(O678), "", (TODAY()-O678)/365))</f>
        <v/>
      </c>
      <c r="V678" s="38" t="str">
        <f aca="false">IF(ISBLANK(B678),"",IF( ISBLANK(O678), "", ($Z$41-O678)/365))</f>
        <v/>
      </c>
      <c r="W678" s="29"/>
      <c r="X678" s="39" t="n">
        <v>1</v>
      </c>
      <c r="Y678" s="40"/>
    </row>
    <row r="679" customFormat="false" ht="15" hidden="false" customHeight="false" outlineLevel="0" collapsed="false">
      <c r="A679" s="1" t="n">
        <v>683</v>
      </c>
      <c r="B679" s="28" t="n">
        <v>1</v>
      </c>
      <c r="C679" s="29"/>
      <c r="D679" s="30" t="str">
        <f aca="false">CONCATENATE(E679,", ",F679,", кв-ры: ",H679,", агр: ",I679,", ",W679)</f>
        <v>, , кв-ры: 3, агр: , </v>
      </c>
      <c r="E679" s="31"/>
      <c r="F679" s="31"/>
      <c r="G679" s="31"/>
      <c r="H679" s="31" t="n">
        <v>3</v>
      </c>
      <c r="I679" s="32"/>
      <c r="J679" s="4"/>
      <c r="K679" s="33"/>
      <c r="L679" s="34" t="str">
        <f aca="false">IF(ISBLANK(K679),"a","b")</f>
        <v>a</v>
      </c>
      <c r="M679" s="34" t="str">
        <f aca="false">IF(ISBLANK(B679),"",IF(L679="b",K679,IF(L679="a","")))</f>
        <v/>
      </c>
      <c r="N679" s="35" t="n">
        <f aca="false">IF(ISBLANK(B679),"",IF( ISBLANK(K679), , IF( ISBLANK(O679), 1,) ))</f>
        <v>0</v>
      </c>
      <c r="O679" s="44"/>
      <c r="P679" s="37" t="str">
        <f aca="false">IF(ISBLANK(O679),"a","b")</f>
        <v>a</v>
      </c>
      <c r="Q679" s="34" t="str">
        <f aca="false">IF(ISBLANK(B679),"",IF(P679="b",O679,IF(P679="a","")))</f>
        <v/>
      </c>
      <c r="R679" s="35" t="n">
        <f aca="false">IF(ISBLANK(B679),"",IF( ISBLANK(O679), , 1))</f>
        <v>0</v>
      </c>
      <c r="S679" s="38" t="str">
        <f aca="true">IF(ISBLANK(B679),"",IF( ISBLANK(K679), "" , IF( ISBLANK(O679), (TODAY()-K679)/365, (O679-K679)/365)) )</f>
        <v/>
      </c>
      <c r="T679" s="38" t="str">
        <f aca="false">IF(ISBLANK(B679),"",IF( ISBLANK(K679), "" , IF( ISBLANK(O679), ($Z$41-K679)/365, (O679-K679)/365)) )</f>
        <v/>
      </c>
      <c r="U679" s="38" t="str">
        <f aca="true">IF(ISBLANK(B679),"",IF( ISBLANK(O679), "", (TODAY()-O679)/365))</f>
        <v/>
      </c>
      <c r="V679" s="38" t="str">
        <f aca="false">IF(ISBLANK(B679),"",IF( ISBLANK(O679), "", ($Z$41-O679)/365))</f>
        <v/>
      </c>
      <c r="W679" s="29"/>
      <c r="X679" s="39" t="n">
        <v>1</v>
      </c>
      <c r="Y679" s="40"/>
    </row>
    <row r="680" customFormat="false" ht="15" hidden="false" customHeight="false" outlineLevel="0" collapsed="false">
      <c r="A680" s="1" t="n">
        <v>684</v>
      </c>
      <c r="B680" s="28" t="n">
        <v>1</v>
      </c>
      <c r="C680" s="29"/>
      <c r="D680" s="30" t="str">
        <f aca="false">CONCATENATE(E680,", ",F680,", кв-ры: ",H680,", агр: ",I680,", ",W680)</f>
        <v>, , кв-ры: 4, агр: , </v>
      </c>
      <c r="E680" s="31"/>
      <c r="F680" s="31"/>
      <c r="G680" s="31"/>
      <c r="H680" s="31" t="n">
        <v>4</v>
      </c>
      <c r="I680" s="32"/>
      <c r="J680" s="4"/>
      <c r="K680" s="46"/>
      <c r="L680" s="34" t="str">
        <f aca="false">IF(ISBLANK(K680),"a","b")</f>
        <v>a</v>
      </c>
      <c r="M680" s="34" t="str">
        <f aca="false">IF(ISBLANK(B680),"",IF(L680="b",K680,IF(L680="a","")))</f>
        <v/>
      </c>
      <c r="N680" s="35" t="n">
        <f aca="false">IF(ISBLANK(B680),"",IF( ISBLANK(K680), , IF( ISBLANK(O680), 1,) ))</f>
        <v>0</v>
      </c>
      <c r="O680" s="44"/>
      <c r="P680" s="37" t="str">
        <f aca="false">IF(ISBLANK(O680),"a","b")</f>
        <v>a</v>
      </c>
      <c r="Q680" s="34" t="str">
        <f aca="false">IF(ISBLANK(B680),"",IF(P680="b",O680,IF(P680="a","")))</f>
        <v/>
      </c>
      <c r="R680" s="35" t="n">
        <f aca="false">IF(ISBLANK(B680),"",IF( ISBLANK(O680), , 1))</f>
        <v>0</v>
      </c>
      <c r="S680" s="38" t="str">
        <f aca="true">IF(ISBLANK(B680),"",IF( ISBLANK(K680), "" , IF( ISBLANK(O680), (TODAY()-K680)/365, (O680-K680)/365)) )</f>
        <v/>
      </c>
      <c r="T680" s="38" t="str">
        <f aca="false">IF(ISBLANK(B680),"",IF( ISBLANK(K680), "" , IF( ISBLANK(O680), ($Z$41-K680)/365, (O680-K680)/365)) )</f>
        <v/>
      </c>
      <c r="U680" s="38" t="str">
        <f aca="true">IF(ISBLANK(B680),"",IF( ISBLANK(O680), "", (TODAY()-O680)/365))</f>
        <v/>
      </c>
      <c r="V680" s="38" t="str">
        <f aca="false">IF(ISBLANK(B680),"",IF( ISBLANK(O680), "", ($Z$41-O680)/365))</f>
        <v/>
      </c>
      <c r="W680" s="29"/>
      <c r="X680" s="39" t="n">
        <v>1</v>
      </c>
      <c r="Y680" s="40"/>
    </row>
    <row r="681" customFormat="false" ht="15" hidden="false" customHeight="false" outlineLevel="0" collapsed="false">
      <c r="A681" s="1" t="n">
        <v>685</v>
      </c>
      <c r="B681" s="28" t="n">
        <v>1</v>
      </c>
      <c r="C681" s="29"/>
      <c r="D681" s="30" t="str">
        <f aca="false">CONCATENATE(E681,", ",F681,", кв-ры: ",H681,", агр: ",I681,", ",W681)</f>
        <v>, , кв-ры: 5, агр: , </v>
      </c>
      <c r="E681" s="31"/>
      <c r="F681" s="31"/>
      <c r="G681" s="31"/>
      <c r="H681" s="31" t="n">
        <v>5</v>
      </c>
      <c r="I681" s="32"/>
      <c r="J681" s="4"/>
      <c r="K681" s="46"/>
      <c r="L681" s="34" t="str">
        <f aca="false">IF(ISBLANK(K681),"a","b")</f>
        <v>a</v>
      </c>
      <c r="M681" s="34" t="str">
        <f aca="false">IF(ISBLANK(B681),"",IF(L681="b",K681,IF(L681="a","")))</f>
        <v/>
      </c>
      <c r="N681" s="35" t="n">
        <f aca="false">IF(ISBLANK(B681),"",IF( ISBLANK(K681), , IF( ISBLANK(O681), 1,) ))</f>
        <v>0</v>
      </c>
      <c r="O681" s="44"/>
      <c r="P681" s="37" t="str">
        <f aca="false">IF(ISBLANK(O681),"a","b")</f>
        <v>a</v>
      </c>
      <c r="Q681" s="34" t="str">
        <f aca="false">IF(ISBLANK(B681),"",IF(P681="b",O681,IF(P681="a","")))</f>
        <v/>
      </c>
      <c r="R681" s="35" t="n">
        <f aca="false">IF(ISBLANK(B681),"",IF( ISBLANK(O681), , 1))</f>
        <v>0</v>
      </c>
      <c r="S681" s="38" t="str">
        <f aca="true">IF(ISBLANK(B681),"",IF( ISBLANK(K681), "" , IF( ISBLANK(O681), (TODAY()-K681)/365, (O681-K681)/365)) )</f>
        <v/>
      </c>
      <c r="T681" s="38" t="str">
        <f aca="false">IF(ISBLANK(B681),"",IF( ISBLANK(K681), "" , IF( ISBLANK(O681), ($Z$41-K681)/365, (O681-K681)/365)) )</f>
        <v/>
      </c>
      <c r="U681" s="38" t="str">
        <f aca="true">IF(ISBLANK(B681),"",IF( ISBLANK(O681), "", (TODAY()-O681)/365))</f>
        <v/>
      </c>
      <c r="V681" s="38" t="str">
        <f aca="false">IF(ISBLANK(B681),"",IF( ISBLANK(O681), "", ($Z$41-O681)/365))</f>
        <v/>
      </c>
      <c r="W681" s="29"/>
      <c r="X681" s="39" t="n">
        <v>1</v>
      </c>
      <c r="Y681" s="40"/>
    </row>
    <row r="682" customFormat="false" ht="15" hidden="false" customHeight="false" outlineLevel="0" collapsed="false">
      <c r="A682" s="1" t="n">
        <v>686</v>
      </c>
      <c r="B682" s="28" t="n">
        <v>1</v>
      </c>
      <c r="C682" s="29"/>
      <c r="D682" s="30" t="str">
        <f aca="false">CONCATENATE(E682,", ",F682,", кв-ры: ",H682,", агр: ",I682,", ",W682)</f>
        <v>, , кв-ры: 6, агр: , </v>
      </c>
      <c r="E682" s="31"/>
      <c r="F682" s="31"/>
      <c r="G682" s="31"/>
      <c r="H682" s="31" t="n">
        <v>6</v>
      </c>
      <c r="I682" s="32"/>
      <c r="J682" s="4"/>
      <c r="K682" s="46"/>
      <c r="L682" s="34" t="str">
        <f aca="false">IF(ISBLANK(K682),"a","b")</f>
        <v>a</v>
      </c>
      <c r="M682" s="34" t="str">
        <f aca="false">IF(ISBLANK(B682),"",IF(L682="b",K682,IF(L682="a","")))</f>
        <v/>
      </c>
      <c r="N682" s="35" t="n">
        <f aca="false">IF(ISBLANK(B682),"",IF( ISBLANK(K682), , IF( ISBLANK(O682), 1,) ))</f>
        <v>0</v>
      </c>
      <c r="O682" s="44"/>
      <c r="P682" s="37" t="str">
        <f aca="false">IF(ISBLANK(O682),"a","b")</f>
        <v>a</v>
      </c>
      <c r="Q682" s="34" t="str">
        <f aca="false">IF(ISBLANK(B682),"",IF(P682="b",O682,IF(P682="a","")))</f>
        <v/>
      </c>
      <c r="R682" s="35" t="n">
        <f aca="false">IF(ISBLANK(B682),"",IF( ISBLANK(O682), , 1))</f>
        <v>0</v>
      </c>
      <c r="S682" s="38" t="str">
        <f aca="true">IF(ISBLANK(B682),"",IF( ISBLANK(K682), "" , IF( ISBLANK(O682), (TODAY()-K682)/365, (O682-K682)/365)) )</f>
        <v/>
      </c>
      <c r="T682" s="38" t="str">
        <f aca="false">IF(ISBLANK(B682),"",IF( ISBLANK(K682), "" , IF( ISBLANK(O682), ($Z$41-K682)/365, (O682-K682)/365)) )</f>
        <v/>
      </c>
      <c r="U682" s="38" t="str">
        <f aca="true">IF(ISBLANK(B682),"",IF( ISBLANK(O682), "", (TODAY()-O682)/365))</f>
        <v/>
      </c>
      <c r="V682" s="38" t="str">
        <f aca="false">IF(ISBLANK(B682),"",IF( ISBLANK(O682), "", ($Z$41-O682)/365))</f>
        <v/>
      </c>
      <c r="W682" s="29"/>
      <c r="X682" s="39" t="n">
        <v>1</v>
      </c>
      <c r="Y682" s="40"/>
    </row>
    <row r="683" customFormat="false" ht="15" hidden="false" customHeight="false" outlineLevel="0" collapsed="false">
      <c r="A683" s="1" t="n">
        <v>687</v>
      </c>
      <c r="B683" s="28" t="n">
        <v>1</v>
      </c>
      <c r="C683" s="29"/>
      <c r="D683" s="30" t="str">
        <f aca="false">CONCATENATE(E683,", ",F683,", кв-ры: ",H683,", агр: ",I683,", ",W683)</f>
        <v>, , кв-ры: 7, агр: , </v>
      </c>
      <c r="E683" s="31"/>
      <c r="F683" s="31"/>
      <c r="G683" s="31"/>
      <c r="H683" s="31" t="n">
        <v>7</v>
      </c>
      <c r="I683" s="32"/>
      <c r="J683" s="4"/>
      <c r="K683" s="33"/>
      <c r="L683" s="34" t="str">
        <f aca="false">IF(ISBLANK(K683),"a","b")</f>
        <v>a</v>
      </c>
      <c r="M683" s="34" t="str">
        <f aca="false">IF(ISBLANK(B683),"",IF(L683="b",K683,IF(L683="a","")))</f>
        <v/>
      </c>
      <c r="N683" s="35" t="n">
        <f aca="false">IF(ISBLANK(B683),"",IF( ISBLANK(K683), , IF( ISBLANK(O683), 1,) ))</f>
        <v>0</v>
      </c>
      <c r="O683" s="44"/>
      <c r="P683" s="37" t="str">
        <f aca="false">IF(ISBLANK(O683),"a","b")</f>
        <v>a</v>
      </c>
      <c r="Q683" s="34" t="str">
        <f aca="false">IF(ISBLANK(B683),"",IF(P683="b",O683,IF(P683="a","")))</f>
        <v/>
      </c>
      <c r="R683" s="35" t="n">
        <f aca="false">IF(ISBLANK(B683),"",IF( ISBLANK(O683), , 1))</f>
        <v>0</v>
      </c>
      <c r="S683" s="38" t="str">
        <f aca="true">IF(ISBLANK(B683),"",IF( ISBLANK(K683), "" , IF( ISBLANK(O683), (TODAY()-K683)/365, (O683-K683)/365)) )</f>
        <v/>
      </c>
      <c r="T683" s="38" t="str">
        <f aca="false">IF(ISBLANK(B683),"",IF( ISBLANK(K683), "" , IF( ISBLANK(O683), ($Z$41-K683)/365, (O683-K683)/365)) )</f>
        <v/>
      </c>
      <c r="U683" s="38" t="str">
        <f aca="true">IF(ISBLANK(B683),"",IF( ISBLANK(O683), "", (TODAY()-O683)/365))</f>
        <v/>
      </c>
      <c r="V683" s="38" t="str">
        <f aca="false">IF(ISBLANK(B683),"",IF( ISBLANK(O683), "", ($Z$41-O683)/365))</f>
        <v/>
      </c>
      <c r="W683" s="29"/>
      <c r="X683" s="39" t="n">
        <v>1</v>
      </c>
      <c r="Y683" s="40"/>
    </row>
    <row r="684" customFormat="false" ht="15" hidden="false" customHeight="false" outlineLevel="0" collapsed="false">
      <c r="A684" s="1" t="n">
        <v>688</v>
      </c>
      <c r="B684" s="28" t="n">
        <v>1</v>
      </c>
      <c r="C684" s="29"/>
      <c r="D684" s="30" t="str">
        <f aca="false">CONCATENATE(E684,", ",F684,", кв-ры: ",H684,", агр: ",I684,", ",W684)</f>
        <v>, , кв-ры: 8, агр: , </v>
      </c>
      <c r="E684" s="31"/>
      <c r="F684" s="31"/>
      <c r="G684" s="31"/>
      <c r="H684" s="31" t="n">
        <v>8</v>
      </c>
      <c r="I684" s="32"/>
      <c r="J684" s="4"/>
      <c r="K684" s="33"/>
      <c r="L684" s="34" t="str">
        <f aca="false">IF(ISBLANK(K684),"a","b")</f>
        <v>a</v>
      </c>
      <c r="M684" s="34" t="str">
        <f aca="false">IF(ISBLANK(B684),"",IF(L684="b",K684,IF(L684="a","")))</f>
        <v/>
      </c>
      <c r="N684" s="35" t="n">
        <f aca="false">IF(ISBLANK(B684),"",IF( ISBLANK(K684), , IF( ISBLANK(O684), 1,) ))</f>
        <v>0</v>
      </c>
      <c r="O684" s="44"/>
      <c r="P684" s="37" t="str">
        <f aca="false">IF(ISBLANK(O684),"a","b")</f>
        <v>a</v>
      </c>
      <c r="Q684" s="34" t="str">
        <f aca="false">IF(ISBLANK(B684),"",IF(P684="b",O684,IF(P684="a","")))</f>
        <v/>
      </c>
      <c r="R684" s="35" t="n">
        <f aca="false">IF(ISBLANK(B684),"",IF( ISBLANK(O684), , 1))</f>
        <v>0</v>
      </c>
      <c r="S684" s="38" t="str">
        <f aca="true">IF(ISBLANK(B684),"",IF( ISBLANK(K684), "" , IF( ISBLANK(O684), (TODAY()-K684)/365, (O684-K684)/365)) )</f>
        <v/>
      </c>
      <c r="T684" s="38" t="str">
        <f aca="false">IF(ISBLANK(B684),"",IF( ISBLANK(K684), "" , IF( ISBLANK(O684), ($Z$41-K684)/365, (O684-K684)/365)) )</f>
        <v/>
      </c>
      <c r="U684" s="38" t="str">
        <f aca="true">IF(ISBLANK(B684),"",IF( ISBLANK(O684), "", (TODAY()-O684)/365))</f>
        <v/>
      </c>
      <c r="V684" s="38" t="str">
        <f aca="false">IF(ISBLANK(B684),"",IF( ISBLANK(O684), "", ($Z$41-O684)/365))</f>
        <v/>
      </c>
      <c r="W684" s="29"/>
      <c r="X684" s="39" t="n">
        <v>1</v>
      </c>
      <c r="Y684" s="40"/>
    </row>
    <row r="685" customFormat="false" ht="15" hidden="false" customHeight="false" outlineLevel="0" collapsed="false">
      <c r="A685" s="1" t="n">
        <v>689</v>
      </c>
      <c r="B685" s="28" t="n">
        <v>1</v>
      </c>
      <c r="C685" s="29" t="n">
        <v>47</v>
      </c>
      <c r="D685" s="30" t="str">
        <f aca="false">CONCATENATE(E685,", ",F685,", кв-ры: ",H685,", агр: ",I685,", ",W685)</f>
        <v> Ленина, 70а, кв-ры: 1,11,21,31,41,, агр: плюс два дома, </v>
      </c>
      <c r="E685" s="31" t="s">
        <v>130</v>
      </c>
      <c r="F685" s="31" t="s">
        <v>153</v>
      </c>
      <c r="G685" s="31" t="n">
        <v>48</v>
      </c>
      <c r="H685" s="31" t="s">
        <v>98</v>
      </c>
      <c r="I685" s="32" t="s">
        <v>154</v>
      </c>
      <c r="J685" s="4"/>
      <c r="K685" s="46"/>
      <c r="L685" s="34" t="str">
        <f aca="false">IF(ISBLANK(K685),"a","b")</f>
        <v>a</v>
      </c>
      <c r="M685" s="34" t="str">
        <f aca="false">IF(ISBLANK(B685),"",IF(L685="b",K685,IF(L685="a","")))</f>
        <v/>
      </c>
      <c r="N685" s="35" t="n">
        <f aca="false">IF(ISBLANK(B685),"",IF( ISBLANK(K685), , IF( ISBLANK(O685), 1,) ))</f>
        <v>0</v>
      </c>
      <c r="O685" s="44"/>
      <c r="P685" s="37" t="str">
        <f aca="false">IF(ISBLANK(O685),"a","b")</f>
        <v>a</v>
      </c>
      <c r="Q685" s="34" t="str">
        <f aca="false">IF(ISBLANK(B685),"",IF(P685="b",O685,IF(P685="a","")))</f>
        <v/>
      </c>
      <c r="R685" s="35" t="n">
        <f aca="false">IF(ISBLANK(B685),"",IF( ISBLANK(O685), , 1))</f>
        <v>0</v>
      </c>
      <c r="S685" s="38" t="str">
        <f aca="true">IF(ISBLANK(B685),"",IF( ISBLANK(K685), "" , IF( ISBLANK(O685), (TODAY()-K685)/365, (O685-K685)/365)) )</f>
        <v/>
      </c>
      <c r="T685" s="38" t="str">
        <f aca="false">IF(ISBLANK(B685),"",IF( ISBLANK(K685), "" , IF( ISBLANK(O685), ($Z$41-K685)/365, (O685-K685)/365)) )</f>
        <v/>
      </c>
      <c r="U685" s="38" t="str">
        <f aca="true">IF(ISBLANK(B685),"",IF( ISBLANK(O685), "", (TODAY()-O685)/365))</f>
        <v/>
      </c>
      <c r="V685" s="38" t="str">
        <f aca="false">IF(ISBLANK(B685),"",IF( ISBLANK(O685), "", ($Z$41-O685)/365))</f>
        <v/>
      </c>
      <c r="W685" s="29"/>
      <c r="X685" s="39" t="n">
        <v>1</v>
      </c>
      <c r="Y685" s="40"/>
    </row>
    <row r="686" customFormat="false" ht="15" hidden="false" customHeight="false" outlineLevel="0" collapsed="false">
      <c r="A686" s="1" t="n">
        <v>690</v>
      </c>
      <c r="B686" s="28" t="n">
        <v>1</v>
      </c>
      <c r="C686" s="29"/>
      <c r="D686" s="30" t="str">
        <f aca="false">CONCATENATE(E686,", ",F686,", кв-ры: ",H686,", агр: ",I686,", ",W686)</f>
        <v>, , кв-ры: 2,12,22,32,42,, агр: , </v>
      </c>
      <c r="E686" s="31"/>
      <c r="F686" s="31"/>
      <c r="G686" s="31"/>
      <c r="H686" s="31" t="s">
        <v>99</v>
      </c>
      <c r="I686" s="32"/>
      <c r="J686" s="4"/>
      <c r="K686" s="46"/>
      <c r="L686" s="34" t="str">
        <f aca="false">IF(ISBLANK(K686),"a","b")</f>
        <v>a</v>
      </c>
      <c r="M686" s="34" t="str">
        <f aca="false">IF(ISBLANK(B686),"",IF(L686="b",K686,IF(L686="a","")))</f>
        <v/>
      </c>
      <c r="N686" s="35" t="n">
        <f aca="false">IF(ISBLANK(B686),"",IF( ISBLANK(K686), , IF( ISBLANK(O686), 1,) ))</f>
        <v>0</v>
      </c>
      <c r="O686" s="44"/>
      <c r="P686" s="37" t="str">
        <f aca="false">IF(ISBLANK(O686),"a","b")</f>
        <v>a</v>
      </c>
      <c r="Q686" s="34" t="str">
        <f aca="false">IF(ISBLANK(B686),"",IF(P686="b",O686,IF(P686="a","")))</f>
        <v/>
      </c>
      <c r="R686" s="35" t="n">
        <f aca="false">IF(ISBLANK(B686),"",IF( ISBLANK(O686), , 1))</f>
        <v>0</v>
      </c>
      <c r="S686" s="38" t="str">
        <f aca="true">IF(ISBLANK(B686),"",IF( ISBLANK(K686), "" , IF( ISBLANK(O686), (TODAY()-K686)/365, (O686-K686)/365)) )</f>
        <v/>
      </c>
      <c r="T686" s="38" t="str">
        <f aca="false">IF(ISBLANK(B686),"",IF( ISBLANK(K686), "" , IF( ISBLANK(O686), ($Z$41-K686)/365, (O686-K686)/365)) )</f>
        <v/>
      </c>
      <c r="U686" s="38" t="str">
        <f aca="true">IF(ISBLANK(B686),"",IF( ISBLANK(O686), "", (TODAY()-O686)/365))</f>
        <v/>
      </c>
      <c r="V686" s="38" t="str">
        <f aca="false">IF(ISBLANK(B686),"",IF( ISBLANK(O686), "", ($Z$41-O686)/365))</f>
        <v/>
      </c>
      <c r="W686" s="29"/>
      <c r="X686" s="39" t="n">
        <v>1</v>
      </c>
      <c r="Y686" s="40"/>
    </row>
    <row r="687" customFormat="false" ht="15" hidden="false" customHeight="false" outlineLevel="0" collapsed="false">
      <c r="A687" s="1" t="n">
        <v>691</v>
      </c>
      <c r="B687" s="28" t="n">
        <v>1</v>
      </c>
      <c r="C687" s="29"/>
      <c r="D687" s="30" t="str">
        <f aca="false">CONCATENATE(E687,", ",F687,", кв-ры: ",H687,", агр: ",I687,", ",W687)</f>
        <v>, , кв-ры: 3,13,23,33,43,, агр: , </v>
      </c>
      <c r="E687" s="31"/>
      <c r="F687" s="31"/>
      <c r="G687" s="31"/>
      <c r="H687" s="31" t="s">
        <v>100</v>
      </c>
      <c r="I687" s="32"/>
      <c r="J687" s="4"/>
      <c r="K687" s="46"/>
      <c r="L687" s="34" t="str">
        <f aca="false">IF(ISBLANK(K687),"a","b")</f>
        <v>a</v>
      </c>
      <c r="M687" s="34" t="str">
        <f aca="false">IF(ISBLANK(B687),"",IF(L687="b",K687,IF(L687="a","")))</f>
        <v/>
      </c>
      <c r="N687" s="35" t="n">
        <f aca="false">IF(ISBLANK(B687),"",IF( ISBLANK(K687), , IF( ISBLANK(O687), 1,) ))</f>
        <v>0</v>
      </c>
      <c r="O687" s="44"/>
      <c r="P687" s="37" t="str">
        <f aca="false">IF(ISBLANK(O687),"a","b")</f>
        <v>a</v>
      </c>
      <c r="Q687" s="34" t="str">
        <f aca="false">IF(ISBLANK(B687),"",IF(P687="b",O687,IF(P687="a","")))</f>
        <v/>
      </c>
      <c r="R687" s="35" t="n">
        <f aca="false">IF(ISBLANK(B687),"",IF( ISBLANK(O687), , 1))</f>
        <v>0</v>
      </c>
      <c r="S687" s="38" t="str">
        <f aca="true">IF(ISBLANK(B687),"",IF( ISBLANK(K687), "" , IF( ISBLANK(O687), (TODAY()-K687)/365, (O687-K687)/365)) )</f>
        <v/>
      </c>
      <c r="T687" s="38" t="str">
        <f aca="false">IF(ISBLANK(B687),"",IF( ISBLANK(K687), "" , IF( ISBLANK(O687), ($Z$41-K687)/365, (O687-K687)/365)) )</f>
        <v/>
      </c>
      <c r="U687" s="38" t="str">
        <f aca="true">IF(ISBLANK(B687),"",IF( ISBLANK(O687), "", (TODAY()-O687)/365))</f>
        <v/>
      </c>
      <c r="V687" s="38" t="str">
        <f aca="false">IF(ISBLANK(B687),"",IF( ISBLANK(O687), "", ($Z$41-O687)/365))</f>
        <v/>
      </c>
      <c r="W687" s="29"/>
      <c r="X687" s="39" t="n">
        <v>1</v>
      </c>
      <c r="Y687" s="40"/>
    </row>
    <row r="688" customFormat="false" ht="15" hidden="false" customHeight="false" outlineLevel="0" collapsed="false">
      <c r="A688" s="1" t="n">
        <v>692</v>
      </c>
      <c r="B688" s="28" t="n">
        <v>1</v>
      </c>
      <c r="C688" s="29"/>
      <c r="D688" s="30" t="str">
        <f aca="false">CONCATENATE(E688,", ",F688,", кв-ры: ",H688,", агр: ",I688,", ",W688)</f>
        <v>, , кв-ры: 4,14,24,34,44,, агр: , </v>
      </c>
      <c r="E688" s="31"/>
      <c r="F688" s="31"/>
      <c r="G688" s="31"/>
      <c r="H688" s="31" t="s">
        <v>101</v>
      </c>
      <c r="I688" s="32"/>
      <c r="J688" s="4"/>
      <c r="K688" s="46"/>
      <c r="L688" s="34" t="str">
        <f aca="false">IF(ISBLANK(K688),"a","b")</f>
        <v>a</v>
      </c>
      <c r="M688" s="34" t="str">
        <f aca="false">IF(ISBLANK(B688),"",IF(L688="b",K688,IF(L688="a","")))</f>
        <v/>
      </c>
      <c r="N688" s="35" t="n">
        <f aca="false">IF(ISBLANK(B688),"",IF( ISBLANK(K688), , IF( ISBLANK(O688), 1,) ))</f>
        <v>0</v>
      </c>
      <c r="O688" s="44"/>
      <c r="P688" s="37" t="str">
        <f aca="false">IF(ISBLANK(O688),"a","b")</f>
        <v>a</v>
      </c>
      <c r="Q688" s="34" t="str">
        <f aca="false">IF(ISBLANK(B688),"",IF(P688="b",O688,IF(P688="a","")))</f>
        <v/>
      </c>
      <c r="R688" s="35" t="n">
        <f aca="false">IF(ISBLANK(B688),"",IF( ISBLANK(O688), , 1))</f>
        <v>0</v>
      </c>
      <c r="S688" s="38" t="str">
        <f aca="true">IF(ISBLANK(B688),"",IF( ISBLANK(K688), "" , IF( ISBLANK(O688), (TODAY()-K688)/365, (O688-K688)/365)) )</f>
        <v/>
      </c>
      <c r="T688" s="38" t="str">
        <f aca="false">IF(ISBLANK(B688),"",IF( ISBLANK(K688), "" , IF( ISBLANK(O688), ($Z$41-K688)/365, (O688-K688)/365)) )</f>
        <v/>
      </c>
      <c r="U688" s="38" t="str">
        <f aca="true">IF(ISBLANK(B688),"",IF( ISBLANK(O688), "", (TODAY()-O688)/365))</f>
        <v/>
      </c>
      <c r="V688" s="38" t="str">
        <f aca="false">IF(ISBLANK(B688),"",IF( ISBLANK(O688), "", ($Z$41-O688)/365))</f>
        <v/>
      </c>
      <c r="W688" s="29"/>
      <c r="X688" s="39" t="n">
        <v>1</v>
      </c>
      <c r="Y688" s="40"/>
    </row>
    <row r="689" customFormat="false" ht="15" hidden="false" customHeight="false" outlineLevel="0" collapsed="false">
      <c r="A689" s="1" t="n">
        <v>693</v>
      </c>
      <c r="B689" s="28" t="n">
        <v>1</v>
      </c>
      <c r="C689" s="29"/>
      <c r="D689" s="30" t="str">
        <f aca="false">CONCATENATE(E689,", ",F689,", кв-ры: ",H689,", агр: ",I689,", ",W689)</f>
        <v>, , кв-ры: 5,15,25,35,45,, агр: , </v>
      </c>
      <c r="E689" s="31"/>
      <c r="F689" s="31"/>
      <c r="G689" s="31"/>
      <c r="H689" s="31" t="s">
        <v>102</v>
      </c>
      <c r="I689" s="32"/>
      <c r="J689" s="4"/>
      <c r="K689" s="46"/>
      <c r="L689" s="34" t="str">
        <f aca="false">IF(ISBLANK(K689),"a","b")</f>
        <v>a</v>
      </c>
      <c r="M689" s="34" t="str">
        <f aca="false">IF(ISBLANK(B689),"",IF(L689="b",K689,IF(L689="a","")))</f>
        <v/>
      </c>
      <c r="N689" s="35" t="n">
        <f aca="false">IF(ISBLANK(B689),"",IF( ISBLANK(K689), , IF( ISBLANK(O689), 1,) ))</f>
        <v>0</v>
      </c>
      <c r="O689" s="44"/>
      <c r="P689" s="37" t="str">
        <f aca="false">IF(ISBLANK(O689),"a","b")</f>
        <v>a</v>
      </c>
      <c r="Q689" s="34" t="str">
        <f aca="false">IF(ISBLANK(B689),"",IF(P689="b",O689,IF(P689="a","")))</f>
        <v/>
      </c>
      <c r="R689" s="35" t="n">
        <f aca="false">IF(ISBLANK(B689),"",IF( ISBLANK(O689), , 1))</f>
        <v>0</v>
      </c>
      <c r="S689" s="38" t="str">
        <f aca="true">IF(ISBLANK(B689),"",IF( ISBLANK(K689), "" , IF( ISBLANK(O689), (TODAY()-K689)/365, (O689-K689)/365)) )</f>
        <v/>
      </c>
      <c r="T689" s="38" t="str">
        <f aca="false">IF(ISBLANK(B689),"",IF( ISBLANK(K689), "" , IF( ISBLANK(O689), ($Z$41-K689)/365, (O689-K689)/365)) )</f>
        <v/>
      </c>
      <c r="U689" s="38" t="str">
        <f aca="true">IF(ISBLANK(B689),"",IF( ISBLANK(O689), "", (TODAY()-O689)/365))</f>
        <v/>
      </c>
      <c r="V689" s="38" t="str">
        <f aca="false">IF(ISBLANK(B689),"",IF( ISBLANK(O689), "", ($Z$41-O689)/365))</f>
        <v/>
      </c>
      <c r="W689" s="29"/>
      <c r="X689" s="39" t="n">
        <v>1</v>
      </c>
      <c r="Y689" s="40"/>
    </row>
    <row r="690" customFormat="false" ht="15" hidden="false" customHeight="false" outlineLevel="0" collapsed="false">
      <c r="A690" s="1" t="n">
        <v>694</v>
      </c>
      <c r="B690" s="28" t="n">
        <v>1</v>
      </c>
      <c r="C690" s="29"/>
      <c r="D690" s="30" t="str">
        <f aca="false">CONCATENATE(E690,", ",F690,", кв-ры: ",H690,", агр: ",I690,", ",W690)</f>
        <v>, , кв-ры: 6,16,26,36,46,, агр: , </v>
      </c>
      <c r="E690" s="31"/>
      <c r="F690" s="31"/>
      <c r="G690" s="31"/>
      <c r="H690" s="31" t="s">
        <v>155</v>
      </c>
      <c r="I690" s="32"/>
      <c r="J690" s="4"/>
      <c r="K690" s="46"/>
      <c r="L690" s="34" t="str">
        <f aca="false">IF(ISBLANK(K690),"a","b")</f>
        <v>a</v>
      </c>
      <c r="M690" s="34" t="str">
        <f aca="false">IF(ISBLANK(B690),"",IF(L690="b",K690,IF(L690="a","")))</f>
        <v/>
      </c>
      <c r="N690" s="35" t="n">
        <f aca="false">IF(ISBLANK(B690),"",IF( ISBLANK(K690), , IF( ISBLANK(O690), 1,) ))</f>
        <v>0</v>
      </c>
      <c r="O690" s="44"/>
      <c r="P690" s="37" t="str">
        <f aca="false">IF(ISBLANK(O690),"a","b")</f>
        <v>a</v>
      </c>
      <c r="Q690" s="34" t="str">
        <f aca="false">IF(ISBLANK(B690),"",IF(P690="b",O690,IF(P690="a","")))</f>
        <v/>
      </c>
      <c r="R690" s="35" t="n">
        <f aca="false">IF(ISBLANK(B690),"",IF( ISBLANK(O690), , 1))</f>
        <v>0</v>
      </c>
      <c r="S690" s="38" t="str">
        <f aca="true">IF(ISBLANK(B690),"",IF( ISBLANK(K690), "" , IF( ISBLANK(O690), (TODAY()-K690)/365, (O690-K690)/365)) )</f>
        <v/>
      </c>
      <c r="T690" s="38" t="str">
        <f aca="false">IF(ISBLANK(B690),"",IF( ISBLANK(K690), "" , IF( ISBLANK(O690), ($Z$41-K690)/365, (O690-K690)/365)) )</f>
        <v/>
      </c>
      <c r="U690" s="38" t="str">
        <f aca="true">IF(ISBLANK(B690),"",IF( ISBLANK(O690), "", (TODAY()-O690)/365))</f>
        <v/>
      </c>
      <c r="V690" s="38" t="str">
        <f aca="false">IF(ISBLANK(B690),"",IF( ISBLANK(O690), "", ($Z$41-O690)/365))</f>
        <v/>
      </c>
      <c r="W690" s="29"/>
      <c r="X690" s="39" t="n">
        <v>1</v>
      </c>
      <c r="Y690" s="40"/>
    </row>
    <row r="691" customFormat="false" ht="15" hidden="false" customHeight="false" outlineLevel="0" collapsed="false">
      <c r="A691" s="1" t="n">
        <v>695</v>
      </c>
      <c r="B691" s="28" t="n">
        <v>1</v>
      </c>
      <c r="C691" s="29"/>
      <c r="D691" s="30" t="str">
        <f aca="false">CONCATENATE(E691,", ",F691,", кв-ры: ",H691,", агр: ",I691,", ",W691)</f>
        <v>, , кв-ры: 7,17,27,37,47,, агр: , </v>
      </c>
      <c r="E691" s="31"/>
      <c r="F691" s="31"/>
      <c r="G691" s="31"/>
      <c r="H691" s="31" t="s">
        <v>156</v>
      </c>
      <c r="I691" s="32"/>
      <c r="J691" s="4"/>
      <c r="K691" s="33"/>
      <c r="L691" s="34" t="str">
        <f aca="false">IF(ISBLANK(K691),"a","b")</f>
        <v>a</v>
      </c>
      <c r="M691" s="34" t="str">
        <f aca="false">IF(ISBLANK(B691),"",IF(L691="b",K691,IF(L691="a","")))</f>
        <v/>
      </c>
      <c r="N691" s="35" t="n">
        <f aca="false">IF(ISBLANK(B691),"",IF( ISBLANK(K691), , IF( ISBLANK(O691), 1,) ))</f>
        <v>0</v>
      </c>
      <c r="O691" s="44"/>
      <c r="P691" s="37" t="str">
        <f aca="false">IF(ISBLANK(O691),"a","b")</f>
        <v>a</v>
      </c>
      <c r="Q691" s="34" t="str">
        <f aca="false">IF(ISBLANK(B691),"",IF(P691="b",O691,IF(P691="a","")))</f>
        <v/>
      </c>
      <c r="R691" s="35" t="n">
        <f aca="false">IF(ISBLANK(B691),"",IF( ISBLANK(O691), , 1))</f>
        <v>0</v>
      </c>
      <c r="S691" s="38" t="str">
        <f aca="true">IF(ISBLANK(B691),"",IF( ISBLANK(K691), "" , IF( ISBLANK(O691), (TODAY()-K691)/365, (O691-K691)/365)) )</f>
        <v/>
      </c>
      <c r="T691" s="38" t="str">
        <f aca="false">IF(ISBLANK(B691),"",IF( ISBLANK(K691), "" , IF( ISBLANK(O691), ($Z$41-K691)/365, (O691-K691)/365)) )</f>
        <v/>
      </c>
      <c r="U691" s="38" t="str">
        <f aca="true">IF(ISBLANK(B691),"",IF( ISBLANK(O691), "", (TODAY()-O691)/365))</f>
        <v/>
      </c>
      <c r="V691" s="38" t="str">
        <f aca="false">IF(ISBLANK(B691),"",IF( ISBLANK(O691), "", ($Z$41-O691)/365))</f>
        <v/>
      </c>
      <c r="W691" s="29"/>
      <c r="X691" s="39" t="n">
        <v>1</v>
      </c>
      <c r="Y691" s="40"/>
    </row>
    <row r="692" customFormat="false" ht="15" hidden="false" customHeight="false" outlineLevel="0" collapsed="false">
      <c r="A692" s="1" t="n">
        <v>696</v>
      </c>
      <c r="B692" s="28" t="n">
        <v>1</v>
      </c>
      <c r="C692" s="29"/>
      <c r="D692" s="30" t="str">
        <f aca="false">CONCATENATE(E692,", ",F692,", кв-ры: ",H692,", агр: ",I692,", ",W692)</f>
        <v>, , кв-ры: 8,18,28,38,48,, агр: , </v>
      </c>
      <c r="E692" s="31"/>
      <c r="F692" s="31"/>
      <c r="G692" s="31"/>
      <c r="H692" s="31" t="s">
        <v>157</v>
      </c>
      <c r="I692" s="32"/>
      <c r="J692" s="4"/>
      <c r="K692" s="46"/>
      <c r="L692" s="34" t="str">
        <f aca="false">IF(ISBLANK(K692),"a","b")</f>
        <v>a</v>
      </c>
      <c r="M692" s="34" t="str">
        <f aca="false">IF(ISBLANK(B692),"",IF(L692="b",K692,IF(L692="a","")))</f>
        <v/>
      </c>
      <c r="N692" s="35" t="n">
        <f aca="false">IF(ISBLANK(B692),"",IF( ISBLANK(K692), , IF( ISBLANK(O692), 1,) ))</f>
        <v>0</v>
      </c>
      <c r="O692" s="44"/>
      <c r="P692" s="37" t="str">
        <f aca="false">IF(ISBLANK(O692),"a","b")</f>
        <v>a</v>
      </c>
      <c r="Q692" s="34" t="str">
        <f aca="false">IF(ISBLANK(B692),"",IF(P692="b",O692,IF(P692="a","")))</f>
        <v/>
      </c>
      <c r="R692" s="35" t="n">
        <f aca="false">IF(ISBLANK(B692),"",IF( ISBLANK(O692), , 1))</f>
        <v>0</v>
      </c>
      <c r="S692" s="38" t="str">
        <f aca="true">IF(ISBLANK(B692),"",IF( ISBLANK(K692), "" , IF( ISBLANK(O692), (TODAY()-K692)/365, (O692-K692)/365)) )</f>
        <v/>
      </c>
      <c r="T692" s="38" t="str">
        <f aca="false">IF(ISBLANK(B692),"",IF( ISBLANK(K692), "" , IF( ISBLANK(O692), ($Z$41-K692)/365, (O692-K692)/365)) )</f>
        <v/>
      </c>
      <c r="U692" s="38" t="str">
        <f aca="true">IF(ISBLANK(B692),"",IF( ISBLANK(O692), "", (TODAY()-O692)/365))</f>
        <v/>
      </c>
      <c r="V692" s="38" t="str">
        <f aca="false">IF(ISBLANK(B692),"",IF( ISBLANK(O692), "", ($Z$41-O692)/365))</f>
        <v/>
      </c>
      <c r="W692" s="29"/>
      <c r="X692" s="48" t="n">
        <v>1</v>
      </c>
      <c r="Y692" s="40"/>
    </row>
    <row r="693" customFormat="false" ht="15" hidden="false" customHeight="false" outlineLevel="0" collapsed="false">
      <c r="A693" s="1" t="n">
        <v>697</v>
      </c>
      <c r="B693" s="28" t="n">
        <v>1</v>
      </c>
      <c r="C693" s="29"/>
      <c r="D693" s="30" t="str">
        <f aca="false">CONCATENATE(E693,", ",F693,", кв-ры: ",H693,", агр: ",I693,", ",W693)</f>
        <v>, , кв-ры: 9,19,29,39,, агр: , </v>
      </c>
      <c r="E693" s="31"/>
      <c r="F693" s="31"/>
      <c r="G693" s="31"/>
      <c r="H693" s="31" t="s">
        <v>106</v>
      </c>
      <c r="I693" s="32"/>
      <c r="J693" s="4"/>
      <c r="K693" s="46"/>
      <c r="L693" s="34" t="str">
        <f aca="false">IF(ISBLANK(K693),"a","b")</f>
        <v>a</v>
      </c>
      <c r="M693" s="34" t="str">
        <f aca="false">IF(ISBLANK(B693),"",IF(L693="b",K693,IF(L693="a","")))</f>
        <v/>
      </c>
      <c r="N693" s="35" t="n">
        <f aca="false">IF(ISBLANK(B693),"",IF( ISBLANK(K693), , IF( ISBLANK(O693), 1,) ))</f>
        <v>0</v>
      </c>
      <c r="O693" s="44"/>
      <c r="P693" s="37" t="str">
        <f aca="false">IF(ISBLANK(O693),"a","b")</f>
        <v>a</v>
      </c>
      <c r="Q693" s="34" t="str">
        <f aca="false">IF(ISBLANK(B693),"",IF(P693="b",O693,IF(P693="a","")))</f>
        <v/>
      </c>
      <c r="R693" s="35" t="n">
        <f aca="false">IF(ISBLANK(B693),"",IF( ISBLANK(O693), , 1))</f>
        <v>0</v>
      </c>
      <c r="S693" s="38" t="str">
        <f aca="true">IF(ISBLANK(B693),"",IF( ISBLANK(K693), "" , IF( ISBLANK(O693), (TODAY()-K693)/365, (O693-K693)/365)) )</f>
        <v/>
      </c>
      <c r="T693" s="38" t="str">
        <f aca="false">IF(ISBLANK(B693),"",IF( ISBLANK(K693), "" , IF( ISBLANK(O693), ($Z$41-K693)/365, (O693-K693)/365)) )</f>
        <v/>
      </c>
      <c r="U693" s="38" t="str">
        <f aca="true">IF(ISBLANK(B693),"",IF( ISBLANK(O693), "", (TODAY()-O693)/365))</f>
        <v/>
      </c>
      <c r="V693" s="38" t="str">
        <f aca="false">IF(ISBLANK(B693),"",IF( ISBLANK(O693), "", ($Z$41-O693)/365))</f>
        <v/>
      </c>
      <c r="W693" s="29"/>
      <c r="X693" s="48" t="n">
        <v>1</v>
      </c>
      <c r="Y693" s="40"/>
    </row>
    <row r="694" customFormat="false" ht="15" hidden="false" customHeight="false" outlineLevel="0" collapsed="false">
      <c r="A694" s="1" t="n">
        <v>698</v>
      </c>
      <c r="B694" s="28" t="n">
        <v>1</v>
      </c>
      <c r="C694" s="29"/>
      <c r="D694" s="30" t="str">
        <f aca="false">CONCATENATE(E694,", ",F694,", кв-ры: ",H694,", агр: ",I694,", ",W694)</f>
        <v>, , кв-ры: 10,20,30,40,, агр: , </v>
      </c>
      <c r="E694" s="31"/>
      <c r="F694" s="31"/>
      <c r="G694" s="31"/>
      <c r="H694" s="31" t="s">
        <v>107</v>
      </c>
      <c r="I694" s="32"/>
      <c r="J694" s="4"/>
      <c r="K694" s="46"/>
      <c r="L694" s="34" t="str">
        <f aca="false">IF(ISBLANK(K694),"a","b")</f>
        <v>a</v>
      </c>
      <c r="M694" s="34" t="str">
        <f aca="false">IF(ISBLANK(B694),"",IF(L694="b",K694,IF(L694="a","")))</f>
        <v/>
      </c>
      <c r="N694" s="35" t="n">
        <f aca="false">IF(ISBLANK(B694),"",IF( ISBLANK(K694), , IF( ISBLANK(O694), 1,) ))</f>
        <v>0</v>
      </c>
      <c r="O694" s="44"/>
      <c r="P694" s="37" t="str">
        <f aca="false">IF(ISBLANK(O694),"a","b")</f>
        <v>a</v>
      </c>
      <c r="Q694" s="34" t="str">
        <f aca="false">IF(ISBLANK(B694),"",IF(P694="b",O694,IF(P694="a","")))</f>
        <v/>
      </c>
      <c r="R694" s="35" t="n">
        <f aca="false">IF(ISBLANK(B694),"",IF( ISBLANK(O694), , 1))</f>
        <v>0</v>
      </c>
      <c r="S694" s="38" t="str">
        <f aca="true">IF(ISBLANK(B694),"",IF( ISBLANK(K694), "" , IF( ISBLANK(O694), (TODAY()-K694)/365, (O694-K694)/365)) )</f>
        <v/>
      </c>
      <c r="T694" s="38" t="str">
        <f aca="false">IF(ISBLANK(B694),"",IF( ISBLANK(K694), "" , IF( ISBLANK(O694), ($Z$41-K694)/365, (O694-K694)/365)) )</f>
        <v/>
      </c>
      <c r="U694" s="38" t="str">
        <f aca="true">IF(ISBLANK(B694),"",IF( ISBLANK(O694), "", (TODAY()-O694)/365))</f>
        <v/>
      </c>
      <c r="V694" s="38" t="str">
        <f aca="false">IF(ISBLANK(B694),"",IF( ISBLANK(O694), "", ($Z$41-O694)/365))</f>
        <v/>
      </c>
      <c r="W694" s="29"/>
      <c r="X694" s="50" t="n">
        <v>1</v>
      </c>
      <c r="Y694" s="51"/>
    </row>
    <row r="695" customFormat="false" ht="15" hidden="false" customHeight="false" outlineLevel="0" collapsed="false">
      <c r="A695" s="1" t="n">
        <v>699</v>
      </c>
      <c r="B695" s="28" t="n">
        <v>1</v>
      </c>
      <c r="C695" s="29" t="n">
        <v>48</v>
      </c>
      <c r="D695" s="30" t="str">
        <f aca="false">CONCATENATE(E695,", ",F695,", кв-ры: ",H695,", агр: ",I695,", ",W695)</f>
        <v> Ленина, 68, кв-ры: 1, агр: без номера, </v>
      </c>
      <c r="E695" s="31" t="s">
        <v>130</v>
      </c>
      <c r="F695" s="31" t="n">
        <v>68</v>
      </c>
      <c r="G695" s="31" t="n">
        <v>8</v>
      </c>
      <c r="H695" s="31" t="n">
        <v>1</v>
      </c>
      <c r="I695" s="32" t="s">
        <v>158</v>
      </c>
      <c r="J695" s="4"/>
      <c r="K695" s="33"/>
      <c r="L695" s="34" t="str">
        <f aca="false">IF(ISBLANK(K695),"a","b")</f>
        <v>a</v>
      </c>
      <c r="M695" s="34" t="str">
        <f aca="false">IF(ISBLANK(B695),"",IF(L695="b",K695,IF(L695="a","")))</f>
        <v/>
      </c>
      <c r="N695" s="35" t="n">
        <f aca="false">IF(ISBLANK(B695),"",IF( ISBLANK(K695), , IF( ISBLANK(O695), 1,) ))</f>
        <v>0</v>
      </c>
      <c r="O695" s="44"/>
      <c r="P695" s="37" t="str">
        <f aca="false">IF(ISBLANK(O695),"a","b")</f>
        <v>a</v>
      </c>
      <c r="Q695" s="34" t="str">
        <f aca="false">IF(ISBLANK(B695),"",IF(P695="b",O695,IF(P695="a","")))</f>
        <v/>
      </c>
      <c r="R695" s="35" t="n">
        <f aca="false">IF(ISBLANK(B695),"",IF( ISBLANK(O695), , 1))</f>
        <v>0</v>
      </c>
      <c r="S695" s="38" t="str">
        <f aca="true">IF(ISBLANK(B695),"",IF( ISBLANK(K695), "" , IF( ISBLANK(O695), (TODAY()-K695)/365, (O695-K695)/365)) )</f>
        <v/>
      </c>
      <c r="T695" s="38" t="str">
        <f aca="false">IF(ISBLANK(B695),"",IF( ISBLANK(K695), "" , IF( ISBLANK(O695), ($Z$41-K695)/365, (O695-K695)/365)) )</f>
        <v/>
      </c>
      <c r="U695" s="38" t="str">
        <f aca="true">IF(ISBLANK(B695),"",IF( ISBLANK(O695), "", (TODAY()-O695)/365))</f>
        <v/>
      </c>
      <c r="V695" s="38" t="str">
        <f aca="false">IF(ISBLANK(B695),"",IF( ISBLANK(O695), "", ($Z$41-O695)/365))</f>
        <v/>
      </c>
      <c r="W695" s="29"/>
      <c r="X695" s="50" t="n">
        <v>1</v>
      </c>
      <c r="Y695" s="51"/>
    </row>
    <row r="696" customFormat="false" ht="15" hidden="false" customHeight="false" outlineLevel="0" collapsed="false">
      <c r="A696" s="1" t="n">
        <v>700</v>
      </c>
      <c r="B696" s="28" t="n">
        <v>1</v>
      </c>
      <c r="C696" s="29"/>
      <c r="D696" s="30" t="str">
        <f aca="false">CONCATENATE(E696,", ",F696,", кв-ры: ",H696,", агр: ",I696,", ",W696)</f>
        <v>, , кв-ры: 2, агр: , </v>
      </c>
      <c r="E696" s="31"/>
      <c r="F696" s="31"/>
      <c r="G696" s="31"/>
      <c r="H696" s="31" t="n">
        <v>2</v>
      </c>
      <c r="I696" s="32"/>
      <c r="J696" s="4"/>
      <c r="K696" s="46"/>
      <c r="L696" s="34" t="str">
        <f aca="false">IF(ISBLANK(K696),"a","b")</f>
        <v>a</v>
      </c>
      <c r="M696" s="34" t="str">
        <f aca="false">IF(ISBLANK(B696),"",IF(L696="b",K696,IF(L696="a","")))</f>
        <v/>
      </c>
      <c r="N696" s="35" t="n">
        <f aca="false">IF(ISBLANK(B696),"",IF( ISBLANK(K696), , IF( ISBLANK(O696), 1,) ))</f>
        <v>0</v>
      </c>
      <c r="O696" s="44"/>
      <c r="P696" s="37" t="str">
        <f aca="false">IF(ISBLANK(O696),"a","b")</f>
        <v>a</v>
      </c>
      <c r="Q696" s="34" t="str">
        <f aca="false">IF(ISBLANK(B696),"",IF(P696="b",O696,IF(P696="a","")))</f>
        <v/>
      </c>
      <c r="R696" s="35" t="n">
        <f aca="false">IF(ISBLANK(B696),"",IF( ISBLANK(O696), , 1))</f>
        <v>0</v>
      </c>
      <c r="S696" s="38" t="str">
        <f aca="true">IF(ISBLANK(B696),"",IF( ISBLANK(K696), "" , IF( ISBLANK(O696), (TODAY()-K696)/365, (O696-K696)/365)) )</f>
        <v/>
      </c>
      <c r="T696" s="38" t="str">
        <f aca="false">IF(ISBLANK(B696),"",IF( ISBLANK(K696), "" , IF( ISBLANK(O696), ($Z$41-K696)/365, (O696-K696)/365)) )</f>
        <v/>
      </c>
      <c r="U696" s="38" t="str">
        <f aca="true">IF(ISBLANK(B696),"",IF( ISBLANK(O696), "", (TODAY()-O696)/365))</f>
        <v/>
      </c>
      <c r="V696" s="38" t="str">
        <f aca="false">IF(ISBLANK(B696),"",IF( ISBLANK(O696), "", ($Z$41-O696)/365))</f>
        <v/>
      </c>
      <c r="W696" s="29"/>
      <c r="X696" s="48" t="n">
        <v>1</v>
      </c>
      <c r="Y696" s="40"/>
    </row>
    <row r="697" customFormat="false" ht="15" hidden="false" customHeight="false" outlineLevel="0" collapsed="false">
      <c r="A697" s="1" t="n">
        <v>701</v>
      </c>
      <c r="B697" s="28" t="n">
        <v>1</v>
      </c>
      <c r="C697" s="29"/>
      <c r="D697" s="30" t="str">
        <f aca="false">CONCATENATE(E697,", ",F697,", кв-ры: ",H697,", агр: ",I697,", ",W697)</f>
        <v>, , кв-ры: 3, агр: , </v>
      </c>
      <c r="E697" s="31"/>
      <c r="F697" s="31"/>
      <c r="G697" s="31"/>
      <c r="H697" s="31" t="n">
        <v>3</v>
      </c>
      <c r="I697" s="32"/>
      <c r="J697" s="4"/>
      <c r="K697" s="46"/>
      <c r="L697" s="34" t="str">
        <f aca="false">IF(ISBLANK(K697),"a","b")</f>
        <v>a</v>
      </c>
      <c r="M697" s="34" t="str">
        <f aca="false">IF(ISBLANK(B697),"",IF(L697="b",K697,IF(L697="a","")))</f>
        <v/>
      </c>
      <c r="N697" s="35" t="n">
        <f aca="false">IF(ISBLANK(B697),"",IF( ISBLANK(K697), , IF( ISBLANK(O697), 1,) ))</f>
        <v>0</v>
      </c>
      <c r="O697" s="44"/>
      <c r="P697" s="37" t="str">
        <f aca="false">IF(ISBLANK(O697),"a","b")</f>
        <v>a</v>
      </c>
      <c r="Q697" s="34" t="str">
        <f aca="false">IF(ISBLANK(B697),"",IF(P697="b",O697,IF(P697="a","")))</f>
        <v/>
      </c>
      <c r="R697" s="35" t="n">
        <f aca="false">IF(ISBLANK(B697),"",IF( ISBLANK(O697), , 1))</f>
        <v>0</v>
      </c>
      <c r="S697" s="38" t="str">
        <f aca="true">IF(ISBLANK(B697),"",IF( ISBLANK(K697), "" , IF( ISBLANK(O697), (TODAY()-K697)/365, (O697-K697)/365)) )</f>
        <v/>
      </c>
      <c r="T697" s="38" t="str">
        <f aca="false">IF(ISBLANK(B697),"",IF( ISBLANK(K697), "" , IF( ISBLANK(O697), ($Z$41-K697)/365, (O697-K697)/365)) )</f>
        <v/>
      </c>
      <c r="U697" s="38" t="str">
        <f aca="true">IF(ISBLANK(B697),"",IF( ISBLANK(O697), "", (TODAY()-O697)/365))</f>
        <v/>
      </c>
      <c r="V697" s="38" t="str">
        <f aca="false">IF(ISBLANK(B697),"",IF( ISBLANK(O697), "", ($Z$41-O697)/365))</f>
        <v/>
      </c>
      <c r="W697" s="29"/>
      <c r="X697" s="48" t="n">
        <v>1</v>
      </c>
      <c r="Y697" s="40"/>
    </row>
    <row r="698" customFormat="false" ht="15" hidden="false" customHeight="false" outlineLevel="0" collapsed="false">
      <c r="A698" s="1" t="n">
        <v>702</v>
      </c>
      <c r="B698" s="28" t="n">
        <v>1</v>
      </c>
      <c r="C698" s="29"/>
      <c r="D698" s="30" t="str">
        <f aca="false">CONCATENATE(E698,", ",F698,", кв-ры: ",H698,", агр: ",I698,", ",W698)</f>
        <v>, , кв-ры: 4, агр: , </v>
      </c>
      <c r="E698" s="31"/>
      <c r="F698" s="31"/>
      <c r="G698" s="31"/>
      <c r="H698" s="31" t="n">
        <v>4</v>
      </c>
      <c r="I698" s="32"/>
      <c r="J698" s="4"/>
      <c r="K698" s="46"/>
      <c r="L698" s="34" t="str">
        <f aca="false">IF(ISBLANK(K698),"a","b")</f>
        <v>a</v>
      </c>
      <c r="M698" s="34" t="str">
        <f aca="false">IF(ISBLANK(B698),"",IF(L698="b",K698,IF(L698="a","")))</f>
        <v/>
      </c>
      <c r="N698" s="35" t="n">
        <f aca="false">IF(ISBLANK(B698),"",IF( ISBLANK(K698), , IF( ISBLANK(O698), 1,) ))</f>
        <v>0</v>
      </c>
      <c r="O698" s="44"/>
      <c r="P698" s="37" t="str">
        <f aca="false">IF(ISBLANK(O698),"a","b")</f>
        <v>a</v>
      </c>
      <c r="Q698" s="34" t="str">
        <f aca="false">IF(ISBLANK(B698),"",IF(P698="b",O698,IF(P698="a","")))</f>
        <v/>
      </c>
      <c r="R698" s="35" t="n">
        <f aca="false">IF(ISBLANK(B698),"",IF( ISBLANK(O698), , 1))</f>
        <v>0</v>
      </c>
      <c r="S698" s="38" t="str">
        <f aca="true">IF(ISBLANK(B698),"",IF( ISBLANK(K698), "" , IF( ISBLANK(O698), (TODAY()-K698)/365, (O698-K698)/365)) )</f>
        <v/>
      </c>
      <c r="T698" s="38" t="str">
        <f aca="false">IF(ISBLANK(B698),"",IF( ISBLANK(K698), "" , IF( ISBLANK(O698), ($Z$41-K698)/365, (O698-K698)/365)) )</f>
        <v/>
      </c>
      <c r="U698" s="38" t="str">
        <f aca="true">IF(ISBLANK(B698),"",IF( ISBLANK(O698), "", (TODAY()-O698)/365))</f>
        <v/>
      </c>
      <c r="V698" s="38" t="str">
        <f aca="false">IF(ISBLANK(B698),"",IF( ISBLANK(O698), "", ($Z$41-O698)/365))</f>
        <v/>
      </c>
      <c r="W698" s="29"/>
      <c r="X698" s="48" t="n">
        <v>1</v>
      </c>
      <c r="Y698" s="40"/>
    </row>
    <row r="699" customFormat="false" ht="15" hidden="false" customHeight="false" outlineLevel="0" collapsed="false">
      <c r="A699" s="1" t="n">
        <v>703</v>
      </c>
      <c r="B699" s="28" t="n">
        <v>1</v>
      </c>
      <c r="C699" s="29"/>
      <c r="D699" s="30" t="str">
        <f aca="false">CONCATENATE(E699,", ",F699,", кв-ры: ",H699,", агр: ",I699,", ",W699)</f>
        <v>, , кв-ры: 5, агр: , </v>
      </c>
      <c r="E699" s="31"/>
      <c r="F699" s="31"/>
      <c r="G699" s="31"/>
      <c r="H699" s="31" t="n">
        <v>5</v>
      </c>
      <c r="I699" s="32"/>
      <c r="J699" s="4"/>
      <c r="K699" s="46"/>
      <c r="L699" s="34" t="str">
        <f aca="false">IF(ISBLANK(K699),"a","b")</f>
        <v>a</v>
      </c>
      <c r="M699" s="34" t="str">
        <f aca="false">IF(ISBLANK(B699),"",IF(L699="b",K699,IF(L699="a","")))</f>
        <v/>
      </c>
      <c r="N699" s="35" t="n">
        <f aca="false">IF(ISBLANK(B699),"",IF( ISBLANK(K699), , IF( ISBLANK(O699), 1,) ))</f>
        <v>0</v>
      </c>
      <c r="O699" s="44"/>
      <c r="P699" s="37" t="str">
        <f aca="false">IF(ISBLANK(O699),"a","b")</f>
        <v>a</v>
      </c>
      <c r="Q699" s="34" t="str">
        <f aca="false">IF(ISBLANK(B699),"",IF(P699="b",O699,IF(P699="a","")))</f>
        <v/>
      </c>
      <c r="R699" s="35" t="n">
        <f aca="false">IF(ISBLANK(B699),"",IF( ISBLANK(O699), , 1))</f>
        <v>0</v>
      </c>
      <c r="S699" s="38" t="str">
        <f aca="true">IF(ISBLANK(B699),"",IF( ISBLANK(K699), "" , IF( ISBLANK(O699), (TODAY()-K699)/365, (O699-K699)/365)) )</f>
        <v/>
      </c>
      <c r="T699" s="38" t="str">
        <f aca="false">IF(ISBLANK(B699),"",IF( ISBLANK(K699), "" , IF( ISBLANK(O699), ($Z$41-K699)/365, (O699-K699)/365)) )</f>
        <v/>
      </c>
      <c r="U699" s="38" t="str">
        <f aca="true">IF(ISBLANK(B699),"",IF( ISBLANK(O699), "", (TODAY()-O699)/365))</f>
        <v/>
      </c>
      <c r="V699" s="38" t="str">
        <f aca="false">IF(ISBLANK(B699),"",IF( ISBLANK(O699), "", ($Z$41-O699)/365))</f>
        <v/>
      </c>
      <c r="W699" s="29"/>
      <c r="X699" s="48" t="n">
        <v>1</v>
      </c>
      <c r="Y699" s="40"/>
    </row>
    <row r="700" customFormat="false" ht="15" hidden="false" customHeight="false" outlineLevel="0" collapsed="false">
      <c r="A700" s="1" t="n">
        <v>704</v>
      </c>
      <c r="B700" s="28" t="n">
        <v>1</v>
      </c>
      <c r="C700" s="29"/>
      <c r="D700" s="30" t="str">
        <f aca="false">CONCATENATE(E700,", ",F700,", кв-ры: ",H700,", агр: ",I700,", ",W700)</f>
        <v>, , кв-ры: 6, агр: , </v>
      </c>
      <c r="E700" s="31"/>
      <c r="F700" s="31"/>
      <c r="G700" s="31"/>
      <c r="H700" s="31" t="n">
        <v>6</v>
      </c>
      <c r="I700" s="32"/>
      <c r="J700" s="4"/>
      <c r="K700" s="46"/>
      <c r="L700" s="34" t="str">
        <f aca="false">IF(ISBLANK(K700),"a","b")</f>
        <v>a</v>
      </c>
      <c r="M700" s="34" t="str">
        <f aca="false">IF(ISBLANK(B700),"",IF(L700="b",K700,IF(L700="a","")))</f>
        <v/>
      </c>
      <c r="N700" s="35" t="n">
        <f aca="false">IF(ISBLANK(B700),"",IF( ISBLANK(K700), , IF( ISBLANK(O700), 1,) ))</f>
        <v>0</v>
      </c>
      <c r="O700" s="44"/>
      <c r="P700" s="37" t="str">
        <f aca="false">IF(ISBLANK(O700),"a","b")</f>
        <v>a</v>
      </c>
      <c r="Q700" s="34" t="str">
        <f aca="false">IF(ISBLANK(B700),"",IF(P700="b",O700,IF(P700="a","")))</f>
        <v/>
      </c>
      <c r="R700" s="35" t="n">
        <f aca="false">IF(ISBLANK(B700),"",IF( ISBLANK(O700), , 1))</f>
        <v>0</v>
      </c>
      <c r="S700" s="38" t="str">
        <f aca="true">IF(ISBLANK(B700),"",IF( ISBLANK(K700), "" , IF( ISBLANK(O700), (TODAY()-K700)/365, (O700-K700)/365)) )</f>
        <v/>
      </c>
      <c r="T700" s="38" t="str">
        <f aca="false">IF(ISBLANK(B700),"",IF( ISBLANK(K700), "" , IF( ISBLANK(O700), ($Z$41-K700)/365, (O700-K700)/365)) )</f>
        <v/>
      </c>
      <c r="U700" s="38" t="str">
        <f aca="true">IF(ISBLANK(B700),"",IF( ISBLANK(O700), "", (TODAY()-O700)/365))</f>
        <v/>
      </c>
      <c r="V700" s="38" t="str">
        <f aca="false">IF(ISBLANK(B700),"",IF( ISBLANK(O700), "", ($Z$41-O700)/365))</f>
        <v/>
      </c>
      <c r="W700" s="29"/>
      <c r="X700" s="48" t="n">
        <v>1</v>
      </c>
      <c r="Y700" s="40"/>
    </row>
    <row r="701" customFormat="false" ht="15" hidden="false" customHeight="false" outlineLevel="0" collapsed="false">
      <c r="A701" s="1" t="n">
        <v>705</v>
      </c>
      <c r="B701" s="28" t="n">
        <v>1</v>
      </c>
      <c r="C701" s="29"/>
      <c r="D701" s="30" t="str">
        <f aca="false">CONCATENATE(E701,", ",F701,", кв-ры: ",H701,", агр: ",I701,", ",W701)</f>
        <v>, , кв-ры: 7, агр: , </v>
      </c>
      <c r="E701" s="31"/>
      <c r="F701" s="31"/>
      <c r="G701" s="31"/>
      <c r="H701" s="31" t="n">
        <v>7</v>
      </c>
      <c r="I701" s="32"/>
      <c r="J701" s="4"/>
      <c r="K701" s="46"/>
      <c r="L701" s="34" t="str">
        <f aca="false">IF(ISBLANK(K701),"a","b")</f>
        <v>a</v>
      </c>
      <c r="M701" s="34" t="str">
        <f aca="false">IF(ISBLANK(B701),"",IF(L701="b",K701,IF(L701="a","")))</f>
        <v/>
      </c>
      <c r="N701" s="35" t="n">
        <f aca="false">IF(ISBLANK(B701),"",IF( ISBLANK(K701), , IF( ISBLANK(O701), 1,) ))</f>
        <v>0</v>
      </c>
      <c r="O701" s="44"/>
      <c r="P701" s="37" t="str">
        <f aca="false">IF(ISBLANK(O701),"a","b")</f>
        <v>a</v>
      </c>
      <c r="Q701" s="34" t="str">
        <f aca="false">IF(ISBLANK(B701),"",IF(P701="b",O701,IF(P701="a","")))</f>
        <v/>
      </c>
      <c r="R701" s="35" t="n">
        <f aca="false">IF(ISBLANK(B701),"",IF( ISBLANK(O701), , 1))</f>
        <v>0</v>
      </c>
      <c r="S701" s="38" t="str">
        <f aca="true">IF(ISBLANK(B701),"",IF( ISBLANK(K701), "" , IF( ISBLANK(O701), (TODAY()-K701)/365, (O701-K701)/365)) )</f>
        <v/>
      </c>
      <c r="T701" s="38" t="str">
        <f aca="false">IF(ISBLANK(B701),"",IF( ISBLANK(K701), "" , IF( ISBLANK(O701), ($Z$41-K701)/365, (O701-K701)/365)) )</f>
        <v/>
      </c>
      <c r="U701" s="38" t="str">
        <f aca="true">IF(ISBLANK(B701),"",IF( ISBLANK(O701), "", (TODAY()-O701)/365))</f>
        <v/>
      </c>
      <c r="V701" s="38" t="str">
        <f aca="false">IF(ISBLANK(B701),"",IF( ISBLANK(O701), "", ($Z$41-O701)/365))</f>
        <v/>
      </c>
      <c r="W701" s="29"/>
      <c r="X701" s="48" t="n">
        <v>1</v>
      </c>
      <c r="Y701" s="40"/>
    </row>
    <row r="702" customFormat="false" ht="15" hidden="false" customHeight="false" outlineLevel="0" collapsed="false">
      <c r="A702" s="1" t="n">
        <v>706</v>
      </c>
      <c r="B702" s="28" t="n">
        <v>1</v>
      </c>
      <c r="C702" s="29"/>
      <c r="D702" s="30" t="str">
        <f aca="false">CONCATENATE(E702,", ",F702,", кв-ры: ",H702,", агр: ",I702,", ",W702)</f>
        <v>, , кв-ры: 8, агр: , </v>
      </c>
      <c r="E702" s="31"/>
      <c r="F702" s="31"/>
      <c r="G702" s="31"/>
      <c r="H702" s="31" t="n">
        <v>8</v>
      </c>
      <c r="I702" s="32"/>
      <c r="J702" s="4"/>
      <c r="K702" s="46"/>
      <c r="L702" s="34" t="str">
        <f aca="false">IF(ISBLANK(K702),"a","b")</f>
        <v>a</v>
      </c>
      <c r="M702" s="34" t="str">
        <f aca="false">IF(ISBLANK(B702),"",IF(L702="b",K702,IF(L702="a","")))</f>
        <v/>
      </c>
      <c r="N702" s="35" t="n">
        <f aca="false">IF(ISBLANK(B702),"",IF( ISBLANK(K702), , IF( ISBLANK(O702), 1,) ))</f>
        <v>0</v>
      </c>
      <c r="O702" s="44"/>
      <c r="P702" s="37" t="str">
        <f aca="false">IF(ISBLANK(O702),"a","b")</f>
        <v>a</v>
      </c>
      <c r="Q702" s="34" t="str">
        <f aca="false">IF(ISBLANK(B702),"",IF(P702="b",O702,IF(P702="a","")))</f>
        <v/>
      </c>
      <c r="R702" s="35" t="n">
        <f aca="false">IF(ISBLANK(B702),"",IF( ISBLANK(O702), , 1))</f>
        <v>0</v>
      </c>
      <c r="S702" s="38" t="str">
        <f aca="true">IF(ISBLANK(B702),"",IF( ISBLANK(K702), "" , IF( ISBLANK(O702), (TODAY()-K702)/365, (O702-K702)/365)) )</f>
        <v/>
      </c>
      <c r="T702" s="38" t="str">
        <f aca="false">IF(ISBLANK(B702),"",IF( ISBLANK(K702), "" , IF( ISBLANK(O702), ($Z$41-K702)/365, (O702-K702)/365)) )</f>
        <v/>
      </c>
      <c r="U702" s="38" t="str">
        <f aca="true">IF(ISBLANK(B702),"",IF( ISBLANK(O702), "", (TODAY()-O702)/365))</f>
        <v/>
      </c>
      <c r="V702" s="38" t="str">
        <f aca="false">IF(ISBLANK(B702),"",IF( ISBLANK(O702), "", ($Z$41-O702)/365))</f>
        <v/>
      </c>
      <c r="W702" s="29"/>
      <c r="X702" s="48" t="n">
        <v>1</v>
      </c>
      <c r="Y702" s="40"/>
    </row>
    <row r="703" customFormat="false" ht="15" hidden="false" customHeight="false" outlineLevel="0" collapsed="false">
      <c r="A703" s="1" t="n">
        <v>707</v>
      </c>
      <c r="B703" s="28" t="n">
        <v>1</v>
      </c>
      <c r="C703" s="29" t="n">
        <v>49</v>
      </c>
      <c r="D703" s="30" t="str">
        <f aca="false">CONCATENATE(E703,", ",F703,", кв-ры: ",H703,", агр: ",I703,", ",W703)</f>
        <v> Ленина, 60а, кв-ры: 1,11,21,31,41,51,61,71,81,91,101,111,121,131,141,, агр: Общежитие, </v>
      </c>
      <c r="E703" s="31" t="s">
        <v>130</v>
      </c>
      <c r="F703" s="31" t="s">
        <v>159</v>
      </c>
      <c r="G703" s="31" t="n">
        <v>150</v>
      </c>
      <c r="H703" s="31" t="s">
        <v>160</v>
      </c>
      <c r="I703" s="32" t="s">
        <v>161</v>
      </c>
      <c r="J703" s="4"/>
      <c r="K703" s="46"/>
      <c r="L703" s="34" t="str">
        <f aca="false">IF(ISBLANK(K703),"a","b")</f>
        <v>a</v>
      </c>
      <c r="M703" s="34" t="str">
        <f aca="false">IF(ISBLANK(B703),"",IF(L703="b",K703,IF(L703="a","")))</f>
        <v/>
      </c>
      <c r="N703" s="35" t="n">
        <f aca="false">IF(ISBLANK(B703),"",IF( ISBLANK(K703), , IF( ISBLANK(O703), 1,) ))</f>
        <v>0</v>
      </c>
      <c r="O703" s="44"/>
      <c r="P703" s="37" t="str">
        <f aca="false">IF(ISBLANK(O703),"a","b")</f>
        <v>a</v>
      </c>
      <c r="Q703" s="34" t="str">
        <f aca="false">IF(ISBLANK(B703),"",IF(P703="b",O703,IF(P703="a","")))</f>
        <v/>
      </c>
      <c r="R703" s="35" t="n">
        <f aca="false">IF(ISBLANK(B703),"",IF( ISBLANK(O703), , 1))</f>
        <v>0</v>
      </c>
      <c r="S703" s="38" t="str">
        <f aca="true">IF(ISBLANK(B703),"",IF( ISBLANK(K703), "" , IF( ISBLANK(O703), (TODAY()-K703)/365, (O703-K703)/365)) )</f>
        <v/>
      </c>
      <c r="T703" s="38" t="str">
        <f aca="false">IF(ISBLANK(B703),"",IF( ISBLANK(K703), "" , IF( ISBLANK(O703), ($Z$41-K703)/365, (O703-K703)/365)) )</f>
        <v/>
      </c>
      <c r="U703" s="38" t="str">
        <f aca="true">IF(ISBLANK(B703),"",IF( ISBLANK(O703), "", (TODAY()-O703)/365))</f>
        <v/>
      </c>
      <c r="V703" s="38" t="str">
        <f aca="false">IF(ISBLANK(B703),"",IF( ISBLANK(O703), "", ($Z$41-O703)/365))</f>
        <v/>
      </c>
      <c r="W703" s="29"/>
      <c r="X703" s="48" t="n">
        <v>1</v>
      </c>
      <c r="Y703" s="40"/>
    </row>
    <row r="704" customFormat="false" ht="15" hidden="false" customHeight="false" outlineLevel="0" collapsed="false">
      <c r="A704" s="1" t="n">
        <v>708</v>
      </c>
      <c r="B704" s="28" t="n">
        <v>1</v>
      </c>
      <c r="C704" s="29"/>
      <c r="D704" s="30" t="str">
        <f aca="false">CONCATENATE(E704,", ",F704,", кв-ры: ",H704,", агр: ",I704,", ",W704)</f>
        <v>, , кв-ры: 2,12,22,32,42,52,62,72,82,92,102,112,122,132,142,, агр: , </v>
      </c>
      <c r="E704" s="31"/>
      <c r="F704" s="31"/>
      <c r="G704" s="31"/>
      <c r="H704" s="31" t="s">
        <v>162</v>
      </c>
      <c r="I704" s="32"/>
      <c r="J704" s="70"/>
      <c r="K704" s="71"/>
      <c r="L704" s="34" t="str">
        <f aca="false">IF(ISBLANK(K704),"a","b")</f>
        <v>a</v>
      </c>
      <c r="M704" s="34" t="str">
        <f aca="false">IF(ISBLANK(B704),"",IF(L704="b",K704,IF(L704="a","")))</f>
        <v/>
      </c>
      <c r="N704" s="35" t="n">
        <f aca="false">IF(ISBLANK(B704),"",IF( ISBLANK(K704), , IF( ISBLANK(O704), 1,) ))</f>
        <v>0</v>
      </c>
      <c r="O704" s="72"/>
      <c r="P704" s="37" t="str">
        <f aca="false">IF(ISBLANK(O704),"a","b")</f>
        <v>a</v>
      </c>
      <c r="Q704" s="34" t="str">
        <f aca="false">IF(ISBLANK(B704),"",IF(P704="b",O704,IF(P704="a","")))</f>
        <v/>
      </c>
      <c r="R704" s="35" t="n">
        <f aca="false">IF(ISBLANK(B704),"",IF( ISBLANK(O704), , 1))</f>
        <v>0</v>
      </c>
      <c r="S704" s="38" t="str">
        <f aca="true">IF(ISBLANK(B704),"",IF( ISBLANK(K704), "" , IF( ISBLANK(O704), (TODAY()-K704)/365, (O704-K704)/365)) )</f>
        <v/>
      </c>
      <c r="T704" s="38" t="str">
        <f aca="false">IF(ISBLANK(B704),"",IF( ISBLANK(K704), "" , IF( ISBLANK(O704), ($Z$41-K704)/365, (O704-K704)/365)) )</f>
        <v/>
      </c>
      <c r="U704" s="38" t="str">
        <f aca="true">IF(ISBLANK(B704),"",IF( ISBLANK(O704), "", (TODAY()-O704)/365))</f>
        <v/>
      </c>
      <c r="V704" s="38" t="str">
        <f aca="false">IF(ISBLANK(B704),"",IF( ISBLANK(O704), "", ($Z$41-O704)/365))</f>
        <v/>
      </c>
      <c r="W704" s="29"/>
      <c r="X704" s="48"/>
      <c r="Y704" s="40"/>
    </row>
    <row r="705" customFormat="false" ht="15" hidden="false" customHeight="false" outlineLevel="0" collapsed="false">
      <c r="A705" s="1" t="n">
        <v>709</v>
      </c>
      <c r="B705" s="28" t="n">
        <v>1</v>
      </c>
      <c r="C705" s="29"/>
      <c r="D705" s="30" t="str">
        <f aca="false">CONCATENATE(E705,", ",F705,", кв-ры: ",H705,", агр: ",I705,", ",W705)</f>
        <v>, , кв-ры: 3,13,23,33,43,53,63,73,83,93,103,113,123,133,143,, агр: , </v>
      </c>
      <c r="E705" s="31"/>
      <c r="F705" s="31"/>
      <c r="G705" s="31"/>
      <c r="H705" s="31" t="s">
        <v>163</v>
      </c>
      <c r="I705" s="32"/>
      <c r="J705" s="4"/>
      <c r="K705" s="33"/>
      <c r="L705" s="34" t="str">
        <f aca="false">IF(ISBLANK(K705),"a","b")</f>
        <v>a</v>
      </c>
      <c r="M705" s="34" t="str">
        <f aca="false">IF(ISBLANK(B705),"",IF(L705="b",K705,IF(L705="a","")))</f>
        <v/>
      </c>
      <c r="N705" s="35" t="n">
        <f aca="false">IF(ISBLANK(B705),"",IF( ISBLANK(K705), , IF( ISBLANK(O705), 1,) ))</f>
        <v>0</v>
      </c>
      <c r="O705" s="44"/>
      <c r="P705" s="37" t="str">
        <f aca="false">IF(ISBLANK(O705),"a","b")</f>
        <v>a</v>
      </c>
      <c r="Q705" s="34" t="str">
        <f aca="false">IF(ISBLANK(B705),"",IF(P705="b",O705,IF(P705="a","")))</f>
        <v/>
      </c>
      <c r="R705" s="35" t="n">
        <f aca="false">IF(ISBLANK(B705),"",IF( ISBLANK(O705), , 1))</f>
        <v>0</v>
      </c>
      <c r="S705" s="38" t="str">
        <f aca="true">IF(ISBLANK(B705),"",IF( ISBLANK(K705), "" , IF( ISBLANK(O705), (TODAY()-K705)/365, (O705-K705)/365)) )</f>
        <v/>
      </c>
      <c r="T705" s="38" t="str">
        <f aca="false">IF(ISBLANK(B705),"",IF( ISBLANK(K705), "" , IF( ISBLANK(O705), ($Z$41-K705)/365, (O705-K705)/365)) )</f>
        <v/>
      </c>
      <c r="U705" s="38" t="str">
        <f aca="true">IF(ISBLANK(B705),"",IF( ISBLANK(O705), "", (TODAY()-O705)/365))</f>
        <v/>
      </c>
      <c r="V705" s="38" t="str">
        <f aca="false">IF(ISBLANK(B705),"",IF( ISBLANK(O705), "", ($Z$41-O705)/365))</f>
        <v/>
      </c>
      <c r="W705" s="29"/>
      <c r="X705" s="48" t="n">
        <v>1</v>
      </c>
      <c r="Y705" s="40"/>
    </row>
    <row r="706" customFormat="false" ht="15" hidden="false" customHeight="false" outlineLevel="0" collapsed="false">
      <c r="A706" s="1" t="n">
        <v>710</v>
      </c>
      <c r="B706" s="28" t="n">
        <v>1</v>
      </c>
      <c r="C706" s="29"/>
      <c r="D706" s="30" t="str">
        <f aca="false">CONCATENATE(E706,", ",F706,", кв-ры: ",H706,", агр: ",I706,", ",W706)</f>
        <v>, , кв-ры: 4,14,24,34,44,54,64,74,84,94,104,114,124,134,144,, агр: , </v>
      </c>
      <c r="E706" s="31"/>
      <c r="F706" s="31"/>
      <c r="G706" s="31"/>
      <c r="H706" s="31" t="s">
        <v>164</v>
      </c>
      <c r="I706" s="32"/>
      <c r="J706" s="4"/>
      <c r="K706" s="33"/>
      <c r="L706" s="34" t="str">
        <f aca="false">IF(ISBLANK(K706),"a","b")</f>
        <v>a</v>
      </c>
      <c r="M706" s="34" t="str">
        <f aca="false">IF(ISBLANK(B706),"",IF(L706="b",K706,IF(L706="a","")))</f>
        <v/>
      </c>
      <c r="N706" s="35" t="n">
        <f aca="false">IF(ISBLANK(B706),"",IF( ISBLANK(K706), , IF( ISBLANK(O706), 1,) ))</f>
        <v>0</v>
      </c>
      <c r="O706" s="44"/>
      <c r="P706" s="37" t="str">
        <f aca="false">IF(ISBLANK(O706),"a","b")</f>
        <v>a</v>
      </c>
      <c r="Q706" s="34" t="str">
        <f aca="false">IF(ISBLANK(B706),"",IF(P706="b",O706,IF(P706="a","")))</f>
        <v/>
      </c>
      <c r="R706" s="35" t="n">
        <f aca="false">IF(ISBLANK(B706),"",IF( ISBLANK(O706), , 1))</f>
        <v>0</v>
      </c>
      <c r="S706" s="38" t="str">
        <f aca="true">IF(ISBLANK(B706),"",IF( ISBLANK(K706), "" , IF( ISBLANK(O706), (TODAY()-K706)/365, (O706-K706)/365)) )</f>
        <v/>
      </c>
      <c r="T706" s="38" t="str">
        <f aca="false">IF(ISBLANK(B706),"",IF( ISBLANK(K706), "" , IF( ISBLANK(O706), ($Z$41-K706)/365, (O706-K706)/365)) )</f>
        <v/>
      </c>
      <c r="U706" s="38" t="str">
        <f aca="true">IF(ISBLANK(B706),"",IF( ISBLANK(O706), "", (TODAY()-O706)/365))</f>
        <v/>
      </c>
      <c r="V706" s="38" t="str">
        <f aca="false">IF(ISBLANK(B706),"",IF( ISBLANK(O706), "", ($Z$41-O706)/365))</f>
        <v/>
      </c>
      <c r="W706" s="29"/>
      <c r="X706" s="50" t="n">
        <v>1</v>
      </c>
      <c r="Y706" s="51"/>
    </row>
    <row r="707" customFormat="false" ht="15" hidden="false" customHeight="false" outlineLevel="0" collapsed="false">
      <c r="A707" s="1" t="n">
        <v>711</v>
      </c>
      <c r="B707" s="28" t="n">
        <v>1</v>
      </c>
      <c r="C707" s="29"/>
      <c r="D707" s="30" t="str">
        <f aca="false">CONCATENATE(E707,", ",F707,", кв-ры: ",H707,", агр: ",I707,", ",W707)</f>
        <v>, , кв-ры: 5,15,25,35,45,55,65,75,85,95,105,115,125,135,145,, агр: , </v>
      </c>
      <c r="E707" s="31"/>
      <c r="F707" s="31"/>
      <c r="G707" s="31"/>
      <c r="H707" s="31" t="s">
        <v>165</v>
      </c>
      <c r="I707" s="32"/>
      <c r="J707" s="4"/>
      <c r="K707" s="33"/>
      <c r="L707" s="34" t="str">
        <f aca="false">IF(ISBLANK(K707),"a","b")</f>
        <v>a</v>
      </c>
      <c r="M707" s="34" t="str">
        <f aca="false">IF(ISBLANK(B707),"",IF(L707="b",K707,IF(L707="a","")))</f>
        <v/>
      </c>
      <c r="N707" s="35" t="n">
        <f aca="false">IF(ISBLANK(B707),"",IF( ISBLANK(K707), , IF( ISBLANK(O707), 1,) ))</f>
        <v>0</v>
      </c>
      <c r="O707" s="44"/>
      <c r="P707" s="37" t="str">
        <f aca="false">IF(ISBLANK(O707),"a","b")</f>
        <v>a</v>
      </c>
      <c r="Q707" s="34" t="str">
        <f aca="false">IF(ISBLANK(B707),"",IF(P707="b",O707,IF(P707="a","")))</f>
        <v/>
      </c>
      <c r="R707" s="35" t="n">
        <f aca="false">IF(ISBLANK(B707),"",IF( ISBLANK(O707), , 1))</f>
        <v>0</v>
      </c>
      <c r="S707" s="38" t="str">
        <f aca="true">IF(ISBLANK(B707),"",IF( ISBLANK(K707), "" , IF( ISBLANK(O707), (TODAY()-K707)/365, (O707-K707)/365)) )</f>
        <v/>
      </c>
      <c r="T707" s="38" t="str">
        <f aca="false">IF(ISBLANK(B707),"",IF( ISBLANK(K707), "" , IF( ISBLANK(O707), ($Z$41-K707)/365, (O707-K707)/365)) )</f>
        <v/>
      </c>
      <c r="U707" s="38" t="str">
        <f aca="true">IF(ISBLANK(B707),"",IF( ISBLANK(O707), "", (TODAY()-O707)/365))</f>
        <v/>
      </c>
      <c r="V707" s="38" t="str">
        <f aca="false">IF(ISBLANK(B707),"",IF( ISBLANK(O707), "", ($Z$41-O707)/365))</f>
        <v/>
      </c>
      <c r="W707" s="29"/>
      <c r="X707" s="50" t="n">
        <v>1</v>
      </c>
      <c r="Y707" s="51"/>
    </row>
    <row r="708" customFormat="false" ht="15" hidden="false" customHeight="false" outlineLevel="0" collapsed="false">
      <c r="A708" s="1" t="n">
        <v>712</v>
      </c>
      <c r="B708" s="28" t="n">
        <v>1</v>
      </c>
      <c r="C708" s="29"/>
      <c r="D708" s="30" t="str">
        <f aca="false">CONCATENATE(E708,", ",F708,", кв-ры: ",H708,", агр: ",I708,", ",W708)</f>
        <v>, , кв-ры: 6,16,26,36,46,56,66,76,86,96,106,116,126,136,146,, агр: , </v>
      </c>
      <c r="E708" s="31"/>
      <c r="F708" s="31"/>
      <c r="G708" s="31"/>
      <c r="H708" s="31" t="s">
        <v>166</v>
      </c>
      <c r="I708" s="32"/>
      <c r="J708" s="4"/>
      <c r="K708" s="33"/>
      <c r="L708" s="34" t="str">
        <f aca="false">IF(ISBLANK(K708),"a","b")</f>
        <v>a</v>
      </c>
      <c r="M708" s="34" t="str">
        <f aca="false">IF(ISBLANK(B708),"",IF(L708="b",K708,IF(L708="a","")))</f>
        <v/>
      </c>
      <c r="N708" s="35" t="n">
        <f aca="false">IF(ISBLANK(B708),"",IF( ISBLANK(K708), , IF( ISBLANK(O708), 1,) ))</f>
        <v>0</v>
      </c>
      <c r="O708" s="44"/>
      <c r="P708" s="37" t="str">
        <f aca="false">IF(ISBLANK(O708),"a","b")</f>
        <v>a</v>
      </c>
      <c r="Q708" s="34" t="str">
        <f aca="false">IF(ISBLANK(B708),"",IF(P708="b",O708,IF(P708="a","")))</f>
        <v/>
      </c>
      <c r="R708" s="35" t="n">
        <f aca="false">IF(ISBLANK(B708),"",IF( ISBLANK(O708), , 1))</f>
        <v>0</v>
      </c>
      <c r="S708" s="38" t="str">
        <f aca="true">IF(ISBLANK(B708),"",IF( ISBLANK(K708), "" , IF( ISBLANK(O708), (TODAY()-K708)/365, (O708-K708)/365)) )</f>
        <v/>
      </c>
      <c r="T708" s="38" t="str">
        <f aca="false">IF(ISBLANK(B708),"",IF( ISBLANK(K708), "" , IF( ISBLANK(O708), ($Z$41-K708)/365, (O708-K708)/365)) )</f>
        <v/>
      </c>
      <c r="U708" s="38" t="str">
        <f aca="true">IF(ISBLANK(B708),"",IF( ISBLANK(O708), "", (TODAY()-O708)/365))</f>
        <v/>
      </c>
      <c r="V708" s="38" t="str">
        <f aca="false">IF(ISBLANK(B708),"",IF( ISBLANK(O708), "", ($Z$41-O708)/365))</f>
        <v/>
      </c>
      <c r="W708" s="29"/>
      <c r="X708" s="50" t="n">
        <v>1</v>
      </c>
      <c r="Y708" s="51"/>
    </row>
    <row r="709" customFormat="false" ht="15" hidden="false" customHeight="false" outlineLevel="0" collapsed="false">
      <c r="A709" s="1" t="n">
        <v>713</v>
      </c>
      <c r="B709" s="28" t="n">
        <v>1</v>
      </c>
      <c r="C709" s="29"/>
      <c r="D709" s="30" t="str">
        <f aca="false">CONCATENATE(E709,", ",F709,", кв-ры: ",H709,", агр: ",I709,", ",W709)</f>
        <v>, , кв-ры: 7,17,27,37,47,57,67,77,87,97,107,117,127,137,147,, агр: , </v>
      </c>
      <c r="E709" s="31"/>
      <c r="F709" s="31"/>
      <c r="G709" s="31"/>
      <c r="H709" s="31" t="s">
        <v>167</v>
      </c>
      <c r="I709" s="32"/>
      <c r="J709" s="4"/>
      <c r="K709" s="46"/>
      <c r="L709" s="34" t="str">
        <f aca="false">IF(ISBLANK(K709),"a","b")</f>
        <v>a</v>
      </c>
      <c r="M709" s="34" t="str">
        <f aca="false">IF(ISBLANK(B709),"",IF(L709="b",K709,IF(L709="a","")))</f>
        <v/>
      </c>
      <c r="N709" s="35" t="n">
        <f aca="false">IF(ISBLANK(B709),"",IF( ISBLANK(K709), , IF( ISBLANK(O709), 1,) ))</f>
        <v>0</v>
      </c>
      <c r="O709" s="44"/>
      <c r="P709" s="37" t="str">
        <f aca="false">IF(ISBLANK(O709),"a","b")</f>
        <v>a</v>
      </c>
      <c r="Q709" s="34" t="str">
        <f aca="false">IF(ISBLANK(B709),"",IF(P709="b",O709,IF(P709="a","")))</f>
        <v/>
      </c>
      <c r="R709" s="35" t="n">
        <f aca="false">IF(ISBLANK(B709),"",IF( ISBLANK(O709), , 1))</f>
        <v>0</v>
      </c>
      <c r="S709" s="38" t="str">
        <f aca="true">IF(ISBLANK(B709),"",IF( ISBLANK(K709), "" , IF( ISBLANK(O709), (TODAY()-K709)/365, (O709-K709)/365)) )</f>
        <v/>
      </c>
      <c r="T709" s="38" t="str">
        <f aca="false">IF(ISBLANK(B709),"",IF( ISBLANK(K709), "" , IF( ISBLANK(O709), ($Z$41-K709)/365, (O709-K709)/365)) )</f>
        <v/>
      </c>
      <c r="U709" s="38" t="str">
        <f aca="true">IF(ISBLANK(B709),"",IF( ISBLANK(O709), "", (TODAY()-O709)/365))</f>
        <v/>
      </c>
      <c r="V709" s="38" t="str">
        <f aca="false">IF(ISBLANK(B709),"",IF( ISBLANK(O709), "", ($Z$41-O709)/365))</f>
        <v/>
      </c>
      <c r="W709" s="29"/>
      <c r="X709" s="50" t="n">
        <v>1</v>
      </c>
      <c r="Y709" s="51"/>
    </row>
    <row r="710" customFormat="false" ht="15" hidden="false" customHeight="false" outlineLevel="0" collapsed="false">
      <c r="A710" s="1" t="n">
        <v>714</v>
      </c>
      <c r="B710" s="28" t="n">
        <v>1</v>
      </c>
      <c r="C710" s="29"/>
      <c r="D710" s="30" t="str">
        <f aca="false">CONCATENATE(E710,", ",F710,", кв-ры: ",H710,", агр: ",I710,", ",W710)</f>
        <v>, , кв-ры: 8,18,28,38,48,58,68,78,88,98,108,118,128,138,148,, агр: , </v>
      </c>
      <c r="E710" s="31"/>
      <c r="F710" s="31"/>
      <c r="G710" s="31"/>
      <c r="H710" s="31" t="s">
        <v>168</v>
      </c>
      <c r="I710" s="32"/>
      <c r="J710" s="4"/>
      <c r="K710" s="33"/>
      <c r="L710" s="34" t="str">
        <f aca="false">IF(ISBLANK(K710),"a","b")</f>
        <v>a</v>
      </c>
      <c r="M710" s="34" t="str">
        <f aca="false">IF(ISBLANK(B710),"",IF(L710="b",K710,IF(L710="a","")))</f>
        <v/>
      </c>
      <c r="N710" s="35" t="n">
        <f aca="false">IF(ISBLANK(B710),"",IF( ISBLANK(K710), , IF( ISBLANK(O710), 1,) ))</f>
        <v>0</v>
      </c>
      <c r="O710" s="44"/>
      <c r="P710" s="37" t="str">
        <f aca="false">IF(ISBLANK(O710),"a","b")</f>
        <v>a</v>
      </c>
      <c r="Q710" s="34" t="str">
        <f aca="false">IF(ISBLANK(B710),"",IF(P710="b",O710,IF(P710="a","")))</f>
        <v/>
      </c>
      <c r="R710" s="35" t="n">
        <f aca="false">IF(ISBLANK(B710),"",IF( ISBLANK(O710), , 1))</f>
        <v>0</v>
      </c>
      <c r="S710" s="38" t="str">
        <f aca="true">IF(ISBLANK(B710),"",IF( ISBLANK(K710), "" , IF( ISBLANK(O710), (TODAY()-K710)/365, (O710-K710)/365)) )</f>
        <v/>
      </c>
      <c r="T710" s="38" t="str">
        <f aca="false">IF(ISBLANK(B710),"",IF( ISBLANK(K710), "" , IF( ISBLANK(O710), ($Z$41-K710)/365, (O710-K710)/365)) )</f>
        <v/>
      </c>
      <c r="U710" s="38" t="str">
        <f aca="true">IF(ISBLANK(B710),"",IF( ISBLANK(O710), "", (TODAY()-O710)/365))</f>
        <v/>
      </c>
      <c r="V710" s="38" t="str">
        <f aca="false">IF(ISBLANK(B710),"",IF( ISBLANK(O710), "", ($Z$41-O710)/365))</f>
        <v/>
      </c>
      <c r="W710" s="29"/>
      <c r="X710" s="48" t="n">
        <v>1</v>
      </c>
      <c r="Y710" s="40"/>
    </row>
    <row r="711" customFormat="false" ht="15" hidden="false" customHeight="false" outlineLevel="0" collapsed="false">
      <c r="A711" s="1" t="n">
        <v>715</v>
      </c>
      <c r="B711" s="28" t="n">
        <v>1</v>
      </c>
      <c r="C711" s="29"/>
      <c r="D711" s="30" t="str">
        <f aca="false">CONCATENATE(E711,", ",F711,", кв-ры: ",H711,", агр: ",I711,", ",W711)</f>
        <v>, , кв-ры: 9,19,29,39,49,59,69,79,89,99,109,119,129,139,149,, агр: , </v>
      </c>
      <c r="E711" s="31"/>
      <c r="F711" s="31"/>
      <c r="G711" s="31"/>
      <c r="H711" s="31" t="s">
        <v>169</v>
      </c>
      <c r="I711" s="32"/>
      <c r="J711" s="4"/>
      <c r="K711" s="33"/>
      <c r="L711" s="34" t="str">
        <f aca="false">IF(ISBLANK(K711),"a","b")</f>
        <v>a</v>
      </c>
      <c r="M711" s="34" t="str">
        <f aca="false">IF(ISBLANK(B711),"",IF(L711="b",K711,IF(L711="a","")))</f>
        <v/>
      </c>
      <c r="N711" s="35" t="n">
        <f aca="false">IF(ISBLANK(B711),"",IF( ISBLANK(K711), , IF( ISBLANK(O711), 1,) ))</f>
        <v>0</v>
      </c>
      <c r="O711" s="44"/>
      <c r="P711" s="37" t="str">
        <f aca="false">IF(ISBLANK(O711),"a","b")</f>
        <v>a</v>
      </c>
      <c r="Q711" s="34" t="str">
        <f aca="false">IF(ISBLANK(B711),"",IF(P711="b",O711,IF(P711="a","")))</f>
        <v/>
      </c>
      <c r="R711" s="35" t="n">
        <f aca="false">IF(ISBLANK(B711),"",IF( ISBLANK(O711), , 1))</f>
        <v>0</v>
      </c>
      <c r="S711" s="38" t="str">
        <f aca="true">IF(ISBLANK(B711),"",IF( ISBLANK(K711), "" , IF( ISBLANK(O711), (TODAY()-K711)/365, (O711-K711)/365)) )</f>
        <v/>
      </c>
      <c r="T711" s="38" t="str">
        <f aca="false">IF(ISBLANK(B711),"",IF( ISBLANK(K711), "" , IF( ISBLANK(O711), ($Z$41-K711)/365, (O711-K711)/365)) )</f>
        <v/>
      </c>
      <c r="U711" s="38" t="str">
        <f aca="true">IF(ISBLANK(B711),"",IF( ISBLANK(O711), "", (TODAY()-O711)/365))</f>
        <v/>
      </c>
      <c r="V711" s="38" t="str">
        <f aca="false">IF(ISBLANK(B711),"",IF( ISBLANK(O711), "", ($Z$41-O711)/365))</f>
        <v/>
      </c>
      <c r="W711" s="29"/>
      <c r="X711" s="48" t="n">
        <v>1</v>
      </c>
      <c r="Y711" s="40"/>
    </row>
    <row r="712" customFormat="false" ht="15" hidden="false" customHeight="false" outlineLevel="0" collapsed="false">
      <c r="A712" s="1" t="n">
        <v>716</v>
      </c>
      <c r="B712" s="28" t="n">
        <v>1</v>
      </c>
      <c r="C712" s="29"/>
      <c r="D712" s="30" t="str">
        <f aca="false">CONCATENATE(E712,", ",F712,", кв-ры: ",H712,", агр: ",I712,", ",W712)</f>
        <v>, , кв-ры: 10,20,30,40,50,60,70,80,90,100,110,120,130,140,150,, агр: , </v>
      </c>
      <c r="E712" s="31"/>
      <c r="F712" s="31"/>
      <c r="G712" s="31"/>
      <c r="H712" s="31" t="s">
        <v>170</v>
      </c>
      <c r="I712" s="32"/>
      <c r="J712" s="4"/>
      <c r="K712" s="33"/>
      <c r="L712" s="34" t="str">
        <f aca="false">IF(ISBLANK(K712),"a","b")</f>
        <v>a</v>
      </c>
      <c r="M712" s="34" t="str">
        <f aca="false">IF(ISBLANK(B712),"",IF(L712="b",K712,IF(L712="a","")))</f>
        <v/>
      </c>
      <c r="N712" s="35" t="n">
        <f aca="false">IF(ISBLANK(B712),"",IF( ISBLANK(K712), , IF( ISBLANK(O712), 1,) ))</f>
        <v>0</v>
      </c>
      <c r="O712" s="44"/>
      <c r="P712" s="37" t="str">
        <f aca="false">IF(ISBLANK(O712),"a","b")</f>
        <v>a</v>
      </c>
      <c r="Q712" s="34" t="str">
        <f aca="false">IF(ISBLANK(B712),"",IF(P712="b",O712,IF(P712="a","")))</f>
        <v/>
      </c>
      <c r="R712" s="35" t="n">
        <f aca="false">IF(ISBLANK(B712),"",IF( ISBLANK(O712), , 1))</f>
        <v>0</v>
      </c>
      <c r="S712" s="38" t="str">
        <f aca="true">IF(ISBLANK(B712),"",IF( ISBLANK(K712), "" , IF( ISBLANK(O712), (TODAY()-K712)/365, (O712-K712)/365)) )</f>
        <v/>
      </c>
      <c r="T712" s="38" t="str">
        <f aca="false">IF(ISBLANK(B712),"",IF( ISBLANK(K712), "" , IF( ISBLANK(O712), ($Z$41-K712)/365, (O712-K712)/365)) )</f>
        <v/>
      </c>
      <c r="U712" s="38" t="str">
        <f aca="true">IF(ISBLANK(B712),"",IF( ISBLANK(O712), "", (TODAY()-O712)/365))</f>
        <v/>
      </c>
      <c r="V712" s="38" t="str">
        <f aca="false">IF(ISBLANK(B712),"",IF( ISBLANK(O712), "", ($Z$41-O712)/365))</f>
        <v/>
      </c>
      <c r="W712" s="29"/>
      <c r="X712" s="48" t="n">
        <v>1</v>
      </c>
      <c r="Y712" s="40"/>
    </row>
    <row r="713" customFormat="false" ht="15" hidden="false" customHeight="false" outlineLevel="0" collapsed="false">
      <c r="A713" s="1" t="n">
        <v>717</v>
      </c>
      <c r="B713" s="28" t="n">
        <v>1</v>
      </c>
      <c r="C713" s="29" t="n">
        <v>50</v>
      </c>
      <c r="D713" s="30" t="str">
        <f aca="false">CONCATENATE(E713,", ",F713,", кв-ры: ",H713,", агр: ",I713,", ",W713)</f>
        <v> Ленина, 62а, кв-ры: 1,11,21,31,41,51,, агр: , </v>
      </c>
      <c r="E713" s="31" t="s">
        <v>130</v>
      </c>
      <c r="F713" s="31" t="s">
        <v>171</v>
      </c>
      <c r="G713" s="31" t="n">
        <v>60</v>
      </c>
      <c r="H713" s="31" t="s">
        <v>77</v>
      </c>
      <c r="I713" s="32"/>
      <c r="J713" s="4"/>
      <c r="K713" s="33"/>
      <c r="L713" s="34" t="str">
        <f aca="false">IF(ISBLANK(K713),"a","b")</f>
        <v>a</v>
      </c>
      <c r="M713" s="34" t="str">
        <f aca="false">IF(ISBLANK(B713),"",IF(L713="b",K713,IF(L713="a","")))</f>
        <v/>
      </c>
      <c r="N713" s="35" t="n">
        <f aca="false">IF(ISBLANK(B713),"",IF( ISBLANK(K713), , IF( ISBLANK(O713), 1,) ))</f>
        <v>0</v>
      </c>
      <c r="O713" s="44"/>
      <c r="P713" s="37" t="str">
        <f aca="false">IF(ISBLANK(O713),"a","b")</f>
        <v>a</v>
      </c>
      <c r="Q713" s="34" t="str">
        <f aca="false">IF(ISBLANK(B713),"",IF(P713="b",O713,IF(P713="a","")))</f>
        <v/>
      </c>
      <c r="R713" s="35" t="n">
        <f aca="false">IF(ISBLANK(B713),"",IF( ISBLANK(O713), , 1))</f>
        <v>0</v>
      </c>
      <c r="S713" s="38" t="str">
        <f aca="true">IF(ISBLANK(B713),"",IF( ISBLANK(K713), "" , IF( ISBLANK(O713), (TODAY()-K713)/365, (O713-K713)/365)) )</f>
        <v/>
      </c>
      <c r="T713" s="38" t="str">
        <f aca="false">IF(ISBLANK(B713),"",IF( ISBLANK(K713), "" , IF( ISBLANK(O713), ($Z$41-K713)/365, (O713-K713)/365)) )</f>
        <v/>
      </c>
      <c r="U713" s="38" t="str">
        <f aca="true">IF(ISBLANK(B713),"",IF( ISBLANK(O713), "", (TODAY()-O713)/365))</f>
        <v/>
      </c>
      <c r="V713" s="38" t="str">
        <f aca="false">IF(ISBLANK(B713),"",IF( ISBLANK(O713), "", ($Z$41-O713)/365))</f>
        <v/>
      </c>
      <c r="W713" s="29"/>
      <c r="X713" s="39" t="n">
        <v>1</v>
      </c>
      <c r="Y713" s="40"/>
    </row>
    <row r="714" customFormat="false" ht="15" hidden="false" customHeight="false" outlineLevel="0" collapsed="false">
      <c r="A714" s="1" t="n">
        <v>718</v>
      </c>
      <c r="B714" s="28" t="n">
        <v>1</v>
      </c>
      <c r="C714" s="29"/>
      <c r="D714" s="30" t="str">
        <f aca="false">CONCATENATE(E714,", ",F714,", кв-ры: ",H714,", агр: ",I714,", ",W714)</f>
        <v>, , кв-ры: 2,12,22,32,42,52,, агр: , </v>
      </c>
      <c r="E714" s="31"/>
      <c r="F714" s="31"/>
      <c r="G714" s="31"/>
      <c r="H714" s="31" t="s">
        <v>78</v>
      </c>
      <c r="I714" s="32"/>
      <c r="J714" s="4"/>
      <c r="K714" s="46"/>
      <c r="L714" s="34" t="str">
        <f aca="false">IF(ISBLANK(K714),"a","b")</f>
        <v>a</v>
      </c>
      <c r="M714" s="34" t="str">
        <f aca="false">IF(ISBLANK(B714),"",IF(L714="b",K714,IF(L714="a","")))</f>
        <v/>
      </c>
      <c r="N714" s="35" t="n">
        <f aca="false">IF(ISBLANK(B714),"",IF( ISBLANK(K714), , IF( ISBLANK(O714), 1,) ))</f>
        <v>0</v>
      </c>
      <c r="O714" s="44"/>
      <c r="P714" s="37" t="str">
        <f aca="false">IF(ISBLANK(O714),"a","b")</f>
        <v>a</v>
      </c>
      <c r="Q714" s="34" t="str">
        <f aca="false">IF(ISBLANK(B714),"",IF(P714="b",O714,IF(P714="a","")))</f>
        <v/>
      </c>
      <c r="R714" s="35" t="n">
        <f aca="false">IF(ISBLANK(B714),"",IF( ISBLANK(O714), , 1))</f>
        <v>0</v>
      </c>
      <c r="S714" s="38" t="str">
        <f aca="true">IF(ISBLANK(B714),"",IF( ISBLANK(K714), "" , IF( ISBLANK(O714), (TODAY()-K714)/365, (O714-K714)/365)) )</f>
        <v/>
      </c>
      <c r="T714" s="38" t="str">
        <f aca="false">IF(ISBLANK(B714),"",IF( ISBLANK(K714), "" , IF( ISBLANK(O714), ($Z$41-K714)/365, (O714-K714)/365)) )</f>
        <v/>
      </c>
      <c r="U714" s="38" t="str">
        <f aca="true">IF(ISBLANK(B714),"",IF( ISBLANK(O714), "", (TODAY()-O714)/365))</f>
        <v/>
      </c>
      <c r="V714" s="38" t="str">
        <f aca="false">IF(ISBLANK(B714),"",IF( ISBLANK(O714), "", ($Z$41-O714)/365))</f>
        <v/>
      </c>
      <c r="W714" s="29"/>
      <c r="X714" s="39" t="n">
        <v>1</v>
      </c>
      <c r="Y714" s="40"/>
    </row>
    <row r="715" customFormat="false" ht="15" hidden="false" customHeight="false" outlineLevel="0" collapsed="false">
      <c r="A715" s="1" t="n">
        <v>719</v>
      </c>
      <c r="B715" s="28" t="n">
        <v>1</v>
      </c>
      <c r="C715" s="29"/>
      <c r="D715" s="30" t="str">
        <f aca="false">CONCATENATE(E715,", ",F715,", кв-ры: ",H715,", агр: ",I715,", ",W715)</f>
        <v>, , кв-ры: 3,13,23,33,43,53,, агр: , </v>
      </c>
      <c r="E715" s="31"/>
      <c r="F715" s="31"/>
      <c r="G715" s="31"/>
      <c r="H715" s="31" t="s">
        <v>79</v>
      </c>
      <c r="I715" s="32"/>
      <c r="J715" s="4"/>
      <c r="K715" s="46"/>
      <c r="L715" s="34" t="str">
        <f aca="false">IF(ISBLANK(K715),"a","b")</f>
        <v>a</v>
      </c>
      <c r="M715" s="34" t="str">
        <f aca="false">IF(ISBLANK(B715),"",IF(L715="b",K715,IF(L715="a","")))</f>
        <v/>
      </c>
      <c r="N715" s="35" t="n">
        <f aca="false">IF(ISBLANK(B715),"",IF( ISBLANK(K715), , IF( ISBLANK(O715), 1,) ))</f>
        <v>0</v>
      </c>
      <c r="O715" s="44"/>
      <c r="P715" s="37" t="str">
        <f aca="false">IF(ISBLANK(O715),"a","b")</f>
        <v>a</v>
      </c>
      <c r="Q715" s="34" t="str">
        <f aca="false">IF(ISBLANK(B715),"",IF(P715="b",O715,IF(P715="a","")))</f>
        <v/>
      </c>
      <c r="R715" s="35" t="n">
        <f aca="false">IF(ISBLANK(B715),"",IF( ISBLANK(O715), , 1))</f>
        <v>0</v>
      </c>
      <c r="S715" s="38" t="str">
        <f aca="true">IF(ISBLANK(B715),"",IF( ISBLANK(K715), "" , IF( ISBLANK(O715), (TODAY()-K715)/365, (O715-K715)/365)) )</f>
        <v/>
      </c>
      <c r="T715" s="38" t="str">
        <f aca="false">IF(ISBLANK(B715),"",IF( ISBLANK(K715), "" , IF( ISBLANK(O715), ($Z$41-K715)/365, (O715-K715)/365)) )</f>
        <v/>
      </c>
      <c r="U715" s="38" t="str">
        <f aca="true">IF(ISBLANK(B715),"",IF( ISBLANK(O715), "", (TODAY()-O715)/365))</f>
        <v/>
      </c>
      <c r="V715" s="38" t="str">
        <f aca="false">IF(ISBLANK(B715),"",IF( ISBLANK(O715), "", ($Z$41-O715)/365))</f>
        <v/>
      </c>
      <c r="W715" s="29"/>
      <c r="X715" s="39" t="n">
        <v>1</v>
      </c>
      <c r="Y715" s="40"/>
    </row>
    <row r="716" customFormat="false" ht="15" hidden="false" customHeight="false" outlineLevel="0" collapsed="false">
      <c r="A716" s="1" t="n">
        <v>720</v>
      </c>
      <c r="B716" s="28" t="n">
        <v>1</v>
      </c>
      <c r="C716" s="29"/>
      <c r="D716" s="30" t="str">
        <f aca="false">CONCATENATE(E716,", ",F716,", кв-ры: ",H716,", агр: ",I716,", ",W716)</f>
        <v>, , кв-ры: 4,14,24,34,44,54,, агр: , </v>
      </c>
      <c r="E716" s="31"/>
      <c r="F716" s="31"/>
      <c r="G716" s="31"/>
      <c r="H716" s="31" t="s">
        <v>80</v>
      </c>
      <c r="I716" s="32"/>
      <c r="J716" s="4"/>
      <c r="K716" s="46"/>
      <c r="L716" s="34" t="str">
        <f aca="false">IF(ISBLANK(K716),"a","b")</f>
        <v>a</v>
      </c>
      <c r="M716" s="34" t="str">
        <f aca="false">IF(ISBLANK(B716),"",IF(L716="b",K716,IF(L716="a","")))</f>
        <v/>
      </c>
      <c r="N716" s="35" t="n">
        <f aca="false">IF(ISBLANK(B716),"",IF( ISBLANK(K716), , IF( ISBLANK(O716), 1,) ))</f>
        <v>0</v>
      </c>
      <c r="O716" s="44"/>
      <c r="P716" s="37" t="str">
        <f aca="false">IF(ISBLANK(O716),"a","b")</f>
        <v>a</v>
      </c>
      <c r="Q716" s="34" t="str">
        <f aca="false">IF(ISBLANK(B716),"",IF(P716="b",O716,IF(P716="a","")))</f>
        <v/>
      </c>
      <c r="R716" s="35" t="n">
        <f aca="false">IF(ISBLANK(B716),"",IF( ISBLANK(O716), , 1))</f>
        <v>0</v>
      </c>
      <c r="S716" s="38" t="str">
        <f aca="true">IF(ISBLANK(B716),"",IF( ISBLANK(K716), "" , IF( ISBLANK(O716), (TODAY()-K716)/365, (O716-K716)/365)) )</f>
        <v/>
      </c>
      <c r="T716" s="38" t="str">
        <f aca="false">IF(ISBLANK(B716),"",IF( ISBLANK(K716), "" , IF( ISBLANK(O716), ($Z$41-K716)/365, (O716-K716)/365)) )</f>
        <v/>
      </c>
      <c r="U716" s="38" t="str">
        <f aca="true">IF(ISBLANK(B716),"",IF( ISBLANK(O716), "", (TODAY()-O716)/365))</f>
        <v/>
      </c>
      <c r="V716" s="38" t="str">
        <f aca="false">IF(ISBLANK(B716),"",IF( ISBLANK(O716), "", ($Z$41-O716)/365))</f>
        <v/>
      </c>
      <c r="W716" s="29"/>
      <c r="X716" s="39" t="n">
        <v>1</v>
      </c>
      <c r="Y716" s="40"/>
    </row>
    <row r="717" customFormat="false" ht="15" hidden="false" customHeight="false" outlineLevel="0" collapsed="false">
      <c r="A717" s="1" t="n">
        <v>721</v>
      </c>
      <c r="B717" s="28" t="n">
        <v>1</v>
      </c>
      <c r="C717" s="29"/>
      <c r="D717" s="30" t="str">
        <f aca="false">CONCATENATE(E717,", ",F717,", кв-ры: ",H717,", агр: ",I717,", ",W717)</f>
        <v>, , кв-ры: 5,15,25,35,45,55,, агр: , </v>
      </c>
      <c r="E717" s="31"/>
      <c r="F717" s="31"/>
      <c r="G717" s="31"/>
      <c r="H717" s="31" t="s">
        <v>54</v>
      </c>
      <c r="I717" s="32"/>
      <c r="J717" s="4"/>
      <c r="K717" s="46"/>
      <c r="L717" s="34" t="str">
        <f aca="false">IF(ISBLANK(K717),"a","b")</f>
        <v>a</v>
      </c>
      <c r="M717" s="34" t="str">
        <f aca="false">IF(ISBLANK(B717),"",IF(L717="b",K717,IF(L717="a","")))</f>
        <v/>
      </c>
      <c r="N717" s="35" t="n">
        <f aca="false">IF(ISBLANK(B717),"",IF( ISBLANK(K717), , IF( ISBLANK(O717), 1,) ))</f>
        <v>0</v>
      </c>
      <c r="O717" s="44"/>
      <c r="P717" s="37" t="str">
        <f aca="false">IF(ISBLANK(O717),"a","b")</f>
        <v>a</v>
      </c>
      <c r="Q717" s="34" t="str">
        <f aca="false">IF(ISBLANK(B717),"",IF(P717="b",O717,IF(P717="a","")))</f>
        <v/>
      </c>
      <c r="R717" s="35" t="n">
        <f aca="false">IF(ISBLANK(B717),"",IF( ISBLANK(O717), , 1))</f>
        <v>0</v>
      </c>
      <c r="S717" s="38" t="str">
        <f aca="true">IF(ISBLANK(B717),"",IF( ISBLANK(K717), "" , IF( ISBLANK(O717), (TODAY()-K717)/365, (O717-K717)/365)) )</f>
        <v/>
      </c>
      <c r="T717" s="38" t="str">
        <f aca="false">IF(ISBLANK(B717),"",IF( ISBLANK(K717), "" , IF( ISBLANK(O717), ($Z$41-K717)/365, (O717-K717)/365)) )</f>
        <v/>
      </c>
      <c r="U717" s="38" t="str">
        <f aca="true">IF(ISBLANK(B717),"",IF( ISBLANK(O717), "", (TODAY()-O717)/365))</f>
        <v/>
      </c>
      <c r="V717" s="38" t="str">
        <f aca="false">IF(ISBLANK(B717),"",IF( ISBLANK(O717), "", ($Z$41-O717)/365))</f>
        <v/>
      </c>
      <c r="W717" s="29"/>
      <c r="X717" s="39" t="n">
        <v>1</v>
      </c>
      <c r="Y717" s="40"/>
    </row>
    <row r="718" customFormat="false" ht="15" hidden="false" customHeight="false" outlineLevel="0" collapsed="false">
      <c r="A718" s="1" t="n">
        <v>722</v>
      </c>
      <c r="B718" s="28" t="n">
        <v>1</v>
      </c>
      <c r="C718" s="29"/>
      <c r="D718" s="30" t="str">
        <f aca="false">CONCATENATE(E718,", ",F718,", кв-ры: ",H718,", агр: ",I718,", ",W718)</f>
        <v>, , кв-ры: 6,16,26,36,46,56,, агр: , </v>
      </c>
      <c r="E718" s="31"/>
      <c r="F718" s="31"/>
      <c r="G718" s="31"/>
      <c r="H718" s="31" t="s">
        <v>55</v>
      </c>
      <c r="I718" s="32"/>
      <c r="J718" s="4"/>
      <c r="K718" s="46"/>
      <c r="L718" s="34" t="str">
        <f aca="false">IF(ISBLANK(K718),"a","b")</f>
        <v>a</v>
      </c>
      <c r="M718" s="34" t="str">
        <f aca="false">IF(ISBLANK(B718),"",IF(L718="b",K718,IF(L718="a","")))</f>
        <v/>
      </c>
      <c r="N718" s="35" t="n">
        <f aca="false">IF(ISBLANK(B718),"",IF( ISBLANK(K718), , IF( ISBLANK(O718), 1,) ))</f>
        <v>0</v>
      </c>
      <c r="O718" s="44"/>
      <c r="P718" s="37" t="str">
        <f aca="false">IF(ISBLANK(O718),"a","b")</f>
        <v>a</v>
      </c>
      <c r="Q718" s="34" t="str">
        <f aca="false">IF(ISBLANK(B718),"",IF(P718="b",O718,IF(P718="a","")))</f>
        <v/>
      </c>
      <c r="R718" s="35" t="n">
        <f aca="false">IF(ISBLANK(B718),"",IF( ISBLANK(O718), , 1))</f>
        <v>0</v>
      </c>
      <c r="S718" s="38" t="str">
        <f aca="true">IF(ISBLANK(B718),"",IF( ISBLANK(K718), "" , IF( ISBLANK(O718), (TODAY()-K718)/365, (O718-K718)/365)) )</f>
        <v/>
      </c>
      <c r="T718" s="38" t="str">
        <f aca="false">IF(ISBLANK(B718),"",IF( ISBLANK(K718), "" , IF( ISBLANK(O718), ($Z$41-K718)/365, (O718-K718)/365)) )</f>
        <v/>
      </c>
      <c r="U718" s="38" t="str">
        <f aca="true">IF(ISBLANK(B718),"",IF( ISBLANK(O718), "", (TODAY()-O718)/365))</f>
        <v/>
      </c>
      <c r="V718" s="38" t="str">
        <f aca="false">IF(ISBLANK(B718),"",IF( ISBLANK(O718), "", ($Z$41-O718)/365))</f>
        <v/>
      </c>
      <c r="W718" s="29"/>
      <c r="X718" s="39" t="n">
        <v>1</v>
      </c>
      <c r="Y718" s="40"/>
    </row>
    <row r="719" customFormat="false" ht="15" hidden="false" customHeight="false" outlineLevel="0" collapsed="false">
      <c r="A719" s="1" t="n">
        <v>723</v>
      </c>
      <c r="B719" s="28" t="n">
        <v>1</v>
      </c>
      <c r="C719" s="29"/>
      <c r="D719" s="30" t="str">
        <f aca="false">CONCATENATE(E719,", ",F719,", кв-ры: ",H719,", агр: ",I719,", ",W719)</f>
        <v>, , кв-ры: 7,17,27,37,47,57,, агр: , </v>
      </c>
      <c r="E719" s="31"/>
      <c r="F719" s="31"/>
      <c r="G719" s="31"/>
      <c r="H719" s="31" t="s">
        <v>56</v>
      </c>
      <c r="I719" s="32"/>
      <c r="J719" s="4"/>
      <c r="K719" s="33"/>
      <c r="L719" s="34" t="str">
        <f aca="false">IF(ISBLANK(K719),"a","b")</f>
        <v>a</v>
      </c>
      <c r="M719" s="34" t="str">
        <f aca="false">IF(ISBLANK(B719),"",IF(L719="b",K719,IF(L719="a","")))</f>
        <v/>
      </c>
      <c r="N719" s="35" t="n">
        <f aca="false">IF(ISBLANK(B719),"",IF( ISBLANK(K719), , IF( ISBLANK(O719), 1,) ))</f>
        <v>0</v>
      </c>
      <c r="O719" s="36"/>
      <c r="P719" s="37" t="str">
        <f aca="false">IF(ISBLANK(O719),"a","b")</f>
        <v>a</v>
      </c>
      <c r="Q719" s="34" t="str">
        <f aca="false">IF(ISBLANK(B719),"",IF(P719="b",O719,IF(P719="a","")))</f>
        <v/>
      </c>
      <c r="R719" s="35" t="n">
        <f aca="false">IF(ISBLANK(B719),"",IF( ISBLANK(O719), , 1))</f>
        <v>0</v>
      </c>
      <c r="S719" s="38" t="str">
        <f aca="true">IF(ISBLANK(B719),"",IF( ISBLANK(K719), "" , IF( ISBLANK(O719), (TODAY()-K719)/365, (O719-K719)/365)) )</f>
        <v/>
      </c>
      <c r="T719" s="38" t="str">
        <f aca="false">IF(ISBLANK(B719),"",IF( ISBLANK(K719), "" , IF( ISBLANK(O719), ($Z$41-K719)/365, (O719-K719)/365)) )</f>
        <v/>
      </c>
      <c r="U719" s="38" t="str">
        <f aca="true">IF(ISBLANK(B719),"",IF( ISBLANK(O719), "", (TODAY()-O719)/365))</f>
        <v/>
      </c>
      <c r="V719" s="38" t="str">
        <f aca="false">IF(ISBLANK(B719),"",IF( ISBLANK(O719), "", ($Z$41-O719)/365))</f>
        <v/>
      </c>
      <c r="W719" s="29"/>
      <c r="X719" s="39" t="n">
        <v>1</v>
      </c>
      <c r="Y719" s="40"/>
    </row>
    <row r="720" customFormat="false" ht="15" hidden="false" customHeight="false" outlineLevel="0" collapsed="false">
      <c r="A720" s="1" t="n">
        <v>724</v>
      </c>
      <c r="B720" s="28" t="n">
        <v>1</v>
      </c>
      <c r="C720" s="29"/>
      <c r="D720" s="30" t="str">
        <f aca="false">CONCATENATE(E720,", ",F720,", кв-ры: ",H720,", агр: ",I720,", ",W720)</f>
        <v>, , кв-ры: 8,18,28,38,48,58,, агр: , </v>
      </c>
      <c r="E720" s="31"/>
      <c r="F720" s="31"/>
      <c r="G720" s="31"/>
      <c r="H720" s="31" t="s">
        <v>57</v>
      </c>
      <c r="I720" s="32"/>
      <c r="J720" s="4"/>
      <c r="K720" s="33"/>
      <c r="L720" s="34" t="str">
        <f aca="false">IF(ISBLANK(K720),"a","b")</f>
        <v>a</v>
      </c>
      <c r="M720" s="34" t="str">
        <f aca="false">IF(ISBLANK(B720),"",IF(L720="b",K720,IF(L720="a","")))</f>
        <v/>
      </c>
      <c r="N720" s="35" t="n">
        <f aca="false">IF(ISBLANK(B720),"",IF( ISBLANK(K720), , IF( ISBLANK(O720), 1,) ))</f>
        <v>0</v>
      </c>
      <c r="O720" s="36"/>
      <c r="P720" s="37" t="str">
        <f aca="false">IF(ISBLANK(O720),"a","b")</f>
        <v>a</v>
      </c>
      <c r="Q720" s="34" t="str">
        <f aca="false">IF(ISBLANK(B720),"",IF(P720="b",O720,IF(P720="a","")))</f>
        <v/>
      </c>
      <c r="R720" s="35" t="n">
        <f aca="false">IF(ISBLANK(B720),"",IF( ISBLANK(O720), , 1))</f>
        <v>0</v>
      </c>
      <c r="S720" s="38" t="str">
        <f aca="true">IF(ISBLANK(B720),"",IF( ISBLANK(K720), "" , IF( ISBLANK(O720), (TODAY()-K720)/365, (O720-K720)/365)) )</f>
        <v/>
      </c>
      <c r="T720" s="38" t="str">
        <f aca="false">IF(ISBLANK(B720),"",IF( ISBLANK(K720), "" , IF( ISBLANK(O720), ($Z$41-K720)/365, (O720-K720)/365)) )</f>
        <v/>
      </c>
      <c r="U720" s="38" t="str">
        <f aca="true">IF(ISBLANK(B720),"",IF( ISBLANK(O720), "", (TODAY()-O720)/365))</f>
        <v/>
      </c>
      <c r="V720" s="38" t="str">
        <f aca="false">IF(ISBLANK(B720),"",IF( ISBLANK(O720), "", ($Z$41-O720)/365))</f>
        <v/>
      </c>
      <c r="W720" s="29"/>
      <c r="X720" s="39" t="n">
        <v>1</v>
      </c>
      <c r="Y720" s="40"/>
    </row>
    <row r="721" customFormat="false" ht="15" hidden="false" customHeight="false" outlineLevel="0" collapsed="false">
      <c r="A721" s="1" t="n">
        <v>725</v>
      </c>
      <c r="B721" s="28" t="n">
        <v>1</v>
      </c>
      <c r="C721" s="29"/>
      <c r="D721" s="30" t="str">
        <f aca="false">CONCATENATE(E721,", ",F721,", кв-ры: ",H721,", агр: ",I721,", ",W721)</f>
        <v>, , кв-ры: 9,19,29,39,49,59,, агр: , </v>
      </c>
      <c r="E721" s="31"/>
      <c r="F721" s="31"/>
      <c r="G721" s="31"/>
      <c r="H721" s="31" t="s">
        <v>58</v>
      </c>
      <c r="I721" s="32"/>
      <c r="J721" s="4"/>
      <c r="K721" s="46"/>
      <c r="L721" s="34" t="str">
        <f aca="false">IF(ISBLANK(K721),"a","b")</f>
        <v>a</v>
      </c>
      <c r="M721" s="34" t="str">
        <f aca="false">IF(ISBLANK(B721),"",IF(L721="b",K721,IF(L721="a","")))</f>
        <v/>
      </c>
      <c r="N721" s="35" t="n">
        <f aca="false">IF(ISBLANK(B721),"",IF( ISBLANK(K721), , IF( ISBLANK(O721), 1,) ))</f>
        <v>0</v>
      </c>
      <c r="O721" s="44"/>
      <c r="P721" s="37" t="str">
        <f aca="false">IF(ISBLANK(O721),"a","b")</f>
        <v>a</v>
      </c>
      <c r="Q721" s="34" t="str">
        <f aca="false">IF(ISBLANK(B721),"",IF(P721="b",O721,IF(P721="a","")))</f>
        <v/>
      </c>
      <c r="R721" s="35" t="n">
        <f aca="false">IF(ISBLANK(B721),"",IF( ISBLANK(O721), , 1))</f>
        <v>0</v>
      </c>
      <c r="S721" s="38" t="str">
        <f aca="true">IF(ISBLANK(B721),"",IF( ISBLANK(K721), "" , IF( ISBLANK(O721), (TODAY()-K721)/365, (O721-K721)/365)) )</f>
        <v/>
      </c>
      <c r="T721" s="38" t="str">
        <f aca="false">IF(ISBLANK(B721),"",IF( ISBLANK(K721), "" , IF( ISBLANK(O721), ($Z$41-K721)/365, (O721-K721)/365)) )</f>
        <v/>
      </c>
      <c r="U721" s="38" t="str">
        <f aca="true">IF(ISBLANK(B721),"",IF( ISBLANK(O721), "", (TODAY()-O721)/365))</f>
        <v/>
      </c>
      <c r="V721" s="38" t="str">
        <f aca="false">IF(ISBLANK(B721),"",IF( ISBLANK(O721), "", ($Z$41-O721)/365))</f>
        <v/>
      </c>
      <c r="W721" s="29"/>
      <c r="X721" s="39" t="n">
        <v>1</v>
      </c>
      <c r="Y721" s="40"/>
    </row>
    <row r="722" customFormat="false" ht="15" hidden="false" customHeight="false" outlineLevel="0" collapsed="false">
      <c r="A722" s="1" t="n">
        <v>726</v>
      </c>
      <c r="B722" s="28" t="n">
        <v>1</v>
      </c>
      <c r="C722" s="29"/>
      <c r="D722" s="30" t="str">
        <f aca="false">CONCATENATE(E722,", ",F722,", кв-ры: ",H722,", агр: ",I722,", ",W722)</f>
        <v>, , кв-ры: 10,20,30,40,50,60,, агр: , </v>
      </c>
      <c r="E722" s="31"/>
      <c r="F722" s="31"/>
      <c r="G722" s="31"/>
      <c r="H722" s="31" t="s">
        <v>59</v>
      </c>
      <c r="I722" s="32"/>
      <c r="J722" s="4"/>
      <c r="K722" s="46"/>
      <c r="L722" s="34" t="str">
        <f aca="false">IF(ISBLANK(K722),"a","b")</f>
        <v>a</v>
      </c>
      <c r="M722" s="34" t="str">
        <f aca="false">IF(ISBLANK(B722),"",IF(L722="b",K722,IF(L722="a","")))</f>
        <v/>
      </c>
      <c r="N722" s="35" t="n">
        <f aca="false">IF(ISBLANK(B722),"",IF( ISBLANK(K722), , IF( ISBLANK(O722), 1,) ))</f>
        <v>0</v>
      </c>
      <c r="O722" s="44"/>
      <c r="P722" s="37" t="str">
        <f aca="false">IF(ISBLANK(O722),"a","b")</f>
        <v>a</v>
      </c>
      <c r="Q722" s="34" t="str">
        <f aca="false">IF(ISBLANK(B722),"",IF(P722="b",O722,IF(P722="a","")))</f>
        <v/>
      </c>
      <c r="R722" s="35" t="n">
        <f aca="false">IF(ISBLANK(B722),"",IF( ISBLANK(O722), , 1))</f>
        <v>0</v>
      </c>
      <c r="S722" s="38" t="str">
        <f aca="true">IF(ISBLANK(B722),"",IF( ISBLANK(K722), "" , IF( ISBLANK(O722), (TODAY()-K722)/365, (O722-K722)/365)) )</f>
        <v/>
      </c>
      <c r="T722" s="38" t="str">
        <f aca="false">IF(ISBLANK(B722),"",IF( ISBLANK(K722), "" , IF( ISBLANK(O722), ($Z$41-K722)/365, (O722-K722)/365)) )</f>
        <v/>
      </c>
      <c r="U722" s="38" t="str">
        <f aca="true">IF(ISBLANK(B722),"",IF( ISBLANK(O722), "", (TODAY()-O722)/365))</f>
        <v/>
      </c>
      <c r="V722" s="38" t="str">
        <f aca="false">IF(ISBLANK(B722),"",IF( ISBLANK(O722), "", ($Z$41-O722)/365))</f>
        <v/>
      </c>
      <c r="W722" s="29"/>
      <c r="X722" s="39" t="n">
        <v>1</v>
      </c>
      <c r="Y722" s="40"/>
    </row>
    <row r="723" customFormat="false" ht="15" hidden="false" customHeight="false" outlineLevel="0" collapsed="false">
      <c r="A723" s="1" t="n">
        <v>727</v>
      </c>
      <c r="B723" s="28" t="n">
        <v>1</v>
      </c>
      <c r="C723" s="29" t="n">
        <v>51</v>
      </c>
      <c r="D723" s="30" t="str">
        <f aca="false">CONCATENATE(E723,", ",F723,", кв-ры: ",H723,", агр: ",I723,", ",W723)</f>
        <v> Ленина, 2, кв-ры: 1,11,, агр: , </v>
      </c>
      <c r="E723" s="31" t="s">
        <v>130</v>
      </c>
      <c r="F723" s="31" t="n">
        <v>2</v>
      </c>
      <c r="G723" s="31" t="n">
        <v>12</v>
      </c>
      <c r="H723" s="31" t="s">
        <v>48</v>
      </c>
      <c r="I723" s="32"/>
      <c r="J723" s="4"/>
      <c r="K723" s="46"/>
      <c r="L723" s="34" t="str">
        <f aca="false">IF(ISBLANK(K723),"a","b")</f>
        <v>a</v>
      </c>
      <c r="M723" s="34" t="str">
        <f aca="false">IF(ISBLANK(B723),"",IF(L723="b",K723,IF(L723="a","")))</f>
        <v/>
      </c>
      <c r="N723" s="35" t="n">
        <f aca="false">IF(ISBLANK(B723),"",IF( ISBLANK(K723), , IF( ISBLANK(O723), 1,) ))</f>
        <v>0</v>
      </c>
      <c r="O723" s="44"/>
      <c r="P723" s="37" t="str">
        <f aca="false">IF(ISBLANK(O723),"a","b")</f>
        <v>a</v>
      </c>
      <c r="Q723" s="34" t="str">
        <f aca="false">IF(ISBLANK(B723),"",IF(P723="b",O723,IF(P723="a","")))</f>
        <v/>
      </c>
      <c r="R723" s="35" t="n">
        <f aca="false">IF(ISBLANK(B723),"",IF( ISBLANK(O723), , 1))</f>
        <v>0</v>
      </c>
      <c r="S723" s="38" t="str">
        <f aca="true">IF(ISBLANK(B723),"",IF( ISBLANK(K723), "" , IF( ISBLANK(O723), (TODAY()-K723)/365, (O723-K723)/365)) )</f>
        <v/>
      </c>
      <c r="T723" s="38" t="str">
        <f aca="false">IF(ISBLANK(B723),"",IF( ISBLANK(K723), "" , IF( ISBLANK(O723), ($Z$41-K723)/365, (O723-K723)/365)) )</f>
        <v/>
      </c>
      <c r="U723" s="38" t="str">
        <f aca="true">IF(ISBLANK(B723),"",IF( ISBLANK(O723), "", (TODAY()-O723)/365))</f>
        <v/>
      </c>
      <c r="V723" s="38" t="str">
        <f aca="false">IF(ISBLANK(B723),"",IF( ISBLANK(O723), "", ($Z$41-O723)/365))</f>
        <v/>
      </c>
      <c r="W723" s="29"/>
      <c r="X723" s="39" t="n">
        <v>1</v>
      </c>
      <c r="Y723" s="40"/>
    </row>
    <row r="724" customFormat="false" ht="15" hidden="false" customHeight="false" outlineLevel="0" collapsed="false">
      <c r="A724" s="1" t="n">
        <v>728</v>
      </c>
      <c r="B724" s="28" t="n">
        <v>1</v>
      </c>
      <c r="C724" s="29"/>
      <c r="D724" s="30" t="str">
        <f aca="false">CONCATENATE(E724,", ",F724,", кв-ры: ",H724,", агр: ",I724,", ",W724)</f>
        <v>, , кв-ры: 2,12,, агр: , </v>
      </c>
      <c r="E724" s="31"/>
      <c r="F724" s="31"/>
      <c r="G724" s="31"/>
      <c r="H724" s="31" t="s">
        <v>49</v>
      </c>
      <c r="I724" s="32"/>
      <c r="J724" s="4"/>
      <c r="K724" s="33"/>
      <c r="L724" s="34" t="str">
        <f aca="false">IF(ISBLANK(K724),"a","b")</f>
        <v>a</v>
      </c>
      <c r="M724" s="34" t="str">
        <f aca="false">IF(ISBLANK(B724),"",IF(L724="b",K724,IF(L724="a","")))</f>
        <v/>
      </c>
      <c r="N724" s="35" t="n">
        <f aca="false">IF(ISBLANK(B724),"",IF( ISBLANK(K724), , IF( ISBLANK(O724), 1,) ))</f>
        <v>0</v>
      </c>
      <c r="O724" s="36"/>
      <c r="P724" s="37" t="str">
        <f aca="false">IF(ISBLANK(O724),"a","b")</f>
        <v>a</v>
      </c>
      <c r="Q724" s="34" t="str">
        <f aca="false">IF(ISBLANK(B724),"",IF(P724="b",O724,IF(P724="a","")))</f>
        <v/>
      </c>
      <c r="R724" s="35" t="n">
        <f aca="false">IF(ISBLANK(B724),"",IF( ISBLANK(O724), , 1))</f>
        <v>0</v>
      </c>
      <c r="S724" s="38" t="str">
        <f aca="true">IF(ISBLANK(B724),"",IF( ISBLANK(K724), "" , IF( ISBLANK(O724), (TODAY()-K724)/365, (O724-K724)/365)) )</f>
        <v/>
      </c>
      <c r="T724" s="38" t="str">
        <f aca="false">IF(ISBLANK(B724),"",IF( ISBLANK(K724), "" , IF( ISBLANK(O724), ($Z$41-K724)/365, (O724-K724)/365)) )</f>
        <v/>
      </c>
      <c r="U724" s="38" t="str">
        <f aca="true">IF(ISBLANK(B724),"",IF( ISBLANK(O724), "", (TODAY()-O724)/365))</f>
        <v/>
      </c>
      <c r="V724" s="38" t="str">
        <f aca="false">IF(ISBLANK(B724),"",IF( ISBLANK(O724), "", ($Z$41-O724)/365))</f>
        <v/>
      </c>
      <c r="W724" s="29"/>
      <c r="X724" s="39" t="n">
        <v>1</v>
      </c>
      <c r="Y724" s="40"/>
    </row>
    <row r="725" customFormat="false" ht="15" hidden="false" customHeight="false" outlineLevel="0" collapsed="false">
      <c r="A725" s="1" t="n">
        <v>729</v>
      </c>
      <c r="B725" s="28" t="n">
        <v>1</v>
      </c>
      <c r="C725" s="29"/>
      <c r="D725" s="30" t="str">
        <f aca="false">CONCATENATE(E725,", ",F725,", кв-ры: ",H725,", агр: ",I725,", ",W725)</f>
        <v>, , кв-ры: 3, агр: , </v>
      </c>
      <c r="E725" s="31"/>
      <c r="F725" s="31"/>
      <c r="G725" s="31"/>
      <c r="H725" s="31" t="n">
        <v>3</v>
      </c>
      <c r="I725" s="32"/>
      <c r="J725" s="4"/>
      <c r="K725" s="33"/>
      <c r="L725" s="34" t="str">
        <f aca="false">IF(ISBLANK(K725),"a","b")</f>
        <v>a</v>
      </c>
      <c r="M725" s="34" t="str">
        <f aca="false">IF(ISBLANK(B725),"",IF(L725="b",K725,IF(L725="a","")))</f>
        <v/>
      </c>
      <c r="N725" s="35" t="n">
        <f aca="false">IF(ISBLANK(B725),"",IF( ISBLANK(K725), , IF( ISBLANK(O725), 1,) ))</f>
        <v>0</v>
      </c>
      <c r="O725" s="44"/>
      <c r="P725" s="37" t="str">
        <f aca="false">IF(ISBLANK(O725),"a","b")</f>
        <v>a</v>
      </c>
      <c r="Q725" s="34" t="str">
        <f aca="false">IF(ISBLANK(B725),"",IF(P725="b",O725,IF(P725="a","")))</f>
        <v/>
      </c>
      <c r="R725" s="35" t="n">
        <f aca="false">IF(ISBLANK(B725),"",IF( ISBLANK(O725), , 1))</f>
        <v>0</v>
      </c>
      <c r="S725" s="38" t="str">
        <f aca="true">IF(ISBLANK(B725),"",IF( ISBLANK(K725), "" , IF( ISBLANK(O725), (TODAY()-K725)/365, (O725-K725)/365)) )</f>
        <v/>
      </c>
      <c r="T725" s="38" t="str">
        <f aca="false">IF(ISBLANK(B725),"",IF( ISBLANK(K725), "" , IF( ISBLANK(O725), ($Z$41-K725)/365, (O725-K725)/365)) )</f>
        <v/>
      </c>
      <c r="U725" s="38" t="str">
        <f aca="true">IF(ISBLANK(B725),"",IF( ISBLANK(O725), "", (TODAY()-O725)/365))</f>
        <v/>
      </c>
      <c r="V725" s="38" t="str">
        <f aca="false">IF(ISBLANK(B725),"",IF( ISBLANK(O725), "", ($Z$41-O725)/365))</f>
        <v/>
      </c>
      <c r="W725" s="29"/>
      <c r="X725" s="39" t="n">
        <v>1</v>
      </c>
      <c r="Y725" s="40"/>
    </row>
    <row r="726" customFormat="false" ht="15" hidden="false" customHeight="false" outlineLevel="0" collapsed="false">
      <c r="A726" s="1" t="n">
        <v>730</v>
      </c>
      <c r="B726" s="28" t="n">
        <v>1</v>
      </c>
      <c r="C726" s="29"/>
      <c r="D726" s="30" t="str">
        <f aca="false">CONCATENATE(E726,", ",F726,", кв-ры: ",H726,", агр: ",I726,", ",W726)</f>
        <v>, , кв-ры: 4, агр: , </v>
      </c>
      <c r="E726" s="31"/>
      <c r="F726" s="31"/>
      <c r="G726" s="31"/>
      <c r="H726" s="31" t="n">
        <v>4</v>
      </c>
      <c r="I726" s="32"/>
      <c r="J726" s="4"/>
      <c r="K726" s="33"/>
      <c r="L726" s="34" t="str">
        <f aca="false">IF(ISBLANK(K726),"a","b")</f>
        <v>a</v>
      </c>
      <c r="M726" s="34" t="str">
        <f aca="false">IF(ISBLANK(B726),"",IF(L726="b",K726,IF(L726="a","")))</f>
        <v/>
      </c>
      <c r="N726" s="35" t="n">
        <f aca="false">IF(ISBLANK(B726),"",IF( ISBLANK(K726), , IF( ISBLANK(O726), 1,) ))</f>
        <v>0</v>
      </c>
      <c r="O726" s="44"/>
      <c r="P726" s="37" t="str">
        <f aca="false">IF(ISBLANK(O726),"a","b")</f>
        <v>a</v>
      </c>
      <c r="Q726" s="34" t="str">
        <f aca="false">IF(ISBLANK(B726),"",IF(P726="b",O726,IF(P726="a","")))</f>
        <v/>
      </c>
      <c r="R726" s="35" t="n">
        <f aca="false">IF(ISBLANK(B726),"",IF( ISBLANK(O726), , 1))</f>
        <v>0</v>
      </c>
      <c r="S726" s="38" t="str">
        <f aca="true">IF(ISBLANK(B726),"",IF( ISBLANK(K726), "" , IF( ISBLANK(O726), (TODAY()-K726)/365, (O726-K726)/365)) )</f>
        <v/>
      </c>
      <c r="T726" s="38" t="str">
        <f aca="false">IF(ISBLANK(B726),"",IF( ISBLANK(K726), "" , IF( ISBLANK(O726), ($Z$41-K726)/365, (O726-K726)/365)) )</f>
        <v/>
      </c>
      <c r="U726" s="38" t="str">
        <f aca="true">IF(ISBLANK(B726),"",IF( ISBLANK(O726), "", (TODAY()-O726)/365))</f>
        <v/>
      </c>
      <c r="V726" s="38" t="str">
        <f aca="false">IF(ISBLANK(B726),"",IF( ISBLANK(O726), "", ($Z$41-O726)/365))</f>
        <v/>
      </c>
      <c r="W726" s="29"/>
      <c r="X726" s="39" t="n">
        <v>1</v>
      </c>
      <c r="Y726" s="40"/>
    </row>
    <row r="727" customFormat="false" ht="15" hidden="false" customHeight="false" outlineLevel="0" collapsed="false">
      <c r="A727" s="1" t="n">
        <v>731</v>
      </c>
      <c r="B727" s="28" t="n">
        <v>1</v>
      </c>
      <c r="C727" s="29"/>
      <c r="D727" s="30" t="str">
        <f aca="false">CONCATENATE(E727,", ",F727,", кв-ры: ",H727,", агр: ",I727,", ",W727)</f>
        <v>, , кв-ры: 5, агр: , </v>
      </c>
      <c r="E727" s="31"/>
      <c r="F727" s="31"/>
      <c r="G727" s="31"/>
      <c r="H727" s="31" t="n">
        <v>5</v>
      </c>
      <c r="I727" s="32"/>
      <c r="J727" s="4"/>
      <c r="K727" s="33"/>
      <c r="L727" s="34" t="str">
        <f aca="false">IF(ISBLANK(K727),"a","b")</f>
        <v>a</v>
      </c>
      <c r="M727" s="34" t="str">
        <f aca="false">IF(ISBLANK(B727),"",IF(L727="b",K727,IF(L727="a","")))</f>
        <v/>
      </c>
      <c r="N727" s="35" t="n">
        <f aca="false">IF(ISBLANK(B727),"",IF( ISBLANK(K727), , IF( ISBLANK(O727), 1,) ))</f>
        <v>0</v>
      </c>
      <c r="O727" s="44"/>
      <c r="P727" s="37" t="str">
        <f aca="false">IF(ISBLANK(O727),"a","b")</f>
        <v>a</v>
      </c>
      <c r="Q727" s="34" t="str">
        <f aca="false">IF(ISBLANK(B727),"",IF(P727="b",O727,IF(P727="a","")))</f>
        <v/>
      </c>
      <c r="R727" s="35" t="n">
        <f aca="false">IF(ISBLANK(B727),"",IF( ISBLANK(O727), , 1))</f>
        <v>0</v>
      </c>
      <c r="S727" s="38" t="str">
        <f aca="true">IF(ISBLANK(B727),"",IF( ISBLANK(K727), "" , IF( ISBLANK(O727), (TODAY()-K727)/365, (O727-K727)/365)) )</f>
        <v/>
      </c>
      <c r="T727" s="38" t="str">
        <f aca="false">IF(ISBLANK(B727),"",IF( ISBLANK(K727), "" , IF( ISBLANK(O727), ($Z$41-K727)/365, (O727-K727)/365)) )</f>
        <v/>
      </c>
      <c r="U727" s="38" t="str">
        <f aca="true">IF(ISBLANK(B727),"",IF( ISBLANK(O727), "", (TODAY()-O727)/365))</f>
        <v/>
      </c>
      <c r="V727" s="38" t="str">
        <f aca="false">IF(ISBLANK(B727),"",IF( ISBLANK(O727), "", ($Z$41-O727)/365))</f>
        <v/>
      </c>
      <c r="W727" s="29"/>
      <c r="X727" s="39" t="n">
        <v>1</v>
      </c>
      <c r="Y727" s="40"/>
    </row>
    <row r="728" customFormat="false" ht="15" hidden="false" customHeight="false" outlineLevel="0" collapsed="false">
      <c r="A728" s="1" t="n">
        <v>732</v>
      </c>
      <c r="B728" s="28" t="n">
        <v>1</v>
      </c>
      <c r="C728" s="29"/>
      <c r="D728" s="30" t="str">
        <f aca="false">CONCATENATE(E728,", ",F728,", кв-ры: ",H728,", агр: ",I728,", ",W728)</f>
        <v>, , кв-ры: 6, агр: , </v>
      </c>
      <c r="E728" s="31"/>
      <c r="F728" s="31"/>
      <c r="G728" s="31"/>
      <c r="H728" s="31" t="n">
        <v>6</v>
      </c>
      <c r="I728" s="32"/>
      <c r="J728" s="4"/>
      <c r="K728" s="33"/>
      <c r="L728" s="34" t="str">
        <f aca="false">IF(ISBLANK(K728),"a","b")</f>
        <v>a</v>
      </c>
      <c r="M728" s="34" t="str">
        <f aca="false">IF(ISBLANK(B728),"",IF(L728="b",K728,IF(L728="a","")))</f>
        <v/>
      </c>
      <c r="N728" s="35" t="n">
        <f aca="false">IF(ISBLANK(B728),"",IF( ISBLANK(K728), , IF( ISBLANK(O728), 1,) ))</f>
        <v>0</v>
      </c>
      <c r="O728" s="44"/>
      <c r="P728" s="37" t="str">
        <f aca="false">IF(ISBLANK(O728),"a","b")</f>
        <v>a</v>
      </c>
      <c r="Q728" s="34" t="str">
        <f aca="false">IF(ISBLANK(B728),"",IF(P728="b",O728,IF(P728="a","")))</f>
        <v/>
      </c>
      <c r="R728" s="35" t="n">
        <f aca="false">IF(ISBLANK(B728),"",IF( ISBLANK(O728), , 1))</f>
        <v>0</v>
      </c>
      <c r="S728" s="38" t="str">
        <f aca="true">IF(ISBLANK(B728),"",IF( ISBLANK(K728), "" , IF( ISBLANK(O728), (TODAY()-K728)/365, (O728-K728)/365)) )</f>
        <v/>
      </c>
      <c r="T728" s="38" t="str">
        <f aca="false">IF(ISBLANK(B728),"",IF( ISBLANK(K728), "" , IF( ISBLANK(O728), ($Z$41-K728)/365, (O728-K728)/365)) )</f>
        <v/>
      </c>
      <c r="U728" s="38" t="str">
        <f aca="true">IF(ISBLANK(B728),"",IF( ISBLANK(O728), "", (TODAY()-O728)/365))</f>
        <v/>
      </c>
      <c r="V728" s="38" t="str">
        <f aca="false">IF(ISBLANK(B728),"",IF( ISBLANK(O728), "", ($Z$41-O728)/365))</f>
        <v/>
      </c>
      <c r="W728" s="29"/>
      <c r="X728" s="39" t="n">
        <v>1</v>
      </c>
      <c r="Y728" s="40"/>
    </row>
    <row r="729" customFormat="false" ht="15" hidden="false" customHeight="false" outlineLevel="0" collapsed="false">
      <c r="A729" s="1" t="n">
        <v>733</v>
      </c>
      <c r="B729" s="28" t="n">
        <v>1</v>
      </c>
      <c r="C729" s="29"/>
      <c r="D729" s="30" t="str">
        <f aca="false">CONCATENATE(E729,", ",F729,", кв-ры: ",H729,", агр: ",I729,", ",W729)</f>
        <v>, , кв-ры: 7, агр: , </v>
      </c>
      <c r="E729" s="31"/>
      <c r="F729" s="31"/>
      <c r="G729" s="31"/>
      <c r="H729" s="31" t="n">
        <v>7</v>
      </c>
      <c r="I729" s="32"/>
      <c r="J729" s="4"/>
      <c r="K729" s="46"/>
      <c r="L729" s="34" t="str">
        <f aca="false">IF(ISBLANK(K729),"a","b")</f>
        <v>a</v>
      </c>
      <c r="M729" s="34" t="str">
        <f aca="false">IF(ISBLANK(B729),"",IF(L729="b",K729,IF(L729="a","")))</f>
        <v/>
      </c>
      <c r="N729" s="35" t="n">
        <f aca="false">IF(ISBLANK(B729),"",IF( ISBLANK(K729), , IF( ISBLANK(O729), 1,) ))</f>
        <v>0</v>
      </c>
      <c r="O729" s="44"/>
      <c r="P729" s="37" t="str">
        <f aca="false">IF(ISBLANK(O729),"a","b")</f>
        <v>a</v>
      </c>
      <c r="Q729" s="34" t="str">
        <f aca="false">IF(ISBLANK(B729),"",IF(P729="b",O729,IF(P729="a","")))</f>
        <v/>
      </c>
      <c r="R729" s="35" t="n">
        <f aca="false">IF(ISBLANK(B729),"",IF( ISBLANK(O729), , 1))</f>
        <v>0</v>
      </c>
      <c r="S729" s="38" t="str">
        <f aca="true">IF(ISBLANK(B729),"",IF( ISBLANK(K729), "" , IF( ISBLANK(O729), (TODAY()-K729)/365, (O729-K729)/365)) )</f>
        <v/>
      </c>
      <c r="T729" s="38" t="str">
        <f aca="false">IF(ISBLANK(B729),"",IF( ISBLANK(K729), "" , IF( ISBLANK(O729), ($Z$41-K729)/365, (O729-K729)/365)) )</f>
        <v/>
      </c>
      <c r="U729" s="38" t="str">
        <f aca="true">IF(ISBLANK(B729),"",IF( ISBLANK(O729), "", (TODAY()-O729)/365))</f>
        <v/>
      </c>
      <c r="V729" s="38" t="str">
        <f aca="false">IF(ISBLANK(B729),"",IF( ISBLANK(O729), "", ($Z$41-O729)/365))</f>
        <v/>
      </c>
      <c r="W729" s="29"/>
      <c r="X729" s="39" t="n">
        <v>1</v>
      </c>
      <c r="Y729" s="40"/>
    </row>
    <row r="730" customFormat="false" ht="15" hidden="false" customHeight="false" outlineLevel="0" collapsed="false">
      <c r="A730" s="1" t="n">
        <v>734</v>
      </c>
      <c r="B730" s="28" t="n">
        <v>1</v>
      </c>
      <c r="C730" s="29"/>
      <c r="D730" s="30" t="str">
        <f aca="false">CONCATENATE(E730,", ",F730,", кв-ры: ",H730,", агр: ",I730,", ",W730)</f>
        <v>, , кв-ры: 8, агр: , </v>
      </c>
      <c r="E730" s="31"/>
      <c r="F730" s="31"/>
      <c r="G730" s="31"/>
      <c r="H730" s="31" t="n">
        <v>8</v>
      </c>
      <c r="I730" s="32"/>
      <c r="J730" s="4"/>
      <c r="K730" s="46"/>
      <c r="L730" s="34" t="str">
        <f aca="false">IF(ISBLANK(K730),"a","b")</f>
        <v>a</v>
      </c>
      <c r="M730" s="34" t="str">
        <f aca="false">IF(ISBLANK(B730),"",IF(L730="b",K730,IF(L730="a","")))</f>
        <v/>
      </c>
      <c r="N730" s="35" t="n">
        <f aca="false">IF(ISBLANK(B730),"",IF( ISBLANK(K730), , IF( ISBLANK(O730), 1,) ))</f>
        <v>0</v>
      </c>
      <c r="O730" s="44"/>
      <c r="P730" s="37" t="str">
        <f aca="false">IF(ISBLANK(O730),"a","b")</f>
        <v>a</v>
      </c>
      <c r="Q730" s="34" t="str">
        <f aca="false">IF(ISBLANK(B730),"",IF(P730="b",O730,IF(P730="a","")))</f>
        <v/>
      </c>
      <c r="R730" s="35" t="n">
        <f aca="false">IF(ISBLANK(B730),"",IF( ISBLANK(O730), , 1))</f>
        <v>0</v>
      </c>
      <c r="S730" s="38" t="str">
        <f aca="true">IF(ISBLANK(B730),"",IF( ISBLANK(K730), "" , IF( ISBLANK(O730), (TODAY()-K730)/365, (O730-K730)/365)) )</f>
        <v/>
      </c>
      <c r="T730" s="38" t="str">
        <f aca="false">IF(ISBLANK(B730),"",IF( ISBLANK(K730), "" , IF( ISBLANK(O730), ($Z$41-K730)/365, (O730-K730)/365)) )</f>
        <v/>
      </c>
      <c r="U730" s="38" t="str">
        <f aca="true">IF(ISBLANK(B730),"",IF( ISBLANK(O730), "", (TODAY()-O730)/365))</f>
        <v/>
      </c>
      <c r="V730" s="38" t="str">
        <f aca="false">IF(ISBLANK(B730),"",IF( ISBLANK(O730), "", ($Z$41-O730)/365))</f>
        <v/>
      </c>
      <c r="W730" s="29"/>
      <c r="X730" s="39" t="n">
        <v>1</v>
      </c>
      <c r="Y730" s="40"/>
    </row>
    <row r="731" customFormat="false" ht="15" hidden="false" customHeight="false" outlineLevel="0" collapsed="false">
      <c r="A731" s="1" t="n">
        <v>735</v>
      </c>
      <c r="B731" s="28" t="n">
        <v>1</v>
      </c>
      <c r="C731" s="29"/>
      <c r="D731" s="30" t="str">
        <f aca="false">CONCATENATE(E731,", ",F731,", кв-ры: ",H731,", агр: ",I731,", ",W731)</f>
        <v>, , кв-ры: 9, агр: , </v>
      </c>
      <c r="E731" s="31"/>
      <c r="F731" s="31"/>
      <c r="G731" s="31"/>
      <c r="H731" s="31" t="n">
        <v>9</v>
      </c>
      <c r="I731" s="32"/>
      <c r="J731" s="4"/>
      <c r="K731" s="46"/>
      <c r="L731" s="34" t="str">
        <f aca="false">IF(ISBLANK(K731),"a","b")</f>
        <v>a</v>
      </c>
      <c r="M731" s="34" t="str">
        <f aca="false">IF(ISBLANK(B731),"",IF(L731="b",K731,IF(L731="a","")))</f>
        <v/>
      </c>
      <c r="N731" s="35" t="n">
        <f aca="false">IF(ISBLANK(B731),"",IF( ISBLANK(K731), , IF( ISBLANK(O731), 1,) ))</f>
        <v>0</v>
      </c>
      <c r="O731" s="44"/>
      <c r="P731" s="37" t="str">
        <f aca="false">IF(ISBLANK(O731),"a","b")</f>
        <v>a</v>
      </c>
      <c r="Q731" s="34" t="str">
        <f aca="false">IF(ISBLANK(B731),"",IF(P731="b",O731,IF(P731="a","")))</f>
        <v/>
      </c>
      <c r="R731" s="35" t="n">
        <f aca="false">IF(ISBLANK(B731),"",IF( ISBLANK(O731), , 1))</f>
        <v>0</v>
      </c>
      <c r="S731" s="38" t="str">
        <f aca="true">IF(ISBLANK(B731),"",IF( ISBLANK(K731), "" , IF( ISBLANK(O731), (TODAY()-K731)/365, (O731-K731)/365)) )</f>
        <v/>
      </c>
      <c r="T731" s="38" t="str">
        <f aca="false">IF(ISBLANK(B731),"",IF( ISBLANK(K731), "" , IF( ISBLANK(O731), ($Z$41-K731)/365, (O731-K731)/365)) )</f>
        <v/>
      </c>
      <c r="U731" s="38" t="str">
        <f aca="true">IF(ISBLANK(B731),"",IF( ISBLANK(O731), "", (TODAY()-O731)/365))</f>
        <v/>
      </c>
      <c r="V731" s="38" t="str">
        <f aca="false">IF(ISBLANK(B731),"",IF( ISBLANK(O731), "", ($Z$41-O731)/365))</f>
        <v/>
      </c>
      <c r="W731" s="29"/>
      <c r="X731" s="39" t="n">
        <v>1</v>
      </c>
      <c r="Y731" s="40"/>
    </row>
    <row r="732" customFormat="false" ht="15" hidden="false" customHeight="false" outlineLevel="0" collapsed="false">
      <c r="A732" s="1" t="n">
        <v>736</v>
      </c>
      <c r="B732" s="28" t="n">
        <v>1</v>
      </c>
      <c r="C732" s="29"/>
      <c r="D732" s="30" t="str">
        <f aca="false">CONCATENATE(E732,", ",F732,", кв-ры: ",H732,", агр: ",I732,", ",W732)</f>
        <v>, , кв-ры: 10, агр: , </v>
      </c>
      <c r="E732" s="31"/>
      <c r="F732" s="31"/>
      <c r="G732" s="31"/>
      <c r="H732" s="31" t="n">
        <v>10</v>
      </c>
      <c r="I732" s="32"/>
      <c r="J732" s="4"/>
      <c r="K732" s="46"/>
      <c r="L732" s="34" t="str">
        <f aca="false">IF(ISBLANK(K732),"a","b")</f>
        <v>a</v>
      </c>
      <c r="M732" s="34" t="str">
        <f aca="false">IF(ISBLANK(B732),"",IF(L732="b",K732,IF(L732="a","")))</f>
        <v/>
      </c>
      <c r="N732" s="35" t="n">
        <f aca="false">IF(ISBLANK(B732),"",IF( ISBLANK(K732), , IF( ISBLANK(O732), 1,) ))</f>
        <v>0</v>
      </c>
      <c r="O732" s="44"/>
      <c r="P732" s="37" t="str">
        <f aca="false">IF(ISBLANK(O732),"a","b")</f>
        <v>a</v>
      </c>
      <c r="Q732" s="34" t="str">
        <f aca="false">IF(ISBLANK(B732),"",IF(P732="b",O732,IF(P732="a","")))</f>
        <v/>
      </c>
      <c r="R732" s="35" t="n">
        <f aca="false">IF(ISBLANK(B732),"",IF( ISBLANK(O732), , 1))</f>
        <v>0</v>
      </c>
      <c r="S732" s="38" t="str">
        <f aca="true">IF(ISBLANK(B732),"",IF( ISBLANK(K732), "" , IF( ISBLANK(O732), (TODAY()-K732)/365, (O732-K732)/365)) )</f>
        <v/>
      </c>
      <c r="T732" s="38" t="str">
        <f aca="false">IF(ISBLANK(B732),"",IF( ISBLANK(K732), "" , IF( ISBLANK(O732), ($Z$41-K732)/365, (O732-K732)/365)) )</f>
        <v/>
      </c>
      <c r="U732" s="38" t="str">
        <f aca="true">IF(ISBLANK(B732),"",IF( ISBLANK(O732), "", (TODAY()-O732)/365))</f>
        <v/>
      </c>
      <c r="V732" s="38" t="str">
        <f aca="false">IF(ISBLANK(B732),"",IF( ISBLANK(O732), "", ($Z$41-O732)/365))</f>
        <v/>
      </c>
      <c r="W732" s="29"/>
      <c r="X732" s="39" t="n">
        <v>1</v>
      </c>
      <c r="Y732" s="40"/>
    </row>
    <row r="733" customFormat="false" ht="15" hidden="false" customHeight="false" outlineLevel="0" collapsed="false">
      <c r="A733" s="1" t="n">
        <v>737</v>
      </c>
      <c r="B733" s="28" t="n">
        <v>1</v>
      </c>
      <c r="C733" s="29" t="n">
        <v>1</v>
      </c>
      <c r="D733" s="30" t="str">
        <f aca="false">CONCATENATE(E733,", ",F733,", кв-ры: ",H733,", агр: ",I733,", ",W733)</f>
        <v> Калинина, 13, кв-ры: 1,11,21,, агр: , </v>
      </c>
      <c r="E733" s="31" t="s">
        <v>172</v>
      </c>
      <c r="F733" s="31" t="n">
        <v>13</v>
      </c>
      <c r="G733" s="31" t="n">
        <v>24</v>
      </c>
      <c r="H733" s="31" t="s">
        <v>88</v>
      </c>
      <c r="I733" s="32"/>
      <c r="J733" s="4"/>
      <c r="K733" s="46"/>
      <c r="L733" s="34" t="str">
        <f aca="false">IF(ISBLANK(K733),"a","b")</f>
        <v>a</v>
      </c>
      <c r="M733" s="34" t="str">
        <f aca="false">IF(ISBLANK(B733),"",IF(L733="b",K733,IF(L733="a","")))</f>
        <v/>
      </c>
      <c r="N733" s="35" t="n">
        <f aca="false">IF(ISBLANK(B733),"",IF( ISBLANK(K733), , IF( ISBLANK(O733), 1,) ))</f>
        <v>0</v>
      </c>
      <c r="O733" s="44"/>
      <c r="P733" s="37" t="str">
        <f aca="false">IF(ISBLANK(O733),"a","b")</f>
        <v>a</v>
      </c>
      <c r="Q733" s="34" t="str">
        <f aca="false">IF(ISBLANK(B733),"",IF(P733="b",O733,IF(P733="a","")))</f>
        <v/>
      </c>
      <c r="R733" s="35" t="n">
        <f aca="false">IF(ISBLANK(B733),"",IF( ISBLANK(O733), , 1))</f>
        <v>0</v>
      </c>
      <c r="S733" s="38" t="str">
        <f aca="true">IF(ISBLANK(B733),"",IF( ISBLANK(K733), "" , IF( ISBLANK(O733), (TODAY()-K733)/365, (O733-K733)/365)) )</f>
        <v/>
      </c>
      <c r="T733" s="38" t="str">
        <f aca="false">IF(ISBLANK(B733),"",IF( ISBLANK(K733), "" , IF( ISBLANK(O733), ($Z$41-K733)/365, (O733-K733)/365)) )</f>
        <v/>
      </c>
      <c r="U733" s="38" t="str">
        <f aca="true">IF(ISBLANK(B733),"",IF( ISBLANK(O733), "", (TODAY()-O733)/365))</f>
        <v/>
      </c>
      <c r="V733" s="38" t="str">
        <f aca="false">IF(ISBLANK(B733),"",IF( ISBLANK(O733), "", ($Z$41-O733)/365))</f>
        <v/>
      </c>
      <c r="W733" s="29"/>
      <c r="X733" s="39" t="n">
        <v>1</v>
      </c>
      <c r="Y733" s="40"/>
    </row>
    <row r="734" customFormat="false" ht="15" hidden="false" customHeight="false" outlineLevel="0" collapsed="false">
      <c r="A734" s="1" t="n">
        <v>738</v>
      </c>
      <c r="B734" s="28" t="n">
        <v>1</v>
      </c>
      <c r="C734" s="29"/>
      <c r="D734" s="30" t="str">
        <f aca="false">CONCATENATE(E734,", ",F734,", кв-ры: ",H734,", агр: ",I734,", ",W734)</f>
        <v>, , кв-ры: 2,12,22,, агр: , </v>
      </c>
      <c r="E734" s="31"/>
      <c r="F734" s="31"/>
      <c r="G734" s="31"/>
      <c r="H734" s="31" t="s">
        <v>89</v>
      </c>
      <c r="I734" s="32"/>
      <c r="J734" s="4"/>
      <c r="K734" s="46"/>
      <c r="L734" s="34" t="str">
        <f aca="false">IF(ISBLANK(K734),"a","b")</f>
        <v>a</v>
      </c>
      <c r="M734" s="34" t="str">
        <f aca="false">IF(ISBLANK(B734),"",IF(L734="b",K734,IF(L734="a","")))</f>
        <v/>
      </c>
      <c r="N734" s="35" t="n">
        <f aca="false">IF(ISBLANK(B734),"",IF( ISBLANK(K734), , IF( ISBLANK(O734), 1,) ))</f>
        <v>0</v>
      </c>
      <c r="O734" s="44"/>
      <c r="P734" s="37" t="str">
        <f aca="false">IF(ISBLANK(O734),"a","b")</f>
        <v>a</v>
      </c>
      <c r="Q734" s="34" t="str">
        <f aca="false">IF(ISBLANK(B734),"",IF(P734="b",O734,IF(P734="a","")))</f>
        <v/>
      </c>
      <c r="R734" s="35" t="n">
        <f aca="false">IF(ISBLANK(B734),"",IF( ISBLANK(O734), , 1))</f>
        <v>0</v>
      </c>
      <c r="S734" s="38" t="str">
        <f aca="true">IF(ISBLANK(B734),"",IF( ISBLANK(K734), "" , IF( ISBLANK(O734), (TODAY()-K734)/365, (O734-K734)/365)) )</f>
        <v/>
      </c>
      <c r="T734" s="38" t="str">
        <f aca="false">IF(ISBLANK(B734),"",IF( ISBLANK(K734), "" , IF( ISBLANK(O734), ($Z$41-K734)/365, (O734-K734)/365)) )</f>
        <v/>
      </c>
      <c r="U734" s="38" t="str">
        <f aca="true">IF(ISBLANK(B734),"",IF( ISBLANK(O734), "", (TODAY()-O734)/365))</f>
        <v/>
      </c>
      <c r="V734" s="38" t="str">
        <f aca="false">IF(ISBLANK(B734),"",IF( ISBLANK(O734), "", ($Z$41-O734)/365))</f>
        <v/>
      </c>
      <c r="W734" s="29"/>
      <c r="X734" s="39" t="n">
        <v>1</v>
      </c>
      <c r="Y734" s="40"/>
    </row>
    <row r="735" customFormat="false" ht="15" hidden="false" customHeight="false" outlineLevel="0" collapsed="false">
      <c r="A735" s="1" t="n">
        <v>739</v>
      </c>
      <c r="B735" s="28" t="n">
        <v>1</v>
      </c>
      <c r="C735" s="29"/>
      <c r="D735" s="30" t="str">
        <f aca="false">CONCATENATE(E735,", ",F735,", кв-ры: ",H735,", агр: ",I735,", ",W735)</f>
        <v>, , кв-ры: 3,13,23,, агр: , </v>
      </c>
      <c r="E735" s="31"/>
      <c r="F735" s="31"/>
      <c r="G735" s="31"/>
      <c r="H735" s="31" t="s">
        <v>90</v>
      </c>
      <c r="I735" s="32"/>
      <c r="J735" s="4"/>
      <c r="K735" s="46"/>
      <c r="L735" s="34" t="str">
        <f aca="false">IF(ISBLANK(K735),"a","b")</f>
        <v>a</v>
      </c>
      <c r="M735" s="34" t="str">
        <f aca="false">IF(ISBLANK(B735),"",IF(L735="b",K735,IF(L735="a","")))</f>
        <v/>
      </c>
      <c r="N735" s="35" t="n">
        <f aca="false">IF(ISBLANK(B735),"",IF( ISBLANK(K735), , IF( ISBLANK(O735), 1,) ))</f>
        <v>0</v>
      </c>
      <c r="O735" s="44"/>
      <c r="P735" s="37" t="str">
        <f aca="false">IF(ISBLANK(O735),"a","b")</f>
        <v>a</v>
      </c>
      <c r="Q735" s="34" t="str">
        <f aca="false">IF(ISBLANK(B735),"",IF(P735="b",O735,IF(P735="a","")))</f>
        <v/>
      </c>
      <c r="R735" s="35" t="n">
        <f aca="false">IF(ISBLANK(B735),"",IF( ISBLANK(O735), , 1))</f>
        <v>0</v>
      </c>
      <c r="S735" s="38" t="str">
        <f aca="true">IF(ISBLANK(B735),"",IF( ISBLANK(K735), "" , IF( ISBLANK(O735), (TODAY()-K735)/365, (O735-K735)/365)) )</f>
        <v/>
      </c>
      <c r="T735" s="38" t="str">
        <f aca="false">IF(ISBLANK(B735),"",IF( ISBLANK(K735), "" , IF( ISBLANK(O735), ($Z$41-K735)/365, (O735-K735)/365)) )</f>
        <v/>
      </c>
      <c r="U735" s="38" t="str">
        <f aca="true">IF(ISBLANK(B735),"",IF( ISBLANK(O735), "", (TODAY()-O735)/365))</f>
        <v/>
      </c>
      <c r="V735" s="38" t="str">
        <f aca="false">IF(ISBLANK(B735),"",IF( ISBLANK(O735), "", ($Z$41-O735)/365))</f>
        <v/>
      </c>
      <c r="W735" s="29"/>
      <c r="X735" s="39" t="n">
        <v>1</v>
      </c>
      <c r="Y735" s="40"/>
    </row>
    <row r="736" customFormat="false" ht="15" hidden="false" customHeight="false" outlineLevel="0" collapsed="false">
      <c r="A736" s="1" t="n">
        <v>740</v>
      </c>
      <c r="B736" s="28" t="n">
        <v>1</v>
      </c>
      <c r="C736" s="29"/>
      <c r="D736" s="30" t="str">
        <f aca="false">CONCATENATE(E736,", ",F736,", кв-ры: ",H736,", агр: ",I736,", ",W736)</f>
        <v>, , кв-ры: 4,14,24,, агр: , </v>
      </c>
      <c r="E736" s="31"/>
      <c r="F736" s="31"/>
      <c r="G736" s="31"/>
      <c r="H736" s="31" t="s">
        <v>91</v>
      </c>
      <c r="I736" s="32"/>
      <c r="J736" s="4"/>
      <c r="K736" s="46"/>
      <c r="L736" s="34" t="str">
        <f aca="false">IF(ISBLANK(K736),"a","b")</f>
        <v>a</v>
      </c>
      <c r="M736" s="34" t="str">
        <f aca="false">IF(ISBLANK(B736),"",IF(L736="b",K736,IF(L736="a","")))</f>
        <v/>
      </c>
      <c r="N736" s="35" t="n">
        <f aca="false">IF(ISBLANK(B736),"",IF( ISBLANK(K736), , IF( ISBLANK(O736), 1,) ))</f>
        <v>0</v>
      </c>
      <c r="O736" s="44"/>
      <c r="P736" s="37" t="str">
        <f aca="false">IF(ISBLANK(O736),"a","b")</f>
        <v>a</v>
      </c>
      <c r="Q736" s="34" t="str">
        <f aca="false">IF(ISBLANK(B736),"",IF(P736="b",O736,IF(P736="a","")))</f>
        <v/>
      </c>
      <c r="R736" s="35" t="n">
        <f aca="false">IF(ISBLANK(B736),"",IF( ISBLANK(O736), , 1))</f>
        <v>0</v>
      </c>
      <c r="S736" s="38" t="str">
        <f aca="true">IF(ISBLANK(B736),"",IF( ISBLANK(K736), "" , IF( ISBLANK(O736), (TODAY()-K736)/365, (O736-K736)/365)) )</f>
        <v/>
      </c>
      <c r="T736" s="38" t="str">
        <f aca="false">IF(ISBLANK(B736),"",IF( ISBLANK(K736), "" , IF( ISBLANK(O736), ($Z$41-K736)/365, (O736-K736)/365)) )</f>
        <v/>
      </c>
      <c r="U736" s="38" t="str">
        <f aca="true">IF(ISBLANK(B736),"",IF( ISBLANK(O736), "", (TODAY()-O736)/365))</f>
        <v/>
      </c>
      <c r="V736" s="38" t="str">
        <f aca="false">IF(ISBLANK(B736),"",IF( ISBLANK(O736), "", ($Z$41-O736)/365))</f>
        <v/>
      </c>
      <c r="W736" s="29"/>
      <c r="X736" s="39" t="n">
        <v>1</v>
      </c>
      <c r="Y736" s="40"/>
    </row>
    <row r="737" customFormat="false" ht="15" hidden="false" customHeight="false" outlineLevel="0" collapsed="false">
      <c r="A737" s="1" t="n">
        <v>741</v>
      </c>
      <c r="B737" s="28" t="n">
        <v>1</v>
      </c>
      <c r="C737" s="29"/>
      <c r="D737" s="30" t="str">
        <f aca="false">CONCATENATE(E737,", ",F737,", кв-ры: ",H737,", агр: ",I737,", ",W737)</f>
        <v>, , кв-ры: 5,15,, агр: , </v>
      </c>
      <c r="E737" s="31"/>
      <c r="F737" s="31"/>
      <c r="G737" s="31"/>
      <c r="H737" s="31" t="s">
        <v>74</v>
      </c>
      <c r="I737" s="32"/>
      <c r="J737" s="4"/>
      <c r="K737" s="46"/>
      <c r="L737" s="34" t="str">
        <f aca="false">IF(ISBLANK(K737),"a","b")</f>
        <v>a</v>
      </c>
      <c r="M737" s="34" t="str">
        <f aca="false">IF(ISBLANK(B737),"",IF(L737="b",K737,IF(L737="a","")))</f>
        <v/>
      </c>
      <c r="N737" s="35" t="n">
        <f aca="false">IF(ISBLANK(B737),"",IF( ISBLANK(K737), , IF( ISBLANK(O737), 1,) ))</f>
        <v>0</v>
      </c>
      <c r="O737" s="44"/>
      <c r="P737" s="37" t="str">
        <f aca="false">IF(ISBLANK(O737),"a","b")</f>
        <v>a</v>
      </c>
      <c r="Q737" s="34" t="str">
        <f aca="false">IF(ISBLANK(B737),"",IF(P737="b",O737,IF(P737="a","")))</f>
        <v/>
      </c>
      <c r="R737" s="35" t="n">
        <f aca="false">IF(ISBLANK(B737),"",IF( ISBLANK(O737), , 1))</f>
        <v>0</v>
      </c>
      <c r="S737" s="38" t="str">
        <f aca="true">IF(ISBLANK(B737),"",IF( ISBLANK(K737), "" , IF( ISBLANK(O737), (TODAY()-K737)/365, (O737-K737)/365)) )</f>
        <v/>
      </c>
      <c r="T737" s="38" t="str">
        <f aca="false">IF(ISBLANK(B737),"",IF( ISBLANK(K737), "" , IF( ISBLANK(O737), ($Z$41-K737)/365, (O737-K737)/365)) )</f>
        <v/>
      </c>
      <c r="U737" s="38" t="str">
        <f aca="true">IF(ISBLANK(B737),"",IF( ISBLANK(O737), "", (TODAY()-O737)/365))</f>
        <v/>
      </c>
      <c r="V737" s="38" t="str">
        <f aca="false">IF(ISBLANK(B737),"",IF( ISBLANK(O737), "", ($Z$41-O737)/365))</f>
        <v/>
      </c>
      <c r="W737" s="29"/>
      <c r="X737" s="39" t="n">
        <v>1</v>
      </c>
      <c r="Y737" s="40"/>
    </row>
    <row r="738" customFormat="false" ht="15" hidden="false" customHeight="false" outlineLevel="0" collapsed="false">
      <c r="A738" s="1" t="n">
        <v>742</v>
      </c>
      <c r="B738" s="28" t="n">
        <v>1</v>
      </c>
      <c r="C738" s="29"/>
      <c r="D738" s="30" t="str">
        <f aca="false">CONCATENATE(E738,", ",F738,", кв-ры: ",H738,", агр: ",I738,", ",W738)</f>
        <v>, , кв-ры: 6,16,, агр: , </v>
      </c>
      <c r="E738" s="31"/>
      <c r="F738" s="31"/>
      <c r="G738" s="31"/>
      <c r="H738" s="31" t="s">
        <v>75</v>
      </c>
      <c r="I738" s="32"/>
      <c r="J738" s="4"/>
      <c r="K738" s="33"/>
      <c r="L738" s="34" t="str">
        <f aca="false">IF(ISBLANK(K738),"a","b")</f>
        <v>a</v>
      </c>
      <c r="M738" s="34" t="str">
        <f aca="false">IF(ISBLANK(B738),"",IF(L738="b",K738,IF(L738="a","")))</f>
        <v/>
      </c>
      <c r="N738" s="35" t="n">
        <f aca="false">IF(ISBLANK(B738),"",IF( ISBLANK(K738), , IF( ISBLANK(O738), 1,) ))</f>
        <v>0</v>
      </c>
      <c r="O738" s="44"/>
      <c r="P738" s="37" t="str">
        <f aca="false">IF(ISBLANK(O738),"a","b")</f>
        <v>a</v>
      </c>
      <c r="Q738" s="34" t="str">
        <f aca="false">IF(ISBLANK(B738),"",IF(P738="b",O738,IF(P738="a","")))</f>
        <v/>
      </c>
      <c r="R738" s="35" t="n">
        <f aca="false">IF(ISBLANK(B738),"",IF( ISBLANK(O738), , 1))</f>
        <v>0</v>
      </c>
      <c r="S738" s="38" t="str">
        <f aca="true">IF(ISBLANK(B738),"",IF( ISBLANK(K738), "" , IF( ISBLANK(O738), (TODAY()-K738)/365, (O738-K738)/365)) )</f>
        <v/>
      </c>
      <c r="T738" s="38" t="str">
        <f aca="false">IF(ISBLANK(B738),"",IF( ISBLANK(K738), "" , IF( ISBLANK(O738), ($Z$41-K738)/365, (O738-K738)/365)) )</f>
        <v/>
      </c>
      <c r="U738" s="38" t="str">
        <f aca="true">IF(ISBLANK(B738),"",IF( ISBLANK(O738), "", (TODAY()-O738)/365))</f>
        <v/>
      </c>
      <c r="V738" s="38" t="str">
        <f aca="false">IF(ISBLANK(B738),"",IF( ISBLANK(O738), "", ($Z$41-O738)/365))</f>
        <v/>
      </c>
      <c r="W738" s="29"/>
      <c r="X738" s="39" t="n">
        <v>1</v>
      </c>
      <c r="Y738" s="40"/>
    </row>
    <row r="739" customFormat="false" ht="15" hidden="false" customHeight="false" outlineLevel="0" collapsed="false">
      <c r="A739" s="1" t="n">
        <v>743</v>
      </c>
      <c r="B739" s="28" t="n">
        <v>1</v>
      </c>
      <c r="C739" s="29"/>
      <c r="D739" s="30" t="str">
        <f aca="false">CONCATENATE(E739,", ",F739,", кв-ры: ",H739,", агр: ",I739,", ",W739)</f>
        <v>, , кв-ры: 7,17,, агр: , </v>
      </c>
      <c r="E739" s="31"/>
      <c r="F739" s="31"/>
      <c r="G739" s="31"/>
      <c r="H739" s="31" t="s">
        <v>92</v>
      </c>
      <c r="I739" s="32"/>
      <c r="J739" s="4"/>
      <c r="K739" s="33"/>
      <c r="L739" s="34" t="str">
        <f aca="false">IF(ISBLANK(K739),"a","b")</f>
        <v>a</v>
      </c>
      <c r="M739" s="34" t="str">
        <f aca="false">IF(ISBLANK(B739),"",IF(L739="b",K739,IF(L739="a","")))</f>
        <v/>
      </c>
      <c r="N739" s="35" t="n">
        <f aca="false">IF(ISBLANK(B739),"",IF( ISBLANK(K739), , IF( ISBLANK(O739), 1,) ))</f>
        <v>0</v>
      </c>
      <c r="O739" s="44"/>
      <c r="P739" s="37" t="str">
        <f aca="false">IF(ISBLANK(O739),"a","b")</f>
        <v>a</v>
      </c>
      <c r="Q739" s="34" t="str">
        <f aca="false">IF(ISBLANK(B739),"",IF(P739="b",O739,IF(P739="a","")))</f>
        <v/>
      </c>
      <c r="R739" s="35" t="n">
        <f aca="false">IF(ISBLANK(B739),"",IF( ISBLANK(O739), , 1))</f>
        <v>0</v>
      </c>
      <c r="S739" s="38" t="str">
        <f aca="true">IF(ISBLANK(B739),"",IF( ISBLANK(K739), "" , IF( ISBLANK(O739), (TODAY()-K739)/365, (O739-K739)/365)) )</f>
        <v/>
      </c>
      <c r="T739" s="38" t="str">
        <f aca="false">IF(ISBLANK(B739),"",IF( ISBLANK(K739), "" , IF( ISBLANK(O739), ($Z$41-K739)/365, (O739-K739)/365)) )</f>
        <v/>
      </c>
      <c r="U739" s="38" t="str">
        <f aca="true">IF(ISBLANK(B739),"",IF( ISBLANK(O739), "", (TODAY()-O739)/365))</f>
        <v/>
      </c>
      <c r="V739" s="38" t="str">
        <f aca="false">IF(ISBLANK(B739),"",IF( ISBLANK(O739), "", ($Z$41-O739)/365))</f>
        <v/>
      </c>
      <c r="W739" s="29"/>
      <c r="X739" s="39" t="n">
        <v>1</v>
      </c>
      <c r="Y739" s="40"/>
    </row>
    <row r="740" customFormat="false" ht="15" hidden="false" customHeight="false" outlineLevel="0" collapsed="false">
      <c r="A740" s="1" t="n">
        <v>744</v>
      </c>
      <c r="B740" s="28" t="n">
        <v>1</v>
      </c>
      <c r="C740" s="29"/>
      <c r="D740" s="30" t="str">
        <f aca="false">CONCATENATE(E740,", ",F740,", кв-ры: ",H740,", агр: ",I740,", ",W740)</f>
        <v>, , кв-ры: 8,18,, агр: , </v>
      </c>
      <c r="E740" s="31"/>
      <c r="F740" s="31"/>
      <c r="G740" s="31"/>
      <c r="H740" s="31" t="s">
        <v>93</v>
      </c>
      <c r="I740" s="32"/>
      <c r="J740" s="4"/>
      <c r="K740" s="46"/>
      <c r="L740" s="34" t="str">
        <f aca="false">IF(ISBLANK(K740),"a","b")</f>
        <v>a</v>
      </c>
      <c r="M740" s="34" t="str">
        <f aca="false">IF(ISBLANK(B740),"",IF(L740="b",K740,IF(L740="a","")))</f>
        <v/>
      </c>
      <c r="N740" s="35" t="n">
        <f aca="false">IF(ISBLANK(B740),"",IF( ISBLANK(K740), , IF( ISBLANK(O740), 1,) ))</f>
        <v>0</v>
      </c>
      <c r="O740" s="44"/>
      <c r="P740" s="37" t="str">
        <f aca="false">IF(ISBLANK(O740),"a","b")</f>
        <v>a</v>
      </c>
      <c r="Q740" s="34" t="str">
        <f aca="false">IF(ISBLANK(B740),"",IF(P740="b",O740,IF(P740="a","")))</f>
        <v/>
      </c>
      <c r="R740" s="35" t="n">
        <f aca="false">IF(ISBLANK(B740),"",IF( ISBLANK(O740), , 1))</f>
        <v>0</v>
      </c>
      <c r="S740" s="38" t="str">
        <f aca="true">IF(ISBLANK(B740),"",IF( ISBLANK(K740), "" , IF( ISBLANK(O740), (TODAY()-K740)/365, (O740-K740)/365)) )</f>
        <v/>
      </c>
      <c r="T740" s="38" t="str">
        <f aca="false">IF(ISBLANK(B740),"",IF( ISBLANK(K740), "" , IF( ISBLANK(O740), ($Z$41-K740)/365, (O740-K740)/365)) )</f>
        <v/>
      </c>
      <c r="U740" s="38" t="str">
        <f aca="true">IF(ISBLANK(B740),"",IF( ISBLANK(O740), "", (TODAY()-O740)/365))</f>
        <v/>
      </c>
      <c r="V740" s="38" t="str">
        <f aca="false">IF(ISBLANK(B740),"",IF( ISBLANK(O740), "", ($Z$41-O740)/365))</f>
        <v/>
      </c>
      <c r="W740" s="29"/>
      <c r="X740" s="39" t="n">
        <v>1</v>
      </c>
      <c r="Y740" s="40"/>
    </row>
    <row r="741" customFormat="false" ht="15" hidden="false" customHeight="false" outlineLevel="0" collapsed="false">
      <c r="A741" s="1" t="n">
        <v>745</v>
      </c>
      <c r="B741" s="28" t="n">
        <v>1</v>
      </c>
      <c r="C741" s="29"/>
      <c r="D741" s="30" t="str">
        <f aca="false">CONCATENATE(E741,", ",F741,", кв-ры: ",H741,", агр: ",I741,", ",W741)</f>
        <v>, , кв-ры: 9,19,, агр: , </v>
      </c>
      <c r="E741" s="31"/>
      <c r="F741" s="31"/>
      <c r="G741" s="31"/>
      <c r="H741" s="31" t="s">
        <v>94</v>
      </c>
      <c r="I741" s="32"/>
      <c r="J741" s="4"/>
      <c r="K741" s="46"/>
      <c r="L741" s="34" t="str">
        <f aca="false">IF(ISBLANK(K741),"a","b")</f>
        <v>a</v>
      </c>
      <c r="M741" s="34" t="str">
        <f aca="false">IF(ISBLANK(B741),"",IF(L741="b",K741,IF(L741="a","")))</f>
        <v/>
      </c>
      <c r="N741" s="35" t="n">
        <f aca="false">IF(ISBLANK(B741),"",IF( ISBLANK(K741), , IF( ISBLANK(O741), 1,) ))</f>
        <v>0</v>
      </c>
      <c r="O741" s="44"/>
      <c r="P741" s="37" t="str">
        <f aca="false">IF(ISBLANK(O741),"a","b")</f>
        <v>a</v>
      </c>
      <c r="Q741" s="34" t="str">
        <f aca="false">IF(ISBLANK(B741),"",IF(P741="b",O741,IF(P741="a","")))</f>
        <v/>
      </c>
      <c r="R741" s="35" t="n">
        <f aca="false">IF(ISBLANK(B741),"",IF( ISBLANK(O741), , 1))</f>
        <v>0</v>
      </c>
      <c r="S741" s="38" t="str">
        <f aca="true">IF(ISBLANK(B741),"",IF( ISBLANK(K741), "" , IF( ISBLANK(O741), (TODAY()-K741)/365, (O741-K741)/365)) )</f>
        <v/>
      </c>
      <c r="T741" s="38" t="str">
        <f aca="false">IF(ISBLANK(B741),"",IF( ISBLANK(K741), "" , IF( ISBLANK(O741), ($Z$41-K741)/365, (O741-K741)/365)) )</f>
        <v/>
      </c>
      <c r="U741" s="38" t="str">
        <f aca="true">IF(ISBLANK(B741),"",IF( ISBLANK(O741), "", (TODAY()-O741)/365))</f>
        <v/>
      </c>
      <c r="V741" s="38" t="str">
        <f aca="false">IF(ISBLANK(B741),"",IF( ISBLANK(O741), "", ($Z$41-O741)/365))</f>
        <v/>
      </c>
      <c r="W741" s="29"/>
      <c r="X741" s="39" t="n">
        <v>1</v>
      </c>
      <c r="Y741" s="40"/>
    </row>
    <row r="742" customFormat="false" ht="15" hidden="false" customHeight="false" outlineLevel="0" collapsed="false">
      <c r="A742" s="1" t="n">
        <v>746</v>
      </c>
      <c r="B742" s="28" t="n">
        <v>1</v>
      </c>
      <c r="C742" s="29"/>
      <c r="D742" s="30" t="str">
        <f aca="false">CONCATENATE(E742,", ",F742,", кв-ры: ",H742,", агр: ",I742,", ",W742)</f>
        <v>, , кв-ры: 10,20,, агр: , </v>
      </c>
      <c r="E742" s="31"/>
      <c r="F742" s="31"/>
      <c r="G742" s="31"/>
      <c r="H742" s="31" t="s">
        <v>95</v>
      </c>
      <c r="I742" s="32"/>
      <c r="J742" s="4"/>
      <c r="K742" s="33"/>
      <c r="L742" s="34" t="str">
        <f aca="false">IF(ISBLANK(K742),"a","b")</f>
        <v>a</v>
      </c>
      <c r="M742" s="34" t="str">
        <f aca="false">IF(ISBLANK(B742),"",IF(L742="b",K742,IF(L742="a","")))</f>
        <v/>
      </c>
      <c r="N742" s="35" t="n">
        <f aca="false">IF(ISBLANK(B742),"",IF( ISBLANK(K742), , IF( ISBLANK(O742), 1,) ))</f>
        <v>0</v>
      </c>
      <c r="O742" s="36"/>
      <c r="P742" s="37" t="str">
        <f aca="false">IF(ISBLANK(O742),"a","b")</f>
        <v>a</v>
      </c>
      <c r="Q742" s="34" t="str">
        <f aca="false">IF(ISBLANK(B742),"",IF(P742="b",O742,IF(P742="a","")))</f>
        <v/>
      </c>
      <c r="R742" s="35" t="n">
        <f aca="false">IF(ISBLANK(B742),"",IF( ISBLANK(O742), , 1))</f>
        <v>0</v>
      </c>
      <c r="S742" s="38" t="str">
        <f aca="true">IF(ISBLANK(B742),"",IF( ISBLANK(K742), "" , IF( ISBLANK(O742), (TODAY()-K742)/365, (O742-K742)/365)) )</f>
        <v/>
      </c>
      <c r="T742" s="38" t="str">
        <f aca="false">IF(ISBLANK(B742),"",IF( ISBLANK(K742), "" , IF( ISBLANK(O742), ($Z$41-K742)/365, (O742-K742)/365)) )</f>
        <v/>
      </c>
      <c r="U742" s="38" t="str">
        <f aca="true">IF(ISBLANK(B742),"",IF( ISBLANK(O742), "", (TODAY()-O742)/365))</f>
        <v/>
      </c>
      <c r="V742" s="38" t="str">
        <f aca="false">IF(ISBLANK(B742),"",IF( ISBLANK(O742), "", ($Z$41-O742)/365))</f>
        <v/>
      </c>
      <c r="W742" s="29"/>
      <c r="X742" s="39" t="n">
        <v>1</v>
      </c>
      <c r="Y742" s="40"/>
    </row>
    <row r="743" customFormat="false" ht="15" hidden="false" customHeight="false" outlineLevel="0" collapsed="false">
      <c r="A743" s="1" t="n">
        <v>747</v>
      </c>
      <c r="B743" s="28" t="n">
        <v>1</v>
      </c>
      <c r="C743" s="29" t="n">
        <v>2</v>
      </c>
      <c r="D743" s="30" t="str">
        <f aca="false">CONCATENATE(E743,", ",F743,", кв-ры: ",H743,", агр: ",I743,", ",W743)</f>
        <v> Калинина, 15, кв-ры: 1,11,, агр: , </v>
      </c>
      <c r="E743" s="31" t="s">
        <v>172</v>
      </c>
      <c r="F743" s="31" t="n">
        <v>15</v>
      </c>
      <c r="G743" s="31" t="n">
        <v>16</v>
      </c>
      <c r="H743" s="31" t="s">
        <v>48</v>
      </c>
      <c r="I743" s="32"/>
      <c r="J743" s="4"/>
      <c r="K743" s="46"/>
      <c r="L743" s="34" t="str">
        <f aca="false">IF(ISBLANK(K743),"a","b")</f>
        <v>a</v>
      </c>
      <c r="M743" s="34" t="str">
        <f aca="false">IF(ISBLANK(B743),"",IF(L743="b",K743,IF(L743="a","")))</f>
        <v/>
      </c>
      <c r="N743" s="35" t="n">
        <f aca="false">IF(ISBLANK(B743),"",IF( ISBLANK(K743), , IF( ISBLANK(O743), 1,) ))</f>
        <v>0</v>
      </c>
      <c r="O743" s="44"/>
      <c r="P743" s="37" t="str">
        <f aca="false">IF(ISBLANK(O743),"a","b")</f>
        <v>a</v>
      </c>
      <c r="Q743" s="34" t="str">
        <f aca="false">IF(ISBLANK(B743),"",IF(P743="b",O743,IF(P743="a","")))</f>
        <v/>
      </c>
      <c r="R743" s="35" t="n">
        <f aca="false">IF(ISBLANK(B743),"",IF( ISBLANK(O743), , 1))</f>
        <v>0</v>
      </c>
      <c r="S743" s="38" t="str">
        <f aca="true">IF(ISBLANK(B743),"",IF( ISBLANK(K743), "" , IF( ISBLANK(O743), (TODAY()-K743)/365, (O743-K743)/365)) )</f>
        <v/>
      </c>
      <c r="T743" s="38" t="str">
        <f aca="false">IF(ISBLANK(B743),"",IF( ISBLANK(K743), "" , IF( ISBLANK(O743), ($Z$41-K743)/365, (O743-K743)/365)) )</f>
        <v/>
      </c>
      <c r="U743" s="38" t="str">
        <f aca="true">IF(ISBLANK(B743),"",IF( ISBLANK(O743), "", (TODAY()-O743)/365))</f>
        <v/>
      </c>
      <c r="V743" s="38" t="str">
        <f aca="false">IF(ISBLANK(B743),"",IF( ISBLANK(O743), "", ($Z$41-O743)/365))</f>
        <v/>
      </c>
      <c r="W743" s="29"/>
      <c r="X743" s="39" t="n">
        <v>1</v>
      </c>
      <c r="Y743" s="40"/>
    </row>
    <row r="744" customFormat="false" ht="15" hidden="false" customHeight="false" outlineLevel="0" collapsed="false">
      <c r="A744" s="1" t="n">
        <v>748</v>
      </c>
      <c r="B744" s="28" t="n">
        <v>1</v>
      </c>
      <c r="C744" s="29"/>
      <c r="D744" s="30" t="str">
        <f aca="false">CONCATENATE(E744,", ",F744,", кв-ры: ",H744,", агр: ",I744,", ",W744)</f>
        <v>, , кв-ры: 2,12,, агр: , </v>
      </c>
      <c r="E744" s="31"/>
      <c r="F744" s="31"/>
      <c r="G744" s="31"/>
      <c r="H744" s="31" t="s">
        <v>49</v>
      </c>
      <c r="I744" s="32"/>
      <c r="J744" s="4"/>
      <c r="K744" s="46"/>
      <c r="L744" s="34" t="str">
        <f aca="false">IF(ISBLANK(K744),"a","b")</f>
        <v>a</v>
      </c>
      <c r="M744" s="34" t="str">
        <f aca="false">IF(ISBLANK(B744),"",IF(L744="b",K744,IF(L744="a","")))</f>
        <v/>
      </c>
      <c r="N744" s="35" t="n">
        <f aca="false">IF(ISBLANK(B744),"",IF( ISBLANK(K744), , IF( ISBLANK(O744), 1,) ))</f>
        <v>0</v>
      </c>
      <c r="O744" s="44"/>
      <c r="P744" s="37" t="str">
        <f aca="false">IF(ISBLANK(O744),"a","b")</f>
        <v>a</v>
      </c>
      <c r="Q744" s="34" t="str">
        <f aca="false">IF(ISBLANK(B744),"",IF(P744="b",O744,IF(P744="a","")))</f>
        <v/>
      </c>
      <c r="R744" s="35" t="n">
        <f aca="false">IF(ISBLANK(B744),"",IF( ISBLANK(O744), , 1))</f>
        <v>0</v>
      </c>
      <c r="S744" s="38" t="str">
        <f aca="true">IF(ISBLANK(B744),"",IF( ISBLANK(K744), "" , IF( ISBLANK(O744), (TODAY()-K744)/365, (O744-K744)/365)) )</f>
        <v/>
      </c>
      <c r="T744" s="38" t="str">
        <f aca="false">IF(ISBLANK(B744),"",IF( ISBLANK(K744), "" , IF( ISBLANK(O744), ($Z$41-K744)/365, (O744-K744)/365)) )</f>
        <v/>
      </c>
      <c r="U744" s="38" t="str">
        <f aca="true">IF(ISBLANK(B744),"",IF( ISBLANK(O744), "", (TODAY()-O744)/365))</f>
        <v/>
      </c>
      <c r="V744" s="38" t="str">
        <f aca="false">IF(ISBLANK(B744),"",IF( ISBLANK(O744), "", ($Z$41-O744)/365))</f>
        <v/>
      </c>
      <c r="W744" s="29"/>
      <c r="X744" s="39" t="n">
        <v>1</v>
      </c>
      <c r="Y744" s="40"/>
    </row>
    <row r="745" customFormat="false" ht="15" hidden="false" customHeight="false" outlineLevel="0" collapsed="false">
      <c r="A745" s="1" t="n">
        <v>749</v>
      </c>
      <c r="B745" s="28" t="n">
        <v>1</v>
      </c>
      <c r="C745" s="29"/>
      <c r="D745" s="30" t="str">
        <f aca="false">CONCATENATE(E745,", ",F745,", кв-ры: ",H745,", агр: ",I745,", ",W745)</f>
        <v>, , кв-ры: 3,13,, агр: , </v>
      </c>
      <c r="E745" s="31"/>
      <c r="F745" s="31"/>
      <c r="G745" s="31"/>
      <c r="H745" s="31" t="s">
        <v>72</v>
      </c>
      <c r="I745" s="32"/>
      <c r="J745" s="4"/>
      <c r="K745" s="46"/>
      <c r="L745" s="34" t="str">
        <f aca="false">IF(ISBLANK(K745),"a","b")</f>
        <v>a</v>
      </c>
      <c r="M745" s="34" t="str">
        <f aca="false">IF(ISBLANK(B745),"",IF(L745="b",K745,IF(L745="a","")))</f>
        <v/>
      </c>
      <c r="N745" s="35" t="n">
        <f aca="false">IF(ISBLANK(B745),"",IF( ISBLANK(K745), , IF( ISBLANK(O745), 1,) ))</f>
        <v>0</v>
      </c>
      <c r="O745" s="44"/>
      <c r="P745" s="37" t="str">
        <f aca="false">IF(ISBLANK(O745),"a","b")</f>
        <v>a</v>
      </c>
      <c r="Q745" s="34" t="str">
        <f aca="false">IF(ISBLANK(B745),"",IF(P745="b",O745,IF(P745="a","")))</f>
        <v/>
      </c>
      <c r="R745" s="35" t="n">
        <f aca="false">IF(ISBLANK(B745),"",IF( ISBLANK(O745), , 1))</f>
        <v>0</v>
      </c>
      <c r="S745" s="38" t="str">
        <f aca="true">IF(ISBLANK(B745),"",IF( ISBLANK(K745), "" , IF( ISBLANK(O745), (TODAY()-K745)/365, (O745-K745)/365)) )</f>
        <v/>
      </c>
      <c r="T745" s="38" t="str">
        <f aca="false">IF(ISBLANK(B745),"",IF( ISBLANK(K745), "" , IF( ISBLANK(O745), ($Z$41-K745)/365, (O745-K745)/365)) )</f>
        <v/>
      </c>
      <c r="U745" s="38" t="str">
        <f aca="true">IF(ISBLANK(B745),"",IF( ISBLANK(O745), "", (TODAY()-O745)/365))</f>
        <v/>
      </c>
      <c r="V745" s="38" t="str">
        <f aca="false">IF(ISBLANK(B745),"",IF( ISBLANK(O745), "", ($Z$41-O745)/365))</f>
        <v/>
      </c>
      <c r="W745" s="29"/>
      <c r="X745" s="39" t="n">
        <v>1</v>
      </c>
      <c r="Y745" s="40"/>
    </row>
    <row r="746" customFormat="false" ht="15" hidden="false" customHeight="false" outlineLevel="0" collapsed="false">
      <c r="A746" s="1" t="n">
        <v>750</v>
      </c>
      <c r="B746" s="28" t="n">
        <v>1</v>
      </c>
      <c r="C746" s="29"/>
      <c r="D746" s="30" t="str">
        <f aca="false">CONCATENATE(E746,", ",F746,", кв-ры: ",H746,", агр: ",I746,", ",W746)</f>
        <v>, , кв-ры: 4,14,, агр: , </v>
      </c>
      <c r="E746" s="31"/>
      <c r="F746" s="31"/>
      <c r="G746" s="31"/>
      <c r="H746" s="31" t="s">
        <v>73</v>
      </c>
      <c r="I746" s="32"/>
      <c r="J746" s="4"/>
      <c r="K746" s="46"/>
      <c r="L746" s="34" t="str">
        <f aca="false">IF(ISBLANK(K746),"a","b")</f>
        <v>a</v>
      </c>
      <c r="M746" s="34" t="str">
        <f aca="false">IF(ISBLANK(B746),"",IF(L746="b",K746,IF(L746="a","")))</f>
        <v/>
      </c>
      <c r="N746" s="35" t="n">
        <f aca="false">IF(ISBLANK(B746),"",IF( ISBLANK(K746), , IF( ISBLANK(O746), 1,) ))</f>
        <v>0</v>
      </c>
      <c r="O746" s="44"/>
      <c r="P746" s="37" t="str">
        <f aca="false">IF(ISBLANK(O746),"a","b")</f>
        <v>a</v>
      </c>
      <c r="Q746" s="34" t="str">
        <f aca="false">IF(ISBLANK(B746),"",IF(P746="b",O746,IF(P746="a","")))</f>
        <v/>
      </c>
      <c r="R746" s="35" t="n">
        <f aca="false">IF(ISBLANK(B746),"",IF( ISBLANK(O746), , 1))</f>
        <v>0</v>
      </c>
      <c r="S746" s="38" t="str">
        <f aca="true">IF(ISBLANK(B746),"",IF( ISBLANK(K746), "" , IF( ISBLANK(O746), (TODAY()-K746)/365, (O746-K746)/365)) )</f>
        <v/>
      </c>
      <c r="T746" s="38" t="str">
        <f aca="false">IF(ISBLANK(B746),"",IF( ISBLANK(K746), "" , IF( ISBLANK(O746), ($Z$41-K746)/365, (O746-K746)/365)) )</f>
        <v/>
      </c>
      <c r="U746" s="38" t="str">
        <f aca="true">IF(ISBLANK(B746),"",IF( ISBLANK(O746), "", (TODAY()-O746)/365))</f>
        <v/>
      </c>
      <c r="V746" s="38" t="str">
        <f aca="false">IF(ISBLANK(B746),"",IF( ISBLANK(O746), "", ($Z$41-O746)/365))</f>
        <v/>
      </c>
      <c r="W746" s="29"/>
      <c r="X746" s="39" t="n">
        <v>1</v>
      </c>
      <c r="Y746" s="40"/>
    </row>
    <row r="747" customFormat="false" ht="15" hidden="false" customHeight="false" outlineLevel="0" collapsed="false">
      <c r="A747" s="1" t="n">
        <v>751</v>
      </c>
      <c r="B747" s="28" t="n">
        <v>1</v>
      </c>
      <c r="C747" s="29"/>
      <c r="D747" s="30" t="str">
        <f aca="false">CONCATENATE(E747,", ",F747,", кв-ры: ",H747,", агр: ",I747,", ",W747)</f>
        <v>, , кв-ры: 5,15,, агр: , </v>
      </c>
      <c r="E747" s="31"/>
      <c r="F747" s="31"/>
      <c r="G747" s="31"/>
      <c r="H747" s="31" t="s">
        <v>74</v>
      </c>
      <c r="I747" s="32"/>
      <c r="J747" s="4"/>
      <c r="K747" s="46"/>
      <c r="L747" s="34" t="str">
        <f aca="false">IF(ISBLANK(K747),"a","b")</f>
        <v>a</v>
      </c>
      <c r="M747" s="34" t="str">
        <f aca="false">IF(ISBLANK(B747),"",IF(L747="b",K747,IF(L747="a","")))</f>
        <v/>
      </c>
      <c r="N747" s="35" t="n">
        <f aca="false">IF(ISBLANK(B747),"",IF( ISBLANK(K747), , IF( ISBLANK(O747), 1,) ))</f>
        <v>0</v>
      </c>
      <c r="O747" s="44"/>
      <c r="P747" s="37" t="str">
        <f aca="false">IF(ISBLANK(O747),"a","b")</f>
        <v>a</v>
      </c>
      <c r="Q747" s="34" t="str">
        <f aca="false">IF(ISBLANK(B747),"",IF(P747="b",O747,IF(P747="a","")))</f>
        <v/>
      </c>
      <c r="R747" s="35" t="n">
        <f aca="false">IF(ISBLANK(B747),"",IF( ISBLANK(O747), , 1))</f>
        <v>0</v>
      </c>
      <c r="S747" s="38" t="str">
        <f aca="true">IF(ISBLANK(B747),"",IF( ISBLANK(K747), "" , IF( ISBLANK(O747), (TODAY()-K747)/365, (O747-K747)/365)) )</f>
        <v/>
      </c>
      <c r="T747" s="38" t="str">
        <f aca="false">IF(ISBLANK(B747),"",IF( ISBLANK(K747), "" , IF( ISBLANK(O747), ($Z$41-K747)/365, (O747-K747)/365)) )</f>
        <v/>
      </c>
      <c r="U747" s="38" t="str">
        <f aca="true">IF(ISBLANK(B747),"",IF( ISBLANK(O747), "", (TODAY()-O747)/365))</f>
        <v/>
      </c>
      <c r="V747" s="38" t="str">
        <f aca="false">IF(ISBLANK(B747),"",IF( ISBLANK(O747), "", ($Z$41-O747)/365))</f>
        <v/>
      </c>
      <c r="W747" s="29"/>
      <c r="X747" s="39" t="n">
        <v>1</v>
      </c>
      <c r="Y747" s="40"/>
    </row>
    <row r="748" customFormat="false" ht="15" hidden="false" customHeight="false" outlineLevel="0" collapsed="false">
      <c r="A748" s="1" t="n">
        <v>752</v>
      </c>
      <c r="B748" s="28" t="n">
        <v>1</v>
      </c>
      <c r="C748" s="29"/>
      <c r="D748" s="30" t="str">
        <f aca="false">CONCATENATE(E748,", ",F748,", кв-ры: ",H748,", агр: ",I748,", ",W748)</f>
        <v>, , кв-ры: 6,16,, агр: , </v>
      </c>
      <c r="E748" s="31"/>
      <c r="F748" s="31"/>
      <c r="G748" s="31"/>
      <c r="H748" s="31" t="s">
        <v>75</v>
      </c>
      <c r="I748" s="32"/>
      <c r="J748" s="4"/>
      <c r="K748" s="46"/>
      <c r="L748" s="34" t="str">
        <f aca="false">IF(ISBLANK(K748),"a","b")</f>
        <v>a</v>
      </c>
      <c r="M748" s="34" t="str">
        <f aca="false">IF(ISBLANK(B748),"",IF(L748="b",K748,IF(L748="a","")))</f>
        <v/>
      </c>
      <c r="N748" s="35" t="n">
        <f aca="false">IF(ISBLANK(B748),"",IF( ISBLANK(K748), , IF( ISBLANK(O748), 1,) ))</f>
        <v>0</v>
      </c>
      <c r="O748" s="44"/>
      <c r="P748" s="37" t="str">
        <f aca="false">IF(ISBLANK(O748),"a","b")</f>
        <v>a</v>
      </c>
      <c r="Q748" s="34" t="str">
        <f aca="false">IF(ISBLANK(B748),"",IF(P748="b",O748,IF(P748="a","")))</f>
        <v/>
      </c>
      <c r="R748" s="35" t="n">
        <f aca="false">IF(ISBLANK(B748),"",IF( ISBLANK(O748), , 1))</f>
        <v>0</v>
      </c>
      <c r="S748" s="38" t="str">
        <f aca="true">IF(ISBLANK(B748),"",IF( ISBLANK(K748), "" , IF( ISBLANK(O748), (TODAY()-K748)/365, (O748-K748)/365)) )</f>
        <v/>
      </c>
      <c r="T748" s="38" t="str">
        <f aca="false">IF(ISBLANK(B748),"",IF( ISBLANK(K748), "" , IF( ISBLANK(O748), ($Z$41-K748)/365, (O748-K748)/365)) )</f>
        <v/>
      </c>
      <c r="U748" s="38" t="str">
        <f aca="true">IF(ISBLANK(B748),"",IF( ISBLANK(O748), "", (TODAY()-O748)/365))</f>
        <v/>
      </c>
      <c r="V748" s="38" t="str">
        <f aca="false">IF(ISBLANK(B748),"",IF( ISBLANK(O748), "", ($Z$41-O748)/365))</f>
        <v/>
      </c>
      <c r="W748" s="29"/>
      <c r="X748" s="39" t="n">
        <v>1</v>
      </c>
      <c r="Y748" s="40"/>
    </row>
    <row r="749" customFormat="false" ht="15" hidden="false" customHeight="false" outlineLevel="0" collapsed="false">
      <c r="A749" s="1" t="n">
        <v>753</v>
      </c>
      <c r="B749" s="28" t="n">
        <v>1</v>
      </c>
      <c r="C749" s="29"/>
      <c r="D749" s="30" t="str">
        <f aca="false">CONCATENATE(E749,", ",F749,", кв-ры: ",H749,", агр: ",I749,", ",W749)</f>
        <v>, , кв-ры: 7, агр: , </v>
      </c>
      <c r="E749" s="31"/>
      <c r="F749" s="31"/>
      <c r="G749" s="31"/>
      <c r="H749" s="31" t="n">
        <v>7</v>
      </c>
      <c r="I749" s="32"/>
      <c r="J749" s="4"/>
      <c r="K749" s="46"/>
      <c r="L749" s="34" t="str">
        <f aca="false">IF(ISBLANK(K749),"a","b")</f>
        <v>a</v>
      </c>
      <c r="M749" s="34" t="str">
        <f aca="false">IF(ISBLANK(B749),"",IF(L749="b",K749,IF(L749="a","")))</f>
        <v/>
      </c>
      <c r="N749" s="35" t="n">
        <f aca="false">IF(ISBLANK(B749),"",IF( ISBLANK(K749), , IF( ISBLANK(O749), 1,) ))</f>
        <v>0</v>
      </c>
      <c r="O749" s="44"/>
      <c r="P749" s="37" t="str">
        <f aca="false">IF(ISBLANK(O749),"a","b")</f>
        <v>a</v>
      </c>
      <c r="Q749" s="34" t="str">
        <f aca="false">IF(ISBLANK(B749),"",IF(P749="b",O749,IF(P749="a","")))</f>
        <v/>
      </c>
      <c r="R749" s="35" t="n">
        <f aca="false">IF(ISBLANK(B749),"",IF( ISBLANK(O749), , 1))</f>
        <v>0</v>
      </c>
      <c r="S749" s="38" t="str">
        <f aca="true">IF(ISBLANK(B749),"",IF( ISBLANK(K749), "" , IF( ISBLANK(O749), (TODAY()-K749)/365, (O749-K749)/365)) )</f>
        <v/>
      </c>
      <c r="T749" s="38" t="str">
        <f aca="false">IF(ISBLANK(B749),"",IF( ISBLANK(K749), "" , IF( ISBLANK(O749), ($Z$41-K749)/365, (O749-K749)/365)) )</f>
        <v/>
      </c>
      <c r="U749" s="38" t="str">
        <f aca="true">IF(ISBLANK(B749),"",IF( ISBLANK(O749), "", (TODAY()-O749)/365))</f>
        <v/>
      </c>
      <c r="V749" s="38" t="str">
        <f aca="false">IF(ISBLANK(B749),"",IF( ISBLANK(O749), "", ($Z$41-O749)/365))</f>
        <v/>
      </c>
      <c r="W749" s="29"/>
      <c r="X749" s="48" t="n">
        <v>1</v>
      </c>
      <c r="Y749" s="40"/>
    </row>
    <row r="750" customFormat="false" ht="15" hidden="false" customHeight="false" outlineLevel="0" collapsed="false">
      <c r="A750" s="1" t="n">
        <v>754</v>
      </c>
      <c r="B750" s="28" t="n">
        <v>1</v>
      </c>
      <c r="C750" s="29"/>
      <c r="D750" s="30" t="str">
        <f aca="false">CONCATENATE(E750,", ",F750,", кв-ры: ",H750,", агр: ",I750,", ",W750)</f>
        <v>, , кв-ры: 8, агр: , </v>
      </c>
      <c r="E750" s="31"/>
      <c r="F750" s="31"/>
      <c r="G750" s="31"/>
      <c r="H750" s="31" t="n">
        <v>8</v>
      </c>
      <c r="I750" s="32"/>
      <c r="J750" s="4"/>
      <c r="K750" s="46"/>
      <c r="L750" s="34" t="str">
        <f aca="false">IF(ISBLANK(K750),"a","b")</f>
        <v>a</v>
      </c>
      <c r="M750" s="34" t="str">
        <f aca="false">IF(ISBLANK(B750),"",IF(L750="b",K750,IF(L750="a","")))</f>
        <v/>
      </c>
      <c r="N750" s="35" t="n">
        <f aca="false">IF(ISBLANK(B750),"",IF( ISBLANK(K750), , IF( ISBLANK(O750), 1,) ))</f>
        <v>0</v>
      </c>
      <c r="O750" s="44"/>
      <c r="P750" s="37" t="str">
        <f aca="false">IF(ISBLANK(O750),"a","b")</f>
        <v>a</v>
      </c>
      <c r="Q750" s="34" t="str">
        <f aca="false">IF(ISBLANK(B750),"",IF(P750="b",O750,IF(P750="a","")))</f>
        <v/>
      </c>
      <c r="R750" s="35" t="n">
        <f aca="false">IF(ISBLANK(B750),"",IF( ISBLANK(O750), , 1))</f>
        <v>0</v>
      </c>
      <c r="S750" s="38" t="str">
        <f aca="true">IF(ISBLANK(B750),"",IF( ISBLANK(K750), "" , IF( ISBLANK(O750), (TODAY()-K750)/365, (O750-K750)/365)) )</f>
        <v/>
      </c>
      <c r="T750" s="38" t="str">
        <f aca="false">IF(ISBLANK(B750),"",IF( ISBLANK(K750), "" , IF( ISBLANK(O750), ($Z$41-K750)/365, (O750-K750)/365)) )</f>
        <v/>
      </c>
      <c r="U750" s="38" t="str">
        <f aca="true">IF(ISBLANK(B750),"",IF( ISBLANK(O750), "", (TODAY()-O750)/365))</f>
        <v/>
      </c>
      <c r="V750" s="38" t="str">
        <f aca="false">IF(ISBLANK(B750),"",IF( ISBLANK(O750), "", ($Z$41-O750)/365))</f>
        <v/>
      </c>
      <c r="W750" s="29"/>
      <c r="X750" s="48" t="n">
        <v>1</v>
      </c>
      <c r="Y750" s="40"/>
    </row>
    <row r="751" customFormat="false" ht="15" hidden="false" customHeight="false" outlineLevel="0" collapsed="false">
      <c r="A751" s="1" t="n">
        <v>755</v>
      </c>
      <c r="B751" s="28" t="n">
        <v>1</v>
      </c>
      <c r="C751" s="29"/>
      <c r="D751" s="30" t="str">
        <f aca="false">CONCATENATE(E751,", ",F751,", кв-ры: ",H751,", агр: ",I751,", ",W751)</f>
        <v>, , кв-ры: 9, агр: , </v>
      </c>
      <c r="E751" s="31"/>
      <c r="F751" s="31"/>
      <c r="G751" s="31"/>
      <c r="H751" s="31" t="n">
        <v>9</v>
      </c>
      <c r="I751" s="32"/>
      <c r="J751" s="4"/>
      <c r="K751" s="46"/>
      <c r="L751" s="34" t="str">
        <f aca="false">IF(ISBLANK(K751),"a","b")</f>
        <v>a</v>
      </c>
      <c r="M751" s="34" t="str">
        <f aca="false">IF(ISBLANK(B751),"",IF(L751="b",K751,IF(L751="a","")))</f>
        <v/>
      </c>
      <c r="N751" s="35" t="n">
        <f aca="false">IF(ISBLANK(B751),"",IF( ISBLANK(K751), , IF( ISBLANK(O751), 1,) ))</f>
        <v>0</v>
      </c>
      <c r="O751" s="44"/>
      <c r="P751" s="37" t="str">
        <f aca="false">IF(ISBLANK(O751),"a","b")</f>
        <v>a</v>
      </c>
      <c r="Q751" s="34" t="str">
        <f aca="false">IF(ISBLANK(B751),"",IF(P751="b",O751,IF(P751="a","")))</f>
        <v/>
      </c>
      <c r="R751" s="35" t="n">
        <f aca="false">IF(ISBLANK(B751),"",IF( ISBLANK(O751), , 1))</f>
        <v>0</v>
      </c>
      <c r="S751" s="38" t="str">
        <f aca="true">IF(ISBLANK(B751),"",IF( ISBLANK(K751), "" , IF( ISBLANK(O751), (TODAY()-K751)/365, (O751-K751)/365)) )</f>
        <v/>
      </c>
      <c r="T751" s="38" t="str">
        <f aca="false">IF(ISBLANK(B751),"",IF( ISBLANK(K751), "" , IF( ISBLANK(O751), ($Z$41-K751)/365, (O751-K751)/365)) )</f>
        <v/>
      </c>
      <c r="U751" s="38" t="str">
        <f aca="true">IF(ISBLANK(B751),"",IF( ISBLANK(O751), "", (TODAY()-O751)/365))</f>
        <v/>
      </c>
      <c r="V751" s="38" t="str">
        <f aca="false">IF(ISBLANK(B751),"",IF( ISBLANK(O751), "", ($Z$41-O751)/365))</f>
        <v/>
      </c>
      <c r="W751" s="29"/>
      <c r="X751" s="50" t="n">
        <v>1</v>
      </c>
      <c r="Y751" s="51"/>
    </row>
    <row r="752" customFormat="false" ht="15" hidden="false" customHeight="false" outlineLevel="0" collapsed="false">
      <c r="A752" s="1" t="n">
        <v>756</v>
      </c>
      <c r="B752" s="28" t="n">
        <v>1</v>
      </c>
      <c r="C752" s="29"/>
      <c r="D752" s="30" t="str">
        <f aca="false">CONCATENATE(E752,", ",F752,", кв-ры: ",H752,", агр: ",I752,", ",W752)</f>
        <v>, , кв-ры: 10, агр: , </v>
      </c>
      <c r="E752" s="31"/>
      <c r="F752" s="31"/>
      <c r="G752" s="31"/>
      <c r="H752" s="31" t="n">
        <v>10</v>
      </c>
      <c r="I752" s="32"/>
      <c r="J752" s="4"/>
      <c r="K752" s="46"/>
      <c r="L752" s="34" t="str">
        <f aca="false">IF(ISBLANK(K752),"a","b")</f>
        <v>a</v>
      </c>
      <c r="M752" s="34" t="str">
        <f aca="false">IF(ISBLANK(B752),"",IF(L752="b",K752,IF(L752="a","")))</f>
        <v/>
      </c>
      <c r="N752" s="35" t="n">
        <f aca="false">IF(ISBLANK(B752),"",IF( ISBLANK(K752), , IF( ISBLANK(O752), 1,) ))</f>
        <v>0</v>
      </c>
      <c r="O752" s="44"/>
      <c r="P752" s="37" t="str">
        <f aca="false">IF(ISBLANK(O752),"a","b")</f>
        <v>a</v>
      </c>
      <c r="Q752" s="34" t="str">
        <f aca="false">IF(ISBLANK(B752),"",IF(P752="b",O752,IF(P752="a","")))</f>
        <v/>
      </c>
      <c r="R752" s="35" t="n">
        <f aca="false">IF(ISBLANK(B752),"",IF( ISBLANK(O752), , 1))</f>
        <v>0</v>
      </c>
      <c r="S752" s="38" t="str">
        <f aca="true">IF(ISBLANK(B752),"",IF( ISBLANK(K752), "" , IF( ISBLANK(O752), (TODAY()-K752)/365, (O752-K752)/365)) )</f>
        <v/>
      </c>
      <c r="T752" s="38" t="str">
        <f aca="false">IF(ISBLANK(B752),"",IF( ISBLANK(K752), "" , IF( ISBLANK(O752), ($Z$41-K752)/365, (O752-K752)/365)) )</f>
        <v/>
      </c>
      <c r="U752" s="38" t="str">
        <f aca="true">IF(ISBLANK(B752),"",IF( ISBLANK(O752), "", (TODAY()-O752)/365))</f>
        <v/>
      </c>
      <c r="V752" s="38" t="str">
        <f aca="false">IF(ISBLANK(B752),"",IF( ISBLANK(O752), "", ($Z$41-O752)/365))</f>
        <v/>
      </c>
      <c r="W752" s="29"/>
      <c r="X752" s="50" t="n">
        <v>1</v>
      </c>
      <c r="Y752" s="51"/>
    </row>
    <row r="753" customFormat="false" ht="15" hidden="false" customHeight="false" outlineLevel="0" collapsed="false">
      <c r="A753" s="1" t="n">
        <v>757</v>
      </c>
      <c r="B753" s="28" t="n">
        <v>1</v>
      </c>
      <c r="C753" s="29" t="n">
        <v>3</v>
      </c>
      <c r="D753" s="30" t="str">
        <f aca="false">CONCATENATE(E753,", ",F753,", кв-ры: ",H753,", агр: ",I753,", ",W753)</f>
        <v> Калинина, 17, кв-ры: 1,11,21,31,, агр: дом 17 кв 5 молодой мужчина очень агрессивный, </v>
      </c>
      <c r="E753" s="31" t="s">
        <v>172</v>
      </c>
      <c r="F753" s="31" t="n">
        <v>17</v>
      </c>
      <c r="G753" s="31" t="n">
        <v>32</v>
      </c>
      <c r="H753" s="31" t="s">
        <v>132</v>
      </c>
      <c r="I753" s="69" t="s">
        <v>173</v>
      </c>
      <c r="J753" s="4"/>
      <c r="K753" s="46"/>
      <c r="L753" s="34" t="str">
        <f aca="false">IF(ISBLANK(K753),"a","b")</f>
        <v>a</v>
      </c>
      <c r="M753" s="34" t="str">
        <f aca="false">IF(ISBLANK(B753),"",IF(L753="b",K753,IF(L753="a","")))</f>
        <v/>
      </c>
      <c r="N753" s="35" t="n">
        <f aca="false">IF(ISBLANK(B753),"",IF( ISBLANK(K753), , IF( ISBLANK(O753), 1,) ))</f>
        <v>0</v>
      </c>
      <c r="O753" s="44"/>
      <c r="P753" s="37" t="str">
        <f aca="false">IF(ISBLANK(O753),"a","b")</f>
        <v>a</v>
      </c>
      <c r="Q753" s="34" t="str">
        <f aca="false">IF(ISBLANK(B753),"",IF(P753="b",O753,IF(P753="a","")))</f>
        <v/>
      </c>
      <c r="R753" s="35" t="n">
        <f aca="false">IF(ISBLANK(B753),"",IF( ISBLANK(O753), , 1))</f>
        <v>0</v>
      </c>
      <c r="S753" s="38" t="str">
        <f aca="true">IF(ISBLANK(B753),"",IF( ISBLANK(K753), "" , IF( ISBLANK(O753), (TODAY()-K753)/365, (O753-K753)/365)) )</f>
        <v/>
      </c>
      <c r="T753" s="38" t="str">
        <f aca="false">IF(ISBLANK(B753),"",IF( ISBLANK(K753), "" , IF( ISBLANK(O753), ($Z$41-K753)/365, (O753-K753)/365)) )</f>
        <v/>
      </c>
      <c r="U753" s="38" t="str">
        <f aca="true">IF(ISBLANK(B753),"",IF( ISBLANK(O753), "", (TODAY()-O753)/365))</f>
        <v/>
      </c>
      <c r="V753" s="38" t="str">
        <f aca="false">IF(ISBLANK(B753),"",IF( ISBLANK(O753), "", ($Z$41-O753)/365))</f>
        <v/>
      </c>
      <c r="W753" s="29"/>
      <c r="X753" s="48" t="n">
        <v>1</v>
      </c>
      <c r="Y753" s="40"/>
    </row>
    <row r="754" customFormat="false" ht="15" hidden="false" customHeight="false" outlineLevel="0" collapsed="false">
      <c r="A754" s="1" t="n">
        <v>758</v>
      </c>
      <c r="B754" s="28" t="n">
        <v>1</v>
      </c>
      <c r="C754" s="29"/>
      <c r="D754" s="30" t="str">
        <f aca="false">CONCATENATE(E754,", ",F754,", кв-ры: ",H754,", агр: ",I754,", ",W754)</f>
        <v>, , кв-ры: 2,12,22,32,, агр: дом 17 кв 5 молодой мужчина очень агрессивный, </v>
      </c>
      <c r="E754" s="31"/>
      <c r="F754" s="31"/>
      <c r="G754" s="31"/>
      <c r="H754" s="31" t="s">
        <v>133</v>
      </c>
      <c r="I754" s="69" t="s">
        <v>173</v>
      </c>
      <c r="J754" s="4"/>
      <c r="K754" s="33"/>
      <c r="L754" s="34" t="str">
        <f aca="false">IF(ISBLANK(K754),"a","b")</f>
        <v>a</v>
      </c>
      <c r="M754" s="34" t="str">
        <f aca="false">IF(ISBLANK(B754),"",IF(L754="b",K754,IF(L754="a","")))</f>
        <v/>
      </c>
      <c r="N754" s="35" t="n">
        <f aca="false">IF(ISBLANK(B754),"",IF( ISBLANK(K754), , IF( ISBLANK(O754), 1,) ))</f>
        <v>0</v>
      </c>
      <c r="O754" s="44"/>
      <c r="P754" s="37" t="str">
        <f aca="false">IF(ISBLANK(O754),"a","b")</f>
        <v>a</v>
      </c>
      <c r="Q754" s="34" t="str">
        <f aca="false">IF(ISBLANK(B754),"",IF(P754="b",O754,IF(P754="a","")))</f>
        <v/>
      </c>
      <c r="R754" s="35" t="n">
        <f aca="false">IF(ISBLANK(B754),"",IF( ISBLANK(O754), , 1))</f>
        <v>0</v>
      </c>
      <c r="S754" s="38" t="str">
        <f aca="true">IF(ISBLANK(B754),"",IF( ISBLANK(K754), "" , IF( ISBLANK(O754), (TODAY()-K754)/365, (O754-K754)/365)) )</f>
        <v/>
      </c>
      <c r="T754" s="38" t="str">
        <f aca="false">IF(ISBLANK(B754),"",IF( ISBLANK(K754), "" , IF( ISBLANK(O754), ($Z$41-K754)/365, (O754-K754)/365)) )</f>
        <v/>
      </c>
      <c r="U754" s="38" t="str">
        <f aca="true">IF(ISBLANK(B754),"",IF( ISBLANK(O754), "", (TODAY()-O754)/365))</f>
        <v/>
      </c>
      <c r="V754" s="38" t="str">
        <f aca="false">IF(ISBLANK(B754),"",IF( ISBLANK(O754), "", ($Z$41-O754)/365))</f>
        <v/>
      </c>
      <c r="W754" s="29"/>
      <c r="X754" s="48" t="n">
        <v>1</v>
      </c>
      <c r="Y754" s="40"/>
    </row>
    <row r="755" customFormat="false" ht="15" hidden="false" customHeight="false" outlineLevel="0" collapsed="false">
      <c r="A755" s="1" t="n">
        <v>759</v>
      </c>
      <c r="B755" s="28" t="n">
        <v>1</v>
      </c>
      <c r="C755" s="29"/>
      <c r="D755" s="30" t="str">
        <f aca="false">CONCATENATE(E755,", ",F755,", кв-ры: ",H755,", агр: ",I755,", ",W755)</f>
        <v>, , кв-ры: 3,13,23,, агр: дом 17 кв 5 молодой мужчина очень агрессивный, </v>
      </c>
      <c r="E755" s="31"/>
      <c r="F755" s="31"/>
      <c r="G755" s="31"/>
      <c r="H755" s="31" t="s">
        <v>90</v>
      </c>
      <c r="I755" s="69" t="s">
        <v>173</v>
      </c>
      <c r="J755" s="4"/>
      <c r="K755" s="46"/>
      <c r="L755" s="34" t="str">
        <f aca="false">IF(ISBLANK(K755),"a","b")</f>
        <v>a</v>
      </c>
      <c r="M755" s="34" t="str">
        <f aca="false">IF(ISBLANK(B755),"",IF(L755="b",K755,IF(L755="a","")))</f>
        <v/>
      </c>
      <c r="N755" s="35" t="n">
        <f aca="false">IF(ISBLANK(B755),"",IF( ISBLANK(K755), , IF( ISBLANK(O755), 1,) ))</f>
        <v>0</v>
      </c>
      <c r="O755" s="44"/>
      <c r="P755" s="37" t="str">
        <f aca="false">IF(ISBLANK(O755),"a","b")</f>
        <v>a</v>
      </c>
      <c r="Q755" s="34" t="str">
        <f aca="false">IF(ISBLANK(B755),"",IF(P755="b",O755,IF(P755="a","")))</f>
        <v/>
      </c>
      <c r="R755" s="35" t="n">
        <f aca="false">IF(ISBLANK(B755),"",IF( ISBLANK(O755), , 1))</f>
        <v>0</v>
      </c>
      <c r="S755" s="38" t="str">
        <f aca="true">IF(ISBLANK(B755),"",IF( ISBLANK(K755), "" , IF( ISBLANK(O755), (TODAY()-K755)/365, (O755-K755)/365)) )</f>
        <v/>
      </c>
      <c r="T755" s="38" t="str">
        <f aca="false">IF(ISBLANK(B755),"",IF( ISBLANK(K755), "" , IF( ISBLANK(O755), ($Z$41-K755)/365, (O755-K755)/365)) )</f>
        <v/>
      </c>
      <c r="U755" s="38" t="str">
        <f aca="true">IF(ISBLANK(B755),"",IF( ISBLANK(O755), "", (TODAY()-O755)/365))</f>
        <v/>
      </c>
      <c r="V755" s="38" t="str">
        <f aca="false">IF(ISBLANK(B755),"",IF( ISBLANK(O755), "", ($Z$41-O755)/365))</f>
        <v/>
      </c>
      <c r="W755" s="29"/>
      <c r="X755" s="48" t="n">
        <v>1</v>
      </c>
      <c r="Y755" s="40"/>
    </row>
    <row r="756" customFormat="false" ht="15" hidden="false" customHeight="false" outlineLevel="0" collapsed="false">
      <c r="A756" s="1" t="n">
        <v>760</v>
      </c>
      <c r="B756" s="28" t="n">
        <v>1</v>
      </c>
      <c r="C756" s="29"/>
      <c r="D756" s="30" t="str">
        <f aca="false">CONCATENATE(E756,", ",F756,", кв-ры: ",H756,", агр: ",I756,", ",W756)</f>
        <v>, , кв-ры: 4,14,24,, агр: дом 17 кв 5 молодой мужчина очень агрессивный, </v>
      </c>
      <c r="E756" s="31"/>
      <c r="F756" s="31"/>
      <c r="G756" s="31"/>
      <c r="H756" s="31" t="s">
        <v>91</v>
      </c>
      <c r="I756" s="69" t="s">
        <v>173</v>
      </c>
      <c r="J756" s="4"/>
      <c r="K756" s="46"/>
      <c r="L756" s="34" t="str">
        <f aca="false">IF(ISBLANK(K756),"a","b")</f>
        <v>a</v>
      </c>
      <c r="M756" s="34" t="str">
        <f aca="false">IF(ISBLANK(B756),"",IF(L756="b",K756,IF(L756="a","")))</f>
        <v/>
      </c>
      <c r="N756" s="35" t="n">
        <f aca="false">IF(ISBLANK(B756),"",IF( ISBLANK(K756), , IF( ISBLANK(O756), 1,) ))</f>
        <v>0</v>
      </c>
      <c r="O756" s="44"/>
      <c r="P756" s="37" t="str">
        <f aca="false">IF(ISBLANK(O756),"a","b")</f>
        <v>a</v>
      </c>
      <c r="Q756" s="34" t="str">
        <f aca="false">IF(ISBLANK(B756),"",IF(P756="b",O756,IF(P756="a","")))</f>
        <v/>
      </c>
      <c r="R756" s="35" t="n">
        <f aca="false">IF(ISBLANK(B756),"",IF( ISBLANK(O756), , 1))</f>
        <v>0</v>
      </c>
      <c r="S756" s="38" t="str">
        <f aca="true">IF(ISBLANK(B756),"",IF( ISBLANK(K756), "" , IF( ISBLANK(O756), (TODAY()-K756)/365, (O756-K756)/365)) )</f>
        <v/>
      </c>
      <c r="T756" s="38" t="str">
        <f aca="false">IF(ISBLANK(B756),"",IF( ISBLANK(K756), "" , IF( ISBLANK(O756), ($Z$41-K756)/365, (O756-K756)/365)) )</f>
        <v/>
      </c>
      <c r="U756" s="38" t="str">
        <f aca="true">IF(ISBLANK(B756),"",IF( ISBLANK(O756), "", (TODAY()-O756)/365))</f>
        <v/>
      </c>
      <c r="V756" s="38" t="str">
        <f aca="false">IF(ISBLANK(B756),"",IF( ISBLANK(O756), "", ($Z$41-O756)/365))</f>
        <v/>
      </c>
      <c r="W756" s="29"/>
      <c r="X756" s="48" t="n">
        <v>1</v>
      </c>
      <c r="Y756" s="40"/>
    </row>
    <row r="757" customFormat="false" ht="15" hidden="false" customHeight="false" outlineLevel="0" collapsed="false">
      <c r="A757" s="1" t="n">
        <v>761</v>
      </c>
      <c r="B757" s="28" t="n">
        <v>1</v>
      </c>
      <c r="C757" s="29"/>
      <c r="D757" s="30" t="str">
        <f aca="false">CONCATENATE(E757,", ",F757,", кв-ры: ",H757,", агр: ",I757,", ",W757)</f>
        <v>, , кв-ры: 5,15,25,, агр: дом 17 кв 5 молодой мужчина очень агрессивный, </v>
      </c>
      <c r="E757" s="31"/>
      <c r="F757" s="31"/>
      <c r="G757" s="31"/>
      <c r="H757" s="31" t="s">
        <v>174</v>
      </c>
      <c r="I757" s="69" t="s">
        <v>173</v>
      </c>
      <c r="J757" s="4"/>
      <c r="K757" s="46"/>
      <c r="L757" s="34" t="str">
        <f aca="false">IF(ISBLANK(K757),"a","b")</f>
        <v>a</v>
      </c>
      <c r="M757" s="34" t="str">
        <f aca="false">IF(ISBLANK(B757),"",IF(L757="b",K757,IF(L757="a","")))</f>
        <v/>
      </c>
      <c r="N757" s="35" t="n">
        <f aca="false">IF(ISBLANK(B757),"",IF( ISBLANK(K757), , IF( ISBLANK(O757), 1,) ))</f>
        <v>0</v>
      </c>
      <c r="O757" s="44"/>
      <c r="P757" s="37" t="str">
        <f aca="false">IF(ISBLANK(O757),"a","b")</f>
        <v>a</v>
      </c>
      <c r="Q757" s="34" t="str">
        <f aca="false">IF(ISBLANK(B757),"",IF(P757="b",O757,IF(P757="a","")))</f>
        <v/>
      </c>
      <c r="R757" s="35" t="n">
        <f aca="false">IF(ISBLANK(B757),"",IF( ISBLANK(O757), , 1))</f>
        <v>0</v>
      </c>
      <c r="S757" s="38" t="str">
        <f aca="true">IF(ISBLANK(B757),"",IF( ISBLANK(K757), "" , IF( ISBLANK(O757), (TODAY()-K757)/365, (O757-K757)/365)) )</f>
        <v/>
      </c>
      <c r="T757" s="38" t="str">
        <f aca="false">IF(ISBLANK(B757),"",IF( ISBLANK(K757), "" , IF( ISBLANK(O757), ($Z$41-K757)/365, (O757-K757)/365)) )</f>
        <v/>
      </c>
      <c r="U757" s="38" t="str">
        <f aca="true">IF(ISBLANK(B757),"",IF( ISBLANK(O757), "", (TODAY()-O757)/365))</f>
        <v/>
      </c>
      <c r="V757" s="38" t="str">
        <f aca="false">IF(ISBLANK(B757),"",IF( ISBLANK(O757), "", ($Z$41-O757)/365))</f>
        <v/>
      </c>
      <c r="W757" s="29"/>
      <c r="X757" s="48" t="n">
        <v>1</v>
      </c>
      <c r="Y757" s="40"/>
    </row>
    <row r="758" customFormat="false" ht="15" hidden="false" customHeight="false" outlineLevel="0" collapsed="false">
      <c r="A758" s="1" t="n">
        <v>762</v>
      </c>
      <c r="B758" s="28" t="n">
        <v>1</v>
      </c>
      <c r="C758" s="29"/>
      <c r="D758" s="30" t="str">
        <f aca="false">CONCATENATE(E758,", ",F758,", кв-ры: ",H758,", агр: ",I758,", ",W758)</f>
        <v>, , кв-ры: 6,16,26,, агр: дом 17 кв 5 молодой мужчина очень агрессивный, </v>
      </c>
      <c r="E758" s="31"/>
      <c r="F758" s="31"/>
      <c r="G758" s="31"/>
      <c r="H758" s="31" t="s">
        <v>175</v>
      </c>
      <c r="I758" s="69" t="s">
        <v>173</v>
      </c>
      <c r="J758" s="4"/>
      <c r="K758" s="46"/>
      <c r="L758" s="34" t="str">
        <f aca="false">IF(ISBLANK(K758),"a","b")</f>
        <v>a</v>
      </c>
      <c r="M758" s="34" t="str">
        <f aca="false">IF(ISBLANK(B758),"",IF(L758="b",K758,IF(L758="a","")))</f>
        <v/>
      </c>
      <c r="N758" s="35" t="n">
        <f aca="false">IF(ISBLANK(B758),"",IF( ISBLANK(K758), , IF( ISBLANK(O758), 1,) ))</f>
        <v>0</v>
      </c>
      <c r="O758" s="44"/>
      <c r="P758" s="37" t="str">
        <f aca="false">IF(ISBLANK(O758),"a","b")</f>
        <v>a</v>
      </c>
      <c r="Q758" s="34" t="str">
        <f aca="false">IF(ISBLANK(B758),"",IF(P758="b",O758,IF(P758="a","")))</f>
        <v/>
      </c>
      <c r="R758" s="35" t="n">
        <f aca="false">IF(ISBLANK(B758),"",IF( ISBLANK(O758), , 1))</f>
        <v>0</v>
      </c>
      <c r="S758" s="38" t="str">
        <f aca="true">IF(ISBLANK(B758),"",IF( ISBLANK(K758), "" , IF( ISBLANK(O758), (TODAY()-K758)/365, (O758-K758)/365)) )</f>
        <v/>
      </c>
      <c r="T758" s="38" t="str">
        <f aca="false">IF(ISBLANK(B758),"",IF( ISBLANK(K758), "" , IF( ISBLANK(O758), ($Z$41-K758)/365, (O758-K758)/365)) )</f>
        <v/>
      </c>
      <c r="U758" s="38" t="str">
        <f aca="true">IF(ISBLANK(B758),"",IF( ISBLANK(O758), "", (TODAY()-O758)/365))</f>
        <v/>
      </c>
      <c r="V758" s="38" t="str">
        <f aca="false">IF(ISBLANK(B758),"",IF( ISBLANK(O758), "", ($Z$41-O758)/365))</f>
        <v/>
      </c>
      <c r="W758" s="29"/>
      <c r="X758" s="48" t="n">
        <v>1</v>
      </c>
      <c r="Y758" s="40"/>
    </row>
    <row r="759" customFormat="false" ht="15" hidden="false" customHeight="false" outlineLevel="0" collapsed="false">
      <c r="A759" s="1" t="n">
        <v>763</v>
      </c>
      <c r="B759" s="28" t="n">
        <v>1</v>
      </c>
      <c r="C759" s="29"/>
      <c r="D759" s="30" t="str">
        <f aca="false">CONCATENATE(E759,", ",F759,", кв-ры: ",H759,", агр: ",I759,", ",W759)</f>
        <v>, , кв-ры: 7,17,27,, агр: дом 17 кв 5 молодой мужчина очень агрессивный, </v>
      </c>
      <c r="E759" s="31"/>
      <c r="F759" s="31"/>
      <c r="G759" s="31"/>
      <c r="H759" s="31" t="s">
        <v>176</v>
      </c>
      <c r="I759" s="69" t="s">
        <v>173</v>
      </c>
      <c r="J759" s="4"/>
      <c r="K759" s="46"/>
      <c r="L759" s="34" t="str">
        <f aca="false">IF(ISBLANK(K759),"a","b")</f>
        <v>a</v>
      </c>
      <c r="M759" s="34" t="str">
        <f aca="false">IF(ISBLANK(B759),"",IF(L759="b",K759,IF(L759="a","")))</f>
        <v/>
      </c>
      <c r="N759" s="35" t="n">
        <f aca="false">IF(ISBLANK(B759),"",IF( ISBLANK(K759), , IF( ISBLANK(O759), 1,) ))</f>
        <v>0</v>
      </c>
      <c r="O759" s="44"/>
      <c r="P759" s="37" t="str">
        <f aca="false">IF(ISBLANK(O759),"a","b")</f>
        <v>a</v>
      </c>
      <c r="Q759" s="34" t="str">
        <f aca="false">IF(ISBLANK(B759),"",IF(P759="b",O759,IF(P759="a","")))</f>
        <v/>
      </c>
      <c r="R759" s="35" t="n">
        <f aca="false">IF(ISBLANK(B759),"",IF( ISBLANK(O759), , 1))</f>
        <v>0</v>
      </c>
      <c r="S759" s="38" t="str">
        <f aca="true">IF(ISBLANK(B759),"",IF( ISBLANK(K759), "" , IF( ISBLANK(O759), (TODAY()-K759)/365, (O759-K759)/365)) )</f>
        <v/>
      </c>
      <c r="T759" s="38" t="str">
        <f aca="false">IF(ISBLANK(B759),"",IF( ISBLANK(K759), "" , IF( ISBLANK(O759), ($Z$41-K759)/365, (O759-K759)/365)) )</f>
        <v/>
      </c>
      <c r="U759" s="38" t="str">
        <f aca="true">IF(ISBLANK(B759),"",IF( ISBLANK(O759), "", (TODAY()-O759)/365))</f>
        <v/>
      </c>
      <c r="V759" s="38" t="str">
        <f aca="false">IF(ISBLANK(B759),"",IF( ISBLANK(O759), "", ($Z$41-O759)/365))</f>
        <v/>
      </c>
      <c r="W759" s="29"/>
      <c r="X759" s="48" t="n">
        <v>1</v>
      </c>
      <c r="Y759" s="40"/>
    </row>
    <row r="760" customFormat="false" ht="15" hidden="false" customHeight="false" outlineLevel="0" collapsed="false">
      <c r="A760" s="1" t="n">
        <v>764</v>
      </c>
      <c r="B760" s="28" t="n">
        <v>1</v>
      </c>
      <c r="C760" s="29"/>
      <c r="D760" s="30" t="str">
        <f aca="false">CONCATENATE(E760,", ",F760,", кв-ры: ",H760,", агр: ",I760,", ",W760)</f>
        <v>, , кв-ры: 8,18,28,, агр: дом 17 кв 5 молодой мужчина очень агрессивный, </v>
      </c>
      <c r="E760" s="31"/>
      <c r="F760" s="31"/>
      <c r="G760" s="31"/>
      <c r="H760" s="31" t="s">
        <v>177</v>
      </c>
      <c r="I760" s="69" t="s">
        <v>173</v>
      </c>
      <c r="J760" s="4"/>
      <c r="K760" s="33"/>
      <c r="L760" s="34" t="str">
        <f aca="false">IF(ISBLANK(K760),"a","b")</f>
        <v>a</v>
      </c>
      <c r="M760" s="34" t="str">
        <f aca="false">IF(ISBLANK(B760),"",IF(L760="b",K760,IF(L760="a","")))</f>
        <v/>
      </c>
      <c r="N760" s="35" t="n">
        <f aca="false">IF(ISBLANK(B760),"",IF( ISBLANK(K760), , IF( ISBLANK(O760), 1,) ))</f>
        <v>0</v>
      </c>
      <c r="O760" s="36"/>
      <c r="P760" s="37" t="str">
        <f aca="false">IF(ISBLANK(O760),"a","b")</f>
        <v>a</v>
      </c>
      <c r="Q760" s="34" t="str">
        <f aca="false">IF(ISBLANK(B760),"",IF(P760="b",O760,IF(P760="a","")))</f>
        <v/>
      </c>
      <c r="R760" s="35" t="n">
        <f aca="false">IF(ISBLANK(B760),"",IF( ISBLANK(O760), , 1))</f>
        <v>0</v>
      </c>
      <c r="S760" s="38" t="str">
        <f aca="true">IF(ISBLANK(B760),"",IF( ISBLANK(K760), "" , IF( ISBLANK(O760), (TODAY()-K760)/365, (O760-K760)/365)) )</f>
        <v/>
      </c>
      <c r="T760" s="38" t="str">
        <f aca="false">IF(ISBLANK(B760),"",IF( ISBLANK(K760), "" , IF( ISBLANK(O760), ($Z$41-K760)/365, (O760-K760)/365)) )</f>
        <v/>
      </c>
      <c r="U760" s="38" t="str">
        <f aca="true">IF(ISBLANK(B760),"",IF( ISBLANK(O760), "", (TODAY()-O760)/365))</f>
        <v/>
      </c>
      <c r="V760" s="38" t="str">
        <f aca="false">IF(ISBLANK(B760),"",IF( ISBLANK(O760), "", ($Z$41-O760)/365))</f>
        <v/>
      </c>
      <c r="W760" s="29"/>
      <c r="X760" s="48" t="n">
        <v>1</v>
      </c>
      <c r="Y760" s="40"/>
    </row>
    <row r="761" customFormat="false" ht="15" hidden="false" customHeight="false" outlineLevel="0" collapsed="false">
      <c r="A761" s="1" t="n">
        <v>765</v>
      </c>
      <c r="B761" s="28" t="n">
        <v>1</v>
      </c>
      <c r="C761" s="29"/>
      <c r="D761" s="30" t="str">
        <f aca="false">CONCATENATE(E761,", ",F761,", кв-ры: ",H761,", агр: ",I761,", ",W761)</f>
        <v>, , кв-ры: 9,19,29,, агр: дом 17 кв 5 молодой мужчина очень агрессивный, </v>
      </c>
      <c r="E761" s="31"/>
      <c r="F761" s="31"/>
      <c r="G761" s="31"/>
      <c r="H761" s="31" t="s">
        <v>178</v>
      </c>
      <c r="I761" s="69" t="s">
        <v>173</v>
      </c>
      <c r="J761" s="4"/>
      <c r="K761" s="46"/>
      <c r="L761" s="34" t="str">
        <f aca="false">IF(ISBLANK(K761),"a","b")</f>
        <v>a</v>
      </c>
      <c r="M761" s="34" t="str">
        <f aca="false">IF(ISBLANK(B761),"",IF(L761="b",K761,IF(L761="a","")))</f>
        <v/>
      </c>
      <c r="N761" s="35" t="n">
        <f aca="false">IF(ISBLANK(B761),"",IF( ISBLANK(K761), , IF( ISBLANK(O761), 1,) ))</f>
        <v>0</v>
      </c>
      <c r="O761" s="44"/>
      <c r="P761" s="37" t="str">
        <f aca="false">IF(ISBLANK(O761),"a","b")</f>
        <v>a</v>
      </c>
      <c r="Q761" s="34" t="str">
        <f aca="false">IF(ISBLANK(B761),"",IF(P761="b",O761,IF(P761="a","")))</f>
        <v/>
      </c>
      <c r="R761" s="35" t="n">
        <f aca="false">IF(ISBLANK(B761),"",IF( ISBLANK(O761), , 1))</f>
        <v>0</v>
      </c>
      <c r="S761" s="38" t="str">
        <f aca="true">IF(ISBLANK(B761),"",IF( ISBLANK(K761), "" , IF( ISBLANK(O761), (TODAY()-K761)/365, (O761-K761)/365)) )</f>
        <v/>
      </c>
      <c r="T761" s="38" t="str">
        <f aca="false">IF(ISBLANK(B761),"",IF( ISBLANK(K761), "" , IF( ISBLANK(O761), ($Z$41-K761)/365, (O761-K761)/365)) )</f>
        <v/>
      </c>
      <c r="U761" s="38" t="str">
        <f aca="true">IF(ISBLANK(B761),"",IF( ISBLANK(O761), "", (TODAY()-O761)/365))</f>
        <v/>
      </c>
      <c r="V761" s="38" t="str">
        <f aca="false">IF(ISBLANK(B761),"",IF( ISBLANK(O761), "", ($Z$41-O761)/365))</f>
        <v/>
      </c>
      <c r="W761" s="29"/>
      <c r="X761" s="48" t="n">
        <v>1</v>
      </c>
      <c r="Y761" s="40"/>
    </row>
    <row r="762" customFormat="false" ht="15" hidden="false" customHeight="false" outlineLevel="0" collapsed="false">
      <c r="A762" s="1" t="n">
        <v>766</v>
      </c>
      <c r="B762" s="28" t="n">
        <v>1</v>
      </c>
      <c r="C762" s="29"/>
      <c r="D762" s="30" t="str">
        <f aca="false">CONCATENATE(E762,", ",F762,", кв-ры: ",H762,", агр: ",I762,", ",W762)</f>
        <v>, , кв-ры: 10,20,30,, агр: дом 17 кв 5 молодой мужчина очень агрессивный, </v>
      </c>
      <c r="E762" s="31"/>
      <c r="F762" s="31"/>
      <c r="G762" s="31"/>
      <c r="H762" s="31" t="s">
        <v>179</v>
      </c>
      <c r="I762" s="69" t="s">
        <v>173</v>
      </c>
      <c r="J762" s="4"/>
      <c r="K762" s="46"/>
      <c r="L762" s="34" t="str">
        <f aca="false">IF(ISBLANK(K762),"a","b")</f>
        <v>a</v>
      </c>
      <c r="M762" s="34" t="str">
        <f aca="false">IF(ISBLANK(B762),"",IF(L762="b",K762,IF(L762="a","")))</f>
        <v/>
      </c>
      <c r="N762" s="35" t="n">
        <f aca="false">IF(ISBLANK(B762),"",IF( ISBLANK(K762), , IF( ISBLANK(O762), 1,) ))</f>
        <v>0</v>
      </c>
      <c r="O762" s="44"/>
      <c r="P762" s="37" t="str">
        <f aca="false">IF(ISBLANK(O762),"a","b")</f>
        <v>a</v>
      </c>
      <c r="Q762" s="34" t="str">
        <f aca="false">IF(ISBLANK(B762),"",IF(P762="b",O762,IF(P762="a","")))</f>
        <v/>
      </c>
      <c r="R762" s="35" t="n">
        <f aca="false">IF(ISBLANK(B762),"",IF( ISBLANK(O762), , 1))</f>
        <v>0</v>
      </c>
      <c r="S762" s="38" t="str">
        <f aca="true">IF(ISBLANK(B762),"",IF( ISBLANK(K762), "" , IF( ISBLANK(O762), (TODAY()-K762)/365, (O762-K762)/365)) )</f>
        <v/>
      </c>
      <c r="T762" s="38" t="str">
        <f aca="false">IF(ISBLANK(B762),"",IF( ISBLANK(K762), "" , IF( ISBLANK(O762), ($Z$41-K762)/365, (O762-K762)/365)) )</f>
        <v/>
      </c>
      <c r="U762" s="38" t="str">
        <f aca="true">IF(ISBLANK(B762),"",IF( ISBLANK(O762), "", (TODAY()-O762)/365))</f>
        <v/>
      </c>
      <c r="V762" s="38" t="str">
        <f aca="false">IF(ISBLANK(B762),"",IF( ISBLANK(O762), "", ($Z$41-O762)/365))</f>
        <v/>
      </c>
      <c r="W762" s="29"/>
      <c r="X762" s="48" t="n">
        <v>1</v>
      </c>
      <c r="Y762" s="40"/>
    </row>
    <row r="763" customFormat="false" ht="15" hidden="false" customHeight="false" outlineLevel="0" collapsed="false">
      <c r="A763" s="1" t="n">
        <v>767</v>
      </c>
      <c r="B763" s="28" t="n">
        <v>1</v>
      </c>
      <c r="C763" s="29" t="n">
        <v>4</v>
      </c>
      <c r="D763" s="30" t="str">
        <f aca="false">CONCATENATE(E763,", ",F763,", кв-ры: ",H763,", агр: ",I763,", ",W763)</f>
        <v> Калинина, 19, кв-ры: 1,11,21,31,41,, агр: , </v>
      </c>
      <c r="E763" s="31" t="s">
        <v>172</v>
      </c>
      <c r="F763" s="31" t="n">
        <v>19</v>
      </c>
      <c r="G763" s="31" t="n">
        <v>44</v>
      </c>
      <c r="H763" s="31" t="s">
        <v>98</v>
      </c>
      <c r="I763" s="32"/>
      <c r="J763" s="4"/>
      <c r="K763" s="46"/>
      <c r="L763" s="34" t="str">
        <f aca="false">IF(ISBLANK(K763),"a","b")</f>
        <v>a</v>
      </c>
      <c r="M763" s="34" t="str">
        <f aca="false">IF(ISBLANK(B763),"",IF(L763="b",K763,IF(L763="a","")))</f>
        <v/>
      </c>
      <c r="N763" s="35" t="n">
        <f aca="false">IF(ISBLANK(B763),"",IF( ISBLANK(K763), , IF( ISBLANK(O763), 1,) ))</f>
        <v>0</v>
      </c>
      <c r="O763" s="44"/>
      <c r="P763" s="37" t="str">
        <f aca="false">IF(ISBLANK(O763),"a","b")</f>
        <v>a</v>
      </c>
      <c r="Q763" s="34" t="str">
        <f aca="false">IF(ISBLANK(B763),"",IF(P763="b",O763,IF(P763="a","")))</f>
        <v/>
      </c>
      <c r="R763" s="35" t="n">
        <f aca="false">IF(ISBLANK(B763),"",IF( ISBLANK(O763), , 1))</f>
        <v>0</v>
      </c>
      <c r="S763" s="38" t="str">
        <f aca="true">IF(ISBLANK(B763),"",IF( ISBLANK(K763), "" , IF( ISBLANK(O763), (TODAY()-K763)/365, (O763-K763)/365)) )</f>
        <v/>
      </c>
      <c r="T763" s="38" t="str">
        <f aca="false">IF(ISBLANK(B763),"",IF( ISBLANK(K763), "" , IF( ISBLANK(O763), ($Z$41-K763)/365, (O763-K763)/365)) )</f>
        <v/>
      </c>
      <c r="U763" s="38" t="str">
        <f aca="true">IF(ISBLANK(B763),"",IF( ISBLANK(O763), "", (TODAY()-O763)/365))</f>
        <v/>
      </c>
      <c r="V763" s="38" t="str">
        <f aca="false">IF(ISBLANK(B763),"",IF( ISBLANK(O763), "", ($Z$41-O763)/365))</f>
        <v/>
      </c>
      <c r="W763" s="29"/>
      <c r="X763" s="50" t="n">
        <v>1</v>
      </c>
      <c r="Y763" s="51"/>
    </row>
    <row r="764" customFormat="false" ht="15" hidden="false" customHeight="false" outlineLevel="0" collapsed="false">
      <c r="A764" s="1" t="n">
        <v>768</v>
      </c>
      <c r="B764" s="28" t="n">
        <v>1</v>
      </c>
      <c r="C764" s="29"/>
      <c r="D764" s="30" t="str">
        <f aca="false">CONCATENATE(E764,", ",F764,", кв-ры: ",H764,", агр: ",I764,", ",W764)</f>
        <v>, , кв-ры: 2,12,22,32,42,, агр: , </v>
      </c>
      <c r="E764" s="31"/>
      <c r="F764" s="31"/>
      <c r="G764" s="31"/>
      <c r="H764" s="31" t="s">
        <v>99</v>
      </c>
      <c r="I764" s="32"/>
      <c r="J764" s="4"/>
      <c r="K764" s="46"/>
      <c r="L764" s="34" t="str">
        <f aca="false">IF(ISBLANK(K764),"a","b")</f>
        <v>a</v>
      </c>
      <c r="M764" s="34" t="str">
        <f aca="false">IF(ISBLANK(B764),"",IF(L764="b",K764,IF(L764="a","")))</f>
        <v/>
      </c>
      <c r="N764" s="35" t="n">
        <f aca="false">IF(ISBLANK(B764),"",IF( ISBLANK(K764), , IF( ISBLANK(O764), 1,) ))</f>
        <v>0</v>
      </c>
      <c r="O764" s="44"/>
      <c r="P764" s="37" t="str">
        <f aca="false">IF(ISBLANK(O764),"a","b")</f>
        <v>a</v>
      </c>
      <c r="Q764" s="34" t="str">
        <f aca="false">IF(ISBLANK(B764),"",IF(P764="b",O764,IF(P764="a","")))</f>
        <v/>
      </c>
      <c r="R764" s="35" t="n">
        <f aca="false">IF(ISBLANK(B764),"",IF( ISBLANK(O764), , 1))</f>
        <v>0</v>
      </c>
      <c r="S764" s="38" t="str">
        <f aca="true">IF(ISBLANK(B764),"",IF( ISBLANK(K764), "" , IF( ISBLANK(O764), (TODAY()-K764)/365, (O764-K764)/365)) )</f>
        <v/>
      </c>
      <c r="T764" s="38" t="str">
        <f aca="false">IF(ISBLANK(B764),"",IF( ISBLANK(K764), "" , IF( ISBLANK(O764), ($Z$41-K764)/365, (O764-K764)/365)) )</f>
        <v/>
      </c>
      <c r="U764" s="38" t="str">
        <f aca="true">IF(ISBLANK(B764),"",IF( ISBLANK(O764), "", (TODAY()-O764)/365))</f>
        <v/>
      </c>
      <c r="V764" s="38" t="str">
        <f aca="false">IF(ISBLANK(B764),"",IF( ISBLANK(O764), "", ($Z$41-O764)/365))</f>
        <v/>
      </c>
      <c r="W764" s="29"/>
      <c r="X764" s="50" t="n">
        <v>1</v>
      </c>
      <c r="Y764" s="51"/>
    </row>
    <row r="765" customFormat="false" ht="15" hidden="false" customHeight="false" outlineLevel="0" collapsed="false">
      <c r="A765" s="1" t="n">
        <v>769</v>
      </c>
      <c r="B765" s="28" t="n">
        <v>1</v>
      </c>
      <c r="C765" s="29"/>
      <c r="D765" s="30" t="str">
        <f aca="false">CONCATENATE(E765,", ",F765,", кв-ры: ",H765,", агр: ",I765,", ",W765)</f>
        <v>, , кв-ры: 3,13,23,33,43,, агр: , </v>
      </c>
      <c r="E765" s="31"/>
      <c r="F765" s="31"/>
      <c r="G765" s="31"/>
      <c r="H765" s="31" t="s">
        <v>100</v>
      </c>
      <c r="I765" s="32"/>
      <c r="J765" s="4"/>
      <c r="K765" s="33"/>
      <c r="L765" s="34" t="str">
        <f aca="false">IF(ISBLANK(K765),"a","b")</f>
        <v>a</v>
      </c>
      <c r="M765" s="34" t="str">
        <f aca="false">IF(ISBLANK(B765),"",IF(L765="b",K765,IF(L765="a","")))</f>
        <v/>
      </c>
      <c r="N765" s="35" t="n">
        <f aca="false">IF(ISBLANK(B765),"",IF( ISBLANK(K765), , IF( ISBLANK(O765), 1,) ))</f>
        <v>0</v>
      </c>
      <c r="O765" s="44"/>
      <c r="P765" s="37" t="str">
        <f aca="false">IF(ISBLANK(O765),"a","b")</f>
        <v>a</v>
      </c>
      <c r="Q765" s="34" t="str">
        <f aca="false">IF(ISBLANK(B765),"",IF(P765="b",O765,IF(P765="a","")))</f>
        <v/>
      </c>
      <c r="R765" s="35" t="n">
        <f aca="false">IF(ISBLANK(B765),"",IF( ISBLANK(O765), , 1))</f>
        <v>0</v>
      </c>
      <c r="S765" s="38" t="str">
        <f aca="true">IF(ISBLANK(B765),"",IF( ISBLANK(K765), "" , IF( ISBLANK(O765), (TODAY()-K765)/365, (O765-K765)/365)) )</f>
        <v/>
      </c>
      <c r="T765" s="38" t="str">
        <f aca="false">IF(ISBLANK(B765),"",IF( ISBLANK(K765), "" , IF( ISBLANK(O765), ($Z$41-K765)/365, (O765-K765)/365)) )</f>
        <v/>
      </c>
      <c r="U765" s="38" t="str">
        <f aca="true">IF(ISBLANK(B765),"",IF( ISBLANK(O765), "", (TODAY()-O765)/365))</f>
        <v/>
      </c>
      <c r="V765" s="38" t="str">
        <f aca="false">IF(ISBLANK(B765),"",IF( ISBLANK(O765), "", ($Z$41-O765)/365))</f>
        <v/>
      </c>
      <c r="W765" s="29"/>
      <c r="X765" s="50" t="n">
        <v>1</v>
      </c>
      <c r="Y765" s="51"/>
    </row>
    <row r="766" customFormat="false" ht="15" hidden="false" customHeight="false" outlineLevel="0" collapsed="false">
      <c r="A766" s="1" t="n">
        <v>770</v>
      </c>
      <c r="B766" s="28" t="n">
        <v>1</v>
      </c>
      <c r="C766" s="29"/>
      <c r="D766" s="30" t="str">
        <f aca="false">CONCATENATE(E766,", ",F766,", кв-ры: ",H766,", агр: ",I766,", ",W766)</f>
        <v>, , кв-ры: 4,14,24,34,44,, агр: , </v>
      </c>
      <c r="E766" s="31"/>
      <c r="F766" s="31"/>
      <c r="G766" s="31"/>
      <c r="H766" s="31" t="s">
        <v>101</v>
      </c>
      <c r="I766" s="32"/>
      <c r="J766" s="4"/>
      <c r="K766" s="46"/>
      <c r="L766" s="34" t="str">
        <f aca="false">IF(ISBLANK(K766),"a","b")</f>
        <v>a</v>
      </c>
      <c r="M766" s="34" t="str">
        <f aca="false">IF(ISBLANK(B766),"",IF(L766="b",K766,IF(L766="a","")))</f>
        <v/>
      </c>
      <c r="N766" s="35" t="n">
        <f aca="false">IF(ISBLANK(B766),"",IF( ISBLANK(K766), , IF( ISBLANK(O766), 1,) ))</f>
        <v>0</v>
      </c>
      <c r="O766" s="44"/>
      <c r="P766" s="37" t="str">
        <f aca="false">IF(ISBLANK(O766),"a","b")</f>
        <v>a</v>
      </c>
      <c r="Q766" s="34" t="str">
        <f aca="false">IF(ISBLANK(B766),"",IF(P766="b",O766,IF(P766="a","")))</f>
        <v/>
      </c>
      <c r="R766" s="35" t="n">
        <f aca="false">IF(ISBLANK(B766),"",IF( ISBLANK(O766), , 1))</f>
        <v>0</v>
      </c>
      <c r="S766" s="38" t="str">
        <f aca="true">IF(ISBLANK(B766),"",IF( ISBLANK(K766), "" , IF( ISBLANK(O766), (TODAY()-K766)/365, (O766-K766)/365)) )</f>
        <v/>
      </c>
      <c r="T766" s="38" t="str">
        <f aca="false">IF(ISBLANK(B766),"",IF( ISBLANK(K766), "" , IF( ISBLANK(O766), ($Z$41-K766)/365, (O766-K766)/365)) )</f>
        <v/>
      </c>
      <c r="U766" s="38" t="str">
        <f aca="true">IF(ISBLANK(B766),"",IF( ISBLANK(O766), "", (TODAY()-O766)/365))</f>
        <v/>
      </c>
      <c r="V766" s="38" t="str">
        <f aca="false">IF(ISBLANK(B766),"",IF( ISBLANK(O766), "", ($Z$41-O766)/365))</f>
        <v/>
      </c>
      <c r="W766" s="29"/>
      <c r="X766" s="50" t="n">
        <v>1</v>
      </c>
      <c r="Y766" s="51"/>
    </row>
    <row r="767" customFormat="false" ht="15" hidden="false" customHeight="false" outlineLevel="0" collapsed="false">
      <c r="A767" s="1" t="n">
        <v>771</v>
      </c>
      <c r="B767" s="28" t="n">
        <v>1</v>
      </c>
      <c r="C767" s="29"/>
      <c r="D767" s="30" t="str">
        <f aca="false">CONCATENATE(E767,", ",F767,", кв-ры: ",H767,", агр: ",I767,", ",W767)</f>
        <v>, , кв-ры: 5,15,25,35,, агр: , </v>
      </c>
      <c r="E767" s="31"/>
      <c r="F767" s="31"/>
      <c r="G767" s="31"/>
      <c r="H767" s="31" t="s">
        <v>136</v>
      </c>
      <c r="I767" s="32"/>
      <c r="J767" s="4"/>
      <c r="K767" s="46"/>
      <c r="L767" s="34" t="str">
        <f aca="false">IF(ISBLANK(K767),"a","b")</f>
        <v>a</v>
      </c>
      <c r="M767" s="34" t="str">
        <f aca="false">IF(ISBLANK(B767),"",IF(L767="b",K767,IF(L767="a","")))</f>
        <v/>
      </c>
      <c r="N767" s="35" t="n">
        <f aca="false">IF(ISBLANK(B767),"",IF( ISBLANK(K767), , IF( ISBLANK(O767), 1,) ))</f>
        <v>0</v>
      </c>
      <c r="O767" s="44"/>
      <c r="P767" s="37" t="str">
        <f aca="false">IF(ISBLANK(O767),"a","b")</f>
        <v>a</v>
      </c>
      <c r="Q767" s="34" t="str">
        <f aca="false">IF(ISBLANK(B767),"",IF(P767="b",O767,IF(P767="a","")))</f>
        <v/>
      </c>
      <c r="R767" s="35" t="n">
        <f aca="false">IF(ISBLANK(B767),"",IF( ISBLANK(O767), , 1))</f>
        <v>0</v>
      </c>
      <c r="S767" s="38" t="str">
        <f aca="true">IF(ISBLANK(B767),"",IF( ISBLANK(K767), "" , IF( ISBLANK(O767), (TODAY()-K767)/365, (O767-K767)/365)) )</f>
        <v/>
      </c>
      <c r="T767" s="38" t="str">
        <f aca="false">IF(ISBLANK(B767),"",IF( ISBLANK(K767), "" , IF( ISBLANK(O767), ($Z$41-K767)/365, (O767-K767)/365)) )</f>
        <v/>
      </c>
      <c r="U767" s="38" t="str">
        <f aca="true">IF(ISBLANK(B767),"",IF( ISBLANK(O767), "", (TODAY()-O767)/365))</f>
        <v/>
      </c>
      <c r="V767" s="38" t="str">
        <f aca="false">IF(ISBLANK(B767),"",IF( ISBLANK(O767), "", ($Z$41-O767)/365))</f>
        <v/>
      </c>
      <c r="W767" s="29"/>
      <c r="X767" s="48" t="n">
        <v>1</v>
      </c>
      <c r="Y767" s="40"/>
    </row>
    <row r="768" customFormat="false" ht="15" hidden="false" customHeight="false" outlineLevel="0" collapsed="false">
      <c r="A768" s="1" t="n">
        <v>772</v>
      </c>
      <c r="B768" s="28" t="n">
        <v>1</v>
      </c>
      <c r="C768" s="29"/>
      <c r="D768" s="30" t="str">
        <f aca="false">CONCATENATE(E768,", ",F768,", кв-ры: ",H768,", агр: ",I768,", ",W768)</f>
        <v>, , кв-ры: 6,16,26,36,, агр: , </v>
      </c>
      <c r="E768" s="31"/>
      <c r="F768" s="31"/>
      <c r="G768" s="31"/>
      <c r="H768" s="31" t="s">
        <v>103</v>
      </c>
      <c r="I768" s="32"/>
      <c r="J768" s="4"/>
      <c r="K768" s="46"/>
      <c r="L768" s="34" t="str">
        <f aca="false">IF(ISBLANK(K768),"a","b")</f>
        <v>a</v>
      </c>
      <c r="M768" s="34" t="str">
        <f aca="false">IF(ISBLANK(B768),"",IF(L768="b",K768,IF(L768="a","")))</f>
        <v/>
      </c>
      <c r="N768" s="35" t="n">
        <f aca="false">IF(ISBLANK(B768),"",IF( ISBLANK(K768), , IF( ISBLANK(O768), 1,) ))</f>
        <v>0</v>
      </c>
      <c r="O768" s="44"/>
      <c r="P768" s="37" t="str">
        <f aca="false">IF(ISBLANK(O768),"a","b")</f>
        <v>a</v>
      </c>
      <c r="Q768" s="34" t="str">
        <f aca="false">IF(ISBLANK(B768),"",IF(P768="b",O768,IF(P768="a","")))</f>
        <v/>
      </c>
      <c r="R768" s="35" t="n">
        <f aca="false">IF(ISBLANK(B768),"",IF( ISBLANK(O768), , 1))</f>
        <v>0</v>
      </c>
      <c r="S768" s="38" t="str">
        <f aca="true">IF(ISBLANK(B768),"",IF( ISBLANK(K768), "" , IF( ISBLANK(O768), (TODAY()-K768)/365, (O768-K768)/365)) )</f>
        <v/>
      </c>
      <c r="T768" s="38" t="str">
        <f aca="false">IF(ISBLANK(B768),"",IF( ISBLANK(K768), "" , IF( ISBLANK(O768), ($Z$41-K768)/365, (O768-K768)/365)) )</f>
        <v/>
      </c>
      <c r="U768" s="38" t="str">
        <f aca="true">IF(ISBLANK(B768),"",IF( ISBLANK(O768), "", (TODAY()-O768)/365))</f>
        <v/>
      </c>
      <c r="V768" s="38" t="str">
        <f aca="false">IF(ISBLANK(B768),"",IF( ISBLANK(O768), "", ($Z$41-O768)/365))</f>
        <v/>
      </c>
      <c r="W768" s="29"/>
      <c r="X768" s="48" t="n">
        <v>1</v>
      </c>
      <c r="Y768" s="40"/>
    </row>
    <row r="769" customFormat="false" ht="15" hidden="false" customHeight="false" outlineLevel="0" collapsed="false">
      <c r="A769" s="1" t="n">
        <v>773</v>
      </c>
      <c r="B769" s="28" t="n">
        <v>1</v>
      </c>
      <c r="C769" s="29"/>
      <c r="D769" s="30" t="str">
        <f aca="false">CONCATENATE(E769,", ",F769,", кв-ры: ",H769,", агр: ",I769,", ",W769)</f>
        <v>, , кв-ры: 7,17,27,37,, агр: , </v>
      </c>
      <c r="E769" s="31"/>
      <c r="F769" s="31"/>
      <c r="G769" s="31"/>
      <c r="H769" s="31" t="s">
        <v>104</v>
      </c>
      <c r="I769" s="32"/>
      <c r="J769" s="4"/>
      <c r="K769" s="46"/>
      <c r="L769" s="34" t="str">
        <f aca="false">IF(ISBLANK(K769),"a","b")</f>
        <v>a</v>
      </c>
      <c r="M769" s="34" t="str">
        <f aca="false">IF(ISBLANK(B769),"",IF(L769="b",K769,IF(L769="a","")))</f>
        <v/>
      </c>
      <c r="N769" s="35" t="n">
        <f aca="false">IF(ISBLANK(B769),"",IF( ISBLANK(K769), , IF( ISBLANK(O769), 1,) ))</f>
        <v>0</v>
      </c>
      <c r="O769" s="44"/>
      <c r="P769" s="37" t="str">
        <f aca="false">IF(ISBLANK(O769),"a","b")</f>
        <v>a</v>
      </c>
      <c r="Q769" s="34" t="str">
        <f aca="false">IF(ISBLANK(B769),"",IF(P769="b",O769,IF(P769="a","")))</f>
        <v/>
      </c>
      <c r="R769" s="35" t="n">
        <f aca="false">IF(ISBLANK(B769),"",IF( ISBLANK(O769), , 1))</f>
        <v>0</v>
      </c>
      <c r="S769" s="38" t="str">
        <f aca="true">IF(ISBLANK(B769),"",IF( ISBLANK(K769), "" , IF( ISBLANK(O769), (TODAY()-K769)/365, (O769-K769)/365)) )</f>
        <v/>
      </c>
      <c r="T769" s="38" t="str">
        <f aca="false">IF(ISBLANK(B769),"",IF( ISBLANK(K769), "" , IF( ISBLANK(O769), ($Z$41-K769)/365, (O769-K769)/365)) )</f>
        <v/>
      </c>
      <c r="U769" s="38" t="str">
        <f aca="true">IF(ISBLANK(B769),"",IF( ISBLANK(O769), "", (TODAY()-O769)/365))</f>
        <v/>
      </c>
      <c r="V769" s="38" t="str">
        <f aca="false">IF(ISBLANK(B769),"",IF( ISBLANK(O769), "", ($Z$41-O769)/365))</f>
        <v/>
      </c>
      <c r="W769" s="29"/>
      <c r="X769" s="48" t="n">
        <v>1</v>
      </c>
      <c r="Y769" s="40"/>
    </row>
    <row r="770" customFormat="false" ht="15" hidden="false" customHeight="false" outlineLevel="0" collapsed="false">
      <c r="A770" s="1" t="n">
        <v>774</v>
      </c>
      <c r="B770" s="28" t="n">
        <v>1</v>
      </c>
      <c r="C770" s="29"/>
      <c r="D770" s="30" t="str">
        <f aca="false">CONCATENATE(E770,", ",F770,", кв-ры: ",H770,", агр: ",I770,", ",W770)</f>
        <v>, , кв-ры: 8,18,28,38,, агр: , </v>
      </c>
      <c r="E770" s="31"/>
      <c r="F770" s="31"/>
      <c r="G770" s="31"/>
      <c r="H770" s="31" t="s">
        <v>105</v>
      </c>
      <c r="I770" s="32"/>
      <c r="J770" s="4"/>
      <c r="K770" s="46"/>
      <c r="L770" s="34" t="str">
        <f aca="false">IF(ISBLANK(K770),"a","b")</f>
        <v>a</v>
      </c>
      <c r="M770" s="34" t="str">
        <f aca="false">IF(ISBLANK(B770),"",IF(L770="b",K770,IF(L770="a","")))</f>
        <v/>
      </c>
      <c r="N770" s="35" t="n">
        <f aca="false">IF(ISBLANK(B770),"",IF( ISBLANK(K770), , IF( ISBLANK(O770), 1,) ))</f>
        <v>0</v>
      </c>
      <c r="O770" s="44"/>
      <c r="P770" s="37" t="str">
        <f aca="false">IF(ISBLANK(O770),"a","b")</f>
        <v>a</v>
      </c>
      <c r="Q770" s="34" t="str">
        <f aca="false">IF(ISBLANK(B770),"",IF(P770="b",O770,IF(P770="a","")))</f>
        <v/>
      </c>
      <c r="R770" s="35" t="n">
        <f aca="false">IF(ISBLANK(B770),"",IF( ISBLANK(O770), , 1))</f>
        <v>0</v>
      </c>
      <c r="S770" s="38" t="str">
        <f aca="true">IF(ISBLANK(B770),"",IF( ISBLANK(K770), "" , IF( ISBLANK(O770), (TODAY()-K770)/365, (O770-K770)/365)) )</f>
        <v/>
      </c>
      <c r="T770" s="38" t="str">
        <f aca="false">IF(ISBLANK(B770),"",IF( ISBLANK(K770), "" , IF( ISBLANK(O770), ($Z$41-K770)/365, (O770-K770)/365)) )</f>
        <v/>
      </c>
      <c r="U770" s="38" t="str">
        <f aca="true">IF(ISBLANK(B770),"",IF( ISBLANK(O770), "", (TODAY()-O770)/365))</f>
        <v/>
      </c>
      <c r="V770" s="38" t="str">
        <f aca="false">IF(ISBLANK(B770),"",IF( ISBLANK(O770), "", ($Z$41-O770)/365))</f>
        <v/>
      </c>
      <c r="W770" s="29"/>
      <c r="X770" s="39" t="n">
        <v>1</v>
      </c>
      <c r="Y770" s="40"/>
    </row>
    <row r="771" customFormat="false" ht="15" hidden="false" customHeight="false" outlineLevel="0" collapsed="false">
      <c r="A771" s="1" t="n">
        <v>775</v>
      </c>
      <c r="B771" s="28" t="n">
        <v>1</v>
      </c>
      <c r="C771" s="29"/>
      <c r="D771" s="30" t="str">
        <f aca="false">CONCATENATE(E771,", ",F771,", кв-ры: ",H771,", агр: ",I771,", ",W771)</f>
        <v>, , кв-ры: 9,19,29,39,, агр: , </v>
      </c>
      <c r="E771" s="31"/>
      <c r="F771" s="31"/>
      <c r="G771" s="31"/>
      <c r="H771" s="31" t="s">
        <v>106</v>
      </c>
      <c r="I771" s="32"/>
      <c r="J771" s="4"/>
      <c r="K771" s="46"/>
      <c r="L771" s="34" t="str">
        <f aca="false">IF(ISBLANK(K771),"a","b")</f>
        <v>a</v>
      </c>
      <c r="M771" s="34" t="str">
        <f aca="false">IF(ISBLANK(B771),"",IF(L771="b",K771,IF(L771="a","")))</f>
        <v/>
      </c>
      <c r="N771" s="35" t="n">
        <f aca="false">IF(ISBLANK(B771),"",IF( ISBLANK(K771), , IF( ISBLANK(O771), 1,) ))</f>
        <v>0</v>
      </c>
      <c r="O771" s="44"/>
      <c r="P771" s="37" t="str">
        <f aca="false">IF(ISBLANK(O771),"a","b")</f>
        <v>a</v>
      </c>
      <c r="Q771" s="34" t="str">
        <f aca="false">IF(ISBLANK(B771),"",IF(P771="b",O771,IF(P771="a","")))</f>
        <v/>
      </c>
      <c r="R771" s="35" t="n">
        <f aca="false">IF(ISBLANK(B771),"",IF( ISBLANK(O771), , 1))</f>
        <v>0</v>
      </c>
      <c r="S771" s="38" t="str">
        <f aca="true">IF(ISBLANK(B771),"",IF( ISBLANK(K771), "" , IF( ISBLANK(O771), (TODAY()-K771)/365, (O771-K771)/365)) )</f>
        <v/>
      </c>
      <c r="T771" s="38" t="str">
        <f aca="false">IF(ISBLANK(B771),"",IF( ISBLANK(K771), "" , IF( ISBLANK(O771), ($Z$41-K771)/365, (O771-K771)/365)) )</f>
        <v/>
      </c>
      <c r="U771" s="38" t="str">
        <f aca="true">IF(ISBLANK(B771),"",IF( ISBLANK(O771), "", (TODAY()-O771)/365))</f>
        <v/>
      </c>
      <c r="V771" s="38" t="str">
        <f aca="false">IF(ISBLANK(B771),"",IF( ISBLANK(O771), "", ($Z$41-O771)/365))</f>
        <v/>
      </c>
      <c r="W771" s="29"/>
      <c r="X771" s="39" t="n">
        <v>1</v>
      </c>
      <c r="Y771" s="40"/>
    </row>
    <row r="772" customFormat="false" ht="15" hidden="false" customHeight="false" outlineLevel="0" collapsed="false">
      <c r="A772" s="1" t="n">
        <v>776</v>
      </c>
      <c r="B772" s="28" t="n">
        <v>1</v>
      </c>
      <c r="C772" s="29"/>
      <c r="D772" s="30" t="str">
        <f aca="false">CONCATENATE(E772,", ",F772,", кв-ры: ",H772,", агр: ",I772,", ",W772)</f>
        <v>, , кв-ры: 10,20,30,40,, агр: , </v>
      </c>
      <c r="E772" s="31"/>
      <c r="F772" s="31"/>
      <c r="G772" s="31"/>
      <c r="H772" s="31" t="s">
        <v>107</v>
      </c>
      <c r="I772" s="32"/>
      <c r="J772" s="4"/>
      <c r="K772" s="33"/>
      <c r="L772" s="34" t="str">
        <f aca="false">IF(ISBLANK(K772),"a","b")</f>
        <v>a</v>
      </c>
      <c r="M772" s="34" t="str">
        <f aca="false">IF(ISBLANK(B772),"",IF(L772="b",K772,IF(L772="a","")))</f>
        <v/>
      </c>
      <c r="N772" s="35" t="n">
        <f aca="false">IF(ISBLANK(B772),"",IF( ISBLANK(K772), , IF( ISBLANK(O772), 1,) ))</f>
        <v>0</v>
      </c>
      <c r="O772" s="44"/>
      <c r="P772" s="37" t="str">
        <f aca="false">IF(ISBLANK(O772),"a","b")</f>
        <v>a</v>
      </c>
      <c r="Q772" s="34" t="str">
        <f aca="false">IF(ISBLANK(B772),"",IF(P772="b",O772,IF(P772="a","")))</f>
        <v/>
      </c>
      <c r="R772" s="35" t="n">
        <f aca="false">IF(ISBLANK(B772),"",IF( ISBLANK(O772), , 1))</f>
        <v>0</v>
      </c>
      <c r="S772" s="38" t="str">
        <f aca="true">IF(ISBLANK(B772),"",IF( ISBLANK(K772), "" , IF( ISBLANK(O772), (TODAY()-K772)/365, (O772-K772)/365)) )</f>
        <v/>
      </c>
      <c r="T772" s="38" t="str">
        <f aca="false">IF(ISBLANK(B772),"",IF( ISBLANK(K772), "" , IF( ISBLANK(O772), ($Z$41-K772)/365, (O772-K772)/365)) )</f>
        <v/>
      </c>
      <c r="U772" s="38" t="str">
        <f aca="true">IF(ISBLANK(B772),"",IF( ISBLANK(O772), "", (TODAY()-O772)/365))</f>
        <v/>
      </c>
      <c r="V772" s="38" t="str">
        <f aca="false">IF(ISBLANK(B772),"",IF( ISBLANK(O772), "", ($Z$41-O772)/365))</f>
        <v/>
      </c>
      <c r="W772" s="29"/>
      <c r="X772" s="39" t="n">
        <v>1</v>
      </c>
      <c r="Y772" s="40"/>
    </row>
    <row r="773" customFormat="false" ht="15" hidden="false" customHeight="false" outlineLevel="0" collapsed="false">
      <c r="A773" s="1" t="n">
        <v>777</v>
      </c>
      <c r="B773" s="28" t="n">
        <v>1</v>
      </c>
      <c r="C773" s="29" t="n">
        <v>5</v>
      </c>
      <c r="D773" s="30" t="str">
        <f aca="false">CONCATENATE(E773,", ",F773,", кв-ры: ",H773,", агр: ",I773,", ",W773)</f>
        <v> Калинина, 23, кв-ры: 1,11,21,31,41,51,, агр: , </v>
      </c>
      <c r="E773" s="31" t="s">
        <v>172</v>
      </c>
      <c r="F773" s="31" t="n">
        <v>23</v>
      </c>
      <c r="G773" s="31" t="n">
        <v>60</v>
      </c>
      <c r="H773" s="31" t="s">
        <v>77</v>
      </c>
      <c r="I773" s="32"/>
      <c r="J773" s="4"/>
      <c r="K773" s="46"/>
      <c r="L773" s="34" t="str">
        <f aca="false">IF(ISBLANK(K773),"a","b")</f>
        <v>a</v>
      </c>
      <c r="M773" s="34" t="str">
        <f aca="false">IF(ISBLANK(B773),"",IF(L773="b",K773,IF(L773="a","")))</f>
        <v/>
      </c>
      <c r="N773" s="35" t="n">
        <f aca="false">IF(ISBLANK(B773),"",IF( ISBLANK(K773), , IF( ISBLANK(O773), 1,) ))</f>
        <v>0</v>
      </c>
      <c r="O773" s="44"/>
      <c r="P773" s="37" t="str">
        <f aca="false">IF(ISBLANK(O773),"a","b")</f>
        <v>a</v>
      </c>
      <c r="Q773" s="34" t="str">
        <f aca="false">IF(ISBLANK(B773),"",IF(P773="b",O773,IF(P773="a","")))</f>
        <v/>
      </c>
      <c r="R773" s="35" t="n">
        <f aca="false">IF(ISBLANK(B773),"",IF( ISBLANK(O773), , 1))</f>
        <v>0</v>
      </c>
      <c r="S773" s="38" t="str">
        <f aca="true">IF(ISBLANK(B773),"",IF( ISBLANK(K773), "" , IF( ISBLANK(O773), (TODAY()-K773)/365, (O773-K773)/365)) )</f>
        <v/>
      </c>
      <c r="T773" s="38" t="str">
        <f aca="false">IF(ISBLANK(B773),"",IF( ISBLANK(K773), "" , IF( ISBLANK(O773), ($Z$41-K773)/365, (O773-K773)/365)) )</f>
        <v/>
      </c>
      <c r="U773" s="38" t="str">
        <f aca="true">IF(ISBLANK(B773),"",IF( ISBLANK(O773), "", (TODAY()-O773)/365))</f>
        <v/>
      </c>
      <c r="V773" s="38" t="str">
        <f aca="false">IF(ISBLANK(B773),"",IF( ISBLANK(O773), "", ($Z$41-O773)/365))</f>
        <v/>
      </c>
      <c r="W773" s="29"/>
      <c r="X773" s="39" t="n">
        <v>1</v>
      </c>
      <c r="Y773" s="40"/>
    </row>
    <row r="774" customFormat="false" ht="15" hidden="false" customHeight="false" outlineLevel="0" collapsed="false">
      <c r="A774" s="1" t="n">
        <v>778</v>
      </c>
      <c r="B774" s="28" t="n">
        <v>1</v>
      </c>
      <c r="C774" s="29"/>
      <c r="D774" s="30" t="str">
        <f aca="false">CONCATENATE(E774,", ",F774,", кв-ры: ",H774,", агр: ",I774,", ",W774)</f>
        <v>, , кв-ры: 2,12,22,32,42,52,, агр: , </v>
      </c>
      <c r="E774" s="31"/>
      <c r="F774" s="31"/>
      <c r="G774" s="31"/>
      <c r="H774" s="31" t="s">
        <v>78</v>
      </c>
      <c r="I774" s="32"/>
      <c r="J774" s="4"/>
      <c r="K774" s="46"/>
      <c r="L774" s="34" t="str">
        <f aca="false">IF(ISBLANK(K774),"a","b")</f>
        <v>a</v>
      </c>
      <c r="M774" s="34" t="str">
        <f aca="false">IF(ISBLANK(B774),"",IF(L774="b",K774,IF(L774="a","")))</f>
        <v/>
      </c>
      <c r="N774" s="35" t="n">
        <f aca="false">IF(ISBLANK(B774),"",IF( ISBLANK(K774), , IF( ISBLANK(O774), 1,) ))</f>
        <v>0</v>
      </c>
      <c r="O774" s="44"/>
      <c r="P774" s="37" t="str">
        <f aca="false">IF(ISBLANK(O774),"a","b")</f>
        <v>a</v>
      </c>
      <c r="Q774" s="34" t="str">
        <f aca="false">IF(ISBLANK(B774),"",IF(P774="b",O774,IF(P774="a","")))</f>
        <v/>
      </c>
      <c r="R774" s="35" t="n">
        <f aca="false">IF(ISBLANK(B774),"",IF( ISBLANK(O774), , 1))</f>
        <v>0</v>
      </c>
      <c r="S774" s="38" t="str">
        <f aca="true">IF(ISBLANK(B774),"",IF( ISBLANK(K774), "" , IF( ISBLANK(O774), (TODAY()-K774)/365, (O774-K774)/365)) )</f>
        <v/>
      </c>
      <c r="T774" s="38" t="str">
        <f aca="false">IF(ISBLANK(B774),"",IF( ISBLANK(K774), "" , IF( ISBLANK(O774), ($Z$41-K774)/365, (O774-K774)/365)) )</f>
        <v/>
      </c>
      <c r="U774" s="38" t="str">
        <f aca="true">IF(ISBLANK(B774),"",IF( ISBLANK(O774), "", (TODAY()-O774)/365))</f>
        <v/>
      </c>
      <c r="V774" s="38" t="str">
        <f aca="false">IF(ISBLANK(B774),"",IF( ISBLANK(O774), "", ($Z$41-O774)/365))</f>
        <v/>
      </c>
      <c r="W774" s="29"/>
      <c r="X774" s="39" t="n">
        <v>1</v>
      </c>
      <c r="Y774" s="40"/>
    </row>
    <row r="775" customFormat="false" ht="15" hidden="false" customHeight="false" outlineLevel="0" collapsed="false">
      <c r="A775" s="1" t="n">
        <v>779</v>
      </c>
      <c r="B775" s="28" t="n">
        <v>1</v>
      </c>
      <c r="C775" s="29"/>
      <c r="D775" s="30" t="str">
        <f aca="false">CONCATENATE(E775,", ",F775,", кв-ры: ",H775,", агр: ",I775,", ",W775)</f>
        <v>, , кв-ры: 3,13,23,33,43,53,, агр: , </v>
      </c>
      <c r="E775" s="31"/>
      <c r="F775" s="31"/>
      <c r="G775" s="31"/>
      <c r="H775" s="31" t="s">
        <v>79</v>
      </c>
      <c r="I775" s="32"/>
      <c r="J775" s="4"/>
      <c r="K775" s="46"/>
      <c r="L775" s="34" t="str">
        <f aca="false">IF(ISBLANK(K775),"a","b")</f>
        <v>a</v>
      </c>
      <c r="M775" s="34" t="str">
        <f aca="false">IF(ISBLANK(B775),"",IF(L775="b",K775,IF(L775="a","")))</f>
        <v/>
      </c>
      <c r="N775" s="35" t="n">
        <f aca="false">IF(ISBLANK(B775),"",IF( ISBLANK(K775), , IF( ISBLANK(O775), 1,) ))</f>
        <v>0</v>
      </c>
      <c r="O775" s="44"/>
      <c r="P775" s="37" t="str">
        <f aca="false">IF(ISBLANK(O775),"a","b")</f>
        <v>a</v>
      </c>
      <c r="Q775" s="34" t="str">
        <f aca="false">IF(ISBLANK(B775),"",IF(P775="b",O775,IF(P775="a","")))</f>
        <v/>
      </c>
      <c r="R775" s="35" t="n">
        <f aca="false">IF(ISBLANK(B775),"",IF( ISBLANK(O775), , 1))</f>
        <v>0</v>
      </c>
      <c r="S775" s="38" t="str">
        <f aca="true">IF(ISBLANK(B775),"",IF( ISBLANK(K775), "" , IF( ISBLANK(O775), (TODAY()-K775)/365, (O775-K775)/365)) )</f>
        <v/>
      </c>
      <c r="T775" s="38" t="str">
        <f aca="false">IF(ISBLANK(B775),"",IF( ISBLANK(K775), "" , IF( ISBLANK(O775), ($Z$41-K775)/365, (O775-K775)/365)) )</f>
        <v/>
      </c>
      <c r="U775" s="38" t="str">
        <f aca="true">IF(ISBLANK(B775),"",IF( ISBLANK(O775), "", (TODAY()-O775)/365))</f>
        <v/>
      </c>
      <c r="V775" s="38" t="str">
        <f aca="false">IF(ISBLANK(B775),"",IF( ISBLANK(O775), "", ($Z$41-O775)/365))</f>
        <v/>
      </c>
      <c r="W775" s="29"/>
      <c r="X775" s="39" t="n">
        <v>1</v>
      </c>
      <c r="Y775" s="40"/>
    </row>
    <row r="776" customFormat="false" ht="15" hidden="false" customHeight="false" outlineLevel="0" collapsed="false">
      <c r="A776" s="1" t="n">
        <v>780</v>
      </c>
      <c r="B776" s="28" t="n">
        <v>1</v>
      </c>
      <c r="C776" s="29"/>
      <c r="D776" s="30" t="str">
        <f aca="false">CONCATENATE(E776,", ",F776,", кв-ры: ",H776,", агр: ",I776,", ",W776)</f>
        <v>, , кв-ры: 4,14,24,34,44,54,, агр: , </v>
      </c>
      <c r="E776" s="31"/>
      <c r="F776" s="31"/>
      <c r="G776" s="31"/>
      <c r="H776" s="31" t="s">
        <v>80</v>
      </c>
      <c r="I776" s="32"/>
      <c r="J776" s="4"/>
      <c r="K776" s="46"/>
      <c r="L776" s="34" t="str">
        <f aca="false">IF(ISBLANK(K776),"a","b")</f>
        <v>a</v>
      </c>
      <c r="M776" s="34" t="str">
        <f aca="false">IF(ISBLANK(B776),"",IF(L776="b",K776,IF(L776="a","")))</f>
        <v/>
      </c>
      <c r="N776" s="35" t="n">
        <f aca="false">IF(ISBLANK(B776),"",IF( ISBLANK(K776), , IF( ISBLANK(O776), 1,) ))</f>
        <v>0</v>
      </c>
      <c r="O776" s="44"/>
      <c r="P776" s="37" t="str">
        <f aca="false">IF(ISBLANK(O776),"a","b")</f>
        <v>a</v>
      </c>
      <c r="Q776" s="34" t="str">
        <f aca="false">IF(ISBLANK(B776),"",IF(P776="b",O776,IF(P776="a","")))</f>
        <v/>
      </c>
      <c r="R776" s="35" t="n">
        <f aca="false">IF(ISBLANK(B776),"",IF( ISBLANK(O776), , 1))</f>
        <v>0</v>
      </c>
      <c r="S776" s="38" t="str">
        <f aca="true">IF(ISBLANK(B776),"",IF( ISBLANK(K776), "" , IF( ISBLANK(O776), (TODAY()-K776)/365, (O776-K776)/365)) )</f>
        <v/>
      </c>
      <c r="T776" s="38" t="str">
        <f aca="false">IF(ISBLANK(B776),"",IF( ISBLANK(K776), "" , IF( ISBLANK(O776), ($Z$41-K776)/365, (O776-K776)/365)) )</f>
        <v/>
      </c>
      <c r="U776" s="38" t="str">
        <f aca="true">IF(ISBLANK(B776),"",IF( ISBLANK(O776), "", (TODAY()-O776)/365))</f>
        <v/>
      </c>
      <c r="V776" s="38" t="str">
        <f aca="false">IF(ISBLANK(B776),"",IF( ISBLANK(O776), "", ($Z$41-O776)/365))</f>
        <v/>
      </c>
      <c r="W776" s="29"/>
      <c r="X776" s="39" t="n">
        <v>1</v>
      </c>
      <c r="Y776" s="40"/>
    </row>
    <row r="777" customFormat="false" ht="15" hidden="false" customHeight="false" outlineLevel="0" collapsed="false">
      <c r="A777" s="1" t="n">
        <v>781</v>
      </c>
      <c r="B777" s="28" t="n">
        <v>1</v>
      </c>
      <c r="C777" s="29"/>
      <c r="D777" s="30" t="str">
        <f aca="false">CONCATENATE(E777,", ",F777,", кв-ры: ",H777,", агр: ",I777,", ",W777)</f>
        <v>, , кв-ры: 5,15,25,35,45,55,, агр: , </v>
      </c>
      <c r="E777" s="31"/>
      <c r="F777" s="31"/>
      <c r="G777" s="31"/>
      <c r="H777" s="31" t="s">
        <v>54</v>
      </c>
      <c r="I777" s="32"/>
      <c r="J777" s="4"/>
      <c r="K777" s="46"/>
      <c r="L777" s="34" t="str">
        <f aca="false">IF(ISBLANK(K777),"a","b")</f>
        <v>a</v>
      </c>
      <c r="M777" s="34" t="str">
        <f aca="false">IF(ISBLANK(B777),"",IF(L777="b",K777,IF(L777="a","")))</f>
        <v/>
      </c>
      <c r="N777" s="35" t="n">
        <f aca="false">IF(ISBLANK(B777),"",IF( ISBLANK(K777), , IF( ISBLANK(O777), 1,) ))</f>
        <v>0</v>
      </c>
      <c r="O777" s="44"/>
      <c r="P777" s="37" t="str">
        <f aca="false">IF(ISBLANK(O777),"a","b")</f>
        <v>a</v>
      </c>
      <c r="Q777" s="34" t="str">
        <f aca="false">IF(ISBLANK(B777),"",IF(P777="b",O777,IF(P777="a","")))</f>
        <v/>
      </c>
      <c r="R777" s="35" t="n">
        <f aca="false">IF(ISBLANK(B777),"",IF( ISBLANK(O777), , 1))</f>
        <v>0</v>
      </c>
      <c r="S777" s="38" t="str">
        <f aca="true">IF(ISBLANK(B777),"",IF( ISBLANK(K777), "" , IF( ISBLANK(O777), (TODAY()-K777)/365, (O777-K777)/365)) )</f>
        <v/>
      </c>
      <c r="T777" s="38" t="str">
        <f aca="false">IF(ISBLANK(B777),"",IF( ISBLANK(K777), "" , IF( ISBLANK(O777), ($Z$41-K777)/365, (O777-K777)/365)) )</f>
        <v/>
      </c>
      <c r="U777" s="38" t="str">
        <f aca="true">IF(ISBLANK(B777),"",IF( ISBLANK(O777), "", (TODAY()-O777)/365))</f>
        <v/>
      </c>
      <c r="V777" s="38" t="str">
        <f aca="false">IF(ISBLANK(B777),"",IF( ISBLANK(O777), "", ($Z$41-O777)/365))</f>
        <v/>
      </c>
      <c r="W777" s="29"/>
      <c r="X777" s="39" t="n">
        <v>1</v>
      </c>
      <c r="Y777" s="40"/>
    </row>
    <row r="778" customFormat="false" ht="15" hidden="false" customHeight="false" outlineLevel="0" collapsed="false">
      <c r="A778" s="1" t="n">
        <v>782</v>
      </c>
      <c r="B778" s="28" t="n">
        <v>1</v>
      </c>
      <c r="C778" s="29"/>
      <c r="D778" s="30" t="str">
        <f aca="false">CONCATENATE(E778,", ",F778,", кв-ры: ",H778,", агр: ",I778,", ",W778)</f>
        <v>, , кв-ры: 6,16,26,36,46,56,, агр: , </v>
      </c>
      <c r="E778" s="31"/>
      <c r="F778" s="31"/>
      <c r="G778" s="31"/>
      <c r="H778" s="31" t="s">
        <v>55</v>
      </c>
      <c r="I778" s="32"/>
      <c r="J778" s="4"/>
      <c r="K778" s="33"/>
      <c r="L778" s="34" t="str">
        <f aca="false">IF(ISBLANK(K778),"a","b")</f>
        <v>a</v>
      </c>
      <c r="M778" s="34" t="str">
        <f aca="false">IF(ISBLANK(B778),"",IF(L778="b",K778,IF(L778="a","")))</f>
        <v/>
      </c>
      <c r="N778" s="35" t="n">
        <f aca="false">IF(ISBLANK(B778),"",IF( ISBLANK(K778), , IF( ISBLANK(O778), 1,) ))</f>
        <v>0</v>
      </c>
      <c r="O778" s="44"/>
      <c r="P778" s="37" t="str">
        <f aca="false">IF(ISBLANK(O778),"a","b")</f>
        <v>a</v>
      </c>
      <c r="Q778" s="34" t="str">
        <f aca="false">IF(ISBLANK(B778),"",IF(P778="b",O778,IF(P778="a","")))</f>
        <v/>
      </c>
      <c r="R778" s="35" t="n">
        <f aca="false">IF(ISBLANK(B778),"",IF( ISBLANK(O778), , 1))</f>
        <v>0</v>
      </c>
      <c r="S778" s="38" t="str">
        <f aca="true">IF(ISBLANK(B778),"",IF( ISBLANK(K778), "" , IF( ISBLANK(O778), (TODAY()-K778)/365, (O778-K778)/365)) )</f>
        <v/>
      </c>
      <c r="T778" s="38" t="str">
        <f aca="false">IF(ISBLANK(B778),"",IF( ISBLANK(K778), "" , IF( ISBLANK(O778), ($Z$41-K778)/365, (O778-K778)/365)) )</f>
        <v/>
      </c>
      <c r="U778" s="38" t="str">
        <f aca="true">IF(ISBLANK(B778),"",IF( ISBLANK(O778), "", (TODAY()-O778)/365))</f>
        <v/>
      </c>
      <c r="V778" s="38" t="str">
        <f aca="false">IF(ISBLANK(B778),"",IF( ISBLANK(O778), "", ($Z$41-O778)/365))</f>
        <v/>
      </c>
      <c r="W778" s="29"/>
      <c r="X778" s="39" t="n">
        <v>1</v>
      </c>
      <c r="Y778" s="40"/>
    </row>
    <row r="779" customFormat="false" ht="15" hidden="false" customHeight="false" outlineLevel="0" collapsed="false">
      <c r="A779" s="1" t="n">
        <v>783</v>
      </c>
      <c r="B779" s="28" t="n">
        <v>1</v>
      </c>
      <c r="C779" s="29"/>
      <c r="D779" s="30" t="str">
        <f aca="false">CONCATENATE(E779,", ",F779,", кв-ры: ",H779,", агр: ",I779,", ",W779)</f>
        <v>, , кв-ры: 7,17,27,37,47,57,, агр: , </v>
      </c>
      <c r="E779" s="31"/>
      <c r="F779" s="31"/>
      <c r="G779" s="31"/>
      <c r="H779" s="31" t="s">
        <v>56</v>
      </c>
      <c r="I779" s="32"/>
      <c r="J779" s="4"/>
      <c r="K779" s="46"/>
      <c r="L779" s="34" t="str">
        <f aca="false">IF(ISBLANK(K779),"a","b")</f>
        <v>a</v>
      </c>
      <c r="M779" s="34" t="str">
        <f aca="false">IF(ISBLANK(B779),"",IF(L779="b",K779,IF(L779="a","")))</f>
        <v/>
      </c>
      <c r="N779" s="35" t="n">
        <f aca="false">IF(ISBLANK(B779),"",IF( ISBLANK(K779), , IF( ISBLANK(O779), 1,) ))</f>
        <v>0</v>
      </c>
      <c r="O779" s="44"/>
      <c r="P779" s="37" t="str">
        <f aca="false">IF(ISBLANK(O779),"a","b")</f>
        <v>a</v>
      </c>
      <c r="Q779" s="34" t="str">
        <f aca="false">IF(ISBLANK(B779),"",IF(P779="b",O779,IF(P779="a","")))</f>
        <v/>
      </c>
      <c r="R779" s="35" t="n">
        <f aca="false">IF(ISBLANK(B779),"",IF( ISBLANK(O779), , 1))</f>
        <v>0</v>
      </c>
      <c r="S779" s="38" t="str">
        <f aca="true">IF(ISBLANK(B779),"",IF( ISBLANK(K779), "" , IF( ISBLANK(O779), (TODAY()-K779)/365, (O779-K779)/365)) )</f>
        <v/>
      </c>
      <c r="T779" s="38" t="str">
        <f aca="false">IF(ISBLANK(B779),"",IF( ISBLANK(K779), "" , IF( ISBLANK(O779), ($Z$41-K779)/365, (O779-K779)/365)) )</f>
        <v/>
      </c>
      <c r="U779" s="38" t="str">
        <f aca="true">IF(ISBLANK(B779),"",IF( ISBLANK(O779), "", (TODAY()-O779)/365))</f>
        <v/>
      </c>
      <c r="V779" s="38" t="str">
        <f aca="false">IF(ISBLANK(B779),"",IF( ISBLANK(O779), "", ($Z$41-O779)/365))</f>
        <v/>
      </c>
      <c r="W779" s="29"/>
      <c r="X779" s="39" t="n">
        <v>1</v>
      </c>
      <c r="Y779" s="40"/>
    </row>
    <row r="780" customFormat="false" ht="15" hidden="false" customHeight="false" outlineLevel="0" collapsed="false">
      <c r="A780" s="1" t="n">
        <v>784</v>
      </c>
      <c r="B780" s="28" t="n">
        <v>1</v>
      </c>
      <c r="C780" s="29"/>
      <c r="D780" s="30" t="str">
        <f aca="false">CONCATENATE(E780,", ",F780,", кв-ры: ",H780,", агр: ",I780,", ",W780)</f>
        <v>, , кв-ры: 8,18,28,38,48,58,, агр: , </v>
      </c>
      <c r="E780" s="31"/>
      <c r="F780" s="31"/>
      <c r="G780" s="31"/>
      <c r="H780" s="31" t="s">
        <v>57</v>
      </c>
      <c r="I780" s="32"/>
      <c r="J780" s="4"/>
      <c r="K780" s="33"/>
      <c r="L780" s="34" t="str">
        <f aca="false">IF(ISBLANK(K780),"a","b")</f>
        <v>a</v>
      </c>
      <c r="M780" s="34" t="str">
        <f aca="false">IF(ISBLANK(B780),"",IF(L780="b",K780,IF(L780="a","")))</f>
        <v/>
      </c>
      <c r="N780" s="35" t="n">
        <f aca="false">IF(ISBLANK(B780),"",IF( ISBLANK(K780), , IF( ISBLANK(O780), 1,) ))</f>
        <v>0</v>
      </c>
      <c r="O780" s="44"/>
      <c r="P780" s="37" t="str">
        <f aca="false">IF(ISBLANK(O780),"a","b")</f>
        <v>a</v>
      </c>
      <c r="Q780" s="34" t="str">
        <f aca="false">IF(ISBLANK(B780),"",IF(P780="b",O780,IF(P780="a","")))</f>
        <v/>
      </c>
      <c r="R780" s="35" t="n">
        <f aca="false">IF(ISBLANK(B780),"",IF( ISBLANK(O780), , 1))</f>
        <v>0</v>
      </c>
      <c r="S780" s="38" t="str">
        <f aca="true">IF(ISBLANK(B780),"",IF( ISBLANK(K780), "" , IF( ISBLANK(O780), (TODAY()-K780)/365, (O780-K780)/365)) )</f>
        <v/>
      </c>
      <c r="T780" s="38" t="str">
        <f aca="false">IF(ISBLANK(B780),"",IF( ISBLANK(K780), "" , IF( ISBLANK(O780), ($Z$41-K780)/365, (O780-K780)/365)) )</f>
        <v/>
      </c>
      <c r="U780" s="38" t="str">
        <f aca="true">IF(ISBLANK(B780),"",IF( ISBLANK(O780), "", (TODAY()-O780)/365))</f>
        <v/>
      </c>
      <c r="V780" s="38" t="str">
        <f aca="false">IF(ISBLANK(B780),"",IF( ISBLANK(O780), "", ($Z$41-O780)/365))</f>
        <v/>
      </c>
      <c r="W780" s="29"/>
      <c r="X780" s="39" t="n">
        <v>1</v>
      </c>
      <c r="Y780" s="40"/>
    </row>
    <row r="781" customFormat="false" ht="15" hidden="false" customHeight="false" outlineLevel="0" collapsed="false">
      <c r="A781" s="1" t="n">
        <v>785</v>
      </c>
      <c r="B781" s="28" t="n">
        <v>1</v>
      </c>
      <c r="C781" s="29"/>
      <c r="D781" s="30" t="str">
        <f aca="false">CONCATENATE(E781,", ",F781,", кв-ры: ",H781,", агр: ",I781,", ",W781)</f>
        <v>, , кв-ры: 9,19,29,39,49,59,, агр: , </v>
      </c>
      <c r="E781" s="31"/>
      <c r="F781" s="31"/>
      <c r="G781" s="31"/>
      <c r="H781" s="31" t="s">
        <v>58</v>
      </c>
      <c r="I781" s="32"/>
      <c r="J781" s="4"/>
      <c r="K781" s="46"/>
      <c r="L781" s="34" t="str">
        <f aca="false">IF(ISBLANK(K781),"a","b")</f>
        <v>a</v>
      </c>
      <c r="M781" s="34" t="str">
        <f aca="false">IF(ISBLANK(B781),"",IF(L781="b",K781,IF(L781="a","")))</f>
        <v/>
      </c>
      <c r="N781" s="35" t="n">
        <f aca="false">IF(ISBLANK(B781),"",IF( ISBLANK(K781), , IF( ISBLANK(O781), 1,) ))</f>
        <v>0</v>
      </c>
      <c r="O781" s="44"/>
      <c r="P781" s="37" t="str">
        <f aca="false">IF(ISBLANK(O781),"a","b")</f>
        <v>a</v>
      </c>
      <c r="Q781" s="34" t="str">
        <f aca="false">IF(ISBLANK(B781),"",IF(P781="b",O781,IF(P781="a","")))</f>
        <v/>
      </c>
      <c r="R781" s="35" t="n">
        <f aca="false">IF(ISBLANK(B781),"",IF( ISBLANK(O781), , 1))</f>
        <v>0</v>
      </c>
      <c r="S781" s="38" t="str">
        <f aca="true">IF(ISBLANK(B781),"",IF( ISBLANK(K781), "" , IF( ISBLANK(O781), (TODAY()-K781)/365, (O781-K781)/365)) )</f>
        <v/>
      </c>
      <c r="T781" s="38" t="str">
        <f aca="false">IF(ISBLANK(B781),"",IF( ISBLANK(K781), "" , IF( ISBLANK(O781), ($Z$41-K781)/365, (O781-K781)/365)) )</f>
        <v/>
      </c>
      <c r="U781" s="38" t="str">
        <f aca="true">IF(ISBLANK(B781),"",IF( ISBLANK(O781), "", (TODAY()-O781)/365))</f>
        <v/>
      </c>
      <c r="V781" s="38" t="str">
        <f aca="false">IF(ISBLANK(B781),"",IF( ISBLANK(O781), "", ($Z$41-O781)/365))</f>
        <v/>
      </c>
      <c r="W781" s="29"/>
      <c r="X781" s="39" t="n">
        <v>1</v>
      </c>
      <c r="Y781" s="40"/>
    </row>
    <row r="782" customFormat="false" ht="15" hidden="false" customHeight="false" outlineLevel="0" collapsed="false">
      <c r="A782" s="1" t="n">
        <v>786</v>
      </c>
      <c r="B782" s="28" t="n">
        <v>1</v>
      </c>
      <c r="C782" s="29"/>
      <c r="D782" s="30" t="str">
        <f aca="false">CONCATENATE(E782,", ",F782,", кв-ры: ",H782,", агр: ",I782,", ",W782)</f>
        <v>, , кв-ры: 10,20,30,40,50,60,, агр: , </v>
      </c>
      <c r="E782" s="31"/>
      <c r="F782" s="31"/>
      <c r="G782" s="31"/>
      <c r="H782" s="31" t="s">
        <v>59</v>
      </c>
      <c r="I782" s="32"/>
      <c r="J782" s="4"/>
      <c r="K782" s="46"/>
      <c r="L782" s="34" t="str">
        <f aca="false">IF(ISBLANK(K782),"a","b")</f>
        <v>a</v>
      </c>
      <c r="M782" s="34" t="str">
        <f aca="false">IF(ISBLANK(B782),"",IF(L782="b",K782,IF(L782="a","")))</f>
        <v/>
      </c>
      <c r="N782" s="35" t="n">
        <f aca="false">IF(ISBLANK(B782),"",IF( ISBLANK(K782), , IF( ISBLANK(O782), 1,) ))</f>
        <v>0</v>
      </c>
      <c r="O782" s="44"/>
      <c r="P782" s="37" t="str">
        <f aca="false">IF(ISBLANK(O782),"a","b")</f>
        <v>a</v>
      </c>
      <c r="Q782" s="34" t="str">
        <f aca="false">IF(ISBLANK(B782),"",IF(P782="b",O782,IF(P782="a","")))</f>
        <v/>
      </c>
      <c r="R782" s="35" t="n">
        <f aca="false">IF(ISBLANK(B782),"",IF( ISBLANK(O782), , 1))</f>
        <v>0</v>
      </c>
      <c r="S782" s="38" t="str">
        <f aca="true">IF(ISBLANK(B782),"",IF( ISBLANK(K782), "" , IF( ISBLANK(O782), (TODAY()-K782)/365, (O782-K782)/365)) )</f>
        <v/>
      </c>
      <c r="T782" s="38" t="str">
        <f aca="false">IF(ISBLANK(B782),"",IF( ISBLANK(K782), "" , IF( ISBLANK(O782), ($Z$41-K782)/365, (O782-K782)/365)) )</f>
        <v/>
      </c>
      <c r="U782" s="38" t="str">
        <f aca="true">IF(ISBLANK(B782),"",IF( ISBLANK(O782), "", (TODAY()-O782)/365))</f>
        <v/>
      </c>
      <c r="V782" s="38" t="str">
        <f aca="false">IF(ISBLANK(B782),"",IF( ISBLANK(O782), "", ($Z$41-O782)/365))</f>
        <v/>
      </c>
      <c r="W782" s="29"/>
      <c r="X782" s="39" t="n">
        <v>1</v>
      </c>
      <c r="Y782" s="40"/>
    </row>
    <row r="783" customFormat="false" ht="26" hidden="false" customHeight="false" outlineLevel="0" collapsed="false">
      <c r="A783" s="1" t="n">
        <v>787</v>
      </c>
      <c r="B783" s="28" t="n">
        <v>1</v>
      </c>
      <c r="C783" s="29" t="n">
        <v>6</v>
      </c>
      <c r="D783" s="30" t="str">
        <f aca="false">CONCATENATE(E783,", ",F783,", кв-ры: ",H783,", агр: ",I783,", ",W783)</f>
        <v> Калинина, 23а, кв-ры: 1,11,21,31,41,51,, агр: кв 7- агрессия, знает нас
кв 41 агрессия, считает нас мошениками, </v>
      </c>
      <c r="E783" s="31" t="s">
        <v>172</v>
      </c>
      <c r="F783" s="31" t="s">
        <v>180</v>
      </c>
      <c r="G783" s="31" t="n">
        <v>60</v>
      </c>
      <c r="H783" s="31" t="s">
        <v>77</v>
      </c>
      <c r="I783" s="68" t="s">
        <v>181</v>
      </c>
      <c r="J783" s="4"/>
      <c r="K783" s="46"/>
      <c r="L783" s="34" t="str">
        <f aca="false">IF(ISBLANK(K783),"a","b")</f>
        <v>a</v>
      </c>
      <c r="M783" s="34" t="str">
        <f aca="false">IF(ISBLANK(B783),"",IF(L783="b",K783,IF(L783="a","")))</f>
        <v/>
      </c>
      <c r="N783" s="35" t="n">
        <f aca="false">IF(ISBLANK(B783),"",IF( ISBLANK(K783), , IF( ISBLANK(O783), 1,) ))</f>
        <v>0</v>
      </c>
      <c r="O783" s="44"/>
      <c r="P783" s="37" t="str">
        <f aca="false">IF(ISBLANK(O783),"a","b")</f>
        <v>a</v>
      </c>
      <c r="Q783" s="34" t="str">
        <f aca="false">IF(ISBLANK(B783),"",IF(P783="b",O783,IF(P783="a","")))</f>
        <v/>
      </c>
      <c r="R783" s="35" t="n">
        <f aca="false">IF(ISBLANK(B783),"",IF( ISBLANK(O783), , 1))</f>
        <v>0</v>
      </c>
      <c r="S783" s="38" t="str">
        <f aca="true">IF(ISBLANK(B783),"",IF( ISBLANK(K783), "" , IF( ISBLANK(O783), (TODAY()-K783)/365, (O783-K783)/365)) )</f>
        <v/>
      </c>
      <c r="T783" s="38" t="str">
        <f aca="false">IF(ISBLANK(B783),"",IF( ISBLANK(K783), "" , IF( ISBLANK(O783), ($Z$41-K783)/365, (O783-K783)/365)) )</f>
        <v/>
      </c>
      <c r="U783" s="38" t="str">
        <f aca="true">IF(ISBLANK(B783),"",IF( ISBLANK(O783), "", (TODAY()-O783)/365))</f>
        <v/>
      </c>
      <c r="V783" s="38" t="str">
        <f aca="false">IF(ISBLANK(B783),"",IF( ISBLANK(O783), "", ($Z$41-O783)/365))</f>
        <v/>
      </c>
      <c r="W783" s="29"/>
      <c r="X783" s="39" t="n">
        <v>1</v>
      </c>
      <c r="Y783" s="40"/>
    </row>
    <row r="784" customFormat="false" ht="26" hidden="false" customHeight="false" outlineLevel="0" collapsed="false">
      <c r="A784" s="1" t="n">
        <v>788</v>
      </c>
      <c r="B784" s="28" t="n">
        <v>1</v>
      </c>
      <c r="C784" s="29"/>
      <c r="D784" s="30" t="str">
        <f aca="false">CONCATENATE(E784,", ",F784,", кв-ры: ",H784,", агр: ",I784,", ",W784)</f>
        <v>, , кв-ры: 2,12,22,32,42,52,, агр: кв 7- агрессия, знает нас
кв 41 агрессия, считает нас мошениками, </v>
      </c>
      <c r="E784" s="31"/>
      <c r="F784" s="31"/>
      <c r="G784" s="31"/>
      <c r="H784" s="31" t="s">
        <v>78</v>
      </c>
      <c r="I784" s="68" t="s">
        <v>181</v>
      </c>
      <c r="J784" s="4"/>
      <c r="K784" s="33"/>
      <c r="L784" s="34" t="str">
        <f aca="false">IF(ISBLANK(K784),"a","b")</f>
        <v>a</v>
      </c>
      <c r="M784" s="34" t="str">
        <f aca="false">IF(ISBLANK(B784),"",IF(L784="b",K784,IF(L784="a","")))</f>
        <v/>
      </c>
      <c r="N784" s="35" t="n">
        <f aca="false">IF(ISBLANK(B784),"",IF( ISBLANK(K784), , IF( ISBLANK(O784), 1,) ))</f>
        <v>0</v>
      </c>
      <c r="O784" s="44"/>
      <c r="P784" s="37" t="str">
        <f aca="false">IF(ISBLANK(O784),"a","b")</f>
        <v>a</v>
      </c>
      <c r="Q784" s="34" t="str">
        <f aca="false">IF(ISBLANK(B784),"",IF(P784="b",O784,IF(P784="a","")))</f>
        <v/>
      </c>
      <c r="R784" s="35" t="n">
        <f aca="false">IF(ISBLANK(B784),"",IF( ISBLANK(O784), , 1))</f>
        <v>0</v>
      </c>
      <c r="S784" s="38" t="str">
        <f aca="true">IF(ISBLANK(B784),"",IF( ISBLANK(K784), "" , IF( ISBLANK(O784), (TODAY()-K784)/365, (O784-K784)/365)) )</f>
        <v/>
      </c>
      <c r="T784" s="38" t="str">
        <f aca="false">IF(ISBLANK(B784),"",IF( ISBLANK(K784), "" , IF( ISBLANK(O784), ($Z$41-K784)/365, (O784-K784)/365)) )</f>
        <v/>
      </c>
      <c r="U784" s="38" t="str">
        <f aca="true">IF(ISBLANK(B784),"",IF( ISBLANK(O784), "", (TODAY()-O784)/365))</f>
        <v/>
      </c>
      <c r="V784" s="38" t="str">
        <f aca="false">IF(ISBLANK(B784),"",IF( ISBLANK(O784), "", ($Z$41-O784)/365))</f>
        <v/>
      </c>
      <c r="W784" s="29"/>
      <c r="X784" s="39" t="n">
        <v>1</v>
      </c>
      <c r="Y784" s="40"/>
    </row>
    <row r="785" customFormat="false" ht="26" hidden="false" customHeight="false" outlineLevel="0" collapsed="false">
      <c r="A785" s="1" t="n">
        <v>789</v>
      </c>
      <c r="B785" s="28" t="n">
        <v>1</v>
      </c>
      <c r="C785" s="29"/>
      <c r="D785" s="30" t="str">
        <f aca="false">CONCATENATE(E785,", ",F785,", кв-ры: ",H785,", агр: ",I785,", ",W785)</f>
        <v>, , кв-ры: 3,13,23,33,43,53,, агр: кв 7- агрессия, знает нас
кв 41 агрессия, считает нас мошениками, </v>
      </c>
      <c r="E785" s="31"/>
      <c r="F785" s="31"/>
      <c r="G785" s="31"/>
      <c r="H785" s="31" t="s">
        <v>79</v>
      </c>
      <c r="I785" s="68" t="s">
        <v>181</v>
      </c>
      <c r="J785" s="4"/>
      <c r="K785" s="33"/>
      <c r="L785" s="34" t="str">
        <f aca="false">IF(ISBLANK(K785),"a","b")</f>
        <v>a</v>
      </c>
      <c r="M785" s="34" t="str">
        <f aca="false">IF(ISBLANK(B785),"",IF(L785="b",K785,IF(L785="a","")))</f>
        <v/>
      </c>
      <c r="N785" s="35" t="n">
        <f aca="false">IF(ISBLANK(B785),"",IF( ISBLANK(K785), , IF( ISBLANK(O785), 1,) ))</f>
        <v>0</v>
      </c>
      <c r="O785" s="44"/>
      <c r="P785" s="37" t="str">
        <f aca="false">IF(ISBLANK(O785),"a","b")</f>
        <v>a</v>
      </c>
      <c r="Q785" s="34" t="str">
        <f aca="false">IF(ISBLANK(B785),"",IF(P785="b",O785,IF(P785="a","")))</f>
        <v/>
      </c>
      <c r="R785" s="35" t="n">
        <f aca="false">IF(ISBLANK(B785),"",IF( ISBLANK(O785), , 1))</f>
        <v>0</v>
      </c>
      <c r="S785" s="38" t="str">
        <f aca="true">IF(ISBLANK(B785),"",IF( ISBLANK(K785), "" , IF( ISBLANK(O785), (TODAY()-K785)/365, (O785-K785)/365)) )</f>
        <v/>
      </c>
      <c r="T785" s="38" t="str">
        <f aca="false">IF(ISBLANK(B785),"",IF( ISBLANK(K785), "" , IF( ISBLANK(O785), ($Z$41-K785)/365, (O785-K785)/365)) )</f>
        <v/>
      </c>
      <c r="U785" s="38" t="str">
        <f aca="true">IF(ISBLANK(B785),"",IF( ISBLANK(O785), "", (TODAY()-O785)/365))</f>
        <v/>
      </c>
      <c r="V785" s="38" t="str">
        <f aca="false">IF(ISBLANK(B785),"",IF( ISBLANK(O785), "", ($Z$41-O785)/365))</f>
        <v/>
      </c>
      <c r="W785" s="29"/>
      <c r="X785" s="39" t="n">
        <v>1</v>
      </c>
      <c r="Y785" s="40"/>
    </row>
    <row r="786" customFormat="false" ht="26" hidden="false" customHeight="false" outlineLevel="0" collapsed="false">
      <c r="A786" s="1" t="n">
        <v>790</v>
      </c>
      <c r="B786" s="28" t="n">
        <v>1</v>
      </c>
      <c r="C786" s="29"/>
      <c r="D786" s="30" t="str">
        <f aca="false">CONCATENATE(E786,", ",F786,", кв-ры: ",H786,", агр: ",I786,", ",W786)</f>
        <v>, , кв-ры: 4,14,24,34,44,54,, агр: кв 7- агрессия, знает нас
кв 41 агрессия, считает нас мошениками, </v>
      </c>
      <c r="E786" s="31"/>
      <c r="F786" s="31"/>
      <c r="G786" s="31"/>
      <c r="H786" s="31" t="s">
        <v>80</v>
      </c>
      <c r="I786" s="68" t="s">
        <v>181</v>
      </c>
      <c r="J786" s="4"/>
      <c r="K786" s="46"/>
      <c r="L786" s="34" t="str">
        <f aca="false">IF(ISBLANK(K786),"a","b")</f>
        <v>a</v>
      </c>
      <c r="M786" s="34" t="str">
        <f aca="false">IF(ISBLANK(B786),"",IF(L786="b",K786,IF(L786="a","")))</f>
        <v/>
      </c>
      <c r="N786" s="35" t="n">
        <f aca="false">IF(ISBLANK(B786),"",IF( ISBLANK(K786), , IF( ISBLANK(O786), 1,) ))</f>
        <v>0</v>
      </c>
      <c r="O786" s="44"/>
      <c r="P786" s="37" t="str">
        <f aca="false">IF(ISBLANK(O786),"a","b")</f>
        <v>a</v>
      </c>
      <c r="Q786" s="34" t="str">
        <f aca="false">IF(ISBLANK(B786),"",IF(P786="b",O786,IF(P786="a","")))</f>
        <v/>
      </c>
      <c r="R786" s="35" t="n">
        <f aca="false">IF(ISBLANK(B786),"",IF( ISBLANK(O786), , 1))</f>
        <v>0</v>
      </c>
      <c r="S786" s="38" t="str">
        <f aca="true">IF(ISBLANK(B786),"",IF( ISBLANK(K786), "" , IF( ISBLANK(O786), (TODAY()-K786)/365, (O786-K786)/365)) )</f>
        <v/>
      </c>
      <c r="T786" s="38" t="str">
        <f aca="false">IF(ISBLANK(B786),"",IF( ISBLANK(K786), "" , IF( ISBLANK(O786), ($Z$41-K786)/365, (O786-K786)/365)) )</f>
        <v/>
      </c>
      <c r="U786" s="38" t="str">
        <f aca="true">IF(ISBLANK(B786),"",IF( ISBLANK(O786), "", (TODAY()-O786)/365))</f>
        <v/>
      </c>
      <c r="V786" s="38" t="str">
        <f aca="false">IF(ISBLANK(B786),"",IF( ISBLANK(O786), "", ($Z$41-O786)/365))</f>
        <v/>
      </c>
      <c r="W786" s="29"/>
      <c r="X786" s="39" t="n">
        <v>1</v>
      </c>
      <c r="Y786" s="40"/>
    </row>
    <row r="787" customFormat="false" ht="26" hidden="false" customHeight="false" outlineLevel="0" collapsed="false">
      <c r="A787" s="1" t="n">
        <v>791</v>
      </c>
      <c r="B787" s="28" t="n">
        <v>1</v>
      </c>
      <c r="C787" s="29"/>
      <c r="D787" s="30" t="str">
        <f aca="false">CONCATENATE(E787,", ",F787,", кв-ры: ",H787,", агр: ",I787,", ",W787)</f>
        <v>, , кв-ры: 5,15,25,35,45,55,, агр: кв 7- агрессия, знает нас
кв 41 агрессия, считает нас мошениками, </v>
      </c>
      <c r="E787" s="31"/>
      <c r="F787" s="31"/>
      <c r="G787" s="31"/>
      <c r="H787" s="31" t="s">
        <v>54</v>
      </c>
      <c r="I787" s="68" t="s">
        <v>181</v>
      </c>
      <c r="J787" s="4"/>
      <c r="K787" s="46"/>
      <c r="L787" s="34" t="str">
        <f aca="false">IF(ISBLANK(K787),"a","b")</f>
        <v>a</v>
      </c>
      <c r="M787" s="34" t="str">
        <f aca="false">IF(ISBLANK(B787),"",IF(L787="b",K787,IF(L787="a","")))</f>
        <v/>
      </c>
      <c r="N787" s="35" t="n">
        <f aca="false">IF(ISBLANK(B787),"",IF( ISBLANK(K787), , IF( ISBLANK(O787), 1,) ))</f>
        <v>0</v>
      </c>
      <c r="O787" s="44"/>
      <c r="P787" s="37" t="str">
        <f aca="false">IF(ISBLANK(O787),"a","b")</f>
        <v>a</v>
      </c>
      <c r="Q787" s="34" t="str">
        <f aca="false">IF(ISBLANK(B787),"",IF(P787="b",O787,IF(P787="a","")))</f>
        <v/>
      </c>
      <c r="R787" s="35" t="n">
        <f aca="false">IF(ISBLANK(B787),"",IF( ISBLANK(O787), , 1))</f>
        <v>0</v>
      </c>
      <c r="S787" s="38" t="str">
        <f aca="true">IF(ISBLANK(B787),"",IF( ISBLANK(K787), "" , IF( ISBLANK(O787), (TODAY()-K787)/365, (O787-K787)/365)) )</f>
        <v/>
      </c>
      <c r="T787" s="38" t="str">
        <f aca="false">IF(ISBLANK(B787),"",IF( ISBLANK(K787), "" , IF( ISBLANK(O787), ($Z$41-K787)/365, (O787-K787)/365)) )</f>
        <v/>
      </c>
      <c r="U787" s="38" t="str">
        <f aca="true">IF(ISBLANK(B787),"",IF( ISBLANK(O787), "", (TODAY()-O787)/365))</f>
        <v/>
      </c>
      <c r="V787" s="38" t="str">
        <f aca="false">IF(ISBLANK(B787),"",IF( ISBLANK(O787), "", ($Z$41-O787)/365))</f>
        <v/>
      </c>
      <c r="W787" s="29"/>
      <c r="X787" s="39" t="n">
        <v>1</v>
      </c>
      <c r="Y787" s="40"/>
    </row>
    <row r="788" customFormat="false" ht="26" hidden="false" customHeight="false" outlineLevel="0" collapsed="false">
      <c r="A788" s="1" t="n">
        <v>792</v>
      </c>
      <c r="B788" s="28" t="n">
        <v>1</v>
      </c>
      <c r="C788" s="29"/>
      <c r="D788" s="30" t="str">
        <f aca="false">CONCATENATE(E788,", ",F788,", кв-ры: ",H788,", агр: ",I788,", ",W788)</f>
        <v>, , кв-ры: 6,16,26,36,46,56,, агр: кв 7- агрессия, знает нас
кв 41 агрессия, считает нас мошениками, </v>
      </c>
      <c r="E788" s="31"/>
      <c r="F788" s="31"/>
      <c r="G788" s="31"/>
      <c r="H788" s="31" t="s">
        <v>55</v>
      </c>
      <c r="I788" s="68" t="s">
        <v>181</v>
      </c>
      <c r="J788" s="4"/>
      <c r="K788" s="46"/>
      <c r="L788" s="34" t="str">
        <f aca="false">IF(ISBLANK(K788),"a","b")</f>
        <v>a</v>
      </c>
      <c r="M788" s="34" t="str">
        <f aca="false">IF(ISBLANK(B788),"",IF(L788="b",K788,IF(L788="a","")))</f>
        <v/>
      </c>
      <c r="N788" s="35" t="n">
        <f aca="false">IF(ISBLANK(B788),"",IF( ISBLANK(K788), , IF( ISBLANK(O788), 1,) ))</f>
        <v>0</v>
      </c>
      <c r="O788" s="44"/>
      <c r="P788" s="37" t="str">
        <f aca="false">IF(ISBLANK(O788),"a","b")</f>
        <v>a</v>
      </c>
      <c r="Q788" s="34" t="str">
        <f aca="false">IF(ISBLANK(B788),"",IF(P788="b",O788,IF(P788="a","")))</f>
        <v/>
      </c>
      <c r="R788" s="35" t="n">
        <f aca="false">IF(ISBLANK(B788),"",IF( ISBLANK(O788), , 1))</f>
        <v>0</v>
      </c>
      <c r="S788" s="38" t="str">
        <f aca="true">IF(ISBLANK(B788),"",IF( ISBLANK(K788), "" , IF( ISBLANK(O788), (TODAY()-K788)/365, (O788-K788)/365)) )</f>
        <v/>
      </c>
      <c r="T788" s="38" t="str">
        <f aca="false">IF(ISBLANK(B788),"",IF( ISBLANK(K788), "" , IF( ISBLANK(O788), ($Z$41-K788)/365, (O788-K788)/365)) )</f>
        <v/>
      </c>
      <c r="U788" s="38" t="str">
        <f aca="true">IF(ISBLANK(B788),"",IF( ISBLANK(O788), "", (TODAY()-O788)/365))</f>
        <v/>
      </c>
      <c r="V788" s="38" t="str">
        <f aca="false">IF(ISBLANK(B788),"",IF( ISBLANK(O788), "", ($Z$41-O788)/365))</f>
        <v/>
      </c>
      <c r="W788" s="29"/>
      <c r="X788" s="39" t="n">
        <v>1</v>
      </c>
      <c r="Y788" s="40"/>
    </row>
    <row r="789" customFormat="false" ht="26" hidden="false" customHeight="false" outlineLevel="0" collapsed="false">
      <c r="A789" s="1" t="n">
        <v>793</v>
      </c>
      <c r="B789" s="28" t="n">
        <v>1</v>
      </c>
      <c r="C789" s="29"/>
      <c r="D789" s="30" t="str">
        <f aca="false">CONCATENATE(E789,", ",F789,", кв-ры: ",H789,", агр: ",I789,", ",W789)</f>
        <v>, , кв-ры: 7,17,27,37,47,57,, агр: кв 7- агрессия, знает нас
кв 41 агрессия, считает нас мошениками, </v>
      </c>
      <c r="E789" s="31"/>
      <c r="F789" s="31"/>
      <c r="G789" s="31"/>
      <c r="H789" s="31" t="s">
        <v>56</v>
      </c>
      <c r="I789" s="68" t="s">
        <v>181</v>
      </c>
      <c r="J789" s="4"/>
      <c r="K789" s="46"/>
      <c r="L789" s="34" t="str">
        <f aca="false">IF(ISBLANK(K789),"a","b")</f>
        <v>a</v>
      </c>
      <c r="M789" s="34" t="str">
        <f aca="false">IF(ISBLANK(B789),"",IF(L789="b",K789,IF(L789="a","")))</f>
        <v/>
      </c>
      <c r="N789" s="35" t="n">
        <f aca="false">IF(ISBLANK(B789),"",IF( ISBLANK(K789), , IF( ISBLANK(O789), 1,) ))</f>
        <v>0</v>
      </c>
      <c r="O789" s="44"/>
      <c r="P789" s="37" t="str">
        <f aca="false">IF(ISBLANK(O789),"a","b")</f>
        <v>a</v>
      </c>
      <c r="Q789" s="34" t="str">
        <f aca="false">IF(ISBLANK(B789),"",IF(P789="b",O789,IF(P789="a","")))</f>
        <v/>
      </c>
      <c r="R789" s="35" t="n">
        <f aca="false">IF(ISBLANK(B789),"",IF( ISBLANK(O789), , 1))</f>
        <v>0</v>
      </c>
      <c r="S789" s="38" t="str">
        <f aca="true">IF(ISBLANK(B789),"",IF( ISBLANK(K789), "" , IF( ISBLANK(O789), (TODAY()-K789)/365, (O789-K789)/365)) )</f>
        <v/>
      </c>
      <c r="T789" s="38" t="str">
        <f aca="false">IF(ISBLANK(B789),"",IF( ISBLANK(K789), "" , IF( ISBLANK(O789), ($Z$41-K789)/365, (O789-K789)/365)) )</f>
        <v/>
      </c>
      <c r="U789" s="38" t="str">
        <f aca="true">IF(ISBLANK(B789),"",IF( ISBLANK(O789), "", (TODAY()-O789)/365))</f>
        <v/>
      </c>
      <c r="V789" s="38" t="str">
        <f aca="false">IF(ISBLANK(B789),"",IF( ISBLANK(O789), "", ($Z$41-O789)/365))</f>
        <v/>
      </c>
      <c r="W789" s="29"/>
      <c r="X789" s="39" t="n">
        <v>1</v>
      </c>
      <c r="Y789" s="40"/>
    </row>
    <row r="790" customFormat="false" ht="26" hidden="false" customHeight="false" outlineLevel="0" collapsed="false">
      <c r="A790" s="1" t="n">
        <v>794</v>
      </c>
      <c r="B790" s="28" t="n">
        <v>1</v>
      </c>
      <c r="C790" s="29"/>
      <c r="D790" s="30" t="str">
        <f aca="false">CONCATENATE(E790,", ",F790,", кв-ры: ",H790,", агр: ",I790,", ",W790)</f>
        <v>, , кв-ры: 8,18,28,38,48,58,, агр: кв 7- агрессия, знает нас
кв 41 агрессия, считает нас мошениками, </v>
      </c>
      <c r="E790" s="31"/>
      <c r="F790" s="31"/>
      <c r="G790" s="31"/>
      <c r="H790" s="31" t="s">
        <v>57</v>
      </c>
      <c r="I790" s="68" t="s">
        <v>181</v>
      </c>
      <c r="J790" s="4"/>
      <c r="K790" s="46"/>
      <c r="L790" s="34" t="str">
        <f aca="false">IF(ISBLANK(K790),"a","b")</f>
        <v>a</v>
      </c>
      <c r="M790" s="34" t="str">
        <f aca="false">IF(ISBLANK(B790),"",IF(L790="b",K790,IF(L790="a","")))</f>
        <v/>
      </c>
      <c r="N790" s="35" t="n">
        <f aca="false">IF(ISBLANK(B790),"",IF( ISBLANK(K790), , IF( ISBLANK(O790), 1,) ))</f>
        <v>0</v>
      </c>
      <c r="O790" s="44"/>
      <c r="P790" s="37" t="str">
        <f aca="false">IF(ISBLANK(O790),"a","b")</f>
        <v>a</v>
      </c>
      <c r="Q790" s="34" t="str">
        <f aca="false">IF(ISBLANK(B790),"",IF(P790="b",O790,IF(P790="a","")))</f>
        <v/>
      </c>
      <c r="R790" s="35" t="n">
        <f aca="false">IF(ISBLANK(B790),"",IF( ISBLANK(O790), , 1))</f>
        <v>0</v>
      </c>
      <c r="S790" s="38" t="str">
        <f aca="true">IF(ISBLANK(B790),"",IF( ISBLANK(K790), "" , IF( ISBLANK(O790), (TODAY()-K790)/365, (O790-K790)/365)) )</f>
        <v/>
      </c>
      <c r="T790" s="38" t="str">
        <f aca="false">IF(ISBLANK(B790),"",IF( ISBLANK(K790), "" , IF( ISBLANK(O790), ($Z$41-K790)/365, (O790-K790)/365)) )</f>
        <v/>
      </c>
      <c r="U790" s="38" t="str">
        <f aca="true">IF(ISBLANK(B790),"",IF( ISBLANK(O790), "", (TODAY()-O790)/365))</f>
        <v/>
      </c>
      <c r="V790" s="38" t="str">
        <f aca="false">IF(ISBLANK(B790),"",IF( ISBLANK(O790), "", ($Z$41-O790)/365))</f>
        <v/>
      </c>
      <c r="W790" s="29"/>
      <c r="X790" s="39" t="n">
        <v>1</v>
      </c>
      <c r="Y790" s="40"/>
    </row>
    <row r="791" customFormat="false" ht="26" hidden="false" customHeight="false" outlineLevel="0" collapsed="false">
      <c r="A791" s="1" t="n">
        <v>795</v>
      </c>
      <c r="B791" s="28" t="n">
        <v>1</v>
      </c>
      <c r="C791" s="29"/>
      <c r="D791" s="30" t="str">
        <f aca="false">CONCATENATE(E791,", ",F791,", кв-ры: ",H791,", агр: ",I791,", ",W791)</f>
        <v>, , кв-ры: 9,19,29,39,49,59,, агр: кв 7- агрессия, знает нас
кв 41 агрессия, считает нас мошениками, </v>
      </c>
      <c r="E791" s="31"/>
      <c r="F791" s="31"/>
      <c r="G791" s="31"/>
      <c r="H791" s="31" t="s">
        <v>58</v>
      </c>
      <c r="I791" s="68" t="s">
        <v>181</v>
      </c>
      <c r="J791" s="4"/>
      <c r="K791" s="46"/>
      <c r="L791" s="34" t="str">
        <f aca="false">IF(ISBLANK(K791),"a","b")</f>
        <v>a</v>
      </c>
      <c r="M791" s="34" t="str">
        <f aca="false">IF(ISBLANK(B791),"",IF(L791="b",K791,IF(L791="a","")))</f>
        <v/>
      </c>
      <c r="N791" s="35" t="n">
        <f aca="false">IF(ISBLANK(B791),"",IF( ISBLANK(K791), , IF( ISBLANK(O791), 1,) ))</f>
        <v>0</v>
      </c>
      <c r="O791" s="44"/>
      <c r="P791" s="37" t="str">
        <f aca="false">IF(ISBLANK(O791),"a","b")</f>
        <v>a</v>
      </c>
      <c r="Q791" s="34" t="str">
        <f aca="false">IF(ISBLANK(B791),"",IF(P791="b",O791,IF(P791="a","")))</f>
        <v/>
      </c>
      <c r="R791" s="35" t="n">
        <f aca="false">IF(ISBLANK(B791),"",IF( ISBLANK(O791), , 1))</f>
        <v>0</v>
      </c>
      <c r="S791" s="38" t="str">
        <f aca="true">IF(ISBLANK(B791),"",IF( ISBLANK(K791), "" , IF( ISBLANK(O791), (TODAY()-K791)/365, (O791-K791)/365)) )</f>
        <v/>
      </c>
      <c r="T791" s="38" t="str">
        <f aca="false">IF(ISBLANK(B791),"",IF( ISBLANK(K791), "" , IF( ISBLANK(O791), ($Z$41-K791)/365, (O791-K791)/365)) )</f>
        <v/>
      </c>
      <c r="U791" s="38" t="str">
        <f aca="true">IF(ISBLANK(B791),"",IF( ISBLANK(O791), "", (TODAY()-O791)/365))</f>
        <v/>
      </c>
      <c r="V791" s="38" t="str">
        <f aca="false">IF(ISBLANK(B791),"",IF( ISBLANK(O791), "", ($Z$41-O791)/365))</f>
        <v/>
      </c>
      <c r="W791" s="29"/>
      <c r="X791" s="39" t="n">
        <v>1</v>
      </c>
      <c r="Y791" s="40"/>
    </row>
    <row r="792" customFormat="false" ht="26" hidden="false" customHeight="false" outlineLevel="0" collapsed="false">
      <c r="A792" s="1" t="n">
        <v>796</v>
      </c>
      <c r="B792" s="28" t="n">
        <v>1</v>
      </c>
      <c r="C792" s="29"/>
      <c r="D792" s="30" t="str">
        <f aca="false">CONCATENATE(E792,", ",F792,", кв-ры: ",H792,", агр: ",I792,", ",W792)</f>
        <v>, , кв-ры: 10,20,30,40,50,60,, агр: кв 7- агрессия, знает нас
кв 41 агрессия, считает нас мошениками, </v>
      </c>
      <c r="E792" s="31"/>
      <c r="F792" s="31"/>
      <c r="G792" s="31"/>
      <c r="H792" s="31" t="s">
        <v>59</v>
      </c>
      <c r="I792" s="68" t="s">
        <v>181</v>
      </c>
      <c r="J792" s="4"/>
      <c r="K792" s="33"/>
      <c r="L792" s="34" t="str">
        <f aca="false">IF(ISBLANK(K792),"a","b")</f>
        <v>a</v>
      </c>
      <c r="M792" s="34" t="str">
        <f aca="false">IF(ISBLANK(B792),"",IF(L792="b",K792,IF(L792="a","")))</f>
        <v/>
      </c>
      <c r="N792" s="35" t="n">
        <f aca="false">IF(ISBLANK(B792),"",IF( ISBLANK(K792), , IF( ISBLANK(O792), 1,) ))</f>
        <v>0</v>
      </c>
      <c r="O792" s="44"/>
      <c r="P792" s="37" t="str">
        <f aca="false">IF(ISBLANK(O792),"a","b")</f>
        <v>a</v>
      </c>
      <c r="Q792" s="34" t="str">
        <f aca="false">IF(ISBLANK(B792),"",IF(P792="b",O792,IF(P792="a","")))</f>
        <v/>
      </c>
      <c r="R792" s="35" t="n">
        <f aca="false">IF(ISBLANK(B792),"",IF( ISBLANK(O792), , 1))</f>
        <v>0</v>
      </c>
      <c r="S792" s="38" t="str">
        <f aca="true">IF(ISBLANK(B792),"",IF( ISBLANK(K792), "" , IF( ISBLANK(O792), (TODAY()-K792)/365, (O792-K792)/365)) )</f>
        <v/>
      </c>
      <c r="T792" s="38" t="str">
        <f aca="false">IF(ISBLANK(B792),"",IF( ISBLANK(K792), "" , IF( ISBLANK(O792), ($Z$41-K792)/365, (O792-K792)/365)) )</f>
        <v/>
      </c>
      <c r="U792" s="38" t="str">
        <f aca="true">IF(ISBLANK(B792),"",IF( ISBLANK(O792), "", (TODAY()-O792)/365))</f>
        <v/>
      </c>
      <c r="V792" s="38" t="str">
        <f aca="false">IF(ISBLANK(B792),"",IF( ISBLANK(O792), "", ($Z$41-O792)/365))</f>
        <v/>
      </c>
      <c r="W792" s="29"/>
      <c r="X792" s="39" t="n">
        <v>1</v>
      </c>
      <c r="Y792" s="40"/>
    </row>
    <row r="793" customFormat="false" ht="15" hidden="false" customHeight="false" outlineLevel="0" collapsed="false">
      <c r="A793" s="1" t="n">
        <v>797</v>
      </c>
      <c r="B793" s="28" t="n">
        <v>1</v>
      </c>
      <c r="C793" s="29" t="n">
        <v>7</v>
      </c>
      <c r="D793" s="30" t="str">
        <f aca="false">CONCATENATE(E793,", ",F793,", кв-ры: ",H793,", агр: ",I793,", ",W793)</f>
        <v> Калинина, 25, кв-ры: 1,11,21,31,41,51,61,71,81,91,, агр: , </v>
      </c>
      <c r="E793" s="31" t="s">
        <v>172</v>
      </c>
      <c r="F793" s="31" t="n">
        <v>25</v>
      </c>
      <c r="G793" s="31" t="n">
        <v>94</v>
      </c>
      <c r="H793" s="31" t="s">
        <v>137</v>
      </c>
      <c r="I793" s="32"/>
      <c r="J793" s="4"/>
      <c r="K793" s="46"/>
      <c r="L793" s="34" t="str">
        <f aca="false">IF(ISBLANK(K793),"a","b")</f>
        <v>a</v>
      </c>
      <c r="M793" s="34" t="str">
        <f aca="false">IF(ISBLANK(B793),"",IF(L793="b",K793,IF(L793="a","")))</f>
        <v/>
      </c>
      <c r="N793" s="35" t="n">
        <f aca="false">IF(ISBLANK(B793),"",IF( ISBLANK(K793), , IF( ISBLANK(O793), 1,) ))</f>
        <v>0</v>
      </c>
      <c r="O793" s="44"/>
      <c r="P793" s="37" t="str">
        <f aca="false">IF(ISBLANK(O793),"a","b")</f>
        <v>a</v>
      </c>
      <c r="Q793" s="34" t="str">
        <f aca="false">IF(ISBLANK(B793),"",IF(P793="b",O793,IF(P793="a","")))</f>
        <v/>
      </c>
      <c r="R793" s="35" t="n">
        <f aca="false">IF(ISBLANK(B793),"",IF( ISBLANK(O793), , 1))</f>
        <v>0</v>
      </c>
      <c r="S793" s="38" t="str">
        <f aca="true">IF(ISBLANK(B793),"",IF( ISBLANK(K793), "" , IF( ISBLANK(O793), (TODAY()-K793)/365, (O793-K793)/365)) )</f>
        <v/>
      </c>
      <c r="T793" s="38" t="str">
        <f aca="false">IF(ISBLANK(B793),"",IF( ISBLANK(K793), "" , IF( ISBLANK(O793), ($Z$41-K793)/365, (O793-K793)/365)) )</f>
        <v/>
      </c>
      <c r="U793" s="38" t="str">
        <f aca="true">IF(ISBLANK(B793),"",IF( ISBLANK(O793), "", (TODAY()-O793)/365))</f>
        <v/>
      </c>
      <c r="V793" s="38" t="str">
        <f aca="false">IF(ISBLANK(B793),"",IF( ISBLANK(O793), "", ($Z$41-O793)/365))</f>
        <v/>
      </c>
      <c r="W793" s="29"/>
      <c r="X793" s="39" t="n">
        <v>1</v>
      </c>
      <c r="Y793" s="40"/>
    </row>
    <row r="794" customFormat="false" ht="15" hidden="false" customHeight="false" outlineLevel="0" collapsed="false">
      <c r="A794" s="1" t="n">
        <v>798</v>
      </c>
      <c r="B794" s="28" t="n">
        <v>1</v>
      </c>
      <c r="C794" s="29"/>
      <c r="D794" s="30" t="str">
        <f aca="false">CONCATENATE(E794,", ",F794,", кв-ры: ",H794,", агр: ",I794,", ",W794)</f>
        <v>, , кв-ры: 2,12,22,32,42,52,62,72,82,92,, агр: , </v>
      </c>
      <c r="E794" s="31"/>
      <c r="F794" s="31"/>
      <c r="G794" s="31"/>
      <c r="H794" s="31" t="s">
        <v>139</v>
      </c>
      <c r="I794" s="32"/>
      <c r="J794" s="4"/>
      <c r="K794" s="46"/>
      <c r="L794" s="34" t="str">
        <f aca="false">IF(ISBLANK(K794),"a","b")</f>
        <v>a</v>
      </c>
      <c r="M794" s="34" t="str">
        <f aca="false">IF(ISBLANK(B794),"",IF(L794="b",K794,IF(L794="a","")))</f>
        <v/>
      </c>
      <c r="N794" s="35" t="n">
        <f aca="false">IF(ISBLANK(B794),"",IF( ISBLANK(K794), , IF( ISBLANK(O794), 1,) ))</f>
        <v>0</v>
      </c>
      <c r="O794" s="44"/>
      <c r="P794" s="37" t="str">
        <f aca="false">IF(ISBLANK(O794),"a","b")</f>
        <v>a</v>
      </c>
      <c r="Q794" s="34" t="str">
        <f aca="false">IF(ISBLANK(B794),"",IF(P794="b",O794,IF(P794="a","")))</f>
        <v/>
      </c>
      <c r="R794" s="35" t="n">
        <f aca="false">IF(ISBLANK(B794),"",IF( ISBLANK(O794), , 1))</f>
        <v>0</v>
      </c>
      <c r="S794" s="38" t="str">
        <f aca="true">IF(ISBLANK(B794),"",IF( ISBLANK(K794), "" , IF( ISBLANK(O794), (TODAY()-K794)/365, (O794-K794)/365)) )</f>
        <v/>
      </c>
      <c r="T794" s="38" t="str">
        <f aca="false">IF(ISBLANK(B794),"",IF( ISBLANK(K794), "" , IF( ISBLANK(O794), ($Z$41-K794)/365, (O794-K794)/365)) )</f>
        <v/>
      </c>
      <c r="U794" s="38" t="str">
        <f aca="true">IF(ISBLANK(B794),"",IF( ISBLANK(O794), "", (TODAY()-O794)/365))</f>
        <v/>
      </c>
      <c r="V794" s="38" t="str">
        <f aca="false">IF(ISBLANK(B794),"",IF( ISBLANK(O794), "", ($Z$41-O794)/365))</f>
        <v/>
      </c>
      <c r="W794" s="29"/>
      <c r="X794" s="39" t="n">
        <v>1</v>
      </c>
      <c r="Y794" s="40"/>
    </row>
    <row r="795" customFormat="false" ht="15" hidden="false" customHeight="false" outlineLevel="0" collapsed="false">
      <c r="A795" s="1" t="n">
        <v>799</v>
      </c>
      <c r="B795" s="28" t="n">
        <v>1</v>
      </c>
      <c r="C795" s="29"/>
      <c r="D795" s="30" t="str">
        <f aca="false">CONCATENATE(E795,", ",F795,", кв-ры: ",H795,", агр: ",I795,", ",W795)</f>
        <v>, , кв-ры: 3,13,23,33,43,53,63,73,83,93,, агр: , </v>
      </c>
      <c r="E795" s="31"/>
      <c r="F795" s="31"/>
      <c r="G795" s="31"/>
      <c r="H795" s="31" t="s">
        <v>140</v>
      </c>
      <c r="I795" s="32"/>
      <c r="J795" s="4"/>
      <c r="K795" s="46"/>
      <c r="L795" s="34" t="str">
        <f aca="false">IF(ISBLANK(K795),"a","b")</f>
        <v>a</v>
      </c>
      <c r="M795" s="34" t="str">
        <f aca="false">IF(ISBLANK(B795),"",IF(L795="b",K795,IF(L795="a","")))</f>
        <v/>
      </c>
      <c r="N795" s="35" t="n">
        <f aca="false">IF(ISBLANK(B795),"",IF( ISBLANK(K795), , IF( ISBLANK(O795), 1,) ))</f>
        <v>0</v>
      </c>
      <c r="O795" s="44"/>
      <c r="P795" s="37" t="str">
        <f aca="false">IF(ISBLANK(O795),"a","b")</f>
        <v>a</v>
      </c>
      <c r="Q795" s="34" t="str">
        <f aca="false">IF(ISBLANK(B795),"",IF(P795="b",O795,IF(P795="a","")))</f>
        <v/>
      </c>
      <c r="R795" s="35" t="n">
        <f aca="false">IF(ISBLANK(B795),"",IF( ISBLANK(O795), , 1))</f>
        <v>0</v>
      </c>
      <c r="S795" s="38" t="str">
        <f aca="true">IF(ISBLANK(B795),"",IF( ISBLANK(K795), "" , IF( ISBLANK(O795), (TODAY()-K795)/365, (O795-K795)/365)) )</f>
        <v/>
      </c>
      <c r="T795" s="38" t="str">
        <f aca="false">IF(ISBLANK(B795),"",IF( ISBLANK(K795), "" , IF( ISBLANK(O795), ($Z$41-K795)/365, (O795-K795)/365)) )</f>
        <v/>
      </c>
      <c r="U795" s="38" t="str">
        <f aca="true">IF(ISBLANK(B795),"",IF( ISBLANK(O795), "", (TODAY()-O795)/365))</f>
        <v/>
      </c>
      <c r="V795" s="38" t="str">
        <f aca="false">IF(ISBLANK(B795),"",IF( ISBLANK(O795), "", ($Z$41-O795)/365))</f>
        <v/>
      </c>
      <c r="W795" s="29"/>
      <c r="X795" s="39" t="n">
        <v>1</v>
      </c>
      <c r="Y795" s="40"/>
    </row>
    <row r="796" customFormat="false" ht="15" hidden="false" customHeight="false" outlineLevel="0" collapsed="false">
      <c r="A796" s="1" t="n">
        <v>800</v>
      </c>
      <c r="B796" s="28" t="n">
        <v>1</v>
      </c>
      <c r="C796" s="29"/>
      <c r="D796" s="30" t="str">
        <f aca="false">CONCATENATE(E796,", ",F796,", кв-ры: ",H796,", агр: ",I796,", ",W796)</f>
        <v>, , кв-ры: 4,14,24,34,44,54,64,74,84,94,, агр: , </v>
      </c>
      <c r="E796" s="31"/>
      <c r="F796" s="31"/>
      <c r="G796" s="31"/>
      <c r="H796" s="31" t="s">
        <v>141</v>
      </c>
      <c r="I796" s="32"/>
      <c r="J796" s="4"/>
      <c r="K796" s="33"/>
      <c r="L796" s="34" t="str">
        <f aca="false">IF(ISBLANK(K796),"a","b")</f>
        <v>a</v>
      </c>
      <c r="M796" s="34" t="str">
        <f aca="false">IF(ISBLANK(B796),"",IF(L796="b",K796,IF(L796="a","")))</f>
        <v/>
      </c>
      <c r="N796" s="35" t="n">
        <f aca="false">IF(ISBLANK(B796),"",IF( ISBLANK(K796), , IF( ISBLANK(O796), 1,) ))</f>
        <v>0</v>
      </c>
      <c r="O796" s="44"/>
      <c r="P796" s="37" t="str">
        <f aca="false">IF(ISBLANK(O796),"a","b")</f>
        <v>a</v>
      </c>
      <c r="Q796" s="34" t="str">
        <f aca="false">IF(ISBLANK(B796),"",IF(P796="b",O796,IF(P796="a","")))</f>
        <v/>
      </c>
      <c r="R796" s="35" t="n">
        <f aca="false">IF(ISBLANK(B796),"",IF( ISBLANK(O796), , 1))</f>
        <v>0</v>
      </c>
      <c r="S796" s="38" t="str">
        <f aca="true">IF(ISBLANK(B796),"",IF( ISBLANK(K796), "" , IF( ISBLANK(O796), (TODAY()-K796)/365, (O796-K796)/365)) )</f>
        <v/>
      </c>
      <c r="T796" s="38" t="str">
        <f aca="false">IF(ISBLANK(B796),"",IF( ISBLANK(K796), "" , IF( ISBLANK(O796), ($Z$41-K796)/365, (O796-K796)/365)) )</f>
        <v/>
      </c>
      <c r="U796" s="38" t="str">
        <f aca="true">IF(ISBLANK(B796),"",IF( ISBLANK(O796), "", (TODAY()-O796)/365))</f>
        <v/>
      </c>
      <c r="V796" s="38" t="str">
        <f aca="false">IF(ISBLANK(B796),"",IF( ISBLANK(O796), "", ($Z$41-O796)/365))</f>
        <v/>
      </c>
      <c r="W796" s="29"/>
      <c r="X796" s="39" t="n">
        <v>1</v>
      </c>
      <c r="Y796" s="40"/>
    </row>
    <row r="797" customFormat="false" ht="15" hidden="false" customHeight="false" outlineLevel="0" collapsed="false">
      <c r="A797" s="1" t="n">
        <v>801</v>
      </c>
      <c r="B797" s="28" t="n">
        <v>1</v>
      </c>
      <c r="C797" s="29"/>
      <c r="D797" s="30" t="str">
        <f aca="false">CONCATENATE(E797,", ",F797,", кв-ры: ",H797,", агр: ",I797,", ",W797)</f>
        <v>, , кв-ры: 5,15,25,35,45,55,65,75,85,, агр: , </v>
      </c>
      <c r="E797" s="31"/>
      <c r="F797" s="31"/>
      <c r="G797" s="31"/>
      <c r="H797" s="31" t="s">
        <v>182</v>
      </c>
      <c r="I797" s="32"/>
      <c r="J797" s="4"/>
      <c r="K797" s="46"/>
      <c r="L797" s="34" t="str">
        <f aca="false">IF(ISBLANK(K797),"a","b")</f>
        <v>a</v>
      </c>
      <c r="M797" s="34" t="str">
        <f aca="false">IF(ISBLANK(B797),"",IF(L797="b",K797,IF(L797="a","")))</f>
        <v/>
      </c>
      <c r="N797" s="35" t="n">
        <f aca="false">IF(ISBLANK(B797),"",IF( ISBLANK(K797), , IF( ISBLANK(O797), 1,) ))</f>
        <v>0</v>
      </c>
      <c r="O797" s="44"/>
      <c r="P797" s="37" t="str">
        <f aca="false">IF(ISBLANK(O797),"a","b")</f>
        <v>a</v>
      </c>
      <c r="Q797" s="34" t="str">
        <f aca="false">IF(ISBLANK(B797),"",IF(P797="b",O797,IF(P797="a","")))</f>
        <v/>
      </c>
      <c r="R797" s="35" t="n">
        <f aca="false">IF(ISBLANK(B797),"",IF( ISBLANK(O797), , 1))</f>
        <v>0</v>
      </c>
      <c r="S797" s="38" t="str">
        <f aca="true">IF(ISBLANK(B797),"",IF( ISBLANK(K797), "" , IF( ISBLANK(O797), (TODAY()-K797)/365, (O797-K797)/365)) )</f>
        <v/>
      </c>
      <c r="T797" s="38" t="str">
        <f aca="false">IF(ISBLANK(B797),"",IF( ISBLANK(K797), "" , IF( ISBLANK(O797), ($Z$41-K797)/365, (O797-K797)/365)) )</f>
        <v/>
      </c>
      <c r="U797" s="38" t="str">
        <f aca="true">IF(ISBLANK(B797),"",IF( ISBLANK(O797), "", (TODAY()-O797)/365))</f>
        <v/>
      </c>
      <c r="V797" s="38" t="str">
        <f aca="false">IF(ISBLANK(B797),"",IF( ISBLANK(O797), "", ($Z$41-O797)/365))</f>
        <v/>
      </c>
      <c r="W797" s="29"/>
      <c r="X797" s="39" t="n">
        <v>1</v>
      </c>
      <c r="Y797" s="40"/>
    </row>
    <row r="798" customFormat="false" ht="15" hidden="false" customHeight="false" outlineLevel="0" collapsed="false">
      <c r="A798" s="1" t="n">
        <v>802</v>
      </c>
      <c r="B798" s="28" t="n">
        <v>1</v>
      </c>
      <c r="C798" s="29"/>
      <c r="D798" s="30" t="str">
        <f aca="false">CONCATENATE(E798,", ",F798,", кв-ры: ",H798,", агр: ",I798,", ",W798)</f>
        <v>, , кв-ры: 6,16,26,36,46,56,66,76,86,, агр: , </v>
      </c>
      <c r="E798" s="31"/>
      <c r="F798" s="31"/>
      <c r="G798" s="31"/>
      <c r="H798" s="31" t="s">
        <v>183</v>
      </c>
      <c r="I798" s="32"/>
      <c r="J798" s="4"/>
      <c r="K798" s="46"/>
      <c r="L798" s="34" t="str">
        <f aca="false">IF(ISBLANK(K798),"a","b")</f>
        <v>a</v>
      </c>
      <c r="M798" s="34" t="str">
        <f aca="false">IF(ISBLANK(B798),"",IF(L798="b",K798,IF(L798="a","")))</f>
        <v/>
      </c>
      <c r="N798" s="35" t="n">
        <f aca="false">IF(ISBLANK(B798),"",IF( ISBLANK(K798), , IF( ISBLANK(O798), 1,) ))</f>
        <v>0</v>
      </c>
      <c r="O798" s="44"/>
      <c r="P798" s="37" t="str">
        <f aca="false">IF(ISBLANK(O798),"a","b")</f>
        <v>a</v>
      </c>
      <c r="Q798" s="34" t="str">
        <f aca="false">IF(ISBLANK(B798),"",IF(P798="b",O798,IF(P798="a","")))</f>
        <v/>
      </c>
      <c r="R798" s="35" t="n">
        <f aca="false">IF(ISBLANK(B798),"",IF( ISBLANK(O798), , 1))</f>
        <v>0</v>
      </c>
      <c r="S798" s="38" t="str">
        <f aca="true">IF(ISBLANK(B798),"",IF( ISBLANK(K798), "" , IF( ISBLANK(O798), (TODAY()-K798)/365, (O798-K798)/365)) )</f>
        <v/>
      </c>
      <c r="T798" s="38" t="str">
        <f aca="false">IF(ISBLANK(B798),"",IF( ISBLANK(K798), "" , IF( ISBLANK(O798), ($Z$41-K798)/365, (O798-K798)/365)) )</f>
        <v/>
      </c>
      <c r="U798" s="38" t="str">
        <f aca="true">IF(ISBLANK(B798),"",IF( ISBLANK(O798), "", (TODAY()-O798)/365))</f>
        <v/>
      </c>
      <c r="V798" s="38" t="str">
        <f aca="false">IF(ISBLANK(B798),"",IF( ISBLANK(O798), "", ($Z$41-O798)/365))</f>
        <v/>
      </c>
      <c r="W798" s="29"/>
      <c r="X798" s="39" t="n">
        <v>1</v>
      </c>
      <c r="Y798" s="40"/>
    </row>
    <row r="799" customFormat="false" ht="15" hidden="false" customHeight="false" outlineLevel="0" collapsed="false">
      <c r="A799" s="1" t="n">
        <v>803</v>
      </c>
      <c r="B799" s="28" t="n">
        <v>1</v>
      </c>
      <c r="C799" s="29"/>
      <c r="D799" s="30" t="str">
        <f aca="false">CONCATENATE(E799,", ",F799,", кв-ры: ",H799,", агр: ",I799,", ",W799)</f>
        <v>, , кв-ры: 7,17,27,37,47,57,67,77,87,, агр: , </v>
      </c>
      <c r="E799" s="31"/>
      <c r="F799" s="31"/>
      <c r="G799" s="31"/>
      <c r="H799" s="31" t="s">
        <v>184</v>
      </c>
      <c r="I799" s="32"/>
      <c r="J799" s="4"/>
      <c r="K799" s="46"/>
      <c r="L799" s="34" t="str">
        <f aca="false">IF(ISBLANK(K799),"a","b")</f>
        <v>a</v>
      </c>
      <c r="M799" s="34" t="str">
        <f aca="false">IF(ISBLANK(B799),"",IF(L799="b",K799,IF(L799="a","")))</f>
        <v/>
      </c>
      <c r="N799" s="35" t="n">
        <f aca="false">IF(ISBLANK(B799),"",IF( ISBLANK(K799), , IF( ISBLANK(O799), 1,) ))</f>
        <v>0</v>
      </c>
      <c r="O799" s="44"/>
      <c r="P799" s="37" t="str">
        <f aca="false">IF(ISBLANK(O799),"a","b")</f>
        <v>a</v>
      </c>
      <c r="Q799" s="34" t="str">
        <f aca="false">IF(ISBLANK(B799),"",IF(P799="b",O799,IF(P799="a","")))</f>
        <v/>
      </c>
      <c r="R799" s="35" t="n">
        <f aca="false">IF(ISBLANK(B799),"",IF( ISBLANK(O799), , 1))</f>
        <v>0</v>
      </c>
      <c r="S799" s="38" t="str">
        <f aca="true">IF(ISBLANK(B799),"",IF( ISBLANK(K799), "" , IF( ISBLANK(O799), (TODAY()-K799)/365, (O799-K799)/365)) )</f>
        <v/>
      </c>
      <c r="T799" s="38" t="str">
        <f aca="false">IF(ISBLANK(B799),"",IF( ISBLANK(K799), "" , IF( ISBLANK(O799), ($Z$41-K799)/365, (O799-K799)/365)) )</f>
        <v/>
      </c>
      <c r="U799" s="38" t="str">
        <f aca="true">IF(ISBLANK(B799),"",IF( ISBLANK(O799), "", (TODAY()-O799)/365))</f>
        <v/>
      </c>
      <c r="V799" s="38" t="str">
        <f aca="false">IF(ISBLANK(B799),"",IF( ISBLANK(O799), "", ($Z$41-O799)/365))</f>
        <v/>
      </c>
      <c r="W799" s="29"/>
      <c r="X799" s="39" t="n">
        <v>1</v>
      </c>
      <c r="Y799" s="40"/>
    </row>
    <row r="800" customFormat="false" ht="15" hidden="false" customHeight="false" outlineLevel="0" collapsed="false">
      <c r="A800" s="1" t="n">
        <v>804</v>
      </c>
      <c r="B800" s="28" t="n">
        <v>1</v>
      </c>
      <c r="C800" s="29"/>
      <c r="D800" s="30" t="str">
        <f aca="false">CONCATENATE(E800,", ",F800,", кв-ры: ",H800,", агр: ",I800,", ",W800)</f>
        <v>, , кв-ры: 8,18,28,38,48,58,68,78,88,, агр: , </v>
      </c>
      <c r="E800" s="31"/>
      <c r="F800" s="31"/>
      <c r="G800" s="31"/>
      <c r="H800" s="31" t="s">
        <v>185</v>
      </c>
      <c r="I800" s="32"/>
      <c r="J800" s="4"/>
      <c r="K800" s="46"/>
      <c r="L800" s="34" t="str">
        <f aca="false">IF(ISBLANK(K800),"a","b")</f>
        <v>a</v>
      </c>
      <c r="M800" s="34" t="str">
        <f aca="false">IF(ISBLANK(B800),"",IF(L800="b",K800,IF(L800="a","")))</f>
        <v/>
      </c>
      <c r="N800" s="35" t="n">
        <f aca="false">IF(ISBLANK(B800),"",IF( ISBLANK(K800), , IF( ISBLANK(O800), 1,) ))</f>
        <v>0</v>
      </c>
      <c r="O800" s="44"/>
      <c r="P800" s="37" t="str">
        <f aca="false">IF(ISBLANK(O800),"a","b")</f>
        <v>a</v>
      </c>
      <c r="Q800" s="34" t="str">
        <f aca="false">IF(ISBLANK(B800),"",IF(P800="b",O800,IF(P800="a","")))</f>
        <v/>
      </c>
      <c r="R800" s="35" t="n">
        <f aca="false">IF(ISBLANK(B800),"",IF( ISBLANK(O800), , 1))</f>
        <v>0</v>
      </c>
      <c r="S800" s="38" t="str">
        <f aca="true">IF(ISBLANK(B800),"",IF( ISBLANK(K800), "" , IF( ISBLANK(O800), (TODAY()-K800)/365, (O800-K800)/365)) )</f>
        <v/>
      </c>
      <c r="T800" s="38" t="str">
        <f aca="false">IF(ISBLANK(B800),"",IF( ISBLANK(K800), "" , IF( ISBLANK(O800), ($Z$41-K800)/365, (O800-K800)/365)) )</f>
        <v/>
      </c>
      <c r="U800" s="38" t="str">
        <f aca="true">IF(ISBLANK(B800),"",IF( ISBLANK(O800), "", (TODAY()-O800)/365))</f>
        <v/>
      </c>
      <c r="V800" s="38" t="str">
        <f aca="false">IF(ISBLANK(B800),"",IF( ISBLANK(O800), "", ($Z$41-O800)/365))</f>
        <v/>
      </c>
      <c r="W800" s="29"/>
      <c r="X800" s="39" t="n">
        <v>1</v>
      </c>
      <c r="Y800" s="40"/>
    </row>
    <row r="801" customFormat="false" ht="15" hidden="false" customHeight="false" outlineLevel="0" collapsed="false">
      <c r="A801" s="1" t="n">
        <v>805</v>
      </c>
      <c r="B801" s="28" t="n">
        <v>1</v>
      </c>
      <c r="C801" s="29"/>
      <c r="D801" s="30" t="str">
        <f aca="false">CONCATENATE(E801,", ",F801,", кв-ры: ",H801,", агр: ",I801,", ",W801)</f>
        <v>, , кв-ры: 9,19,29,39,49,59,69,79,89,, агр: , </v>
      </c>
      <c r="E801" s="31"/>
      <c r="F801" s="31"/>
      <c r="G801" s="31"/>
      <c r="H801" s="31" t="s">
        <v>148</v>
      </c>
      <c r="I801" s="32"/>
      <c r="J801" s="4"/>
      <c r="K801" s="46"/>
      <c r="L801" s="34" t="str">
        <f aca="false">IF(ISBLANK(K801),"a","b")</f>
        <v>a</v>
      </c>
      <c r="M801" s="34" t="str">
        <f aca="false">IF(ISBLANK(B801),"",IF(L801="b",K801,IF(L801="a","")))</f>
        <v/>
      </c>
      <c r="N801" s="35" t="n">
        <f aca="false">IF(ISBLANK(B801),"",IF( ISBLANK(K801), , IF( ISBLANK(O801), 1,) ))</f>
        <v>0</v>
      </c>
      <c r="O801" s="44"/>
      <c r="P801" s="37" t="str">
        <f aca="false">IF(ISBLANK(O801),"a","b")</f>
        <v>a</v>
      </c>
      <c r="Q801" s="34" t="str">
        <f aca="false">IF(ISBLANK(B801),"",IF(P801="b",O801,IF(P801="a","")))</f>
        <v/>
      </c>
      <c r="R801" s="35" t="n">
        <f aca="false">IF(ISBLANK(B801),"",IF( ISBLANK(O801), , 1))</f>
        <v>0</v>
      </c>
      <c r="S801" s="38" t="str">
        <f aca="true">IF(ISBLANK(B801),"",IF( ISBLANK(K801), "" , IF( ISBLANK(O801), (TODAY()-K801)/365, (O801-K801)/365)) )</f>
        <v/>
      </c>
      <c r="T801" s="38" t="str">
        <f aca="false">IF(ISBLANK(B801),"",IF( ISBLANK(K801), "" , IF( ISBLANK(O801), ($Z$41-K801)/365, (O801-K801)/365)) )</f>
        <v/>
      </c>
      <c r="U801" s="38" t="str">
        <f aca="true">IF(ISBLANK(B801),"",IF( ISBLANK(O801), "", (TODAY()-O801)/365))</f>
        <v/>
      </c>
      <c r="V801" s="38" t="str">
        <f aca="false">IF(ISBLANK(B801),"",IF( ISBLANK(O801), "", ($Z$41-O801)/365))</f>
        <v/>
      </c>
      <c r="W801" s="29"/>
      <c r="X801" s="39" t="n">
        <v>1</v>
      </c>
      <c r="Y801" s="40"/>
    </row>
    <row r="802" customFormat="false" ht="15" hidden="false" customHeight="false" outlineLevel="0" collapsed="false">
      <c r="A802" s="1" t="n">
        <v>806</v>
      </c>
      <c r="B802" s="28" t="n">
        <v>1</v>
      </c>
      <c r="C802" s="29"/>
      <c r="D802" s="30" t="str">
        <f aca="false">CONCATENATE(E802,", ",F802,", кв-ры: ",H802,", агр: ",I802,", ",W802)</f>
        <v>, , кв-ры: 10,20,30,40,50,60,70,80,90,, агр: , </v>
      </c>
      <c r="E802" s="31"/>
      <c r="F802" s="31"/>
      <c r="G802" s="31"/>
      <c r="H802" s="31" t="s">
        <v>147</v>
      </c>
      <c r="I802" s="32"/>
      <c r="J802" s="4"/>
      <c r="K802" s="46"/>
      <c r="L802" s="34" t="str">
        <f aca="false">IF(ISBLANK(K802),"a","b")</f>
        <v>a</v>
      </c>
      <c r="M802" s="34" t="str">
        <f aca="false">IF(ISBLANK(B802),"",IF(L802="b",K802,IF(L802="a","")))</f>
        <v/>
      </c>
      <c r="N802" s="35" t="n">
        <f aca="false">IF(ISBLANK(B802),"",IF( ISBLANK(K802), , IF( ISBLANK(O802), 1,) ))</f>
        <v>0</v>
      </c>
      <c r="O802" s="44"/>
      <c r="P802" s="37" t="str">
        <f aca="false">IF(ISBLANK(O802),"a","b")</f>
        <v>a</v>
      </c>
      <c r="Q802" s="34" t="str">
        <f aca="false">IF(ISBLANK(B802),"",IF(P802="b",O802,IF(P802="a","")))</f>
        <v/>
      </c>
      <c r="R802" s="35" t="n">
        <f aca="false">IF(ISBLANK(B802),"",IF( ISBLANK(O802), , 1))</f>
        <v>0</v>
      </c>
      <c r="S802" s="38" t="str">
        <f aca="true">IF(ISBLANK(B802),"",IF( ISBLANK(K802), "" , IF( ISBLANK(O802), (TODAY()-K802)/365, (O802-K802)/365)) )</f>
        <v/>
      </c>
      <c r="T802" s="38" t="str">
        <f aca="false">IF(ISBLANK(B802),"",IF( ISBLANK(K802), "" , IF( ISBLANK(O802), ($Z$41-K802)/365, (O802-K802)/365)) )</f>
        <v/>
      </c>
      <c r="U802" s="38" t="str">
        <f aca="true">IF(ISBLANK(B802),"",IF( ISBLANK(O802), "", (TODAY()-O802)/365))</f>
        <v/>
      </c>
      <c r="V802" s="38" t="str">
        <f aca="false">IF(ISBLANK(B802),"",IF( ISBLANK(O802), "", ($Z$41-O802)/365))</f>
        <v/>
      </c>
      <c r="W802" s="29"/>
      <c r="X802" s="39" t="n">
        <v>1</v>
      </c>
      <c r="Y802" s="40"/>
    </row>
    <row r="803" customFormat="false" ht="15" hidden="false" customHeight="false" outlineLevel="0" collapsed="false">
      <c r="A803" s="1" t="n">
        <v>807</v>
      </c>
      <c r="B803" s="28" t="n">
        <v>1</v>
      </c>
      <c r="C803" s="29" t="n">
        <v>8</v>
      </c>
      <c r="D803" s="30" t="str">
        <f aca="false">CONCATENATE(E803,", ",F803,", кв-ры: ",H803,", агр: ",I803,", ",W803)</f>
        <v> Калинина, 27а, кв-ры: 1,11,21,31,41,51,61,71,81,, агр: , </v>
      </c>
      <c r="E803" s="31" t="s">
        <v>172</v>
      </c>
      <c r="F803" s="31" t="s">
        <v>186</v>
      </c>
      <c r="G803" s="31" t="n">
        <v>89</v>
      </c>
      <c r="H803" s="31" t="s">
        <v>120</v>
      </c>
      <c r="I803" s="32"/>
      <c r="J803" s="4"/>
      <c r="K803" s="46"/>
      <c r="L803" s="34" t="str">
        <f aca="false">IF(ISBLANK(K803),"a","b")</f>
        <v>a</v>
      </c>
      <c r="M803" s="34" t="str">
        <f aca="false">IF(ISBLANK(B803),"",IF(L803="b",K803,IF(L803="a","")))</f>
        <v/>
      </c>
      <c r="N803" s="35" t="n">
        <f aca="false">IF(ISBLANK(B803),"",IF( ISBLANK(K803), , IF( ISBLANK(O803), 1,) ))</f>
        <v>0</v>
      </c>
      <c r="O803" s="44"/>
      <c r="P803" s="37" t="str">
        <f aca="false">IF(ISBLANK(O803),"a","b")</f>
        <v>a</v>
      </c>
      <c r="Q803" s="34" t="str">
        <f aca="false">IF(ISBLANK(B803),"",IF(P803="b",O803,IF(P803="a","")))</f>
        <v/>
      </c>
      <c r="R803" s="35" t="n">
        <f aca="false">IF(ISBLANK(B803),"",IF( ISBLANK(O803), , 1))</f>
        <v>0</v>
      </c>
      <c r="S803" s="38" t="str">
        <f aca="true">IF(ISBLANK(B803),"",IF( ISBLANK(K803), "" , IF( ISBLANK(O803), (TODAY()-K803)/365, (O803-K803)/365)) )</f>
        <v/>
      </c>
      <c r="T803" s="38" t="str">
        <f aca="false">IF(ISBLANK(B803),"",IF( ISBLANK(K803), "" , IF( ISBLANK(O803), ($Z$41-K803)/365, (O803-K803)/365)) )</f>
        <v/>
      </c>
      <c r="U803" s="38" t="str">
        <f aca="true">IF(ISBLANK(B803),"",IF( ISBLANK(O803), "", (TODAY()-O803)/365))</f>
        <v/>
      </c>
      <c r="V803" s="38" t="str">
        <f aca="false">IF(ISBLANK(B803),"",IF( ISBLANK(O803), "", ($Z$41-O803)/365))</f>
        <v/>
      </c>
      <c r="W803" s="29"/>
      <c r="X803" s="39" t="n">
        <v>1</v>
      </c>
      <c r="Y803" s="40"/>
    </row>
    <row r="804" customFormat="false" ht="15" hidden="false" customHeight="false" outlineLevel="0" collapsed="false">
      <c r="A804" s="1" t="n">
        <v>808</v>
      </c>
      <c r="B804" s="28" t="n">
        <v>1</v>
      </c>
      <c r="C804" s="29"/>
      <c r="D804" s="30" t="str">
        <f aca="false">CONCATENATE(E804,", ",F804,", кв-ры: ",H804,", агр: ",I804,", ",W804)</f>
        <v>, , кв-ры: 2,12,22,32,42,52,62,72,82,, агр: , </v>
      </c>
      <c r="E804" s="31"/>
      <c r="F804" s="31"/>
      <c r="G804" s="31"/>
      <c r="H804" s="31" t="s">
        <v>121</v>
      </c>
      <c r="I804" s="32"/>
      <c r="J804" s="4"/>
      <c r="K804" s="46"/>
      <c r="L804" s="34" t="str">
        <f aca="false">IF(ISBLANK(K804),"a","b")</f>
        <v>a</v>
      </c>
      <c r="M804" s="34" t="str">
        <f aca="false">IF(ISBLANK(B804),"",IF(L804="b",K804,IF(L804="a","")))</f>
        <v/>
      </c>
      <c r="N804" s="35" t="n">
        <f aca="false">IF(ISBLANK(B804),"",IF( ISBLANK(K804), , IF( ISBLANK(O804), 1,) ))</f>
        <v>0</v>
      </c>
      <c r="O804" s="44"/>
      <c r="P804" s="37" t="str">
        <f aca="false">IF(ISBLANK(O804),"a","b")</f>
        <v>a</v>
      </c>
      <c r="Q804" s="34" t="str">
        <f aca="false">IF(ISBLANK(B804),"",IF(P804="b",O804,IF(P804="a","")))</f>
        <v/>
      </c>
      <c r="R804" s="35" t="n">
        <f aca="false">IF(ISBLANK(B804),"",IF( ISBLANK(O804), , 1))</f>
        <v>0</v>
      </c>
      <c r="S804" s="38" t="str">
        <f aca="true">IF(ISBLANK(B804),"",IF( ISBLANK(K804), "" , IF( ISBLANK(O804), (TODAY()-K804)/365, (O804-K804)/365)) )</f>
        <v/>
      </c>
      <c r="T804" s="38" t="str">
        <f aca="false">IF(ISBLANK(B804),"",IF( ISBLANK(K804), "" , IF( ISBLANK(O804), ($Z$41-K804)/365, (O804-K804)/365)) )</f>
        <v/>
      </c>
      <c r="U804" s="38" t="str">
        <f aca="true">IF(ISBLANK(B804),"",IF( ISBLANK(O804), "", (TODAY()-O804)/365))</f>
        <v/>
      </c>
      <c r="V804" s="38" t="str">
        <f aca="false">IF(ISBLANK(B804),"",IF( ISBLANK(O804), "", ($Z$41-O804)/365))</f>
        <v/>
      </c>
      <c r="W804" s="29"/>
      <c r="X804" s="39" t="n">
        <v>1</v>
      </c>
      <c r="Y804" s="40"/>
    </row>
    <row r="805" customFormat="false" ht="15" hidden="false" customHeight="false" outlineLevel="0" collapsed="false">
      <c r="A805" s="1" t="n">
        <v>809</v>
      </c>
      <c r="B805" s="28" t="n">
        <v>2</v>
      </c>
      <c r="C805" s="29"/>
      <c r="D805" s="30" t="str">
        <f aca="false">CONCATENATE(E805,", ",F805,", кв-ры: ",H805,", агр: ",I805,", ",W805)</f>
        <v>, , кв-ры: 3,13,23,33,43,53,63,73,83,, агр: , </v>
      </c>
      <c r="E805" s="31"/>
      <c r="F805" s="31"/>
      <c r="G805" s="31"/>
      <c r="H805" s="31" t="s">
        <v>122</v>
      </c>
      <c r="I805" s="32"/>
      <c r="J805" s="4"/>
      <c r="K805" s="46"/>
      <c r="L805" s="34" t="str">
        <f aca="false">IF(ISBLANK(K805),"a","b")</f>
        <v>a</v>
      </c>
      <c r="M805" s="34" t="str">
        <f aca="false">IF(ISBLANK(B805),"",IF(L805="b",K805,IF(L805="a","")))</f>
        <v/>
      </c>
      <c r="N805" s="35" t="n">
        <f aca="false">IF(ISBLANK(B805),"",IF( ISBLANK(K805), , IF( ISBLANK(O805), 1,) ))</f>
        <v>0</v>
      </c>
      <c r="O805" s="44"/>
      <c r="P805" s="37" t="str">
        <f aca="false">IF(ISBLANK(O805),"a","b")</f>
        <v>a</v>
      </c>
      <c r="Q805" s="34" t="str">
        <f aca="false">IF(ISBLANK(B805),"",IF(P805="b",O805,IF(P805="a","")))</f>
        <v/>
      </c>
      <c r="R805" s="35" t="n">
        <f aca="false">IF(ISBLANK(B805),"",IF( ISBLANK(O805), , 1))</f>
        <v>0</v>
      </c>
      <c r="S805" s="38" t="str">
        <f aca="true">IF(ISBLANK(B805),"",IF( ISBLANK(K805), "" , IF( ISBLANK(O805), (TODAY()-K805)/365, (O805-K805)/365)) )</f>
        <v/>
      </c>
      <c r="T805" s="38" t="str">
        <f aca="false">IF(ISBLANK(B805),"",IF( ISBLANK(K805), "" , IF( ISBLANK(O805), ($Z$41-K805)/365, (O805-K805)/365)) )</f>
        <v/>
      </c>
      <c r="U805" s="38" t="str">
        <f aca="true">IF(ISBLANK(B805),"",IF( ISBLANK(O805), "", (TODAY()-O805)/365))</f>
        <v/>
      </c>
      <c r="V805" s="38" t="str">
        <f aca="false">IF(ISBLANK(B805),"",IF( ISBLANK(O805), "", ($Z$41-O805)/365))</f>
        <v/>
      </c>
      <c r="W805" s="29"/>
      <c r="X805" s="39"/>
      <c r="Y805" s="40"/>
    </row>
    <row r="806" customFormat="false" ht="15" hidden="false" customHeight="false" outlineLevel="0" collapsed="false">
      <c r="A806" s="1" t="n">
        <v>810</v>
      </c>
      <c r="B806" s="28" t="n">
        <v>3</v>
      </c>
      <c r="C806" s="29"/>
      <c r="D806" s="30" t="str">
        <f aca="false">CONCATENATE(E806,", ",F806,", кв-ры: ",H806,", агр: ",I806,", ",W806)</f>
        <v>, , кв-ры: 4,14,24,34,44,54,64,74,84,, агр: , </v>
      </c>
      <c r="E806" s="31"/>
      <c r="F806" s="31"/>
      <c r="G806" s="31"/>
      <c r="H806" s="31" t="s">
        <v>123</v>
      </c>
      <c r="I806" s="32"/>
      <c r="J806" s="4"/>
      <c r="K806" s="46"/>
      <c r="L806" s="34" t="str">
        <f aca="false">IF(ISBLANK(K806),"a","b")</f>
        <v>a</v>
      </c>
      <c r="M806" s="34" t="str">
        <f aca="false">IF(ISBLANK(B806),"",IF(L806="b",K806,IF(L806="a","")))</f>
        <v/>
      </c>
      <c r="N806" s="35" t="n">
        <f aca="false">IF(ISBLANK(B806),"",IF( ISBLANK(K806), , IF( ISBLANK(O806), 1,) ))</f>
        <v>0</v>
      </c>
      <c r="O806" s="44"/>
      <c r="P806" s="37" t="str">
        <f aca="false">IF(ISBLANK(O806),"a","b")</f>
        <v>a</v>
      </c>
      <c r="Q806" s="34" t="str">
        <f aca="false">IF(ISBLANK(B806),"",IF(P806="b",O806,IF(P806="a","")))</f>
        <v/>
      </c>
      <c r="R806" s="35" t="n">
        <f aca="false">IF(ISBLANK(B806),"",IF( ISBLANK(O806), , 1))</f>
        <v>0</v>
      </c>
      <c r="S806" s="38" t="str">
        <f aca="true">IF(ISBLANK(B806),"",IF( ISBLANK(K806), "" , IF( ISBLANK(O806), (TODAY()-K806)/365, (O806-K806)/365)) )</f>
        <v/>
      </c>
      <c r="T806" s="38" t="str">
        <f aca="false">IF(ISBLANK(B806),"",IF( ISBLANK(K806), "" , IF( ISBLANK(O806), ($Z$41-K806)/365, (O806-K806)/365)) )</f>
        <v/>
      </c>
      <c r="U806" s="38" t="str">
        <f aca="true">IF(ISBLANK(B806),"",IF( ISBLANK(O806), "", (TODAY()-O806)/365))</f>
        <v/>
      </c>
      <c r="V806" s="38" t="str">
        <f aca="false">IF(ISBLANK(B806),"",IF( ISBLANK(O806), "", ($Z$41-O806)/365))</f>
        <v/>
      </c>
      <c r="W806" s="29"/>
      <c r="X806" s="48"/>
      <c r="Y806" s="40"/>
    </row>
    <row r="807" customFormat="false" ht="15" hidden="false" customHeight="false" outlineLevel="0" collapsed="false">
      <c r="A807" s="1" t="n">
        <v>811</v>
      </c>
      <c r="B807" s="28" t="n">
        <v>4</v>
      </c>
      <c r="C807" s="29"/>
      <c r="D807" s="30" t="str">
        <f aca="false">CONCATENATE(E807,", ",F807,", кв-ры: ",H807,", агр: ",I807,", ",W807)</f>
        <v>, , кв-ры: 5,15,25,35,45,55,65,75,85,, агр: , </v>
      </c>
      <c r="E807" s="31"/>
      <c r="F807" s="31"/>
      <c r="G807" s="31"/>
      <c r="H807" s="31" t="s">
        <v>182</v>
      </c>
      <c r="I807" s="32"/>
      <c r="J807" s="4"/>
      <c r="K807" s="46"/>
      <c r="L807" s="34" t="str">
        <f aca="false">IF(ISBLANK(K807),"a","b")</f>
        <v>a</v>
      </c>
      <c r="M807" s="34" t="str">
        <f aca="false">IF(ISBLANK(B807),"",IF(L807="b",K807,IF(L807="a","")))</f>
        <v/>
      </c>
      <c r="N807" s="35" t="n">
        <f aca="false">IF(ISBLANK(B807),"",IF( ISBLANK(K807), , IF( ISBLANK(O807), 1,) ))</f>
        <v>0</v>
      </c>
      <c r="O807" s="44"/>
      <c r="P807" s="37" t="str">
        <f aca="false">IF(ISBLANK(O807),"a","b")</f>
        <v>a</v>
      </c>
      <c r="Q807" s="34" t="str">
        <f aca="false">IF(ISBLANK(B807),"",IF(P807="b",O807,IF(P807="a","")))</f>
        <v/>
      </c>
      <c r="R807" s="35" t="n">
        <f aca="false">IF(ISBLANK(B807),"",IF( ISBLANK(O807), , 1))</f>
        <v>0</v>
      </c>
      <c r="S807" s="38" t="str">
        <f aca="true">IF(ISBLANK(B807),"",IF( ISBLANK(K807), "" , IF( ISBLANK(O807), (TODAY()-K807)/365, (O807-K807)/365)) )</f>
        <v/>
      </c>
      <c r="T807" s="38" t="str">
        <f aca="false">IF(ISBLANK(B807),"",IF( ISBLANK(K807), "" , IF( ISBLANK(O807), ($Z$41-K807)/365, (O807-K807)/365)) )</f>
        <v/>
      </c>
      <c r="U807" s="38" t="str">
        <f aca="true">IF(ISBLANK(B807),"",IF( ISBLANK(O807), "", (TODAY()-O807)/365))</f>
        <v/>
      </c>
      <c r="V807" s="38" t="str">
        <f aca="false">IF(ISBLANK(B807),"",IF( ISBLANK(O807), "", ($Z$41-O807)/365))</f>
        <v/>
      </c>
      <c r="W807" s="29"/>
      <c r="X807" s="48"/>
      <c r="Y807" s="40"/>
    </row>
    <row r="808" customFormat="false" ht="15" hidden="false" customHeight="false" outlineLevel="0" collapsed="false">
      <c r="A808" s="1" t="n">
        <v>812</v>
      </c>
      <c r="B808" s="28" t="n">
        <v>5</v>
      </c>
      <c r="C808" s="29"/>
      <c r="D808" s="30" t="str">
        <f aca="false">CONCATENATE(E808,", ",F808,", кв-ры: ",H808,", агр: ",I808,", ",W808)</f>
        <v>, , кв-ры: 6,16,26,36,46,56,66,76,86,, агр: , </v>
      </c>
      <c r="E808" s="31"/>
      <c r="F808" s="31"/>
      <c r="G808" s="31"/>
      <c r="H808" s="31" t="s">
        <v>183</v>
      </c>
      <c r="I808" s="32"/>
      <c r="J808" s="4"/>
      <c r="K808" s="46"/>
      <c r="L808" s="34" t="str">
        <f aca="false">IF(ISBLANK(K808),"a","b")</f>
        <v>a</v>
      </c>
      <c r="M808" s="34" t="str">
        <f aca="false">IF(ISBLANK(B808),"",IF(L808="b",K808,IF(L808="a","")))</f>
        <v/>
      </c>
      <c r="N808" s="35" t="n">
        <f aca="false">IF(ISBLANK(B808),"",IF( ISBLANK(K808), , IF( ISBLANK(O808), 1,) ))</f>
        <v>0</v>
      </c>
      <c r="O808" s="44"/>
      <c r="P808" s="37" t="str">
        <f aca="false">IF(ISBLANK(O808),"a","b")</f>
        <v>a</v>
      </c>
      <c r="Q808" s="34" t="str">
        <f aca="false">IF(ISBLANK(B808),"",IF(P808="b",O808,IF(P808="a","")))</f>
        <v/>
      </c>
      <c r="R808" s="35" t="n">
        <f aca="false">IF(ISBLANK(B808),"",IF( ISBLANK(O808), , 1))</f>
        <v>0</v>
      </c>
      <c r="S808" s="38" t="str">
        <f aca="true">IF(ISBLANK(B808),"",IF( ISBLANK(K808), "" , IF( ISBLANK(O808), (TODAY()-K808)/365, (O808-K808)/365)) )</f>
        <v/>
      </c>
      <c r="T808" s="38" t="str">
        <f aca="false">IF(ISBLANK(B808),"",IF( ISBLANK(K808), "" , IF( ISBLANK(O808), ($Z$41-K808)/365, (O808-K808)/365)) )</f>
        <v/>
      </c>
      <c r="U808" s="38" t="str">
        <f aca="true">IF(ISBLANK(B808),"",IF( ISBLANK(O808), "", (TODAY()-O808)/365))</f>
        <v/>
      </c>
      <c r="V808" s="38" t="str">
        <f aca="false">IF(ISBLANK(B808),"",IF( ISBLANK(O808), "", ($Z$41-O808)/365))</f>
        <v/>
      </c>
      <c r="W808" s="29"/>
      <c r="X808" s="50"/>
      <c r="Y808" s="51"/>
    </row>
    <row r="809" customFormat="false" ht="15" hidden="false" customHeight="false" outlineLevel="0" collapsed="false">
      <c r="A809" s="1" t="n">
        <v>813</v>
      </c>
      <c r="B809" s="28" t="n">
        <v>6</v>
      </c>
      <c r="C809" s="29"/>
      <c r="D809" s="30" t="str">
        <f aca="false">CONCATENATE(E809,", ",F809,", кв-ры: ",H809,", агр: ",I809,", ",W809)</f>
        <v>, , кв-ры: 7,17,27,37,47,57,67,77,87,, агр: , </v>
      </c>
      <c r="E809" s="31"/>
      <c r="F809" s="31"/>
      <c r="G809" s="31"/>
      <c r="H809" s="31" t="s">
        <v>184</v>
      </c>
      <c r="I809" s="32"/>
      <c r="J809" s="4"/>
      <c r="K809" s="46"/>
      <c r="L809" s="34" t="str">
        <f aca="false">IF(ISBLANK(K809),"a","b")</f>
        <v>a</v>
      </c>
      <c r="M809" s="34" t="str">
        <f aca="false">IF(ISBLANK(B809),"",IF(L809="b",K809,IF(L809="a","")))</f>
        <v/>
      </c>
      <c r="N809" s="35" t="n">
        <f aca="false">IF(ISBLANK(B809),"",IF( ISBLANK(K809), , IF( ISBLANK(O809), 1,) ))</f>
        <v>0</v>
      </c>
      <c r="O809" s="44"/>
      <c r="P809" s="37" t="str">
        <f aca="false">IF(ISBLANK(O809),"a","b")</f>
        <v>a</v>
      </c>
      <c r="Q809" s="34" t="str">
        <f aca="false">IF(ISBLANK(B809),"",IF(P809="b",O809,IF(P809="a","")))</f>
        <v/>
      </c>
      <c r="R809" s="35" t="n">
        <f aca="false">IF(ISBLANK(B809),"",IF( ISBLANK(O809), , 1))</f>
        <v>0</v>
      </c>
      <c r="S809" s="38" t="str">
        <f aca="true">IF(ISBLANK(B809),"",IF( ISBLANK(K809), "" , IF( ISBLANK(O809), (TODAY()-K809)/365, (O809-K809)/365)) )</f>
        <v/>
      </c>
      <c r="T809" s="38" t="str">
        <f aca="false">IF(ISBLANK(B809),"",IF( ISBLANK(K809), "" , IF( ISBLANK(O809), ($Z$41-K809)/365, (O809-K809)/365)) )</f>
        <v/>
      </c>
      <c r="U809" s="38" t="str">
        <f aca="true">IF(ISBLANK(B809),"",IF( ISBLANK(O809), "", (TODAY()-O809)/365))</f>
        <v/>
      </c>
      <c r="V809" s="38" t="str">
        <f aca="false">IF(ISBLANK(B809),"",IF( ISBLANK(O809), "", ($Z$41-O809)/365))</f>
        <v/>
      </c>
      <c r="W809" s="29"/>
      <c r="X809" s="50"/>
      <c r="Y809" s="51"/>
    </row>
    <row r="810" customFormat="false" ht="15" hidden="false" customHeight="false" outlineLevel="0" collapsed="false">
      <c r="A810" s="1" t="n">
        <v>814</v>
      </c>
      <c r="B810" s="28" t="n">
        <v>7</v>
      </c>
      <c r="C810" s="29"/>
      <c r="D810" s="30" t="str">
        <f aca="false">CONCATENATE(E810,", ",F810,", кв-ры: ",H810,", агр: ",I810,", ",W810)</f>
        <v>, , кв-ры: 8,18,28,38,48,58,68,78,88,, агр: , </v>
      </c>
      <c r="E810" s="31"/>
      <c r="F810" s="31"/>
      <c r="G810" s="31"/>
      <c r="H810" s="31" t="s">
        <v>185</v>
      </c>
      <c r="I810" s="32"/>
      <c r="J810" s="4"/>
      <c r="K810" s="46"/>
      <c r="L810" s="34" t="str">
        <f aca="false">IF(ISBLANK(K810),"a","b")</f>
        <v>a</v>
      </c>
      <c r="M810" s="34" t="str">
        <f aca="false">IF(ISBLANK(B810),"",IF(L810="b",K810,IF(L810="a","")))</f>
        <v/>
      </c>
      <c r="N810" s="35" t="n">
        <f aca="false">IF(ISBLANK(B810),"",IF( ISBLANK(K810), , IF( ISBLANK(O810), 1,) ))</f>
        <v>0</v>
      </c>
      <c r="O810" s="44"/>
      <c r="P810" s="37" t="str">
        <f aca="false">IF(ISBLANK(O810),"a","b")</f>
        <v>a</v>
      </c>
      <c r="Q810" s="34" t="str">
        <f aca="false">IF(ISBLANK(B810),"",IF(P810="b",O810,IF(P810="a","")))</f>
        <v/>
      </c>
      <c r="R810" s="35" t="n">
        <f aca="false">IF(ISBLANK(B810),"",IF( ISBLANK(O810), , 1))</f>
        <v>0</v>
      </c>
      <c r="S810" s="38" t="str">
        <f aca="true">IF(ISBLANK(B810),"",IF( ISBLANK(K810), "" , IF( ISBLANK(O810), (TODAY()-K810)/365, (O810-K810)/365)) )</f>
        <v/>
      </c>
      <c r="T810" s="38" t="str">
        <f aca="false">IF(ISBLANK(B810),"",IF( ISBLANK(K810), "" , IF( ISBLANK(O810), ($Z$41-K810)/365, (O810-K810)/365)) )</f>
        <v/>
      </c>
      <c r="U810" s="38" t="str">
        <f aca="true">IF(ISBLANK(B810),"",IF( ISBLANK(O810), "", (TODAY()-O810)/365))</f>
        <v/>
      </c>
      <c r="V810" s="38" t="str">
        <f aca="false">IF(ISBLANK(B810),"",IF( ISBLANK(O810), "", ($Z$41-O810)/365))</f>
        <v/>
      </c>
      <c r="W810" s="29"/>
      <c r="X810" s="48"/>
      <c r="Y810" s="40"/>
    </row>
    <row r="811" customFormat="false" ht="15" hidden="false" customHeight="false" outlineLevel="0" collapsed="false">
      <c r="A811" s="1" t="n">
        <v>815</v>
      </c>
      <c r="B811" s="28" t="n">
        <v>8</v>
      </c>
      <c r="C811" s="29"/>
      <c r="D811" s="30" t="str">
        <f aca="false">CONCATENATE(E811,", ",F811,", кв-ры: ",H811,", агр: ",I811,", ",W811)</f>
        <v>, , кв-ры: 9,19,29,39,49,59,69,79,89,, агр: , </v>
      </c>
      <c r="E811" s="31"/>
      <c r="F811" s="31"/>
      <c r="G811" s="31"/>
      <c r="H811" s="31" t="s">
        <v>148</v>
      </c>
      <c r="I811" s="32"/>
      <c r="J811" s="4"/>
      <c r="K811" s="46"/>
      <c r="L811" s="34" t="str">
        <f aca="false">IF(ISBLANK(K811),"a","b")</f>
        <v>a</v>
      </c>
      <c r="M811" s="34" t="str">
        <f aca="false">IF(ISBLANK(B811),"",IF(L811="b",K811,IF(L811="a","")))</f>
        <v/>
      </c>
      <c r="N811" s="35" t="n">
        <f aca="false">IF(ISBLANK(B811),"",IF( ISBLANK(K811), , IF( ISBLANK(O811), 1,) ))</f>
        <v>0</v>
      </c>
      <c r="O811" s="44"/>
      <c r="P811" s="37" t="str">
        <f aca="false">IF(ISBLANK(O811),"a","b")</f>
        <v>a</v>
      </c>
      <c r="Q811" s="34" t="str">
        <f aca="false">IF(ISBLANK(B811),"",IF(P811="b",O811,IF(P811="a","")))</f>
        <v/>
      </c>
      <c r="R811" s="35" t="n">
        <f aca="false">IF(ISBLANK(B811),"",IF( ISBLANK(O811), , 1))</f>
        <v>0</v>
      </c>
      <c r="S811" s="38" t="str">
        <f aca="true">IF(ISBLANK(B811),"",IF( ISBLANK(K811), "" , IF( ISBLANK(O811), (TODAY()-K811)/365, (O811-K811)/365)) )</f>
        <v/>
      </c>
      <c r="T811" s="38" t="str">
        <f aca="false">IF(ISBLANK(B811),"",IF( ISBLANK(K811), "" , IF( ISBLANK(O811), ($Z$41-K811)/365, (O811-K811)/365)) )</f>
        <v/>
      </c>
      <c r="U811" s="38" t="str">
        <f aca="true">IF(ISBLANK(B811),"",IF( ISBLANK(O811), "", (TODAY()-O811)/365))</f>
        <v/>
      </c>
      <c r="V811" s="38" t="str">
        <f aca="false">IF(ISBLANK(B811),"",IF( ISBLANK(O811), "", ($Z$41-O811)/365))</f>
        <v/>
      </c>
      <c r="W811" s="29"/>
      <c r="X811" s="48"/>
      <c r="Y811" s="40"/>
    </row>
    <row r="812" customFormat="false" ht="15" hidden="false" customHeight="false" outlineLevel="0" collapsed="false">
      <c r="A812" s="1" t="n">
        <v>816</v>
      </c>
      <c r="B812" s="28" t="n">
        <v>9</v>
      </c>
      <c r="C812" s="29"/>
      <c r="D812" s="30" t="str">
        <f aca="false">CONCATENATE(E812,", ",F812,", кв-ры: ",H812,", агр: ",I812,", ",W812)</f>
        <v>, , кв-ры: 10,20,30,40,50,60,70,80,, агр: , </v>
      </c>
      <c r="E812" s="31"/>
      <c r="F812" s="31"/>
      <c r="G812" s="31"/>
      <c r="H812" s="31" t="s">
        <v>128</v>
      </c>
      <c r="I812" s="32"/>
      <c r="J812" s="4"/>
      <c r="K812" s="46"/>
      <c r="L812" s="34" t="str">
        <f aca="false">IF(ISBLANK(K812),"a","b")</f>
        <v>a</v>
      </c>
      <c r="M812" s="34" t="str">
        <f aca="false">IF(ISBLANK(B812),"",IF(L812="b",K812,IF(L812="a","")))</f>
        <v/>
      </c>
      <c r="N812" s="35" t="n">
        <f aca="false">IF(ISBLANK(B812),"",IF( ISBLANK(K812), , IF( ISBLANK(O812), 1,) ))</f>
        <v>0</v>
      </c>
      <c r="O812" s="44"/>
      <c r="P812" s="37" t="str">
        <f aca="false">IF(ISBLANK(O812),"a","b")</f>
        <v>a</v>
      </c>
      <c r="Q812" s="34" t="str">
        <f aca="false">IF(ISBLANK(B812),"",IF(P812="b",O812,IF(P812="a","")))</f>
        <v/>
      </c>
      <c r="R812" s="35" t="n">
        <f aca="false">IF(ISBLANK(B812),"",IF( ISBLANK(O812), , 1))</f>
        <v>0</v>
      </c>
      <c r="S812" s="38" t="str">
        <f aca="true">IF(ISBLANK(B812),"",IF( ISBLANK(K812), "" , IF( ISBLANK(O812), (TODAY()-K812)/365, (O812-K812)/365)) )</f>
        <v/>
      </c>
      <c r="T812" s="38" t="str">
        <f aca="false">IF(ISBLANK(B812),"",IF( ISBLANK(K812), "" , IF( ISBLANK(O812), ($Z$41-K812)/365, (O812-K812)/365)) )</f>
        <v/>
      </c>
      <c r="U812" s="38" t="str">
        <f aca="true">IF(ISBLANK(B812),"",IF( ISBLANK(O812), "", (TODAY()-O812)/365))</f>
        <v/>
      </c>
      <c r="V812" s="38" t="str">
        <f aca="false">IF(ISBLANK(B812),"",IF( ISBLANK(O812), "", ($Z$41-O812)/365))</f>
        <v/>
      </c>
      <c r="W812" s="29"/>
      <c r="X812" s="48"/>
      <c r="Y812" s="40"/>
    </row>
    <row r="813" customFormat="false" ht="15" hidden="false" customHeight="false" outlineLevel="0" collapsed="false">
      <c r="A813" s="1" t="n">
        <v>817</v>
      </c>
      <c r="B813" s="28" t="n">
        <v>10</v>
      </c>
      <c r="C813" s="29" t="n">
        <v>9</v>
      </c>
      <c r="D813" s="30" t="str">
        <f aca="false">CONCATENATE(E813,", ",F813,", кв-ры: ",H813,", агр: ",I813,", ",W813)</f>
        <v> Калинина, 29, кв-ры: 1,11,21,31,41,51,61,71,81,, агр: , </v>
      </c>
      <c r="E813" s="31" t="s">
        <v>172</v>
      </c>
      <c r="F813" s="31" t="n">
        <v>29</v>
      </c>
      <c r="G813" s="31" t="n">
        <v>90</v>
      </c>
      <c r="H813" s="31" t="s">
        <v>120</v>
      </c>
      <c r="I813" s="32"/>
      <c r="J813" s="4"/>
      <c r="K813" s="46"/>
      <c r="L813" s="34" t="str">
        <f aca="false">IF(ISBLANK(K813),"a","b")</f>
        <v>a</v>
      </c>
      <c r="M813" s="34" t="str">
        <f aca="false">IF(ISBLANK(B813),"",IF(L813="b",K813,IF(L813="a","")))</f>
        <v/>
      </c>
      <c r="N813" s="35" t="n">
        <f aca="false">IF(ISBLANK(B813),"",IF( ISBLANK(K813), , IF( ISBLANK(O813), 1,) ))</f>
        <v>0</v>
      </c>
      <c r="O813" s="44"/>
      <c r="P813" s="37" t="str">
        <f aca="false">IF(ISBLANK(O813),"a","b")</f>
        <v>a</v>
      </c>
      <c r="Q813" s="34" t="str">
        <f aca="false">IF(ISBLANK(B813),"",IF(P813="b",O813,IF(P813="a","")))</f>
        <v/>
      </c>
      <c r="R813" s="35" t="n">
        <f aca="false">IF(ISBLANK(B813),"",IF( ISBLANK(O813), , 1))</f>
        <v>0</v>
      </c>
      <c r="S813" s="38" t="str">
        <f aca="true">IF(ISBLANK(B813),"",IF( ISBLANK(K813), "" , IF( ISBLANK(O813), (TODAY()-K813)/365, (O813-K813)/365)) )</f>
        <v/>
      </c>
      <c r="T813" s="38" t="str">
        <f aca="false">IF(ISBLANK(B813),"",IF( ISBLANK(K813), "" , IF( ISBLANK(O813), ($Z$41-K813)/365, (O813-K813)/365)) )</f>
        <v/>
      </c>
      <c r="U813" s="38" t="str">
        <f aca="true">IF(ISBLANK(B813),"",IF( ISBLANK(O813), "", (TODAY()-O813)/365))</f>
        <v/>
      </c>
      <c r="V813" s="38" t="str">
        <f aca="false">IF(ISBLANK(B813),"",IF( ISBLANK(O813), "", ($Z$41-O813)/365))</f>
        <v/>
      </c>
      <c r="W813" s="29"/>
      <c r="X813" s="48"/>
      <c r="Y813" s="40"/>
    </row>
    <row r="814" customFormat="false" ht="15" hidden="false" customHeight="false" outlineLevel="0" collapsed="false">
      <c r="A814" s="1" t="n">
        <v>818</v>
      </c>
      <c r="B814" s="28" t="n">
        <v>11</v>
      </c>
      <c r="C814" s="29"/>
      <c r="D814" s="30" t="str">
        <f aca="false">CONCATENATE(E814,", ",F814,", кв-ры: ",H814,", агр: ",I814,", ",W814)</f>
        <v>, , кв-ры: 2,12,22,32,42,52,62,72,82,, агр: , </v>
      </c>
      <c r="E814" s="31"/>
      <c r="F814" s="31"/>
      <c r="G814" s="31"/>
      <c r="H814" s="31" t="s">
        <v>121</v>
      </c>
      <c r="I814" s="32"/>
      <c r="J814" s="4"/>
      <c r="K814" s="46"/>
      <c r="L814" s="34" t="str">
        <f aca="false">IF(ISBLANK(K814),"a","b")</f>
        <v>a</v>
      </c>
      <c r="M814" s="34" t="str">
        <f aca="false">IF(ISBLANK(B814),"",IF(L814="b",K814,IF(L814="a","")))</f>
        <v/>
      </c>
      <c r="N814" s="35" t="n">
        <f aca="false">IF(ISBLANK(B814),"",IF( ISBLANK(K814), , IF( ISBLANK(O814), 1,) ))</f>
        <v>0</v>
      </c>
      <c r="O814" s="44"/>
      <c r="P814" s="37" t="str">
        <f aca="false">IF(ISBLANK(O814),"a","b")</f>
        <v>a</v>
      </c>
      <c r="Q814" s="34" t="str">
        <f aca="false">IF(ISBLANK(B814),"",IF(P814="b",O814,IF(P814="a","")))</f>
        <v/>
      </c>
      <c r="R814" s="35" t="n">
        <f aca="false">IF(ISBLANK(B814),"",IF( ISBLANK(O814), , 1))</f>
        <v>0</v>
      </c>
      <c r="S814" s="38" t="str">
        <f aca="true">IF(ISBLANK(B814),"",IF( ISBLANK(K814), "" , IF( ISBLANK(O814), (TODAY()-K814)/365, (O814-K814)/365)) )</f>
        <v/>
      </c>
      <c r="T814" s="38" t="str">
        <f aca="false">IF(ISBLANK(B814),"",IF( ISBLANK(K814), "" , IF( ISBLANK(O814), ($Z$41-K814)/365, (O814-K814)/365)) )</f>
        <v/>
      </c>
      <c r="U814" s="38" t="str">
        <f aca="true">IF(ISBLANK(B814),"",IF( ISBLANK(O814), "", (TODAY()-O814)/365))</f>
        <v/>
      </c>
      <c r="V814" s="38" t="str">
        <f aca="false">IF(ISBLANK(B814),"",IF( ISBLANK(O814), "", ($Z$41-O814)/365))</f>
        <v/>
      </c>
      <c r="W814" s="29"/>
      <c r="X814" s="48"/>
      <c r="Y814" s="40"/>
    </row>
    <row r="815" customFormat="false" ht="15" hidden="false" customHeight="false" outlineLevel="0" collapsed="false">
      <c r="A815" s="1" t="n">
        <v>819</v>
      </c>
      <c r="B815" s="28" t="n">
        <v>12</v>
      </c>
      <c r="C815" s="29"/>
      <c r="D815" s="30" t="str">
        <f aca="false">CONCATENATE(E815,", ",F815,", кв-ры: ",H815,", агр: ",I815,", ",W815)</f>
        <v>, , кв-ры: 3,13,23,33,43,53,63,73,83,, агр: , </v>
      </c>
      <c r="E815" s="31"/>
      <c r="F815" s="31"/>
      <c r="G815" s="31"/>
      <c r="H815" s="31" t="s">
        <v>122</v>
      </c>
      <c r="I815" s="32"/>
      <c r="J815" s="4"/>
      <c r="K815" s="46"/>
      <c r="L815" s="34" t="str">
        <f aca="false">IF(ISBLANK(K815),"a","b")</f>
        <v>a</v>
      </c>
      <c r="M815" s="34" t="str">
        <f aca="false">IF(ISBLANK(B815),"",IF(L815="b",K815,IF(L815="a","")))</f>
        <v/>
      </c>
      <c r="N815" s="35" t="n">
        <f aca="false">IF(ISBLANK(B815),"",IF( ISBLANK(K815), , IF( ISBLANK(O815), 1,) ))</f>
        <v>0</v>
      </c>
      <c r="O815" s="44"/>
      <c r="P815" s="37" t="str">
        <f aca="false">IF(ISBLANK(O815),"a","b")</f>
        <v>a</v>
      </c>
      <c r="Q815" s="34" t="str">
        <f aca="false">IF(ISBLANK(B815),"",IF(P815="b",O815,IF(P815="a","")))</f>
        <v/>
      </c>
      <c r="R815" s="35" t="n">
        <f aca="false">IF(ISBLANK(B815),"",IF( ISBLANK(O815), , 1))</f>
        <v>0</v>
      </c>
      <c r="S815" s="38" t="str">
        <f aca="true">IF(ISBLANK(B815),"",IF( ISBLANK(K815), "" , IF( ISBLANK(O815), (TODAY()-K815)/365, (O815-K815)/365)) )</f>
        <v/>
      </c>
      <c r="T815" s="38" t="str">
        <f aca="false">IF(ISBLANK(B815),"",IF( ISBLANK(K815), "" , IF( ISBLANK(O815), ($Z$41-K815)/365, (O815-K815)/365)) )</f>
        <v/>
      </c>
      <c r="U815" s="38" t="str">
        <f aca="true">IF(ISBLANK(B815),"",IF( ISBLANK(O815), "", (TODAY()-O815)/365))</f>
        <v/>
      </c>
      <c r="V815" s="38" t="str">
        <f aca="false">IF(ISBLANK(B815),"",IF( ISBLANK(O815), "", ($Z$41-O815)/365))</f>
        <v/>
      </c>
      <c r="W815" s="29"/>
      <c r="X815" s="48"/>
      <c r="Y815" s="40"/>
    </row>
    <row r="816" customFormat="false" ht="15" hidden="false" customHeight="false" outlineLevel="0" collapsed="false">
      <c r="A816" s="1" t="n">
        <v>820</v>
      </c>
      <c r="B816" s="28" t="n">
        <v>13</v>
      </c>
      <c r="C816" s="29"/>
      <c r="D816" s="30" t="str">
        <f aca="false">CONCATENATE(E816,", ",F816,", кв-ры: ",H816,", агр: ",I816,", ",W816)</f>
        <v>, , кв-ры: 4,14,24,34,44,54,64,74,84,, агр: , </v>
      </c>
      <c r="E816" s="31"/>
      <c r="F816" s="31"/>
      <c r="G816" s="31"/>
      <c r="H816" s="31" t="s">
        <v>123</v>
      </c>
      <c r="I816" s="32"/>
      <c r="J816" s="4"/>
      <c r="K816" s="46"/>
      <c r="L816" s="34" t="str">
        <f aca="false">IF(ISBLANK(K816),"a","b")</f>
        <v>a</v>
      </c>
      <c r="M816" s="34" t="str">
        <f aca="false">IF(ISBLANK(B816),"",IF(L816="b",K816,IF(L816="a","")))</f>
        <v/>
      </c>
      <c r="N816" s="35" t="n">
        <f aca="false">IF(ISBLANK(B816),"",IF( ISBLANK(K816), , IF( ISBLANK(O816), 1,) ))</f>
        <v>0</v>
      </c>
      <c r="O816" s="44"/>
      <c r="P816" s="37" t="str">
        <f aca="false">IF(ISBLANK(O816),"a","b")</f>
        <v>a</v>
      </c>
      <c r="Q816" s="34" t="str">
        <f aca="false">IF(ISBLANK(B816),"",IF(P816="b",O816,IF(P816="a","")))</f>
        <v/>
      </c>
      <c r="R816" s="35" t="n">
        <f aca="false">IF(ISBLANK(B816),"",IF( ISBLANK(O816), , 1))</f>
        <v>0</v>
      </c>
      <c r="S816" s="38" t="str">
        <f aca="true">IF(ISBLANK(B816),"",IF( ISBLANK(K816), "" , IF( ISBLANK(O816), (TODAY()-K816)/365, (O816-K816)/365)) )</f>
        <v/>
      </c>
      <c r="T816" s="38" t="str">
        <f aca="false">IF(ISBLANK(B816),"",IF( ISBLANK(K816), "" , IF( ISBLANK(O816), ($Z$41-K816)/365, (O816-K816)/365)) )</f>
        <v/>
      </c>
      <c r="U816" s="38" t="str">
        <f aca="true">IF(ISBLANK(B816),"",IF( ISBLANK(O816), "", (TODAY()-O816)/365))</f>
        <v/>
      </c>
      <c r="V816" s="38" t="str">
        <f aca="false">IF(ISBLANK(B816),"",IF( ISBLANK(O816), "", ($Z$41-O816)/365))</f>
        <v/>
      </c>
      <c r="W816" s="29"/>
      <c r="X816" s="48"/>
      <c r="Y816" s="40"/>
    </row>
    <row r="817" customFormat="false" ht="15" hidden="false" customHeight="false" outlineLevel="0" collapsed="false">
      <c r="A817" s="1" t="n">
        <v>821</v>
      </c>
      <c r="B817" s="28" t="n">
        <v>14</v>
      </c>
      <c r="C817" s="29"/>
      <c r="D817" s="30" t="str">
        <f aca="false">CONCATENATE(E817,", ",F817,", кв-ры: ",H817,", агр: ",I817,", ",W817)</f>
        <v>, , кв-ры: 5,15,25,35,45,55,65,75,85,, агр: , </v>
      </c>
      <c r="E817" s="31"/>
      <c r="F817" s="31"/>
      <c r="G817" s="31"/>
      <c r="H817" s="31" t="s">
        <v>182</v>
      </c>
      <c r="I817" s="32"/>
      <c r="J817" s="4"/>
      <c r="K817" s="46"/>
      <c r="L817" s="34" t="str">
        <f aca="false">IF(ISBLANK(K817),"a","b")</f>
        <v>a</v>
      </c>
      <c r="M817" s="34" t="str">
        <f aca="false">IF(ISBLANK(B817),"",IF(L817="b",K817,IF(L817="a","")))</f>
        <v/>
      </c>
      <c r="N817" s="35" t="n">
        <f aca="false">IF(ISBLANK(B817),"",IF( ISBLANK(K817), , IF( ISBLANK(O817), 1,) ))</f>
        <v>0</v>
      </c>
      <c r="O817" s="44"/>
      <c r="P817" s="37" t="str">
        <f aca="false">IF(ISBLANK(O817),"a","b")</f>
        <v>a</v>
      </c>
      <c r="Q817" s="34" t="str">
        <f aca="false">IF(ISBLANK(B817),"",IF(P817="b",O817,IF(P817="a","")))</f>
        <v/>
      </c>
      <c r="R817" s="35" t="n">
        <f aca="false">IF(ISBLANK(B817),"",IF( ISBLANK(O817), , 1))</f>
        <v>0</v>
      </c>
      <c r="S817" s="38" t="str">
        <f aca="true">IF(ISBLANK(B817),"",IF( ISBLANK(K817), "" , IF( ISBLANK(O817), (TODAY()-K817)/365, (O817-K817)/365)) )</f>
        <v/>
      </c>
      <c r="T817" s="38" t="str">
        <f aca="false">IF(ISBLANK(B817),"",IF( ISBLANK(K817), "" , IF( ISBLANK(O817), ($Z$41-K817)/365, (O817-K817)/365)) )</f>
        <v/>
      </c>
      <c r="U817" s="38" t="str">
        <f aca="true">IF(ISBLANK(B817),"",IF( ISBLANK(O817), "", (TODAY()-O817)/365))</f>
        <v/>
      </c>
      <c r="V817" s="38" t="str">
        <f aca="false">IF(ISBLANK(B817),"",IF( ISBLANK(O817), "", ($Z$41-O817)/365))</f>
        <v/>
      </c>
      <c r="W817" s="29"/>
      <c r="X817" s="48"/>
      <c r="Y817" s="40"/>
    </row>
    <row r="818" customFormat="false" ht="15" hidden="false" customHeight="false" outlineLevel="0" collapsed="false">
      <c r="A818" s="1" t="n">
        <v>822</v>
      </c>
      <c r="B818" s="28" t="n">
        <v>15</v>
      </c>
      <c r="C818" s="29"/>
      <c r="D818" s="30" t="str">
        <f aca="false">CONCATENATE(E818,", ",F818,", кв-ры: ",H818,", агр: ",I818,", ",W818)</f>
        <v>, , кв-ры: 6,16,26,36,46,56,66,76,86,, агр: , </v>
      </c>
      <c r="E818" s="31"/>
      <c r="F818" s="31"/>
      <c r="G818" s="31"/>
      <c r="H818" s="31" t="s">
        <v>183</v>
      </c>
      <c r="I818" s="32"/>
      <c r="J818" s="4"/>
      <c r="K818" s="46"/>
      <c r="L818" s="34" t="str">
        <f aca="false">IF(ISBLANK(K818),"a","b")</f>
        <v>a</v>
      </c>
      <c r="M818" s="34" t="str">
        <f aca="false">IF(ISBLANK(B818),"",IF(L818="b",K818,IF(L818="a","")))</f>
        <v/>
      </c>
      <c r="N818" s="35" t="n">
        <f aca="false">IF(ISBLANK(B818),"",IF( ISBLANK(K818), , IF( ISBLANK(O818), 1,) ))</f>
        <v>0</v>
      </c>
      <c r="O818" s="44"/>
      <c r="P818" s="37" t="str">
        <f aca="false">IF(ISBLANK(O818),"a","b")</f>
        <v>a</v>
      </c>
      <c r="Q818" s="34" t="str">
        <f aca="false">IF(ISBLANK(B818),"",IF(P818="b",O818,IF(P818="a","")))</f>
        <v/>
      </c>
      <c r="R818" s="35" t="n">
        <f aca="false">IF(ISBLANK(B818),"",IF( ISBLANK(O818), , 1))</f>
        <v>0</v>
      </c>
      <c r="S818" s="38" t="str">
        <f aca="true">IF(ISBLANK(B818),"",IF( ISBLANK(K818), "" , IF( ISBLANK(O818), (TODAY()-K818)/365, (O818-K818)/365)) )</f>
        <v/>
      </c>
      <c r="T818" s="38" t="str">
        <f aca="false">IF(ISBLANK(B818),"",IF( ISBLANK(K818), "" , IF( ISBLANK(O818), ($Z$41-K818)/365, (O818-K818)/365)) )</f>
        <v/>
      </c>
      <c r="U818" s="38" t="str">
        <f aca="true">IF(ISBLANK(B818),"",IF( ISBLANK(O818), "", (TODAY()-O818)/365))</f>
        <v/>
      </c>
      <c r="V818" s="38" t="str">
        <f aca="false">IF(ISBLANK(B818),"",IF( ISBLANK(O818), "", ($Z$41-O818)/365))</f>
        <v/>
      </c>
      <c r="W818" s="29"/>
      <c r="X818" s="48"/>
      <c r="Y818" s="40"/>
    </row>
    <row r="819" customFormat="false" ht="15" hidden="false" customHeight="false" outlineLevel="0" collapsed="false">
      <c r="A819" s="1" t="n">
        <v>823</v>
      </c>
      <c r="B819" s="28" t="n">
        <v>16</v>
      </c>
      <c r="C819" s="29"/>
      <c r="D819" s="30" t="str">
        <f aca="false">CONCATENATE(E819,", ",F819,", кв-ры: ",H819,", агр: ",I819,", ",W819)</f>
        <v>, , кв-ры: 7,17,27,37,47,57,67,77,87,, агр: , </v>
      </c>
      <c r="E819" s="31"/>
      <c r="F819" s="31"/>
      <c r="G819" s="31"/>
      <c r="H819" s="31" t="s">
        <v>184</v>
      </c>
      <c r="I819" s="32"/>
      <c r="J819" s="4"/>
      <c r="K819" s="46"/>
      <c r="L819" s="34" t="str">
        <f aca="false">IF(ISBLANK(K819),"a","b")</f>
        <v>a</v>
      </c>
      <c r="M819" s="34" t="str">
        <f aca="false">IF(ISBLANK(B819),"",IF(L819="b",K819,IF(L819="a","")))</f>
        <v/>
      </c>
      <c r="N819" s="35" t="n">
        <f aca="false">IF(ISBLANK(B819),"",IF( ISBLANK(K819), , IF( ISBLANK(O819), 1,) ))</f>
        <v>0</v>
      </c>
      <c r="O819" s="44"/>
      <c r="P819" s="37" t="str">
        <f aca="false">IF(ISBLANK(O819),"a","b")</f>
        <v>a</v>
      </c>
      <c r="Q819" s="34" t="str">
        <f aca="false">IF(ISBLANK(B819),"",IF(P819="b",O819,IF(P819="a","")))</f>
        <v/>
      </c>
      <c r="R819" s="35" t="n">
        <f aca="false">IF(ISBLANK(B819),"",IF( ISBLANK(O819), , 1))</f>
        <v>0</v>
      </c>
      <c r="S819" s="38" t="str">
        <f aca="true">IF(ISBLANK(B819),"",IF( ISBLANK(K819), "" , IF( ISBLANK(O819), (TODAY()-K819)/365, (O819-K819)/365)) )</f>
        <v/>
      </c>
      <c r="T819" s="38" t="str">
        <f aca="false">IF(ISBLANK(B819),"",IF( ISBLANK(K819), "" , IF( ISBLANK(O819), ($Z$41-K819)/365, (O819-K819)/365)) )</f>
        <v/>
      </c>
      <c r="U819" s="38" t="str">
        <f aca="true">IF(ISBLANK(B819),"",IF( ISBLANK(O819), "", (TODAY()-O819)/365))</f>
        <v/>
      </c>
      <c r="V819" s="38" t="str">
        <f aca="false">IF(ISBLANK(B819),"",IF( ISBLANK(O819), "", ($Z$41-O819)/365))</f>
        <v/>
      </c>
      <c r="W819" s="29"/>
      <c r="X819" s="48"/>
      <c r="Y819" s="40"/>
    </row>
    <row r="820" customFormat="false" ht="15" hidden="false" customHeight="false" outlineLevel="0" collapsed="false">
      <c r="A820" s="1" t="n">
        <v>824</v>
      </c>
      <c r="B820" s="28" t="n">
        <v>17</v>
      </c>
      <c r="C820" s="29"/>
      <c r="D820" s="30" t="str">
        <f aca="false">CONCATENATE(E820,", ",F820,", кв-ры: ",H820,", агр: ",I820,", ",W820)</f>
        <v>, , кв-ры: 8,18,28,38,48,58,68,78,88,, агр: , </v>
      </c>
      <c r="E820" s="31"/>
      <c r="F820" s="31"/>
      <c r="G820" s="31"/>
      <c r="H820" s="31" t="s">
        <v>185</v>
      </c>
      <c r="I820" s="32"/>
      <c r="J820" s="4"/>
      <c r="K820" s="46"/>
      <c r="L820" s="34" t="str">
        <f aca="false">IF(ISBLANK(K820),"a","b")</f>
        <v>a</v>
      </c>
      <c r="M820" s="34" t="str">
        <f aca="false">IF(ISBLANK(B820),"",IF(L820="b",K820,IF(L820="a","")))</f>
        <v/>
      </c>
      <c r="N820" s="35" t="n">
        <f aca="false">IF(ISBLANK(B820),"",IF( ISBLANK(K820), , IF( ISBLANK(O820), 1,) ))</f>
        <v>0</v>
      </c>
      <c r="O820" s="44"/>
      <c r="P820" s="37" t="str">
        <f aca="false">IF(ISBLANK(O820),"a","b")</f>
        <v>a</v>
      </c>
      <c r="Q820" s="34" t="str">
        <f aca="false">IF(ISBLANK(B820),"",IF(P820="b",O820,IF(P820="a","")))</f>
        <v/>
      </c>
      <c r="R820" s="35" t="n">
        <f aca="false">IF(ISBLANK(B820),"",IF( ISBLANK(O820), , 1))</f>
        <v>0</v>
      </c>
      <c r="S820" s="38" t="str">
        <f aca="true">IF(ISBLANK(B820),"",IF( ISBLANK(K820), "" , IF( ISBLANK(O820), (TODAY()-K820)/365, (O820-K820)/365)) )</f>
        <v/>
      </c>
      <c r="T820" s="38" t="str">
        <f aca="false">IF(ISBLANK(B820),"",IF( ISBLANK(K820), "" , IF( ISBLANK(O820), ($Z$41-K820)/365, (O820-K820)/365)) )</f>
        <v/>
      </c>
      <c r="U820" s="38" t="str">
        <f aca="true">IF(ISBLANK(B820),"",IF( ISBLANK(O820), "", (TODAY()-O820)/365))</f>
        <v/>
      </c>
      <c r="V820" s="38" t="str">
        <f aca="false">IF(ISBLANK(B820),"",IF( ISBLANK(O820), "", ($Z$41-O820)/365))</f>
        <v/>
      </c>
      <c r="W820" s="29"/>
      <c r="X820" s="50"/>
      <c r="Y820" s="51"/>
    </row>
    <row r="821" customFormat="false" ht="15" hidden="false" customHeight="false" outlineLevel="0" collapsed="false">
      <c r="A821" s="1" t="n">
        <v>825</v>
      </c>
      <c r="B821" s="28" t="n">
        <v>18</v>
      </c>
      <c r="C821" s="29"/>
      <c r="D821" s="30" t="str">
        <f aca="false">CONCATENATE(E821,", ",F821,", кв-ры: ",H821,", агр: ",I821,", ",W821)</f>
        <v>, , кв-ры: 9,19,29,39,49,59,69,79,89,, агр: , </v>
      </c>
      <c r="E821" s="31"/>
      <c r="F821" s="31"/>
      <c r="G821" s="31"/>
      <c r="H821" s="31" t="s">
        <v>148</v>
      </c>
      <c r="I821" s="32"/>
      <c r="J821" s="4"/>
      <c r="K821" s="46"/>
      <c r="L821" s="34" t="str">
        <f aca="false">IF(ISBLANK(K821),"a","b")</f>
        <v>a</v>
      </c>
      <c r="M821" s="34" t="str">
        <f aca="false">IF(ISBLANK(B821),"",IF(L821="b",K821,IF(L821="a","")))</f>
        <v/>
      </c>
      <c r="N821" s="35" t="n">
        <f aca="false">IF(ISBLANK(B821),"",IF( ISBLANK(K821), , IF( ISBLANK(O821), 1,) ))</f>
        <v>0</v>
      </c>
      <c r="O821" s="44"/>
      <c r="P821" s="37" t="str">
        <f aca="false">IF(ISBLANK(O821),"a","b")</f>
        <v>a</v>
      </c>
      <c r="Q821" s="34" t="str">
        <f aca="false">IF(ISBLANK(B821),"",IF(P821="b",O821,IF(P821="a","")))</f>
        <v/>
      </c>
      <c r="R821" s="35" t="n">
        <f aca="false">IF(ISBLANK(B821),"",IF( ISBLANK(O821), , 1))</f>
        <v>0</v>
      </c>
      <c r="S821" s="38" t="str">
        <f aca="true">IF(ISBLANK(B821),"",IF( ISBLANK(K821), "" , IF( ISBLANK(O821), (TODAY()-K821)/365, (O821-K821)/365)) )</f>
        <v/>
      </c>
      <c r="T821" s="38" t="str">
        <f aca="false">IF(ISBLANK(B821),"",IF( ISBLANK(K821), "" , IF( ISBLANK(O821), ($Z$41-K821)/365, (O821-K821)/365)) )</f>
        <v/>
      </c>
      <c r="U821" s="38" t="str">
        <f aca="true">IF(ISBLANK(B821),"",IF( ISBLANK(O821), "", (TODAY()-O821)/365))</f>
        <v/>
      </c>
      <c r="V821" s="38" t="str">
        <f aca="false">IF(ISBLANK(B821),"",IF( ISBLANK(O821), "", ($Z$41-O821)/365))</f>
        <v/>
      </c>
      <c r="W821" s="29"/>
      <c r="X821" s="50"/>
      <c r="Y821" s="51"/>
    </row>
    <row r="822" customFormat="false" ht="15" hidden="false" customHeight="false" outlineLevel="0" collapsed="false">
      <c r="A822" s="1" t="n">
        <v>826</v>
      </c>
      <c r="B822" s="28" t="n">
        <v>19</v>
      </c>
      <c r="C822" s="29"/>
      <c r="D822" s="30" t="str">
        <f aca="false">CONCATENATE(E822,", ",F822,", кв-ры: ",H822,", агр: ",I822,", ",W822)</f>
        <v>, , кв-ры: 10,20,30,40,50,60,70,80,90,, агр: , </v>
      </c>
      <c r="E822" s="31"/>
      <c r="F822" s="31"/>
      <c r="G822" s="31"/>
      <c r="H822" s="31" t="s">
        <v>147</v>
      </c>
      <c r="I822" s="32"/>
      <c r="J822" s="4"/>
      <c r="K822" s="46"/>
      <c r="L822" s="34" t="str">
        <f aca="false">IF(ISBLANK(K822),"a","b")</f>
        <v>a</v>
      </c>
      <c r="M822" s="34" t="str">
        <f aca="false">IF(ISBLANK(B822),"",IF(L822="b",K822,IF(L822="a","")))</f>
        <v/>
      </c>
      <c r="N822" s="35" t="n">
        <f aca="false">IF(ISBLANK(B822),"",IF( ISBLANK(K822), , IF( ISBLANK(O822), 1,) ))</f>
        <v>0</v>
      </c>
      <c r="O822" s="44"/>
      <c r="P822" s="37" t="str">
        <f aca="false">IF(ISBLANK(O822),"a","b")</f>
        <v>a</v>
      </c>
      <c r="Q822" s="34" t="str">
        <f aca="false">IF(ISBLANK(B822),"",IF(P822="b",O822,IF(P822="a","")))</f>
        <v/>
      </c>
      <c r="R822" s="35" t="n">
        <f aca="false">IF(ISBLANK(B822),"",IF( ISBLANK(O822), , 1))</f>
        <v>0</v>
      </c>
      <c r="S822" s="38" t="str">
        <f aca="true">IF(ISBLANK(B822),"",IF( ISBLANK(K822), "" , IF( ISBLANK(O822), (TODAY()-K822)/365, (O822-K822)/365)) )</f>
        <v/>
      </c>
      <c r="T822" s="38" t="str">
        <f aca="false">IF(ISBLANK(B822),"",IF( ISBLANK(K822), "" , IF( ISBLANK(O822), ($Z$41-K822)/365, (O822-K822)/365)) )</f>
        <v/>
      </c>
      <c r="U822" s="38" t="str">
        <f aca="true">IF(ISBLANK(B822),"",IF( ISBLANK(O822), "", (TODAY()-O822)/365))</f>
        <v/>
      </c>
      <c r="V822" s="38" t="str">
        <f aca="false">IF(ISBLANK(B822),"",IF( ISBLANK(O822), "", ($Z$41-O822)/365))</f>
        <v/>
      </c>
      <c r="W822" s="29"/>
      <c r="X822" s="50"/>
      <c r="Y822" s="51"/>
    </row>
    <row r="823" customFormat="false" ht="15" hidden="false" customHeight="false" outlineLevel="0" collapsed="false">
      <c r="A823" s="1" t="n">
        <v>827</v>
      </c>
      <c r="B823" s="28" t="n">
        <v>20</v>
      </c>
      <c r="C823" s="29" t="n">
        <v>10</v>
      </c>
      <c r="D823" s="30" t="str">
        <f aca="false">CONCATENATE(E823,", ",F823,", кв-ры: ",H823,", агр: ",I823,", ",W823)</f>
        <v> Калинина, 41, кв-ры: 1,11,21,31,41,51,61,, агр: , </v>
      </c>
      <c r="E823" s="31" t="s">
        <v>172</v>
      </c>
      <c r="F823" s="31" t="n">
        <v>41</v>
      </c>
      <c r="G823" s="31" t="n">
        <v>70</v>
      </c>
      <c r="H823" s="31" t="s">
        <v>50</v>
      </c>
      <c r="I823" s="32"/>
      <c r="J823" s="4"/>
      <c r="K823" s="46"/>
      <c r="L823" s="34" t="str">
        <f aca="false">IF(ISBLANK(K823),"a","b")</f>
        <v>a</v>
      </c>
      <c r="M823" s="34" t="str">
        <f aca="false">IF(ISBLANK(B823),"",IF(L823="b",K823,IF(L823="a","")))</f>
        <v/>
      </c>
      <c r="N823" s="35" t="n">
        <f aca="false">IF(ISBLANK(B823),"",IF( ISBLANK(K823), , IF( ISBLANK(O823), 1,) ))</f>
        <v>0</v>
      </c>
      <c r="O823" s="44"/>
      <c r="P823" s="37" t="str">
        <f aca="false">IF(ISBLANK(O823),"a","b")</f>
        <v>a</v>
      </c>
      <c r="Q823" s="34" t="str">
        <f aca="false">IF(ISBLANK(B823),"",IF(P823="b",O823,IF(P823="a","")))</f>
        <v/>
      </c>
      <c r="R823" s="35" t="n">
        <f aca="false">IF(ISBLANK(B823),"",IF( ISBLANK(O823), , 1))</f>
        <v>0</v>
      </c>
      <c r="S823" s="38" t="str">
        <f aca="true">IF(ISBLANK(B823),"",IF( ISBLANK(K823), "" , IF( ISBLANK(O823), (TODAY()-K823)/365, (O823-K823)/365)) )</f>
        <v/>
      </c>
      <c r="T823" s="38" t="str">
        <f aca="false">IF(ISBLANK(B823),"",IF( ISBLANK(K823), "" , IF( ISBLANK(O823), ($Z$41-K823)/365, (O823-K823)/365)) )</f>
        <v/>
      </c>
      <c r="U823" s="38" t="str">
        <f aca="true">IF(ISBLANK(B823),"",IF( ISBLANK(O823), "", (TODAY()-O823)/365))</f>
        <v/>
      </c>
      <c r="V823" s="38" t="str">
        <f aca="false">IF(ISBLANK(B823),"",IF( ISBLANK(O823), "", ($Z$41-O823)/365))</f>
        <v/>
      </c>
      <c r="W823" s="29"/>
      <c r="X823" s="50"/>
      <c r="Y823" s="51"/>
    </row>
    <row r="824" customFormat="false" ht="15" hidden="false" customHeight="false" outlineLevel="0" collapsed="false">
      <c r="A824" s="1" t="n">
        <v>828</v>
      </c>
      <c r="B824" s="28" t="n">
        <v>21</v>
      </c>
      <c r="C824" s="29"/>
      <c r="D824" s="30" t="str">
        <f aca="false">CONCATENATE(E824,", ",F824,", кв-ры: ",H824,", агр: ",I824,", ",W824)</f>
        <v>, , кв-ры: 2,12,22,32,42,52,62,, агр: , </v>
      </c>
      <c r="E824" s="31"/>
      <c r="F824" s="31"/>
      <c r="G824" s="31"/>
      <c r="H824" s="31" t="s">
        <v>51</v>
      </c>
      <c r="I824" s="32"/>
      <c r="J824" s="4"/>
      <c r="K824" s="46"/>
      <c r="L824" s="34" t="str">
        <f aca="false">IF(ISBLANK(K824),"a","b")</f>
        <v>a</v>
      </c>
      <c r="M824" s="34" t="str">
        <f aca="false">IF(ISBLANK(B824),"",IF(L824="b",K824,IF(L824="a","")))</f>
        <v/>
      </c>
      <c r="N824" s="35" t="n">
        <f aca="false">IF(ISBLANK(B824),"",IF( ISBLANK(K824), , IF( ISBLANK(O824), 1,) ))</f>
        <v>0</v>
      </c>
      <c r="O824" s="44"/>
      <c r="P824" s="37" t="str">
        <f aca="false">IF(ISBLANK(O824),"a","b")</f>
        <v>a</v>
      </c>
      <c r="Q824" s="34" t="str">
        <f aca="false">IF(ISBLANK(B824),"",IF(P824="b",O824,IF(P824="a","")))</f>
        <v/>
      </c>
      <c r="R824" s="35" t="n">
        <f aca="false">IF(ISBLANK(B824),"",IF( ISBLANK(O824), , 1))</f>
        <v>0</v>
      </c>
      <c r="S824" s="38" t="str">
        <f aca="true">IF(ISBLANK(B824),"",IF( ISBLANK(K824), "" , IF( ISBLANK(O824), (TODAY()-K824)/365, (O824-K824)/365)) )</f>
        <v/>
      </c>
      <c r="T824" s="38" t="str">
        <f aca="false">IF(ISBLANK(B824),"",IF( ISBLANK(K824), "" , IF( ISBLANK(O824), ($Z$41-K824)/365, (O824-K824)/365)) )</f>
        <v/>
      </c>
      <c r="U824" s="38" t="str">
        <f aca="true">IF(ISBLANK(B824),"",IF( ISBLANK(O824), "", (TODAY()-O824)/365))</f>
        <v/>
      </c>
      <c r="V824" s="38" t="str">
        <f aca="false">IF(ISBLANK(B824),"",IF( ISBLANK(O824), "", ($Z$41-O824)/365))</f>
        <v/>
      </c>
      <c r="W824" s="29"/>
      <c r="X824" s="48"/>
      <c r="Y824" s="40"/>
    </row>
    <row r="825" customFormat="false" ht="15" hidden="false" customHeight="false" outlineLevel="0" collapsed="false">
      <c r="A825" s="1" t="n">
        <v>829</v>
      </c>
      <c r="B825" s="28" t="n">
        <v>22</v>
      </c>
      <c r="C825" s="29"/>
      <c r="D825" s="30" t="str">
        <f aca="false">CONCATENATE(E825,", ",F825,", кв-ры: ",H825,", агр: ",I825,", ",W825)</f>
        <v>, , кв-ры: 3,13,23,33,43,53,63,, агр: , </v>
      </c>
      <c r="E825" s="31"/>
      <c r="F825" s="31"/>
      <c r="G825" s="31"/>
      <c r="H825" s="31" t="s">
        <v>52</v>
      </c>
      <c r="I825" s="32"/>
      <c r="J825" s="4"/>
      <c r="K825" s="46"/>
      <c r="L825" s="34" t="str">
        <f aca="false">IF(ISBLANK(K825),"a","b")</f>
        <v>a</v>
      </c>
      <c r="M825" s="34" t="str">
        <f aca="false">IF(ISBLANK(B825),"",IF(L825="b",K825,IF(L825="a","")))</f>
        <v/>
      </c>
      <c r="N825" s="35" t="n">
        <f aca="false">IF(ISBLANK(B825),"",IF( ISBLANK(K825), , IF( ISBLANK(O825), 1,) ))</f>
        <v>0</v>
      </c>
      <c r="O825" s="44"/>
      <c r="P825" s="37" t="str">
        <f aca="false">IF(ISBLANK(O825),"a","b")</f>
        <v>a</v>
      </c>
      <c r="Q825" s="34" t="str">
        <f aca="false">IF(ISBLANK(B825),"",IF(P825="b",O825,IF(P825="a","")))</f>
        <v/>
      </c>
      <c r="R825" s="35" t="n">
        <f aca="false">IF(ISBLANK(B825),"",IF( ISBLANK(O825), , 1))</f>
        <v>0</v>
      </c>
      <c r="S825" s="38" t="str">
        <f aca="true">IF(ISBLANK(B825),"",IF( ISBLANK(K825), "" , IF( ISBLANK(O825), (TODAY()-K825)/365, (O825-K825)/365)) )</f>
        <v/>
      </c>
      <c r="T825" s="38" t="str">
        <f aca="false">IF(ISBLANK(B825),"",IF( ISBLANK(K825), "" , IF( ISBLANK(O825), ($Z$41-K825)/365, (O825-K825)/365)) )</f>
        <v/>
      </c>
      <c r="U825" s="38" t="str">
        <f aca="true">IF(ISBLANK(B825),"",IF( ISBLANK(O825), "", (TODAY()-O825)/365))</f>
        <v/>
      </c>
      <c r="V825" s="38" t="str">
        <f aca="false">IF(ISBLANK(B825),"",IF( ISBLANK(O825), "", ($Z$41-O825)/365))</f>
        <v/>
      </c>
      <c r="W825" s="29"/>
      <c r="X825" s="48"/>
      <c r="Y825" s="40"/>
    </row>
    <row r="826" customFormat="false" ht="15" hidden="false" customHeight="false" outlineLevel="0" collapsed="false">
      <c r="A826" s="1" t="n">
        <v>830</v>
      </c>
      <c r="B826" s="28" t="n">
        <v>23</v>
      </c>
      <c r="C826" s="29"/>
      <c r="D826" s="30" t="str">
        <f aca="false">CONCATENATE(E826,", ",F826,", кв-ры: ",H826,", агр: ",I826,", ",W826)</f>
        <v>, , кв-ры: 4,14,24,34,44,54,64,, агр: , </v>
      </c>
      <c r="E826" s="31"/>
      <c r="F826" s="31"/>
      <c r="G826" s="31"/>
      <c r="H826" s="31" t="s">
        <v>53</v>
      </c>
      <c r="I826" s="32"/>
      <c r="J826" s="4"/>
      <c r="K826" s="46"/>
      <c r="L826" s="34" t="str">
        <f aca="false">IF(ISBLANK(K826),"a","b")</f>
        <v>a</v>
      </c>
      <c r="M826" s="34" t="str">
        <f aca="false">IF(ISBLANK(B826),"",IF(L826="b",K826,IF(L826="a","")))</f>
        <v/>
      </c>
      <c r="N826" s="35" t="n">
        <f aca="false">IF(ISBLANK(B826),"",IF( ISBLANK(K826), , IF( ISBLANK(O826), 1,) ))</f>
        <v>0</v>
      </c>
      <c r="O826" s="44"/>
      <c r="P826" s="37" t="str">
        <f aca="false">IF(ISBLANK(O826),"a","b")</f>
        <v>a</v>
      </c>
      <c r="Q826" s="34" t="str">
        <f aca="false">IF(ISBLANK(B826),"",IF(P826="b",O826,IF(P826="a","")))</f>
        <v/>
      </c>
      <c r="R826" s="35" t="n">
        <f aca="false">IF(ISBLANK(B826),"",IF( ISBLANK(O826), , 1))</f>
        <v>0</v>
      </c>
      <c r="S826" s="38" t="str">
        <f aca="true">IF(ISBLANK(B826),"",IF( ISBLANK(K826), "" , IF( ISBLANK(O826), (TODAY()-K826)/365, (O826-K826)/365)) )</f>
        <v/>
      </c>
      <c r="T826" s="38" t="str">
        <f aca="false">IF(ISBLANK(B826),"",IF( ISBLANK(K826), "" , IF( ISBLANK(O826), ($Z$41-K826)/365, (O826-K826)/365)) )</f>
        <v/>
      </c>
      <c r="U826" s="38" t="str">
        <f aca="true">IF(ISBLANK(B826),"",IF( ISBLANK(O826), "", (TODAY()-O826)/365))</f>
        <v/>
      </c>
      <c r="V826" s="38" t="str">
        <f aca="false">IF(ISBLANK(B826),"",IF( ISBLANK(O826), "", ($Z$41-O826)/365))</f>
        <v/>
      </c>
      <c r="W826" s="29"/>
      <c r="X826" s="48"/>
      <c r="Y826" s="40"/>
    </row>
    <row r="827" customFormat="false" ht="15" hidden="false" customHeight="false" outlineLevel="0" collapsed="false">
      <c r="A827" s="1" t="n">
        <v>831</v>
      </c>
      <c r="B827" s="28" t="n">
        <v>24</v>
      </c>
      <c r="C827" s="29"/>
      <c r="D827" s="30" t="str">
        <f aca="false">CONCATENATE(E827,", ",F827,", кв-ры: ",H827,", агр: ",I827,", ",W827)</f>
        <v>, , кв-ры: 5,15,25,35,45,55,65,, агр: , </v>
      </c>
      <c r="E827" s="31"/>
      <c r="F827" s="31"/>
      <c r="G827" s="31"/>
      <c r="H827" s="31" t="s">
        <v>60</v>
      </c>
      <c r="I827" s="32"/>
      <c r="J827" s="4"/>
      <c r="K827" s="46"/>
      <c r="L827" s="34" t="str">
        <f aca="false">IF(ISBLANK(K827),"a","b")</f>
        <v>a</v>
      </c>
      <c r="M827" s="34" t="str">
        <f aca="false">IF(ISBLANK(B827),"",IF(L827="b",K827,IF(L827="a","")))</f>
        <v/>
      </c>
      <c r="N827" s="35" t="n">
        <f aca="false">IF(ISBLANK(B827),"",IF( ISBLANK(K827), , IF( ISBLANK(O827), 1,) ))</f>
        <v>0</v>
      </c>
      <c r="O827" s="44"/>
      <c r="P827" s="37" t="str">
        <f aca="false">IF(ISBLANK(O827),"a","b")</f>
        <v>a</v>
      </c>
      <c r="Q827" s="34" t="str">
        <f aca="false">IF(ISBLANK(B827),"",IF(P827="b",O827,IF(P827="a","")))</f>
        <v/>
      </c>
      <c r="R827" s="35" t="n">
        <f aca="false">IF(ISBLANK(B827),"",IF( ISBLANK(O827), , 1))</f>
        <v>0</v>
      </c>
      <c r="S827" s="38" t="str">
        <f aca="true">IF(ISBLANK(B827),"",IF( ISBLANK(K827), "" , IF( ISBLANK(O827), (TODAY()-K827)/365, (O827-K827)/365)) )</f>
        <v/>
      </c>
      <c r="T827" s="38" t="str">
        <f aca="false">IF(ISBLANK(B827),"",IF( ISBLANK(K827), "" , IF( ISBLANK(O827), ($Z$41-K827)/365, (O827-K827)/365)) )</f>
        <v/>
      </c>
      <c r="U827" s="38" t="str">
        <f aca="true">IF(ISBLANK(B827),"",IF( ISBLANK(O827), "", (TODAY()-O827)/365))</f>
        <v/>
      </c>
      <c r="V827" s="38" t="str">
        <f aca="false">IF(ISBLANK(B827),"",IF( ISBLANK(O827), "", ($Z$41-O827)/365))</f>
        <v/>
      </c>
      <c r="W827" s="29"/>
      <c r="X827" s="39"/>
      <c r="Y827" s="40"/>
    </row>
    <row r="828" customFormat="false" ht="15" hidden="false" customHeight="false" outlineLevel="0" collapsed="false">
      <c r="A828" s="1" t="n">
        <v>832</v>
      </c>
      <c r="B828" s="28" t="n">
        <v>25</v>
      </c>
      <c r="C828" s="29"/>
      <c r="D828" s="30" t="str">
        <f aca="false">CONCATENATE(E828,", ",F828,", кв-ры: ",H828,", агр: ",I828,", ",W828)</f>
        <v>, , кв-ры: 6,16,26,36,46,56,66,, агр: , </v>
      </c>
      <c r="E828" s="31"/>
      <c r="F828" s="31"/>
      <c r="G828" s="31"/>
      <c r="H828" s="31" t="s">
        <v>61</v>
      </c>
      <c r="I828" s="32"/>
      <c r="J828" s="4"/>
      <c r="K828" s="46"/>
      <c r="L828" s="34" t="str">
        <f aca="false">IF(ISBLANK(K828),"a","b")</f>
        <v>a</v>
      </c>
      <c r="M828" s="34" t="str">
        <f aca="false">IF(ISBLANK(B828),"",IF(L828="b",K828,IF(L828="a","")))</f>
        <v/>
      </c>
      <c r="N828" s="35" t="n">
        <f aca="false">IF(ISBLANK(B828),"",IF( ISBLANK(K828), , IF( ISBLANK(O828), 1,) ))</f>
        <v>0</v>
      </c>
      <c r="O828" s="44"/>
      <c r="P828" s="37" t="str">
        <f aca="false">IF(ISBLANK(O828),"a","b")</f>
        <v>a</v>
      </c>
      <c r="Q828" s="34" t="str">
        <f aca="false">IF(ISBLANK(B828),"",IF(P828="b",O828,IF(P828="a","")))</f>
        <v/>
      </c>
      <c r="R828" s="35" t="n">
        <f aca="false">IF(ISBLANK(B828),"",IF( ISBLANK(O828), , 1))</f>
        <v>0</v>
      </c>
      <c r="S828" s="38" t="str">
        <f aca="true">IF(ISBLANK(B828),"",IF( ISBLANK(K828), "" , IF( ISBLANK(O828), (TODAY()-K828)/365, (O828-K828)/365)) )</f>
        <v/>
      </c>
      <c r="T828" s="38" t="str">
        <f aca="false">IF(ISBLANK(B828),"",IF( ISBLANK(K828), "" , IF( ISBLANK(O828), ($Z$41-K828)/365, (O828-K828)/365)) )</f>
        <v/>
      </c>
      <c r="U828" s="38" t="str">
        <f aca="true">IF(ISBLANK(B828),"",IF( ISBLANK(O828), "", (TODAY()-O828)/365))</f>
        <v/>
      </c>
      <c r="V828" s="38" t="str">
        <f aca="false">IF(ISBLANK(B828),"",IF( ISBLANK(O828), "", ($Z$41-O828)/365))</f>
        <v/>
      </c>
      <c r="W828" s="29"/>
      <c r="X828" s="39"/>
      <c r="Y828" s="40"/>
    </row>
    <row r="829" customFormat="false" ht="15" hidden="false" customHeight="false" outlineLevel="0" collapsed="false">
      <c r="A829" s="1" t="n">
        <v>833</v>
      </c>
      <c r="B829" s="28" t="n">
        <v>26</v>
      </c>
      <c r="C829" s="29"/>
      <c r="D829" s="30" t="str">
        <f aca="false">CONCATENATE(E829,", ",F829,", кв-ры: ",H829,", агр: ",I829,", ",W829)</f>
        <v>, , кв-ры: 7,17,27,37,47,57,67,, агр: , </v>
      </c>
      <c r="E829" s="31"/>
      <c r="F829" s="31"/>
      <c r="G829" s="31"/>
      <c r="H829" s="31" t="s">
        <v>62</v>
      </c>
      <c r="I829" s="32"/>
      <c r="J829" s="4"/>
      <c r="K829" s="46"/>
      <c r="L829" s="34" t="str">
        <f aca="false">IF(ISBLANK(K829),"a","b")</f>
        <v>a</v>
      </c>
      <c r="M829" s="34" t="str">
        <f aca="false">IF(ISBLANK(B829),"",IF(L829="b",K829,IF(L829="a","")))</f>
        <v/>
      </c>
      <c r="N829" s="35" t="n">
        <f aca="false">IF(ISBLANK(B829),"",IF( ISBLANK(K829), , IF( ISBLANK(O829), 1,) ))</f>
        <v>0</v>
      </c>
      <c r="O829" s="44"/>
      <c r="P829" s="37" t="str">
        <f aca="false">IF(ISBLANK(O829),"a","b")</f>
        <v>a</v>
      </c>
      <c r="Q829" s="34" t="str">
        <f aca="false">IF(ISBLANK(B829),"",IF(P829="b",O829,IF(P829="a","")))</f>
        <v/>
      </c>
      <c r="R829" s="35" t="n">
        <f aca="false">IF(ISBLANK(B829),"",IF( ISBLANK(O829), , 1))</f>
        <v>0</v>
      </c>
      <c r="S829" s="38" t="str">
        <f aca="true">IF(ISBLANK(B829),"",IF( ISBLANK(K829), "" , IF( ISBLANK(O829), (TODAY()-K829)/365, (O829-K829)/365)) )</f>
        <v/>
      </c>
      <c r="T829" s="38" t="str">
        <f aca="false">IF(ISBLANK(B829),"",IF( ISBLANK(K829), "" , IF( ISBLANK(O829), ($Z$41-K829)/365, (O829-K829)/365)) )</f>
        <v/>
      </c>
      <c r="U829" s="38" t="str">
        <f aca="true">IF(ISBLANK(B829),"",IF( ISBLANK(O829), "", (TODAY()-O829)/365))</f>
        <v/>
      </c>
      <c r="V829" s="38" t="str">
        <f aca="false">IF(ISBLANK(B829),"",IF( ISBLANK(O829), "", ($Z$41-O829)/365))</f>
        <v/>
      </c>
      <c r="W829" s="29"/>
      <c r="X829" s="39"/>
      <c r="Y829" s="40"/>
    </row>
    <row r="830" customFormat="false" ht="15" hidden="false" customHeight="false" outlineLevel="0" collapsed="false">
      <c r="A830" s="1" t="n">
        <v>834</v>
      </c>
      <c r="B830" s="28" t="n">
        <v>27</v>
      </c>
      <c r="C830" s="29"/>
      <c r="D830" s="30" t="str">
        <f aca="false">CONCATENATE(E830,", ",F830,", кв-ры: ",H830,", агр: ",I830,", ",W830)</f>
        <v>, , кв-ры: 8,18,28,38,48,58,68,, агр: , </v>
      </c>
      <c r="E830" s="31"/>
      <c r="F830" s="31"/>
      <c r="G830" s="31"/>
      <c r="H830" s="31" t="s">
        <v>63</v>
      </c>
      <c r="I830" s="32"/>
      <c r="J830" s="4"/>
      <c r="K830" s="46"/>
      <c r="L830" s="34" t="str">
        <f aca="false">IF(ISBLANK(K830),"a","b")</f>
        <v>a</v>
      </c>
      <c r="M830" s="34" t="str">
        <f aca="false">IF(ISBLANK(B830),"",IF(L830="b",K830,IF(L830="a","")))</f>
        <v/>
      </c>
      <c r="N830" s="35" t="n">
        <f aca="false">IF(ISBLANK(B830),"",IF( ISBLANK(K830), , IF( ISBLANK(O830), 1,) ))</f>
        <v>0</v>
      </c>
      <c r="O830" s="44"/>
      <c r="P830" s="37" t="str">
        <f aca="false">IF(ISBLANK(O830),"a","b")</f>
        <v>a</v>
      </c>
      <c r="Q830" s="34" t="str">
        <f aca="false">IF(ISBLANK(B830),"",IF(P830="b",O830,IF(P830="a","")))</f>
        <v/>
      </c>
      <c r="R830" s="35" t="n">
        <f aca="false">IF(ISBLANK(B830),"",IF( ISBLANK(O830), , 1))</f>
        <v>0</v>
      </c>
      <c r="S830" s="38" t="str">
        <f aca="true">IF(ISBLANK(B830),"",IF( ISBLANK(K830), "" , IF( ISBLANK(O830), (TODAY()-K830)/365, (O830-K830)/365)) )</f>
        <v/>
      </c>
      <c r="T830" s="38" t="str">
        <f aca="false">IF(ISBLANK(B830),"",IF( ISBLANK(K830), "" , IF( ISBLANK(O830), ($Z$41-K830)/365, (O830-K830)/365)) )</f>
        <v/>
      </c>
      <c r="U830" s="38" t="str">
        <f aca="true">IF(ISBLANK(B830),"",IF( ISBLANK(O830), "", (TODAY()-O830)/365))</f>
        <v/>
      </c>
      <c r="V830" s="38" t="str">
        <f aca="false">IF(ISBLANK(B830),"",IF( ISBLANK(O830), "", ($Z$41-O830)/365))</f>
        <v/>
      </c>
      <c r="W830" s="29"/>
      <c r="X830" s="39"/>
      <c r="Y830" s="40"/>
    </row>
    <row r="831" customFormat="false" ht="15" hidden="false" customHeight="false" outlineLevel="0" collapsed="false">
      <c r="A831" s="1" t="n">
        <v>835</v>
      </c>
      <c r="B831" s="28" t="n">
        <v>28</v>
      </c>
      <c r="C831" s="29"/>
      <c r="D831" s="30" t="str">
        <f aca="false">CONCATENATE(E831,", ",F831,", кв-ры: ",H831,", агр: ",I831,", ",W831)</f>
        <v>, , кв-ры: 9,19,29,39,49,59,69,, агр: , </v>
      </c>
      <c r="E831" s="31"/>
      <c r="F831" s="31"/>
      <c r="G831" s="31"/>
      <c r="H831" s="31" t="s">
        <v>64</v>
      </c>
      <c r="I831" s="32"/>
      <c r="J831" s="4"/>
      <c r="K831" s="46"/>
      <c r="L831" s="34" t="str">
        <f aca="false">IF(ISBLANK(K831),"a","b")</f>
        <v>a</v>
      </c>
      <c r="M831" s="34" t="str">
        <f aca="false">IF(ISBLANK(B831),"",IF(L831="b",K831,IF(L831="a","")))</f>
        <v/>
      </c>
      <c r="N831" s="35" t="n">
        <f aca="false">IF(ISBLANK(B831),"",IF( ISBLANK(K831), , IF( ISBLANK(O831), 1,) ))</f>
        <v>0</v>
      </c>
      <c r="O831" s="44"/>
      <c r="P831" s="37" t="str">
        <f aca="false">IF(ISBLANK(O831),"a","b")</f>
        <v>a</v>
      </c>
      <c r="Q831" s="34" t="str">
        <f aca="false">IF(ISBLANK(B831),"",IF(P831="b",O831,IF(P831="a","")))</f>
        <v/>
      </c>
      <c r="R831" s="35" t="n">
        <f aca="false">IF(ISBLANK(B831),"",IF( ISBLANK(O831), , 1))</f>
        <v>0</v>
      </c>
      <c r="S831" s="38" t="str">
        <f aca="true">IF(ISBLANK(B831),"",IF( ISBLANK(K831), "" , IF( ISBLANK(O831), (TODAY()-K831)/365, (O831-K831)/365)) )</f>
        <v/>
      </c>
      <c r="T831" s="38" t="str">
        <f aca="false">IF(ISBLANK(B831),"",IF( ISBLANK(K831), "" , IF( ISBLANK(O831), ($Z$41-K831)/365, (O831-K831)/365)) )</f>
        <v/>
      </c>
      <c r="U831" s="38" t="str">
        <f aca="true">IF(ISBLANK(B831),"",IF( ISBLANK(O831), "", (TODAY()-O831)/365))</f>
        <v/>
      </c>
      <c r="V831" s="38" t="str">
        <f aca="false">IF(ISBLANK(B831),"",IF( ISBLANK(O831), "", ($Z$41-O831)/365))</f>
        <v/>
      </c>
      <c r="W831" s="29"/>
      <c r="X831" s="39"/>
      <c r="Y831" s="40"/>
    </row>
    <row r="832" customFormat="false" ht="15" hidden="false" customHeight="false" outlineLevel="0" collapsed="false">
      <c r="A832" s="1" t="n">
        <v>836</v>
      </c>
      <c r="B832" s="28" t="n">
        <v>29</v>
      </c>
      <c r="C832" s="29"/>
      <c r="D832" s="30" t="str">
        <f aca="false">CONCATENATE(E832,", ",F832,", кв-ры: ",H832,", агр: ",I832,", ",W832)</f>
        <v>, , кв-ры: 10,20,30,40,50,60,70,, агр: , </v>
      </c>
      <c r="E832" s="31"/>
      <c r="F832" s="31"/>
      <c r="G832" s="31"/>
      <c r="H832" s="31" t="s">
        <v>65</v>
      </c>
      <c r="I832" s="32"/>
      <c r="J832" s="4"/>
      <c r="K832" s="46"/>
      <c r="L832" s="34" t="str">
        <f aca="false">IF(ISBLANK(K832),"a","b")</f>
        <v>a</v>
      </c>
      <c r="M832" s="34" t="str">
        <f aca="false">IF(ISBLANK(B832),"",IF(L832="b",K832,IF(L832="a","")))</f>
        <v/>
      </c>
      <c r="N832" s="35" t="n">
        <f aca="false">IF(ISBLANK(B832),"",IF( ISBLANK(K832), , IF( ISBLANK(O832), 1,) ))</f>
        <v>0</v>
      </c>
      <c r="O832" s="44"/>
      <c r="P832" s="37" t="str">
        <f aca="false">IF(ISBLANK(O832),"a","b")</f>
        <v>a</v>
      </c>
      <c r="Q832" s="34" t="str">
        <f aca="false">IF(ISBLANK(B832),"",IF(P832="b",O832,IF(P832="a","")))</f>
        <v/>
      </c>
      <c r="R832" s="35" t="n">
        <f aca="false">IF(ISBLANK(B832),"",IF( ISBLANK(O832), , 1))</f>
        <v>0</v>
      </c>
      <c r="S832" s="38" t="str">
        <f aca="true">IF(ISBLANK(B832),"",IF( ISBLANK(K832), "" , IF( ISBLANK(O832), (TODAY()-K832)/365, (O832-K832)/365)) )</f>
        <v/>
      </c>
      <c r="T832" s="38" t="str">
        <f aca="false">IF(ISBLANK(B832),"",IF( ISBLANK(K832), "" , IF( ISBLANK(O832), ($Z$41-K832)/365, (O832-K832)/365)) )</f>
        <v/>
      </c>
      <c r="U832" s="38" t="str">
        <f aca="true">IF(ISBLANK(B832),"",IF( ISBLANK(O832), "", (TODAY()-O832)/365))</f>
        <v/>
      </c>
      <c r="V832" s="38" t="str">
        <f aca="false">IF(ISBLANK(B832),"",IF( ISBLANK(O832), "", ($Z$41-O832)/365))</f>
        <v/>
      </c>
      <c r="W832" s="29"/>
      <c r="X832" s="39"/>
      <c r="Y832" s="40"/>
    </row>
    <row r="833" customFormat="false" ht="15" hidden="false" customHeight="false" outlineLevel="0" collapsed="false">
      <c r="A833" s="1" t="n">
        <v>837</v>
      </c>
      <c r="B833" s="28" t="n">
        <v>30</v>
      </c>
      <c r="C833" s="29" t="n">
        <v>11</v>
      </c>
      <c r="D833" s="30" t="str">
        <f aca="false">CONCATENATE(E833,", ",F833,", кв-ры: ",H833,", агр: ",I833,", ",W833)</f>
        <v> Калинина, 43, кв-ры: 1,11,21,31,41,51,61,, агр: , </v>
      </c>
      <c r="E833" s="31" t="s">
        <v>172</v>
      </c>
      <c r="F833" s="31" t="n">
        <v>43</v>
      </c>
      <c r="G833" s="31" t="n">
        <v>70</v>
      </c>
      <c r="H833" s="31" t="s">
        <v>50</v>
      </c>
      <c r="I833" s="32"/>
      <c r="J833" s="4"/>
      <c r="K833" s="46"/>
      <c r="L833" s="34" t="str">
        <f aca="false">IF(ISBLANK(K833),"a","b")</f>
        <v>a</v>
      </c>
      <c r="M833" s="34" t="str">
        <f aca="false">IF(ISBLANK(B833),"",IF(L833="b",K833,IF(L833="a","")))</f>
        <v/>
      </c>
      <c r="N833" s="35" t="n">
        <f aca="false">IF(ISBLANK(B833),"",IF( ISBLANK(K833), , IF( ISBLANK(O833), 1,) ))</f>
        <v>0</v>
      </c>
      <c r="O833" s="44"/>
      <c r="P833" s="37" t="str">
        <f aca="false">IF(ISBLANK(O833),"a","b")</f>
        <v>a</v>
      </c>
      <c r="Q833" s="34" t="str">
        <f aca="false">IF(ISBLANK(B833),"",IF(P833="b",O833,IF(P833="a","")))</f>
        <v/>
      </c>
      <c r="R833" s="35" t="n">
        <f aca="false">IF(ISBLANK(B833),"",IF( ISBLANK(O833), , 1))</f>
        <v>0</v>
      </c>
      <c r="S833" s="38" t="str">
        <f aca="true">IF(ISBLANK(B833),"",IF( ISBLANK(K833), "" , IF( ISBLANK(O833), (TODAY()-K833)/365, (O833-K833)/365)) )</f>
        <v/>
      </c>
      <c r="T833" s="38" t="str">
        <f aca="false">IF(ISBLANK(B833),"",IF( ISBLANK(K833), "" , IF( ISBLANK(O833), ($Z$41-K833)/365, (O833-K833)/365)) )</f>
        <v/>
      </c>
      <c r="U833" s="38" t="str">
        <f aca="true">IF(ISBLANK(B833),"",IF( ISBLANK(O833), "", (TODAY()-O833)/365))</f>
        <v/>
      </c>
      <c r="V833" s="38" t="str">
        <f aca="false">IF(ISBLANK(B833),"",IF( ISBLANK(O833), "", ($Z$41-O833)/365))</f>
        <v/>
      </c>
      <c r="W833" s="29"/>
      <c r="X833" s="39"/>
      <c r="Y833" s="40"/>
    </row>
    <row r="834" customFormat="false" ht="15" hidden="false" customHeight="false" outlineLevel="0" collapsed="false">
      <c r="A834" s="1" t="n">
        <v>838</v>
      </c>
      <c r="B834" s="28" t="n">
        <v>31</v>
      </c>
      <c r="C834" s="29"/>
      <c r="D834" s="30" t="str">
        <f aca="false">CONCATENATE(E834,", ",F834,", кв-ры: ",H834,", агр: ",I834,", ",W834)</f>
        <v>, , кв-ры: 2,12,22,32,42,52,62,, агр: , </v>
      </c>
      <c r="E834" s="31"/>
      <c r="F834" s="31"/>
      <c r="G834" s="31"/>
      <c r="H834" s="31" t="s">
        <v>51</v>
      </c>
      <c r="I834" s="32"/>
      <c r="J834" s="4"/>
      <c r="K834" s="46"/>
      <c r="L834" s="34" t="str">
        <f aca="false">IF(ISBLANK(K834),"a","b")</f>
        <v>a</v>
      </c>
      <c r="M834" s="34" t="str">
        <f aca="false">IF(ISBLANK(B834),"",IF(L834="b",K834,IF(L834="a","")))</f>
        <v/>
      </c>
      <c r="N834" s="35" t="n">
        <f aca="false">IF(ISBLANK(B834),"",IF( ISBLANK(K834), , IF( ISBLANK(O834), 1,) ))</f>
        <v>0</v>
      </c>
      <c r="O834" s="44"/>
      <c r="P834" s="37" t="str">
        <f aca="false">IF(ISBLANK(O834),"a","b")</f>
        <v>a</v>
      </c>
      <c r="Q834" s="34" t="str">
        <f aca="false">IF(ISBLANK(B834),"",IF(P834="b",O834,IF(P834="a","")))</f>
        <v/>
      </c>
      <c r="R834" s="35" t="n">
        <f aca="false">IF(ISBLANK(B834),"",IF( ISBLANK(O834), , 1))</f>
        <v>0</v>
      </c>
      <c r="S834" s="38" t="str">
        <f aca="true">IF(ISBLANK(B834),"",IF( ISBLANK(K834), "" , IF( ISBLANK(O834), (TODAY()-K834)/365, (O834-K834)/365)) )</f>
        <v/>
      </c>
      <c r="T834" s="38" t="str">
        <f aca="false">IF(ISBLANK(B834),"",IF( ISBLANK(K834), "" , IF( ISBLANK(O834), ($Z$41-K834)/365, (O834-K834)/365)) )</f>
        <v/>
      </c>
      <c r="U834" s="38" t="str">
        <f aca="true">IF(ISBLANK(B834),"",IF( ISBLANK(O834), "", (TODAY()-O834)/365))</f>
        <v/>
      </c>
      <c r="V834" s="38" t="str">
        <f aca="false">IF(ISBLANK(B834),"",IF( ISBLANK(O834), "", ($Z$41-O834)/365))</f>
        <v/>
      </c>
      <c r="W834" s="29"/>
      <c r="X834" s="39"/>
      <c r="Y834" s="40"/>
    </row>
    <row r="835" customFormat="false" ht="15" hidden="false" customHeight="false" outlineLevel="0" collapsed="false">
      <c r="A835" s="1" t="n">
        <v>839</v>
      </c>
      <c r="B835" s="28" t="n">
        <v>32</v>
      </c>
      <c r="C835" s="29"/>
      <c r="D835" s="30" t="str">
        <f aca="false">CONCATENATE(E835,", ",F835,", кв-ры: ",H835,", агр: ",I835,", ",W835)</f>
        <v>, , кв-ры: 3,13,23,33,43,53,63,, агр: , </v>
      </c>
      <c r="E835" s="31"/>
      <c r="F835" s="31"/>
      <c r="G835" s="31"/>
      <c r="H835" s="31" t="s">
        <v>52</v>
      </c>
      <c r="I835" s="32"/>
      <c r="J835" s="4"/>
      <c r="K835" s="46"/>
      <c r="L835" s="34" t="str">
        <f aca="false">IF(ISBLANK(K835),"a","b")</f>
        <v>a</v>
      </c>
      <c r="M835" s="34" t="str">
        <f aca="false">IF(ISBLANK(B835),"",IF(L835="b",K835,IF(L835="a","")))</f>
        <v/>
      </c>
      <c r="N835" s="35" t="n">
        <f aca="false">IF(ISBLANK(B835),"",IF( ISBLANK(K835), , IF( ISBLANK(O835), 1,) ))</f>
        <v>0</v>
      </c>
      <c r="O835" s="44"/>
      <c r="P835" s="37" t="str">
        <f aca="false">IF(ISBLANK(O835),"a","b")</f>
        <v>a</v>
      </c>
      <c r="Q835" s="34" t="str">
        <f aca="false">IF(ISBLANK(B835),"",IF(P835="b",O835,IF(P835="a","")))</f>
        <v/>
      </c>
      <c r="R835" s="35" t="n">
        <f aca="false">IF(ISBLANK(B835),"",IF( ISBLANK(O835), , 1))</f>
        <v>0</v>
      </c>
      <c r="S835" s="38" t="str">
        <f aca="true">IF(ISBLANK(B835),"",IF( ISBLANK(K835), "" , IF( ISBLANK(O835), (TODAY()-K835)/365, (O835-K835)/365)) )</f>
        <v/>
      </c>
      <c r="T835" s="38" t="str">
        <f aca="false">IF(ISBLANK(B835),"",IF( ISBLANK(K835), "" , IF( ISBLANK(O835), ($Z$41-K835)/365, (O835-K835)/365)) )</f>
        <v/>
      </c>
      <c r="U835" s="38" t="str">
        <f aca="true">IF(ISBLANK(B835),"",IF( ISBLANK(O835), "", (TODAY()-O835)/365))</f>
        <v/>
      </c>
      <c r="V835" s="38" t="str">
        <f aca="false">IF(ISBLANK(B835),"",IF( ISBLANK(O835), "", ($Z$41-O835)/365))</f>
        <v/>
      </c>
      <c r="W835" s="29"/>
      <c r="X835" s="39"/>
      <c r="Y835" s="40"/>
    </row>
    <row r="836" customFormat="false" ht="15" hidden="false" customHeight="false" outlineLevel="0" collapsed="false">
      <c r="A836" s="1" t="n">
        <v>840</v>
      </c>
      <c r="B836" s="28" t="n">
        <v>33</v>
      </c>
      <c r="C836" s="29"/>
      <c r="D836" s="30" t="str">
        <f aca="false">CONCATENATE(E836,", ",F836,", кв-ры: ",H836,", агр: ",I836,", ",W836)</f>
        <v>, , кв-ры: 4,14,24,34,44,54,64,, агр: , </v>
      </c>
      <c r="E836" s="31"/>
      <c r="F836" s="31"/>
      <c r="G836" s="31"/>
      <c r="H836" s="31" t="s">
        <v>53</v>
      </c>
      <c r="I836" s="32"/>
      <c r="J836" s="4"/>
      <c r="K836" s="46"/>
      <c r="L836" s="34" t="str">
        <f aca="false">IF(ISBLANK(K836),"a","b")</f>
        <v>a</v>
      </c>
      <c r="M836" s="34" t="str">
        <f aca="false">IF(ISBLANK(B836),"",IF(L836="b",K836,IF(L836="a","")))</f>
        <v/>
      </c>
      <c r="N836" s="35" t="n">
        <f aca="false">IF(ISBLANK(B836),"",IF( ISBLANK(K836), , IF( ISBLANK(O836), 1,) ))</f>
        <v>0</v>
      </c>
      <c r="O836" s="44"/>
      <c r="P836" s="37" t="str">
        <f aca="false">IF(ISBLANK(O836),"a","b")</f>
        <v>a</v>
      </c>
      <c r="Q836" s="34" t="str">
        <f aca="false">IF(ISBLANK(B836),"",IF(P836="b",O836,IF(P836="a","")))</f>
        <v/>
      </c>
      <c r="R836" s="35" t="n">
        <f aca="false">IF(ISBLANK(B836),"",IF( ISBLANK(O836), , 1))</f>
        <v>0</v>
      </c>
      <c r="S836" s="38" t="str">
        <f aca="true">IF(ISBLANK(B836),"",IF( ISBLANK(K836), "" , IF( ISBLANK(O836), (TODAY()-K836)/365, (O836-K836)/365)) )</f>
        <v/>
      </c>
      <c r="T836" s="38" t="str">
        <f aca="false">IF(ISBLANK(B836),"",IF( ISBLANK(K836), "" , IF( ISBLANK(O836), ($Z$41-K836)/365, (O836-K836)/365)) )</f>
        <v/>
      </c>
      <c r="U836" s="38" t="str">
        <f aca="true">IF(ISBLANK(B836),"",IF( ISBLANK(O836), "", (TODAY()-O836)/365))</f>
        <v/>
      </c>
      <c r="V836" s="38" t="str">
        <f aca="false">IF(ISBLANK(B836),"",IF( ISBLANK(O836), "", ($Z$41-O836)/365))</f>
        <v/>
      </c>
      <c r="W836" s="29"/>
      <c r="X836" s="39"/>
      <c r="Y836" s="40"/>
    </row>
    <row r="837" customFormat="false" ht="15" hidden="false" customHeight="false" outlineLevel="0" collapsed="false">
      <c r="A837" s="1" t="n">
        <v>841</v>
      </c>
      <c r="B837" s="28" t="n">
        <v>34</v>
      </c>
      <c r="C837" s="29"/>
      <c r="D837" s="30" t="str">
        <f aca="false">CONCATENATE(E837,", ",F837,", кв-ры: ",H837,", агр: ",I837,", ",W837)</f>
        <v>, , кв-ры: 5,15,25,35,45,55,65,, агр: , </v>
      </c>
      <c r="E837" s="31"/>
      <c r="F837" s="31"/>
      <c r="G837" s="31"/>
      <c r="H837" s="31" t="s">
        <v>60</v>
      </c>
      <c r="I837" s="32"/>
      <c r="J837" s="4"/>
      <c r="K837" s="46"/>
      <c r="L837" s="34" t="str">
        <f aca="false">IF(ISBLANK(K837),"a","b")</f>
        <v>a</v>
      </c>
      <c r="M837" s="34" t="str">
        <f aca="false">IF(ISBLANK(B837),"",IF(L837="b",K837,IF(L837="a","")))</f>
        <v/>
      </c>
      <c r="N837" s="35" t="n">
        <f aca="false">IF(ISBLANK(B837),"",IF( ISBLANK(K837), , IF( ISBLANK(O837), 1,) ))</f>
        <v>0</v>
      </c>
      <c r="O837" s="44"/>
      <c r="P837" s="37" t="str">
        <f aca="false">IF(ISBLANK(O837),"a","b")</f>
        <v>a</v>
      </c>
      <c r="Q837" s="34" t="str">
        <f aca="false">IF(ISBLANK(B837),"",IF(P837="b",O837,IF(P837="a","")))</f>
        <v/>
      </c>
      <c r="R837" s="35" t="n">
        <f aca="false">IF(ISBLANK(B837),"",IF( ISBLANK(O837), , 1))</f>
        <v>0</v>
      </c>
      <c r="S837" s="38" t="str">
        <f aca="true">IF(ISBLANK(B837),"",IF( ISBLANK(K837), "" , IF( ISBLANK(O837), (TODAY()-K837)/365, (O837-K837)/365)) )</f>
        <v/>
      </c>
      <c r="T837" s="38" t="str">
        <f aca="false">IF(ISBLANK(B837),"",IF( ISBLANK(K837), "" , IF( ISBLANK(O837), ($Z$41-K837)/365, (O837-K837)/365)) )</f>
        <v/>
      </c>
      <c r="U837" s="38" t="str">
        <f aca="true">IF(ISBLANK(B837),"",IF( ISBLANK(O837), "", (TODAY()-O837)/365))</f>
        <v/>
      </c>
      <c r="V837" s="38" t="str">
        <f aca="false">IF(ISBLANK(B837),"",IF( ISBLANK(O837), "", ($Z$41-O837)/365))</f>
        <v/>
      </c>
      <c r="W837" s="29"/>
      <c r="X837" s="39"/>
      <c r="Y837" s="40"/>
    </row>
    <row r="838" customFormat="false" ht="15" hidden="false" customHeight="false" outlineLevel="0" collapsed="false">
      <c r="A838" s="1" t="n">
        <v>842</v>
      </c>
      <c r="B838" s="28" t="n">
        <v>35</v>
      </c>
      <c r="C838" s="29"/>
      <c r="D838" s="30" t="str">
        <f aca="false">CONCATENATE(E838,", ",F838,", кв-ры: ",H838,", агр: ",I838,", ",W838)</f>
        <v>, , кв-ры: 6,16,26,36,46,56,66,, агр: , </v>
      </c>
      <c r="E838" s="31"/>
      <c r="F838" s="31"/>
      <c r="G838" s="31"/>
      <c r="H838" s="31" t="s">
        <v>61</v>
      </c>
      <c r="I838" s="32"/>
      <c r="J838" s="4"/>
      <c r="K838" s="46"/>
      <c r="L838" s="34" t="str">
        <f aca="false">IF(ISBLANK(K838),"a","b")</f>
        <v>a</v>
      </c>
      <c r="M838" s="34" t="str">
        <f aca="false">IF(ISBLANK(B838),"",IF(L838="b",K838,IF(L838="a","")))</f>
        <v/>
      </c>
      <c r="N838" s="35" t="n">
        <f aca="false">IF(ISBLANK(B838),"",IF( ISBLANK(K838), , IF( ISBLANK(O838), 1,) ))</f>
        <v>0</v>
      </c>
      <c r="O838" s="44"/>
      <c r="P838" s="37" t="str">
        <f aca="false">IF(ISBLANK(O838),"a","b")</f>
        <v>a</v>
      </c>
      <c r="Q838" s="34" t="str">
        <f aca="false">IF(ISBLANK(B838),"",IF(P838="b",O838,IF(P838="a","")))</f>
        <v/>
      </c>
      <c r="R838" s="35" t="n">
        <f aca="false">IF(ISBLANK(B838),"",IF( ISBLANK(O838), , 1))</f>
        <v>0</v>
      </c>
      <c r="S838" s="38" t="str">
        <f aca="true">IF(ISBLANK(B838),"",IF( ISBLANK(K838), "" , IF( ISBLANK(O838), (TODAY()-K838)/365, (O838-K838)/365)) )</f>
        <v/>
      </c>
      <c r="T838" s="38" t="str">
        <f aca="false">IF(ISBLANK(B838),"",IF( ISBLANK(K838), "" , IF( ISBLANK(O838), ($Z$41-K838)/365, (O838-K838)/365)) )</f>
        <v/>
      </c>
      <c r="U838" s="38" t="str">
        <f aca="true">IF(ISBLANK(B838),"",IF( ISBLANK(O838), "", (TODAY()-O838)/365))</f>
        <v/>
      </c>
      <c r="V838" s="38" t="str">
        <f aca="false">IF(ISBLANK(B838),"",IF( ISBLANK(O838), "", ($Z$41-O838)/365))</f>
        <v/>
      </c>
      <c r="X838" s="39"/>
      <c r="Y838" s="40"/>
    </row>
    <row r="839" customFormat="false" ht="15" hidden="false" customHeight="false" outlineLevel="0" collapsed="false">
      <c r="A839" s="1" t="n">
        <v>843</v>
      </c>
      <c r="B839" s="28" t="n">
        <v>36</v>
      </c>
      <c r="C839" s="29"/>
      <c r="D839" s="30" t="str">
        <f aca="false">CONCATENATE(E839,", ",F839,", кв-ры: ",H839,", агр: ",I839,", ",W839)</f>
        <v>, , кв-ры: 7,17,27,37,47,57,67,, агр: , </v>
      </c>
      <c r="E839" s="31"/>
      <c r="F839" s="31"/>
      <c r="G839" s="31"/>
      <c r="H839" s="31" t="s">
        <v>62</v>
      </c>
      <c r="I839" s="32"/>
      <c r="J839" s="4"/>
      <c r="K839" s="46"/>
      <c r="L839" s="34" t="str">
        <f aca="false">IF(ISBLANK(K839),"a","b")</f>
        <v>a</v>
      </c>
      <c r="M839" s="34" t="str">
        <f aca="false">IF(ISBLANK(B839),"",IF(L839="b",K839,IF(L839="a","")))</f>
        <v/>
      </c>
      <c r="N839" s="35" t="n">
        <f aca="false">IF(ISBLANK(B839),"",IF( ISBLANK(K839), , IF( ISBLANK(O839), 1,) ))</f>
        <v>0</v>
      </c>
      <c r="O839" s="44"/>
      <c r="P839" s="37" t="str">
        <f aca="false">IF(ISBLANK(O839),"a","b")</f>
        <v>a</v>
      </c>
      <c r="Q839" s="34" t="str">
        <f aca="false">IF(ISBLANK(B839),"",IF(P839="b",O839,IF(P839="a","")))</f>
        <v/>
      </c>
      <c r="R839" s="35" t="n">
        <f aca="false">IF(ISBLANK(B839),"",IF( ISBLANK(O839), , 1))</f>
        <v>0</v>
      </c>
      <c r="S839" s="38" t="str">
        <f aca="true">IF(ISBLANK(B839),"",IF( ISBLANK(K839), "" , IF( ISBLANK(O839), (TODAY()-K839)/365, (O839-K839)/365)) )</f>
        <v/>
      </c>
      <c r="T839" s="38" t="str">
        <f aca="false">IF(ISBLANK(B839),"",IF( ISBLANK(K839), "" , IF( ISBLANK(O839), ($Z$41-K839)/365, (O839-K839)/365)) )</f>
        <v/>
      </c>
      <c r="U839" s="38" t="str">
        <f aca="true">IF(ISBLANK(B839),"",IF( ISBLANK(O839), "", (TODAY()-O839)/365))</f>
        <v/>
      </c>
      <c r="V839" s="38" t="str">
        <f aca="false">IF(ISBLANK(B839),"",IF( ISBLANK(O839), "", ($Z$41-O839)/365))</f>
        <v/>
      </c>
      <c r="X839" s="39"/>
      <c r="Y839" s="40"/>
    </row>
    <row r="840" customFormat="false" ht="15" hidden="false" customHeight="false" outlineLevel="0" collapsed="false">
      <c r="A840" s="1" t="n">
        <v>844</v>
      </c>
      <c r="B840" s="28" t="n">
        <v>37</v>
      </c>
      <c r="C840" s="29"/>
      <c r="D840" s="30" t="str">
        <f aca="false">CONCATENATE(E840,", ",F840,", кв-ры: ",H840,", агр: ",I840,", ",W840)</f>
        <v>, , кв-ры: 8,18,28,38,48,58,68,, агр: , </v>
      </c>
      <c r="E840" s="31"/>
      <c r="F840" s="31"/>
      <c r="G840" s="31"/>
      <c r="H840" s="31" t="s">
        <v>63</v>
      </c>
      <c r="I840" s="32"/>
      <c r="J840" s="4"/>
      <c r="K840" s="46"/>
      <c r="L840" s="34" t="str">
        <f aca="false">IF(ISBLANK(K840),"a","b")</f>
        <v>a</v>
      </c>
      <c r="M840" s="34" t="str">
        <f aca="false">IF(ISBLANK(B840),"",IF(L840="b",K840,IF(L840="a","")))</f>
        <v/>
      </c>
      <c r="N840" s="35" t="n">
        <f aca="false">IF(ISBLANK(B840),"",IF( ISBLANK(K840), , IF( ISBLANK(O840), 1,) ))</f>
        <v>0</v>
      </c>
      <c r="O840" s="44"/>
      <c r="P840" s="37" t="str">
        <f aca="false">IF(ISBLANK(O840),"a","b")</f>
        <v>a</v>
      </c>
      <c r="Q840" s="34" t="str">
        <f aca="false">IF(ISBLANK(B840),"",IF(P840="b",O840,IF(P840="a","")))</f>
        <v/>
      </c>
      <c r="R840" s="35" t="n">
        <f aca="false">IF(ISBLANK(B840),"",IF( ISBLANK(O840), , 1))</f>
        <v>0</v>
      </c>
      <c r="S840" s="38" t="str">
        <f aca="true">IF(ISBLANK(B840),"",IF( ISBLANK(K840), "" , IF( ISBLANK(O840), (TODAY()-K840)/365, (O840-K840)/365)) )</f>
        <v/>
      </c>
      <c r="T840" s="38" t="str">
        <f aca="false">IF(ISBLANK(B840),"",IF( ISBLANK(K840), "" , IF( ISBLANK(O840), ($Z$41-K840)/365, (O840-K840)/365)) )</f>
        <v/>
      </c>
      <c r="U840" s="38" t="str">
        <f aca="true">IF(ISBLANK(B840),"",IF( ISBLANK(O840), "", (TODAY()-O840)/365))</f>
        <v/>
      </c>
      <c r="V840" s="38" t="str">
        <f aca="false">IF(ISBLANK(B840),"",IF( ISBLANK(O840), "", ($Z$41-O840)/365))</f>
        <v/>
      </c>
    </row>
    <row r="841" customFormat="false" ht="15" hidden="false" customHeight="false" outlineLevel="0" collapsed="false">
      <c r="A841" s="1" t="n">
        <v>845</v>
      </c>
      <c r="B841" s="28" t="n">
        <v>38</v>
      </c>
      <c r="C841" s="29"/>
      <c r="D841" s="30" t="str">
        <f aca="false">CONCATENATE(E841,", ",F841,", кв-ры: ",H841,", агр: ",I841,", ",W841)</f>
        <v>, , кв-ры: 9,19,29,39,49,59,69,, агр: , </v>
      </c>
      <c r="E841" s="31"/>
      <c r="F841" s="31"/>
      <c r="G841" s="31"/>
      <c r="H841" s="31" t="s">
        <v>64</v>
      </c>
      <c r="I841" s="32"/>
      <c r="J841" s="4"/>
      <c r="K841" s="46"/>
      <c r="L841" s="34" t="str">
        <f aca="false">IF(ISBLANK(K841),"a","b")</f>
        <v>a</v>
      </c>
      <c r="M841" s="34" t="str">
        <f aca="false">IF(ISBLANK(B841),"",IF(L841="b",K841,IF(L841="a","")))</f>
        <v/>
      </c>
      <c r="N841" s="35" t="n">
        <f aca="false">IF(ISBLANK(B841),"",IF( ISBLANK(K841), , IF( ISBLANK(O841), 1,) ))</f>
        <v>0</v>
      </c>
      <c r="O841" s="44"/>
      <c r="P841" s="37" t="str">
        <f aca="false">IF(ISBLANK(O841),"a","b")</f>
        <v>a</v>
      </c>
      <c r="Q841" s="34" t="str">
        <f aca="false">IF(ISBLANK(B841),"",IF(P841="b",O841,IF(P841="a","")))</f>
        <v/>
      </c>
      <c r="R841" s="35" t="n">
        <f aca="false">IF(ISBLANK(B841),"",IF( ISBLANK(O841), , 1))</f>
        <v>0</v>
      </c>
      <c r="S841" s="38" t="str">
        <f aca="true">IF(ISBLANK(B841),"",IF( ISBLANK(K841), "" , IF( ISBLANK(O841), (TODAY()-K841)/365, (O841-K841)/365)) )</f>
        <v/>
      </c>
      <c r="T841" s="38" t="str">
        <f aca="false">IF(ISBLANK(B841),"",IF( ISBLANK(K841), "" , IF( ISBLANK(O841), ($Z$41-K841)/365, (O841-K841)/365)) )</f>
        <v/>
      </c>
      <c r="U841" s="38" t="str">
        <f aca="true">IF(ISBLANK(B841),"",IF( ISBLANK(O841), "", (TODAY()-O841)/365))</f>
        <v/>
      </c>
      <c r="V841" s="38" t="str">
        <f aca="false">IF(ISBLANK(B841),"",IF( ISBLANK(O841), "", ($Z$41-O841)/365))</f>
        <v/>
      </c>
    </row>
    <row r="842" customFormat="false" ht="15" hidden="false" customHeight="false" outlineLevel="0" collapsed="false">
      <c r="A842" s="1" t="n">
        <v>846</v>
      </c>
      <c r="B842" s="28" t="n">
        <v>39</v>
      </c>
      <c r="C842" s="29"/>
      <c r="D842" s="30" t="str">
        <f aca="false">CONCATENATE(E842,", ",F842,", кв-ры: ",H842,", агр: ",I842,", ",W842)</f>
        <v>, , кв-ры: 10,20,30,40,50,60,70,, агр: , </v>
      </c>
      <c r="E842" s="31"/>
      <c r="F842" s="31"/>
      <c r="G842" s="31"/>
      <c r="H842" s="31" t="s">
        <v>65</v>
      </c>
      <c r="I842" s="32"/>
      <c r="J842" s="4"/>
      <c r="K842" s="46"/>
      <c r="L842" s="34" t="str">
        <f aca="false">IF(ISBLANK(K842),"a","b")</f>
        <v>a</v>
      </c>
      <c r="M842" s="34" t="str">
        <f aca="false">IF(ISBLANK(B842),"",IF(L842="b",K842,IF(L842="a","")))</f>
        <v/>
      </c>
      <c r="N842" s="35" t="n">
        <f aca="false">IF(ISBLANK(B842),"",IF( ISBLANK(K842), , IF( ISBLANK(O842), 1,) ))</f>
        <v>0</v>
      </c>
      <c r="O842" s="44"/>
      <c r="P842" s="37" t="str">
        <f aca="false">IF(ISBLANK(O842),"a","b")</f>
        <v>a</v>
      </c>
      <c r="Q842" s="34" t="str">
        <f aca="false">IF(ISBLANK(B842),"",IF(P842="b",O842,IF(P842="a","")))</f>
        <v/>
      </c>
      <c r="R842" s="35" t="n">
        <f aca="false">IF(ISBLANK(B842),"",IF( ISBLANK(O842), , 1))</f>
        <v>0</v>
      </c>
      <c r="S842" s="38" t="str">
        <f aca="true">IF(ISBLANK(B842),"",IF( ISBLANK(K842), "" , IF( ISBLANK(O842), (TODAY()-K842)/365, (O842-K842)/365)) )</f>
        <v/>
      </c>
      <c r="T842" s="38" t="str">
        <f aca="false">IF(ISBLANK(B842),"",IF( ISBLANK(K842), "" , IF( ISBLANK(O842), ($Z$41-K842)/365, (O842-K842)/365)) )</f>
        <v/>
      </c>
      <c r="U842" s="38" t="str">
        <f aca="true">IF(ISBLANK(B842),"",IF( ISBLANK(O842), "", (TODAY()-O842)/365))</f>
        <v/>
      </c>
      <c r="V842" s="38" t="str">
        <f aca="false">IF(ISBLANK(B842),"",IF( ISBLANK(O842), "", ($Z$41-O842)/365))</f>
        <v/>
      </c>
    </row>
    <row r="843" customFormat="false" ht="15" hidden="false" customHeight="false" outlineLevel="0" collapsed="false">
      <c r="A843" s="1" t="n">
        <v>847</v>
      </c>
      <c r="B843" s="28" t="n">
        <v>40</v>
      </c>
      <c r="C843" s="29" t="n">
        <v>12</v>
      </c>
      <c r="D843" s="30" t="str">
        <f aca="false">CONCATENATE(E843,", ",F843,", кв-ры: ",H843,", агр: ",I843,", ",W843)</f>
        <v> Калинина, 45, кв-ры: 1,11,21,31,41,51,61,, агр: кв42 резкий отказ, бабушка сильно возмущалась “6.19”, </v>
      </c>
      <c r="E843" s="31" t="s">
        <v>172</v>
      </c>
      <c r="F843" s="31" t="n">
        <v>45</v>
      </c>
      <c r="G843" s="31" t="n">
        <v>70</v>
      </c>
      <c r="H843" s="31" t="s">
        <v>50</v>
      </c>
      <c r="I843" s="69" t="s">
        <v>187</v>
      </c>
      <c r="J843" s="4"/>
      <c r="K843" s="46"/>
      <c r="L843" s="34" t="str">
        <f aca="false">IF(ISBLANK(K843),"a","b")</f>
        <v>a</v>
      </c>
      <c r="M843" s="34" t="str">
        <f aca="false">IF(ISBLANK(B843),"",IF(L843="b",K843,IF(L843="a","")))</f>
        <v/>
      </c>
      <c r="N843" s="35" t="n">
        <f aca="false">IF(ISBLANK(B843),"",IF( ISBLANK(K843), , IF( ISBLANK(O843), 1,) ))</f>
        <v>0</v>
      </c>
      <c r="O843" s="44"/>
      <c r="P843" s="37" t="str">
        <f aca="false">IF(ISBLANK(O843),"a","b")</f>
        <v>a</v>
      </c>
      <c r="Q843" s="34" t="str">
        <f aca="false">IF(ISBLANK(B843),"",IF(P843="b",O843,IF(P843="a","")))</f>
        <v/>
      </c>
      <c r="R843" s="35" t="n">
        <f aca="false">IF(ISBLANK(B843),"",IF( ISBLANK(O843), , 1))</f>
        <v>0</v>
      </c>
      <c r="S843" s="38" t="str">
        <f aca="true">IF(ISBLANK(B843),"",IF( ISBLANK(K843), "" , IF( ISBLANK(O843), (TODAY()-K843)/365, (O843-K843)/365)) )</f>
        <v/>
      </c>
      <c r="T843" s="38" t="str">
        <f aca="false">IF(ISBLANK(B843),"",IF( ISBLANK(K843), "" , IF( ISBLANK(O843), ($Z$41-K843)/365, (O843-K843)/365)) )</f>
        <v/>
      </c>
      <c r="U843" s="38" t="str">
        <f aca="true">IF(ISBLANK(B843),"",IF( ISBLANK(O843), "", (TODAY()-O843)/365))</f>
        <v/>
      </c>
      <c r="V843" s="38" t="str">
        <f aca="false">IF(ISBLANK(B843),"",IF( ISBLANK(O843), "", ($Z$41-O843)/365))</f>
        <v/>
      </c>
    </row>
    <row r="844" customFormat="false" ht="15" hidden="false" customHeight="false" outlineLevel="0" collapsed="false">
      <c r="A844" s="1" t="n">
        <v>848</v>
      </c>
      <c r="B844" s="28" t="n">
        <v>41</v>
      </c>
      <c r="C844" s="29"/>
      <c r="D844" s="30" t="str">
        <f aca="false">CONCATENATE(E844,", ",F844,", кв-ры: ",H844,", агр: ",I844,", ",W844)</f>
        <v>, , кв-ры: 2,12,22,32,42,52,62,, агр: кв42 резкий отказ, бабушка сильно возмущалась “6.19”, </v>
      </c>
      <c r="E844" s="31"/>
      <c r="F844" s="31"/>
      <c r="G844" s="31"/>
      <c r="H844" s="31" t="s">
        <v>51</v>
      </c>
      <c r="I844" s="69" t="s">
        <v>187</v>
      </c>
      <c r="J844" s="4"/>
      <c r="K844" s="46"/>
      <c r="L844" s="34" t="str">
        <f aca="false">IF(ISBLANK(K844),"a","b")</f>
        <v>a</v>
      </c>
      <c r="M844" s="34" t="str">
        <f aca="false">IF(ISBLANK(B844),"",IF(L844="b",K844,IF(L844="a","")))</f>
        <v/>
      </c>
      <c r="N844" s="35" t="n">
        <f aca="false">IF(ISBLANK(B844),"",IF( ISBLANK(K844), , IF( ISBLANK(O844), 1,) ))</f>
        <v>0</v>
      </c>
      <c r="O844" s="44"/>
      <c r="P844" s="37" t="str">
        <f aca="false">IF(ISBLANK(O844),"a","b")</f>
        <v>a</v>
      </c>
      <c r="Q844" s="34" t="str">
        <f aca="false">IF(ISBLANK(B844),"",IF(P844="b",O844,IF(P844="a","")))</f>
        <v/>
      </c>
      <c r="R844" s="35" t="n">
        <f aca="false">IF(ISBLANK(B844),"",IF( ISBLANK(O844), , 1))</f>
        <v>0</v>
      </c>
      <c r="S844" s="38" t="str">
        <f aca="true">IF(ISBLANK(B844),"",IF( ISBLANK(K844), "" , IF( ISBLANK(O844), (TODAY()-K844)/365, (O844-K844)/365)) )</f>
        <v/>
      </c>
      <c r="T844" s="38" t="str">
        <f aca="false">IF(ISBLANK(B844),"",IF( ISBLANK(K844), "" , IF( ISBLANK(O844), ($Z$41-K844)/365, (O844-K844)/365)) )</f>
        <v/>
      </c>
      <c r="U844" s="38" t="str">
        <f aca="true">IF(ISBLANK(B844),"",IF( ISBLANK(O844), "", (TODAY()-O844)/365))</f>
        <v/>
      </c>
      <c r="V844" s="38" t="str">
        <f aca="false">IF(ISBLANK(B844),"",IF( ISBLANK(O844), "", ($Z$41-O844)/365))</f>
        <v/>
      </c>
    </row>
    <row r="845" customFormat="false" ht="15" hidden="false" customHeight="false" outlineLevel="0" collapsed="false">
      <c r="A845" s="1" t="n">
        <v>849</v>
      </c>
      <c r="B845" s="28" t="n">
        <v>42</v>
      </c>
      <c r="C845" s="29"/>
      <c r="D845" s="30" t="str">
        <f aca="false">CONCATENATE(E845,", ",F845,", кв-ры: ",H845,", агр: ",I845,", ",W845)</f>
        <v>, , кв-ры: 3,13,23,33,43,53,63,, агр: кв42 резкий отказ, бабушка сильно возмущалась “6.19”, </v>
      </c>
      <c r="E845" s="31"/>
      <c r="F845" s="31"/>
      <c r="G845" s="31"/>
      <c r="H845" s="31" t="s">
        <v>52</v>
      </c>
      <c r="I845" s="69" t="s">
        <v>187</v>
      </c>
      <c r="J845" s="4"/>
      <c r="K845" s="46"/>
      <c r="L845" s="34" t="str">
        <f aca="false">IF(ISBLANK(K845),"a","b")</f>
        <v>a</v>
      </c>
      <c r="M845" s="34" t="str">
        <f aca="false">IF(ISBLANK(B845),"",IF(L845="b",K845,IF(L845="a","")))</f>
        <v/>
      </c>
      <c r="N845" s="35" t="n">
        <f aca="false">IF(ISBLANK(B845),"",IF( ISBLANK(K845), , IF( ISBLANK(O845), 1,) ))</f>
        <v>0</v>
      </c>
      <c r="O845" s="44"/>
      <c r="P845" s="37" t="str">
        <f aca="false">IF(ISBLANK(O845),"a","b")</f>
        <v>a</v>
      </c>
      <c r="Q845" s="34" t="str">
        <f aca="false">IF(ISBLANK(B845),"",IF(P845="b",O845,IF(P845="a","")))</f>
        <v/>
      </c>
      <c r="R845" s="35" t="n">
        <f aca="false">IF(ISBLANK(B845),"",IF( ISBLANK(O845), , 1))</f>
        <v>0</v>
      </c>
      <c r="S845" s="38" t="str">
        <f aca="true">IF(ISBLANK(B845),"",IF( ISBLANK(K845), "" , IF( ISBLANK(O845), (TODAY()-K845)/365, (O845-K845)/365)) )</f>
        <v/>
      </c>
      <c r="T845" s="38" t="str">
        <f aca="false">IF(ISBLANK(B845),"",IF( ISBLANK(K845), "" , IF( ISBLANK(O845), ($Z$41-K845)/365, (O845-K845)/365)) )</f>
        <v/>
      </c>
      <c r="U845" s="38" t="str">
        <f aca="true">IF(ISBLANK(B845),"",IF( ISBLANK(O845), "", (TODAY()-O845)/365))</f>
        <v/>
      </c>
      <c r="V845" s="38" t="str">
        <f aca="false">IF(ISBLANK(B845),"",IF( ISBLANK(O845), "", ($Z$41-O845)/365))</f>
        <v/>
      </c>
    </row>
    <row r="846" customFormat="false" ht="15" hidden="false" customHeight="false" outlineLevel="0" collapsed="false">
      <c r="A846" s="1" t="n">
        <v>850</v>
      </c>
      <c r="B846" s="28" t="n">
        <v>43</v>
      </c>
      <c r="C846" s="29"/>
      <c r="D846" s="30" t="str">
        <f aca="false">CONCATENATE(E846,", ",F846,", кв-ры: ",H846,", агр: ",I846,", ",W846)</f>
        <v>, , кв-ры: 4,14,24,34,44,54,64,, агр: кв42 резкий отказ, бабушка сильно возмущалась “6.19”, </v>
      </c>
      <c r="E846" s="31"/>
      <c r="F846" s="31"/>
      <c r="G846" s="31"/>
      <c r="H846" s="31" t="s">
        <v>53</v>
      </c>
      <c r="I846" s="69" t="s">
        <v>187</v>
      </c>
      <c r="J846" s="4"/>
      <c r="K846" s="46"/>
      <c r="L846" s="34" t="str">
        <f aca="false">IF(ISBLANK(K846),"a","b")</f>
        <v>a</v>
      </c>
      <c r="M846" s="34" t="str">
        <f aca="false">IF(ISBLANK(B846),"",IF(L846="b",K846,IF(L846="a","")))</f>
        <v/>
      </c>
      <c r="N846" s="35" t="n">
        <f aca="false">IF(ISBLANK(B846),"",IF( ISBLANK(K846), , IF( ISBLANK(O846), 1,) ))</f>
        <v>0</v>
      </c>
      <c r="O846" s="44"/>
      <c r="P846" s="37" t="str">
        <f aca="false">IF(ISBLANK(O846),"a","b")</f>
        <v>a</v>
      </c>
      <c r="Q846" s="34" t="str">
        <f aca="false">IF(ISBLANK(B846),"",IF(P846="b",O846,IF(P846="a","")))</f>
        <v/>
      </c>
      <c r="R846" s="35" t="n">
        <f aca="false">IF(ISBLANK(B846),"",IF( ISBLANK(O846), , 1))</f>
        <v>0</v>
      </c>
      <c r="S846" s="38" t="str">
        <f aca="true">IF(ISBLANK(B846),"",IF( ISBLANK(K846), "" , IF( ISBLANK(O846), (TODAY()-K846)/365, (O846-K846)/365)) )</f>
        <v/>
      </c>
      <c r="T846" s="38" t="str">
        <f aca="false">IF(ISBLANK(B846),"",IF( ISBLANK(K846), "" , IF( ISBLANK(O846), ($Z$41-K846)/365, (O846-K846)/365)) )</f>
        <v/>
      </c>
      <c r="U846" s="38" t="str">
        <f aca="true">IF(ISBLANK(B846),"",IF( ISBLANK(O846), "", (TODAY()-O846)/365))</f>
        <v/>
      </c>
      <c r="V846" s="38" t="str">
        <f aca="false">IF(ISBLANK(B846),"",IF( ISBLANK(O846), "", ($Z$41-O846)/365))</f>
        <v/>
      </c>
    </row>
    <row r="847" customFormat="false" ht="15" hidden="false" customHeight="false" outlineLevel="0" collapsed="false">
      <c r="A847" s="1" t="n">
        <v>851</v>
      </c>
      <c r="B847" s="28" t="n">
        <v>44</v>
      </c>
      <c r="C847" s="29"/>
      <c r="D847" s="30" t="str">
        <f aca="false">CONCATENATE(E847,", ",F847,", кв-ры: ",H847,", агр: ",I847,", ",W847)</f>
        <v>, , кв-ры: 5,15,25,35,45,55,65,, агр: кв42 резкий отказ, бабушка сильно возмущалась “6.19”, </v>
      </c>
      <c r="E847" s="31"/>
      <c r="F847" s="31"/>
      <c r="G847" s="31"/>
      <c r="H847" s="31" t="s">
        <v>60</v>
      </c>
      <c r="I847" s="69" t="s">
        <v>187</v>
      </c>
      <c r="J847" s="4"/>
      <c r="K847" s="46"/>
      <c r="L847" s="34" t="str">
        <f aca="false">IF(ISBLANK(K847),"a","b")</f>
        <v>a</v>
      </c>
      <c r="M847" s="34" t="str">
        <f aca="false">IF(ISBLANK(B847),"",IF(L847="b",K847,IF(L847="a","")))</f>
        <v/>
      </c>
      <c r="N847" s="35" t="n">
        <f aca="false">IF(ISBLANK(B847),"",IF( ISBLANK(K847), , IF( ISBLANK(O847), 1,) ))</f>
        <v>0</v>
      </c>
      <c r="O847" s="44"/>
      <c r="P847" s="37" t="str">
        <f aca="false">IF(ISBLANK(O847),"a","b")</f>
        <v>a</v>
      </c>
      <c r="Q847" s="34" t="str">
        <f aca="false">IF(ISBLANK(B847),"",IF(P847="b",O847,IF(P847="a","")))</f>
        <v/>
      </c>
      <c r="R847" s="35" t="n">
        <f aca="false">IF(ISBLANK(B847),"",IF( ISBLANK(O847), , 1))</f>
        <v>0</v>
      </c>
      <c r="S847" s="38" t="str">
        <f aca="true">IF(ISBLANK(B847),"",IF( ISBLANK(K847), "" , IF( ISBLANK(O847), (TODAY()-K847)/365, (O847-K847)/365)) )</f>
        <v/>
      </c>
      <c r="T847" s="38" t="str">
        <f aca="false">IF(ISBLANK(B847),"",IF( ISBLANK(K847), "" , IF( ISBLANK(O847), ($Z$41-K847)/365, (O847-K847)/365)) )</f>
        <v/>
      </c>
      <c r="U847" s="38" t="str">
        <f aca="true">IF(ISBLANK(B847),"",IF( ISBLANK(O847), "", (TODAY()-O847)/365))</f>
        <v/>
      </c>
      <c r="V847" s="38" t="str">
        <f aca="false">IF(ISBLANK(B847),"",IF( ISBLANK(O847), "", ($Z$41-O847)/365))</f>
        <v/>
      </c>
    </row>
    <row r="848" customFormat="false" ht="15" hidden="false" customHeight="false" outlineLevel="0" collapsed="false">
      <c r="A848" s="1" t="n">
        <v>852</v>
      </c>
      <c r="B848" s="28" t="n">
        <v>45</v>
      </c>
      <c r="C848" s="29"/>
      <c r="D848" s="30" t="str">
        <f aca="false">CONCATENATE(E848,", ",F848,", кв-ры: ",H848,", агр: ",I848,", ",W848)</f>
        <v>, , кв-ры: 6,16,26,36,46,56,66,, агр: кв42 резкий отказ, бабушка сильно возмущалась “6.19”, </v>
      </c>
      <c r="E848" s="31"/>
      <c r="F848" s="31"/>
      <c r="G848" s="31"/>
      <c r="H848" s="31" t="s">
        <v>61</v>
      </c>
      <c r="I848" s="69" t="s">
        <v>187</v>
      </c>
      <c r="J848" s="4"/>
      <c r="K848" s="46"/>
      <c r="L848" s="34" t="str">
        <f aca="false">IF(ISBLANK(K848),"a","b")</f>
        <v>a</v>
      </c>
      <c r="M848" s="34" t="str">
        <f aca="false">IF(ISBLANK(B848),"",IF(L848="b",K848,IF(L848="a","")))</f>
        <v/>
      </c>
      <c r="N848" s="35" t="n">
        <f aca="false">IF(ISBLANK(B848),"",IF( ISBLANK(K848), , IF( ISBLANK(O848), 1,) ))</f>
        <v>0</v>
      </c>
      <c r="O848" s="44"/>
      <c r="P848" s="37" t="str">
        <f aca="false">IF(ISBLANK(O848),"a","b")</f>
        <v>a</v>
      </c>
      <c r="Q848" s="34" t="str">
        <f aca="false">IF(ISBLANK(B848),"",IF(P848="b",O848,IF(P848="a","")))</f>
        <v/>
      </c>
      <c r="R848" s="35" t="n">
        <f aca="false">IF(ISBLANK(B848),"",IF( ISBLANK(O848), , 1))</f>
        <v>0</v>
      </c>
      <c r="S848" s="38" t="str">
        <f aca="true">IF(ISBLANK(B848),"",IF( ISBLANK(K848), "" , IF( ISBLANK(O848), (TODAY()-K848)/365, (O848-K848)/365)) )</f>
        <v/>
      </c>
      <c r="T848" s="38" t="str">
        <f aca="false">IF(ISBLANK(B848),"",IF( ISBLANK(K848), "" , IF( ISBLANK(O848), ($Z$41-K848)/365, (O848-K848)/365)) )</f>
        <v/>
      </c>
      <c r="U848" s="38" t="str">
        <f aca="true">IF(ISBLANK(B848),"",IF( ISBLANK(O848), "", (TODAY()-O848)/365))</f>
        <v/>
      </c>
      <c r="V848" s="38" t="str">
        <f aca="false">IF(ISBLANK(B848),"",IF( ISBLANK(O848), "", ($Z$41-O848)/365))</f>
        <v/>
      </c>
    </row>
    <row r="849" customFormat="false" ht="15" hidden="false" customHeight="false" outlineLevel="0" collapsed="false">
      <c r="A849" s="1" t="n">
        <v>853</v>
      </c>
      <c r="B849" s="28" t="n">
        <v>46</v>
      </c>
      <c r="C849" s="29"/>
      <c r="D849" s="30" t="str">
        <f aca="false">CONCATENATE(E849,", ",F849,", кв-ры: ",H849,", агр: ",I849,", ",W849)</f>
        <v>, , кв-ры: 7,17,27,37,47,57,67,, агр: кв42 резкий отказ, бабушка сильно возмущалась “6.19”, </v>
      </c>
      <c r="E849" s="31"/>
      <c r="F849" s="31"/>
      <c r="G849" s="31"/>
      <c r="H849" s="31" t="s">
        <v>62</v>
      </c>
      <c r="I849" s="69" t="s">
        <v>187</v>
      </c>
      <c r="J849" s="4"/>
      <c r="K849" s="46"/>
      <c r="L849" s="34" t="str">
        <f aca="false">IF(ISBLANK(K849),"a","b")</f>
        <v>a</v>
      </c>
      <c r="M849" s="34" t="str">
        <f aca="false">IF(ISBLANK(B849),"",IF(L849="b",K849,IF(L849="a","")))</f>
        <v/>
      </c>
      <c r="N849" s="35" t="n">
        <f aca="false">IF(ISBLANK(B849),"",IF( ISBLANK(K849), , IF( ISBLANK(O849), 1,) ))</f>
        <v>0</v>
      </c>
      <c r="O849" s="44"/>
      <c r="P849" s="37" t="str">
        <f aca="false">IF(ISBLANK(O849),"a","b")</f>
        <v>a</v>
      </c>
      <c r="Q849" s="34" t="str">
        <f aca="false">IF(ISBLANK(B849),"",IF(P849="b",O849,IF(P849="a","")))</f>
        <v/>
      </c>
      <c r="R849" s="35" t="n">
        <f aca="false">IF(ISBLANK(B849),"",IF( ISBLANK(O849), , 1))</f>
        <v>0</v>
      </c>
      <c r="S849" s="38" t="str">
        <f aca="true">IF(ISBLANK(B849),"",IF( ISBLANK(K849), "" , IF( ISBLANK(O849), (TODAY()-K849)/365, (O849-K849)/365)) )</f>
        <v/>
      </c>
      <c r="T849" s="38" t="str">
        <f aca="false">IF(ISBLANK(B849),"",IF( ISBLANK(K849), "" , IF( ISBLANK(O849), ($Z$41-K849)/365, (O849-K849)/365)) )</f>
        <v/>
      </c>
      <c r="U849" s="38" t="str">
        <f aca="true">IF(ISBLANK(B849),"",IF( ISBLANK(O849), "", (TODAY()-O849)/365))</f>
        <v/>
      </c>
      <c r="V849" s="38" t="str">
        <f aca="false">IF(ISBLANK(B849),"",IF( ISBLANK(O849), "", ($Z$41-O849)/365))</f>
        <v/>
      </c>
    </row>
    <row r="850" customFormat="false" ht="15" hidden="false" customHeight="false" outlineLevel="0" collapsed="false">
      <c r="A850" s="1" t="n">
        <v>854</v>
      </c>
      <c r="B850" s="28" t="n">
        <v>47</v>
      </c>
      <c r="C850" s="29"/>
      <c r="D850" s="30" t="str">
        <f aca="false">CONCATENATE(E850,", ",F850,", кв-ры: ",H850,", агр: ",I850,", ",W850)</f>
        <v>, , кв-ры: 8,18,28,38,48,58,68,, агр: кв42 резкий отказ, бабушка сильно возмущалась “6.19”, </v>
      </c>
      <c r="E850" s="31"/>
      <c r="F850" s="31"/>
      <c r="G850" s="31"/>
      <c r="H850" s="31" t="s">
        <v>63</v>
      </c>
      <c r="I850" s="69" t="s">
        <v>187</v>
      </c>
      <c r="J850" s="4"/>
      <c r="K850" s="46"/>
      <c r="L850" s="34" t="str">
        <f aca="false">IF(ISBLANK(K850),"a","b")</f>
        <v>a</v>
      </c>
      <c r="M850" s="34" t="str">
        <f aca="false">IF(ISBLANK(B850),"",IF(L850="b",K850,IF(L850="a","")))</f>
        <v/>
      </c>
      <c r="N850" s="35" t="n">
        <f aca="false">IF(ISBLANK(B850),"",IF( ISBLANK(K850), , IF( ISBLANK(O850), 1,) ))</f>
        <v>0</v>
      </c>
      <c r="O850" s="44"/>
      <c r="P850" s="37" t="str">
        <f aca="false">IF(ISBLANK(O850),"a","b")</f>
        <v>a</v>
      </c>
      <c r="Q850" s="34" t="str">
        <f aca="false">IF(ISBLANK(B850),"",IF(P850="b",O850,IF(P850="a","")))</f>
        <v/>
      </c>
      <c r="R850" s="35" t="n">
        <f aca="false">IF(ISBLANK(B850),"",IF( ISBLANK(O850), , 1))</f>
        <v>0</v>
      </c>
      <c r="S850" s="38" t="str">
        <f aca="true">IF(ISBLANK(B850),"",IF( ISBLANK(K850), "" , IF( ISBLANK(O850), (TODAY()-K850)/365, (O850-K850)/365)) )</f>
        <v/>
      </c>
      <c r="T850" s="38" t="str">
        <f aca="false">IF(ISBLANK(B850),"",IF( ISBLANK(K850), "" , IF( ISBLANK(O850), ($Z$41-K850)/365, (O850-K850)/365)) )</f>
        <v/>
      </c>
      <c r="U850" s="38" t="str">
        <f aca="true">IF(ISBLANK(B850),"",IF( ISBLANK(O850), "", (TODAY()-O850)/365))</f>
        <v/>
      </c>
      <c r="V850" s="38" t="str">
        <f aca="false">IF(ISBLANK(B850),"",IF( ISBLANK(O850), "", ($Z$41-O850)/365))</f>
        <v/>
      </c>
    </row>
    <row r="851" customFormat="false" ht="15" hidden="false" customHeight="false" outlineLevel="0" collapsed="false">
      <c r="A851" s="1" t="n">
        <v>855</v>
      </c>
      <c r="B851" s="28" t="n">
        <v>48</v>
      </c>
      <c r="C851" s="29"/>
      <c r="D851" s="30" t="str">
        <f aca="false">CONCATENATE(E851,", ",F851,", кв-ры: ",H851,", агр: ",I851,", ",W851)</f>
        <v>, , кв-ры: 9,19,29,39,49,59,69,, агр: кв42 резкий отказ, бабушка сильно возмущалась “6.19”, </v>
      </c>
      <c r="E851" s="31"/>
      <c r="F851" s="31"/>
      <c r="G851" s="31"/>
      <c r="H851" s="31" t="s">
        <v>64</v>
      </c>
      <c r="I851" s="69" t="s">
        <v>187</v>
      </c>
      <c r="J851" s="4"/>
      <c r="K851" s="46"/>
      <c r="L851" s="34" t="str">
        <f aca="false">IF(ISBLANK(K851),"a","b")</f>
        <v>a</v>
      </c>
      <c r="M851" s="34" t="str">
        <f aca="false">IF(ISBLANK(B851),"",IF(L851="b",K851,IF(L851="a","")))</f>
        <v/>
      </c>
      <c r="N851" s="35" t="n">
        <f aca="false">IF(ISBLANK(B851),"",IF( ISBLANK(K851), , IF( ISBLANK(O851), 1,) ))</f>
        <v>0</v>
      </c>
      <c r="O851" s="44"/>
      <c r="P851" s="37" t="str">
        <f aca="false">IF(ISBLANK(O851),"a","b")</f>
        <v>a</v>
      </c>
      <c r="Q851" s="34" t="str">
        <f aca="false">IF(ISBLANK(B851),"",IF(P851="b",O851,IF(P851="a","")))</f>
        <v/>
      </c>
      <c r="R851" s="35" t="n">
        <f aca="false">IF(ISBLANK(B851),"",IF( ISBLANK(O851), , 1))</f>
        <v>0</v>
      </c>
      <c r="S851" s="38" t="str">
        <f aca="true">IF(ISBLANK(B851),"",IF( ISBLANK(K851), "" , IF( ISBLANK(O851), (TODAY()-K851)/365, (O851-K851)/365)) )</f>
        <v/>
      </c>
      <c r="T851" s="38" t="str">
        <f aca="false">IF(ISBLANK(B851),"",IF( ISBLANK(K851), "" , IF( ISBLANK(O851), ($Z$41-K851)/365, (O851-K851)/365)) )</f>
        <v/>
      </c>
      <c r="U851" s="38" t="str">
        <f aca="true">IF(ISBLANK(B851),"",IF( ISBLANK(O851), "", (TODAY()-O851)/365))</f>
        <v/>
      </c>
      <c r="V851" s="38" t="str">
        <f aca="false">IF(ISBLANK(B851),"",IF( ISBLANK(O851), "", ($Z$41-O851)/365))</f>
        <v/>
      </c>
    </row>
    <row r="852" customFormat="false" ht="15" hidden="false" customHeight="false" outlineLevel="0" collapsed="false">
      <c r="A852" s="1" t="n">
        <v>856</v>
      </c>
      <c r="B852" s="28" t="n">
        <v>49</v>
      </c>
      <c r="C852" s="29"/>
      <c r="D852" s="30" t="str">
        <f aca="false">CONCATENATE(E852,", ",F852,", кв-ры: ",H852,", агр: ",I852,", ",W852)</f>
        <v>, , кв-ры: 10,20,30,40,50,60,70,, агр: кв42 резкий отказ, бабушка сильно возмущалась “6.19”, </v>
      </c>
      <c r="E852" s="31"/>
      <c r="F852" s="31"/>
      <c r="G852" s="31"/>
      <c r="H852" s="31" t="s">
        <v>65</v>
      </c>
      <c r="I852" s="69" t="s">
        <v>187</v>
      </c>
      <c r="J852" s="4"/>
      <c r="K852" s="46"/>
      <c r="L852" s="34" t="str">
        <f aca="false">IF(ISBLANK(K852),"a","b")</f>
        <v>a</v>
      </c>
      <c r="M852" s="34" t="str">
        <f aca="false">IF(ISBLANK(B852),"",IF(L852="b",K852,IF(L852="a","")))</f>
        <v/>
      </c>
      <c r="N852" s="35" t="n">
        <f aca="false">IF(ISBLANK(B852),"",IF( ISBLANK(K852), , IF( ISBLANK(O852), 1,) ))</f>
        <v>0</v>
      </c>
      <c r="O852" s="44"/>
      <c r="P852" s="37" t="str">
        <f aca="false">IF(ISBLANK(O852),"a","b")</f>
        <v>a</v>
      </c>
      <c r="Q852" s="34" t="str">
        <f aca="false">IF(ISBLANK(B852),"",IF(P852="b",O852,IF(P852="a","")))</f>
        <v/>
      </c>
      <c r="R852" s="35" t="n">
        <f aca="false">IF(ISBLANK(B852),"",IF( ISBLANK(O852), , 1))</f>
        <v>0</v>
      </c>
      <c r="S852" s="38" t="str">
        <f aca="true">IF(ISBLANK(B852),"",IF( ISBLANK(K852), "" , IF( ISBLANK(O852), (TODAY()-K852)/365, (O852-K852)/365)) )</f>
        <v/>
      </c>
      <c r="T852" s="38" t="str">
        <f aca="false">IF(ISBLANK(B852),"",IF( ISBLANK(K852), "" , IF( ISBLANK(O852), ($Z$41-K852)/365, (O852-K852)/365)) )</f>
        <v/>
      </c>
      <c r="U852" s="38" t="str">
        <f aca="true">IF(ISBLANK(B852),"",IF( ISBLANK(O852), "", (TODAY()-O852)/365))</f>
        <v/>
      </c>
      <c r="V852" s="38" t="str">
        <f aca="false">IF(ISBLANK(B852),"",IF( ISBLANK(O852), "", ($Z$41-O852)/365))</f>
        <v/>
      </c>
    </row>
    <row r="853" customFormat="false" ht="15" hidden="false" customHeight="false" outlineLevel="0" collapsed="false">
      <c r="A853" s="1" t="n">
        <v>857</v>
      </c>
      <c r="B853" s="28" t="n">
        <v>50</v>
      </c>
      <c r="C853" s="29" t="n">
        <v>13</v>
      </c>
      <c r="D853" s="30" t="str">
        <f aca="false">CONCATENATE(E853,", ",F853,", кв-ры: ",H853,", агр: ",I853,", ",W853)</f>
        <v> Калинина, 47, кв-ры: 1,11,21,31,41,51,61,71,81,, агр: , </v>
      </c>
      <c r="E853" s="31" t="s">
        <v>172</v>
      </c>
      <c r="F853" s="31" t="n">
        <v>47</v>
      </c>
      <c r="G853" s="31" t="n">
        <v>90</v>
      </c>
      <c r="H853" s="31" t="s">
        <v>120</v>
      </c>
      <c r="I853" s="32"/>
      <c r="J853" s="4"/>
      <c r="K853" s="46"/>
      <c r="L853" s="34" t="str">
        <f aca="false">IF(ISBLANK(K853),"a","b")</f>
        <v>a</v>
      </c>
      <c r="M853" s="34" t="str">
        <f aca="false">IF(ISBLANK(B853),"",IF(L853="b",K853,IF(L853="a","")))</f>
        <v/>
      </c>
      <c r="N853" s="35" t="n">
        <f aca="false">IF(ISBLANK(B853),"",IF( ISBLANK(K853), , IF( ISBLANK(O853), 1,) ))</f>
        <v>0</v>
      </c>
      <c r="O853" s="44"/>
      <c r="P853" s="37" t="str">
        <f aca="false">IF(ISBLANK(O853),"a","b")</f>
        <v>a</v>
      </c>
      <c r="Q853" s="34" t="str">
        <f aca="false">IF(ISBLANK(B853),"",IF(P853="b",O853,IF(P853="a","")))</f>
        <v/>
      </c>
      <c r="R853" s="35" t="n">
        <f aca="false">IF(ISBLANK(B853),"",IF( ISBLANK(O853), , 1))</f>
        <v>0</v>
      </c>
      <c r="S853" s="38" t="str">
        <f aca="true">IF(ISBLANK(B853),"",IF( ISBLANK(K853), "" , IF( ISBLANK(O853), (TODAY()-K853)/365, (O853-K853)/365)) )</f>
        <v/>
      </c>
      <c r="T853" s="38" t="str">
        <f aca="false">IF(ISBLANK(B853),"",IF( ISBLANK(K853), "" , IF( ISBLANK(O853), ($Z$41-K853)/365, (O853-K853)/365)) )</f>
        <v/>
      </c>
      <c r="U853" s="38" t="str">
        <f aca="true">IF(ISBLANK(B853),"",IF( ISBLANK(O853), "", (TODAY()-O853)/365))</f>
        <v/>
      </c>
      <c r="V853" s="38" t="str">
        <f aca="false">IF(ISBLANK(B853),"",IF( ISBLANK(O853), "", ($Z$41-O853)/365))</f>
        <v/>
      </c>
    </row>
    <row r="854" customFormat="false" ht="15" hidden="false" customHeight="false" outlineLevel="0" collapsed="false">
      <c r="A854" s="1" t="n">
        <v>858</v>
      </c>
      <c r="B854" s="28" t="n">
        <v>51</v>
      </c>
      <c r="C854" s="29"/>
      <c r="D854" s="30" t="str">
        <f aca="false">CONCATENATE(E854,", ",F854,", кв-ры: ",H854,", агр: ",I854,", ",W854)</f>
        <v>, , кв-ры: 2,12,22,32,42,52,62,72,82,, агр: , </v>
      </c>
      <c r="E854" s="31"/>
      <c r="F854" s="31"/>
      <c r="G854" s="31"/>
      <c r="H854" s="31" t="s">
        <v>121</v>
      </c>
      <c r="I854" s="32"/>
      <c r="J854" s="4"/>
      <c r="K854" s="46"/>
      <c r="L854" s="34" t="str">
        <f aca="false">IF(ISBLANK(K854),"a","b")</f>
        <v>a</v>
      </c>
      <c r="M854" s="34" t="str">
        <f aca="false">IF(ISBLANK(B854),"",IF(L854="b",K854,IF(L854="a","")))</f>
        <v/>
      </c>
      <c r="N854" s="35" t="n">
        <f aca="false">IF(ISBLANK(B854),"",IF( ISBLANK(K854), , IF( ISBLANK(O854), 1,) ))</f>
        <v>0</v>
      </c>
      <c r="O854" s="44"/>
      <c r="P854" s="37" t="str">
        <f aca="false">IF(ISBLANK(O854),"a","b")</f>
        <v>a</v>
      </c>
      <c r="Q854" s="34" t="str">
        <f aca="false">IF(ISBLANK(B854),"",IF(P854="b",O854,IF(P854="a","")))</f>
        <v/>
      </c>
      <c r="R854" s="35" t="n">
        <f aca="false">IF(ISBLANK(B854),"",IF( ISBLANK(O854), , 1))</f>
        <v>0</v>
      </c>
      <c r="S854" s="38" t="str">
        <f aca="true">IF(ISBLANK(B854),"",IF( ISBLANK(K854), "" , IF( ISBLANK(O854), (TODAY()-K854)/365, (O854-K854)/365)) )</f>
        <v/>
      </c>
      <c r="T854" s="38" t="str">
        <f aca="false">IF(ISBLANK(B854),"",IF( ISBLANK(K854), "" , IF( ISBLANK(O854), ($Z$41-K854)/365, (O854-K854)/365)) )</f>
        <v/>
      </c>
      <c r="U854" s="38" t="str">
        <f aca="true">IF(ISBLANK(B854),"",IF( ISBLANK(O854), "", (TODAY()-O854)/365))</f>
        <v/>
      </c>
      <c r="V854" s="38" t="str">
        <f aca="false">IF(ISBLANK(B854),"",IF( ISBLANK(O854), "", ($Z$41-O854)/365))</f>
        <v/>
      </c>
    </row>
    <row r="855" customFormat="false" ht="15" hidden="false" customHeight="false" outlineLevel="0" collapsed="false">
      <c r="A855" s="1" t="n">
        <v>859</v>
      </c>
      <c r="B855" s="28" t="n">
        <v>52</v>
      </c>
      <c r="C855" s="29"/>
      <c r="D855" s="30" t="str">
        <f aca="false">CONCATENATE(E855,", ",F855,", кв-ры: ",H855,", агр: ",I855,", ",W855)</f>
        <v>, , кв-ры: 3,13,23,33,43,53,63,73,83,, агр: , </v>
      </c>
      <c r="E855" s="31"/>
      <c r="F855" s="31"/>
      <c r="G855" s="31"/>
      <c r="H855" s="31" t="s">
        <v>122</v>
      </c>
      <c r="I855" s="32"/>
      <c r="J855" s="4"/>
      <c r="K855" s="46"/>
      <c r="L855" s="34" t="str">
        <f aca="false">IF(ISBLANK(K855),"a","b")</f>
        <v>a</v>
      </c>
      <c r="M855" s="34" t="str">
        <f aca="false">IF(ISBLANK(B855),"",IF(L855="b",K855,IF(L855="a","")))</f>
        <v/>
      </c>
      <c r="N855" s="35" t="n">
        <f aca="false">IF(ISBLANK(B855),"",IF( ISBLANK(K855), , IF( ISBLANK(O855), 1,) ))</f>
        <v>0</v>
      </c>
      <c r="O855" s="44"/>
      <c r="P855" s="37" t="str">
        <f aca="false">IF(ISBLANK(O855),"a","b")</f>
        <v>a</v>
      </c>
      <c r="Q855" s="34" t="str">
        <f aca="false">IF(ISBLANK(B855),"",IF(P855="b",O855,IF(P855="a","")))</f>
        <v/>
      </c>
      <c r="R855" s="35" t="n">
        <f aca="false">IF(ISBLANK(B855),"",IF( ISBLANK(O855), , 1))</f>
        <v>0</v>
      </c>
      <c r="S855" s="38" t="str">
        <f aca="true">IF(ISBLANK(B855),"",IF( ISBLANK(K855), "" , IF( ISBLANK(O855), (TODAY()-K855)/365, (O855-K855)/365)) )</f>
        <v/>
      </c>
      <c r="T855" s="38" t="str">
        <f aca="false">IF(ISBLANK(B855),"",IF( ISBLANK(K855), "" , IF( ISBLANK(O855), ($Z$41-K855)/365, (O855-K855)/365)) )</f>
        <v/>
      </c>
      <c r="U855" s="38" t="str">
        <f aca="true">IF(ISBLANK(B855),"",IF( ISBLANK(O855), "", (TODAY()-O855)/365))</f>
        <v/>
      </c>
      <c r="V855" s="38" t="str">
        <f aca="false">IF(ISBLANK(B855),"",IF( ISBLANK(O855), "", ($Z$41-O855)/365))</f>
        <v/>
      </c>
    </row>
    <row r="856" customFormat="false" ht="15" hidden="false" customHeight="false" outlineLevel="0" collapsed="false">
      <c r="A856" s="1" t="n">
        <v>860</v>
      </c>
      <c r="B856" s="28" t="n">
        <v>53</v>
      </c>
      <c r="C856" s="29"/>
      <c r="D856" s="30" t="str">
        <f aca="false">CONCATENATE(E856,", ",F856,", кв-ры: ",H856,", агр: ",I856,", ",W856)</f>
        <v>, , кв-ры: 4,14,24,34,44,54,64,74,84,, агр: , </v>
      </c>
      <c r="E856" s="31"/>
      <c r="F856" s="31"/>
      <c r="G856" s="31"/>
      <c r="H856" s="31" t="s">
        <v>123</v>
      </c>
      <c r="I856" s="32"/>
      <c r="J856" s="4"/>
      <c r="K856" s="46"/>
      <c r="L856" s="34" t="str">
        <f aca="false">IF(ISBLANK(K856),"a","b")</f>
        <v>a</v>
      </c>
      <c r="M856" s="34" t="str">
        <f aca="false">IF(ISBLANK(B856),"",IF(L856="b",K856,IF(L856="a","")))</f>
        <v/>
      </c>
      <c r="N856" s="35" t="n">
        <f aca="false">IF(ISBLANK(B856),"",IF( ISBLANK(K856), , IF( ISBLANK(O856), 1,) ))</f>
        <v>0</v>
      </c>
      <c r="O856" s="44"/>
      <c r="P856" s="37" t="str">
        <f aca="false">IF(ISBLANK(O856),"a","b")</f>
        <v>a</v>
      </c>
      <c r="Q856" s="34" t="str">
        <f aca="false">IF(ISBLANK(B856),"",IF(P856="b",O856,IF(P856="a","")))</f>
        <v/>
      </c>
      <c r="R856" s="35" t="n">
        <f aca="false">IF(ISBLANK(B856),"",IF( ISBLANK(O856), , 1))</f>
        <v>0</v>
      </c>
      <c r="S856" s="38" t="str">
        <f aca="true">IF(ISBLANK(B856),"",IF( ISBLANK(K856), "" , IF( ISBLANK(O856), (TODAY()-K856)/365, (O856-K856)/365)) )</f>
        <v/>
      </c>
      <c r="T856" s="38" t="str">
        <f aca="false">IF(ISBLANK(B856),"",IF( ISBLANK(K856), "" , IF( ISBLANK(O856), ($Z$41-K856)/365, (O856-K856)/365)) )</f>
        <v/>
      </c>
      <c r="U856" s="38" t="str">
        <f aca="true">IF(ISBLANK(B856),"",IF( ISBLANK(O856), "", (TODAY()-O856)/365))</f>
        <v/>
      </c>
      <c r="V856" s="38" t="str">
        <f aca="false">IF(ISBLANK(B856),"",IF( ISBLANK(O856), "", ($Z$41-O856)/365))</f>
        <v/>
      </c>
    </row>
    <row r="857" customFormat="false" ht="15" hidden="false" customHeight="false" outlineLevel="0" collapsed="false">
      <c r="A857" s="1" t="n">
        <v>861</v>
      </c>
      <c r="B857" s="28" t="n">
        <v>54</v>
      </c>
      <c r="C857" s="29"/>
      <c r="D857" s="30" t="str">
        <f aca="false">CONCATENATE(E857,", ",F857,", кв-ры: ",H857,", агр: ",I857,", ",W857)</f>
        <v>, , кв-ры: 5,15,25,35,45,55,65,75,85,, агр: , </v>
      </c>
      <c r="E857" s="31"/>
      <c r="F857" s="31"/>
      <c r="G857" s="31"/>
      <c r="H857" s="31" t="s">
        <v>182</v>
      </c>
      <c r="I857" s="32"/>
      <c r="J857" s="4"/>
      <c r="K857" s="46"/>
      <c r="L857" s="34" t="str">
        <f aca="false">IF(ISBLANK(K857),"a","b")</f>
        <v>a</v>
      </c>
      <c r="M857" s="34" t="str">
        <f aca="false">IF(ISBLANK(B857),"",IF(L857="b",K857,IF(L857="a","")))</f>
        <v/>
      </c>
      <c r="N857" s="35" t="n">
        <f aca="false">IF(ISBLANK(B857),"",IF( ISBLANK(K857), , IF( ISBLANK(O857), 1,) ))</f>
        <v>0</v>
      </c>
      <c r="O857" s="44"/>
      <c r="P857" s="37" t="str">
        <f aca="false">IF(ISBLANK(O857),"a","b")</f>
        <v>a</v>
      </c>
      <c r="Q857" s="34" t="str">
        <f aca="false">IF(ISBLANK(B857),"",IF(P857="b",O857,IF(P857="a","")))</f>
        <v/>
      </c>
      <c r="R857" s="35" t="n">
        <f aca="false">IF(ISBLANK(B857),"",IF( ISBLANK(O857), , 1))</f>
        <v>0</v>
      </c>
      <c r="S857" s="38" t="str">
        <f aca="true">IF(ISBLANK(B857),"",IF( ISBLANK(K857), "" , IF( ISBLANK(O857), (TODAY()-K857)/365, (O857-K857)/365)) )</f>
        <v/>
      </c>
      <c r="T857" s="38" t="str">
        <f aca="false">IF(ISBLANK(B857),"",IF( ISBLANK(K857), "" , IF( ISBLANK(O857), ($Z$41-K857)/365, (O857-K857)/365)) )</f>
        <v/>
      </c>
      <c r="U857" s="38" t="str">
        <f aca="true">IF(ISBLANK(B857),"",IF( ISBLANK(O857), "", (TODAY()-O857)/365))</f>
        <v/>
      </c>
      <c r="V857" s="38" t="str">
        <f aca="false">IF(ISBLANK(B857),"",IF( ISBLANK(O857), "", ($Z$41-O857)/365))</f>
        <v/>
      </c>
    </row>
    <row r="858" customFormat="false" ht="15" hidden="false" customHeight="false" outlineLevel="0" collapsed="false">
      <c r="A858" s="1" t="n">
        <v>862</v>
      </c>
      <c r="B858" s="28" t="n">
        <v>55</v>
      </c>
      <c r="C858" s="29"/>
      <c r="D858" s="30" t="str">
        <f aca="false">CONCATENATE(E858,", ",F858,", кв-ры: ",H858,", агр: ",I858,", ",W858)</f>
        <v>, , кв-ры: 6,16,26,36,46,56,66,76,86,, агр: , </v>
      </c>
      <c r="E858" s="31"/>
      <c r="F858" s="31"/>
      <c r="G858" s="31"/>
      <c r="H858" s="31" t="s">
        <v>183</v>
      </c>
      <c r="I858" s="32"/>
      <c r="J858" s="4"/>
      <c r="K858" s="46"/>
      <c r="L858" s="34" t="str">
        <f aca="false">IF(ISBLANK(K858),"a","b")</f>
        <v>a</v>
      </c>
      <c r="M858" s="34" t="str">
        <f aca="false">IF(ISBLANK(B858),"",IF(L858="b",K858,IF(L858="a","")))</f>
        <v/>
      </c>
      <c r="N858" s="35" t="n">
        <f aca="false">IF(ISBLANK(B858),"",IF( ISBLANK(K858), , IF( ISBLANK(O858), 1,) ))</f>
        <v>0</v>
      </c>
      <c r="O858" s="44"/>
      <c r="P858" s="37" t="str">
        <f aca="false">IF(ISBLANK(O858),"a","b")</f>
        <v>a</v>
      </c>
      <c r="Q858" s="34" t="str">
        <f aca="false">IF(ISBLANK(B858),"",IF(P858="b",O858,IF(P858="a","")))</f>
        <v/>
      </c>
      <c r="R858" s="35" t="n">
        <f aca="false">IF(ISBLANK(B858),"",IF( ISBLANK(O858), , 1))</f>
        <v>0</v>
      </c>
      <c r="S858" s="38" t="str">
        <f aca="true">IF(ISBLANK(B858),"",IF( ISBLANK(K858), "" , IF( ISBLANK(O858), (TODAY()-K858)/365, (O858-K858)/365)) )</f>
        <v/>
      </c>
      <c r="T858" s="38" t="str">
        <f aca="false">IF(ISBLANK(B858),"",IF( ISBLANK(K858), "" , IF( ISBLANK(O858), ($Z$41-K858)/365, (O858-K858)/365)) )</f>
        <v/>
      </c>
      <c r="U858" s="38" t="str">
        <f aca="true">IF(ISBLANK(B858),"",IF( ISBLANK(O858), "", (TODAY()-O858)/365))</f>
        <v/>
      </c>
      <c r="V858" s="38" t="str">
        <f aca="false">IF(ISBLANK(B858),"",IF( ISBLANK(O858), "", ($Z$41-O858)/365))</f>
        <v/>
      </c>
    </row>
    <row r="859" customFormat="false" ht="15" hidden="false" customHeight="false" outlineLevel="0" collapsed="false">
      <c r="A859" s="1" t="n">
        <v>863</v>
      </c>
      <c r="B859" s="28" t="n">
        <v>56</v>
      </c>
      <c r="C859" s="29"/>
      <c r="D859" s="30" t="str">
        <f aca="false">CONCATENATE(E859,", ",F859,", кв-ры: ",H859,", агр: ",I859,", ",W859)</f>
        <v>, , кв-ры: 7,17,27,37,47,57,67,77,87,, агр: , </v>
      </c>
      <c r="E859" s="31"/>
      <c r="F859" s="31"/>
      <c r="G859" s="31"/>
      <c r="H859" s="31" t="s">
        <v>184</v>
      </c>
      <c r="I859" s="32"/>
      <c r="J859" s="4"/>
      <c r="K859" s="46"/>
      <c r="L859" s="34" t="str">
        <f aca="false">IF(ISBLANK(K859),"a","b")</f>
        <v>a</v>
      </c>
      <c r="M859" s="34" t="str">
        <f aca="false">IF(ISBLANK(B859),"",IF(L859="b",K859,IF(L859="a","")))</f>
        <v/>
      </c>
      <c r="N859" s="35" t="n">
        <f aca="false">IF(ISBLANK(B859),"",IF( ISBLANK(K859), , IF( ISBLANK(O859), 1,) ))</f>
        <v>0</v>
      </c>
      <c r="O859" s="44"/>
      <c r="P859" s="37" t="str">
        <f aca="false">IF(ISBLANK(O859),"a","b")</f>
        <v>a</v>
      </c>
      <c r="Q859" s="34" t="str">
        <f aca="false">IF(ISBLANK(B859),"",IF(P859="b",O859,IF(P859="a","")))</f>
        <v/>
      </c>
      <c r="R859" s="35" t="n">
        <f aca="false">IF(ISBLANK(B859),"",IF( ISBLANK(O859), , 1))</f>
        <v>0</v>
      </c>
      <c r="S859" s="38" t="str">
        <f aca="true">IF(ISBLANK(B859),"",IF( ISBLANK(K859), "" , IF( ISBLANK(O859), (TODAY()-K859)/365, (O859-K859)/365)) )</f>
        <v/>
      </c>
      <c r="T859" s="38" t="str">
        <f aca="false">IF(ISBLANK(B859),"",IF( ISBLANK(K859), "" , IF( ISBLANK(O859), ($Z$41-K859)/365, (O859-K859)/365)) )</f>
        <v/>
      </c>
      <c r="U859" s="38" t="str">
        <f aca="true">IF(ISBLANK(B859),"",IF( ISBLANK(O859), "", (TODAY()-O859)/365))</f>
        <v/>
      </c>
      <c r="V859" s="38" t="str">
        <f aca="false">IF(ISBLANK(B859),"",IF( ISBLANK(O859), "", ($Z$41-O859)/365))</f>
        <v/>
      </c>
    </row>
    <row r="860" customFormat="false" ht="15" hidden="false" customHeight="false" outlineLevel="0" collapsed="false">
      <c r="A860" s="1" t="n">
        <v>864</v>
      </c>
      <c r="B860" s="28" t="n">
        <v>57</v>
      </c>
      <c r="C860" s="29"/>
      <c r="D860" s="30" t="str">
        <f aca="false">CONCATENATE(E860,", ",F860,", кв-ры: ",H860,", агр: ",I860,", ",W860)</f>
        <v>, , кв-ры: 8,18,28,38,48,58,68,78,88,, агр: , </v>
      </c>
      <c r="E860" s="31"/>
      <c r="F860" s="31"/>
      <c r="G860" s="31"/>
      <c r="H860" s="31" t="s">
        <v>185</v>
      </c>
      <c r="I860" s="32"/>
      <c r="J860" s="4"/>
      <c r="K860" s="46"/>
      <c r="L860" s="34" t="str">
        <f aca="false">IF(ISBLANK(K860),"a","b")</f>
        <v>a</v>
      </c>
      <c r="M860" s="34" t="str">
        <f aca="false">IF(ISBLANK(B860),"",IF(L860="b",K860,IF(L860="a","")))</f>
        <v/>
      </c>
      <c r="N860" s="35" t="n">
        <f aca="false">IF(ISBLANK(B860),"",IF( ISBLANK(K860), , IF( ISBLANK(O860), 1,) ))</f>
        <v>0</v>
      </c>
      <c r="O860" s="44"/>
      <c r="P860" s="37" t="str">
        <f aca="false">IF(ISBLANK(O860),"a","b")</f>
        <v>a</v>
      </c>
      <c r="Q860" s="34" t="str">
        <f aca="false">IF(ISBLANK(B860),"",IF(P860="b",O860,IF(P860="a","")))</f>
        <v/>
      </c>
      <c r="R860" s="35" t="n">
        <f aca="false">IF(ISBLANK(B860),"",IF( ISBLANK(O860), , 1))</f>
        <v>0</v>
      </c>
      <c r="S860" s="38" t="str">
        <f aca="true">IF(ISBLANK(B860),"",IF( ISBLANK(K860), "" , IF( ISBLANK(O860), (TODAY()-K860)/365, (O860-K860)/365)) )</f>
        <v/>
      </c>
      <c r="T860" s="38" t="str">
        <f aca="false">IF(ISBLANK(B860),"",IF( ISBLANK(K860), "" , IF( ISBLANK(O860), ($Z$41-K860)/365, (O860-K860)/365)) )</f>
        <v/>
      </c>
      <c r="U860" s="38" t="str">
        <f aca="true">IF(ISBLANK(B860),"",IF( ISBLANK(O860), "", (TODAY()-O860)/365))</f>
        <v/>
      </c>
      <c r="V860" s="38" t="str">
        <f aca="false">IF(ISBLANK(B860),"",IF( ISBLANK(O860), "", ($Z$41-O860)/365))</f>
        <v/>
      </c>
    </row>
    <row r="861" customFormat="false" ht="15" hidden="false" customHeight="false" outlineLevel="0" collapsed="false">
      <c r="A861" s="1" t="n">
        <v>865</v>
      </c>
      <c r="B861" s="28" t="n">
        <v>58</v>
      </c>
      <c r="C861" s="29"/>
      <c r="D861" s="30" t="str">
        <f aca="false">CONCATENATE(E861,", ",F861,", кв-ры: ",H861,", агр: ",I861,", ",W861)</f>
        <v>, , кв-ры: 9,19,29,39,49,59,69,79,89,, агр: , </v>
      </c>
      <c r="E861" s="31"/>
      <c r="F861" s="31"/>
      <c r="G861" s="31"/>
      <c r="H861" s="31" t="s">
        <v>148</v>
      </c>
      <c r="I861" s="32"/>
      <c r="J861" s="4"/>
      <c r="K861" s="46"/>
      <c r="L861" s="34" t="str">
        <f aca="false">IF(ISBLANK(K861),"a","b")</f>
        <v>a</v>
      </c>
      <c r="M861" s="34" t="str">
        <f aca="false">IF(ISBLANK(B861),"",IF(L861="b",K861,IF(L861="a","")))</f>
        <v/>
      </c>
      <c r="N861" s="35" t="n">
        <f aca="false">IF(ISBLANK(B861),"",IF( ISBLANK(K861), , IF( ISBLANK(O861), 1,) ))</f>
        <v>0</v>
      </c>
      <c r="O861" s="44"/>
      <c r="P861" s="37" t="str">
        <f aca="false">IF(ISBLANK(O861),"a","b")</f>
        <v>a</v>
      </c>
      <c r="Q861" s="34" t="str">
        <f aca="false">IF(ISBLANK(B861),"",IF(P861="b",O861,IF(P861="a","")))</f>
        <v/>
      </c>
      <c r="R861" s="35" t="n">
        <f aca="false">IF(ISBLANK(B861),"",IF( ISBLANK(O861), , 1))</f>
        <v>0</v>
      </c>
      <c r="S861" s="38" t="str">
        <f aca="true">IF(ISBLANK(B861),"",IF( ISBLANK(K861), "" , IF( ISBLANK(O861), (TODAY()-K861)/365, (O861-K861)/365)) )</f>
        <v/>
      </c>
      <c r="T861" s="38" t="str">
        <f aca="false">IF(ISBLANK(B861),"",IF( ISBLANK(K861), "" , IF( ISBLANK(O861), ($Z$41-K861)/365, (O861-K861)/365)) )</f>
        <v/>
      </c>
      <c r="U861" s="38" t="str">
        <f aca="true">IF(ISBLANK(B861),"",IF( ISBLANK(O861), "", (TODAY()-O861)/365))</f>
        <v/>
      </c>
      <c r="V861" s="38" t="str">
        <f aca="false">IF(ISBLANK(B861),"",IF( ISBLANK(O861), "", ($Z$41-O861)/365))</f>
        <v/>
      </c>
    </row>
    <row r="862" customFormat="false" ht="15" hidden="false" customHeight="false" outlineLevel="0" collapsed="false">
      <c r="A862" s="1" t="n">
        <v>866</v>
      </c>
      <c r="B862" s="28" t="n">
        <v>59</v>
      </c>
      <c r="C862" s="29"/>
      <c r="D862" s="30" t="str">
        <f aca="false">CONCATENATE(E862,", ",F862,", кв-ры: ",H862,", агр: ",I862,", ",W862)</f>
        <v>, , кв-ры: 10,20,30,40,50,60,70,80,90,, агр: , </v>
      </c>
      <c r="E862" s="31"/>
      <c r="F862" s="31"/>
      <c r="G862" s="31"/>
      <c r="H862" s="31" t="s">
        <v>147</v>
      </c>
      <c r="I862" s="32"/>
      <c r="J862" s="4"/>
      <c r="K862" s="46"/>
      <c r="L862" s="34" t="str">
        <f aca="false">IF(ISBLANK(K862),"a","b")</f>
        <v>a</v>
      </c>
      <c r="M862" s="34" t="str">
        <f aca="false">IF(ISBLANK(B862),"",IF(L862="b",K862,IF(L862="a","")))</f>
        <v/>
      </c>
      <c r="N862" s="35" t="n">
        <f aca="false">IF(ISBLANK(B862),"",IF( ISBLANK(K862), , IF( ISBLANK(O862), 1,) ))</f>
        <v>0</v>
      </c>
      <c r="O862" s="44"/>
      <c r="P862" s="37" t="str">
        <f aca="false">IF(ISBLANK(O862),"a","b")</f>
        <v>a</v>
      </c>
      <c r="Q862" s="34" t="str">
        <f aca="false">IF(ISBLANK(B862),"",IF(P862="b",O862,IF(P862="a","")))</f>
        <v/>
      </c>
      <c r="R862" s="35" t="n">
        <f aca="false">IF(ISBLANK(B862),"",IF( ISBLANK(O862), , 1))</f>
        <v>0</v>
      </c>
      <c r="S862" s="38" t="str">
        <f aca="true">IF(ISBLANK(B862),"",IF( ISBLANK(K862), "" , IF( ISBLANK(O862), (TODAY()-K862)/365, (O862-K862)/365)) )</f>
        <v/>
      </c>
      <c r="T862" s="38" t="str">
        <f aca="false">IF(ISBLANK(B862),"",IF( ISBLANK(K862), "" , IF( ISBLANK(O862), ($Z$41-K862)/365, (O862-K862)/365)) )</f>
        <v/>
      </c>
      <c r="U862" s="38" t="str">
        <f aca="true">IF(ISBLANK(B862),"",IF( ISBLANK(O862), "", (TODAY()-O862)/365))</f>
        <v/>
      </c>
      <c r="V862" s="38" t="str">
        <f aca="false">IF(ISBLANK(B862),"",IF( ISBLANK(O862), "", ($Z$41-O862)/365))</f>
        <v/>
      </c>
    </row>
    <row r="863" customFormat="false" ht="15" hidden="false" customHeight="false" outlineLevel="0" collapsed="false">
      <c r="A863" s="1" t="n">
        <v>867</v>
      </c>
      <c r="B863" s="28" t="n">
        <v>60</v>
      </c>
      <c r="C863" s="29" t="n">
        <v>14</v>
      </c>
      <c r="D863" s="30" t="str">
        <f aca="false">CONCATENATE(E863,", ",F863,", кв-ры: ",H863,", агр: ",I863,", ",W863)</f>
        <v> Калинина, 49, кв-ры: 1,11,21,31,41,51,61,71,81,, агр: , </v>
      </c>
      <c r="E863" s="31" t="s">
        <v>172</v>
      </c>
      <c r="F863" s="31" t="n">
        <v>49</v>
      </c>
      <c r="G863" s="31" t="n">
        <v>90</v>
      </c>
      <c r="H863" s="31" t="s">
        <v>120</v>
      </c>
      <c r="I863" s="32"/>
      <c r="J863" s="4"/>
      <c r="K863" s="46"/>
      <c r="L863" s="34" t="str">
        <f aca="false">IF(ISBLANK(K863),"a","b")</f>
        <v>a</v>
      </c>
      <c r="M863" s="34" t="str">
        <f aca="false">IF(ISBLANK(B863),"",IF(L863="b",K863,IF(L863="a","")))</f>
        <v/>
      </c>
      <c r="N863" s="35" t="n">
        <f aca="false">IF(ISBLANK(B863),"",IF( ISBLANK(K863), , IF( ISBLANK(O863), 1,) ))</f>
        <v>0</v>
      </c>
      <c r="O863" s="44"/>
      <c r="P863" s="37" t="str">
        <f aca="false">IF(ISBLANK(O863),"a","b")</f>
        <v>a</v>
      </c>
      <c r="Q863" s="34" t="str">
        <f aca="false">IF(ISBLANK(B863),"",IF(P863="b",O863,IF(P863="a","")))</f>
        <v/>
      </c>
      <c r="R863" s="35" t="n">
        <f aca="false">IF(ISBLANK(B863),"",IF( ISBLANK(O863), , 1))</f>
        <v>0</v>
      </c>
      <c r="S863" s="38" t="str">
        <f aca="true">IF(ISBLANK(B863),"",IF( ISBLANK(K863), "" , IF( ISBLANK(O863), (TODAY()-K863)/365, (O863-K863)/365)) )</f>
        <v/>
      </c>
      <c r="T863" s="38" t="str">
        <f aca="false">IF(ISBLANK(B863),"",IF( ISBLANK(K863), "" , IF( ISBLANK(O863), ($Z$41-K863)/365, (O863-K863)/365)) )</f>
        <v/>
      </c>
      <c r="U863" s="38" t="str">
        <f aca="true">IF(ISBLANK(B863),"",IF( ISBLANK(O863), "", (TODAY()-O863)/365))</f>
        <v/>
      </c>
      <c r="V863" s="38" t="str">
        <f aca="false">IF(ISBLANK(B863),"",IF( ISBLANK(O863), "", ($Z$41-O863)/365))</f>
        <v/>
      </c>
    </row>
    <row r="864" customFormat="false" ht="15" hidden="false" customHeight="false" outlineLevel="0" collapsed="false">
      <c r="A864" s="1" t="n">
        <v>868</v>
      </c>
      <c r="B864" s="28" t="n">
        <v>61</v>
      </c>
      <c r="C864" s="29"/>
      <c r="D864" s="30" t="str">
        <f aca="false">CONCATENATE(E864,", ",F864,", кв-ры: ",H864,", агр: ",I864,", ",W864)</f>
        <v>, , кв-ры: 2,12,22,32,42,52,62,72,82,, агр: , </v>
      </c>
      <c r="E864" s="31"/>
      <c r="F864" s="31"/>
      <c r="G864" s="31"/>
      <c r="H864" s="31" t="s">
        <v>121</v>
      </c>
      <c r="I864" s="32"/>
      <c r="J864" s="4"/>
      <c r="K864" s="46"/>
      <c r="L864" s="34" t="str">
        <f aca="false">IF(ISBLANK(K864),"a","b")</f>
        <v>a</v>
      </c>
      <c r="M864" s="34" t="str">
        <f aca="false">IF(ISBLANK(B864),"",IF(L864="b",K864,IF(L864="a","")))</f>
        <v/>
      </c>
      <c r="N864" s="35" t="n">
        <f aca="false">IF(ISBLANK(B864),"",IF( ISBLANK(K864), , IF( ISBLANK(O864), 1,) ))</f>
        <v>0</v>
      </c>
      <c r="O864" s="44"/>
      <c r="P864" s="37" t="str">
        <f aca="false">IF(ISBLANK(O864),"a","b")</f>
        <v>a</v>
      </c>
      <c r="Q864" s="34" t="str">
        <f aca="false">IF(ISBLANK(B864),"",IF(P864="b",O864,IF(P864="a","")))</f>
        <v/>
      </c>
      <c r="R864" s="35" t="n">
        <f aca="false">IF(ISBLANK(B864),"",IF( ISBLANK(O864), , 1))</f>
        <v>0</v>
      </c>
      <c r="S864" s="38" t="str">
        <f aca="true">IF(ISBLANK(B864),"",IF( ISBLANK(K864), "" , IF( ISBLANK(O864), (TODAY()-K864)/365, (O864-K864)/365)) )</f>
        <v/>
      </c>
      <c r="T864" s="38" t="str">
        <f aca="false">IF(ISBLANK(B864),"",IF( ISBLANK(K864), "" , IF( ISBLANK(O864), ($Z$41-K864)/365, (O864-K864)/365)) )</f>
        <v/>
      </c>
      <c r="U864" s="38" t="str">
        <f aca="true">IF(ISBLANK(B864),"",IF( ISBLANK(O864), "", (TODAY()-O864)/365))</f>
        <v/>
      </c>
      <c r="V864" s="38" t="str">
        <f aca="false">IF(ISBLANK(B864),"",IF( ISBLANK(O864), "", ($Z$41-O864)/365))</f>
        <v/>
      </c>
    </row>
    <row r="865" customFormat="false" ht="15" hidden="false" customHeight="false" outlineLevel="0" collapsed="false">
      <c r="A865" s="1" t="n">
        <v>869</v>
      </c>
      <c r="B865" s="28" t="n">
        <v>62</v>
      </c>
      <c r="C865" s="29"/>
      <c r="D865" s="30" t="str">
        <f aca="false">CONCATENATE(E865,", ",F865,", кв-ры: ",H865,", агр: ",I865,", ",W865)</f>
        <v>, , кв-ры: 3,13,23,33,43,53,63,73,83,, агр: , </v>
      </c>
      <c r="E865" s="31"/>
      <c r="F865" s="31"/>
      <c r="G865" s="31"/>
      <c r="H865" s="31" t="s">
        <v>122</v>
      </c>
      <c r="I865" s="32"/>
      <c r="J865" s="4"/>
      <c r="K865" s="46"/>
      <c r="L865" s="34" t="str">
        <f aca="false">IF(ISBLANK(K865),"a","b")</f>
        <v>a</v>
      </c>
      <c r="M865" s="34" t="str">
        <f aca="false">IF(ISBLANK(B865),"",IF(L865="b",K865,IF(L865="a","")))</f>
        <v/>
      </c>
      <c r="N865" s="35" t="n">
        <f aca="false">IF(ISBLANK(B865),"",IF( ISBLANK(K865), , IF( ISBLANK(O865), 1,) ))</f>
        <v>0</v>
      </c>
      <c r="O865" s="44"/>
      <c r="P865" s="37" t="str">
        <f aca="false">IF(ISBLANK(O865),"a","b")</f>
        <v>a</v>
      </c>
      <c r="Q865" s="34" t="str">
        <f aca="false">IF(ISBLANK(B865),"",IF(P865="b",O865,IF(P865="a","")))</f>
        <v/>
      </c>
      <c r="R865" s="35" t="n">
        <f aca="false">IF(ISBLANK(B865),"",IF( ISBLANK(O865), , 1))</f>
        <v>0</v>
      </c>
      <c r="S865" s="38" t="str">
        <f aca="true">IF(ISBLANK(B865),"",IF( ISBLANK(K865), "" , IF( ISBLANK(O865), (TODAY()-K865)/365, (O865-K865)/365)) )</f>
        <v/>
      </c>
      <c r="T865" s="38" t="str">
        <f aca="false">IF(ISBLANK(B865),"",IF( ISBLANK(K865), "" , IF( ISBLANK(O865), ($Z$41-K865)/365, (O865-K865)/365)) )</f>
        <v/>
      </c>
      <c r="U865" s="38" t="str">
        <f aca="true">IF(ISBLANK(B865),"",IF( ISBLANK(O865), "", (TODAY()-O865)/365))</f>
        <v/>
      </c>
      <c r="V865" s="38" t="str">
        <f aca="false">IF(ISBLANK(B865),"",IF( ISBLANK(O865), "", ($Z$41-O865)/365))</f>
        <v/>
      </c>
    </row>
    <row r="866" customFormat="false" ht="15" hidden="false" customHeight="false" outlineLevel="0" collapsed="false">
      <c r="A866" s="1" t="n">
        <v>870</v>
      </c>
      <c r="B866" s="28" t="n">
        <v>63</v>
      </c>
      <c r="C866" s="29"/>
      <c r="D866" s="30" t="str">
        <f aca="false">CONCATENATE(E866,", ",F866,", кв-ры: ",H866,", агр: ",I866,", ",W866)</f>
        <v>, , кв-ры: 4,14,24,34,44,54,64,74,84,, агр: , </v>
      </c>
      <c r="E866" s="31"/>
      <c r="F866" s="31"/>
      <c r="G866" s="31"/>
      <c r="H866" s="31" t="s">
        <v>123</v>
      </c>
      <c r="I866" s="32"/>
      <c r="J866" s="4"/>
      <c r="K866" s="46"/>
      <c r="L866" s="34" t="str">
        <f aca="false">IF(ISBLANK(K866),"a","b")</f>
        <v>a</v>
      </c>
      <c r="M866" s="34" t="str">
        <f aca="false">IF(ISBLANK(B866),"",IF(L866="b",K866,IF(L866="a","")))</f>
        <v/>
      </c>
      <c r="N866" s="35" t="n">
        <f aca="false">IF(ISBLANK(B866),"",IF( ISBLANK(K866), , IF( ISBLANK(O866), 1,) ))</f>
        <v>0</v>
      </c>
      <c r="O866" s="44"/>
      <c r="P866" s="37" t="str">
        <f aca="false">IF(ISBLANK(O866),"a","b")</f>
        <v>a</v>
      </c>
      <c r="Q866" s="34" t="str">
        <f aca="false">IF(ISBLANK(B866),"",IF(P866="b",O866,IF(P866="a","")))</f>
        <v/>
      </c>
      <c r="R866" s="35" t="n">
        <f aca="false">IF(ISBLANK(B866),"",IF( ISBLANK(O866), , 1))</f>
        <v>0</v>
      </c>
      <c r="S866" s="38" t="str">
        <f aca="true">IF(ISBLANK(B866),"",IF( ISBLANK(K866), "" , IF( ISBLANK(O866), (TODAY()-K866)/365, (O866-K866)/365)) )</f>
        <v/>
      </c>
      <c r="T866" s="38" t="str">
        <f aca="false">IF(ISBLANK(B866),"",IF( ISBLANK(K866), "" , IF( ISBLANK(O866), ($Z$41-K866)/365, (O866-K866)/365)) )</f>
        <v/>
      </c>
      <c r="U866" s="38" t="str">
        <f aca="true">IF(ISBLANK(B866),"",IF( ISBLANK(O866), "", (TODAY()-O866)/365))</f>
        <v/>
      </c>
      <c r="V866" s="38" t="str">
        <f aca="false">IF(ISBLANK(B866),"",IF( ISBLANK(O866), "", ($Z$41-O866)/365))</f>
        <v/>
      </c>
    </row>
    <row r="867" customFormat="false" ht="15" hidden="false" customHeight="false" outlineLevel="0" collapsed="false">
      <c r="A867" s="1" t="n">
        <v>871</v>
      </c>
      <c r="B867" s="28" t="n">
        <v>64</v>
      </c>
      <c r="C867" s="29"/>
      <c r="D867" s="30" t="str">
        <f aca="false">CONCATENATE(E867,", ",F867,", кв-ры: ",H867,", агр: ",I867,", ",W867)</f>
        <v>, , кв-ры: 5,15,25,35,45,55,65,75,85,, агр: , </v>
      </c>
      <c r="E867" s="31"/>
      <c r="F867" s="31"/>
      <c r="G867" s="31"/>
      <c r="H867" s="31" t="s">
        <v>182</v>
      </c>
      <c r="I867" s="32"/>
      <c r="J867" s="4"/>
      <c r="K867" s="46"/>
      <c r="L867" s="34" t="str">
        <f aca="false">IF(ISBLANK(K867),"a","b")</f>
        <v>a</v>
      </c>
      <c r="M867" s="34" t="str">
        <f aca="false">IF(ISBLANK(B867),"",IF(L867="b",K867,IF(L867="a","")))</f>
        <v/>
      </c>
      <c r="N867" s="35" t="n">
        <f aca="false">IF(ISBLANK(B867),"",IF( ISBLANK(K867), , IF( ISBLANK(O867), 1,) ))</f>
        <v>0</v>
      </c>
      <c r="O867" s="44"/>
      <c r="P867" s="37" t="str">
        <f aca="false">IF(ISBLANK(O867),"a","b")</f>
        <v>a</v>
      </c>
      <c r="Q867" s="34" t="str">
        <f aca="false">IF(ISBLANK(B867),"",IF(P867="b",O867,IF(P867="a","")))</f>
        <v/>
      </c>
      <c r="R867" s="35" t="n">
        <f aca="false">IF(ISBLANK(B867),"",IF( ISBLANK(O867), , 1))</f>
        <v>0</v>
      </c>
      <c r="S867" s="38" t="str">
        <f aca="true">IF(ISBLANK(B867),"",IF( ISBLANK(K867), "" , IF( ISBLANK(O867), (TODAY()-K867)/365, (O867-K867)/365)) )</f>
        <v/>
      </c>
      <c r="T867" s="38" t="str">
        <f aca="false">IF(ISBLANK(B867),"",IF( ISBLANK(K867), "" , IF( ISBLANK(O867), ($Z$41-K867)/365, (O867-K867)/365)) )</f>
        <v/>
      </c>
      <c r="U867" s="38" t="str">
        <f aca="true">IF(ISBLANK(B867),"",IF( ISBLANK(O867), "", (TODAY()-O867)/365))</f>
        <v/>
      </c>
      <c r="V867" s="38" t="str">
        <f aca="false">IF(ISBLANK(B867),"",IF( ISBLANK(O867), "", ($Z$41-O867)/365))</f>
        <v/>
      </c>
    </row>
    <row r="868" customFormat="false" ht="15" hidden="false" customHeight="false" outlineLevel="0" collapsed="false">
      <c r="A868" s="1" t="n">
        <v>872</v>
      </c>
      <c r="B868" s="28" t="n">
        <v>65</v>
      </c>
      <c r="C868" s="29"/>
      <c r="D868" s="30" t="str">
        <f aca="false">CONCATENATE(E868,", ",F868,", кв-ры: ",H868,", агр: ",I868,", ",W868)</f>
        <v>, , кв-ры: 6,16,26,36,46,56,66,76,86,, агр: , </v>
      </c>
      <c r="E868" s="31"/>
      <c r="F868" s="31"/>
      <c r="G868" s="31"/>
      <c r="H868" s="31" t="s">
        <v>183</v>
      </c>
      <c r="I868" s="32"/>
      <c r="J868" s="4"/>
      <c r="K868" s="46"/>
      <c r="L868" s="34" t="str">
        <f aca="false">IF(ISBLANK(K868),"a","b")</f>
        <v>a</v>
      </c>
      <c r="M868" s="34" t="str">
        <f aca="false">IF(ISBLANK(B868),"",IF(L868="b",K868,IF(L868="a","")))</f>
        <v/>
      </c>
      <c r="N868" s="35" t="n">
        <f aca="false">IF(ISBLANK(B868),"",IF( ISBLANK(K868), , IF( ISBLANK(O868), 1,) ))</f>
        <v>0</v>
      </c>
      <c r="O868" s="44"/>
      <c r="P868" s="37" t="str">
        <f aca="false">IF(ISBLANK(O868),"a","b")</f>
        <v>a</v>
      </c>
      <c r="Q868" s="34" t="str">
        <f aca="false">IF(ISBLANK(B868),"",IF(P868="b",O868,IF(P868="a","")))</f>
        <v/>
      </c>
      <c r="R868" s="35" t="n">
        <f aca="false">IF(ISBLANK(B868),"",IF( ISBLANK(O868), , 1))</f>
        <v>0</v>
      </c>
      <c r="S868" s="38" t="str">
        <f aca="true">IF(ISBLANK(B868),"",IF( ISBLANK(K868), "" , IF( ISBLANK(O868), (TODAY()-K868)/365, (O868-K868)/365)) )</f>
        <v/>
      </c>
      <c r="T868" s="38" t="str">
        <f aca="false">IF(ISBLANK(B868),"",IF( ISBLANK(K868), "" , IF( ISBLANK(O868), ($Z$41-K868)/365, (O868-K868)/365)) )</f>
        <v/>
      </c>
      <c r="U868" s="38" t="str">
        <f aca="true">IF(ISBLANK(B868),"",IF( ISBLANK(O868), "", (TODAY()-O868)/365))</f>
        <v/>
      </c>
      <c r="V868" s="38" t="str">
        <f aca="false">IF(ISBLANK(B868),"",IF( ISBLANK(O868), "", ($Z$41-O868)/365))</f>
        <v/>
      </c>
    </row>
    <row r="869" customFormat="false" ht="15" hidden="false" customHeight="false" outlineLevel="0" collapsed="false">
      <c r="A869" s="1" t="n">
        <v>873</v>
      </c>
      <c r="B869" s="28" t="n">
        <v>66</v>
      </c>
      <c r="C869" s="29"/>
      <c r="D869" s="30" t="str">
        <f aca="false">CONCATENATE(E869,", ",F869,", кв-ры: ",H869,", агр: ",I869,", ",W869)</f>
        <v>, , кв-ры: 7,17,27,37,47,57,67,77,87,, агр: , </v>
      </c>
      <c r="E869" s="31"/>
      <c r="F869" s="31"/>
      <c r="G869" s="31"/>
      <c r="H869" s="31" t="s">
        <v>184</v>
      </c>
      <c r="I869" s="32"/>
      <c r="J869" s="4"/>
      <c r="K869" s="46"/>
      <c r="L869" s="34" t="str">
        <f aca="false">IF(ISBLANK(K869),"a","b")</f>
        <v>a</v>
      </c>
      <c r="M869" s="34" t="str">
        <f aca="false">IF(ISBLANK(B869),"",IF(L869="b",K869,IF(L869="a","")))</f>
        <v/>
      </c>
      <c r="N869" s="35" t="n">
        <f aca="false">IF(ISBLANK(B869),"",IF( ISBLANK(K869), , IF( ISBLANK(O869), 1,) ))</f>
        <v>0</v>
      </c>
      <c r="O869" s="44"/>
      <c r="P869" s="37" t="str">
        <f aca="false">IF(ISBLANK(O869),"a","b")</f>
        <v>a</v>
      </c>
      <c r="Q869" s="34" t="str">
        <f aca="false">IF(ISBLANK(B869),"",IF(P869="b",O869,IF(P869="a","")))</f>
        <v/>
      </c>
      <c r="R869" s="35" t="n">
        <f aca="false">IF(ISBLANK(B869),"",IF( ISBLANK(O869), , 1))</f>
        <v>0</v>
      </c>
      <c r="S869" s="38" t="str">
        <f aca="true">IF(ISBLANK(B869),"",IF( ISBLANK(K869), "" , IF( ISBLANK(O869), (TODAY()-K869)/365, (O869-K869)/365)) )</f>
        <v/>
      </c>
      <c r="T869" s="38" t="str">
        <f aca="false">IF(ISBLANK(B869),"",IF( ISBLANK(K869), "" , IF( ISBLANK(O869), ($Z$41-K869)/365, (O869-K869)/365)) )</f>
        <v/>
      </c>
      <c r="U869" s="38" t="str">
        <f aca="true">IF(ISBLANK(B869),"",IF( ISBLANK(O869), "", (TODAY()-O869)/365))</f>
        <v/>
      </c>
      <c r="V869" s="38" t="str">
        <f aca="false">IF(ISBLANK(B869),"",IF( ISBLANK(O869), "", ($Z$41-O869)/365))</f>
        <v/>
      </c>
    </row>
    <row r="870" customFormat="false" ht="15" hidden="false" customHeight="false" outlineLevel="0" collapsed="false">
      <c r="A870" s="1" t="n">
        <v>874</v>
      </c>
      <c r="B870" s="28" t="n">
        <v>67</v>
      </c>
      <c r="C870" s="29"/>
      <c r="D870" s="30" t="str">
        <f aca="false">CONCATENATE(E870,", ",F870,", кв-ры: ",H870,", агр: ",I870,", ",W870)</f>
        <v>, , кв-ры: 8,18,28,38,48,58,68,78,88,, агр: , </v>
      </c>
      <c r="E870" s="31"/>
      <c r="F870" s="31"/>
      <c r="G870" s="31"/>
      <c r="H870" s="31" t="s">
        <v>185</v>
      </c>
      <c r="I870" s="32"/>
      <c r="J870" s="4"/>
      <c r="K870" s="46"/>
      <c r="L870" s="34" t="str">
        <f aca="false">IF(ISBLANK(K870),"a","b")</f>
        <v>a</v>
      </c>
      <c r="M870" s="34" t="str">
        <f aca="false">IF(ISBLANK(B870),"",IF(L870="b",K870,IF(L870="a","")))</f>
        <v/>
      </c>
      <c r="N870" s="35" t="n">
        <f aca="false">IF(ISBLANK(B870),"",IF( ISBLANK(K870), , IF( ISBLANK(O870), 1,) ))</f>
        <v>0</v>
      </c>
      <c r="O870" s="44"/>
      <c r="P870" s="37" t="str">
        <f aca="false">IF(ISBLANK(O870),"a","b")</f>
        <v>a</v>
      </c>
      <c r="Q870" s="34" t="str">
        <f aca="false">IF(ISBLANK(B870),"",IF(P870="b",O870,IF(P870="a","")))</f>
        <v/>
      </c>
      <c r="R870" s="35" t="n">
        <f aca="false">IF(ISBLANK(B870),"",IF( ISBLANK(O870), , 1))</f>
        <v>0</v>
      </c>
      <c r="S870" s="38" t="str">
        <f aca="true">IF(ISBLANK(B870),"",IF( ISBLANK(K870), "" , IF( ISBLANK(O870), (TODAY()-K870)/365, (O870-K870)/365)) )</f>
        <v/>
      </c>
      <c r="T870" s="38" t="str">
        <f aca="false">IF(ISBLANK(B870),"",IF( ISBLANK(K870), "" , IF( ISBLANK(O870), ($Z$41-K870)/365, (O870-K870)/365)) )</f>
        <v/>
      </c>
      <c r="U870" s="38" t="str">
        <f aca="true">IF(ISBLANK(B870),"",IF( ISBLANK(O870), "", (TODAY()-O870)/365))</f>
        <v/>
      </c>
      <c r="V870" s="38" t="str">
        <f aca="false">IF(ISBLANK(B870),"",IF( ISBLANK(O870), "", ($Z$41-O870)/365))</f>
        <v/>
      </c>
    </row>
    <row r="871" customFormat="false" ht="15" hidden="false" customHeight="false" outlineLevel="0" collapsed="false">
      <c r="A871" s="1" t="n">
        <v>875</v>
      </c>
      <c r="B871" s="28" t="n">
        <v>68</v>
      </c>
      <c r="C871" s="29"/>
      <c r="D871" s="30" t="str">
        <f aca="false">CONCATENATE(E871,", ",F871,", кв-ры: ",H871,", агр: ",I871,", ",W871)</f>
        <v>, , кв-ры: 9,19,29,39,49,59,69,79,89,, агр: , </v>
      </c>
      <c r="E871" s="31"/>
      <c r="F871" s="31"/>
      <c r="G871" s="31"/>
      <c r="H871" s="31" t="s">
        <v>148</v>
      </c>
      <c r="I871" s="32"/>
      <c r="J871" s="4"/>
      <c r="K871" s="46"/>
      <c r="L871" s="34" t="str">
        <f aca="false">IF(ISBLANK(K871),"a","b")</f>
        <v>a</v>
      </c>
      <c r="M871" s="34" t="str">
        <f aca="false">IF(ISBLANK(B871),"",IF(L871="b",K871,IF(L871="a","")))</f>
        <v/>
      </c>
      <c r="N871" s="35" t="n">
        <f aca="false">IF(ISBLANK(B871),"",IF( ISBLANK(K871), , IF( ISBLANK(O871), 1,) ))</f>
        <v>0</v>
      </c>
      <c r="O871" s="44"/>
      <c r="P871" s="37" t="str">
        <f aca="false">IF(ISBLANK(O871),"a","b")</f>
        <v>a</v>
      </c>
      <c r="Q871" s="34" t="str">
        <f aca="false">IF(ISBLANK(B871),"",IF(P871="b",O871,IF(P871="a","")))</f>
        <v/>
      </c>
      <c r="R871" s="35" t="n">
        <f aca="false">IF(ISBLANK(B871),"",IF( ISBLANK(O871), , 1))</f>
        <v>0</v>
      </c>
      <c r="S871" s="38" t="str">
        <f aca="true">IF(ISBLANK(B871),"",IF( ISBLANK(K871), "" , IF( ISBLANK(O871), (TODAY()-K871)/365, (O871-K871)/365)) )</f>
        <v/>
      </c>
      <c r="T871" s="38" t="str">
        <f aca="false">IF(ISBLANK(B871),"",IF( ISBLANK(K871), "" , IF( ISBLANK(O871), ($Z$41-K871)/365, (O871-K871)/365)) )</f>
        <v/>
      </c>
      <c r="U871" s="38" t="str">
        <f aca="true">IF(ISBLANK(B871),"",IF( ISBLANK(O871), "", (TODAY()-O871)/365))</f>
        <v/>
      </c>
      <c r="V871" s="38" t="str">
        <f aca="false">IF(ISBLANK(B871),"",IF( ISBLANK(O871), "", ($Z$41-O871)/365))</f>
        <v/>
      </c>
    </row>
    <row r="872" customFormat="false" ht="15" hidden="false" customHeight="false" outlineLevel="0" collapsed="false">
      <c r="A872" s="1" t="n">
        <v>876</v>
      </c>
      <c r="B872" s="28" t="n">
        <v>69</v>
      </c>
      <c r="C872" s="29"/>
      <c r="D872" s="30" t="str">
        <f aca="false">CONCATENATE(E872,", ",F872,", кв-ры: ",H872,", агр: ",I872,", ",W872)</f>
        <v>, , кв-ры: 10,20,30,40,50,60,70,80,90,, агр: , </v>
      </c>
      <c r="E872" s="31"/>
      <c r="F872" s="31"/>
      <c r="G872" s="31"/>
      <c r="H872" s="31" t="s">
        <v>147</v>
      </c>
      <c r="I872" s="32"/>
      <c r="J872" s="4"/>
      <c r="K872" s="46"/>
      <c r="L872" s="34" t="str">
        <f aca="false">IF(ISBLANK(K872),"a","b")</f>
        <v>a</v>
      </c>
      <c r="M872" s="34" t="str">
        <f aca="false">IF(ISBLANK(B872),"",IF(L872="b",K872,IF(L872="a","")))</f>
        <v/>
      </c>
      <c r="N872" s="35" t="n">
        <f aca="false">IF(ISBLANK(B872),"",IF( ISBLANK(K872), , IF( ISBLANK(O872), 1,) ))</f>
        <v>0</v>
      </c>
      <c r="O872" s="44"/>
      <c r="P872" s="37" t="str">
        <f aca="false">IF(ISBLANK(O872),"a","b")</f>
        <v>a</v>
      </c>
      <c r="Q872" s="34" t="str">
        <f aca="false">IF(ISBLANK(B872),"",IF(P872="b",O872,IF(P872="a","")))</f>
        <v/>
      </c>
      <c r="R872" s="35" t="n">
        <f aca="false">IF(ISBLANK(B872),"",IF( ISBLANK(O872), , 1))</f>
        <v>0</v>
      </c>
      <c r="S872" s="38" t="str">
        <f aca="true">IF(ISBLANK(B872),"",IF( ISBLANK(K872), "" , IF( ISBLANK(O872), (TODAY()-K872)/365, (O872-K872)/365)) )</f>
        <v/>
      </c>
      <c r="T872" s="38" t="str">
        <f aca="false">IF(ISBLANK(B872),"",IF( ISBLANK(K872), "" , IF( ISBLANK(O872), ($Z$41-K872)/365, (O872-K872)/365)) )</f>
        <v/>
      </c>
      <c r="U872" s="38" t="str">
        <f aca="true">IF(ISBLANK(B872),"",IF( ISBLANK(O872), "", (TODAY()-O872)/365))</f>
        <v/>
      </c>
      <c r="V872" s="38" t="str">
        <f aca="false">IF(ISBLANK(B872),"",IF( ISBLANK(O872), "", ($Z$41-O872)/365))</f>
        <v/>
      </c>
    </row>
    <row r="873" customFormat="false" ht="15" hidden="false" customHeight="false" outlineLevel="0" collapsed="false">
      <c r="A873" s="1" t="n">
        <v>877</v>
      </c>
      <c r="B873" s="28" t="n">
        <v>70</v>
      </c>
      <c r="C873" s="29" t="n">
        <v>15</v>
      </c>
      <c r="D873" s="30" t="str">
        <f aca="false">CONCATENATE(E873,", ",F873,", кв-ры: ",H873,", агр: ",I873,", ",W873)</f>
        <v> Калинина, 14, кв-ры: 1,11,21,31,41,51,, агр: , </v>
      </c>
      <c r="E873" s="31" t="s">
        <v>172</v>
      </c>
      <c r="F873" s="31" t="n">
        <v>14</v>
      </c>
      <c r="G873" s="31" t="n">
        <v>60</v>
      </c>
      <c r="H873" s="31" t="s">
        <v>77</v>
      </c>
      <c r="I873" s="32"/>
      <c r="J873" s="4"/>
      <c r="K873" s="46"/>
      <c r="L873" s="34" t="str">
        <f aca="false">IF(ISBLANK(K873),"a","b")</f>
        <v>a</v>
      </c>
      <c r="M873" s="34" t="str">
        <f aca="false">IF(ISBLANK(B873),"",IF(L873="b",K873,IF(L873="a","")))</f>
        <v/>
      </c>
      <c r="N873" s="35" t="n">
        <f aca="false">IF(ISBLANK(B873),"",IF( ISBLANK(K873), , IF( ISBLANK(O873), 1,) ))</f>
        <v>0</v>
      </c>
      <c r="O873" s="44"/>
      <c r="P873" s="37" t="str">
        <f aca="false">IF(ISBLANK(O873),"a","b")</f>
        <v>a</v>
      </c>
      <c r="Q873" s="34" t="str">
        <f aca="false">IF(ISBLANK(B873),"",IF(P873="b",O873,IF(P873="a","")))</f>
        <v/>
      </c>
      <c r="R873" s="35" t="n">
        <f aca="false">IF(ISBLANK(B873),"",IF( ISBLANK(O873), , 1))</f>
        <v>0</v>
      </c>
      <c r="S873" s="38" t="str">
        <f aca="true">IF(ISBLANK(B873),"",IF( ISBLANK(K873), "" , IF( ISBLANK(O873), (TODAY()-K873)/365, (O873-K873)/365)) )</f>
        <v/>
      </c>
      <c r="T873" s="38" t="str">
        <f aca="false">IF(ISBLANK(B873),"",IF( ISBLANK(K873), "" , IF( ISBLANK(O873), ($Z$41-K873)/365, (O873-K873)/365)) )</f>
        <v/>
      </c>
      <c r="U873" s="38" t="str">
        <f aca="true">IF(ISBLANK(B873),"",IF( ISBLANK(O873), "", (TODAY()-O873)/365))</f>
        <v/>
      </c>
      <c r="V873" s="38" t="str">
        <f aca="false">IF(ISBLANK(B873),"",IF( ISBLANK(O873), "", ($Z$41-O873)/365))</f>
        <v/>
      </c>
    </row>
    <row r="874" customFormat="false" ht="15" hidden="false" customHeight="false" outlineLevel="0" collapsed="false">
      <c r="A874" s="1" t="n">
        <v>878</v>
      </c>
      <c r="B874" s="28" t="n">
        <v>71</v>
      </c>
      <c r="C874" s="29"/>
      <c r="D874" s="30" t="str">
        <f aca="false">CONCATENATE(E874,", ",F874,", кв-ры: ",H874,", агр: ",I874,", ",W874)</f>
        <v>, , кв-ры: 2,12,22,32,42,52,, агр: , </v>
      </c>
      <c r="E874" s="31"/>
      <c r="F874" s="31"/>
      <c r="G874" s="31"/>
      <c r="H874" s="31" t="s">
        <v>78</v>
      </c>
      <c r="I874" s="32"/>
      <c r="J874" s="4"/>
      <c r="K874" s="46"/>
      <c r="L874" s="34" t="str">
        <f aca="false">IF(ISBLANK(K874),"a","b")</f>
        <v>a</v>
      </c>
      <c r="M874" s="34" t="str">
        <f aca="false">IF(ISBLANK(B874),"",IF(L874="b",K874,IF(L874="a","")))</f>
        <v/>
      </c>
      <c r="N874" s="35" t="n">
        <f aca="false">IF(ISBLANK(B874),"",IF( ISBLANK(K874), , IF( ISBLANK(O874), 1,) ))</f>
        <v>0</v>
      </c>
      <c r="O874" s="44"/>
      <c r="P874" s="37" t="str">
        <f aca="false">IF(ISBLANK(O874),"a","b")</f>
        <v>a</v>
      </c>
      <c r="Q874" s="34" t="str">
        <f aca="false">IF(ISBLANK(B874),"",IF(P874="b",O874,IF(P874="a","")))</f>
        <v/>
      </c>
      <c r="R874" s="35" t="n">
        <f aca="false">IF(ISBLANK(B874),"",IF( ISBLANK(O874), , 1))</f>
        <v>0</v>
      </c>
      <c r="S874" s="38" t="str">
        <f aca="true">IF(ISBLANK(B874),"",IF( ISBLANK(K874), "" , IF( ISBLANK(O874), (TODAY()-K874)/365, (O874-K874)/365)) )</f>
        <v/>
      </c>
      <c r="T874" s="38" t="str">
        <f aca="false">IF(ISBLANK(B874),"",IF( ISBLANK(K874), "" , IF( ISBLANK(O874), ($Z$41-K874)/365, (O874-K874)/365)) )</f>
        <v/>
      </c>
      <c r="U874" s="38" t="str">
        <f aca="true">IF(ISBLANK(B874),"",IF( ISBLANK(O874), "", (TODAY()-O874)/365))</f>
        <v/>
      </c>
      <c r="V874" s="38" t="str">
        <f aca="false">IF(ISBLANK(B874),"",IF( ISBLANK(O874), "", ($Z$41-O874)/365))</f>
        <v/>
      </c>
    </row>
    <row r="875" customFormat="false" ht="15" hidden="false" customHeight="false" outlineLevel="0" collapsed="false">
      <c r="A875" s="1" t="n">
        <v>879</v>
      </c>
      <c r="B875" s="28" t="n">
        <v>72</v>
      </c>
      <c r="C875" s="29"/>
      <c r="D875" s="30" t="str">
        <f aca="false">CONCATENATE(E875,", ",F875,", кв-ры: ",H875,", агр: ",I875,", ",W875)</f>
        <v>, , кв-ры: 3,13,23,33,43,53,, агр: , </v>
      </c>
      <c r="E875" s="31"/>
      <c r="F875" s="31"/>
      <c r="G875" s="31"/>
      <c r="H875" s="31" t="s">
        <v>79</v>
      </c>
      <c r="I875" s="32"/>
      <c r="J875" s="4"/>
      <c r="K875" s="46"/>
      <c r="L875" s="34" t="str">
        <f aca="false">IF(ISBLANK(K875),"a","b")</f>
        <v>a</v>
      </c>
      <c r="M875" s="34" t="str">
        <f aca="false">IF(ISBLANK(B875),"",IF(L875="b",K875,IF(L875="a","")))</f>
        <v/>
      </c>
      <c r="N875" s="35" t="n">
        <f aca="false">IF(ISBLANK(B875),"",IF( ISBLANK(K875), , IF( ISBLANK(O875), 1,) ))</f>
        <v>0</v>
      </c>
      <c r="O875" s="44"/>
      <c r="P875" s="37" t="str">
        <f aca="false">IF(ISBLANK(O875),"a","b")</f>
        <v>a</v>
      </c>
      <c r="Q875" s="34" t="str">
        <f aca="false">IF(ISBLANK(B875),"",IF(P875="b",O875,IF(P875="a","")))</f>
        <v/>
      </c>
      <c r="R875" s="35" t="n">
        <f aca="false">IF(ISBLANK(B875),"",IF( ISBLANK(O875), , 1))</f>
        <v>0</v>
      </c>
      <c r="S875" s="38" t="str">
        <f aca="true">IF(ISBLANK(B875),"",IF( ISBLANK(K875), "" , IF( ISBLANK(O875), (TODAY()-K875)/365, (O875-K875)/365)) )</f>
        <v/>
      </c>
      <c r="T875" s="38" t="str">
        <f aca="false">IF(ISBLANK(B875),"",IF( ISBLANK(K875), "" , IF( ISBLANK(O875), ($Z$41-K875)/365, (O875-K875)/365)) )</f>
        <v/>
      </c>
      <c r="U875" s="38" t="str">
        <f aca="true">IF(ISBLANK(B875),"",IF( ISBLANK(O875), "", (TODAY()-O875)/365))</f>
        <v/>
      </c>
      <c r="V875" s="38" t="str">
        <f aca="false">IF(ISBLANK(B875),"",IF( ISBLANK(O875), "", ($Z$41-O875)/365))</f>
        <v/>
      </c>
    </row>
    <row r="876" customFormat="false" ht="15" hidden="false" customHeight="false" outlineLevel="0" collapsed="false">
      <c r="A876" s="1" t="n">
        <v>880</v>
      </c>
      <c r="B876" s="28" t="n">
        <v>73</v>
      </c>
      <c r="C876" s="29"/>
      <c r="D876" s="30" t="str">
        <f aca="false">CONCATENATE(E876,", ",F876,", кв-ры: ",H876,", агр: ",I876,", ",W876)</f>
        <v>, , кв-ры: 4,14,24,34,44,54,, агр: , </v>
      </c>
      <c r="E876" s="31"/>
      <c r="F876" s="31"/>
      <c r="G876" s="31"/>
      <c r="H876" s="31" t="s">
        <v>80</v>
      </c>
      <c r="I876" s="32"/>
      <c r="J876" s="4"/>
      <c r="K876" s="46"/>
      <c r="L876" s="34" t="str">
        <f aca="false">IF(ISBLANK(K876),"a","b")</f>
        <v>a</v>
      </c>
      <c r="M876" s="34" t="str">
        <f aca="false">IF(ISBLANK(B876),"",IF(L876="b",K876,IF(L876="a","")))</f>
        <v/>
      </c>
      <c r="N876" s="35" t="n">
        <f aca="false">IF(ISBLANK(B876),"",IF( ISBLANK(K876), , IF( ISBLANK(O876), 1,) ))</f>
        <v>0</v>
      </c>
      <c r="O876" s="44"/>
      <c r="P876" s="37" t="str">
        <f aca="false">IF(ISBLANK(O876),"a","b")</f>
        <v>a</v>
      </c>
      <c r="Q876" s="34" t="str">
        <f aca="false">IF(ISBLANK(B876),"",IF(P876="b",O876,IF(P876="a","")))</f>
        <v/>
      </c>
      <c r="R876" s="35" t="n">
        <f aca="false">IF(ISBLANK(B876),"",IF( ISBLANK(O876), , 1))</f>
        <v>0</v>
      </c>
      <c r="S876" s="38" t="str">
        <f aca="true">IF(ISBLANK(B876),"",IF( ISBLANK(K876), "" , IF( ISBLANK(O876), (TODAY()-K876)/365, (O876-K876)/365)) )</f>
        <v/>
      </c>
      <c r="T876" s="38" t="str">
        <f aca="false">IF(ISBLANK(B876),"",IF( ISBLANK(K876), "" , IF( ISBLANK(O876), ($Z$41-K876)/365, (O876-K876)/365)) )</f>
        <v/>
      </c>
      <c r="U876" s="38" t="str">
        <f aca="true">IF(ISBLANK(B876),"",IF( ISBLANK(O876), "", (TODAY()-O876)/365))</f>
        <v/>
      </c>
      <c r="V876" s="38" t="str">
        <f aca="false">IF(ISBLANK(B876),"",IF( ISBLANK(O876), "", ($Z$41-O876)/365))</f>
        <v/>
      </c>
    </row>
    <row r="877" customFormat="false" ht="15" hidden="false" customHeight="false" outlineLevel="0" collapsed="false">
      <c r="A877" s="1" t="n">
        <v>881</v>
      </c>
      <c r="B877" s="28" t="n">
        <v>74</v>
      </c>
      <c r="C877" s="29"/>
      <c r="D877" s="30" t="str">
        <f aca="false">CONCATENATE(E877,", ",F877,", кв-ры: ",H877,", агр: ",I877,", ",W877)</f>
        <v>, , кв-ры: 5,15,25,35,45,55,, агр: , </v>
      </c>
      <c r="E877" s="31"/>
      <c r="F877" s="31"/>
      <c r="G877" s="31"/>
      <c r="H877" s="31" t="s">
        <v>54</v>
      </c>
      <c r="I877" s="32"/>
      <c r="J877" s="4"/>
      <c r="K877" s="46"/>
      <c r="L877" s="34" t="str">
        <f aca="false">IF(ISBLANK(K877),"a","b")</f>
        <v>a</v>
      </c>
      <c r="M877" s="34" t="str">
        <f aca="false">IF(ISBLANK(B877),"",IF(L877="b",K877,IF(L877="a","")))</f>
        <v/>
      </c>
      <c r="N877" s="35" t="n">
        <f aca="false">IF(ISBLANK(B877),"",IF( ISBLANK(K877), , IF( ISBLANK(O877), 1,) ))</f>
        <v>0</v>
      </c>
      <c r="O877" s="44"/>
      <c r="P877" s="37" t="str">
        <f aca="false">IF(ISBLANK(O877),"a","b")</f>
        <v>a</v>
      </c>
      <c r="Q877" s="34" t="str">
        <f aca="false">IF(ISBLANK(B877),"",IF(P877="b",O877,IF(P877="a","")))</f>
        <v/>
      </c>
      <c r="R877" s="35" t="n">
        <f aca="false">IF(ISBLANK(B877),"",IF( ISBLANK(O877), , 1))</f>
        <v>0</v>
      </c>
      <c r="S877" s="38" t="str">
        <f aca="true">IF(ISBLANK(B877),"",IF( ISBLANK(K877), "" , IF( ISBLANK(O877), (TODAY()-K877)/365, (O877-K877)/365)) )</f>
        <v/>
      </c>
      <c r="T877" s="38" t="str">
        <f aca="false">IF(ISBLANK(B877),"",IF( ISBLANK(K877), "" , IF( ISBLANK(O877), ($Z$41-K877)/365, (O877-K877)/365)) )</f>
        <v/>
      </c>
      <c r="U877" s="38" t="str">
        <f aca="true">IF(ISBLANK(B877),"",IF( ISBLANK(O877), "", (TODAY()-O877)/365))</f>
        <v/>
      </c>
      <c r="V877" s="38" t="str">
        <f aca="false">IF(ISBLANK(B877),"",IF( ISBLANK(O877), "", ($Z$41-O877)/365))</f>
        <v/>
      </c>
    </row>
    <row r="878" customFormat="false" ht="15" hidden="false" customHeight="false" outlineLevel="0" collapsed="false">
      <c r="A878" s="1" t="n">
        <v>882</v>
      </c>
      <c r="B878" s="28" t="n">
        <v>75</v>
      </c>
      <c r="C878" s="29"/>
      <c r="D878" s="30" t="str">
        <f aca="false">CONCATENATE(E878,", ",F878,", кв-ры: ",H878,", агр: ",I878,", ",W878)</f>
        <v>, , кв-ры: 6,16,26,36,46,56,, агр: , </v>
      </c>
      <c r="E878" s="31"/>
      <c r="F878" s="31"/>
      <c r="G878" s="31"/>
      <c r="H878" s="31" t="s">
        <v>55</v>
      </c>
      <c r="I878" s="32"/>
      <c r="J878" s="4"/>
      <c r="K878" s="46"/>
      <c r="L878" s="34" t="str">
        <f aca="false">IF(ISBLANK(K878),"a","b")</f>
        <v>a</v>
      </c>
      <c r="M878" s="34" t="str">
        <f aca="false">IF(ISBLANK(B878),"",IF(L878="b",K878,IF(L878="a","")))</f>
        <v/>
      </c>
      <c r="N878" s="35" t="n">
        <f aca="false">IF(ISBLANK(B878),"",IF( ISBLANK(K878), , IF( ISBLANK(O878), 1,) ))</f>
        <v>0</v>
      </c>
      <c r="O878" s="44"/>
      <c r="P878" s="37" t="str">
        <f aca="false">IF(ISBLANK(O878),"a","b")</f>
        <v>a</v>
      </c>
      <c r="Q878" s="34" t="str">
        <f aca="false">IF(ISBLANK(B878),"",IF(P878="b",O878,IF(P878="a","")))</f>
        <v/>
      </c>
      <c r="R878" s="35" t="n">
        <f aca="false">IF(ISBLANK(B878),"",IF( ISBLANK(O878), , 1))</f>
        <v>0</v>
      </c>
      <c r="S878" s="38" t="str">
        <f aca="true">IF(ISBLANK(B878),"",IF( ISBLANK(K878), "" , IF( ISBLANK(O878), (TODAY()-K878)/365, (O878-K878)/365)) )</f>
        <v/>
      </c>
      <c r="T878" s="38" t="str">
        <f aca="false">IF(ISBLANK(B878),"",IF( ISBLANK(K878), "" , IF( ISBLANK(O878), ($Z$41-K878)/365, (O878-K878)/365)) )</f>
        <v/>
      </c>
      <c r="U878" s="38" t="str">
        <f aca="true">IF(ISBLANK(B878),"",IF( ISBLANK(O878), "", (TODAY()-O878)/365))</f>
        <v/>
      </c>
      <c r="V878" s="38" t="str">
        <f aca="false">IF(ISBLANK(B878),"",IF( ISBLANK(O878), "", ($Z$41-O878)/365))</f>
        <v/>
      </c>
    </row>
    <row r="879" customFormat="false" ht="15" hidden="false" customHeight="false" outlineLevel="0" collapsed="false">
      <c r="A879" s="1" t="n">
        <v>883</v>
      </c>
      <c r="B879" s="28" t="n">
        <v>76</v>
      </c>
      <c r="C879" s="29"/>
      <c r="D879" s="30" t="str">
        <f aca="false">CONCATENATE(E879,", ",F879,", кв-ры: ",H879,", агр: ",I879,", ",W879)</f>
        <v>, , кв-ры: 7,17,27,37,47,57,, агр: , </v>
      </c>
      <c r="E879" s="31"/>
      <c r="F879" s="31"/>
      <c r="G879" s="31"/>
      <c r="H879" s="31" t="s">
        <v>56</v>
      </c>
      <c r="I879" s="32"/>
      <c r="J879" s="4"/>
      <c r="K879" s="46"/>
      <c r="L879" s="34" t="str">
        <f aca="false">IF(ISBLANK(K879),"a","b")</f>
        <v>a</v>
      </c>
      <c r="M879" s="34" t="str">
        <f aca="false">IF(ISBLANK(B879),"",IF(L879="b",K879,IF(L879="a","")))</f>
        <v/>
      </c>
      <c r="N879" s="35" t="n">
        <f aca="false">IF(ISBLANK(B879),"",IF( ISBLANK(K879), , IF( ISBLANK(O879), 1,) ))</f>
        <v>0</v>
      </c>
      <c r="O879" s="44"/>
      <c r="P879" s="37" t="str">
        <f aca="false">IF(ISBLANK(O879),"a","b")</f>
        <v>a</v>
      </c>
      <c r="Q879" s="34" t="str">
        <f aca="false">IF(ISBLANK(B879),"",IF(P879="b",O879,IF(P879="a","")))</f>
        <v/>
      </c>
      <c r="R879" s="35" t="n">
        <f aca="false">IF(ISBLANK(B879),"",IF( ISBLANK(O879), , 1))</f>
        <v>0</v>
      </c>
      <c r="S879" s="38" t="str">
        <f aca="true">IF(ISBLANK(B879),"",IF( ISBLANK(K879), "" , IF( ISBLANK(O879), (TODAY()-K879)/365, (O879-K879)/365)) )</f>
        <v/>
      </c>
      <c r="T879" s="38" t="str">
        <f aca="false">IF(ISBLANK(B879),"",IF( ISBLANK(K879), "" , IF( ISBLANK(O879), ($Z$41-K879)/365, (O879-K879)/365)) )</f>
        <v/>
      </c>
      <c r="U879" s="38" t="str">
        <f aca="true">IF(ISBLANK(B879),"",IF( ISBLANK(O879), "", (TODAY()-O879)/365))</f>
        <v/>
      </c>
      <c r="V879" s="38" t="str">
        <f aca="false">IF(ISBLANK(B879),"",IF( ISBLANK(O879), "", ($Z$41-O879)/365))</f>
        <v/>
      </c>
    </row>
    <row r="880" customFormat="false" ht="15" hidden="false" customHeight="false" outlineLevel="0" collapsed="false">
      <c r="A880" s="1" t="n">
        <v>884</v>
      </c>
      <c r="B880" s="28" t="n">
        <v>77</v>
      </c>
      <c r="C880" s="29"/>
      <c r="D880" s="30" t="str">
        <f aca="false">CONCATENATE(E880,", ",F880,", кв-ры: ",H880,", агр: ",I880,", ",W880)</f>
        <v>, , кв-ры: 8,18,28,38,48,58,, агр: , </v>
      </c>
      <c r="E880" s="31"/>
      <c r="F880" s="31"/>
      <c r="G880" s="31"/>
      <c r="H880" s="31" t="s">
        <v>57</v>
      </c>
      <c r="I880" s="32"/>
      <c r="J880" s="4"/>
      <c r="K880" s="46"/>
      <c r="L880" s="34" t="str">
        <f aca="false">IF(ISBLANK(K880),"a","b")</f>
        <v>a</v>
      </c>
      <c r="M880" s="34" t="str">
        <f aca="false">IF(ISBLANK(B880),"",IF(L880="b",K880,IF(L880="a","")))</f>
        <v/>
      </c>
      <c r="N880" s="35" t="n">
        <f aca="false">IF(ISBLANK(B880),"",IF( ISBLANK(K880), , IF( ISBLANK(O880), 1,) ))</f>
        <v>0</v>
      </c>
      <c r="O880" s="44"/>
      <c r="P880" s="37" t="str">
        <f aca="false">IF(ISBLANK(O880),"a","b")</f>
        <v>a</v>
      </c>
      <c r="Q880" s="34" t="str">
        <f aca="false">IF(ISBLANK(B880),"",IF(P880="b",O880,IF(P880="a","")))</f>
        <v/>
      </c>
      <c r="R880" s="35" t="n">
        <f aca="false">IF(ISBLANK(B880),"",IF( ISBLANK(O880), , 1))</f>
        <v>0</v>
      </c>
      <c r="S880" s="38" t="str">
        <f aca="true">IF(ISBLANK(B880),"",IF( ISBLANK(K880), "" , IF( ISBLANK(O880), (TODAY()-K880)/365, (O880-K880)/365)) )</f>
        <v/>
      </c>
      <c r="T880" s="38" t="str">
        <f aca="false">IF(ISBLANK(B880),"",IF( ISBLANK(K880), "" , IF( ISBLANK(O880), ($Z$41-K880)/365, (O880-K880)/365)) )</f>
        <v/>
      </c>
      <c r="U880" s="38" t="str">
        <f aca="true">IF(ISBLANK(B880),"",IF( ISBLANK(O880), "", (TODAY()-O880)/365))</f>
        <v/>
      </c>
      <c r="V880" s="38" t="str">
        <f aca="false">IF(ISBLANK(B880),"",IF( ISBLANK(O880), "", ($Z$41-O880)/365))</f>
        <v/>
      </c>
    </row>
    <row r="881" customFormat="false" ht="15" hidden="false" customHeight="false" outlineLevel="0" collapsed="false">
      <c r="A881" s="1" t="n">
        <v>885</v>
      </c>
      <c r="B881" s="28" t="n">
        <v>78</v>
      </c>
      <c r="C881" s="29"/>
      <c r="D881" s="30" t="str">
        <f aca="false">CONCATENATE(E881,", ",F881,", кв-ры: ",H881,", агр: ",I881,", ",W881)</f>
        <v>, , кв-ры: 9,19,29,39,49,59,, агр: , </v>
      </c>
      <c r="E881" s="31"/>
      <c r="F881" s="31"/>
      <c r="G881" s="31"/>
      <c r="H881" s="31" t="s">
        <v>58</v>
      </c>
      <c r="I881" s="32"/>
      <c r="J881" s="4"/>
      <c r="K881" s="46"/>
      <c r="L881" s="34" t="str">
        <f aca="false">IF(ISBLANK(K881),"a","b")</f>
        <v>a</v>
      </c>
      <c r="M881" s="34" t="str">
        <f aca="false">IF(ISBLANK(B881),"",IF(L881="b",K881,IF(L881="a","")))</f>
        <v/>
      </c>
      <c r="N881" s="35" t="n">
        <f aca="false">IF(ISBLANK(B881),"",IF( ISBLANK(K881), , IF( ISBLANK(O881), 1,) ))</f>
        <v>0</v>
      </c>
      <c r="O881" s="44"/>
      <c r="P881" s="37" t="str">
        <f aca="false">IF(ISBLANK(O881),"a","b")</f>
        <v>a</v>
      </c>
      <c r="Q881" s="34" t="str">
        <f aca="false">IF(ISBLANK(B881),"",IF(P881="b",O881,IF(P881="a","")))</f>
        <v/>
      </c>
      <c r="R881" s="35" t="n">
        <f aca="false">IF(ISBLANK(B881),"",IF( ISBLANK(O881), , 1))</f>
        <v>0</v>
      </c>
      <c r="S881" s="38" t="str">
        <f aca="true">IF(ISBLANK(B881),"",IF( ISBLANK(K881), "" , IF( ISBLANK(O881), (TODAY()-K881)/365, (O881-K881)/365)) )</f>
        <v/>
      </c>
      <c r="T881" s="38" t="str">
        <f aca="false">IF(ISBLANK(B881),"",IF( ISBLANK(K881), "" , IF( ISBLANK(O881), ($Z$41-K881)/365, (O881-K881)/365)) )</f>
        <v/>
      </c>
      <c r="U881" s="38" t="str">
        <f aca="true">IF(ISBLANK(B881),"",IF( ISBLANK(O881), "", (TODAY()-O881)/365))</f>
        <v/>
      </c>
      <c r="V881" s="38" t="str">
        <f aca="false">IF(ISBLANK(B881),"",IF( ISBLANK(O881), "", ($Z$41-O881)/365))</f>
        <v/>
      </c>
    </row>
    <row r="882" customFormat="false" ht="15" hidden="false" customHeight="false" outlineLevel="0" collapsed="false">
      <c r="A882" s="1" t="n">
        <v>886</v>
      </c>
      <c r="B882" s="28" t="n">
        <v>79</v>
      </c>
      <c r="C882" s="29"/>
      <c r="D882" s="30" t="str">
        <f aca="false">CONCATENATE(E882,", ",F882,", кв-ры: ",H882,", агр: ",I882,", ",W882)</f>
        <v>, , кв-ры: 10,20,30,40,50,60,, агр: , </v>
      </c>
      <c r="E882" s="31"/>
      <c r="F882" s="31"/>
      <c r="G882" s="31"/>
      <c r="H882" s="31" t="s">
        <v>59</v>
      </c>
      <c r="I882" s="32"/>
      <c r="J882" s="4"/>
      <c r="K882" s="46"/>
      <c r="L882" s="34" t="str">
        <f aca="false">IF(ISBLANK(K882),"a","b")</f>
        <v>a</v>
      </c>
      <c r="M882" s="34" t="str">
        <f aca="false">IF(ISBLANK(B882),"",IF(L882="b",K882,IF(L882="a","")))</f>
        <v/>
      </c>
      <c r="N882" s="35" t="n">
        <f aca="false">IF(ISBLANK(B882),"",IF( ISBLANK(K882), , IF( ISBLANK(O882), 1,) ))</f>
        <v>0</v>
      </c>
      <c r="O882" s="44"/>
      <c r="P882" s="37" t="str">
        <f aca="false">IF(ISBLANK(O882),"a","b")</f>
        <v>a</v>
      </c>
      <c r="Q882" s="34" t="str">
        <f aca="false">IF(ISBLANK(B882),"",IF(P882="b",O882,IF(P882="a","")))</f>
        <v/>
      </c>
      <c r="R882" s="35" t="n">
        <f aca="false">IF(ISBLANK(B882),"",IF( ISBLANK(O882), , 1))</f>
        <v>0</v>
      </c>
      <c r="S882" s="38" t="str">
        <f aca="true">IF(ISBLANK(B882),"",IF( ISBLANK(K882), "" , IF( ISBLANK(O882), (TODAY()-K882)/365, (O882-K882)/365)) )</f>
        <v/>
      </c>
      <c r="T882" s="38" t="str">
        <f aca="false">IF(ISBLANK(B882),"",IF( ISBLANK(K882), "" , IF( ISBLANK(O882), ($Z$41-K882)/365, (O882-K882)/365)) )</f>
        <v/>
      </c>
      <c r="U882" s="38" t="str">
        <f aca="true">IF(ISBLANK(B882),"",IF( ISBLANK(O882), "", (TODAY()-O882)/365))</f>
        <v/>
      </c>
      <c r="V882" s="38" t="str">
        <f aca="false">IF(ISBLANK(B882),"",IF( ISBLANK(O882), "", ($Z$41-O882)/365))</f>
        <v/>
      </c>
    </row>
    <row r="883" customFormat="false" ht="15" hidden="false" customHeight="false" outlineLevel="0" collapsed="false">
      <c r="A883" s="1" t="n">
        <v>887</v>
      </c>
      <c r="B883" s="28" t="n">
        <v>80</v>
      </c>
      <c r="C883" s="29" t="n">
        <v>16</v>
      </c>
      <c r="D883" s="30" t="str">
        <f aca="false">CONCATENATE(E883,", ",F883,", кв-ры: ",H883,", агр: ",I883,", ",W883)</f>
        <v> Калинина, 16, кв-ры: 1,11,21,31,41,51,, агр: , </v>
      </c>
      <c r="E883" s="31" t="s">
        <v>172</v>
      </c>
      <c r="F883" s="31" t="n">
        <v>16</v>
      </c>
      <c r="G883" s="31" t="n">
        <v>60</v>
      </c>
      <c r="H883" s="31" t="s">
        <v>77</v>
      </c>
      <c r="I883" s="32"/>
      <c r="J883" s="4"/>
      <c r="K883" s="46"/>
      <c r="L883" s="34" t="str">
        <f aca="false">IF(ISBLANK(K883),"a","b")</f>
        <v>a</v>
      </c>
      <c r="M883" s="34" t="str">
        <f aca="false">IF(ISBLANK(B883),"",IF(L883="b",K883,IF(L883="a","")))</f>
        <v/>
      </c>
      <c r="N883" s="35" t="n">
        <f aca="false">IF(ISBLANK(B883),"",IF( ISBLANK(K883), , IF( ISBLANK(O883), 1,) ))</f>
        <v>0</v>
      </c>
      <c r="O883" s="44"/>
      <c r="P883" s="37" t="str">
        <f aca="false">IF(ISBLANK(O883),"a","b")</f>
        <v>a</v>
      </c>
      <c r="Q883" s="34" t="str">
        <f aca="false">IF(ISBLANK(B883),"",IF(P883="b",O883,IF(P883="a","")))</f>
        <v/>
      </c>
      <c r="R883" s="35" t="n">
        <f aca="false">IF(ISBLANK(B883),"",IF( ISBLANK(O883), , 1))</f>
        <v>0</v>
      </c>
      <c r="S883" s="38" t="str">
        <f aca="true">IF(ISBLANK(B883),"",IF( ISBLANK(K883), "" , IF( ISBLANK(O883), (TODAY()-K883)/365, (O883-K883)/365)) )</f>
        <v/>
      </c>
      <c r="T883" s="38" t="str">
        <f aca="false">IF(ISBLANK(B883),"",IF( ISBLANK(K883), "" , IF( ISBLANK(O883), ($Z$41-K883)/365, (O883-K883)/365)) )</f>
        <v/>
      </c>
      <c r="U883" s="38" t="str">
        <f aca="true">IF(ISBLANK(B883),"",IF( ISBLANK(O883), "", (TODAY()-O883)/365))</f>
        <v/>
      </c>
      <c r="V883" s="38" t="str">
        <f aca="false">IF(ISBLANK(B883),"",IF( ISBLANK(O883), "", ($Z$41-O883)/365))</f>
        <v/>
      </c>
    </row>
    <row r="884" customFormat="false" ht="15" hidden="false" customHeight="false" outlineLevel="0" collapsed="false">
      <c r="A884" s="1" t="n">
        <v>888</v>
      </c>
      <c r="B884" s="28" t="n">
        <v>81</v>
      </c>
      <c r="C884" s="29"/>
      <c r="D884" s="30" t="str">
        <f aca="false">CONCATENATE(E884,", ",F884,", кв-ры: ",H884,", агр: ",I884,", ",W884)</f>
        <v>, , кв-ры: 2,12,22,32,42,52,, агр: , </v>
      </c>
      <c r="E884" s="31"/>
      <c r="F884" s="31"/>
      <c r="G884" s="31"/>
      <c r="H884" s="31" t="s">
        <v>78</v>
      </c>
      <c r="I884" s="32"/>
      <c r="J884" s="4"/>
      <c r="K884" s="46"/>
      <c r="L884" s="34" t="str">
        <f aca="false">IF(ISBLANK(K884),"a","b")</f>
        <v>a</v>
      </c>
      <c r="M884" s="34" t="str">
        <f aca="false">IF(ISBLANK(B884),"",IF(L884="b",K884,IF(L884="a","")))</f>
        <v/>
      </c>
      <c r="N884" s="35" t="n">
        <f aca="false">IF(ISBLANK(B884),"",IF( ISBLANK(K884), , IF( ISBLANK(O884), 1,) ))</f>
        <v>0</v>
      </c>
      <c r="O884" s="44"/>
      <c r="P884" s="37" t="str">
        <f aca="false">IF(ISBLANK(O884),"a","b")</f>
        <v>a</v>
      </c>
      <c r="Q884" s="34" t="str">
        <f aca="false">IF(ISBLANK(B884),"",IF(P884="b",O884,IF(P884="a","")))</f>
        <v/>
      </c>
      <c r="R884" s="35" t="n">
        <f aca="false">IF(ISBLANK(B884),"",IF( ISBLANK(O884), , 1))</f>
        <v>0</v>
      </c>
      <c r="S884" s="38" t="str">
        <f aca="true">IF(ISBLANK(B884),"",IF( ISBLANK(K884), "" , IF( ISBLANK(O884), (TODAY()-K884)/365, (O884-K884)/365)) )</f>
        <v/>
      </c>
      <c r="T884" s="38" t="str">
        <f aca="false">IF(ISBLANK(B884),"",IF( ISBLANK(K884), "" , IF( ISBLANK(O884), ($Z$41-K884)/365, (O884-K884)/365)) )</f>
        <v/>
      </c>
      <c r="U884" s="38" t="str">
        <f aca="true">IF(ISBLANK(B884),"",IF( ISBLANK(O884), "", (TODAY()-O884)/365))</f>
        <v/>
      </c>
      <c r="V884" s="38" t="str">
        <f aca="false">IF(ISBLANK(B884),"",IF( ISBLANK(O884), "", ($Z$41-O884)/365))</f>
        <v/>
      </c>
    </row>
    <row r="885" customFormat="false" ht="15" hidden="false" customHeight="false" outlineLevel="0" collapsed="false">
      <c r="A885" s="1" t="n">
        <v>889</v>
      </c>
      <c r="B885" s="28" t="n">
        <v>82</v>
      </c>
      <c r="C885" s="29"/>
      <c r="D885" s="30" t="str">
        <f aca="false">CONCATENATE(E885,", ",F885,", кв-ры: ",H885,", агр: ",I885,", ",W885)</f>
        <v>, , кв-ры: 3,13,23,33,43,53,, агр: , </v>
      </c>
      <c r="E885" s="31"/>
      <c r="F885" s="31"/>
      <c r="G885" s="31"/>
      <c r="H885" s="31" t="s">
        <v>79</v>
      </c>
      <c r="I885" s="32"/>
      <c r="J885" s="4"/>
      <c r="K885" s="46"/>
      <c r="L885" s="34" t="str">
        <f aca="false">IF(ISBLANK(K885),"a","b")</f>
        <v>a</v>
      </c>
      <c r="M885" s="34" t="str">
        <f aca="false">IF(ISBLANK(B885),"",IF(L885="b",K885,IF(L885="a","")))</f>
        <v/>
      </c>
      <c r="N885" s="35" t="n">
        <f aca="false">IF(ISBLANK(B885),"",IF( ISBLANK(K885), , IF( ISBLANK(O885), 1,) ))</f>
        <v>0</v>
      </c>
      <c r="O885" s="44"/>
      <c r="P885" s="37" t="str">
        <f aca="false">IF(ISBLANK(O885),"a","b")</f>
        <v>a</v>
      </c>
      <c r="Q885" s="34" t="str">
        <f aca="false">IF(ISBLANK(B885),"",IF(P885="b",O885,IF(P885="a","")))</f>
        <v/>
      </c>
      <c r="R885" s="35" t="n">
        <f aca="false">IF(ISBLANK(B885),"",IF( ISBLANK(O885), , 1))</f>
        <v>0</v>
      </c>
      <c r="S885" s="38" t="str">
        <f aca="true">IF(ISBLANK(B885),"",IF( ISBLANK(K885), "" , IF( ISBLANK(O885), (TODAY()-K885)/365, (O885-K885)/365)) )</f>
        <v/>
      </c>
      <c r="T885" s="38" t="str">
        <f aca="false">IF(ISBLANK(B885),"",IF( ISBLANK(K885), "" , IF( ISBLANK(O885), ($Z$41-K885)/365, (O885-K885)/365)) )</f>
        <v/>
      </c>
      <c r="U885" s="38" t="str">
        <f aca="true">IF(ISBLANK(B885),"",IF( ISBLANK(O885), "", (TODAY()-O885)/365))</f>
        <v/>
      </c>
      <c r="V885" s="38" t="str">
        <f aca="false">IF(ISBLANK(B885),"",IF( ISBLANK(O885), "", ($Z$41-O885)/365))</f>
        <v/>
      </c>
    </row>
    <row r="886" customFormat="false" ht="15" hidden="false" customHeight="false" outlineLevel="0" collapsed="false">
      <c r="A886" s="1" t="n">
        <v>890</v>
      </c>
      <c r="B886" s="28" t="n">
        <v>83</v>
      </c>
      <c r="C886" s="29"/>
      <c r="D886" s="30" t="str">
        <f aca="false">CONCATENATE(E886,", ",F886,", кв-ры: ",H886,", агр: ",I886,", ",W886)</f>
        <v>, , кв-ры: 4,14,24,34,44,54,, агр: , </v>
      </c>
      <c r="E886" s="31"/>
      <c r="F886" s="31"/>
      <c r="G886" s="31"/>
      <c r="H886" s="31" t="s">
        <v>80</v>
      </c>
      <c r="I886" s="32"/>
      <c r="J886" s="4"/>
      <c r="K886" s="46"/>
      <c r="L886" s="34" t="str">
        <f aca="false">IF(ISBLANK(K886),"a","b")</f>
        <v>a</v>
      </c>
      <c r="M886" s="34" t="str">
        <f aca="false">IF(ISBLANK(B886),"",IF(L886="b",K886,IF(L886="a","")))</f>
        <v/>
      </c>
      <c r="N886" s="35" t="n">
        <f aca="false">IF(ISBLANK(B886),"",IF( ISBLANK(K886), , IF( ISBLANK(O886), 1,) ))</f>
        <v>0</v>
      </c>
      <c r="O886" s="44"/>
      <c r="P886" s="37" t="str">
        <f aca="false">IF(ISBLANK(O886),"a","b")</f>
        <v>a</v>
      </c>
      <c r="Q886" s="34" t="str">
        <f aca="false">IF(ISBLANK(B886),"",IF(P886="b",O886,IF(P886="a","")))</f>
        <v/>
      </c>
      <c r="R886" s="35" t="n">
        <f aca="false">IF(ISBLANK(B886),"",IF( ISBLANK(O886), , 1))</f>
        <v>0</v>
      </c>
      <c r="S886" s="38" t="str">
        <f aca="true">IF(ISBLANK(B886),"",IF( ISBLANK(K886), "" , IF( ISBLANK(O886), (TODAY()-K886)/365, (O886-K886)/365)) )</f>
        <v/>
      </c>
      <c r="T886" s="38" t="str">
        <f aca="false">IF(ISBLANK(B886),"",IF( ISBLANK(K886), "" , IF( ISBLANK(O886), ($Z$41-K886)/365, (O886-K886)/365)) )</f>
        <v/>
      </c>
      <c r="U886" s="38" t="str">
        <f aca="true">IF(ISBLANK(B886),"",IF( ISBLANK(O886), "", (TODAY()-O886)/365))</f>
        <v/>
      </c>
      <c r="V886" s="38" t="str">
        <f aca="false">IF(ISBLANK(B886),"",IF( ISBLANK(O886), "", ($Z$41-O886)/365))</f>
        <v/>
      </c>
    </row>
    <row r="887" customFormat="false" ht="15" hidden="false" customHeight="false" outlineLevel="0" collapsed="false">
      <c r="A887" s="1" t="n">
        <v>891</v>
      </c>
      <c r="B887" s="28" t="n">
        <v>84</v>
      </c>
      <c r="C887" s="29"/>
      <c r="D887" s="30" t="str">
        <f aca="false">CONCATENATE(E887,", ",F887,", кв-ры: ",H887,", агр: ",I887,", ",W887)</f>
        <v>, , кв-ры: 5,15,25,35,45,55,, агр: , </v>
      </c>
      <c r="E887" s="31"/>
      <c r="F887" s="31"/>
      <c r="G887" s="31"/>
      <c r="H887" s="31" t="s">
        <v>54</v>
      </c>
      <c r="I887" s="32"/>
      <c r="J887" s="4"/>
      <c r="K887" s="46"/>
      <c r="L887" s="34" t="str">
        <f aca="false">IF(ISBLANK(K887),"a","b")</f>
        <v>a</v>
      </c>
      <c r="M887" s="34" t="str">
        <f aca="false">IF(ISBLANK(B887),"",IF(L887="b",K887,IF(L887="a","")))</f>
        <v/>
      </c>
      <c r="N887" s="35" t="n">
        <f aca="false">IF(ISBLANK(B887),"",IF( ISBLANK(K887), , IF( ISBLANK(O887), 1,) ))</f>
        <v>0</v>
      </c>
      <c r="O887" s="44"/>
      <c r="P887" s="37" t="str">
        <f aca="false">IF(ISBLANK(O887),"a","b")</f>
        <v>a</v>
      </c>
      <c r="Q887" s="34" t="str">
        <f aca="false">IF(ISBLANK(B887),"",IF(P887="b",O887,IF(P887="a","")))</f>
        <v/>
      </c>
      <c r="R887" s="35" t="n">
        <f aca="false">IF(ISBLANK(B887),"",IF( ISBLANK(O887), , 1))</f>
        <v>0</v>
      </c>
      <c r="S887" s="38" t="str">
        <f aca="true">IF(ISBLANK(B887),"",IF( ISBLANK(K887), "" , IF( ISBLANK(O887), (TODAY()-K887)/365, (O887-K887)/365)) )</f>
        <v/>
      </c>
      <c r="T887" s="38" t="str">
        <f aca="false">IF(ISBLANK(B887),"",IF( ISBLANK(K887), "" , IF( ISBLANK(O887), ($Z$41-K887)/365, (O887-K887)/365)) )</f>
        <v/>
      </c>
      <c r="U887" s="38" t="str">
        <f aca="true">IF(ISBLANK(B887),"",IF( ISBLANK(O887), "", (TODAY()-O887)/365))</f>
        <v/>
      </c>
      <c r="V887" s="38" t="str">
        <f aca="false">IF(ISBLANK(B887),"",IF( ISBLANK(O887), "", ($Z$41-O887)/365))</f>
        <v/>
      </c>
    </row>
    <row r="888" customFormat="false" ht="15" hidden="false" customHeight="false" outlineLevel="0" collapsed="false">
      <c r="A888" s="1" t="n">
        <v>892</v>
      </c>
      <c r="B888" s="28" t="n">
        <v>85</v>
      </c>
      <c r="C888" s="29"/>
      <c r="D888" s="30" t="str">
        <f aca="false">CONCATENATE(E888,", ",F888,", кв-ры: ",H888,", агр: ",I888,", ",W888)</f>
        <v>, , кв-ры: 6,16,26,36,46,56,, агр: , </v>
      </c>
      <c r="E888" s="31"/>
      <c r="F888" s="31"/>
      <c r="G888" s="31"/>
      <c r="H888" s="31" t="s">
        <v>55</v>
      </c>
      <c r="I888" s="32"/>
      <c r="J888" s="4"/>
      <c r="K888" s="46"/>
      <c r="L888" s="34" t="str">
        <f aca="false">IF(ISBLANK(K888),"a","b")</f>
        <v>a</v>
      </c>
      <c r="M888" s="34" t="str">
        <f aca="false">IF(ISBLANK(B888),"",IF(L888="b",K888,IF(L888="a","")))</f>
        <v/>
      </c>
      <c r="N888" s="35" t="n">
        <f aca="false">IF(ISBLANK(B888),"",IF( ISBLANK(K888), , IF( ISBLANK(O888), 1,) ))</f>
        <v>0</v>
      </c>
      <c r="O888" s="44"/>
      <c r="P888" s="37" t="str">
        <f aca="false">IF(ISBLANK(O888),"a","b")</f>
        <v>a</v>
      </c>
      <c r="Q888" s="34" t="str">
        <f aca="false">IF(ISBLANK(B888),"",IF(P888="b",O888,IF(P888="a","")))</f>
        <v/>
      </c>
      <c r="R888" s="35" t="n">
        <f aca="false">IF(ISBLANK(B888),"",IF( ISBLANK(O888), , 1))</f>
        <v>0</v>
      </c>
      <c r="S888" s="38" t="str">
        <f aca="true">IF(ISBLANK(B888),"",IF( ISBLANK(K888), "" , IF( ISBLANK(O888), (TODAY()-K888)/365, (O888-K888)/365)) )</f>
        <v/>
      </c>
      <c r="T888" s="38" t="str">
        <f aca="false">IF(ISBLANK(B888),"",IF( ISBLANK(K888), "" , IF( ISBLANK(O888), ($Z$41-K888)/365, (O888-K888)/365)) )</f>
        <v/>
      </c>
      <c r="U888" s="38" t="str">
        <f aca="true">IF(ISBLANK(B888),"",IF( ISBLANK(O888), "", (TODAY()-O888)/365))</f>
        <v/>
      </c>
      <c r="V888" s="38" t="str">
        <f aca="false">IF(ISBLANK(B888),"",IF( ISBLANK(O888), "", ($Z$41-O888)/365))</f>
        <v/>
      </c>
    </row>
    <row r="889" customFormat="false" ht="15" hidden="false" customHeight="false" outlineLevel="0" collapsed="false">
      <c r="A889" s="1" t="n">
        <v>893</v>
      </c>
      <c r="B889" s="28" t="n">
        <v>86</v>
      </c>
      <c r="C889" s="29"/>
      <c r="D889" s="30" t="str">
        <f aca="false">CONCATENATE(E889,", ",F889,", кв-ры: ",H889,", агр: ",I889,", ",W889)</f>
        <v>, , кв-ры: 7,17,27,37,47,57,, агр: , </v>
      </c>
      <c r="E889" s="31"/>
      <c r="F889" s="31"/>
      <c r="G889" s="31"/>
      <c r="H889" s="31" t="s">
        <v>56</v>
      </c>
      <c r="I889" s="32"/>
      <c r="J889" s="4"/>
      <c r="K889" s="46"/>
      <c r="L889" s="34" t="str">
        <f aca="false">IF(ISBLANK(K889),"a","b")</f>
        <v>a</v>
      </c>
      <c r="M889" s="34" t="str">
        <f aca="false">IF(ISBLANK(B889),"",IF(L889="b",K889,IF(L889="a","")))</f>
        <v/>
      </c>
      <c r="N889" s="35" t="n">
        <f aca="false">IF(ISBLANK(B889),"",IF( ISBLANK(K889), , IF( ISBLANK(O889), 1,) ))</f>
        <v>0</v>
      </c>
      <c r="O889" s="44"/>
      <c r="P889" s="37" t="str">
        <f aca="false">IF(ISBLANK(O889),"a","b")</f>
        <v>a</v>
      </c>
      <c r="Q889" s="34" t="str">
        <f aca="false">IF(ISBLANK(B889),"",IF(P889="b",O889,IF(P889="a","")))</f>
        <v/>
      </c>
      <c r="R889" s="35" t="n">
        <f aca="false">IF(ISBLANK(B889),"",IF( ISBLANK(O889), , 1))</f>
        <v>0</v>
      </c>
      <c r="S889" s="38" t="str">
        <f aca="true">IF(ISBLANK(B889),"",IF( ISBLANK(K889), "" , IF( ISBLANK(O889), (TODAY()-K889)/365, (O889-K889)/365)) )</f>
        <v/>
      </c>
      <c r="T889" s="38" t="str">
        <f aca="false">IF(ISBLANK(B889),"",IF( ISBLANK(K889), "" , IF( ISBLANK(O889), ($Z$41-K889)/365, (O889-K889)/365)) )</f>
        <v/>
      </c>
      <c r="U889" s="38" t="str">
        <f aca="true">IF(ISBLANK(B889),"",IF( ISBLANK(O889), "", (TODAY()-O889)/365))</f>
        <v/>
      </c>
      <c r="V889" s="38" t="str">
        <f aca="false">IF(ISBLANK(B889),"",IF( ISBLANK(O889), "", ($Z$41-O889)/365))</f>
        <v/>
      </c>
    </row>
    <row r="890" customFormat="false" ht="15" hidden="false" customHeight="false" outlineLevel="0" collapsed="false">
      <c r="A890" s="1" t="n">
        <v>894</v>
      </c>
      <c r="B890" s="28" t="n">
        <v>87</v>
      </c>
      <c r="C890" s="29"/>
      <c r="D890" s="30" t="str">
        <f aca="false">CONCATENATE(E890,", ",F890,", кв-ры: ",H890,", агр: ",I890,", ",W890)</f>
        <v>, , кв-ры: 8,18,28,38,48,58,, агр: , </v>
      </c>
      <c r="E890" s="31"/>
      <c r="F890" s="31"/>
      <c r="G890" s="31"/>
      <c r="H890" s="31" t="s">
        <v>57</v>
      </c>
      <c r="I890" s="32"/>
      <c r="J890" s="4"/>
      <c r="K890" s="46"/>
      <c r="L890" s="34" t="str">
        <f aca="false">IF(ISBLANK(K890),"a","b")</f>
        <v>a</v>
      </c>
      <c r="M890" s="34" t="str">
        <f aca="false">IF(ISBLANK(B890),"",IF(L890="b",K890,IF(L890="a","")))</f>
        <v/>
      </c>
      <c r="N890" s="35" t="n">
        <f aca="false">IF(ISBLANK(B890),"",IF( ISBLANK(K890), , IF( ISBLANK(O890), 1,) ))</f>
        <v>0</v>
      </c>
      <c r="O890" s="44"/>
      <c r="P890" s="37" t="str">
        <f aca="false">IF(ISBLANK(O890),"a","b")</f>
        <v>a</v>
      </c>
      <c r="Q890" s="34" t="str">
        <f aca="false">IF(ISBLANK(B890),"",IF(P890="b",O890,IF(P890="a","")))</f>
        <v/>
      </c>
      <c r="R890" s="35" t="n">
        <f aca="false">IF(ISBLANK(B890),"",IF( ISBLANK(O890), , 1))</f>
        <v>0</v>
      </c>
      <c r="S890" s="38" t="str">
        <f aca="true">IF(ISBLANK(B890),"",IF( ISBLANK(K890), "" , IF( ISBLANK(O890), (TODAY()-K890)/365, (O890-K890)/365)) )</f>
        <v/>
      </c>
      <c r="T890" s="38" t="str">
        <f aca="false">IF(ISBLANK(B890),"",IF( ISBLANK(K890), "" , IF( ISBLANK(O890), ($Z$41-K890)/365, (O890-K890)/365)) )</f>
        <v/>
      </c>
      <c r="U890" s="38" t="str">
        <f aca="true">IF(ISBLANK(B890),"",IF( ISBLANK(O890), "", (TODAY()-O890)/365))</f>
        <v/>
      </c>
      <c r="V890" s="38" t="str">
        <f aca="false">IF(ISBLANK(B890),"",IF( ISBLANK(O890), "", ($Z$41-O890)/365))</f>
        <v/>
      </c>
    </row>
    <row r="891" customFormat="false" ht="15" hidden="false" customHeight="false" outlineLevel="0" collapsed="false">
      <c r="A891" s="1" t="n">
        <v>895</v>
      </c>
      <c r="B891" s="28" t="n">
        <v>88</v>
      </c>
      <c r="C891" s="29"/>
      <c r="D891" s="30" t="str">
        <f aca="false">CONCATENATE(E891,", ",F891,", кв-ры: ",H891,", агр: ",I891,", ",W891)</f>
        <v>, , кв-ры: 9,19,29,39,49,59,, агр: , </v>
      </c>
      <c r="E891" s="31"/>
      <c r="F891" s="31"/>
      <c r="G891" s="31"/>
      <c r="H891" s="31" t="s">
        <v>58</v>
      </c>
      <c r="I891" s="32"/>
      <c r="J891" s="4"/>
      <c r="K891" s="46"/>
      <c r="L891" s="34" t="str">
        <f aca="false">IF(ISBLANK(K891),"a","b")</f>
        <v>a</v>
      </c>
      <c r="M891" s="34" t="str">
        <f aca="false">IF(ISBLANK(B891),"",IF(L891="b",K891,IF(L891="a","")))</f>
        <v/>
      </c>
      <c r="N891" s="35" t="n">
        <f aca="false">IF(ISBLANK(B891),"",IF( ISBLANK(K891), , IF( ISBLANK(O891), 1,) ))</f>
        <v>0</v>
      </c>
      <c r="O891" s="44"/>
      <c r="P891" s="37" t="str">
        <f aca="false">IF(ISBLANK(O891),"a","b")</f>
        <v>a</v>
      </c>
      <c r="Q891" s="34" t="str">
        <f aca="false">IF(ISBLANK(B891),"",IF(P891="b",O891,IF(P891="a","")))</f>
        <v/>
      </c>
      <c r="R891" s="35" t="n">
        <f aca="false">IF(ISBLANK(B891),"",IF( ISBLANK(O891), , 1))</f>
        <v>0</v>
      </c>
      <c r="S891" s="38" t="str">
        <f aca="true">IF(ISBLANK(B891),"",IF( ISBLANK(K891), "" , IF( ISBLANK(O891), (TODAY()-K891)/365, (O891-K891)/365)) )</f>
        <v/>
      </c>
      <c r="T891" s="38" t="str">
        <f aca="false">IF(ISBLANK(B891),"",IF( ISBLANK(K891), "" , IF( ISBLANK(O891), ($Z$41-K891)/365, (O891-K891)/365)) )</f>
        <v/>
      </c>
      <c r="U891" s="38" t="str">
        <f aca="true">IF(ISBLANK(B891),"",IF( ISBLANK(O891), "", (TODAY()-O891)/365))</f>
        <v/>
      </c>
      <c r="V891" s="38" t="str">
        <f aca="false">IF(ISBLANK(B891),"",IF( ISBLANK(O891), "", ($Z$41-O891)/365))</f>
        <v/>
      </c>
    </row>
    <row r="892" customFormat="false" ht="15" hidden="false" customHeight="false" outlineLevel="0" collapsed="false">
      <c r="A892" s="1" t="n">
        <v>896</v>
      </c>
      <c r="B892" s="28" t="n">
        <v>89</v>
      </c>
      <c r="C892" s="29"/>
      <c r="D892" s="30" t="str">
        <f aca="false">CONCATENATE(E892,", ",F892,", кв-ры: ",H892,", агр: ",I892,", ",W892)</f>
        <v>, , кв-ры: 10,20,30,40,50,60,, агр: , </v>
      </c>
      <c r="E892" s="31"/>
      <c r="F892" s="31"/>
      <c r="G892" s="31"/>
      <c r="H892" s="31" t="s">
        <v>59</v>
      </c>
      <c r="I892" s="32"/>
      <c r="J892" s="4"/>
      <c r="K892" s="46"/>
      <c r="L892" s="34" t="str">
        <f aca="false">IF(ISBLANK(K892),"a","b")</f>
        <v>a</v>
      </c>
      <c r="M892" s="34" t="str">
        <f aca="false">IF(ISBLANK(B892),"",IF(L892="b",K892,IF(L892="a","")))</f>
        <v/>
      </c>
      <c r="N892" s="35" t="n">
        <f aca="false">IF(ISBLANK(B892),"",IF( ISBLANK(K892), , IF( ISBLANK(O892), 1,) ))</f>
        <v>0</v>
      </c>
      <c r="O892" s="44"/>
      <c r="P892" s="37" t="str">
        <f aca="false">IF(ISBLANK(O892),"a","b")</f>
        <v>a</v>
      </c>
      <c r="Q892" s="34" t="str">
        <f aca="false">IF(ISBLANK(B892),"",IF(P892="b",O892,IF(P892="a","")))</f>
        <v/>
      </c>
      <c r="R892" s="35" t="n">
        <f aca="false">IF(ISBLANK(B892),"",IF( ISBLANK(O892), , 1))</f>
        <v>0</v>
      </c>
      <c r="S892" s="38" t="str">
        <f aca="true">IF(ISBLANK(B892),"",IF( ISBLANK(K892), "" , IF( ISBLANK(O892), (TODAY()-K892)/365, (O892-K892)/365)) )</f>
        <v/>
      </c>
      <c r="T892" s="38" t="str">
        <f aca="false">IF(ISBLANK(B892),"",IF( ISBLANK(K892), "" , IF( ISBLANK(O892), ($Z$41-K892)/365, (O892-K892)/365)) )</f>
        <v/>
      </c>
      <c r="U892" s="38" t="str">
        <f aca="true">IF(ISBLANK(B892),"",IF( ISBLANK(O892), "", (TODAY()-O892)/365))</f>
        <v/>
      </c>
      <c r="V892" s="38" t="str">
        <f aca="false">IF(ISBLANK(B892),"",IF( ISBLANK(O892), "", ($Z$41-O892)/365))</f>
        <v/>
      </c>
    </row>
    <row r="893" customFormat="false" ht="15" hidden="false" customHeight="false" outlineLevel="0" collapsed="false">
      <c r="A893" s="1" t="n">
        <v>897</v>
      </c>
      <c r="B893" s="28" t="n">
        <v>90</v>
      </c>
      <c r="C893" s="29" t="n">
        <v>17</v>
      </c>
      <c r="D893" s="30" t="str">
        <f aca="false">CONCATENATE(E893,", ",F893,", кв-ры: ",H893,", агр: ",I893,", ",W893)</f>
        <v> Калинина, 18, кв-ры: 1,11,21,31,41,51,, агр: , </v>
      </c>
      <c r="E893" s="31" t="s">
        <v>172</v>
      </c>
      <c r="F893" s="31" t="n">
        <v>18</v>
      </c>
      <c r="G893" s="31" t="n">
        <v>60</v>
      </c>
      <c r="H893" s="31" t="s">
        <v>77</v>
      </c>
      <c r="I893" s="32"/>
      <c r="J893" s="4"/>
      <c r="K893" s="46"/>
      <c r="L893" s="34" t="str">
        <f aca="false">IF(ISBLANK(K893),"a","b")</f>
        <v>a</v>
      </c>
      <c r="M893" s="34" t="str">
        <f aca="false">IF(ISBLANK(B893),"",IF(L893="b",K893,IF(L893="a","")))</f>
        <v/>
      </c>
      <c r="N893" s="35" t="n">
        <f aca="false">IF(ISBLANK(B893),"",IF( ISBLANK(K893), , IF( ISBLANK(O893), 1,) ))</f>
        <v>0</v>
      </c>
      <c r="O893" s="44"/>
      <c r="P893" s="37" t="str">
        <f aca="false">IF(ISBLANK(O893),"a","b")</f>
        <v>a</v>
      </c>
      <c r="Q893" s="34" t="str">
        <f aca="false">IF(ISBLANK(B893),"",IF(P893="b",O893,IF(P893="a","")))</f>
        <v/>
      </c>
      <c r="R893" s="35" t="n">
        <f aca="false">IF(ISBLANK(B893),"",IF( ISBLANK(O893), , 1))</f>
        <v>0</v>
      </c>
      <c r="S893" s="38" t="str">
        <f aca="true">IF(ISBLANK(B893),"",IF( ISBLANK(K893), "" , IF( ISBLANK(O893), (TODAY()-K893)/365, (O893-K893)/365)) )</f>
        <v/>
      </c>
      <c r="T893" s="38" t="str">
        <f aca="false">IF(ISBLANK(B893),"",IF( ISBLANK(K893), "" , IF( ISBLANK(O893), ($Z$41-K893)/365, (O893-K893)/365)) )</f>
        <v/>
      </c>
      <c r="U893" s="38" t="str">
        <f aca="true">IF(ISBLANK(B893),"",IF( ISBLANK(O893), "", (TODAY()-O893)/365))</f>
        <v/>
      </c>
      <c r="V893" s="38" t="str">
        <f aca="false">IF(ISBLANK(B893),"",IF( ISBLANK(O893), "", ($Z$41-O893)/365))</f>
        <v/>
      </c>
    </row>
    <row r="894" customFormat="false" ht="15" hidden="false" customHeight="false" outlineLevel="0" collapsed="false">
      <c r="A894" s="1" t="n">
        <v>898</v>
      </c>
      <c r="B894" s="28" t="n">
        <v>91</v>
      </c>
      <c r="C894" s="29"/>
      <c r="D894" s="30" t="str">
        <f aca="false">CONCATENATE(E894,", ",F894,", кв-ры: ",H894,", агр: ",I894,", ",W894)</f>
        <v>, , кв-ры: 2,12,22,32,42,52,, агр: , </v>
      </c>
      <c r="E894" s="31"/>
      <c r="F894" s="31"/>
      <c r="G894" s="31"/>
      <c r="H894" s="31" t="s">
        <v>78</v>
      </c>
      <c r="I894" s="32"/>
      <c r="J894" s="4"/>
      <c r="K894" s="46"/>
      <c r="L894" s="34" t="str">
        <f aca="false">IF(ISBLANK(K894),"a","b")</f>
        <v>a</v>
      </c>
      <c r="M894" s="34" t="str">
        <f aca="false">IF(ISBLANK(B894),"",IF(L894="b",K894,IF(L894="a","")))</f>
        <v/>
      </c>
      <c r="N894" s="35" t="n">
        <f aca="false">IF(ISBLANK(B894),"",IF( ISBLANK(K894), , IF( ISBLANK(O894), 1,) ))</f>
        <v>0</v>
      </c>
      <c r="O894" s="44"/>
      <c r="P894" s="37" t="str">
        <f aca="false">IF(ISBLANK(O894),"a","b")</f>
        <v>a</v>
      </c>
      <c r="Q894" s="34" t="str">
        <f aca="false">IF(ISBLANK(B894),"",IF(P894="b",O894,IF(P894="a","")))</f>
        <v/>
      </c>
      <c r="R894" s="35" t="n">
        <f aca="false">IF(ISBLANK(B894),"",IF( ISBLANK(O894), , 1))</f>
        <v>0</v>
      </c>
      <c r="S894" s="38" t="str">
        <f aca="true">IF(ISBLANK(B894),"",IF( ISBLANK(K894), "" , IF( ISBLANK(O894), (TODAY()-K894)/365, (O894-K894)/365)) )</f>
        <v/>
      </c>
      <c r="T894" s="38" t="str">
        <f aca="false">IF(ISBLANK(B894),"",IF( ISBLANK(K894), "" , IF( ISBLANK(O894), ($Z$41-K894)/365, (O894-K894)/365)) )</f>
        <v/>
      </c>
      <c r="U894" s="38" t="str">
        <f aca="true">IF(ISBLANK(B894),"",IF( ISBLANK(O894), "", (TODAY()-O894)/365))</f>
        <v/>
      </c>
      <c r="V894" s="38" t="str">
        <f aca="false">IF(ISBLANK(B894),"",IF( ISBLANK(O894), "", ($Z$41-O894)/365))</f>
        <v/>
      </c>
    </row>
    <row r="895" customFormat="false" ht="15" hidden="false" customHeight="false" outlineLevel="0" collapsed="false">
      <c r="A895" s="1" t="n">
        <v>899</v>
      </c>
      <c r="B895" s="28" t="n">
        <v>92</v>
      </c>
      <c r="C895" s="29"/>
      <c r="D895" s="30" t="str">
        <f aca="false">CONCATENATE(E895,", ",F895,", кв-ры: ",H895,", агр: ",I895,", ",W895)</f>
        <v>, , кв-ры: 3,13,23,33,43,53,, агр: , </v>
      </c>
      <c r="E895" s="31"/>
      <c r="F895" s="31"/>
      <c r="G895" s="31"/>
      <c r="H895" s="31" t="s">
        <v>79</v>
      </c>
      <c r="I895" s="32"/>
      <c r="J895" s="4"/>
      <c r="K895" s="46"/>
      <c r="L895" s="34" t="str">
        <f aca="false">IF(ISBLANK(K895),"a","b")</f>
        <v>a</v>
      </c>
      <c r="M895" s="34" t="str">
        <f aca="false">IF(ISBLANK(B895),"",IF(L895="b",K895,IF(L895="a","")))</f>
        <v/>
      </c>
      <c r="N895" s="35" t="n">
        <f aca="false">IF(ISBLANK(B895),"",IF( ISBLANK(K895), , IF( ISBLANK(O895), 1,) ))</f>
        <v>0</v>
      </c>
      <c r="O895" s="44"/>
      <c r="P895" s="37" t="str">
        <f aca="false">IF(ISBLANK(O895),"a","b")</f>
        <v>a</v>
      </c>
      <c r="Q895" s="34" t="str">
        <f aca="false">IF(ISBLANK(B895),"",IF(P895="b",O895,IF(P895="a","")))</f>
        <v/>
      </c>
      <c r="R895" s="35" t="n">
        <f aca="false">IF(ISBLANK(B895),"",IF( ISBLANK(O895), , 1))</f>
        <v>0</v>
      </c>
      <c r="S895" s="38" t="str">
        <f aca="true">IF(ISBLANK(B895),"",IF( ISBLANK(K895), "" , IF( ISBLANK(O895), (TODAY()-K895)/365, (O895-K895)/365)) )</f>
        <v/>
      </c>
      <c r="T895" s="38" t="str">
        <f aca="false">IF(ISBLANK(B895),"",IF( ISBLANK(K895), "" , IF( ISBLANK(O895), ($Z$41-K895)/365, (O895-K895)/365)) )</f>
        <v/>
      </c>
      <c r="U895" s="38" t="str">
        <f aca="true">IF(ISBLANK(B895),"",IF( ISBLANK(O895), "", (TODAY()-O895)/365))</f>
        <v/>
      </c>
      <c r="V895" s="38" t="str">
        <f aca="false">IF(ISBLANK(B895),"",IF( ISBLANK(O895), "", ($Z$41-O895)/365))</f>
        <v/>
      </c>
    </row>
    <row r="896" customFormat="false" ht="15" hidden="false" customHeight="false" outlineLevel="0" collapsed="false">
      <c r="A896" s="1" t="n">
        <v>900</v>
      </c>
      <c r="B896" s="28" t="n">
        <v>93</v>
      </c>
      <c r="C896" s="29"/>
      <c r="D896" s="30" t="str">
        <f aca="false">CONCATENATE(E896,", ",F896,", кв-ры: ",H896,", агр: ",I896,", ",W896)</f>
        <v>, , кв-ры: 4,14,24,34,44,54,, агр: , </v>
      </c>
      <c r="E896" s="31"/>
      <c r="F896" s="31"/>
      <c r="G896" s="31"/>
      <c r="H896" s="31" t="s">
        <v>80</v>
      </c>
      <c r="I896" s="32"/>
      <c r="J896" s="4"/>
      <c r="K896" s="46"/>
      <c r="L896" s="34" t="str">
        <f aca="false">IF(ISBLANK(K896),"a","b")</f>
        <v>a</v>
      </c>
      <c r="M896" s="34" t="str">
        <f aca="false">IF(ISBLANK(B896),"",IF(L896="b",K896,IF(L896="a","")))</f>
        <v/>
      </c>
      <c r="N896" s="35" t="n">
        <f aca="false">IF(ISBLANK(B896),"",IF( ISBLANK(K896), , IF( ISBLANK(O896), 1,) ))</f>
        <v>0</v>
      </c>
      <c r="O896" s="44"/>
      <c r="P896" s="37" t="str">
        <f aca="false">IF(ISBLANK(O896),"a","b")</f>
        <v>a</v>
      </c>
      <c r="Q896" s="34" t="str">
        <f aca="false">IF(ISBLANK(B896),"",IF(P896="b",O896,IF(P896="a","")))</f>
        <v/>
      </c>
      <c r="R896" s="35" t="n">
        <f aca="false">IF(ISBLANK(B896),"",IF( ISBLANK(O896), , 1))</f>
        <v>0</v>
      </c>
      <c r="S896" s="38" t="str">
        <f aca="true">IF(ISBLANK(B896),"",IF( ISBLANK(K896), "" , IF( ISBLANK(O896), (TODAY()-K896)/365, (O896-K896)/365)) )</f>
        <v/>
      </c>
      <c r="T896" s="38" t="str">
        <f aca="false">IF(ISBLANK(B896),"",IF( ISBLANK(K896), "" , IF( ISBLANK(O896), ($Z$41-K896)/365, (O896-K896)/365)) )</f>
        <v/>
      </c>
      <c r="U896" s="38" t="str">
        <f aca="true">IF(ISBLANK(B896),"",IF( ISBLANK(O896), "", (TODAY()-O896)/365))</f>
        <v/>
      </c>
      <c r="V896" s="38" t="str">
        <f aca="false">IF(ISBLANK(B896),"",IF( ISBLANK(O896), "", ($Z$41-O896)/365))</f>
        <v/>
      </c>
    </row>
    <row r="897" customFormat="false" ht="15" hidden="false" customHeight="false" outlineLevel="0" collapsed="false">
      <c r="A897" s="1" t="n">
        <v>901</v>
      </c>
      <c r="B897" s="28" t="n">
        <v>94</v>
      </c>
      <c r="C897" s="29"/>
      <c r="D897" s="30" t="str">
        <f aca="false">CONCATENATE(E897,", ",F897,", кв-ры: ",H897,", агр: ",I897,", ",W897)</f>
        <v>, , кв-ры: 5,15,25,35,45,55,, агр: , </v>
      </c>
      <c r="E897" s="31"/>
      <c r="F897" s="31"/>
      <c r="G897" s="31"/>
      <c r="H897" s="31" t="s">
        <v>54</v>
      </c>
      <c r="I897" s="32"/>
      <c r="J897" s="4"/>
      <c r="K897" s="46"/>
      <c r="L897" s="34" t="str">
        <f aca="false">IF(ISBLANK(K897),"a","b")</f>
        <v>a</v>
      </c>
      <c r="M897" s="34" t="str">
        <f aca="false">IF(ISBLANK(B897),"",IF(L897="b",K897,IF(L897="a","")))</f>
        <v/>
      </c>
      <c r="N897" s="35" t="n">
        <f aca="false">IF(ISBLANK(B897),"",IF( ISBLANK(K897), , IF( ISBLANK(O897), 1,) ))</f>
        <v>0</v>
      </c>
      <c r="O897" s="44"/>
      <c r="P897" s="37" t="str">
        <f aca="false">IF(ISBLANK(O897),"a","b")</f>
        <v>a</v>
      </c>
      <c r="Q897" s="34" t="str">
        <f aca="false">IF(ISBLANK(B897),"",IF(P897="b",O897,IF(P897="a","")))</f>
        <v/>
      </c>
      <c r="R897" s="35" t="n">
        <f aca="false">IF(ISBLANK(B897),"",IF( ISBLANK(O897), , 1))</f>
        <v>0</v>
      </c>
      <c r="S897" s="38" t="str">
        <f aca="true">IF(ISBLANK(B897),"",IF( ISBLANK(K897), "" , IF( ISBLANK(O897), (TODAY()-K897)/365, (O897-K897)/365)) )</f>
        <v/>
      </c>
      <c r="T897" s="38" t="str">
        <f aca="false">IF(ISBLANK(B897),"",IF( ISBLANK(K897), "" , IF( ISBLANK(O897), ($Z$41-K897)/365, (O897-K897)/365)) )</f>
        <v/>
      </c>
      <c r="U897" s="38" t="str">
        <f aca="true">IF(ISBLANK(B897),"",IF( ISBLANK(O897), "", (TODAY()-O897)/365))</f>
        <v/>
      </c>
      <c r="V897" s="38" t="str">
        <f aca="false">IF(ISBLANK(B897),"",IF( ISBLANK(O897), "", ($Z$41-O897)/365))</f>
        <v/>
      </c>
    </row>
    <row r="898" customFormat="false" ht="15" hidden="false" customHeight="false" outlineLevel="0" collapsed="false">
      <c r="A898" s="1" t="n">
        <v>902</v>
      </c>
      <c r="B898" s="28" t="n">
        <v>95</v>
      </c>
      <c r="C898" s="29"/>
      <c r="D898" s="30" t="str">
        <f aca="false">CONCATENATE(E898,", ",F898,", кв-ры: ",H898,", агр: ",I898,", ",W898)</f>
        <v>, , кв-ры: 6,16,26,36,46,56,, агр: , </v>
      </c>
      <c r="E898" s="31"/>
      <c r="F898" s="31"/>
      <c r="G898" s="31"/>
      <c r="H898" s="31" t="s">
        <v>55</v>
      </c>
      <c r="I898" s="32"/>
      <c r="J898" s="4"/>
      <c r="K898" s="46"/>
      <c r="L898" s="34" t="str">
        <f aca="false">IF(ISBLANK(K898),"a","b")</f>
        <v>a</v>
      </c>
      <c r="M898" s="34" t="str">
        <f aca="false">IF(ISBLANK(B898),"",IF(L898="b",K898,IF(L898="a","")))</f>
        <v/>
      </c>
      <c r="N898" s="35" t="n">
        <f aca="false">IF(ISBLANK(B898),"",IF( ISBLANK(K898), , IF( ISBLANK(O898), 1,) ))</f>
        <v>0</v>
      </c>
      <c r="O898" s="44"/>
      <c r="P898" s="37" t="str">
        <f aca="false">IF(ISBLANK(O898),"a","b")</f>
        <v>a</v>
      </c>
      <c r="Q898" s="34" t="str">
        <f aca="false">IF(ISBLANK(B898),"",IF(P898="b",O898,IF(P898="a","")))</f>
        <v/>
      </c>
      <c r="R898" s="35" t="n">
        <f aca="false">IF(ISBLANK(B898),"",IF( ISBLANK(O898), , 1))</f>
        <v>0</v>
      </c>
      <c r="S898" s="38" t="str">
        <f aca="true">IF(ISBLANK(B898),"",IF( ISBLANK(K898), "" , IF( ISBLANK(O898), (TODAY()-K898)/365, (O898-K898)/365)) )</f>
        <v/>
      </c>
      <c r="T898" s="38" t="str">
        <f aca="false">IF(ISBLANK(B898),"",IF( ISBLANK(K898), "" , IF( ISBLANK(O898), ($Z$41-K898)/365, (O898-K898)/365)) )</f>
        <v/>
      </c>
      <c r="U898" s="38" t="str">
        <f aca="true">IF(ISBLANK(B898),"",IF( ISBLANK(O898), "", (TODAY()-O898)/365))</f>
        <v/>
      </c>
      <c r="V898" s="38" t="str">
        <f aca="false">IF(ISBLANK(B898),"",IF( ISBLANK(O898), "", ($Z$41-O898)/365))</f>
        <v/>
      </c>
    </row>
    <row r="899" customFormat="false" ht="15" hidden="false" customHeight="false" outlineLevel="0" collapsed="false">
      <c r="A899" s="1" t="n">
        <v>903</v>
      </c>
      <c r="B899" s="28" t="n">
        <v>96</v>
      </c>
      <c r="C899" s="29"/>
      <c r="D899" s="30" t="str">
        <f aca="false">CONCATENATE(E899,", ",F899,", кв-ры: ",H899,", агр: ",I899,", ",W899)</f>
        <v>, , кв-ры: 7,17,27,37,47,57,, агр: , </v>
      </c>
      <c r="E899" s="31"/>
      <c r="F899" s="31"/>
      <c r="G899" s="31"/>
      <c r="H899" s="31" t="s">
        <v>56</v>
      </c>
      <c r="I899" s="32"/>
      <c r="J899" s="4"/>
      <c r="K899" s="46"/>
      <c r="L899" s="34" t="str">
        <f aca="false">IF(ISBLANK(K899),"a","b")</f>
        <v>a</v>
      </c>
      <c r="M899" s="34" t="str">
        <f aca="false">IF(ISBLANK(B899),"",IF(L899="b",K899,IF(L899="a","")))</f>
        <v/>
      </c>
      <c r="N899" s="35" t="n">
        <f aca="false">IF(ISBLANK(B899),"",IF( ISBLANK(K899), , IF( ISBLANK(O899), 1,) ))</f>
        <v>0</v>
      </c>
      <c r="O899" s="44"/>
      <c r="P899" s="37" t="str">
        <f aca="false">IF(ISBLANK(O899),"a","b")</f>
        <v>a</v>
      </c>
      <c r="Q899" s="34" t="str">
        <f aca="false">IF(ISBLANK(B899),"",IF(P899="b",O899,IF(P899="a","")))</f>
        <v/>
      </c>
      <c r="R899" s="35" t="n">
        <f aca="false">IF(ISBLANK(B899),"",IF( ISBLANK(O899), , 1))</f>
        <v>0</v>
      </c>
      <c r="S899" s="38" t="str">
        <f aca="true">IF(ISBLANK(B899),"",IF( ISBLANK(K899), "" , IF( ISBLANK(O899), (TODAY()-K899)/365, (O899-K899)/365)) )</f>
        <v/>
      </c>
      <c r="T899" s="38" t="str">
        <f aca="false">IF(ISBLANK(B899),"",IF( ISBLANK(K899), "" , IF( ISBLANK(O899), ($Z$41-K899)/365, (O899-K899)/365)) )</f>
        <v/>
      </c>
      <c r="U899" s="38" t="str">
        <f aca="true">IF(ISBLANK(B899),"",IF( ISBLANK(O899), "", (TODAY()-O899)/365))</f>
        <v/>
      </c>
      <c r="V899" s="38" t="str">
        <f aca="false">IF(ISBLANK(B899),"",IF( ISBLANK(O899), "", ($Z$41-O899)/365))</f>
        <v/>
      </c>
    </row>
    <row r="900" customFormat="false" ht="15" hidden="false" customHeight="false" outlineLevel="0" collapsed="false">
      <c r="A900" s="1" t="n">
        <v>904</v>
      </c>
      <c r="B900" s="28" t="n">
        <v>97</v>
      </c>
      <c r="C900" s="29"/>
      <c r="D900" s="30" t="str">
        <f aca="false">CONCATENATE(E900,", ",F900,", кв-ры: ",H900,", агр: ",I900,", ",W900)</f>
        <v>, , кв-ры: 8,18,28,38,48,58,, агр: , </v>
      </c>
      <c r="E900" s="31"/>
      <c r="F900" s="31"/>
      <c r="G900" s="31"/>
      <c r="H900" s="31" t="s">
        <v>57</v>
      </c>
      <c r="I900" s="32"/>
      <c r="J900" s="4"/>
      <c r="K900" s="46"/>
      <c r="L900" s="34" t="str">
        <f aca="false">IF(ISBLANK(K900),"a","b")</f>
        <v>a</v>
      </c>
      <c r="M900" s="34" t="str">
        <f aca="false">IF(ISBLANK(B900),"",IF(L900="b",K900,IF(L900="a","")))</f>
        <v/>
      </c>
      <c r="N900" s="35" t="n">
        <f aca="false">IF(ISBLANK(B900),"",IF( ISBLANK(K900), , IF( ISBLANK(O900), 1,) ))</f>
        <v>0</v>
      </c>
      <c r="O900" s="44"/>
      <c r="P900" s="37" t="str">
        <f aca="false">IF(ISBLANK(O900),"a","b")</f>
        <v>a</v>
      </c>
      <c r="Q900" s="34" t="str">
        <f aca="false">IF(ISBLANK(B900),"",IF(P900="b",O900,IF(P900="a","")))</f>
        <v/>
      </c>
      <c r="R900" s="35" t="n">
        <f aca="false">IF(ISBLANK(B900),"",IF( ISBLANK(O900), , 1))</f>
        <v>0</v>
      </c>
      <c r="S900" s="38" t="str">
        <f aca="true">IF(ISBLANK(B900),"",IF( ISBLANK(K900), "" , IF( ISBLANK(O900), (TODAY()-K900)/365, (O900-K900)/365)) )</f>
        <v/>
      </c>
      <c r="T900" s="38" t="str">
        <f aca="false">IF(ISBLANK(B900),"",IF( ISBLANK(K900), "" , IF( ISBLANK(O900), ($Z$41-K900)/365, (O900-K900)/365)) )</f>
        <v/>
      </c>
      <c r="U900" s="38" t="str">
        <f aca="true">IF(ISBLANK(B900),"",IF( ISBLANK(O900), "", (TODAY()-O900)/365))</f>
        <v/>
      </c>
      <c r="V900" s="38" t="str">
        <f aca="false">IF(ISBLANK(B900),"",IF( ISBLANK(O900), "", ($Z$41-O900)/365))</f>
        <v/>
      </c>
    </row>
    <row r="901" customFormat="false" ht="15" hidden="false" customHeight="false" outlineLevel="0" collapsed="false">
      <c r="A901" s="1" t="n">
        <v>905</v>
      </c>
      <c r="B901" s="28" t="n">
        <v>98</v>
      </c>
      <c r="C901" s="29"/>
      <c r="D901" s="30" t="str">
        <f aca="false">CONCATENATE(E901,", ",F901,", кв-ры: ",H901,", агр: ",I901,", ",W901)</f>
        <v>, , кв-ры: 9,19,29,39,49,59,, агр: , </v>
      </c>
      <c r="E901" s="31"/>
      <c r="F901" s="31"/>
      <c r="G901" s="31"/>
      <c r="H901" s="31" t="s">
        <v>58</v>
      </c>
      <c r="I901" s="32"/>
      <c r="J901" s="4"/>
      <c r="K901" s="46"/>
      <c r="L901" s="34" t="str">
        <f aca="false">IF(ISBLANK(K901),"a","b")</f>
        <v>a</v>
      </c>
      <c r="M901" s="34" t="str">
        <f aca="false">IF(ISBLANK(B901),"",IF(L901="b",K901,IF(L901="a","")))</f>
        <v/>
      </c>
      <c r="N901" s="35" t="n">
        <f aca="false">IF(ISBLANK(B901),"",IF( ISBLANK(K901), , IF( ISBLANK(O901), 1,) ))</f>
        <v>0</v>
      </c>
      <c r="O901" s="44"/>
      <c r="P901" s="37" t="str">
        <f aca="false">IF(ISBLANK(O901),"a","b")</f>
        <v>a</v>
      </c>
      <c r="Q901" s="34" t="str">
        <f aca="false">IF(ISBLANK(B901),"",IF(P901="b",O901,IF(P901="a","")))</f>
        <v/>
      </c>
      <c r="R901" s="35" t="n">
        <f aca="false">IF(ISBLANK(B901),"",IF( ISBLANK(O901), , 1))</f>
        <v>0</v>
      </c>
      <c r="S901" s="38" t="str">
        <f aca="true">IF(ISBLANK(B901),"",IF( ISBLANK(K901), "" , IF( ISBLANK(O901), (TODAY()-K901)/365, (O901-K901)/365)) )</f>
        <v/>
      </c>
      <c r="T901" s="38" t="str">
        <f aca="false">IF(ISBLANK(B901),"",IF( ISBLANK(K901), "" , IF( ISBLANK(O901), ($Z$41-K901)/365, (O901-K901)/365)) )</f>
        <v/>
      </c>
      <c r="U901" s="38" t="str">
        <f aca="true">IF(ISBLANK(B901),"",IF( ISBLANK(O901), "", (TODAY()-O901)/365))</f>
        <v/>
      </c>
      <c r="V901" s="38" t="str">
        <f aca="false">IF(ISBLANK(B901),"",IF( ISBLANK(O901), "", ($Z$41-O901)/365))</f>
        <v/>
      </c>
    </row>
    <row r="902" customFormat="false" ht="15" hidden="false" customHeight="false" outlineLevel="0" collapsed="false">
      <c r="A902" s="1" t="n">
        <v>906</v>
      </c>
      <c r="B902" s="28" t="n">
        <v>99</v>
      </c>
      <c r="C902" s="29"/>
      <c r="D902" s="30" t="str">
        <f aca="false">CONCATENATE(E902,", ",F902,", кв-ры: ",H902,", агр: ",I902,", ",W902)</f>
        <v>, , кв-ры: 10,20,30,40,50,60,, агр: , </v>
      </c>
      <c r="E902" s="31"/>
      <c r="F902" s="31"/>
      <c r="G902" s="31"/>
      <c r="H902" s="31" t="s">
        <v>59</v>
      </c>
      <c r="I902" s="32"/>
      <c r="J902" s="4"/>
      <c r="K902" s="46"/>
      <c r="L902" s="34" t="str">
        <f aca="false">IF(ISBLANK(K902),"a","b")</f>
        <v>a</v>
      </c>
      <c r="M902" s="34" t="str">
        <f aca="false">IF(ISBLANK(B902),"",IF(L902="b",K902,IF(L902="a","")))</f>
        <v/>
      </c>
      <c r="N902" s="35" t="n">
        <f aca="false">IF(ISBLANK(B902),"",IF( ISBLANK(K902), , IF( ISBLANK(O902), 1,) ))</f>
        <v>0</v>
      </c>
      <c r="O902" s="44"/>
      <c r="P902" s="37" t="str">
        <f aca="false">IF(ISBLANK(O902),"a","b")</f>
        <v>a</v>
      </c>
      <c r="Q902" s="34" t="str">
        <f aca="false">IF(ISBLANK(B902),"",IF(P902="b",O902,IF(P902="a","")))</f>
        <v/>
      </c>
      <c r="R902" s="35" t="n">
        <f aca="false">IF(ISBLANK(B902),"",IF( ISBLANK(O902), , 1))</f>
        <v>0</v>
      </c>
      <c r="S902" s="38" t="str">
        <f aca="true">IF(ISBLANK(B902),"",IF( ISBLANK(K902), "" , IF( ISBLANK(O902), (TODAY()-K902)/365, (O902-K902)/365)) )</f>
        <v/>
      </c>
      <c r="T902" s="38" t="str">
        <f aca="false">IF(ISBLANK(B902),"",IF( ISBLANK(K902), "" , IF( ISBLANK(O902), ($Z$41-K902)/365, (O902-K902)/365)) )</f>
        <v/>
      </c>
      <c r="U902" s="38" t="str">
        <f aca="true">IF(ISBLANK(B902),"",IF( ISBLANK(O902), "", (TODAY()-O902)/365))</f>
        <v/>
      </c>
      <c r="V902" s="38" t="str">
        <f aca="false">IF(ISBLANK(B902),"",IF( ISBLANK(O902), "", ($Z$41-O902)/365))</f>
        <v/>
      </c>
    </row>
    <row r="903" customFormat="false" ht="15" hidden="false" customHeight="false" outlineLevel="0" collapsed="false">
      <c r="A903" s="1" t="n">
        <v>907</v>
      </c>
      <c r="B903" s="28" t="n">
        <v>100</v>
      </c>
      <c r="C903" s="29" t="n">
        <v>18</v>
      </c>
      <c r="D903" s="30" t="str">
        <f aca="false">CONCATENATE(E903,", ",F903,", кв-ры: ",H903,", агр: ",I903,", ",W903)</f>
        <v> Калинина, 20, кв-ры: 1,11,21,31,41,51,, агр: , </v>
      </c>
      <c r="E903" s="31" t="s">
        <v>172</v>
      </c>
      <c r="F903" s="31" t="n">
        <v>20</v>
      </c>
      <c r="G903" s="31" t="n">
        <v>60</v>
      </c>
      <c r="H903" s="31" t="s">
        <v>77</v>
      </c>
      <c r="I903" s="32"/>
      <c r="J903" s="4"/>
      <c r="K903" s="46"/>
      <c r="L903" s="34" t="str">
        <f aca="false">IF(ISBLANK(K903),"a","b")</f>
        <v>a</v>
      </c>
      <c r="M903" s="34" t="str">
        <f aca="false">IF(ISBLANK(B903),"",IF(L903="b",K903,IF(L903="a","")))</f>
        <v/>
      </c>
      <c r="N903" s="35" t="n">
        <f aca="false">IF(ISBLANK(B903),"",IF( ISBLANK(K903), , IF( ISBLANK(O903), 1,) ))</f>
        <v>0</v>
      </c>
      <c r="O903" s="44"/>
      <c r="P903" s="37" t="str">
        <f aca="false">IF(ISBLANK(O903),"a","b")</f>
        <v>a</v>
      </c>
      <c r="Q903" s="34" t="str">
        <f aca="false">IF(ISBLANK(B903),"",IF(P903="b",O903,IF(P903="a","")))</f>
        <v/>
      </c>
      <c r="R903" s="35" t="n">
        <f aca="false">IF(ISBLANK(B903),"",IF( ISBLANK(O903), , 1))</f>
        <v>0</v>
      </c>
      <c r="S903" s="38" t="str">
        <f aca="true">IF(ISBLANK(B903),"",IF( ISBLANK(K903), "" , IF( ISBLANK(O903), (TODAY()-K903)/365, (O903-K903)/365)) )</f>
        <v/>
      </c>
      <c r="T903" s="38" t="str">
        <f aca="false">IF(ISBLANK(B903),"",IF( ISBLANK(K903), "" , IF( ISBLANK(O903), ($Z$41-K903)/365, (O903-K903)/365)) )</f>
        <v/>
      </c>
      <c r="U903" s="38" t="str">
        <f aca="true">IF(ISBLANK(B903),"",IF( ISBLANK(O903), "", (TODAY()-O903)/365))</f>
        <v/>
      </c>
      <c r="V903" s="38" t="str">
        <f aca="false">IF(ISBLANK(B903),"",IF( ISBLANK(O903), "", ($Z$41-O903)/365))</f>
        <v/>
      </c>
    </row>
    <row r="904" customFormat="false" ht="15" hidden="false" customHeight="false" outlineLevel="0" collapsed="false">
      <c r="A904" s="1" t="n">
        <v>908</v>
      </c>
      <c r="B904" s="28" t="n">
        <v>101</v>
      </c>
      <c r="C904" s="29"/>
      <c r="D904" s="30" t="str">
        <f aca="false">CONCATENATE(E904,", ",F904,", кв-ры: ",H904,", агр: ",I904,", ",W904)</f>
        <v>, , кв-ры: 2,12,22,32,42,52,, агр: , </v>
      </c>
      <c r="E904" s="31"/>
      <c r="F904" s="31"/>
      <c r="G904" s="31"/>
      <c r="H904" s="31" t="s">
        <v>78</v>
      </c>
      <c r="I904" s="32"/>
      <c r="J904" s="4"/>
      <c r="K904" s="46"/>
      <c r="L904" s="34" t="str">
        <f aca="false">IF(ISBLANK(K904),"a","b")</f>
        <v>a</v>
      </c>
      <c r="M904" s="34" t="str">
        <f aca="false">IF(ISBLANK(B904),"",IF(L904="b",K904,IF(L904="a","")))</f>
        <v/>
      </c>
      <c r="N904" s="35" t="n">
        <f aca="false">IF(ISBLANK(B904),"",IF( ISBLANK(K904), , IF( ISBLANK(O904), 1,) ))</f>
        <v>0</v>
      </c>
      <c r="O904" s="44"/>
      <c r="P904" s="37" t="str">
        <f aca="false">IF(ISBLANK(O904),"a","b")</f>
        <v>a</v>
      </c>
      <c r="Q904" s="34" t="str">
        <f aca="false">IF(ISBLANK(B904),"",IF(P904="b",O904,IF(P904="a","")))</f>
        <v/>
      </c>
      <c r="R904" s="35" t="n">
        <f aca="false">IF(ISBLANK(B904),"",IF( ISBLANK(O904), , 1))</f>
        <v>0</v>
      </c>
      <c r="S904" s="38" t="str">
        <f aca="true">IF(ISBLANK(B904),"",IF( ISBLANK(K904), "" , IF( ISBLANK(O904), (TODAY()-K904)/365, (O904-K904)/365)) )</f>
        <v/>
      </c>
      <c r="T904" s="38" t="str">
        <f aca="false">IF(ISBLANK(B904),"",IF( ISBLANK(K904), "" , IF( ISBLANK(O904), ($Z$41-K904)/365, (O904-K904)/365)) )</f>
        <v/>
      </c>
      <c r="U904" s="38" t="str">
        <f aca="true">IF(ISBLANK(B904),"",IF( ISBLANK(O904), "", (TODAY()-O904)/365))</f>
        <v/>
      </c>
      <c r="V904" s="38" t="str">
        <f aca="false">IF(ISBLANK(B904),"",IF( ISBLANK(O904), "", ($Z$41-O904)/365))</f>
        <v/>
      </c>
    </row>
    <row r="905" customFormat="false" ht="15" hidden="false" customHeight="false" outlineLevel="0" collapsed="false">
      <c r="A905" s="1" t="n">
        <v>909</v>
      </c>
      <c r="B905" s="28" t="n">
        <v>102</v>
      </c>
      <c r="C905" s="29"/>
      <c r="D905" s="30" t="str">
        <f aca="false">CONCATENATE(E905,", ",F905,", кв-ры: ",H905,", агр: ",I905,", ",W905)</f>
        <v>, , кв-ры: 3,13,23,33,43,53,, агр: , </v>
      </c>
      <c r="E905" s="31"/>
      <c r="F905" s="31"/>
      <c r="G905" s="31"/>
      <c r="H905" s="31" t="s">
        <v>79</v>
      </c>
      <c r="I905" s="32"/>
      <c r="J905" s="4"/>
      <c r="K905" s="46"/>
      <c r="L905" s="34" t="str">
        <f aca="false">IF(ISBLANK(K905),"a","b")</f>
        <v>a</v>
      </c>
      <c r="M905" s="34" t="str">
        <f aca="false">IF(ISBLANK(B905),"",IF(L905="b",K905,IF(L905="a","")))</f>
        <v/>
      </c>
      <c r="N905" s="35" t="n">
        <f aca="false">IF(ISBLANK(B905),"",IF( ISBLANK(K905), , IF( ISBLANK(O905), 1,) ))</f>
        <v>0</v>
      </c>
      <c r="O905" s="44"/>
      <c r="P905" s="37" t="str">
        <f aca="false">IF(ISBLANK(O905),"a","b")</f>
        <v>a</v>
      </c>
      <c r="Q905" s="34" t="str">
        <f aca="false">IF(ISBLANK(B905),"",IF(P905="b",O905,IF(P905="a","")))</f>
        <v/>
      </c>
      <c r="R905" s="35" t="n">
        <f aca="false">IF(ISBLANK(B905),"",IF( ISBLANK(O905), , 1))</f>
        <v>0</v>
      </c>
      <c r="S905" s="38" t="str">
        <f aca="true">IF(ISBLANK(B905),"",IF( ISBLANK(K905), "" , IF( ISBLANK(O905), (TODAY()-K905)/365, (O905-K905)/365)) )</f>
        <v/>
      </c>
      <c r="T905" s="38" t="str">
        <f aca="false">IF(ISBLANK(B905),"",IF( ISBLANK(K905), "" , IF( ISBLANK(O905), ($Z$41-K905)/365, (O905-K905)/365)) )</f>
        <v/>
      </c>
      <c r="U905" s="38" t="str">
        <f aca="true">IF(ISBLANK(B905),"",IF( ISBLANK(O905), "", (TODAY()-O905)/365))</f>
        <v/>
      </c>
      <c r="V905" s="38" t="str">
        <f aca="false">IF(ISBLANK(B905),"",IF( ISBLANK(O905), "", ($Z$41-O905)/365))</f>
        <v/>
      </c>
    </row>
    <row r="906" customFormat="false" ht="15" hidden="false" customHeight="false" outlineLevel="0" collapsed="false">
      <c r="A906" s="1" t="n">
        <v>910</v>
      </c>
      <c r="B906" s="28" t="n">
        <v>103</v>
      </c>
      <c r="C906" s="29"/>
      <c r="D906" s="30" t="str">
        <f aca="false">CONCATENATE(E906,", ",F906,", кв-ры: ",H906,", агр: ",I906,", ",W906)</f>
        <v>, , кв-ры: 4,14,24,34,44,54,, агр: , </v>
      </c>
      <c r="E906" s="31"/>
      <c r="F906" s="31"/>
      <c r="G906" s="31"/>
      <c r="H906" s="31" t="s">
        <v>80</v>
      </c>
      <c r="I906" s="32"/>
      <c r="J906" s="4"/>
      <c r="K906" s="46"/>
      <c r="L906" s="34" t="str">
        <f aca="false">IF(ISBLANK(K906),"a","b")</f>
        <v>a</v>
      </c>
      <c r="M906" s="34" t="str">
        <f aca="false">IF(ISBLANK(B906),"",IF(L906="b",K906,IF(L906="a","")))</f>
        <v/>
      </c>
      <c r="N906" s="35" t="n">
        <f aca="false">IF(ISBLANK(B906),"",IF( ISBLANK(K906), , IF( ISBLANK(O906), 1,) ))</f>
        <v>0</v>
      </c>
      <c r="O906" s="44"/>
      <c r="P906" s="37" t="str">
        <f aca="false">IF(ISBLANK(O906),"a","b")</f>
        <v>a</v>
      </c>
      <c r="Q906" s="34" t="str">
        <f aca="false">IF(ISBLANK(B906),"",IF(P906="b",O906,IF(P906="a","")))</f>
        <v/>
      </c>
      <c r="R906" s="35" t="n">
        <f aca="false">IF(ISBLANK(B906),"",IF( ISBLANK(O906), , 1))</f>
        <v>0</v>
      </c>
      <c r="S906" s="38" t="str">
        <f aca="true">IF(ISBLANK(B906),"",IF( ISBLANK(K906), "" , IF( ISBLANK(O906), (TODAY()-K906)/365, (O906-K906)/365)) )</f>
        <v/>
      </c>
      <c r="T906" s="38" t="str">
        <f aca="false">IF(ISBLANK(B906),"",IF( ISBLANK(K906), "" , IF( ISBLANK(O906), ($Z$41-K906)/365, (O906-K906)/365)) )</f>
        <v/>
      </c>
      <c r="U906" s="38" t="str">
        <f aca="true">IF(ISBLANK(B906),"",IF( ISBLANK(O906), "", (TODAY()-O906)/365))</f>
        <v/>
      </c>
      <c r="V906" s="38" t="str">
        <f aca="false">IF(ISBLANK(B906),"",IF( ISBLANK(O906), "", ($Z$41-O906)/365))</f>
        <v/>
      </c>
    </row>
    <row r="907" customFormat="false" ht="15" hidden="false" customHeight="false" outlineLevel="0" collapsed="false">
      <c r="A907" s="1" t="n">
        <v>911</v>
      </c>
      <c r="B907" s="28" t="n">
        <v>104</v>
      </c>
      <c r="C907" s="29"/>
      <c r="D907" s="30" t="str">
        <f aca="false">CONCATENATE(E907,", ",F907,", кв-ры: ",H907,", агр: ",I907,", ",W907)</f>
        <v>, , кв-ры: 5,15,25,35,45,55,, агр: , </v>
      </c>
      <c r="E907" s="31"/>
      <c r="F907" s="31"/>
      <c r="G907" s="31"/>
      <c r="H907" s="31" t="s">
        <v>54</v>
      </c>
      <c r="I907" s="32"/>
      <c r="J907" s="4"/>
      <c r="K907" s="46"/>
      <c r="L907" s="34" t="str">
        <f aca="false">IF(ISBLANK(K907),"a","b")</f>
        <v>a</v>
      </c>
      <c r="M907" s="34" t="str">
        <f aca="false">IF(ISBLANK(B907),"",IF(L907="b",K907,IF(L907="a","")))</f>
        <v/>
      </c>
      <c r="N907" s="35" t="n">
        <f aca="false">IF(ISBLANK(B907),"",IF( ISBLANK(K907), , IF( ISBLANK(O907), 1,) ))</f>
        <v>0</v>
      </c>
      <c r="O907" s="44"/>
      <c r="P907" s="37" t="str">
        <f aca="false">IF(ISBLANK(O907),"a","b")</f>
        <v>a</v>
      </c>
      <c r="Q907" s="34" t="str">
        <f aca="false">IF(ISBLANK(B907),"",IF(P907="b",O907,IF(P907="a","")))</f>
        <v/>
      </c>
      <c r="R907" s="35" t="n">
        <f aca="false">IF(ISBLANK(B907),"",IF( ISBLANK(O907), , 1))</f>
        <v>0</v>
      </c>
      <c r="S907" s="38" t="str">
        <f aca="true">IF(ISBLANK(B907),"",IF( ISBLANK(K907), "" , IF( ISBLANK(O907), (TODAY()-K907)/365, (O907-K907)/365)) )</f>
        <v/>
      </c>
      <c r="T907" s="38" t="str">
        <f aca="false">IF(ISBLANK(B907),"",IF( ISBLANK(K907), "" , IF( ISBLANK(O907), ($Z$41-K907)/365, (O907-K907)/365)) )</f>
        <v/>
      </c>
      <c r="U907" s="38" t="str">
        <f aca="true">IF(ISBLANK(B907),"",IF( ISBLANK(O907), "", (TODAY()-O907)/365))</f>
        <v/>
      </c>
      <c r="V907" s="38" t="str">
        <f aca="false">IF(ISBLANK(B907),"",IF( ISBLANK(O907), "", ($Z$41-O907)/365))</f>
        <v/>
      </c>
    </row>
    <row r="908" customFormat="false" ht="15" hidden="false" customHeight="false" outlineLevel="0" collapsed="false">
      <c r="A908" s="1" t="n">
        <v>912</v>
      </c>
      <c r="B908" s="28" t="n">
        <v>105</v>
      </c>
      <c r="C908" s="29"/>
      <c r="D908" s="30" t="str">
        <f aca="false">CONCATENATE(E908,", ",F908,", кв-ры: ",H908,", агр: ",I908,", ",W908)</f>
        <v>, , кв-ры: 6,16,26,36,46,56,, агр: , </v>
      </c>
      <c r="E908" s="31"/>
      <c r="F908" s="31"/>
      <c r="G908" s="31"/>
      <c r="H908" s="31" t="s">
        <v>55</v>
      </c>
      <c r="I908" s="32"/>
      <c r="J908" s="4"/>
      <c r="K908" s="46"/>
      <c r="L908" s="34" t="str">
        <f aca="false">IF(ISBLANK(K908),"a","b")</f>
        <v>a</v>
      </c>
      <c r="M908" s="34" t="str">
        <f aca="false">IF(ISBLANK(B908),"",IF(L908="b",K908,IF(L908="a","")))</f>
        <v/>
      </c>
      <c r="N908" s="35" t="n">
        <f aca="false">IF(ISBLANK(B908),"",IF( ISBLANK(K908), , IF( ISBLANK(O908), 1,) ))</f>
        <v>0</v>
      </c>
      <c r="O908" s="44"/>
      <c r="P908" s="37" t="str">
        <f aca="false">IF(ISBLANK(O908),"a","b")</f>
        <v>a</v>
      </c>
      <c r="Q908" s="34" t="str">
        <f aca="false">IF(ISBLANK(B908),"",IF(P908="b",O908,IF(P908="a","")))</f>
        <v/>
      </c>
      <c r="R908" s="35" t="n">
        <f aca="false">IF(ISBLANK(B908),"",IF( ISBLANK(O908), , 1))</f>
        <v>0</v>
      </c>
      <c r="S908" s="38" t="str">
        <f aca="true">IF(ISBLANK(B908),"",IF( ISBLANK(K908), "" , IF( ISBLANK(O908), (TODAY()-K908)/365, (O908-K908)/365)) )</f>
        <v/>
      </c>
      <c r="T908" s="38" t="str">
        <f aca="false">IF(ISBLANK(B908),"",IF( ISBLANK(K908), "" , IF( ISBLANK(O908), ($Z$41-K908)/365, (O908-K908)/365)) )</f>
        <v/>
      </c>
      <c r="U908" s="38" t="str">
        <f aca="true">IF(ISBLANK(B908),"",IF( ISBLANK(O908), "", (TODAY()-O908)/365))</f>
        <v/>
      </c>
      <c r="V908" s="38" t="str">
        <f aca="false">IF(ISBLANK(B908),"",IF( ISBLANK(O908), "", ($Z$41-O908)/365))</f>
        <v/>
      </c>
    </row>
    <row r="909" customFormat="false" ht="15" hidden="false" customHeight="false" outlineLevel="0" collapsed="false">
      <c r="A909" s="1" t="n">
        <v>913</v>
      </c>
      <c r="B909" s="28" t="n">
        <v>106</v>
      </c>
      <c r="C909" s="29"/>
      <c r="D909" s="30" t="str">
        <f aca="false">CONCATENATE(E909,", ",F909,", кв-ры: ",H909,", агр: ",I909,", ",W909)</f>
        <v>, , кв-ры: 7,17,27,37,47,57,, агр: , </v>
      </c>
      <c r="E909" s="31"/>
      <c r="F909" s="31"/>
      <c r="G909" s="31"/>
      <c r="H909" s="31" t="s">
        <v>56</v>
      </c>
      <c r="I909" s="32"/>
      <c r="J909" s="4"/>
      <c r="K909" s="46"/>
      <c r="L909" s="34" t="str">
        <f aca="false">IF(ISBLANK(K909),"a","b")</f>
        <v>a</v>
      </c>
      <c r="M909" s="34" t="str">
        <f aca="false">IF(ISBLANK(B909),"",IF(L909="b",K909,IF(L909="a","")))</f>
        <v/>
      </c>
      <c r="N909" s="35" t="n">
        <f aca="false">IF(ISBLANK(B909),"",IF( ISBLANK(K909), , IF( ISBLANK(O909), 1,) ))</f>
        <v>0</v>
      </c>
      <c r="O909" s="44"/>
      <c r="P909" s="37" t="str">
        <f aca="false">IF(ISBLANK(O909),"a","b")</f>
        <v>a</v>
      </c>
      <c r="Q909" s="34" t="str">
        <f aca="false">IF(ISBLANK(B909),"",IF(P909="b",O909,IF(P909="a","")))</f>
        <v/>
      </c>
      <c r="R909" s="35" t="n">
        <f aca="false">IF(ISBLANK(B909),"",IF( ISBLANK(O909), , 1))</f>
        <v>0</v>
      </c>
      <c r="S909" s="38" t="str">
        <f aca="true">IF(ISBLANK(B909),"",IF( ISBLANK(K909), "" , IF( ISBLANK(O909), (TODAY()-K909)/365, (O909-K909)/365)) )</f>
        <v/>
      </c>
      <c r="T909" s="38" t="str">
        <f aca="false">IF(ISBLANK(B909),"",IF( ISBLANK(K909), "" , IF( ISBLANK(O909), ($Z$41-K909)/365, (O909-K909)/365)) )</f>
        <v/>
      </c>
      <c r="U909" s="38" t="str">
        <f aca="true">IF(ISBLANK(B909),"",IF( ISBLANK(O909), "", (TODAY()-O909)/365))</f>
        <v/>
      </c>
      <c r="V909" s="38" t="str">
        <f aca="false">IF(ISBLANK(B909),"",IF( ISBLANK(O909), "", ($Z$41-O909)/365))</f>
        <v/>
      </c>
    </row>
    <row r="910" customFormat="false" ht="15" hidden="false" customHeight="false" outlineLevel="0" collapsed="false">
      <c r="A910" s="1" t="n">
        <v>914</v>
      </c>
      <c r="B910" s="28" t="n">
        <v>107</v>
      </c>
      <c r="C910" s="29"/>
      <c r="D910" s="30" t="str">
        <f aca="false">CONCATENATE(E910,", ",F910,", кв-ры: ",H910,", агр: ",I910,", ",W910)</f>
        <v>, , кв-ры: 8,18,28,38,48,58,, агр: , </v>
      </c>
      <c r="E910" s="31"/>
      <c r="F910" s="31"/>
      <c r="G910" s="31"/>
      <c r="H910" s="31" t="s">
        <v>57</v>
      </c>
      <c r="I910" s="32"/>
      <c r="J910" s="4"/>
      <c r="K910" s="46"/>
      <c r="L910" s="34" t="str">
        <f aca="false">IF(ISBLANK(K910),"a","b")</f>
        <v>a</v>
      </c>
      <c r="M910" s="34" t="str">
        <f aca="false">IF(ISBLANK(B910),"",IF(L910="b",K910,IF(L910="a","")))</f>
        <v/>
      </c>
      <c r="N910" s="35" t="n">
        <f aca="false">IF(ISBLANK(B910),"",IF( ISBLANK(K910), , IF( ISBLANK(O910), 1,) ))</f>
        <v>0</v>
      </c>
      <c r="O910" s="44"/>
      <c r="P910" s="37" t="str">
        <f aca="false">IF(ISBLANK(O910),"a","b")</f>
        <v>a</v>
      </c>
      <c r="Q910" s="34" t="str">
        <f aca="false">IF(ISBLANK(B910),"",IF(P910="b",O910,IF(P910="a","")))</f>
        <v/>
      </c>
      <c r="R910" s="35" t="n">
        <f aca="false">IF(ISBLANK(B910),"",IF( ISBLANK(O910), , 1))</f>
        <v>0</v>
      </c>
      <c r="S910" s="38" t="str">
        <f aca="true">IF(ISBLANK(B910),"",IF( ISBLANK(K910), "" , IF( ISBLANK(O910), (TODAY()-K910)/365, (O910-K910)/365)) )</f>
        <v/>
      </c>
      <c r="T910" s="38" t="str">
        <f aca="false">IF(ISBLANK(B910),"",IF( ISBLANK(K910), "" , IF( ISBLANK(O910), ($Z$41-K910)/365, (O910-K910)/365)) )</f>
        <v/>
      </c>
      <c r="U910" s="38" t="str">
        <f aca="true">IF(ISBLANK(B910),"",IF( ISBLANK(O910), "", (TODAY()-O910)/365))</f>
        <v/>
      </c>
      <c r="V910" s="38" t="str">
        <f aca="false">IF(ISBLANK(B910),"",IF( ISBLANK(O910), "", ($Z$41-O910)/365))</f>
        <v/>
      </c>
    </row>
    <row r="911" customFormat="false" ht="15" hidden="false" customHeight="false" outlineLevel="0" collapsed="false">
      <c r="A911" s="1" t="n">
        <v>915</v>
      </c>
      <c r="B911" s="28" t="n">
        <v>108</v>
      </c>
      <c r="C911" s="29"/>
      <c r="D911" s="30" t="str">
        <f aca="false">CONCATENATE(E911,", ",F911,", кв-ры: ",H911,", агр: ",I911,", ",W911)</f>
        <v>, , кв-ры: 9,19,29,39,49,59,, агр: , </v>
      </c>
      <c r="E911" s="31"/>
      <c r="F911" s="31"/>
      <c r="G911" s="31"/>
      <c r="H911" s="31" t="s">
        <v>58</v>
      </c>
      <c r="I911" s="32"/>
      <c r="J911" s="4"/>
      <c r="K911" s="46"/>
      <c r="L911" s="34" t="str">
        <f aca="false">IF(ISBLANK(K911),"a","b")</f>
        <v>a</v>
      </c>
      <c r="M911" s="34" t="str">
        <f aca="false">IF(ISBLANK(B911),"",IF(L911="b",K911,IF(L911="a","")))</f>
        <v/>
      </c>
      <c r="N911" s="35" t="n">
        <f aca="false">IF(ISBLANK(B911),"",IF( ISBLANK(K911), , IF( ISBLANK(O911), 1,) ))</f>
        <v>0</v>
      </c>
      <c r="O911" s="44"/>
      <c r="P911" s="37" t="str">
        <f aca="false">IF(ISBLANK(O911),"a","b")</f>
        <v>a</v>
      </c>
      <c r="Q911" s="34" t="str">
        <f aca="false">IF(ISBLANK(B911),"",IF(P911="b",O911,IF(P911="a","")))</f>
        <v/>
      </c>
      <c r="R911" s="35" t="n">
        <f aca="false">IF(ISBLANK(B911),"",IF( ISBLANK(O911), , 1))</f>
        <v>0</v>
      </c>
      <c r="S911" s="38" t="str">
        <f aca="true">IF(ISBLANK(B911),"",IF( ISBLANK(K911), "" , IF( ISBLANK(O911), (TODAY()-K911)/365, (O911-K911)/365)) )</f>
        <v/>
      </c>
      <c r="T911" s="38" t="str">
        <f aca="false">IF(ISBLANK(B911),"",IF( ISBLANK(K911), "" , IF( ISBLANK(O911), ($Z$41-K911)/365, (O911-K911)/365)) )</f>
        <v/>
      </c>
      <c r="U911" s="38" t="str">
        <f aca="true">IF(ISBLANK(B911),"",IF( ISBLANK(O911), "", (TODAY()-O911)/365))</f>
        <v/>
      </c>
      <c r="V911" s="38" t="str">
        <f aca="false">IF(ISBLANK(B911),"",IF( ISBLANK(O911), "", ($Z$41-O911)/365))</f>
        <v/>
      </c>
    </row>
    <row r="912" customFormat="false" ht="15" hidden="false" customHeight="false" outlineLevel="0" collapsed="false">
      <c r="A912" s="1" t="n">
        <v>916</v>
      </c>
      <c r="B912" s="28" t="n">
        <v>109</v>
      </c>
      <c r="C912" s="29"/>
      <c r="D912" s="30" t="str">
        <f aca="false">CONCATENATE(E912,", ",F912,", кв-ры: ",H912,", агр: ",I912,", ",W912)</f>
        <v>, , кв-ры: 10,20,30,40,50,60,, агр: , </v>
      </c>
      <c r="E912" s="31"/>
      <c r="F912" s="31"/>
      <c r="G912" s="31"/>
      <c r="H912" s="31" t="s">
        <v>59</v>
      </c>
      <c r="I912" s="32"/>
      <c r="J912" s="4"/>
      <c r="K912" s="46"/>
      <c r="L912" s="34" t="str">
        <f aca="false">IF(ISBLANK(K912),"a","b")</f>
        <v>a</v>
      </c>
      <c r="M912" s="34" t="str">
        <f aca="false">IF(ISBLANK(B912),"",IF(L912="b",K912,IF(L912="a","")))</f>
        <v/>
      </c>
      <c r="N912" s="35" t="n">
        <f aca="false">IF(ISBLANK(B912),"",IF( ISBLANK(K912), , IF( ISBLANK(O912), 1,) ))</f>
        <v>0</v>
      </c>
      <c r="O912" s="44"/>
      <c r="P912" s="37" t="str">
        <f aca="false">IF(ISBLANK(O912),"a","b")</f>
        <v>a</v>
      </c>
      <c r="Q912" s="34" t="str">
        <f aca="false">IF(ISBLANK(B912),"",IF(P912="b",O912,IF(P912="a","")))</f>
        <v/>
      </c>
      <c r="R912" s="35" t="n">
        <f aca="false">IF(ISBLANK(B912),"",IF( ISBLANK(O912), , 1))</f>
        <v>0</v>
      </c>
      <c r="S912" s="38" t="str">
        <f aca="true">IF(ISBLANK(B912),"",IF( ISBLANK(K912), "" , IF( ISBLANK(O912), (TODAY()-K912)/365, (O912-K912)/365)) )</f>
        <v/>
      </c>
      <c r="T912" s="38" t="str">
        <f aca="false">IF(ISBLANK(B912),"",IF( ISBLANK(K912), "" , IF( ISBLANK(O912), ($Z$41-K912)/365, (O912-K912)/365)) )</f>
        <v/>
      </c>
      <c r="U912" s="38" t="str">
        <f aca="true">IF(ISBLANK(B912),"",IF( ISBLANK(O912), "", (TODAY()-O912)/365))</f>
        <v/>
      </c>
      <c r="V912" s="38" t="str">
        <f aca="false">IF(ISBLANK(B912),"",IF( ISBLANK(O912), "", ($Z$41-O912)/365))</f>
        <v/>
      </c>
    </row>
    <row r="913" customFormat="false" ht="15" hidden="false" customHeight="false" outlineLevel="0" collapsed="false">
      <c r="A913" s="1" t="n">
        <v>917</v>
      </c>
      <c r="B913" s="28" t="n">
        <v>110</v>
      </c>
      <c r="C913" s="29" t="n">
        <v>19</v>
      </c>
      <c r="D913" s="30" t="str">
        <f aca="false">CONCATENATE(E913,", ",F913,", кв-ры: ",H913,", агр: ",I913,", ",W913)</f>
        <v> Калинина, 22а, кв-ры: 1,11,21,31,41,51,, агр: , </v>
      </c>
      <c r="E913" s="31" t="s">
        <v>172</v>
      </c>
      <c r="F913" s="31" t="s">
        <v>188</v>
      </c>
      <c r="G913" s="31" t="n">
        <v>60</v>
      </c>
      <c r="H913" s="31" t="s">
        <v>77</v>
      </c>
      <c r="I913" s="32"/>
      <c r="J913" s="4"/>
      <c r="K913" s="46"/>
      <c r="L913" s="34" t="str">
        <f aca="false">IF(ISBLANK(K913),"a","b")</f>
        <v>a</v>
      </c>
      <c r="M913" s="34" t="str">
        <f aca="false">IF(ISBLANK(B913),"",IF(L913="b",K913,IF(L913="a","")))</f>
        <v/>
      </c>
      <c r="N913" s="35" t="n">
        <f aca="false">IF(ISBLANK(B913),"",IF( ISBLANK(K913), , IF( ISBLANK(O913), 1,) ))</f>
        <v>0</v>
      </c>
      <c r="O913" s="44"/>
      <c r="P913" s="37" t="str">
        <f aca="false">IF(ISBLANK(O913),"a","b")</f>
        <v>a</v>
      </c>
      <c r="Q913" s="34" t="str">
        <f aca="false">IF(ISBLANK(B913),"",IF(P913="b",O913,IF(P913="a","")))</f>
        <v/>
      </c>
      <c r="R913" s="35" t="n">
        <f aca="false">IF(ISBLANK(B913),"",IF( ISBLANK(O913), , 1))</f>
        <v>0</v>
      </c>
      <c r="S913" s="38" t="str">
        <f aca="true">IF(ISBLANK(B913),"",IF( ISBLANK(K913), "" , IF( ISBLANK(O913), (TODAY()-K913)/365, (O913-K913)/365)) )</f>
        <v/>
      </c>
      <c r="T913" s="38" t="str">
        <f aca="false">IF(ISBLANK(B913),"",IF( ISBLANK(K913), "" , IF( ISBLANK(O913), ($Z$41-K913)/365, (O913-K913)/365)) )</f>
        <v/>
      </c>
      <c r="U913" s="38" t="str">
        <f aca="true">IF(ISBLANK(B913),"",IF( ISBLANK(O913), "", (TODAY()-O913)/365))</f>
        <v/>
      </c>
      <c r="V913" s="38" t="str">
        <f aca="false">IF(ISBLANK(B913),"",IF( ISBLANK(O913), "", ($Z$41-O913)/365))</f>
        <v/>
      </c>
    </row>
    <row r="914" customFormat="false" ht="15" hidden="false" customHeight="false" outlineLevel="0" collapsed="false">
      <c r="A914" s="1" t="n">
        <v>918</v>
      </c>
      <c r="B914" s="28" t="n">
        <v>111</v>
      </c>
      <c r="C914" s="29"/>
      <c r="D914" s="30" t="str">
        <f aca="false">CONCATENATE(E914,", ",F914,", кв-ры: ",H914,", агр: ",I914,", ",W914)</f>
        <v>, , кв-ры: 2,12,22,32,42,52,, агр: , </v>
      </c>
      <c r="E914" s="31"/>
      <c r="F914" s="31"/>
      <c r="G914" s="31"/>
      <c r="H914" s="31" t="s">
        <v>78</v>
      </c>
      <c r="I914" s="32"/>
      <c r="J914" s="4"/>
      <c r="K914" s="46"/>
      <c r="L914" s="34" t="str">
        <f aca="false">IF(ISBLANK(K914),"a","b")</f>
        <v>a</v>
      </c>
      <c r="M914" s="34" t="str">
        <f aca="false">IF(ISBLANK(B914),"",IF(L914="b",K914,IF(L914="a","")))</f>
        <v/>
      </c>
      <c r="N914" s="35" t="n">
        <f aca="false">IF(ISBLANK(B914),"",IF( ISBLANK(K914), , IF( ISBLANK(O914), 1,) ))</f>
        <v>0</v>
      </c>
      <c r="O914" s="44"/>
      <c r="P914" s="37" t="str">
        <f aca="false">IF(ISBLANK(O914),"a","b")</f>
        <v>a</v>
      </c>
      <c r="Q914" s="34" t="str">
        <f aca="false">IF(ISBLANK(B914),"",IF(P914="b",O914,IF(P914="a","")))</f>
        <v/>
      </c>
      <c r="R914" s="35" t="n">
        <f aca="false">IF(ISBLANK(B914),"",IF( ISBLANK(O914), , 1))</f>
        <v>0</v>
      </c>
      <c r="S914" s="38" t="str">
        <f aca="true">IF(ISBLANK(B914),"",IF( ISBLANK(K914), "" , IF( ISBLANK(O914), (TODAY()-K914)/365, (O914-K914)/365)) )</f>
        <v/>
      </c>
      <c r="T914" s="38" t="str">
        <f aca="false">IF(ISBLANK(B914),"",IF( ISBLANK(K914), "" , IF( ISBLANK(O914), ($Z$41-K914)/365, (O914-K914)/365)) )</f>
        <v/>
      </c>
      <c r="U914" s="38" t="str">
        <f aca="true">IF(ISBLANK(B914),"",IF( ISBLANK(O914), "", (TODAY()-O914)/365))</f>
        <v/>
      </c>
      <c r="V914" s="38" t="str">
        <f aca="false">IF(ISBLANK(B914),"",IF( ISBLANK(O914), "", ($Z$41-O914)/365))</f>
        <v/>
      </c>
    </row>
    <row r="915" customFormat="false" ht="15" hidden="false" customHeight="false" outlineLevel="0" collapsed="false">
      <c r="A915" s="1" t="n">
        <v>919</v>
      </c>
      <c r="B915" s="28" t="n">
        <v>112</v>
      </c>
      <c r="C915" s="29"/>
      <c r="D915" s="30" t="str">
        <f aca="false">CONCATENATE(E915,", ",F915,", кв-ры: ",H915,", агр: ",I915,", ",W915)</f>
        <v>, , кв-ры: 3,13,23,33,43,53,, агр: , </v>
      </c>
      <c r="E915" s="31"/>
      <c r="F915" s="31"/>
      <c r="G915" s="31"/>
      <c r="H915" s="31" t="s">
        <v>79</v>
      </c>
      <c r="I915" s="32"/>
      <c r="J915" s="4"/>
      <c r="K915" s="46"/>
      <c r="L915" s="34" t="str">
        <f aca="false">IF(ISBLANK(K915),"a","b")</f>
        <v>a</v>
      </c>
      <c r="M915" s="34" t="str">
        <f aca="false">IF(ISBLANK(B915),"",IF(L915="b",K915,IF(L915="a","")))</f>
        <v/>
      </c>
      <c r="N915" s="35" t="n">
        <f aca="false">IF(ISBLANK(B915),"",IF( ISBLANK(K915), , IF( ISBLANK(O915), 1,) ))</f>
        <v>0</v>
      </c>
      <c r="O915" s="44"/>
      <c r="P915" s="37" t="str">
        <f aca="false">IF(ISBLANK(O915),"a","b")</f>
        <v>a</v>
      </c>
      <c r="Q915" s="34" t="str">
        <f aca="false">IF(ISBLANK(B915),"",IF(P915="b",O915,IF(P915="a","")))</f>
        <v/>
      </c>
      <c r="R915" s="35" t="n">
        <f aca="false">IF(ISBLANK(B915),"",IF( ISBLANK(O915), , 1))</f>
        <v>0</v>
      </c>
      <c r="S915" s="38" t="str">
        <f aca="true">IF(ISBLANK(B915),"",IF( ISBLANK(K915), "" , IF( ISBLANK(O915), (TODAY()-K915)/365, (O915-K915)/365)) )</f>
        <v/>
      </c>
      <c r="T915" s="38" t="str">
        <f aca="false">IF(ISBLANK(B915),"",IF( ISBLANK(K915), "" , IF( ISBLANK(O915), ($Z$41-K915)/365, (O915-K915)/365)) )</f>
        <v/>
      </c>
      <c r="U915" s="38" t="str">
        <f aca="true">IF(ISBLANK(B915),"",IF( ISBLANK(O915), "", (TODAY()-O915)/365))</f>
        <v/>
      </c>
      <c r="V915" s="38" t="str">
        <f aca="false">IF(ISBLANK(B915),"",IF( ISBLANK(O915), "", ($Z$41-O915)/365))</f>
        <v/>
      </c>
    </row>
    <row r="916" customFormat="false" ht="15" hidden="false" customHeight="false" outlineLevel="0" collapsed="false">
      <c r="A916" s="1" t="n">
        <v>920</v>
      </c>
      <c r="B916" s="28" t="n">
        <v>113</v>
      </c>
      <c r="C916" s="29"/>
      <c r="D916" s="30" t="str">
        <f aca="false">CONCATENATE(E916,", ",F916,", кв-ры: ",H916,", агр: ",I916,", ",W916)</f>
        <v>, , кв-ры: 4,14,24,34,44,54,, агр: , </v>
      </c>
      <c r="E916" s="31"/>
      <c r="F916" s="31"/>
      <c r="G916" s="31"/>
      <c r="H916" s="31" t="s">
        <v>80</v>
      </c>
      <c r="I916" s="32"/>
      <c r="J916" s="4"/>
      <c r="K916" s="46"/>
      <c r="L916" s="34" t="str">
        <f aca="false">IF(ISBLANK(K916),"a","b")</f>
        <v>a</v>
      </c>
      <c r="M916" s="34" t="str">
        <f aca="false">IF(ISBLANK(B916),"",IF(L916="b",K916,IF(L916="a","")))</f>
        <v/>
      </c>
      <c r="N916" s="35" t="n">
        <f aca="false">IF(ISBLANK(B916),"",IF( ISBLANK(K916), , IF( ISBLANK(O916), 1,) ))</f>
        <v>0</v>
      </c>
      <c r="O916" s="44"/>
      <c r="P916" s="37" t="str">
        <f aca="false">IF(ISBLANK(O916),"a","b")</f>
        <v>a</v>
      </c>
      <c r="Q916" s="34" t="str">
        <f aca="false">IF(ISBLANK(B916),"",IF(P916="b",O916,IF(P916="a","")))</f>
        <v/>
      </c>
      <c r="R916" s="35" t="n">
        <f aca="false">IF(ISBLANK(B916),"",IF( ISBLANK(O916), , 1))</f>
        <v>0</v>
      </c>
      <c r="S916" s="38" t="str">
        <f aca="true">IF(ISBLANK(B916),"",IF( ISBLANK(K916), "" , IF( ISBLANK(O916), (TODAY()-K916)/365, (O916-K916)/365)) )</f>
        <v/>
      </c>
      <c r="T916" s="38" t="str">
        <f aca="false">IF(ISBLANK(B916),"",IF( ISBLANK(K916), "" , IF( ISBLANK(O916), ($Z$41-K916)/365, (O916-K916)/365)) )</f>
        <v/>
      </c>
      <c r="U916" s="38" t="str">
        <f aca="true">IF(ISBLANK(B916),"",IF( ISBLANK(O916), "", (TODAY()-O916)/365))</f>
        <v/>
      </c>
      <c r="V916" s="38" t="str">
        <f aca="false">IF(ISBLANK(B916),"",IF( ISBLANK(O916), "", ($Z$41-O916)/365))</f>
        <v/>
      </c>
    </row>
    <row r="917" customFormat="false" ht="15" hidden="false" customHeight="false" outlineLevel="0" collapsed="false">
      <c r="A917" s="1" t="n">
        <v>921</v>
      </c>
      <c r="B917" s="28" t="n">
        <v>114</v>
      </c>
      <c r="C917" s="29"/>
      <c r="D917" s="30" t="str">
        <f aca="false">CONCATENATE(E917,", ",F917,", кв-ры: ",H917,", агр: ",I917,", ",W917)</f>
        <v>, , кв-ры: 5,15,25,35,45,55,, агр: , </v>
      </c>
      <c r="E917" s="31"/>
      <c r="F917" s="31"/>
      <c r="G917" s="31"/>
      <c r="H917" s="31" t="s">
        <v>54</v>
      </c>
      <c r="I917" s="32"/>
      <c r="J917" s="4"/>
      <c r="K917" s="46"/>
      <c r="L917" s="34" t="str">
        <f aca="false">IF(ISBLANK(K917),"a","b")</f>
        <v>a</v>
      </c>
      <c r="M917" s="34" t="str">
        <f aca="false">IF(ISBLANK(B917),"",IF(L917="b",K917,IF(L917="a","")))</f>
        <v/>
      </c>
      <c r="N917" s="35" t="n">
        <f aca="false">IF(ISBLANK(B917),"",IF( ISBLANK(K917), , IF( ISBLANK(O917), 1,) ))</f>
        <v>0</v>
      </c>
      <c r="O917" s="44"/>
      <c r="P917" s="37" t="str">
        <f aca="false">IF(ISBLANK(O917),"a","b")</f>
        <v>a</v>
      </c>
      <c r="Q917" s="34" t="str">
        <f aca="false">IF(ISBLANK(B917),"",IF(P917="b",O917,IF(P917="a","")))</f>
        <v/>
      </c>
      <c r="R917" s="35" t="n">
        <f aca="false">IF(ISBLANK(B917),"",IF( ISBLANK(O917), , 1))</f>
        <v>0</v>
      </c>
      <c r="S917" s="38" t="str">
        <f aca="true">IF(ISBLANK(B917),"",IF( ISBLANK(K917), "" , IF( ISBLANK(O917), (TODAY()-K917)/365, (O917-K917)/365)) )</f>
        <v/>
      </c>
      <c r="T917" s="38" t="str">
        <f aca="false">IF(ISBLANK(B917),"",IF( ISBLANK(K917), "" , IF( ISBLANK(O917), ($Z$41-K917)/365, (O917-K917)/365)) )</f>
        <v/>
      </c>
      <c r="U917" s="38" t="str">
        <f aca="true">IF(ISBLANK(B917),"",IF( ISBLANK(O917), "", (TODAY()-O917)/365))</f>
        <v/>
      </c>
      <c r="V917" s="38" t="str">
        <f aca="false">IF(ISBLANK(B917),"",IF( ISBLANK(O917), "", ($Z$41-O917)/365))</f>
        <v/>
      </c>
    </row>
    <row r="918" customFormat="false" ht="15" hidden="false" customHeight="false" outlineLevel="0" collapsed="false">
      <c r="A918" s="1" t="n">
        <v>922</v>
      </c>
      <c r="B918" s="28" t="n">
        <v>115</v>
      </c>
      <c r="C918" s="29"/>
      <c r="D918" s="30" t="str">
        <f aca="false">CONCATENATE(E918,", ",F918,", кв-ры: ",H918,", агр: ",I918,", ",W918)</f>
        <v>, , кв-ры: 6,16,26,36,46,56,, агр: , </v>
      </c>
      <c r="E918" s="31"/>
      <c r="F918" s="31"/>
      <c r="G918" s="31"/>
      <c r="H918" s="31" t="s">
        <v>55</v>
      </c>
      <c r="I918" s="32"/>
      <c r="J918" s="4"/>
      <c r="K918" s="46"/>
      <c r="L918" s="34" t="str">
        <f aca="false">IF(ISBLANK(K918),"a","b")</f>
        <v>a</v>
      </c>
      <c r="M918" s="34" t="str">
        <f aca="false">IF(ISBLANK(B918),"",IF(L918="b",K918,IF(L918="a","")))</f>
        <v/>
      </c>
      <c r="N918" s="35" t="n">
        <f aca="false">IF(ISBLANK(B918),"",IF( ISBLANK(K918), , IF( ISBLANK(O918), 1,) ))</f>
        <v>0</v>
      </c>
      <c r="O918" s="44"/>
      <c r="P918" s="37" t="str">
        <f aca="false">IF(ISBLANK(O918),"a","b")</f>
        <v>a</v>
      </c>
      <c r="Q918" s="34" t="str">
        <f aca="false">IF(ISBLANK(B918),"",IF(P918="b",O918,IF(P918="a","")))</f>
        <v/>
      </c>
      <c r="R918" s="35" t="n">
        <f aca="false">IF(ISBLANK(B918),"",IF( ISBLANK(O918), , 1))</f>
        <v>0</v>
      </c>
      <c r="S918" s="38" t="str">
        <f aca="true">IF(ISBLANK(B918),"",IF( ISBLANK(K918), "" , IF( ISBLANK(O918), (TODAY()-K918)/365, (O918-K918)/365)) )</f>
        <v/>
      </c>
      <c r="T918" s="38" t="str">
        <f aca="false">IF(ISBLANK(B918),"",IF( ISBLANK(K918), "" , IF( ISBLANK(O918), ($Z$41-K918)/365, (O918-K918)/365)) )</f>
        <v/>
      </c>
      <c r="U918" s="38" t="str">
        <f aca="true">IF(ISBLANK(B918),"",IF( ISBLANK(O918), "", (TODAY()-O918)/365))</f>
        <v/>
      </c>
      <c r="V918" s="38" t="str">
        <f aca="false">IF(ISBLANK(B918),"",IF( ISBLANK(O918), "", ($Z$41-O918)/365))</f>
        <v/>
      </c>
    </row>
    <row r="919" customFormat="false" ht="15" hidden="false" customHeight="false" outlineLevel="0" collapsed="false">
      <c r="A919" s="1" t="n">
        <v>923</v>
      </c>
      <c r="B919" s="28" t="n">
        <v>116</v>
      </c>
      <c r="C919" s="29"/>
      <c r="D919" s="30" t="str">
        <f aca="false">CONCATENATE(E919,", ",F919,", кв-ры: ",H919,", агр: ",I919,", ",W919)</f>
        <v>, , кв-ры: 7,17,27,37,47,57,, агр: , </v>
      </c>
      <c r="E919" s="31"/>
      <c r="F919" s="31"/>
      <c r="G919" s="31"/>
      <c r="H919" s="31" t="s">
        <v>56</v>
      </c>
      <c r="I919" s="32"/>
      <c r="J919" s="4"/>
      <c r="K919" s="46"/>
      <c r="L919" s="34" t="str">
        <f aca="false">IF(ISBLANK(K919),"a","b")</f>
        <v>a</v>
      </c>
      <c r="M919" s="34" t="str">
        <f aca="false">IF(ISBLANK(B919),"",IF(L919="b",K919,IF(L919="a","")))</f>
        <v/>
      </c>
      <c r="N919" s="35" t="n">
        <f aca="false">IF(ISBLANK(B919),"",IF( ISBLANK(K919), , IF( ISBLANK(O919), 1,) ))</f>
        <v>0</v>
      </c>
      <c r="O919" s="44"/>
      <c r="P919" s="37" t="str">
        <f aca="false">IF(ISBLANK(O919),"a","b")</f>
        <v>a</v>
      </c>
      <c r="Q919" s="34" t="str">
        <f aca="false">IF(ISBLANK(B919),"",IF(P919="b",O919,IF(P919="a","")))</f>
        <v/>
      </c>
      <c r="R919" s="35" t="n">
        <f aca="false">IF(ISBLANK(B919),"",IF( ISBLANK(O919), , 1))</f>
        <v>0</v>
      </c>
      <c r="S919" s="38" t="str">
        <f aca="true">IF(ISBLANK(B919),"",IF( ISBLANK(K919), "" , IF( ISBLANK(O919), (TODAY()-K919)/365, (O919-K919)/365)) )</f>
        <v/>
      </c>
      <c r="T919" s="38" t="str">
        <f aca="false">IF(ISBLANK(B919),"",IF( ISBLANK(K919), "" , IF( ISBLANK(O919), ($Z$41-K919)/365, (O919-K919)/365)) )</f>
        <v/>
      </c>
      <c r="U919" s="38" t="str">
        <f aca="true">IF(ISBLANK(B919),"",IF( ISBLANK(O919), "", (TODAY()-O919)/365))</f>
        <v/>
      </c>
      <c r="V919" s="38" t="str">
        <f aca="false">IF(ISBLANK(B919),"",IF( ISBLANK(O919), "", ($Z$41-O919)/365))</f>
        <v/>
      </c>
    </row>
    <row r="920" customFormat="false" ht="15" hidden="false" customHeight="false" outlineLevel="0" collapsed="false">
      <c r="A920" s="1" t="n">
        <v>924</v>
      </c>
      <c r="B920" s="28" t="n">
        <v>117</v>
      </c>
      <c r="C920" s="29"/>
      <c r="D920" s="30" t="str">
        <f aca="false">CONCATENATE(E920,", ",F920,", кв-ры: ",H920,", агр: ",I920,", ",W920)</f>
        <v>, , кв-ры: 8,18,28,38,48,58,, агр: , </v>
      </c>
      <c r="E920" s="31"/>
      <c r="F920" s="31"/>
      <c r="G920" s="31"/>
      <c r="H920" s="31" t="s">
        <v>57</v>
      </c>
      <c r="I920" s="32"/>
      <c r="J920" s="4"/>
      <c r="K920" s="46"/>
      <c r="L920" s="34" t="str">
        <f aca="false">IF(ISBLANK(K920),"a","b")</f>
        <v>a</v>
      </c>
      <c r="M920" s="34" t="str">
        <f aca="false">IF(ISBLANK(B920),"",IF(L920="b",K920,IF(L920="a","")))</f>
        <v/>
      </c>
      <c r="N920" s="35" t="n">
        <f aca="false">IF(ISBLANK(B920),"",IF( ISBLANK(K920), , IF( ISBLANK(O920), 1,) ))</f>
        <v>0</v>
      </c>
      <c r="O920" s="44"/>
      <c r="P920" s="37" t="str">
        <f aca="false">IF(ISBLANK(O920),"a","b")</f>
        <v>a</v>
      </c>
      <c r="Q920" s="34" t="str">
        <f aca="false">IF(ISBLANK(B920),"",IF(P920="b",O920,IF(P920="a","")))</f>
        <v/>
      </c>
      <c r="R920" s="35" t="n">
        <f aca="false">IF(ISBLANK(B920),"",IF( ISBLANK(O920), , 1))</f>
        <v>0</v>
      </c>
      <c r="S920" s="38" t="str">
        <f aca="true">IF(ISBLANK(B920),"",IF( ISBLANK(K920), "" , IF( ISBLANK(O920), (TODAY()-K920)/365, (O920-K920)/365)) )</f>
        <v/>
      </c>
      <c r="T920" s="38" t="str">
        <f aca="false">IF(ISBLANK(B920),"",IF( ISBLANK(K920), "" , IF( ISBLANK(O920), ($Z$41-K920)/365, (O920-K920)/365)) )</f>
        <v/>
      </c>
      <c r="U920" s="38" t="str">
        <f aca="true">IF(ISBLANK(B920),"",IF( ISBLANK(O920), "", (TODAY()-O920)/365))</f>
        <v/>
      </c>
      <c r="V920" s="38" t="str">
        <f aca="false">IF(ISBLANK(B920),"",IF( ISBLANK(O920), "", ($Z$41-O920)/365))</f>
        <v/>
      </c>
    </row>
    <row r="921" customFormat="false" ht="15" hidden="false" customHeight="false" outlineLevel="0" collapsed="false">
      <c r="A921" s="1" t="n">
        <v>925</v>
      </c>
      <c r="B921" s="28" t="n">
        <v>118</v>
      </c>
      <c r="C921" s="29"/>
      <c r="D921" s="30" t="str">
        <f aca="false">CONCATENATE(E921,", ",F921,", кв-ры: ",H921,", агр: ",I921,", ",W921)</f>
        <v>, , кв-ры: 9,19,29,39,49,59,, агр: , </v>
      </c>
      <c r="E921" s="31"/>
      <c r="F921" s="31"/>
      <c r="G921" s="31"/>
      <c r="H921" s="31" t="s">
        <v>58</v>
      </c>
      <c r="I921" s="32"/>
      <c r="J921" s="4"/>
      <c r="K921" s="46"/>
      <c r="L921" s="34" t="str">
        <f aca="false">IF(ISBLANK(K921),"a","b")</f>
        <v>a</v>
      </c>
      <c r="M921" s="34" t="str">
        <f aca="false">IF(ISBLANK(B921),"",IF(L921="b",K921,IF(L921="a","")))</f>
        <v/>
      </c>
      <c r="N921" s="35" t="n">
        <f aca="false">IF(ISBLANK(B921),"",IF( ISBLANK(K921), , IF( ISBLANK(O921), 1,) ))</f>
        <v>0</v>
      </c>
      <c r="O921" s="44"/>
      <c r="P921" s="37" t="str">
        <f aca="false">IF(ISBLANK(O921),"a","b")</f>
        <v>a</v>
      </c>
      <c r="Q921" s="34" t="str">
        <f aca="false">IF(ISBLANK(B921),"",IF(P921="b",O921,IF(P921="a","")))</f>
        <v/>
      </c>
      <c r="R921" s="35" t="n">
        <f aca="false">IF(ISBLANK(B921),"",IF( ISBLANK(O921), , 1))</f>
        <v>0</v>
      </c>
      <c r="S921" s="38" t="str">
        <f aca="true">IF(ISBLANK(B921),"",IF( ISBLANK(K921), "" , IF( ISBLANK(O921), (TODAY()-K921)/365, (O921-K921)/365)) )</f>
        <v/>
      </c>
      <c r="T921" s="38" t="str">
        <f aca="false">IF(ISBLANK(B921),"",IF( ISBLANK(K921), "" , IF( ISBLANK(O921), ($Z$41-K921)/365, (O921-K921)/365)) )</f>
        <v/>
      </c>
      <c r="U921" s="38" t="str">
        <f aca="true">IF(ISBLANK(B921),"",IF( ISBLANK(O921), "", (TODAY()-O921)/365))</f>
        <v/>
      </c>
      <c r="V921" s="38" t="str">
        <f aca="false">IF(ISBLANK(B921),"",IF( ISBLANK(O921), "", ($Z$41-O921)/365))</f>
        <v/>
      </c>
    </row>
    <row r="922" customFormat="false" ht="15" hidden="false" customHeight="false" outlineLevel="0" collapsed="false">
      <c r="A922" s="1" t="n">
        <v>926</v>
      </c>
      <c r="B922" s="28" t="n">
        <v>119</v>
      </c>
      <c r="C922" s="29"/>
      <c r="D922" s="30" t="str">
        <f aca="false">CONCATENATE(E922,", ",F922,", кв-ры: ",H922,", агр: ",I922,", ",W922)</f>
        <v>, , кв-ры: 10,20,30,40,50,60,, агр: , </v>
      </c>
      <c r="E922" s="31"/>
      <c r="F922" s="31"/>
      <c r="G922" s="31"/>
      <c r="H922" s="31" t="s">
        <v>59</v>
      </c>
      <c r="I922" s="32"/>
      <c r="J922" s="4"/>
      <c r="K922" s="46"/>
      <c r="L922" s="34" t="str">
        <f aca="false">IF(ISBLANK(K922),"a","b")</f>
        <v>a</v>
      </c>
      <c r="M922" s="34" t="str">
        <f aca="false">IF(ISBLANK(B922),"",IF(L922="b",K922,IF(L922="a","")))</f>
        <v/>
      </c>
      <c r="N922" s="35" t="n">
        <f aca="false">IF(ISBLANK(B922),"",IF( ISBLANK(K922), , IF( ISBLANK(O922), 1,) ))</f>
        <v>0</v>
      </c>
      <c r="O922" s="44"/>
      <c r="P922" s="37" t="str">
        <f aca="false">IF(ISBLANK(O922),"a","b")</f>
        <v>a</v>
      </c>
      <c r="Q922" s="34" t="str">
        <f aca="false">IF(ISBLANK(B922),"",IF(P922="b",O922,IF(P922="a","")))</f>
        <v/>
      </c>
      <c r="R922" s="35" t="n">
        <f aca="false">IF(ISBLANK(B922),"",IF( ISBLANK(O922), , 1))</f>
        <v>0</v>
      </c>
      <c r="S922" s="38" t="str">
        <f aca="true">IF(ISBLANK(B922),"",IF( ISBLANK(K922), "" , IF( ISBLANK(O922), (TODAY()-K922)/365, (O922-K922)/365)) )</f>
        <v/>
      </c>
      <c r="T922" s="38" t="str">
        <f aca="false">IF(ISBLANK(B922),"",IF( ISBLANK(K922), "" , IF( ISBLANK(O922), ($Z$41-K922)/365, (O922-K922)/365)) )</f>
        <v/>
      </c>
      <c r="U922" s="38" t="str">
        <f aca="true">IF(ISBLANK(B922),"",IF( ISBLANK(O922), "", (TODAY()-O922)/365))</f>
        <v/>
      </c>
      <c r="V922" s="38" t="str">
        <f aca="false">IF(ISBLANK(B922),"",IF( ISBLANK(O922), "", ($Z$41-O922)/365))</f>
        <v/>
      </c>
    </row>
    <row r="923" customFormat="false" ht="15" hidden="false" customHeight="false" outlineLevel="0" collapsed="false">
      <c r="A923" s="1" t="n">
        <v>927</v>
      </c>
      <c r="B923" s="28" t="n">
        <v>120</v>
      </c>
      <c r="C923" s="29" t="n">
        <v>20</v>
      </c>
      <c r="D923" s="30" t="str">
        <f aca="false">CONCATENATE(E923,", ",F923,", кв-ры: ",H923,", агр: ",I923,", ",W923)</f>
        <v> Калинина, 24, кв-ры: 1,11,21,, агр: , </v>
      </c>
      <c r="E923" s="31" t="s">
        <v>172</v>
      </c>
      <c r="F923" s="31" t="n">
        <v>24</v>
      </c>
      <c r="G923" s="31" t="n">
        <v>27</v>
      </c>
      <c r="H923" s="31" t="s">
        <v>88</v>
      </c>
      <c r="I923" s="32"/>
      <c r="J923" s="4"/>
      <c r="K923" s="46"/>
      <c r="L923" s="34" t="str">
        <f aca="false">IF(ISBLANK(K923),"a","b")</f>
        <v>a</v>
      </c>
      <c r="M923" s="34" t="str">
        <f aca="false">IF(ISBLANK(B923),"",IF(L923="b",K923,IF(L923="a","")))</f>
        <v/>
      </c>
      <c r="N923" s="35" t="n">
        <f aca="false">IF(ISBLANK(B923),"",IF( ISBLANK(K923), , IF( ISBLANK(O923), 1,) ))</f>
        <v>0</v>
      </c>
      <c r="O923" s="44"/>
      <c r="P923" s="37" t="str">
        <f aca="false">IF(ISBLANK(O923),"a","b")</f>
        <v>a</v>
      </c>
      <c r="Q923" s="34" t="str">
        <f aca="false">IF(ISBLANK(B923),"",IF(P923="b",O923,IF(P923="a","")))</f>
        <v/>
      </c>
      <c r="R923" s="35" t="n">
        <f aca="false">IF(ISBLANK(B923),"",IF( ISBLANK(O923), , 1))</f>
        <v>0</v>
      </c>
      <c r="S923" s="38" t="str">
        <f aca="true">IF(ISBLANK(B923),"",IF( ISBLANK(K923), "" , IF( ISBLANK(O923), (TODAY()-K923)/365, (O923-K923)/365)) )</f>
        <v/>
      </c>
      <c r="T923" s="38" t="str">
        <f aca="false">IF(ISBLANK(B923),"",IF( ISBLANK(K923), "" , IF( ISBLANK(O923), ($Z$41-K923)/365, (O923-K923)/365)) )</f>
        <v/>
      </c>
      <c r="U923" s="38" t="str">
        <f aca="true">IF(ISBLANK(B923),"",IF( ISBLANK(O923), "", (TODAY()-O923)/365))</f>
        <v/>
      </c>
      <c r="V923" s="38" t="str">
        <f aca="false">IF(ISBLANK(B923),"",IF( ISBLANK(O923), "", ($Z$41-O923)/365))</f>
        <v/>
      </c>
    </row>
    <row r="924" customFormat="false" ht="15" hidden="false" customHeight="false" outlineLevel="0" collapsed="false">
      <c r="A924" s="1" t="n">
        <v>928</v>
      </c>
      <c r="B924" s="28" t="n">
        <v>121</v>
      </c>
      <c r="C924" s="29"/>
      <c r="D924" s="30" t="str">
        <f aca="false">CONCATENATE(E924,", ",F924,", кв-ры: ",H924,", агр: ",I924,", ",W924)</f>
        <v>, , кв-ры: 2,12,22,, агр: , </v>
      </c>
      <c r="E924" s="31"/>
      <c r="F924" s="31"/>
      <c r="G924" s="31"/>
      <c r="H924" s="31" t="s">
        <v>89</v>
      </c>
      <c r="I924" s="32"/>
      <c r="J924" s="4"/>
      <c r="K924" s="46"/>
      <c r="L924" s="34" t="str">
        <f aca="false">IF(ISBLANK(K924),"a","b")</f>
        <v>a</v>
      </c>
      <c r="M924" s="34" t="str">
        <f aca="false">IF(ISBLANK(B924),"",IF(L924="b",K924,IF(L924="a","")))</f>
        <v/>
      </c>
      <c r="N924" s="35" t="n">
        <f aca="false">IF(ISBLANK(B924),"",IF( ISBLANK(K924), , IF( ISBLANK(O924), 1,) ))</f>
        <v>0</v>
      </c>
      <c r="O924" s="44"/>
      <c r="P924" s="37" t="str">
        <f aca="false">IF(ISBLANK(O924),"a","b")</f>
        <v>a</v>
      </c>
      <c r="Q924" s="34" t="str">
        <f aca="false">IF(ISBLANK(B924),"",IF(P924="b",O924,IF(P924="a","")))</f>
        <v/>
      </c>
      <c r="R924" s="35" t="n">
        <f aca="false">IF(ISBLANK(B924),"",IF( ISBLANK(O924), , 1))</f>
        <v>0</v>
      </c>
      <c r="S924" s="38" t="str">
        <f aca="true">IF(ISBLANK(B924),"",IF( ISBLANK(K924), "" , IF( ISBLANK(O924), (TODAY()-K924)/365, (O924-K924)/365)) )</f>
        <v/>
      </c>
      <c r="T924" s="38" t="str">
        <f aca="false">IF(ISBLANK(B924),"",IF( ISBLANK(K924), "" , IF( ISBLANK(O924), ($Z$41-K924)/365, (O924-K924)/365)) )</f>
        <v/>
      </c>
      <c r="U924" s="38" t="str">
        <f aca="true">IF(ISBLANK(B924),"",IF( ISBLANK(O924), "", (TODAY()-O924)/365))</f>
        <v/>
      </c>
      <c r="V924" s="38" t="str">
        <f aca="false">IF(ISBLANK(B924),"",IF( ISBLANK(O924), "", ($Z$41-O924)/365))</f>
        <v/>
      </c>
    </row>
    <row r="925" customFormat="false" ht="15" hidden="false" customHeight="false" outlineLevel="0" collapsed="false">
      <c r="A925" s="1" t="n">
        <v>929</v>
      </c>
      <c r="B925" s="28" t="n">
        <v>122</v>
      </c>
      <c r="C925" s="29"/>
      <c r="D925" s="30" t="str">
        <f aca="false">CONCATENATE(E925,", ",F925,", кв-ры: ",H925,", агр: ",I925,", ",W925)</f>
        <v>, , кв-ры: 3,13,23,, агр: , </v>
      </c>
      <c r="E925" s="31"/>
      <c r="F925" s="31"/>
      <c r="G925" s="31"/>
      <c r="H925" s="31" t="s">
        <v>90</v>
      </c>
      <c r="I925" s="32"/>
      <c r="J925" s="4"/>
      <c r="K925" s="46"/>
      <c r="L925" s="34" t="str">
        <f aca="false">IF(ISBLANK(K925),"a","b")</f>
        <v>a</v>
      </c>
      <c r="M925" s="34" t="str">
        <f aca="false">IF(ISBLANK(B925),"",IF(L925="b",K925,IF(L925="a","")))</f>
        <v/>
      </c>
      <c r="N925" s="35" t="n">
        <f aca="false">IF(ISBLANK(B925),"",IF( ISBLANK(K925), , IF( ISBLANK(O925), 1,) ))</f>
        <v>0</v>
      </c>
      <c r="O925" s="44"/>
      <c r="P925" s="37" t="str">
        <f aca="false">IF(ISBLANK(O925),"a","b")</f>
        <v>a</v>
      </c>
      <c r="Q925" s="34" t="str">
        <f aca="false">IF(ISBLANK(B925),"",IF(P925="b",O925,IF(P925="a","")))</f>
        <v/>
      </c>
      <c r="R925" s="35" t="n">
        <f aca="false">IF(ISBLANK(B925),"",IF( ISBLANK(O925), , 1))</f>
        <v>0</v>
      </c>
      <c r="S925" s="38" t="str">
        <f aca="true">IF(ISBLANK(B925),"",IF( ISBLANK(K925), "" , IF( ISBLANK(O925), (TODAY()-K925)/365, (O925-K925)/365)) )</f>
        <v/>
      </c>
      <c r="T925" s="38" t="str">
        <f aca="false">IF(ISBLANK(B925),"",IF( ISBLANK(K925), "" , IF( ISBLANK(O925), ($Z$41-K925)/365, (O925-K925)/365)) )</f>
        <v/>
      </c>
      <c r="U925" s="38" t="str">
        <f aca="true">IF(ISBLANK(B925),"",IF( ISBLANK(O925), "", (TODAY()-O925)/365))</f>
        <v/>
      </c>
      <c r="V925" s="38" t="str">
        <f aca="false">IF(ISBLANK(B925),"",IF( ISBLANK(O925), "", ($Z$41-O925)/365))</f>
        <v/>
      </c>
    </row>
    <row r="926" customFormat="false" ht="15" hidden="false" customHeight="false" outlineLevel="0" collapsed="false">
      <c r="A926" s="1" t="n">
        <v>930</v>
      </c>
      <c r="B926" s="28" t="n">
        <v>123</v>
      </c>
      <c r="C926" s="29"/>
      <c r="D926" s="30" t="str">
        <f aca="false">CONCATENATE(E926,", ",F926,", кв-ры: ",H926,", агр: ",I926,", ",W926)</f>
        <v>, , кв-ры: 4,14,24,, агр: , </v>
      </c>
      <c r="E926" s="31"/>
      <c r="F926" s="31"/>
      <c r="G926" s="31"/>
      <c r="H926" s="31" t="s">
        <v>91</v>
      </c>
      <c r="I926" s="32"/>
      <c r="J926" s="4"/>
      <c r="K926" s="46"/>
      <c r="L926" s="34" t="str">
        <f aca="false">IF(ISBLANK(K926),"a","b")</f>
        <v>a</v>
      </c>
      <c r="M926" s="34" t="str">
        <f aca="false">IF(ISBLANK(B926),"",IF(L926="b",K926,IF(L926="a","")))</f>
        <v/>
      </c>
      <c r="N926" s="35" t="n">
        <f aca="false">IF(ISBLANK(B926),"",IF( ISBLANK(K926), , IF( ISBLANK(O926), 1,) ))</f>
        <v>0</v>
      </c>
      <c r="O926" s="44"/>
      <c r="P926" s="37" t="str">
        <f aca="false">IF(ISBLANK(O926),"a","b")</f>
        <v>a</v>
      </c>
      <c r="Q926" s="34" t="str">
        <f aca="false">IF(ISBLANK(B926),"",IF(P926="b",O926,IF(P926="a","")))</f>
        <v/>
      </c>
      <c r="R926" s="35" t="n">
        <f aca="false">IF(ISBLANK(B926),"",IF( ISBLANK(O926), , 1))</f>
        <v>0</v>
      </c>
      <c r="S926" s="38" t="str">
        <f aca="true">IF(ISBLANK(B926),"",IF( ISBLANK(K926), "" , IF( ISBLANK(O926), (TODAY()-K926)/365, (O926-K926)/365)) )</f>
        <v/>
      </c>
      <c r="T926" s="38" t="str">
        <f aca="false">IF(ISBLANK(B926),"",IF( ISBLANK(K926), "" , IF( ISBLANK(O926), ($Z$41-K926)/365, (O926-K926)/365)) )</f>
        <v/>
      </c>
      <c r="U926" s="38" t="str">
        <f aca="true">IF(ISBLANK(B926),"",IF( ISBLANK(O926), "", (TODAY()-O926)/365))</f>
        <v/>
      </c>
      <c r="V926" s="38" t="str">
        <f aca="false">IF(ISBLANK(B926),"",IF( ISBLANK(O926), "", ($Z$41-O926)/365))</f>
        <v/>
      </c>
    </row>
    <row r="927" customFormat="false" ht="15" hidden="false" customHeight="false" outlineLevel="0" collapsed="false">
      <c r="A927" s="1" t="n">
        <v>931</v>
      </c>
      <c r="B927" s="28" t="n">
        <v>124</v>
      </c>
      <c r="C927" s="29"/>
      <c r="D927" s="30" t="str">
        <f aca="false">CONCATENATE(E927,", ",F927,", кв-ры: ",H927,", агр: ",I927,", ",W927)</f>
        <v>, , кв-ры: 5,15,25,, агр: , </v>
      </c>
      <c r="E927" s="31"/>
      <c r="F927" s="31"/>
      <c r="G927" s="31"/>
      <c r="H927" s="31" t="s">
        <v>174</v>
      </c>
      <c r="I927" s="32"/>
      <c r="J927" s="4"/>
      <c r="K927" s="46"/>
      <c r="L927" s="34" t="str">
        <f aca="false">IF(ISBLANK(K927),"a","b")</f>
        <v>a</v>
      </c>
      <c r="M927" s="34" t="str">
        <f aca="false">IF(ISBLANK(B927),"",IF(L927="b",K927,IF(L927="a","")))</f>
        <v/>
      </c>
      <c r="N927" s="35" t="n">
        <f aca="false">IF(ISBLANK(B927),"",IF( ISBLANK(K927), , IF( ISBLANK(O927), 1,) ))</f>
        <v>0</v>
      </c>
      <c r="O927" s="44"/>
      <c r="P927" s="37" t="str">
        <f aca="false">IF(ISBLANK(O927),"a","b")</f>
        <v>a</v>
      </c>
      <c r="Q927" s="34" t="str">
        <f aca="false">IF(ISBLANK(B927),"",IF(P927="b",O927,IF(P927="a","")))</f>
        <v/>
      </c>
      <c r="R927" s="35" t="n">
        <f aca="false">IF(ISBLANK(B927),"",IF( ISBLANK(O927), , 1))</f>
        <v>0</v>
      </c>
      <c r="S927" s="38" t="str">
        <f aca="true">IF(ISBLANK(B927),"",IF( ISBLANK(K927), "" , IF( ISBLANK(O927), (TODAY()-K927)/365, (O927-K927)/365)) )</f>
        <v/>
      </c>
      <c r="T927" s="38" t="str">
        <f aca="false">IF(ISBLANK(B927),"",IF( ISBLANK(K927), "" , IF( ISBLANK(O927), ($Z$41-K927)/365, (O927-K927)/365)) )</f>
        <v/>
      </c>
      <c r="U927" s="38" t="str">
        <f aca="true">IF(ISBLANK(B927),"",IF( ISBLANK(O927), "", (TODAY()-O927)/365))</f>
        <v/>
      </c>
      <c r="V927" s="38" t="str">
        <f aca="false">IF(ISBLANK(B927),"",IF( ISBLANK(O927), "", ($Z$41-O927)/365))</f>
        <v/>
      </c>
    </row>
    <row r="928" customFormat="false" ht="15" hidden="false" customHeight="false" outlineLevel="0" collapsed="false">
      <c r="A928" s="1" t="n">
        <v>932</v>
      </c>
      <c r="B928" s="28" t="n">
        <v>125</v>
      </c>
      <c r="C928" s="29"/>
      <c r="D928" s="30" t="str">
        <f aca="false">CONCATENATE(E928,", ",F928,", кв-ры: ",H928,", агр: ",I928,", ",W928)</f>
        <v>, , кв-ры: 6,16,26,, агр: , </v>
      </c>
      <c r="E928" s="31"/>
      <c r="F928" s="31"/>
      <c r="G928" s="31"/>
      <c r="H928" s="31" t="s">
        <v>175</v>
      </c>
      <c r="I928" s="32"/>
      <c r="J928" s="4"/>
      <c r="K928" s="46"/>
      <c r="L928" s="34" t="str">
        <f aca="false">IF(ISBLANK(K928),"a","b")</f>
        <v>a</v>
      </c>
      <c r="M928" s="34" t="str">
        <f aca="false">IF(ISBLANK(B928),"",IF(L928="b",K928,IF(L928="a","")))</f>
        <v/>
      </c>
      <c r="N928" s="35" t="n">
        <f aca="false">IF(ISBLANK(B928),"",IF( ISBLANK(K928), , IF( ISBLANK(O928), 1,) ))</f>
        <v>0</v>
      </c>
      <c r="O928" s="44"/>
      <c r="P928" s="37" t="str">
        <f aca="false">IF(ISBLANK(O928),"a","b")</f>
        <v>a</v>
      </c>
      <c r="Q928" s="34" t="str">
        <f aca="false">IF(ISBLANK(B928),"",IF(P928="b",O928,IF(P928="a","")))</f>
        <v/>
      </c>
      <c r="R928" s="35" t="n">
        <f aca="false">IF(ISBLANK(B928),"",IF( ISBLANK(O928), , 1))</f>
        <v>0</v>
      </c>
      <c r="S928" s="38" t="str">
        <f aca="true">IF(ISBLANK(B928),"",IF( ISBLANK(K928), "" , IF( ISBLANK(O928), (TODAY()-K928)/365, (O928-K928)/365)) )</f>
        <v/>
      </c>
      <c r="T928" s="38" t="str">
        <f aca="false">IF(ISBLANK(B928),"",IF( ISBLANK(K928), "" , IF( ISBLANK(O928), ($Z$41-K928)/365, (O928-K928)/365)) )</f>
        <v/>
      </c>
      <c r="U928" s="38" t="str">
        <f aca="true">IF(ISBLANK(B928),"",IF( ISBLANK(O928), "", (TODAY()-O928)/365))</f>
        <v/>
      </c>
      <c r="V928" s="38" t="str">
        <f aca="false">IF(ISBLANK(B928),"",IF( ISBLANK(O928), "", ($Z$41-O928)/365))</f>
        <v/>
      </c>
    </row>
    <row r="929" customFormat="false" ht="15" hidden="false" customHeight="false" outlineLevel="0" collapsed="false">
      <c r="A929" s="1" t="n">
        <v>933</v>
      </c>
      <c r="B929" s="28" t="n">
        <v>126</v>
      </c>
      <c r="C929" s="29"/>
      <c r="D929" s="30" t="str">
        <f aca="false">CONCATENATE(E929,", ",F929,", кв-ры: ",H929,", агр: ",I929,", ",W929)</f>
        <v>, , кв-ры: 7,17,27,, агр: , </v>
      </c>
      <c r="E929" s="31"/>
      <c r="F929" s="31"/>
      <c r="G929" s="31"/>
      <c r="H929" s="31" t="s">
        <v>176</v>
      </c>
      <c r="I929" s="32"/>
      <c r="J929" s="4"/>
      <c r="K929" s="46"/>
      <c r="L929" s="34" t="str">
        <f aca="false">IF(ISBLANK(K929),"a","b")</f>
        <v>a</v>
      </c>
      <c r="M929" s="34" t="str">
        <f aca="false">IF(ISBLANK(B929),"",IF(L929="b",K929,IF(L929="a","")))</f>
        <v/>
      </c>
      <c r="N929" s="35" t="n">
        <f aca="false">IF(ISBLANK(B929),"",IF( ISBLANK(K929), , IF( ISBLANK(O929), 1,) ))</f>
        <v>0</v>
      </c>
      <c r="O929" s="44"/>
      <c r="P929" s="37" t="str">
        <f aca="false">IF(ISBLANK(O929),"a","b")</f>
        <v>a</v>
      </c>
      <c r="Q929" s="34" t="str">
        <f aca="false">IF(ISBLANK(B929),"",IF(P929="b",O929,IF(P929="a","")))</f>
        <v/>
      </c>
      <c r="R929" s="35" t="n">
        <f aca="false">IF(ISBLANK(B929),"",IF( ISBLANK(O929), , 1))</f>
        <v>0</v>
      </c>
      <c r="S929" s="38" t="str">
        <f aca="true">IF(ISBLANK(B929),"",IF( ISBLANK(K929), "" , IF( ISBLANK(O929), (TODAY()-K929)/365, (O929-K929)/365)) )</f>
        <v/>
      </c>
      <c r="T929" s="38" t="str">
        <f aca="false">IF(ISBLANK(B929),"",IF( ISBLANK(K929), "" , IF( ISBLANK(O929), ($Z$41-K929)/365, (O929-K929)/365)) )</f>
        <v/>
      </c>
      <c r="U929" s="38" t="str">
        <f aca="true">IF(ISBLANK(B929),"",IF( ISBLANK(O929), "", (TODAY()-O929)/365))</f>
        <v/>
      </c>
      <c r="V929" s="38" t="str">
        <f aca="false">IF(ISBLANK(B929),"",IF( ISBLANK(O929), "", ($Z$41-O929)/365))</f>
        <v/>
      </c>
    </row>
    <row r="930" customFormat="false" ht="15" hidden="false" customHeight="false" outlineLevel="0" collapsed="false">
      <c r="A930" s="1" t="n">
        <v>934</v>
      </c>
      <c r="B930" s="28" t="n">
        <v>127</v>
      </c>
      <c r="C930" s="29"/>
      <c r="D930" s="30" t="str">
        <f aca="false">CONCATENATE(E930,", ",F930,", кв-ры: ",H930,", агр: ",I930,", ",W930)</f>
        <v>, , кв-ры: 8,18,, агр: , </v>
      </c>
      <c r="E930" s="31"/>
      <c r="F930" s="31"/>
      <c r="G930" s="31"/>
      <c r="H930" s="31" t="s">
        <v>93</v>
      </c>
      <c r="I930" s="32"/>
      <c r="J930" s="4"/>
      <c r="K930" s="46"/>
      <c r="L930" s="34" t="str">
        <f aca="false">IF(ISBLANK(K930),"a","b")</f>
        <v>a</v>
      </c>
      <c r="M930" s="34" t="str">
        <f aca="false">IF(ISBLANK(B930),"",IF(L930="b",K930,IF(L930="a","")))</f>
        <v/>
      </c>
      <c r="N930" s="35" t="n">
        <f aca="false">IF(ISBLANK(B930),"",IF( ISBLANK(K930), , IF( ISBLANK(O930), 1,) ))</f>
        <v>0</v>
      </c>
      <c r="O930" s="44"/>
      <c r="P930" s="37" t="str">
        <f aca="false">IF(ISBLANK(O930),"a","b")</f>
        <v>a</v>
      </c>
      <c r="Q930" s="34" t="str">
        <f aca="false">IF(ISBLANK(B930),"",IF(P930="b",O930,IF(P930="a","")))</f>
        <v/>
      </c>
      <c r="R930" s="35" t="n">
        <f aca="false">IF(ISBLANK(B930),"",IF( ISBLANK(O930), , 1))</f>
        <v>0</v>
      </c>
      <c r="S930" s="38" t="str">
        <f aca="true">IF(ISBLANK(B930),"",IF( ISBLANK(K930), "" , IF( ISBLANK(O930), (TODAY()-K930)/365, (O930-K930)/365)) )</f>
        <v/>
      </c>
      <c r="T930" s="38" t="str">
        <f aca="false">IF(ISBLANK(B930),"",IF( ISBLANK(K930), "" , IF( ISBLANK(O930), ($Z$41-K930)/365, (O930-K930)/365)) )</f>
        <v/>
      </c>
      <c r="U930" s="38" t="str">
        <f aca="true">IF(ISBLANK(B930),"",IF( ISBLANK(O930), "", (TODAY()-O930)/365))</f>
        <v/>
      </c>
      <c r="V930" s="38" t="str">
        <f aca="false">IF(ISBLANK(B930),"",IF( ISBLANK(O930), "", ($Z$41-O930)/365))</f>
        <v/>
      </c>
    </row>
    <row r="931" customFormat="false" ht="15" hidden="false" customHeight="false" outlineLevel="0" collapsed="false">
      <c r="A931" s="1" t="n">
        <v>935</v>
      </c>
      <c r="B931" s="28" t="n">
        <v>128</v>
      </c>
      <c r="C931" s="29"/>
      <c r="D931" s="30" t="str">
        <f aca="false">CONCATENATE(E931,", ",F931,", кв-ры: ",H931,", агр: ",I931,", ",W931)</f>
        <v>, , кв-ры: 9,19,, агр: , </v>
      </c>
      <c r="E931" s="31"/>
      <c r="F931" s="31"/>
      <c r="G931" s="31"/>
      <c r="H931" s="31" t="s">
        <v>94</v>
      </c>
      <c r="I931" s="32"/>
      <c r="J931" s="4"/>
      <c r="K931" s="46"/>
      <c r="L931" s="34" t="str">
        <f aca="false">IF(ISBLANK(K931),"a","b")</f>
        <v>a</v>
      </c>
      <c r="M931" s="34" t="str">
        <f aca="false">IF(ISBLANK(B931),"",IF(L931="b",K931,IF(L931="a","")))</f>
        <v/>
      </c>
      <c r="N931" s="35" t="n">
        <f aca="false">IF(ISBLANK(B931),"",IF( ISBLANK(K931), , IF( ISBLANK(O931), 1,) ))</f>
        <v>0</v>
      </c>
      <c r="O931" s="44"/>
      <c r="P931" s="37" t="str">
        <f aca="false">IF(ISBLANK(O931),"a","b")</f>
        <v>a</v>
      </c>
      <c r="Q931" s="34" t="str">
        <f aca="false">IF(ISBLANK(B931),"",IF(P931="b",O931,IF(P931="a","")))</f>
        <v/>
      </c>
      <c r="R931" s="35" t="n">
        <f aca="false">IF(ISBLANK(B931),"",IF( ISBLANK(O931), , 1))</f>
        <v>0</v>
      </c>
      <c r="S931" s="38" t="str">
        <f aca="true">IF(ISBLANK(B931),"",IF( ISBLANK(K931), "" , IF( ISBLANK(O931), (TODAY()-K931)/365, (O931-K931)/365)) )</f>
        <v/>
      </c>
      <c r="T931" s="38" t="str">
        <f aca="false">IF(ISBLANK(B931),"",IF( ISBLANK(K931), "" , IF( ISBLANK(O931), ($Z$41-K931)/365, (O931-K931)/365)) )</f>
        <v/>
      </c>
      <c r="U931" s="38" t="str">
        <f aca="true">IF(ISBLANK(B931),"",IF( ISBLANK(O931), "", (TODAY()-O931)/365))</f>
        <v/>
      </c>
      <c r="V931" s="38" t="str">
        <f aca="false">IF(ISBLANK(B931),"",IF( ISBLANK(O931), "", ($Z$41-O931)/365))</f>
        <v/>
      </c>
    </row>
    <row r="932" customFormat="false" ht="15" hidden="false" customHeight="false" outlineLevel="0" collapsed="false">
      <c r="A932" s="1" t="n">
        <v>936</v>
      </c>
      <c r="B932" s="28" t="n">
        <v>129</v>
      </c>
      <c r="C932" s="29"/>
      <c r="D932" s="30" t="str">
        <f aca="false">CONCATENATE(E932,", ",F932,", кв-ры: ",H932,", агр: ",I932,", ",W932)</f>
        <v>, , кв-ры: 10,20,, агр: , </v>
      </c>
      <c r="E932" s="31"/>
      <c r="F932" s="31"/>
      <c r="G932" s="31"/>
      <c r="H932" s="31" t="s">
        <v>95</v>
      </c>
      <c r="I932" s="32"/>
      <c r="J932" s="4"/>
      <c r="K932" s="46"/>
      <c r="L932" s="34" t="str">
        <f aca="false">IF(ISBLANK(K932),"a","b")</f>
        <v>a</v>
      </c>
      <c r="M932" s="34" t="str">
        <f aca="false">IF(ISBLANK(B932),"",IF(L932="b",K932,IF(L932="a","")))</f>
        <v/>
      </c>
      <c r="N932" s="35" t="n">
        <f aca="false">IF(ISBLANK(B932),"",IF( ISBLANK(K932), , IF( ISBLANK(O932), 1,) ))</f>
        <v>0</v>
      </c>
      <c r="O932" s="44"/>
      <c r="P932" s="37" t="str">
        <f aca="false">IF(ISBLANK(O932),"a","b")</f>
        <v>a</v>
      </c>
      <c r="Q932" s="34" t="str">
        <f aca="false">IF(ISBLANK(B932),"",IF(P932="b",O932,IF(P932="a","")))</f>
        <v/>
      </c>
      <c r="R932" s="35" t="n">
        <f aca="false">IF(ISBLANK(B932),"",IF( ISBLANK(O932), , 1))</f>
        <v>0</v>
      </c>
      <c r="S932" s="38" t="str">
        <f aca="true">IF(ISBLANK(B932),"",IF( ISBLANK(K932), "" , IF( ISBLANK(O932), (TODAY()-K932)/365, (O932-K932)/365)) )</f>
        <v/>
      </c>
      <c r="T932" s="38" t="str">
        <f aca="false">IF(ISBLANK(B932),"",IF( ISBLANK(K932), "" , IF( ISBLANK(O932), ($Z$41-K932)/365, (O932-K932)/365)) )</f>
        <v/>
      </c>
      <c r="U932" s="38" t="str">
        <f aca="true">IF(ISBLANK(B932),"",IF( ISBLANK(O932), "", (TODAY()-O932)/365))</f>
        <v/>
      </c>
      <c r="V932" s="38" t="str">
        <f aca="false">IF(ISBLANK(B932),"",IF( ISBLANK(O932), "", ($Z$41-O932)/365))</f>
        <v/>
      </c>
    </row>
    <row r="933" customFormat="false" ht="15" hidden="false" customHeight="false" outlineLevel="0" collapsed="false">
      <c r="A933" s="1" t="n">
        <v>937</v>
      </c>
      <c r="B933" s="28" t="n">
        <v>130</v>
      </c>
      <c r="C933" s="29" t="n">
        <v>21</v>
      </c>
      <c r="D933" s="30" t="str">
        <f aca="false">CONCATENATE(E933,", ",F933,", кв-ры: ",H933,", агр: ",I933,", ",W933)</f>
        <v> Калинина, 26, кв-ры: 1,11,, агр: , </v>
      </c>
      <c r="E933" s="31" t="s">
        <v>172</v>
      </c>
      <c r="F933" s="31" t="n">
        <v>26</v>
      </c>
      <c r="G933" s="31" t="n">
        <v>12</v>
      </c>
      <c r="H933" s="31" t="s">
        <v>48</v>
      </c>
      <c r="I933" s="32"/>
      <c r="J933" s="4"/>
      <c r="K933" s="46"/>
      <c r="L933" s="34" t="str">
        <f aca="false">IF(ISBLANK(K933),"a","b")</f>
        <v>a</v>
      </c>
      <c r="M933" s="34" t="str">
        <f aca="false">IF(ISBLANK(B933),"",IF(L933="b",K933,IF(L933="a","")))</f>
        <v/>
      </c>
      <c r="N933" s="35" t="n">
        <f aca="false">IF(ISBLANK(B933),"",IF( ISBLANK(K933), , IF( ISBLANK(O933), 1,) ))</f>
        <v>0</v>
      </c>
      <c r="O933" s="44"/>
      <c r="P933" s="37" t="str">
        <f aca="false">IF(ISBLANK(O933),"a","b")</f>
        <v>a</v>
      </c>
      <c r="Q933" s="34" t="str">
        <f aca="false">IF(ISBLANK(B933),"",IF(P933="b",O933,IF(P933="a","")))</f>
        <v/>
      </c>
      <c r="R933" s="35" t="n">
        <f aca="false">IF(ISBLANK(B933),"",IF( ISBLANK(O933), , 1))</f>
        <v>0</v>
      </c>
      <c r="S933" s="38" t="str">
        <f aca="true">IF(ISBLANK(B933),"",IF( ISBLANK(K933), "" , IF( ISBLANK(O933), (TODAY()-K933)/365, (O933-K933)/365)) )</f>
        <v/>
      </c>
      <c r="T933" s="38" t="str">
        <f aca="false">IF(ISBLANK(B933),"",IF( ISBLANK(K933), "" , IF( ISBLANK(O933), ($Z$41-K933)/365, (O933-K933)/365)) )</f>
        <v/>
      </c>
      <c r="U933" s="38" t="str">
        <f aca="true">IF(ISBLANK(B933),"",IF( ISBLANK(O933), "", (TODAY()-O933)/365))</f>
        <v/>
      </c>
      <c r="V933" s="38" t="str">
        <f aca="false">IF(ISBLANK(B933),"",IF( ISBLANK(O933), "", ($Z$41-O933)/365))</f>
        <v/>
      </c>
    </row>
    <row r="934" customFormat="false" ht="15" hidden="false" customHeight="false" outlineLevel="0" collapsed="false">
      <c r="A934" s="1" t="n">
        <v>938</v>
      </c>
      <c r="B934" s="28" t="n">
        <v>131</v>
      </c>
      <c r="C934" s="29"/>
      <c r="D934" s="30" t="str">
        <f aca="false">CONCATENATE(E934,", ",F934,", кв-ры: ",H934,", агр: ",I934,", ",W934)</f>
        <v>, , кв-ры: 2,12,, агр: , </v>
      </c>
      <c r="E934" s="31"/>
      <c r="F934" s="31"/>
      <c r="G934" s="31"/>
      <c r="H934" s="31" t="s">
        <v>49</v>
      </c>
      <c r="I934" s="32"/>
      <c r="J934" s="4"/>
      <c r="K934" s="46"/>
      <c r="L934" s="34" t="str">
        <f aca="false">IF(ISBLANK(K934),"a","b")</f>
        <v>a</v>
      </c>
      <c r="M934" s="34" t="str">
        <f aca="false">IF(ISBLANK(B934),"",IF(L934="b",K934,IF(L934="a","")))</f>
        <v/>
      </c>
      <c r="N934" s="35" t="n">
        <f aca="false">IF(ISBLANK(B934),"",IF( ISBLANK(K934), , IF( ISBLANK(O934), 1,) ))</f>
        <v>0</v>
      </c>
      <c r="O934" s="44"/>
      <c r="P934" s="37" t="str">
        <f aca="false">IF(ISBLANK(O934),"a","b")</f>
        <v>a</v>
      </c>
      <c r="Q934" s="34" t="str">
        <f aca="false">IF(ISBLANK(B934),"",IF(P934="b",O934,IF(P934="a","")))</f>
        <v/>
      </c>
      <c r="R934" s="35" t="n">
        <f aca="false">IF(ISBLANK(B934),"",IF( ISBLANK(O934), , 1))</f>
        <v>0</v>
      </c>
      <c r="S934" s="38" t="str">
        <f aca="true">IF(ISBLANK(B934),"",IF( ISBLANK(K934), "" , IF( ISBLANK(O934), (TODAY()-K934)/365, (O934-K934)/365)) )</f>
        <v/>
      </c>
      <c r="T934" s="38" t="str">
        <f aca="false">IF(ISBLANK(B934),"",IF( ISBLANK(K934), "" , IF( ISBLANK(O934), ($Z$41-K934)/365, (O934-K934)/365)) )</f>
        <v/>
      </c>
      <c r="U934" s="38" t="str">
        <f aca="true">IF(ISBLANK(B934),"",IF( ISBLANK(O934), "", (TODAY()-O934)/365))</f>
        <v/>
      </c>
      <c r="V934" s="38" t="str">
        <f aca="false">IF(ISBLANK(B934),"",IF( ISBLANK(O934), "", ($Z$41-O934)/365))</f>
        <v/>
      </c>
    </row>
    <row r="935" customFormat="false" ht="15" hidden="false" customHeight="false" outlineLevel="0" collapsed="false">
      <c r="A935" s="1" t="n">
        <v>939</v>
      </c>
      <c r="B935" s="28" t="n">
        <v>132</v>
      </c>
      <c r="C935" s="29"/>
      <c r="D935" s="30" t="str">
        <f aca="false">CONCATENATE(E935,", ",F935,", кв-ры: ",H935,", агр: ",I935,", ",W935)</f>
        <v>, , кв-ры: 3, агр: , </v>
      </c>
      <c r="E935" s="31"/>
      <c r="F935" s="31"/>
      <c r="G935" s="31"/>
      <c r="H935" s="31" t="n">
        <v>3</v>
      </c>
      <c r="I935" s="32"/>
      <c r="J935" s="4"/>
      <c r="K935" s="46"/>
      <c r="L935" s="34" t="str">
        <f aca="false">IF(ISBLANK(K935),"a","b")</f>
        <v>a</v>
      </c>
      <c r="M935" s="34" t="str">
        <f aca="false">IF(ISBLANK(B935),"",IF(L935="b",K935,IF(L935="a","")))</f>
        <v/>
      </c>
      <c r="N935" s="35" t="n">
        <f aca="false">IF(ISBLANK(B935),"",IF( ISBLANK(K935), , IF( ISBLANK(O935), 1,) ))</f>
        <v>0</v>
      </c>
      <c r="O935" s="44"/>
      <c r="P935" s="37" t="str">
        <f aca="false">IF(ISBLANK(O935),"a","b")</f>
        <v>a</v>
      </c>
      <c r="Q935" s="34" t="str">
        <f aca="false">IF(ISBLANK(B935),"",IF(P935="b",O935,IF(P935="a","")))</f>
        <v/>
      </c>
      <c r="R935" s="35" t="n">
        <f aca="false">IF(ISBLANK(B935),"",IF( ISBLANK(O935), , 1))</f>
        <v>0</v>
      </c>
      <c r="S935" s="38" t="str">
        <f aca="true">IF(ISBLANK(B935),"",IF( ISBLANK(K935), "" , IF( ISBLANK(O935), (TODAY()-K935)/365, (O935-K935)/365)) )</f>
        <v/>
      </c>
      <c r="T935" s="38" t="str">
        <f aca="false">IF(ISBLANK(B935),"",IF( ISBLANK(K935), "" , IF( ISBLANK(O935), ($Z$41-K935)/365, (O935-K935)/365)) )</f>
        <v/>
      </c>
      <c r="U935" s="38" t="str">
        <f aca="true">IF(ISBLANK(B935),"",IF( ISBLANK(O935), "", (TODAY()-O935)/365))</f>
        <v/>
      </c>
      <c r="V935" s="38" t="str">
        <f aca="false">IF(ISBLANK(B935),"",IF( ISBLANK(O935), "", ($Z$41-O935)/365))</f>
        <v/>
      </c>
    </row>
    <row r="936" customFormat="false" ht="15" hidden="false" customHeight="false" outlineLevel="0" collapsed="false">
      <c r="A936" s="1" t="n">
        <v>940</v>
      </c>
      <c r="B936" s="28" t="n">
        <v>133</v>
      </c>
      <c r="C936" s="29"/>
      <c r="D936" s="30" t="str">
        <f aca="false">CONCATENATE(E936,", ",F936,", кв-ры: ",H936,", агр: ",I936,", ",W936)</f>
        <v>, , кв-ры: 4, агр: , </v>
      </c>
      <c r="E936" s="31"/>
      <c r="F936" s="31"/>
      <c r="G936" s="31"/>
      <c r="H936" s="31" t="n">
        <v>4</v>
      </c>
      <c r="I936" s="32"/>
      <c r="J936" s="4"/>
      <c r="K936" s="46"/>
      <c r="L936" s="34" t="str">
        <f aca="false">IF(ISBLANK(K936),"a","b")</f>
        <v>a</v>
      </c>
      <c r="M936" s="34" t="str">
        <f aca="false">IF(ISBLANK(B936),"",IF(L936="b",K936,IF(L936="a","")))</f>
        <v/>
      </c>
      <c r="N936" s="35" t="n">
        <f aca="false">IF(ISBLANK(B936),"",IF( ISBLANK(K936), , IF( ISBLANK(O936), 1,) ))</f>
        <v>0</v>
      </c>
      <c r="O936" s="44"/>
      <c r="P936" s="37" t="str">
        <f aca="false">IF(ISBLANK(O936),"a","b")</f>
        <v>a</v>
      </c>
      <c r="Q936" s="34" t="str">
        <f aca="false">IF(ISBLANK(B936),"",IF(P936="b",O936,IF(P936="a","")))</f>
        <v/>
      </c>
      <c r="R936" s="35" t="n">
        <f aca="false">IF(ISBLANK(B936),"",IF( ISBLANK(O936), , 1))</f>
        <v>0</v>
      </c>
      <c r="S936" s="38" t="str">
        <f aca="true">IF(ISBLANK(B936),"",IF( ISBLANK(K936), "" , IF( ISBLANK(O936), (TODAY()-K936)/365, (O936-K936)/365)) )</f>
        <v/>
      </c>
      <c r="T936" s="38" t="str">
        <f aca="false">IF(ISBLANK(B936),"",IF( ISBLANK(K936), "" , IF( ISBLANK(O936), ($Z$41-K936)/365, (O936-K936)/365)) )</f>
        <v/>
      </c>
      <c r="U936" s="38" t="str">
        <f aca="true">IF(ISBLANK(B936),"",IF( ISBLANK(O936), "", (TODAY()-O936)/365))</f>
        <v/>
      </c>
      <c r="V936" s="38" t="str">
        <f aca="false">IF(ISBLANK(B936),"",IF( ISBLANK(O936), "", ($Z$41-O936)/365))</f>
        <v/>
      </c>
    </row>
    <row r="937" customFormat="false" ht="15" hidden="false" customHeight="false" outlineLevel="0" collapsed="false">
      <c r="A937" s="1" t="n">
        <v>941</v>
      </c>
      <c r="B937" s="28" t="n">
        <v>134</v>
      </c>
      <c r="C937" s="29"/>
      <c r="D937" s="30" t="str">
        <f aca="false">CONCATENATE(E937,", ",F937,", кв-ры: ",H937,", агр: ",I937,", ",W937)</f>
        <v>, , кв-ры: 5, агр: , </v>
      </c>
      <c r="E937" s="31"/>
      <c r="F937" s="31"/>
      <c r="G937" s="31"/>
      <c r="H937" s="31" t="n">
        <v>5</v>
      </c>
      <c r="I937" s="32"/>
      <c r="J937" s="4"/>
      <c r="K937" s="46"/>
      <c r="L937" s="34" t="str">
        <f aca="false">IF(ISBLANK(K937),"a","b")</f>
        <v>a</v>
      </c>
      <c r="M937" s="34" t="str">
        <f aca="false">IF(ISBLANK(B937),"",IF(L937="b",K937,IF(L937="a","")))</f>
        <v/>
      </c>
      <c r="N937" s="35" t="n">
        <f aca="false">IF(ISBLANK(B937),"",IF( ISBLANK(K937), , IF( ISBLANK(O937), 1,) ))</f>
        <v>0</v>
      </c>
      <c r="O937" s="44"/>
      <c r="P937" s="37" t="str">
        <f aca="false">IF(ISBLANK(O937),"a","b")</f>
        <v>a</v>
      </c>
      <c r="Q937" s="34" t="str">
        <f aca="false">IF(ISBLANK(B937),"",IF(P937="b",O937,IF(P937="a","")))</f>
        <v/>
      </c>
      <c r="R937" s="35" t="n">
        <f aca="false">IF(ISBLANK(B937),"",IF( ISBLANK(O937), , 1))</f>
        <v>0</v>
      </c>
      <c r="S937" s="38" t="str">
        <f aca="true">IF(ISBLANK(B937),"",IF( ISBLANK(K937), "" , IF( ISBLANK(O937), (TODAY()-K937)/365, (O937-K937)/365)) )</f>
        <v/>
      </c>
      <c r="T937" s="38" t="str">
        <f aca="false">IF(ISBLANK(B937),"",IF( ISBLANK(K937), "" , IF( ISBLANK(O937), ($Z$41-K937)/365, (O937-K937)/365)) )</f>
        <v/>
      </c>
      <c r="U937" s="38" t="str">
        <f aca="true">IF(ISBLANK(B937),"",IF( ISBLANK(O937), "", (TODAY()-O937)/365))</f>
        <v/>
      </c>
      <c r="V937" s="38" t="str">
        <f aca="false">IF(ISBLANK(B937),"",IF( ISBLANK(O937), "", ($Z$41-O937)/365))</f>
        <v/>
      </c>
    </row>
    <row r="938" customFormat="false" ht="15" hidden="false" customHeight="false" outlineLevel="0" collapsed="false">
      <c r="A938" s="1" t="n">
        <v>942</v>
      </c>
      <c r="B938" s="28" t="n">
        <v>135</v>
      </c>
      <c r="C938" s="29"/>
      <c r="D938" s="30" t="str">
        <f aca="false">CONCATENATE(E938,", ",F938,", кв-ры: ",H938,", агр: ",I938,", ",W938)</f>
        <v>, , кв-ры: 6, агр: , </v>
      </c>
      <c r="E938" s="31"/>
      <c r="F938" s="31"/>
      <c r="G938" s="31"/>
      <c r="H938" s="31" t="n">
        <v>6</v>
      </c>
      <c r="I938" s="32"/>
      <c r="J938" s="4"/>
      <c r="K938" s="46"/>
      <c r="L938" s="34" t="str">
        <f aca="false">IF(ISBLANK(K938),"a","b")</f>
        <v>a</v>
      </c>
      <c r="M938" s="34" t="str">
        <f aca="false">IF(ISBLANK(B938),"",IF(L938="b",K938,IF(L938="a","")))</f>
        <v/>
      </c>
      <c r="N938" s="35" t="n">
        <f aca="false">IF(ISBLANK(B938),"",IF( ISBLANK(K938), , IF( ISBLANK(O938), 1,) ))</f>
        <v>0</v>
      </c>
      <c r="O938" s="44"/>
      <c r="P938" s="37" t="str">
        <f aca="false">IF(ISBLANK(O938),"a","b")</f>
        <v>a</v>
      </c>
      <c r="Q938" s="34" t="str">
        <f aca="false">IF(ISBLANK(B938),"",IF(P938="b",O938,IF(P938="a","")))</f>
        <v/>
      </c>
      <c r="R938" s="35" t="n">
        <f aca="false">IF(ISBLANK(B938),"",IF( ISBLANK(O938), , 1))</f>
        <v>0</v>
      </c>
      <c r="S938" s="38" t="str">
        <f aca="true">IF(ISBLANK(B938),"",IF( ISBLANK(K938), "" , IF( ISBLANK(O938), (TODAY()-K938)/365, (O938-K938)/365)) )</f>
        <v/>
      </c>
      <c r="T938" s="38" t="str">
        <f aca="false">IF(ISBLANK(B938),"",IF( ISBLANK(K938), "" , IF( ISBLANK(O938), ($Z$41-K938)/365, (O938-K938)/365)) )</f>
        <v/>
      </c>
      <c r="U938" s="38" t="str">
        <f aca="true">IF(ISBLANK(B938),"",IF( ISBLANK(O938), "", (TODAY()-O938)/365))</f>
        <v/>
      </c>
      <c r="V938" s="38" t="str">
        <f aca="false">IF(ISBLANK(B938),"",IF( ISBLANK(O938), "", ($Z$41-O938)/365))</f>
        <v/>
      </c>
    </row>
    <row r="939" customFormat="false" ht="15" hidden="false" customHeight="false" outlineLevel="0" collapsed="false">
      <c r="A939" s="1" t="n">
        <v>943</v>
      </c>
      <c r="B939" s="28" t="n">
        <v>136</v>
      </c>
      <c r="C939" s="29"/>
      <c r="D939" s="30" t="str">
        <f aca="false">CONCATENATE(E939,", ",F939,", кв-ры: ",H939,", агр: ",I939,", ",W939)</f>
        <v>, , кв-ры: 7, агр: , </v>
      </c>
      <c r="E939" s="31"/>
      <c r="F939" s="31"/>
      <c r="G939" s="31"/>
      <c r="H939" s="31" t="n">
        <v>7</v>
      </c>
      <c r="I939" s="32"/>
      <c r="J939" s="4"/>
      <c r="K939" s="46"/>
      <c r="L939" s="34" t="str">
        <f aca="false">IF(ISBLANK(K939),"a","b")</f>
        <v>a</v>
      </c>
      <c r="M939" s="34" t="str">
        <f aca="false">IF(ISBLANK(B939),"",IF(L939="b",K939,IF(L939="a","")))</f>
        <v/>
      </c>
      <c r="N939" s="35" t="n">
        <f aca="false">IF(ISBLANK(B939),"",IF( ISBLANK(K939), , IF( ISBLANK(O939), 1,) ))</f>
        <v>0</v>
      </c>
      <c r="O939" s="44"/>
      <c r="P939" s="37" t="str">
        <f aca="false">IF(ISBLANK(O939),"a","b")</f>
        <v>a</v>
      </c>
      <c r="Q939" s="34" t="str">
        <f aca="false">IF(ISBLANK(B939),"",IF(P939="b",O939,IF(P939="a","")))</f>
        <v/>
      </c>
      <c r="R939" s="35" t="n">
        <f aca="false">IF(ISBLANK(B939),"",IF( ISBLANK(O939), , 1))</f>
        <v>0</v>
      </c>
      <c r="S939" s="38" t="str">
        <f aca="true">IF(ISBLANK(B939),"",IF( ISBLANK(K939), "" , IF( ISBLANK(O939), (TODAY()-K939)/365, (O939-K939)/365)) )</f>
        <v/>
      </c>
      <c r="T939" s="38" t="str">
        <f aca="false">IF(ISBLANK(B939),"",IF( ISBLANK(K939), "" , IF( ISBLANK(O939), ($Z$41-K939)/365, (O939-K939)/365)) )</f>
        <v/>
      </c>
      <c r="U939" s="38" t="str">
        <f aca="true">IF(ISBLANK(B939),"",IF( ISBLANK(O939), "", (TODAY()-O939)/365))</f>
        <v/>
      </c>
      <c r="V939" s="38" t="str">
        <f aca="false">IF(ISBLANK(B939),"",IF( ISBLANK(O939), "", ($Z$41-O939)/365))</f>
        <v/>
      </c>
    </row>
    <row r="940" customFormat="false" ht="15" hidden="false" customHeight="false" outlineLevel="0" collapsed="false">
      <c r="A940" s="1" t="n">
        <v>944</v>
      </c>
      <c r="B940" s="28" t="n">
        <v>137</v>
      </c>
      <c r="C940" s="29"/>
      <c r="D940" s="30" t="str">
        <f aca="false">CONCATENATE(E940,", ",F940,", кв-ры: ",H940,", агр: ",I940,", ",W940)</f>
        <v>, , кв-ры: 8, агр: , </v>
      </c>
      <c r="E940" s="31"/>
      <c r="F940" s="31"/>
      <c r="G940" s="31"/>
      <c r="H940" s="31" t="n">
        <v>8</v>
      </c>
      <c r="I940" s="32"/>
      <c r="J940" s="4"/>
      <c r="K940" s="46"/>
      <c r="L940" s="34" t="str">
        <f aca="false">IF(ISBLANK(K940),"a","b")</f>
        <v>a</v>
      </c>
      <c r="M940" s="34" t="str">
        <f aca="false">IF(ISBLANK(B940),"",IF(L940="b",K940,IF(L940="a","")))</f>
        <v/>
      </c>
      <c r="N940" s="35" t="n">
        <f aca="false">IF(ISBLANK(B940),"",IF( ISBLANK(K940), , IF( ISBLANK(O940), 1,) ))</f>
        <v>0</v>
      </c>
      <c r="O940" s="44"/>
      <c r="P940" s="37" t="str">
        <f aca="false">IF(ISBLANK(O940),"a","b")</f>
        <v>a</v>
      </c>
      <c r="Q940" s="34" t="str">
        <f aca="false">IF(ISBLANK(B940),"",IF(P940="b",O940,IF(P940="a","")))</f>
        <v/>
      </c>
      <c r="R940" s="35" t="n">
        <f aca="false">IF(ISBLANK(B940),"",IF( ISBLANK(O940), , 1))</f>
        <v>0</v>
      </c>
      <c r="S940" s="38" t="str">
        <f aca="true">IF(ISBLANK(B940),"",IF( ISBLANK(K940), "" , IF( ISBLANK(O940), (TODAY()-K940)/365, (O940-K940)/365)) )</f>
        <v/>
      </c>
      <c r="T940" s="38" t="str">
        <f aca="false">IF(ISBLANK(B940),"",IF( ISBLANK(K940), "" , IF( ISBLANK(O940), ($Z$41-K940)/365, (O940-K940)/365)) )</f>
        <v/>
      </c>
      <c r="U940" s="38" t="str">
        <f aca="true">IF(ISBLANK(B940),"",IF( ISBLANK(O940), "", (TODAY()-O940)/365))</f>
        <v/>
      </c>
      <c r="V940" s="38" t="str">
        <f aca="false">IF(ISBLANK(B940),"",IF( ISBLANK(O940), "", ($Z$41-O940)/365))</f>
        <v/>
      </c>
    </row>
    <row r="941" customFormat="false" ht="15" hidden="false" customHeight="false" outlineLevel="0" collapsed="false">
      <c r="A941" s="1" t="n">
        <v>945</v>
      </c>
      <c r="B941" s="28" t="n">
        <v>138</v>
      </c>
      <c r="C941" s="29"/>
      <c r="D941" s="30" t="str">
        <f aca="false">CONCATENATE(E941,", ",F941,", кв-ры: ",H941,", агр: ",I941,", ",W941)</f>
        <v>, , кв-ры: 9, агр: , </v>
      </c>
      <c r="E941" s="31"/>
      <c r="F941" s="31"/>
      <c r="G941" s="31"/>
      <c r="H941" s="31" t="n">
        <v>9</v>
      </c>
      <c r="I941" s="32"/>
      <c r="J941" s="4"/>
      <c r="K941" s="46"/>
      <c r="L941" s="34" t="str">
        <f aca="false">IF(ISBLANK(K941),"a","b")</f>
        <v>a</v>
      </c>
      <c r="M941" s="34" t="str">
        <f aca="false">IF(ISBLANK(B941),"",IF(L941="b",K941,IF(L941="a","")))</f>
        <v/>
      </c>
      <c r="N941" s="35" t="n">
        <f aca="false">IF(ISBLANK(B941),"",IF( ISBLANK(K941), , IF( ISBLANK(O941), 1,) ))</f>
        <v>0</v>
      </c>
      <c r="O941" s="44"/>
      <c r="P941" s="37" t="str">
        <f aca="false">IF(ISBLANK(O941),"a","b")</f>
        <v>a</v>
      </c>
      <c r="Q941" s="34" t="str">
        <f aca="false">IF(ISBLANK(B941),"",IF(P941="b",O941,IF(P941="a","")))</f>
        <v/>
      </c>
      <c r="R941" s="35" t="n">
        <f aca="false">IF(ISBLANK(B941),"",IF( ISBLANK(O941), , 1))</f>
        <v>0</v>
      </c>
      <c r="S941" s="38" t="str">
        <f aca="true">IF(ISBLANK(B941),"",IF( ISBLANK(K941), "" , IF( ISBLANK(O941), (TODAY()-K941)/365, (O941-K941)/365)) )</f>
        <v/>
      </c>
      <c r="T941" s="38" t="str">
        <f aca="false">IF(ISBLANK(B941),"",IF( ISBLANK(K941), "" , IF( ISBLANK(O941), ($Z$41-K941)/365, (O941-K941)/365)) )</f>
        <v/>
      </c>
      <c r="U941" s="38" t="str">
        <f aca="true">IF(ISBLANK(B941),"",IF( ISBLANK(O941), "", (TODAY()-O941)/365))</f>
        <v/>
      </c>
      <c r="V941" s="38" t="str">
        <f aca="false">IF(ISBLANK(B941),"",IF( ISBLANK(O941), "", ($Z$41-O941)/365))</f>
        <v/>
      </c>
    </row>
    <row r="942" customFormat="false" ht="15" hidden="false" customHeight="false" outlineLevel="0" collapsed="false">
      <c r="A942" s="1" t="n">
        <v>946</v>
      </c>
      <c r="B942" s="28" t="n">
        <v>139</v>
      </c>
      <c r="C942" s="29"/>
      <c r="D942" s="30" t="str">
        <f aca="false">CONCATENATE(E942,", ",F942,", кв-ры: ",H942,", агр: ",I942,", ",W942)</f>
        <v>, , кв-ры: 10, агр: , </v>
      </c>
      <c r="E942" s="31"/>
      <c r="F942" s="31"/>
      <c r="G942" s="31"/>
      <c r="H942" s="31" t="n">
        <v>10</v>
      </c>
      <c r="I942" s="32"/>
      <c r="J942" s="4"/>
      <c r="K942" s="46"/>
      <c r="L942" s="34" t="str">
        <f aca="false">IF(ISBLANK(K942),"a","b")</f>
        <v>a</v>
      </c>
      <c r="M942" s="34" t="str">
        <f aca="false">IF(ISBLANK(B942),"",IF(L942="b",K942,IF(L942="a","")))</f>
        <v/>
      </c>
      <c r="N942" s="35" t="n">
        <f aca="false">IF(ISBLANK(B942),"",IF( ISBLANK(K942), , IF( ISBLANK(O942), 1,) ))</f>
        <v>0</v>
      </c>
      <c r="O942" s="44"/>
      <c r="P942" s="37" t="str">
        <f aca="false">IF(ISBLANK(O942),"a","b")</f>
        <v>a</v>
      </c>
      <c r="Q942" s="34" t="str">
        <f aca="false">IF(ISBLANK(B942),"",IF(P942="b",O942,IF(P942="a","")))</f>
        <v/>
      </c>
      <c r="R942" s="35" t="n">
        <f aca="false">IF(ISBLANK(B942),"",IF( ISBLANK(O942), , 1))</f>
        <v>0</v>
      </c>
      <c r="S942" s="38" t="str">
        <f aca="true">IF(ISBLANK(B942),"",IF( ISBLANK(K942), "" , IF( ISBLANK(O942), (TODAY()-K942)/365, (O942-K942)/365)) )</f>
        <v/>
      </c>
      <c r="T942" s="38" t="str">
        <f aca="false">IF(ISBLANK(B942),"",IF( ISBLANK(K942), "" , IF( ISBLANK(O942), ($Z$41-K942)/365, (O942-K942)/365)) )</f>
        <v/>
      </c>
      <c r="U942" s="38" t="str">
        <f aca="true">IF(ISBLANK(B942),"",IF( ISBLANK(O942), "", (TODAY()-O942)/365))</f>
        <v/>
      </c>
      <c r="V942" s="38" t="str">
        <f aca="false">IF(ISBLANK(B942),"",IF( ISBLANK(O942), "", ($Z$41-O942)/365))</f>
        <v/>
      </c>
    </row>
    <row r="943" customFormat="false" ht="15" hidden="false" customHeight="false" outlineLevel="0" collapsed="false">
      <c r="A943" s="1" t="n">
        <v>947</v>
      </c>
      <c r="B943" s="28" t="n">
        <v>140</v>
      </c>
      <c r="C943" s="29" t="n">
        <v>22</v>
      </c>
      <c r="D943" s="30" t="str">
        <f aca="false">CONCATENATE(E943,", ",F943,", кв-ры: ",H943,", агр: ",I943,", ",W943)</f>
        <v> Калинина, 28, кв-ры: 1, агр: , </v>
      </c>
      <c r="E943" s="31" t="s">
        <v>172</v>
      </c>
      <c r="F943" s="31" t="n">
        <v>28</v>
      </c>
      <c r="G943" s="31" t="n">
        <v>8</v>
      </c>
      <c r="H943" s="31" t="n">
        <v>1</v>
      </c>
      <c r="I943" s="32"/>
      <c r="J943" s="4"/>
      <c r="K943" s="46"/>
      <c r="L943" s="34" t="str">
        <f aca="false">IF(ISBLANK(K943),"a","b")</f>
        <v>a</v>
      </c>
      <c r="M943" s="34" t="str">
        <f aca="false">IF(ISBLANK(B943),"",IF(L943="b",K943,IF(L943="a","")))</f>
        <v/>
      </c>
      <c r="N943" s="35" t="n">
        <f aca="false">IF(ISBLANK(B943),"",IF( ISBLANK(K943), , IF( ISBLANK(O943), 1,) ))</f>
        <v>0</v>
      </c>
      <c r="O943" s="44"/>
      <c r="P943" s="37" t="str">
        <f aca="false">IF(ISBLANK(O943),"a","b")</f>
        <v>a</v>
      </c>
      <c r="Q943" s="34" t="str">
        <f aca="false">IF(ISBLANK(B943),"",IF(P943="b",O943,IF(P943="a","")))</f>
        <v/>
      </c>
      <c r="R943" s="35" t="n">
        <f aca="false">IF(ISBLANK(B943),"",IF( ISBLANK(O943), , 1))</f>
        <v>0</v>
      </c>
      <c r="S943" s="38" t="str">
        <f aca="true">IF(ISBLANK(B943),"",IF( ISBLANK(K943), "" , IF( ISBLANK(O943), (TODAY()-K943)/365, (O943-K943)/365)) )</f>
        <v/>
      </c>
      <c r="T943" s="38" t="str">
        <f aca="false">IF(ISBLANK(B943),"",IF( ISBLANK(K943), "" , IF( ISBLANK(O943), ($Z$41-K943)/365, (O943-K943)/365)) )</f>
        <v/>
      </c>
      <c r="U943" s="38" t="str">
        <f aca="true">IF(ISBLANK(B943),"",IF( ISBLANK(O943), "", (TODAY()-O943)/365))</f>
        <v/>
      </c>
      <c r="V943" s="38" t="str">
        <f aca="false">IF(ISBLANK(B943),"",IF( ISBLANK(O943), "", ($Z$41-O943)/365))</f>
        <v/>
      </c>
    </row>
    <row r="944" customFormat="false" ht="15" hidden="false" customHeight="false" outlineLevel="0" collapsed="false">
      <c r="A944" s="1" t="n">
        <v>948</v>
      </c>
      <c r="B944" s="28" t="n">
        <v>141</v>
      </c>
      <c r="C944" s="29"/>
      <c r="D944" s="30" t="str">
        <f aca="false">CONCATENATE(E944,", ",F944,", кв-ры: ",H944,", агр: ",I944,", ",W944)</f>
        <v>, , кв-ры: 2, агр: , </v>
      </c>
      <c r="E944" s="31"/>
      <c r="F944" s="31"/>
      <c r="G944" s="31"/>
      <c r="H944" s="31" t="n">
        <v>2</v>
      </c>
      <c r="I944" s="32"/>
      <c r="J944" s="4"/>
      <c r="K944" s="46"/>
      <c r="L944" s="34" t="str">
        <f aca="false">IF(ISBLANK(K944),"a","b")</f>
        <v>a</v>
      </c>
      <c r="M944" s="34" t="str">
        <f aca="false">IF(ISBLANK(B944),"",IF(L944="b",K944,IF(L944="a","")))</f>
        <v/>
      </c>
      <c r="N944" s="35" t="n">
        <f aca="false">IF(ISBLANK(B944),"",IF( ISBLANK(K944), , IF( ISBLANK(O944), 1,) ))</f>
        <v>0</v>
      </c>
      <c r="O944" s="44"/>
      <c r="P944" s="37" t="str">
        <f aca="false">IF(ISBLANK(O944),"a","b")</f>
        <v>a</v>
      </c>
      <c r="Q944" s="34" t="str">
        <f aca="false">IF(ISBLANK(B944),"",IF(P944="b",O944,IF(P944="a","")))</f>
        <v/>
      </c>
      <c r="R944" s="35" t="n">
        <f aca="false">IF(ISBLANK(B944),"",IF( ISBLANK(O944), , 1))</f>
        <v>0</v>
      </c>
      <c r="S944" s="38" t="str">
        <f aca="true">IF(ISBLANK(B944),"",IF( ISBLANK(K944), "" , IF( ISBLANK(O944), (TODAY()-K944)/365, (O944-K944)/365)) )</f>
        <v/>
      </c>
      <c r="T944" s="38" t="str">
        <f aca="false">IF(ISBLANK(B944),"",IF( ISBLANK(K944), "" , IF( ISBLANK(O944), ($Z$41-K944)/365, (O944-K944)/365)) )</f>
        <v/>
      </c>
      <c r="U944" s="38" t="str">
        <f aca="true">IF(ISBLANK(B944),"",IF( ISBLANK(O944), "", (TODAY()-O944)/365))</f>
        <v/>
      </c>
      <c r="V944" s="38" t="str">
        <f aca="false">IF(ISBLANK(B944),"",IF( ISBLANK(O944), "", ($Z$41-O944)/365))</f>
        <v/>
      </c>
    </row>
    <row r="945" customFormat="false" ht="15" hidden="false" customHeight="false" outlineLevel="0" collapsed="false">
      <c r="A945" s="1" t="n">
        <v>949</v>
      </c>
      <c r="B945" s="28" t="n">
        <v>142</v>
      </c>
      <c r="C945" s="29"/>
      <c r="D945" s="30" t="str">
        <f aca="false">CONCATENATE(E945,", ",F945,", кв-ры: ",H945,", агр: ",I945,", ",W945)</f>
        <v>, , кв-ры: 3, агр: , </v>
      </c>
      <c r="E945" s="31"/>
      <c r="F945" s="31"/>
      <c r="G945" s="31"/>
      <c r="H945" s="31" t="n">
        <v>3</v>
      </c>
      <c r="I945" s="32"/>
      <c r="J945" s="4"/>
      <c r="K945" s="46"/>
      <c r="L945" s="34" t="str">
        <f aca="false">IF(ISBLANK(K945),"a","b")</f>
        <v>a</v>
      </c>
      <c r="M945" s="34" t="str">
        <f aca="false">IF(ISBLANK(B945),"",IF(L945="b",K945,IF(L945="a","")))</f>
        <v/>
      </c>
      <c r="N945" s="35" t="n">
        <f aca="false">IF(ISBLANK(B945),"",IF( ISBLANK(K945), , IF( ISBLANK(O945), 1,) ))</f>
        <v>0</v>
      </c>
      <c r="O945" s="44"/>
      <c r="P945" s="37" t="str">
        <f aca="false">IF(ISBLANK(O945),"a","b")</f>
        <v>a</v>
      </c>
      <c r="Q945" s="34" t="str">
        <f aca="false">IF(ISBLANK(B945),"",IF(P945="b",O945,IF(P945="a","")))</f>
        <v/>
      </c>
      <c r="R945" s="35" t="n">
        <f aca="false">IF(ISBLANK(B945),"",IF( ISBLANK(O945), , 1))</f>
        <v>0</v>
      </c>
      <c r="S945" s="38" t="str">
        <f aca="true">IF(ISBLANK(B945),"",IF( ISBLANK(K945), "" , IF( ISBLANK(O945), (TODAY()-K945)/365, (O945-K945)/365)) )</f>
        <v/>
      </c>
      <c r="T945" s="38" t="str">
        <f aca="false">IF(ISBLANK(B945),"",IF( ISBLANK(K945), "" , IF( ISBLANK(O945), ($Z$41-K945)/365, (O945-K945)/365)) )</f>
        <v/>
      </c>
      <c r="U945" s="38" t="str">
        <f aca="true">IF(ISBLANK(B945),"",IF( ISBLANK(O945), "", (TODAY()-O945)/365))</f>
        <v/>
      </c>
      <c r="V945" s="38" t="str">
        <f aca="false">IF(ISBLANK(B945),"",IF( ISBLANK(O945), "", ($Z$41-O945)/365))</f>
        <v/>
      </c>
    </row>
    <row r="946" customFormat="false" ht="15" hidden="false" customHeight="false" outlineLevel="0" collapsed="false">
      <c r="A946" s="1" t="n">
        <v>950</v>
      </c>
      <c r="B946" s="28" t="n">
        <v>143</v>
      </c>
      <c r="C946" s="29"/>
      <c r="D946" s="30" t="str">
        <f aca="false">CONCATENATE(E946,", ",F946,", кв-ры: ",H946,", агр: ",I946,", ",W946)</f>
        <v>, , кв-ры: 4, агр: , </v>
      </c>
      <c r="E946" s="31"/>
      <c r="F946" s="31"/>
      <c r="G946" s="31"/>
      <c r="H946" s="31" t="n">
        <v>4</v>
      </c>
      <c r="I946" s="32"/>
      <c r="J946" s="4"/>
      <c r="K946" s="46"/>
      <c r="L946" s="34" t="str">
        <f aca="false">IF(ISBLANK(K946),"a","b")</f>
        <v>a</v>
      </c>
      <c r="M946" s="34" t="str">
        <f aca="false">IF(ISBLANK(B946),"",IF(L946="b",K946,IF(L946="a","")))</f>
        <v/>
      </c>
      <c r="N946" s="35" t="n">
        <f aca="false">IF(ISBLANK(B946),"",IF( ISBLANK(K946), , IF( ISBLANK(O946), 1,) ))</f>
        <v>0</v>
      </c>
      <c r="O946" s="44"/>
      <c r="P946" s="37" t="str">
        <f aca="false">IF(ISBLANK(O946),"a","b")</f>
        <v>a</v>
      </c>
      <c r="Q946" s="34" t="str">
        <f aca="false">IF(ISBLANK(B946),"",IF(P946="b",O946,IF(P946="a","")))</f>
        <v/>
      </c>
      <c r="R946" s="35" t="n">
        <f aca="false">IF(ISBLANK(B946),"",IF( ISBLANK(O946), , 1))</f>
        <v>0</v>
      </c>
      <c r="S946" s="38" t="str">
        <f aca="true">IF(ISBLANK(B946),"",IF( ISBLANK(K946), "" , IF( ISBLANK(O946), (TODAY()-K946)/365, (O946-K946)/365)) )</f>
        <v/>
      </c>
      <c r="T946" s="38" t="str">
        <f aca="false">IF(ISBLANK(B946),"",IF( ISBLANK(K946), "" , IF( ISBLANK(O946), ($Z$41-K946)/365, (O946-K946)/365)) )</f>
        <v/>
      </c>
      <c r="U946" s="38" t="str">
        <f aca="true">IF(ISBLANK(B946),"",IF( ISBLANK(O946), "", (TODAY()-O946)/365))</f>
        <v/>
      </c>
      <c r="V946" s="38" t="str">
        <f aca="false">IF(ISBLANK(B946),"",IF( ISBLANK(O946), "", ($Z$41-O946)/365))</f>
        <v/>
      </c>
    </row>
    <row r="947" customFormat="false" ht="15" hidden="false" customHeight="false" outlineLevel="0" collapsed="false">
      <c r="A947" s="1" t="n">
        <v>951</v>
      </c>
      <c r="B947" s="28" t="n">
        <v>144</v>
      </c>
      <c r="C947" s="29"/>
      <c r="D947" s="30" t="str">
        <f aca="false">CONCATENATE(E947,", ",F947,", кв-ры: ",H947,", агр: ",I947,", ",W947)</f>
        <v>, , кв-ры: 5, агр: , </v>
      </c>
      <c r="E947" s="31"/>
      <c r="F947" s="31"/>
      <c r="G947" s="31"/>
      <c r="H947" s="31" t="n">
        <v>5</v>
      </c>
      <c r="I947" s="32"/>
      <c r="J947" s="4"/>
      <c r="K947" s="46"/>
      <c r="L947" s="34" t="str">
        <f aca="false">IF(ISBLANK(K947),"a","b")</f>
        <v>a</v>
      </c>
      <c r="M947" s="34" t="str">
        <f aca="false">IF(ISBLANK(B947),"",IF(L947="b",K947,IF(L947="a","")))</f>
        <v/>
      </c>
      <c r="N947" s="35" t="n">
        <f aca="false">IF(ISBLANK(B947),"",IF( ISBLANK(K947), , IF( ISBLANK(O947), 1,) ))</f>
        <v>0</v>
      </c>
      <c r="O947" s="44"/>
      <c r="P947" s="37" t="str">
        <f aca="false">IF(ISBLANK(O947),"a","b")</f>
        <v>a</v>
      </c>
      <c r="Q947" s="34" t="str">
        <f aca="false">IF(ISBLANK(B947),"",IF(P947="b",O947,IF(P947="a","")))</f>
        <v/>
      </c>
      <c r="R947" s="35" t="n">
        <f aca="false">IF(ISBLANK(B947),"",IF( ISBLANK(O947), , 1))</f>
        <v>0</v>
      </c>
      <c r="S947" s="38" t="str">
        <f aca="true">IF(ISBLANK(B947),"",IF( ISBLANK(K947), "" , IF( ISBLANK(O947), (TODAY()-K947)/365, (O947-K947)/365)) )</f>
        <v/>
      </c>
      <c r="T947" s="38" t="str">
        <f aca="false">IF(ISBLANK(B947),"",IF( ISBLANK(K947), "" , IF( ISBLANK(O947), ($Z$41-K947)/365, (O947-K947)/365)) )</f>
        <v/>
      </c>
      <c r="U947" s="38" t="str">
        <f aca="true">IF(ISBLANK(B947),"",IF( ISBLANK(O947), "", (TODAY()-O947)/365))</f>
        <v/>
      </c>
      <c r="V947" s="38" t="str">
        <f aca="false">IF(ISBLANK(B947),"",IF( ISBLANK(O947), "", ($Z$41-O947)/365))</f>
        <v/>
      </c>
    </row>
    <row r="948" customFormat="false" ht="15" hidden="false" customHeight="false" outlineLevel="0" collapsed="false">
      <c r="A948" s="1" t="n">
        <v>952</v>
      </c>
      <c r="B948" s="28" t="n">
        <v>145</v>
      </c>
      <c r="C948" s="29"/>
      <c r="D948" s="30" t="str">
        <f aca="false">CONCATENATE(E948,", ",F948,", кв-ры: ",H948,", агр: ",I948,", ",W948)</f>
        <v>, , кв-ры: 6, агр: , </v>
      </c>
      <c r="E948" s="31"/>
      <c r="F948" s="31"/>
      <c r="G948" s="31"/>
      <c r="H948" s="31" t="n">
        <v>6</v>
      </c>
      <c r="I948" s="32"/>
      <c r="J948" s="4"/>
      <c r="K948" s="46"/>
      <c r="L948" s="34" t="str">
        <f aca="false">IF(ISBLANK(K948),"a","b")</f>
        <v>a</v>
      </c>
      <c r="M948" s="34" t="str">
        <f aca="false">IF(ISBLANK(B948),"",IF(L948="b",K948,IF(L948="a","")))</f>
        <v/>
      </c>
      <c r="N948" s="35" t="n">
        <f aca="false">IF(ISBLANK(B948),"",IF( ISBLANK(K948), , IF( ISBLANK(O948), 1,) ))</f>
        <v>0</v>
      </c>
      <c r="O948" s="44"/>
      <c r="P948" s="37" t="str">
        <f aca="false">IF(ISBLANK(O948),"a","b")</f>
        <v>a</v>
      </c>
      <c r="Q948" s="34" t="str">
        <f aca="false">IF(ISBLANK(B948),"",IF(P948="b",O948,IF(P948="a","")))</f>
        <v/>
      </c>
      <c r="R948" s="35" t="n">
        <f aca="false">IF(ISBLANK(B948),"",IF( ISBLANK(O948), , 1))</f>
        <v>0</v>
      </c>
      <c r="S948" s="38" t="str">
        <f aca="true">IF(ISBLANK(B948),"",IF( ISBLANK(K948), "" , IF( ISBLANK(O948), (TODAY()-K948)/365, (O948-K948)/365)) )</f>
        <v/>
      </c>
      <c r="T948" s="38" t="str">
        <f aca="false">IF(ISBLANK(B948),"",IF( ISBLANK(K948), "" , IF( ISBLANK(O948), ($Z$41-K948)/365, (O948-K948)/365)) )</f>
        <v/>
      </c>
      <c r="U948" s="38" t="str">
        <f aca="true">IF(ISBLANK(B948),"",IF( ISBLANK(O948), "", (TODAY()-O948)/365))</f>
        <v/>
      </c>
      <c r="V948" s="38" t="str">
        <f aca="false">IF(ISBLANK(B948),"",IF( ISBLANK(O948), "", ($Z$41-O948)/365))</f>
        <v/>
      </c>
    </row>
    <row r="949" customFormat="false" ht="15" hidden="false" customHeight="false" outlineLevel="0" collapsed="false">
      <c r="A949" s="1" t="n">
        <v>953</v>
      </c>
      <c r="B949" s="28" t="n">
        <v>146</v>
      </c>
      <c r="C949" s="29"/>
      <c r="D949" s="30" t="str">
        <f aca="false">CONCATENATE(E949,", ",F949,", кв-ры: ",H949,", агр: ",I949,", ",W949)</f>
        <v>, , кв-ры: 7, агр: , </v>
      </c>
      <c r="E949" s="31"/>
      <c r="F949" s="31"/>
      <c r="G949" s="31"/>
      <c r="H949" s="31" t="n">
        <v>7</v>
      </c>
      <c r="I949" s="32"/>
      <c r="J949" s="4"/>
      <c r="K949" s="46"/>
      <c r="L949" s="34" t="str">
        <f aca="false">IF(ISBLANK(K949),"a","b")</f>
        <v>a</v>
      </c>
      <c r="M949" s="34" t="str">
        <f aca="false">IF(ISBLANK(B949),"",IF(L949="b",K949,IF(L949="a","")))</f>
        <v/>
      </c>
      <c r="N949" s="35" t="n">
        <f aca="false">IF(ISBLANK(B949),"",IF( ISBLANK(K949), , IF( ISBLANK(O949), 1,) ))</f>
        <v>0</v>
      </c>
      <c r="O949" s="44"/>
      <c r="P949" s="37" t="str">
        <f aca="false">IF(ISBLANK(O949),"a","b")</f>
        <v>a</v>
      </c>
      <c r="Q949" s="34" t="str">
        <f aca="false">IF(ISBLANK(B949),"",IF(P949="b",O949,IF(P949="a","")))</f>
        <v/>
      </c>
      <c r="R949" s="35" t="n">
        <f aca="false">IF(ISBLANK(B949),"",IF( ISBLANK(O949), , 1))</f>
        <v>0</v>
      </c>
      <c r="S949" s="38" t="str">
        <f aca="true">IF(ISBLANK(B949),"",IF( ISBLANK(K949), "" , IF( ISBLANK(O949), (TODAY()-K949)/365, (O949-K949)/365)) )</f>
        <v/>
      </c>
      <c r="T949" s="38" t="str">
        <f aca="false">IF(ISBLANK(B949),"",IF( ISBLANK(K949), "" , IF( ISBLANK(O949), ($Z$41-K949)/365, (O949-K949)/365)) )</f>
        <v/>
      </c>
      <c r="U949" s="38" t="str">
        <f aca="true">IF(ISBLANK(B949),"",IF( ISBLANK(O949), "", (TODAY()-O949)/365))</f>
        <v/>
      </c>
      <c r="V949" s="38" t="str">
        <f aca="false">IF(ISBLANK(B949),"",IF( ISBLANK(O949), "", ($Z$41-O949)/365))</f>
        <v/>
      </c>
    </row>
    <row r="950" customFormat="false" ht="15" hidden="false" customHeight="false" outlineLevel="0" collapsed="false">
      <c r="A950" s="1" t="n">
        <v>954</v>
      </c>
      <c r="B950" s="28" t="n">
        <v>147</v>
      </c>
      <c r="C950" s="29"/>
      <c r="D950" s="30" t="str">
        <f aca="false">CONCATENATE(E950,", ",F950,", кв-ры: ",H950,", агр: ",I950,", ",W950)</f>
        <v>, , кв-ры: 8, агр: , </v>
      </c>
      <c r="E950" s="31"/>
      <c r="F950" s="31"/>
      <c r="G950" s="31"/>
      <c r="H950" s="31" t="n">
        <v>8</v>
      </c>
      <c r="I950" s="32"/>
      <c r="J950" s="4"/>
      <c r="K950" s="46"/>
      <c r="L950" s="34" t="str">
        <f aca="false">IF(ISBLANK(K950),"a","b")</f>
        <v>a</v>
      </c>
      <c r="M950" s="34" t="str">
        <f aca="false">IF(ISBLANK(B950),"",IF(L950="b",K950,IF(L950="a","")))</f>
        <v/>
      </c>
      <c r="N950" s="35" t="n">
        <f aca="false">IF(ISBLANK(B950),"",IF( ISBLANK(K950), , IF( ISBLANK(O950), 1,) ))</f>
        <v>0</v>
      </c>
      <c r="O950" s="44"/>
      <c r="P950" s="37" t="str">
        <f aca="false">IF(ISBLANK(O950),"a","b")</f>
        <v>a</v>
      </c>
      <c r="Q950" s="34" t="str">
        <f aca="false">IF(ISBLANK(B950),"",IF(P950="b",O950,IF(P950="a","")))</f>
        <v/>
      </c>
      <c r="R950" s="35" t="n">
        <f aca="false">IF(ISBLANK(B950),"",IF( ISBLANK(O950), , 1))</f>
        <v>0</v>
      </c>
      <c r="S950" s="38" t="str">
        <f aca="true">IF(ISBLANK(B950),"",IF( ISBLANK(K950), "" , IF( ISBLANK(O950), (TODAY()-K950)/365, (O950-K950)/365)) )</f>
        <v/>
      </c>
      <c r="T950" s="38" t="str">
        <f aca="false">IF(ISBLANK(B950),"",IF( ISBLANK(K950), "" , IF( ISBLANK(O950), ($Z$41-K950)/365, (O950-K950)/365)) )</f>
        <v/>
      </c>
      <c r="U950" s="38" t="str">
        <f aca="true">IF(ISBLANK(B950),"",IF( ISBLANK(O950), "", (TODAY()-O950)/365))</f>
        <v/>
      </c>
      <c r="V950" s="38" t="str">
        <f aca="false">IF(ISBLANK(B950),"",IF( ISBLANK(O950), "", ($Z$41-O950)/365))</f>
        <v/>
      </c>
    </row>
    <row r="951" customFormat="false" ht="15" hidden="false" customHeight="false" outlineLevel="0" collapsed="false">
      <c r="A951" s="1" t="n">
        <v>955</v>
      </c>
      <c r="B951" s="28" t="n">
        <v>148</v>
      </c>
      <c r="C951" s="29" t="n">
        <v>23</v>
      </c>
      <c r="D951" s="30" t="str">
        <f aca="false">CONCATENATE(E951,", ",F951,", кв-ры: ",H951,", агр: ",I951,", ",W951)</f>
        <v> Калинина, 30, кв-ры: 1,11,, агр: , </v>
      </c>
      <c r="E951" s="31" t="s">
        <v>172</v>
      </c>
      <c r="F951" s="31" t="n">
        <v>30</v>
      </c>
      <c r="G951" s="31" t="n">
        <v>12</v>
      </c>
      <c r="H951" s="31" t="s">
        <v>48</v>
      </c>
      <c r="I951" s="32"/>
      <c r="J951" s="4"/>
      <c r="K951" s="46"/>
      <c r="L951" s="34" t="str">
        <f aca="false">IF(ISBLANK(K951),"a","b")</f>
        <v>a</v>
      </c>
      <c r="M951" s="34" t="str">
        <f aca="false">IF(ISBLANK(B951),"",IF(L951="b",K951,IF(L951="a","")))</f>
        <v/>
      </c>
      <c r="N951" s="35" t="n">
        <f aca="false">IF(ISBLANK(B951),"",IF( ISBLANK(K951), , IF( ISBLANK(O951), 1,) ))</f>
        <v>0</v>
      </c>
      <c r="O951" s="44"/>
      <c r="P951" s="37" t="str">
        <f aca="false">IF(ISBLANK(O951),"a","b")</f>
        <v>a</v>
      </c>
      <c r="Q951" s="34" t="str">
        <f aca="false">IF(ISBLANK(B951),"",IF(P951="b",O951,IF(P951="a","")))</f>
        <v/>
      </c>
      <c r="R951" s="35" t="n">
        <f aca="false">IF(ISBLANK(B951),"",IF( ISBLANK(O951), , 1))</f>
        <v>0</v>
      </c>
      <c r="S951" s="38" t="str">
        <f aca="true">IF(ISBLANK(B951),"",IF( ISBLANK(K951), "" , IF( ISBLANK(O951), (TODAY()-K951)/365, (O951-K951)/365)) )</f>
        <v/>
      </c>
      <c r="T951" s="38" t="str">
        <f aca="false">IF(ISBLANK(B951),"",IF( ISBLANK(K951), "" , IF( ISBLANK(O951), ($Z$41-K951)/365, (O951-K951)/365)) )</f>
        <v/>
      </c>
      <c r="U951" s="38" t="str">
        <f aca="true">IF(ISBLANK(B951),"",IF( ISBLANK(O951), "", (TODAY()-O951)/365))</f>
        <v/>
      </c>
      <c r="V951" s="38" t="str">
        <f aca="false">IF(ISBLANK(B951),"",IF( ISBLANK(O951), "", ($Z$41-O951)/365))</f>
        <v/>
      </c>
    </row>
    <row r="952" customFormat="false" ht="15" hidden="false" customHeight="false" outlineLevel="0" collapsed="false">
      <c r="A952" s="1" t="n">
        <v>956</v>
      </c>
      <c r="B952" s="28" t="n">
        <v>149</v>
      </c>
      <c r="C952" s="29"/>
      <c r="D952" s="30" t="str">
        <f aca="false">CONCATENATE(E952,", ",F952,", кв-ры: ",H952,", агр: ",I952,", ",W952)</f>
        <v>, , кв-ры: 2,12,, агр: , </v>
      </c>
      <c r="E952" s="31"/>
      <c r="F952" s="31"/>
      <c r="G952" s="31"/>
      <c r="H952" s="31" t="s">
        <v>49</v>
      </c>
      <c r="I952" s="32"/>
      <c r="J952" s="4"/>
      <c r="K952" s="46"/>
      <c r="L952" s="34" t="str">
        <f aca="false">IF(ISBLANK(K952),"a","b")</f>
        <v>a</v>
      </c>
      <c r="M952" s="34" t="str">
        <f aca="false">IF(ISBLANK(B952),"",IF(L952="b",K952,IF(L952="a","")))</f>
        <v/>
      </c>
      <c r="N952" s="35" t="n">
        <f aca="false">IF(ISBLANK(B952),"",IF( ISBLANK(K952), , IF( ISBLANK(O952), 1,) ))</f>
        <v>0</v>
      </c>
      <c r="O952" s="44"/>
      <c r="P952" s="37" t="str">
        <f aca="false">IF(ISBLANK(O952),"a","b")</f>
        <v>a</v>
      </c>
      <c r="Q952" s="34" t="str">
        <f aca="false">IF(ISBLANK(B952),"",IF(P952="b",O952,IF(P952="a","")))</f>
        <v/>
      </c>
      <c r="R952" s="35" t="n">
        <f aca="false">IF(ISBLANK(B952),"",IF( ISBLANK(O952), , 1))</f>
        <v>0</v>
      </c>
      <c r="S952" s="38" t="str">
        <f aca="true">IF(ISBLANK(B952),"",IF( ISBLANK(K952), "" , IF( ISBLANK(O952), (TODAY()-K952)/365, (O952-K952)/365)) )</f>
        <v/>
      </c>
      <c r="T952" s="38" t="str">
        <f aca="false">IF(ISBLANK(B952),"",IF( ISBLANK(K952), "" , IF( ISBLANK(O952), ($Z$41-K952)/365, (O952-K952)/365)) )</f>
        <v/>
      </c>
      <c r="U952" s="38" t="str">
        <f aca="true">IF(ISBLANK(B952),"",IF( ISBLANK(O952), "", (TODAY()-O952)/365))</f>
        <v/>
      </c>
      <c r="V952" s="38" t="str">
        <f aca="false">IF(ISBLANK(B952),"",IF( ISBLANK(O952), "", ($Z$41-O952)/365))</f>
        <v/>
      </c>
    </row>
    <row r="953" customFormat="false" ht="15" hidden="false" customHeight="false" outlineLevel="0" collapsed="false">
      <c r="A953" s="1" t="n">
        <v>957</v>
      </c>
      <c r="B953" s="28" t="n">
        <v>150</v>
      </c>
      <c r="C953" s="29"/>
      <c r="D953" s="30" t="str">
        <f aca="false">CONCATENATE(E953,", ",F953,", кв-ры: ",H953,", агр: ",I953,", ",W953)</f>
        <v>, , кв-ры: 3, агр: , </v>
      </c>
      <c r="E953" s="31"/>
      <c r="F953" s="31"/>
      <c r="G953" s="31"/>
      <c r="H953" s="31" t="n">
        <v>3</v>
      </c>
      <c r="I953" s="32"/>
      <c r="J953" s="4"/>
      <c r="K953" s="46"/>
      <c r="L953" s="34" t="str">
        <f aca="false">IF(ISBLANK(K953),"a","b")</f>
        <v>a</v>
      </c>
      <c r="M953" s="34" t="str">
        <f aca="false">IF(ISBLANK(B953),"",IF(L953="b",K953,IF(L953="a","")))</f>
        <v/>
      </c>
      <c r="N953" s="35" t="n">
        <f aca="false">IF(ISBLANK(B953),"",IF( ISBLANK(K953), , IF( ISBLANK(O953), 1,) ))</f>
        <v>0</v>
      </c>
      <c r="O953" s="44"/>
      <c r="P953" s="37" t="str">
        <f aca="false">IF(ISBLANK(O953),"a","b")</f>
        <v>a</v>
      </c>
      <c r="Q953" s="34" t="str">
        <f aca="false">IF(ISBLANK(B953),"",IF(P953="b",O953,IF(P953="a","")))</f>
        <v/>
      </c>
      <c r="R953" s="35" t="n">
        <f aca="false">IF(ISBLANK(B953),"",IF( ISBLANK(O953), , 1))</f>
        <v>0</v>
      </c>
      <c r="S953" s="38" t="str">
        <f aca="true">IF(ISBLANK(B953),"",IF( ISBLANK(K953), "" , IF( ISBLANK(O953), (TODAY()-K953)/365, (O953-K953)/365)) )</f>
        <v/>
      </c>
      <c r="T953" s="38" t="str">
        <f aca="false">IF(ISBLANK(B953),"",IF( ISBLANK(K953), "" , IF( ISBLANK(O953), ($Z$41-K953)/365, (O953-K953)/365)) )</f>
        <v/>
      </c>
      <c r="U953" s="38" t="str">
        <f aca="true">IF(ISBLANK(B953),"",IF( ISBLANK(O953), "", (TODAY()-O953)/365))</f>
        <v/>
      </c>
      <c r="V953" s="38" t="str">
        <f aca="false">IF(ISBLANK(B953),"",IF( ISBLANK(O953), "", ($Z$41-O953)/365))</f>
        <v/>
      </c>
    </row>
    <row r="954" customFormat="false" ht="15" hidden="false" customHeight="false" outlineLevel="0" collapsed="false">
      <c r="A954" s="1" t="n">
        <v>958</v>
      </c>
      <c r="B954" s="28" t="n">
        <v>151</v>
      </c>
      <c r="C954" s="29"/>
      <c r="D954" s="30" t="str">
        <f aca="false">CONCATENATE(E954,", ",F954,", кв-ры: ",H954,", агр: ",I954,", ",W954)</f>
        <v>, , кв-ры: 4, агр: , </v>
      </c>
      <c r="E954" s="31"/>
      <c r="F954" s="31"/>
      <c r="G954" s="31"/>
      <c r="H954" s="31" t="n">
        <v>4</v>
      </c>
      <c r="I954" s="32"/>
      <c r="J954" s="4"/>
      <c r="K954" s="46"/>
      <c r="L954" s="34" t="str">
        <f aca="false">IF(ISBLANK(K954),"a","b")</f>
        <v>a</v>
      </c>
      <c r="M954" s="34" t="str">
        <f aca="false">IF(ISBLANK(B954),"",IF(L954="b",K954,IF(L954="a","")))</f>
        <v/>
      </c>
      <c r="N954" s="35" t="n">
        <f aca="false">IF(ISBLANK(B954),"",IF( ISBLANK(K954), , IF( ISBLANK(O954), 1,) ))</f>
        <v>0</v>
      </c>
      <c r="O954" s="44"/>
      <c r="P954" s="37" t="str">
        <f aca="false">IF(ISBLANK(O954),"a","b")</f>
        <v>a</v>
      </c>
      <c r="Q954" s="34" t="str">
        <f aca="false">IF(ISBLANK(B954),"",IF(P954="b",O954,IF(P954="a","")))</f>
        <v/>
      </c>
      <c r="R954" s="35" t="n">
        <f aca="false">IF(ISBLANK(B954),"",IF( ISBLANK(O954), , 1))</f>
        <v>0</v>
      </c>
      <c r="S954" s="38" t="str">
        <f aca="true">IF(ISBLANK(B954),"",IF( ISBLANK(K954), "" , IF( ISBLANK(O954), (TODAY()-K954)/365, (O954-K954)/365)) )</f>
        <v/>
      </c>
      <c r="T954" s="38" t="str">
        <f aca="false">IF(ISBLANK(B954),"",IF( ISBLANK(K954), "" , IF( ISBLANK(O954), ($Z$41-K954)/365, (O954-K954)/365)) )</f>
        <v/>
      </c>
      <c r="U954" s="38" t="str">
        <f aca="true">IF(ISBLANK(B954),"",IF( ISBLANK(O954), "", (TODAY()-O954)/365))</f>
        <v/>
      </c>
      <c r="V954" s="38" t="str">
        <f aca="false">IF(ISBLANK(B954),"",IF( ISBLANK(O954), "", ($Z$41-O954)/365))</f>
        <v/>
      </c>
    </row>
    <row r="955" customFormat="false" ht="15" hidden="false" customHeight="false" outlineLevel="0" collapsed="false">
      <c r="A955" s="1" t="n">
        <v>959</v>
      </c>
      <c r="B955" s="28" t="n">
        <v>152</v>
      </c>
      <c r="C955" s="29"/>
      <c r="D955" s="30" t="str">
        <f aca="false">CONCATENATE(E955,", ",F955,", кв-ры: ",H955,", агр: ",I955,", ",W955)</f>
        <v>, , кв-ры: 5, агр: , </v>
      </c>
      <c r="E955" s="31"/>
      <c r="F955" s="31"/>
      <c r="G955" s="31"/>
      <c r="H955" s="31" t="n">
        <v>5</v>
      </c>
      <c r="I955" s="32"/>
      <c r="J955" s="4"/>
      <c r="K955" s="46"/>
      <c r="L955" s="34" t="str">
        <f aca="false">IF(ISBLANK(K955),"a","b")</f>
        <v>a</v>
      </c>
      <c r="M955" s="34" t="str">
        <f aca="false">IF(ISBLANK(B955),"",IF(L955="b",K955,IF(L955="a","")))</f>
        <v/>
      </c>
      <c r="N955" s="35" t="n">
        <f aca="false">IF(ISBLANK(B955),"",IF( ISBLANK(K955), , IF( ISBLANK(O955), 1,) ))</f>
        <v>0</v>
      </c>
      <c r="O955" s="44"/>
      <c r="P955" s="37" t="str">
        <f aca="false">IF(ISBLANK(O955),"a","b")</f>
        <v>a</v>
      </c>
      <c r="Q955" s="34" t="str">
        <f aca="false">IF(ISBLANK(B955),"",IF(P955="b",O955,IF(P955="a","")))</f>
        <v/>
      </c>
      <c r="R955" s="35" t="n">
        <f aca="false">IF(ISBLANK(B955),"",IF( ISBLANK(O955), , 1))</f>
        <v>0</v>
      </c>
      <c r="S955" s="38" t="str">
        <f aca="true">IF(ISBLANK(B955),"",IF( ISBLANK(K955), "" , IF( ISBLANK(O955), (TODAY()-K955)/365, (O955-K955)/365)) )</f>
        <v/>
      </c>
      <c r="T955" s="38" t="str">
        <f aca="false">IF(ISBLANK(B955),"",IF( ISBLANK(K955), "" , IF( ISBLANK(O955), ($Z$41-K955)/365, (O955-K955)/365)) )</f>
        <v/>
      </c>
      <c r="U955" s="38" t="str">
        <f aca="true">IF(ISBLANK(B955),"",IF( ISBLANK(O955), "", (TODAY()-O955)/365))</f>
        <v/>
      </c>
      <c r="V955" s="38" t="str">
        <f aca="false">IF(ISBLANK(B955),"",IF( ISBLANK(O955), "", ($Z$41-O955)/365))</f>
        <v/>
      </c>
    </row>
    <row r="956" customFormat="false" ht="15" hidden="false" customHeight="false" outlineLevel="0" collapsed="false">
      <c r="A956" s="1" t="n">
        <v>960</v>
      </c>
      <c r="B956" s="28" t="n">
        <v>153</v>
      </c>
      <c r="C956" s="29"/>
      <c r="D956" s="30" t="str">
        <f aca="false">CONCATENATE(E956,", ",F956,", кв-ры: ",H956,", агр: ",I956,", ",W956)</f>
        <v>, , кв-ры: 6, агр: , </v>
      </c>
      <c r="E956" s="31"/>
      <c r="F956" s="31"/>
      <c r="G956" s="31"/>
      <c r="H956" s="31" t="n">
        <v>6</v>
      </c>
      <c r="I956" s="32"/>
      <c r="J956" s="4"/>
      <c r="K956" s="46"/>
      <c r="L956" s="34" t="str">
        <f aca="false">IF(ISBLANK(K956),"a","b")</f>
        <v>a</v>
      </c>
      <c r="M956" s="34" t="str">
        <f aca="false">IF(ISBLANK(B956),"",IF(L956="b",K956,IF(L956="a","")))</f>
        <v/>
      </c>
      <c r="N956" s="35" t="n">
        <f aca="false">IF(ISBLANK(B956),"",IF( ISBLANK(K956), , IF( ISBLANK(O956), 1,) ))</f>
        <v>0</v>
      </c>
      <c r="O956" s="44"/>
      <c r="P956" s="37" t="str">
        <f aca="false">IF(ISBLANK(O956),"a","b")</f>
        <v>a</v>
      </c>
      <c r="Q956" s="34" t="str">
        <f aca="false">IF(ISBLANK(B956),"",IF(P956="b",O956,IF(P956="a","")))</f>
        <v/>
      </c>
      <c r="R956" s="35" t="n">
        <f aca="false">IF(ISBLANK(B956),"",IF( ISBLANK(O956), , 1))</f>
        <v>0</v>
      </c>
      <c r="S956" s="38" t="str">
        <f aca="true">IF(ISBLANK(B956),"",IF( ISBLANK(K956), "" , IF( ISBLANK(O956), (TODAY()-K956)/365, (O956-K956)/365)) )</f>
        <v/>
      </c>
      <c r="T956" s="38" t="str">
        <f aca="false">IF(ISBLANK(B956),"",IF( ISBLANK(K956), "" , IF( ISBLANK(O956), ($Z$41-K956)/365, (O956-K956)/365)) )</f>
        <v/>
      </c>
      <c r="U956" s="38" t="str">
        <f aca="true">IF(ISBLANK(B956),"",IF( ISBLANK(O956), "", (TODAY()-O956)/365))</f>
        <v/>
      </c>
      <c r="V956" s="38" t="str">
        <f aca="false">IF(ISBLANK(B956),"",IF( ISBLANK(O956), "", ($Z$41-O956)/365))</f>
        <v/>
      </c>
    </row>
    <row r="957" customFormat="false" ht="15" hidden="false" customHeight="false" outlineLevel="0" collapsed="false">
      <c r="A957" s="1" t="n">
        <v>961</v>
      </c>
      <c r="B957" s="28" t="n">
        <v>154</v>
      </c>
      <c r="C957" s="29"/>
      <c r="D957" s="30" t="str">
        <f aca="false">CONCATENATE(E957,", ",F957,", кв-ры: ",H957,", агр: ",I957,", ",W957)</f>
        <v>, , кв-ры: 7, агр: , </v>
      </c>
      <c r="E957" s="31"/>
      <c r="F957" s="31"/>
      <c r="G957" s="31"/>
      <c r="H957" s="31" t="n">
        <v>7</v>
      </c>
      <c r="I957" s="32"/>
      <c r="J957" s="4"/>
      <c r="K957" s="46"/>
      <c r="L957" s="34" t="str">
        <f aca="false">IF(ISBLANK(K957),"a","b")</f>
        <v>a</v>
      </c>
      <c r="M957" s="34" t="str">
        <f aca="false">IF(ISBLANK(B957),"",IF(L957="b",K957,IF(L957="a","")))</f>
        <v/>
      </c>
      <c r="N957" s="35" t="n">
        <f aca="false">IF(ISBLANK(B957),"",IF( ISBLANK(K957), , IF( ISBLANK(O957), 1,) ))</f>
        <v>0</v>
      </c>
      <c r="O957" s="44"/>
      <c r="P957" s="37" t="str">
        <f aca="false">IF(ISBLANK(O957),"a","b")</f>
        <v>a</v>
      </c>
      <c r="Q957" s="34" t="str">
        <f aca="false">IF(ISBLANK(B957),"",IF(P957="b",O957,IF(P957="a","")))</f>
        <v/>
      </c>
      <c r="R957" s="35" t="n">
        <f aca="false">IF(ISBLANK(B957),"",IF( ISBLANK(O957), , 1))</f>
        <v>0</v>
      </c>
      <c r="S957" s="38" t="str">
        <f aca="true">IF(ISBLANK(B957),"",IF( ISBLANK(K957), "" , IF( ISBLANK(O957), (TODAY()-K957)/365, (O957-K957)/365)) )</f>
        <v/>
      </c>
      <c r="T957" s="38" t="str">
        <f aca="false">IF(ISBLANK(B957),"",IF( ISBLANK(K957), "" , IF( ISBLANK(O957), ($Z$41-K957)/365, (O957-K957)/365)) )</f>
        <v/>
      </c>
      <c r="U957" s="38" t="str">
        <f aca="true">IF(ISBLANK(B957),"",IF( ISBLANK(O957), "", (TODAY()-O957)/365))</f>
        <v/>
      </c>
      <c r="V957" s="38" t="str">
        <f aca="false">IF(ISBLANK(B957),"",IF( ISBLANK(O957), "", ($Z$41-O957)/365))</f>
        <v/>
      </c>
    </row>
    <row r="958" customFormat="false" ht="15" hidden="false" customHeight="false" outlineLevel="0" collapsed="false">
      <c r="A958" s="1" t="n">
        <v>962</v>
      </c>
      <c r="B958" s="28" t="n">
        <v>155</v>
      </c>
      <c r="C958" s="29"/>
      <c r="D958" s="30" t="str">
        <f aca="false">CONCATENATE(E958,", ",F958,", кв-ры: ",H958,", агр: ",I958,", ",W958)</f>
        <v>, , кв-ры: 8, агр: , </v>
      </c>
      <c r="E958" s="31"/>
      <c r="F958" s="31"/>
      <c r="G958" s="31"/>
      <c r="H958" s="31" t="n">
        <v>8</v>
      </c>
      <c r="I958" s="32"/>
      <c r="J958" s="4"/>
      <c r="K958" s="46"/>
      <c r="L958" s="34" t="str">
        <f aca="false">IF(ISBLANK(K958),"a","b")</f>
        <v>a</v>
      </c>
      <c r="M958" s="34" t="str">
        <f aca="false">IF(ISBLANK(B958),"",IF(L958="b",K958,IF(L958="a","")))</f>
        <v/>
      </c>
      <c r="N958" s="35" t="n">
        <f aca="false">IF(ISBLANK(B958),"",IF( ISBLANK(K958), , IF( ISBLANK(O958), 1,) ))</f>
        <v>0</v>
      </c>
      <c r="O958" s="44"/>
      <c r="P958" s="37" t="str">
        <f aca="false">IF(ISBLANK(O958),"a","b")</f>
        <v>a</v>
      </c>
      <c r="Q958" s="34" t="str">
        <f aca="false">IF(ISBLANK(B958),"",IF(P958="b",O958,IF(P958="a","")))</f>
        <v/>
      </c>
      <c r="R958" s="35" t="n">
        <f aca="false">IF(ISBLANK(B958),"",IF( ISBLANK(O958), , 1))</f>
        <v>0</v>
      </c>
      <c r="S958" s="38" t="str">
        <f aca="true">IF(ISBLANK(B958),"",IF( ISBLANK(K958), "" , IF( ISBLANK(O958), (TODAY()-K958)/365, (O958-K958)/365)) )</f>
        <v/>
      </c>
      <c r="T958" s="38" t="str">
        <f aca="false">IF(ISBLANK(B958),"",IF( ISBLANK(K958), "" , IF( ISBLANK(O958), ($Z$41-K958)/365, (O958-K958)/365)) )</f>
        <v/>
      </c>
      <c r="U958" s="38" t="str">
        <f aca="true">IF(ISBLANK(B958),"",IF( ISBLANK(O958), "", (TODAY()-O958)/365))</f>
        <v/>
      </c>
      <c r="V958" s="38" t="str">
        <f aca="false">IF(ISBLANK(B958),"",IF( ISBLANK(O958), "", ($Z$41-O958)/365))</f>
        <v/>
      </c>
    </row>
    <row r="959" customFormat="false" ht="15" hidden="false" customHeight="false" outlineLevel="0" collapsed="false">
      <c r="A959" s="1" t="n">
        <v>963</v>
      </c>
      <c r="B959" s="28" t="n">
        <v>156</v>
      </c>
      <c r="C959" s="29"/>
      <c r="D959" s="30" t="str">
        <f aca="false">CONCATENATE(E959,", ",F959,", кв-ры: ",H959,", агр: ",I959,", ",W959)</f>
        <v>, , кв-ры: 9, агр: , </v>
      </c>
      <c r="E959" s="31"/>
      <c r="F959" s="31"/>
      <c r="G959" s="31"/>
      <c r="H959" s="31" t="n">
        <v>9</v>
      </c>
      <c r="I959" s="32"/>
      <c r="J959" s="4"/>
      <c r="K959" s="46"/>
      <c r="L959" s="34" t="str">
        <f aca="false">IF(ISBLANK(K959),"a","b")</f>
        <v>a</v>
      </c>
      <c r="M959" s="34" t="str">
        <f aca="false">IF(ISBLANK(B959),"",IF(L959="b",K959,IF(L959="a","")))</f>
        <v/>
      </c>
      <c r="N959" s="35" t="n">
        <f aca="false">IF(ISBLANK(B959),"",IF( ISBLANK(K959), , IF( ISBLANK(O959), 1,) ))</f>
        <v>0</v>
      </c>
      <c r="O959" s="44"/>
      <c r="P959" s="37" t="str">
        <f aca="false">IF(ISBLANK(O959),"a","b")</f>
        <v>a</v>
      </c>
      <c r="Q959" s="34" t="str">
        <f aca="false">IF(ISBLANK(B959),"",IF(P959="b",O959,IF(P959="a","")))</f>
        <v/>
      </c>
      <c r="R959" s="35" t="n">
        <f aca="false">IF(ISBLANK(B959),"",IF( ISBLANK(O959), , 1))</f>
        <v>0</v>
      </c>
      <c r="S959" s="38" t="str">
        <f aca="true">IF(ISBLANK(B959),"",IF( ISBLANK(K959), "" , IF( ISBLANK(O959), (TODAY()-K959)/365, (O959-K959)/365)) )</f>
        <v/>
      </c>
      <c r="T959" s="38" t="str">
        <f aca="false">IF(ISBLANK(B959),"",IF( ISBLANK(K959), "" , IF( ISBLANK(O959), ($Z$41-K959)/365, (O959-K959)/365)) )</f>
        <v/>
      </c>
      <c r="U959" s="38" t="str">
        <f aca="true">IF(ISBLANK(B959),"",IF( ISBLANK(O959), "", (TODAY()-O959)/365))</f>
        <v/>
      </c>
      <c r="V959" s="38" t="str">
        <f aca="false">IF(ISBLANK(B959),"",IF( ISBLANK(O959), "", ($Z$41-O959)/365))</f>
        <v/>
      </c>
    </row>
    <row r="960" customFormat="false" ht="15" hidden="false" customHeight="false" outlineLevel="0" collapsed="false">
      <c r="A960" s="1" t="n">
        <v>964</v>
      </c>
      <c r="B960" s="28" t="n">
        <v>157</v>
      </c>
      <c r="C960" s="29"/>
      <c r="D960" s="30" t="str">
        <f aca="false">CONCATENATE(E960,", ",F960,", кв-ры: ",H960,", агр: ",I960,", ",W960)</f>
        <v>, , кв-ры: 10, агр: , </v>
      </c>
      <c r="E960" s="31"/>
      <c r="F960" s="31"/>
      <c r="G960" s="31"/>
      <c r="H960" s="31" t="n">
        <v>10</v>
      </c>
      <c r="I960" s="32"/>
      <c r="J960" s="4"/>
      <c r="K960" s="46"/>
      <c r="L960" s="34" t="str">
        <f aca="false">IF(ISBLANK(K960),"a","b")</f>
        <v>a</v>
      </c>
      <c r="M960" s="34" t="str">
        <f aca="false">IF(ISBLANK(B960),"",IF(L960="b",K960,IF(L960="a","")))</f>
        <v/>
      </c>
      <c r="N960" s="35" t="n">
        <f aca="false">IF(ISBLANK(B960),"",IF( ISBLANK(K960), , IF( ISBLANK(O960), 1,) ))</f>
        <v>0</v>
      </c>
      <c r="O960" s="44"/>
      <c r="P960" s="37" t="str">
        <f aca="false">IF(ISBLANK(O960),"a","b")</f>
        <v>a</v>
      </c>
      <c r="Q960" s="34" t="str">
        <f aca="false">IF(ISBLANK(B960),"",IF(P960="b",O960,IF(P960="a","")))</f>
        <v/>
      </c>
      <c r="R960" s="35" t="n">
        <f aca="false">IF(ISBLANK(B960),"",IF( ISBLANK(O960), , 1))</f>
        <v>0</v>
      </c>
      <c r="S960" s="38" t="str">
        <f aca="true">IF(ISBLANK(B960),"",IF( ISBLANK(K960), "" , IF( ISBLANK(O960), (TODAY()-K960)/365, (O960-K960)/365)) )</f>
        <v/>
      </c>
      <c r="T960" s="38" t="str">
        <f aca="false">IF(ISBLANK(B960),"",IF( ISBLANK(K960), "" , IF( ISBLANK(O960), ($Z$41-K960)/365, (O960-K960)/365)) )</f>
        <v/>
      </c>
      <c r="U960" s="38" t="str">
        <f aca="true">IF(ISBLANK(B960),"",IF( ISBLANK(O960), "", (TODAY()-O960)/365))</f>
        <v/>
      </c>
      <c r="V960" s="38" t="str">
        <f aca="false">IF(ISBLANK(B960),"",IF( ISBLANK(O960), "", ($Z$41-O960)/365))</f>
        <v/>
      </c>
    </row>
    <row r="961" customFormat="false" ht="15" hidden="false" customHeight="false" outlineLevel="0" collapsed="false">
      <c r="A961" s="1" t="n">
        <v>965</v>
      </c>
      <c r="B961" s="28" t="n">
        <v>158</v>
      </c>
      <c r="C961" s="29" t="n">
        <v>24</v>
      </c>
      <c r="D961" s="30" t="str">
        <f aca="false">CONCATENATE(E961,", ",F961,", кв-ры: ",H961,", агр: ",I961,", ",W961)</f>
        <v> Калинина, 32, кв-ры: 1,11,21,, агр: , </v>
      </c>
      <c r="E961" s="31" t="s">
        <v>172</v>
      </c>
      <c r="F961" s="31" t="n">
        <v>32</v>
      </c>
      <c r="G961" s="31" t="n">
        <v>27</v>
      </c>
      <c r="H961" s="31" t="s">
        <v>88</v>
      </c>
      <c r="I961" s="32"/>
      <c r="J961" s="4"/>
      <c r="K961" s="46"/>
      <c r="L961" s="34" t="str">
        <f aca="false">IF(ISBLANK(K961),"a","b")</f>
        <v>a</v>
      </c>
      <c r="M961" s="34" t="str">
        <f aca="false">IF(ISBLANK(B961),"",IF(L961="b",K961,IF(L961="a","")))</f>
        <v/>
      </c>
      <c r="N961" s="35" t="n">
        <f aca="false">IF(ISBLANK(B961),"",IF( ISBLANK(K961), , IF( ISBLANK(O961), 1,) ))</f>
        <v>0</v>
      </c>
      <c r="O961" s="44"/>
      <c r="P961" s="37" t="str">
        <f aca="false">IF(ISBLANK(O961),"a","b")</f>
        <v>a</v>
      </c>
      <c r="Q961" s="34" t="str">
        <f aca="false">IF(ISBLANK(B961),"",IF(P961="b",O961,IF(P961="a","")))</f>
        <v/>
      </c>
      <c r="R961" s="35" t="n">
        <f aca="false">IF(ISBLANK(B961),"",IF( ISBLANK(O961), , 1))</f>
        <v>0</v>
      </c>
      <c r="S961" s="38" t="str">
        <f aca="true">IF(ISBLANK(B961),"",IF( ISBLANK(K961), "" , IF( ISBLANK(O961), (TODAY()-K961)/365, (O961-K961)/365)) )</f>
        <v/>
      </c>
      <c r="T961" s="38" t="str">
        <f aca="false">IF(ISBLANK(B961),"",IF( ISBLANK(K961), "" , IF( ISBLANK(O961), ($Z$41-K961)/365, (O961-K961)/365)) )</f>
        <v/>
      </c>
      <c r="U961" s="38" t="str">
        <f aca="true">IF(ISBLANK(B961),"",IF( ISBLANK(O961), "", (TODAY()-O961)/365))</f>
        <v/>
      </c>
      <c r="V961" s="38" t="str">
        <f aca="false">IF(ISBLANK(B961),"",IF( ISBLANK(O961), "", ($Z$41-O961)/365))</f>
        <v/>
      </c>
    </row>
    <row r="962" customFormat="false" ht="15" hidden="false" customHeight="false" outlineLevel="0" collapsed="false">
      <c r="A962" s="1" t="n">
        <v>966</v>
      </c>
      <c r="B962" s="28" t="n">
        <v>159</v>
      </c>
      <c r="C962" s="29"/>
      <c r="D962" s="30" t="str">
        <f aca="false">CONCATENATE(E962,", ",F962,", кв-ры: ",H962,", агр: ",I962,", ",W962)</f>
        <v>, , кв-ры: 2,12,22,, агр: , </v>
      </c>
      <c r="E962" s="31"/>
      <c r="F962" s="31"/>
      <c r="G962" s="31"/>
      <c r="H962" s="31" t="s">
        <v>89</v>
      </c>
      <c r="I962" s="32"/>
      <c r="J962" s="4"/>
      <c r="K962" s="46"/>
      <c r="L962" s="34" t="str">
        <f aca="false">IF(ISBLANK(K962),"a","b")</f>
        <v>a</v>
      </c>
      <c r="M962" s="34" t="str">
        <f aca="false">IF(ISBLANK(B962),"",IF(L962="b",K962,IF(L962="a","")))</f>
        <v/>
      </c>
      <c r="N962" s="35" t="n">
        <f aca="false">IF(ISBLANK(B962),"",IF( ISBLANK(K962), , IF( ISBLANK(O962), 1,) ))</f>
        <v>0</v>
      </c>
      <c r="O962" s="44"/>
      <c r="P962" s="37" t="str">
        <f aca="false">IF(ISBLANK(O962),"a","b")</f>
        <v>a</v>
      </c>
      <c r="Q962" s="34" t="str">
        <f aca="false">IF(ISBLANK(B962),"",IF(P962="b",O962,IF(P962="a","")))</f>
        <v/>
      </c>
      <c r="R962" s="35" t="n">
        <f aca="false">IF(ISBLANK(B962),"",IF( ISBLANK(O962), , 1))</f>
        <v>0</v>
      </c>
      <c r="S962" s="38" t="str">
        <f aca="true">IF(ISBLANK(B962),"",IF( ISBLANK(K962), "" , IF( ISBLANK(O962), (TODAY()-K962)/365, (O962-K962)/365)) )</f>
        <v/>
      </c>
      <c r="T962" s="38" t="str">
        <f aca="false">IF(ISBLANK(B962),"",IF( ISBLANK(K962), "" , IF( ISBLANK(O962), ($Z$41-K962)/365, (O962-K962)/365)) )</f>
        <v/>
      </c>
      <c r="U962" s="38" t="str">
        <f aca="true">IF(ISBLANK(B962),"",IF( ISBLANK(O962), "", (TODAY()-O962)/365))</f>
        <v/>
      </c>
      <c r="V962" s="38" t="str">
        <f aca="false">IF(ISBLANK(B962),"",IF( ISBLANK(O962), "", ($Z$41-O962)/365))</f>
        <v/>
      </c>
    </row>
    <row r="963" customFormat="false" ht="15" hidden="false" customHeight="false" outlineLevel="0" collapsed="false">
      <c r="A963" s="1" t="n">
        <v>967</v>
      </c>
      <c r="B963" s="28" t="n">
        <v>160</v>
      </c>
      <c r="C963" s="29"/>
      <c r="D963" s="30" t="str">
        <f aca="false">CONCATENATE(E963,", ",F963,", кв-ры: ",H963,", агр: ",I963,", ",W963)</f>
        <v>, , кв-ры: 3,13,23,, агр: , </v>
      </c>
      <c r="E963" s="31"/>
      <c r="F963" s="31"/>
      <c r="G963" s="31"/>
      <c r="H963" s="31" t="s">
        <v>90</v>
      </c>
      <c r="I963" s="32"/>
      <c r="J963" s="4"/>
      <c r="K963" s="46"/>
      <c r="L963" s="34" t="str">
        <f aca="false">IF(ISBLANK(K963),"a","b")</f>
        <v>a</v>
      </c>
      <c r="M963" s="34" t="str">
        <f aca="false">IF(ISBLANK(B963),"",IF(L963="b",K963,IF(L963="a","")))</f>
        <v/>
      </c>
      <c r="N963" s="35" t="n">
        <f aca="false">IF(ISBLANK(B963),"",IF( ISBLANK(K963), , IF( ISBLANK(O963), 1,) ))</f>
        <v>0</v>
      </c>
      <c r="O963" s="44"/>
      <c r="P963" s="37" t="str">
        <f aca="false">IF(ISBLANK(O963),"a","b")</f>
        <v>a</v>
      </c>
      <c r="Q963" s="34" t="str">
        <f aca="false">IF(ISBLANK(B963),"",IF(P963="b",O963,IF(P963="a","")))</f>
        <v/>
      </c>
      <c r="R963" s="35" t="n">
        <f aca="false">IF(ISBLANK(B963),"",IF( ISBLANK(O963), , 1))</f>
        <v>0</v>
      </c>
      <c r="S963" s="38" t="str">
        <f aca="true">IF(ISBLANK(B963),"",IF( ISBLANK(K963), "" , IF( ISBLANK(O963), (TODAY()-K963)/365, (O963-K963)/365)) )</f>
        <v/>
      </c>
      <c r="T963" s="38" t="str">
        <f aca="false">IF(ISBLANK(B963),"",IF( ISBLANK(K963), "" , IF( ISBLANK(O963), ($Z$41-K963)/365, (O963-K963)/365)) )</f>
        <v/>
      </c>
      <c r="U963" s="38" t="str">
        <f aca="true">IF(ISBLANK(B963),"",IF( ISBLANK(O963), "", (TODAY()-O963)/365))</f>
        <v/>
      </c>
      <c r="V963" s="38" t="str">
        <f aca="false">IF(ISBLANK(B963),"",IF( ISBLANK(O963), "", ($Z$41-O963)/365))</f>
        <v/>
      </c>
    </row>
    <row r="964" customFormat="false" ht="15" hidden="false" customHeight="false" outlineLevel="0" collapsed="false">
      <c r="A964" s="1" t="n">
        <v>968</v>
      </c>
      <c r="B964" s="28" t="n">
        <v>161</v>
      </c>
      <c r="C964" s="29"/>
      <c r="D964" s="30" t="str">
        <f aca="false">CONCATENATE(E964,", ",F964,", кв-ры: ",H964,", агр: ",I964,", ",W964)</f>
        <v>, , кв-ры: 4,14,24,, агр: , </v>
      </c>
      <c r="E964" s="31"/>
      <c r="F964" s="31"/>
      <c r="G964" s="31"/>
      <c r="H964" s="31" t="s">
        <v>91</v>
      </c>
      <c r="I964" s="32"/>
      <c r="J964" s="4"/>
      <c r="K964" s="46"/>
      <c r="L964" s="34" t="str">
        <f aca="false">IF(ISBLANK(K964),"a","b")</f>
        <v>a</v>
      </c>
      <c r="M964" s="34" t="str">
        <f aca="false">IF(ISBLANK(B964),"",IF(L964="b",K964,IF(L964="a","")))</f>
        <v/>
      </c>
      <c r="N964" s="35" t="n">
        <f aca="false">IF(ISBLANK(B964),"",IF( ISBLANK(K964), , IF( ISBLANK(O964), 1,) ))</f>
        <v>0</v>
      </c>
      <c r="O964" s="44"/>
      <c r="P964" s="37" t="str">
        <f aca="false">IF(ISBLANK(O964),"a","b")</f>
        <v>a</v>
      </c>
      <c r="Q964" s="34" t="str">
        <f aca="false">IF(ISBLANK(B964),"",IF(P964="b",O964,IF(P964="a","")))</f>
        <v/>
      </c>
      <c r="R964" s="35" t="n">
        <f aca="false">IF(ISBLANK(B964),"",IF( ISBLANK(O964), , 1))</f>
        <v>0</v>
      </c>
      <c r="S964" s="38" t="str">
        <f aca="true">IF(ISBLANK(B964),"",IF( ISBLANK(K964), "" , IF( ISBLANK(O964), (TODAY()-K964)/365, (O964-K964)/365)) )</f>
        <v/>
      </c>
      <c r="T964" s="38" t="str">
        <f aca="false">IF(ISBLANK(B964),"",IF( ISBLANK(K964), "" , IF( ISBLANK(O964), ($Z$41-K964)/365, (O964-K964)/365)) )</f>
        <v/>
      </c>
      <c r="U964" s="38" t="str">
        <f aca="true">IF(ISBLANK(B964),"",IF( ISBLANK(O964), "", (TODAY()-O964)/365))</f>
        <v/>
      </c>
      <c r="V964" s="38" t="str">
        <f aca="false">IF(ISBLANK(B964),"",IF( ISBLANK(O964), "", ($Z$41-O964)/365))</f>
        <v/>
      </c>
    </row>
    <row r="965" customFormat="false" ht="15" hidden="false" customHeight="false" outlineLevel="0" collapsed="false">
      <c r="A965" s="1" t="n">
        <v>969</v>
      </c>
      <c r="B965" s="28" t="n">
        <v>162</v>
      </c>
      <c r="C965" s="29"/>
      <c r="D965" s="30" t="str">
        <f aca="false">CONCATENATE(E965,", ",F965,", кв-ры: ",H965,", агр: ",I965,", ",W965)</f>
        <v>, , кв-ры: 5,15,25,, агр: , </v>
      </c>
      <c r="E965" s="31"/>
      <c r="F965" s="31"/>
      <c r="G965" s="31"/>
      <c r="H965" s="31" t="s">
        <v>174</v>
      </c>
      <c r="I965" s="32"/>
      <c r="J965" s="4"/>
      <c r="K965" s="46"/>
      <c r="L965" s="34" t="str">
        <f aca="false">IF(ISBLANK(K965),"a","b")</f>
        <v>a</v>
      </c>
      <c r="M965" s="34" t="str">
        <f aca="false">IF(ISBLANK(B965),"",IF(L965="b",K965,IF(L965="a","")))</f>
        <v/>
      </c>
      <c r="N965" s="35" t="n">
        <f aca="false">IF(ISBLANK(B965),"",IF( ISBLANK(K965), , IF( ISBLANK(O965), 1,) ))</f>
        <v>0</v>
      </c>
      <c r="O965" s="44"/>
      <c r="P965" s="37" t="str">
        <f aca="false">IF(ISBLANK(O965),"a","b")</f>
        <v>a</v>
      </c>
      <c r="Q965" s="34" t="str">
        <f aca="false">IF(ISBLANK(B965),"",IF(P965="b",O965,IF(P965="a","")))</f>
        <v/>
      </c>
      <c r="R965" s="35" t="n">
        <f aca="false">IF(ISBLANK(B965),"",IF( ISBLANK(O965), , 1))</f>
        <v>0</v>
      </c>
      <c r="S965" s="38" t="str">
        <f aca="true">IF(ISBLANK(B965),"",IF( ISBLANK(K965), "" , IF( ISBLANK(O965), (TODAY()-K965)/365, (O965-K965)/365)) )</f>
        <v/>
      </c>
      <c r="T965" s="38" t="str">
        <f aca="false">IF(ISBLANK(B965),"",IF( ISBLANK(K965), "" , IF( ISBLANK(O965), ($Z$41-K965)/365, (O965-K965)/365)) )</f>
        <v/>
      </c>
      <c r="U965" s="38" t="str">
        <f aca="true">IF(ISBLANK(B965),"",IF( ISBLANK(O965), "", (TODAY()-O965)/365))</f>
        <v/>
      </c>
      <c r="V965" s="38" t="str">
        <f aca="false">IF(ISBLANK(B965),"",IF( ISBLANK(O965), "", ($Z$41-O965)/365))</f>
        <v/>
      </c>
    </row>
    <row r="966" customFormat="false" ht="15" hidden="false" customHeight="false" outlineLevel="0" collapsed="false">
      <c r="A966" s="1" t="n">
        <v>970</v>
      </c>
      <c r="B966" s="28" t="n">
        <v>163</v>
      </c>
      <c r="C966" s="29"/>
      <c r="D966" s="30" t="str">
        <f aca="false">CONCATENATE(E966,", ",F966,", кв-ры: ",H966,", агр: ",I966,", ",W966)</f>
        <v>, , кв-ры: 6,16,26,, агр: , </v>
      </c>
      <c r="E966" s="31"/>
      <c r="F966" s="31"/>
      <c r="G966" s="31"/>
      <c r="H966" s="31" t="s">
        <v>175</v>
      </c>
      <c r="I966" s="32"/>
      <c r="J966" s="4"/>
      <c r="K966" s="46"/>
      <c r="L966" s="34" t="str">
        <f aca="false">IF(ISBLANK(K966),"a","b")</f>
        <v>a</v>
      </c>
      <c r="M966" s="34" t="str">
        <f aca="false">IF(ISBLANK(B966),"",IF(L966="b",K966,IF(L966="a","")))</f>
        <v/>
      </c>
      <c r="N966" s="35" t="n">
        <f aca="false">IF(ISBLANK(B966),"",IF( ISBLANK(K966), , IF( ISBLANK(O966), 1,) ))</f>
        <v>0</v>
      </c>
      <c r="O966" s="44"/>
      <c r="P966" s="37" t="str">
        <f aca="false">IF(ISBLANK(O966),"a","b")</f>
        <v>a</v>
      </c>
      <c r="Q966" s="34" t="str">
        <f aca="false">IF(ISBLANK(B966),"",IF(P966="b",O966,IF(P966="a","")))</f>
        <v/>
      </c>
      <c r="R966" s="35" t="n">
        <f aca="false">IF(ISBLANK(B966),"",IF( ISBLANK(O966), , 1))</f>
        <v>0</v>
      </c>
      <c r="S966" s="38" t="str">
        <f aca="true">IF(ISBLANK(B966),"",IF( ISBLANK(K966), "" , IF( ISBLANK(O966), (TODAY()-K966)/365, (O966-K966)/365)) )</f>
        <v/>
      </c>
      <c r="T966" s="38" t="str">
        <f aca="false">IF(ISBLANK(B966),"",IF( ISBLANK(K966), "" , IF( ISBLANK(O966), ($Z$41-K966)/365, (O966-K966)/365)) )</f>
        <v/>
      </c>
      <c r="U966" s="38" t="str">
        <f aca="true">IF(ISBLANK(B966),"",IF( ISBLANK(O966), "", (TODAY()-O966)/365))</f>
        <v/>
      </c>
      <c r="V966" s="38" t="str">
        <f aca="false">IF(ISBLANK(B966),"",IF( ISBLANK(O966), "", ($Z$41-O966)/365))</f>
        <v/>
      </c>
    </row>
    <row r="967" customFormat="false" ht="15" hidden="false" customHeight="false" outlineLevel="0" collapsed="false">
      <c r="A967" s="1" t="n">
        <v>971</v>
      </c>
      <c r="B967" s="28" t="n">
        <v>164</v>
      </c>
      <c r="C967" s="29"/>
      <c r="D967" s="30" t="str">
        <f aca="false">CONCATENATE(E967,", ",F967,", кв-ры: ",H967,", агр: ",I967,", ",W967)</f>
        <v>, , кв-ры: 7,17,27,, агр: , </v>
      </c>
      <c r="E967" s="31"/>
      <c r="F967" s="31"/>
      <c r="G967" s="31"/>
      <c r="H967" s="31" t="s">
        <v>176</v>
      </c>
      <c r="I967" s="32"/>
      <c r="J967" s="4"/>
      <c r="K967" s="46"/>
      <c r="L967" s="34" t="str">
        <f aca="false">IF(ISBLANK(K967),"a","b")</f>
        <v>a</v>
      </c>
      <c r="M967" s="34" t="str">
        <f aca="false">IF(ISBLANK(B967),"",IF(L967="b",K967,IF(L967="a","")))</f>
        <v/>
      </c>
      <c r="N967" s="35" t="n">
        <f aca="false">IF(ISBLANK(B967),"",IF( ISBLANK(K967), , IF( ISBLANK(O967), 1,) ))</f>
        <v>0</v>
      </c>
      <c r="O967" s="44"/>
      <c r="P967" s="37" t="str">
        <f aca="false">IF(ISBLANK(O967),"a","b")</f>
        <v>a</v>
      </c>
      <c r="Q967" s="34" t="str">
        <f aca="false">IF(ISBLANK(B967),"",IF(P967="b",O967,IF(P967="a","")))</f>
        <v/>
      </c>
      <c r="R967" s="35" t="n">
        <f aca="false">IF(ISBLANK(B967),"",IF( ISBLANK(O967), , 1))</f>
        <v>0</v>
      </c>
      <c r="S967" s="38" t="str">
        <f aca="true">IF(ISBLANK(B967),"",IF( ISBLANK(K967), "" , IF( ISBLANK(O967), (TODAY()-K967)/365, (O967-K967)/365)) )</f>
        <v/>
      </c>
      <c r="T967" s="38" t="str">
        <f aca="false">IF(ISBLANK(B967),"",IF( ISBLANK(K967), "" , IF( ISBLANK(O967), ($Z$41-K967)/365, (O967-K967)/365)) )</f>
        <v/>
      </c>
      <c r="U967" s="38" t="str">
        <f aca="true">IF(ISBLANK(B967),"",IF( ISBLANK(O967), "", (TODAY()-O967)/365))</f>
        <v/>
      </c>
      <c r="V967" s="38" t="str">
        <f aca="false">IF(ISBLANK(B967),"",IF( ISBLANK(O967), "", ($Z$41-O967)/365))</f>
        <v/>
      </c>
    </row>
    <row r="968" customFormat="false" ht="15" hidden="false" customHeight="false" outlineLevel="0" collapsed="false">
      <c r="A968" s="1" t="n">
        <v>972</v>
      </c>
      <c r="B968" s="28" t="n">
        <v>165</v>
      </c>
      <c r="C968" s="29"/>
      <c r="D968" s="30" t="str">
        <f aca="false">CONCATENATE(E968,", ",F968,", кв-ры: ",H968,", агр: ",I968,", ",W968)</f>
        <v>, , кв-ры: 8,18,, агр: , </v>
      </c>
      <c r="E968" s="31"/>
      <c r="F968" s="31"/>
      <c r="G968" s="31"/>
      <c r="H968" s="31" t="s">
        <v>93</v>
      </c>
      <c r="I968" s="32"/>
      <c r="J968" s="4"/>
      <c r="K968" s="46"/>
      <c r="L968" s="34" t="str">
        <f aca="false">IF(ISBLANK(K968),"a","b")</f>
        <v>a</v>
      </c>
      <c r="M968" s="34" t="str">
        <f aca="false">IF(ISBLANK(B968),"",IF(L968="b",K968,IF(L968="a","")))</f>
        <v/>
      </c>
      <c r="N968" s="35" t="n">
        <f aca="false">IF(ISBLANK(B968),"",IF( ISBLANK(K968), , IF( ISBLANK(O968), 1,) ))</f>
        <v>0</v>
      </c>
      <c r="O968" s="44"/>
      <c r="P968" s="37" t="str">
        <f aca="false">IF(ISBLANK(O968),"a","b")</f>
        <v>a</v>
      </c>
      <c r="Q968" s="34" t="str">
        <f aca="false">IF(ISBLANK(B968),"",IF(P968="b",O968,IF(P968="a","")))</f>
        <v/>
      </c>
      <c r="R968" s="35" t="n">
        <f aca="false">IF(ISBLANK(B968),"",IF( ISBLANK(O968), , 1))</f>
        <v>0</v>
      </c>
      <c r="S968" s="38" t="str">
        <f aca="true">IF(ISBLANK(B968),"",IF( ISBLANK(K968), "" , IF( ISBLANK(O968), (TODAY()-K968)/365, (O968-K968)/365)) )</f>
        <v/>
      </c>
      <c r="T968" s="38" t="str">
        <f aca="false">IF(ISBLANK(B968),"",IF( ISBLANK(K968), "" , IF( ISBLANK(O968), ($Z$41-K968)/365, (O968-K968)/365)) )</f>
        <v/>
      </c>
      <c r="U968" s="38" t="str">
        <f aca="true">IF(ISBLANK(B968),"",IF( ISBLANK(O968), "", (TODAY()-O968)/365))</f>
        <v/>
      </c>
      <c r="V968" s="38" t="str">
        <f aca="false">IF(ISBLANK(B968),"",IF( ISBLANK(O968), "", ($Z$41-O968)/365))</f>
        <v/>
      </c>
    </row>
    <row r="969" customFormat="false" ht="15" hidden="false" customHeight="false" outlineLevel="0" collapsed="false">
      <c r="A969" s="1" t="n">
        <v>973</v>
      </c>
      <c r="B969" s="28" t="n">
        <v>166</v>
      </c>
      <c r="C969" s="29"/>
      <c r="D969" s="30" t="str">
        <f aca="false">CONCATENATE(E969,", ",F969,", кв-ры: ",H969,", агр: ",I969,", ",W969)</f>
        <v>, , кв-ры: 9,19,, агр: , </v>
      </c>
      <c r="E969" s="31"/>
      <c r="F969" s="31"/>
      <c r="G969" s="31"/>
      <c r="H969" s="31" t="s">
        <v>94</v>
      </c>
      <c r="I969" s="32"/>
      <c r="J969" s="4"/>
      <c r="K969" s="46"/>
      <c r="L969" s="34" t="str">
        <f aca="false">IF(ISBLANK(K969),"a","b")</f>
        <v>a</v>
      </c>
      <c r="M969" s="34" t="str">
        <f aca="false">IF(ISBLANK(B969),"",IF(L969="b",K969,IF(L969="a","")))</f>
        <v/>
      </c>
      <c r="N969" s="35" t="n">
        <f aca="false">IF(ISBLANK(B969),"",IF( ISBLANK(K969), , IF( ISBLANK(O969), 1,) ))</f>
        <v>0</v>
      </c>
      <c r="O969" s="44"/>
      <c r="P969" s="37" t="str">
        <f aca="false">IF(ISBLANK(O969),"a","b")</f>
        <v>a</v>
      </c>
      <c r="Q969" s="34" t="str">
        <f aca="false">IF(ISBLANK(B969),"",IF(P969="b",O969,IF(P969="a","")))</f>
        <v/>
      </c>
      <c r="R969" s="35" t="n">
        <f aca="false">IF(ISBLANK(B969),"",IF( ISBLANK(O969), , 1))</f>
        <v>0</v>
      </c>
      <c r="S969" s="38" t="str">
        <f aca="true">IF(ISBLANK(B969),"",IF( ISBLANK(K969), "" , IF( ISBLANK(O969), (TODAY()-K969)/365, (O969-K969)/365)) )</f>
        <v/>
      </c>
      <c r="T969" s="38" t="str">
        <f aca="false">IF(ISBLANK(B969),"",IF( ISBLANK(K969), "" , IF( ISBLANK(O969), ($Z$41-K969)/365, (O969-K969)/365)) )</f>
        <v/>
      </c>
      <c r="U969" s="38" t="str">
        <f aca="true">IF(ISBLANK(B969),"",IF( ISBLANK(O969), "", (TODAY()-O969)/365))</f>
        <v/>
      </c>
      <c r="V969" s="38" t="str">
        <f aca="false">IF(ISBLANK(B969),"",IF( ISBLANK(O969), "", ($Z$41-O969)/365))</f>
        <v/>
      </c>
    </row>
    <row r="970" customFormat="false" ht="15" hidden="false" customHeight="false" outlineLevel="0" collapsed="false">
      <c r="A970" s="1" t="n">
        <v>974</v>
      </c>
      <c r="B970" s="28" t="n">
        <v>167</v>
      </c>
      <c r="C970" s="29"/>
      <c r="D970" s="30" t="str">
        <f aca="false">CONCATENATE(E970,", ",F970,", кв-ры: ",H970,", агр: ",I970,", ",W970)</f>
        <v>, , кв-ры: 10,20,, агр: , </v>
      </c>
      <c r="E970" s="31"/>
      <c r="F970" s="31"/>
      <c r="G970" s="31"/>
      <c r="H970" s="31" t="s">
        <v>95</v>
      </c>
      <c r="I970" s="32"/>
      <c r="J970" s="4"/>
      <c r="K970" s="46"/>
      <c r="L970" s="34" t="str">
        <f aca="false">IF(ISBLANK(K970),"a","b")</f>
        <v>a</v>
      </c>
      <c r="M970" s="34" t="str">
        <f aca="false">IF(ISBLANK(B970),"",IF(L970="b",K970,IF(L970="a","")))</f>
        <v/>
      </c>
      <c r="N970" s="35" t="n">
        <f aca="false">IF(ISBLANK(B970),"",IF( ISBLANK(K970), , IF( ISBLANK(O970), 1,) ))</f>
        <v>0</v>
      </c>
      <c r="O970" s="44"/>
      <c r="P970" s="37" t="str">
        <f aca="false">IF(ISBLANK(O970),"a","b")</f>
        <v>a</v>
      </c>
      <c r="Q970" s="34" t="str">
        <f aca="false">IF(ISBLANK(B970),"",IF(P970="b",O970,IF(P970="a","")))</f>
        <v/>
      </c>
      <c r="R970" s="35" t="n">
        <f aca="false">IF(ISBLANK(B970),"",IF( ISBLANK(O970), , 1))</f>
        <v>0</v>
      </c>
      <c r="S970" s="38" t="str">
        <f aca="true">IF(ISBLANK(B970),"",IF( ISBLANK(K970), "" , IF( ISBLANK(O970), (TODAY()-K970)/365, (O970-K970)/365)) )</f>
        <v/>
      </c>
      <c r="T970" s="38" t="str">
        <f aca="false">IF(ISBLANK(B970),"",IF( ISBLANK(K970), "" , IF( ISBLANK(O970), ($Z$41-K970)/365, (O970-K970)/365)) )</f>
        <v/>
      </c>
      <c r="U970" s="38" t="str">
        <f aca="true">IF(ISBLANK(B970),"",IF( ISBLANK(O970), "", (TODAY()-O970)/365))</f>
        <v/>
      </c>
      <c r="V970" s="38" t="str">
        <f aca="false">IF(ISBLANK(B970),"",IF( ISBLANK(O970), "", ($Z$41-O970)/365))</f>
        <v/>
      </c>
    </row>
    <row r="971" customFormat="false" ht="15" hidden="false" customHeight="false" outlineLevel="0" collapsed="false">
      <c r="A971" s="1" t="n">
        <v>975</v>
      </c>
      <c r="B971" s="28" t="n">
        <v>168</v>
      </c>
      <c r="C971" s="29" t="n">
        <v>25</v>
      </c>
      <c r="D971" s="30" t="str">
        <f aca="false">CONCATENATE(E971,", ",F971,", кв-ры: ",H971,", агр: ",I971,", ",W971)</f>
        <v> Калинина, 39, кв-ры: , агр: Общежитие, </v>
      </c>
      <c r="E971" s="31" t="s">
        <v>172</v>
      </c>
      <c r="F971" s="31" t="n">
        <v>39</v>
      </c>
      <c r="G971" s="31" t="s">
        <v>189</v>
      </c>
      <c r="H971" s="31"/>
      <c r="I971" s="32" t="s">
        <v>161</v>
      </c>
      <c r="J971" s="4"/>
      <c r="K971" s="46"/>
      <c r="L971" s="34" t="str">
        <f aca="false">IF(ISBLANK(K971),"a","b")</f>
        <v>a</v>
      </c>
      <c r="M971" s="34" t="str">
        <f aca="false">IF(ISBLANK(B971),"",IF(L971="b",K971,IF(L971="a","")))</f>
        <v/>
      </c>
      <c r="N971" s="35" t="n">
        <f aca="false">IF(ISBLANK(B971),"",IF( ISBLANK(K971), , IF( ISBLANK(O971), 1,) ))</f>
        <v>0</v>
      </c>
      <c r="O971" s="44"/>
      <c r="P971" s="37" t="str">
        <f aca="false">IF(ISBLANK(O971),"a","b")</f>
        <v>a</v>
      </c>
      <c r="Q971" s="34" t="str">
        <f aca="false">IF(ISBLANK(B971),"",IF(P971="b",O971,IF(P971="a","")))</f>
        <v/>
      </c>
      <c r="R971" s="35" t="n">
        <f aca="false">IF(ISBLANK(B971),"",IF( ISBLANK(O971), , 1))</f>
        <v>0</v>
      </c>
      <c r="S971" s="38" t="str">
        <f aca="true">IF(ISBLANK(B971),"",IF( ISBLANK(K971), "" , IF( ISBLANK(O971), (TODAY()-K971)/365, (O971-K971)/365)) )</f>
        <v/>
      </c>
      <c r="T971" s="38" t="str">
        <f aca="false">IF(ISBLANK(B971),"",IF( ISBLANK(K971), "" , IF( ISBLANK(O971), ($Z$41-K971)/365, (O971-K971)/365)) )</f>
        <v/>
      </c>
      <c r="U971" s="38" t="str">
        <f aca="true">IF(ISBLANK(B971),"",IF( ISBLANK(O971), "", (TODAY()-O971)/365))</f>
        <v/>
      </c>
      <c r="V971" s="38" t="str">
        <f aca="false">IF(ISBLANK(B971),"",IF( ISBLANK(O971), "", ($Z$41-O971)/365))</f>
        <v/>
      </c>
    </row>
    <row r="972" customFormat="false" ht="15" hidden="false" customHeight="false" outlineLevel="0" collapsed="false">
      <c r="A972" s="1" t="n">
        <v>976</v>
      </c>
      <c r="B972" s="28" t="n">
        <v>169</v>
      </c>
      <c r="C972" s="29" t="n">
        <v>26</v>
      </c>
      <c r="D972" s="30" t="str">
        <f aca="false">CONCATENATE(E972,", ",F972,", кв-ры: ",H972,", агр: ",I972,", ",W972)</f>
        <v> Калинина, 3, кв-ры: 1, агр: , </v>
      </c>
      <c r="E972" s="31" t="s">
        <v>172</v>
      </c>
      <c r="F972" s="31" t="n">
        <v>3</v>
      </c>
      <c r="G972" s="31" t="n">
        <v>5</v>
      </c>
      <c r="H972" s="31" t="n">
        <v>1</v>
      </c>
      <c r="I972" s="32"/>
      <c r="J972" s="4"/>
      <c r="K972" s="46"/>
      <c r="L972" s="34" t="str">
        <f aca="false">IF(ISBLANK(K972),"a","b")</f>
        <v>a</v>
      </c>
      <c r="M972" s="34" t="str">
        <f aca="false">IF(ISBLANK(B972),"",IF(L972="b",K972,IF(L972="a","")))</f>
        <v/>
      </c>
      <c r="N972" s="35" t="n">
        <f aca="false">IF(ISBLANK(B972),"",IF( ISBLANK(K972), , IF( ISBLANK(O972), 1,) ))</f>
        <v>0</v>
      </c>
      <c r="O972" s="44"/>
      <c r="P972" s="37" t="str">
        <f aca="false">IF(ISBLANK(O972),"a","b")</f>
        <v>a</v>
      </c>
      <c r="Q972" s="34" t="str">
        <f aca="false">IF(ISBLANK(B972),"",IF(P972="b",O972,IF(P972="a","")))</f>
        <v/>
      </c>
      <c r="R972" s="35" t="n">
        <f aca="false">IF(ISBLANK(B972),"",IF( ISBLANK(O972), , 1))</f>
        <v>0</v>
      </c>
      <c r="S972" s="38" t="str">
        <f aca="true">IF(ISBLANK(B972),"",IF( ISBLANK(K972), "" , IF( ISBLANK(O972), (TODAY()-K972)/365, (O972-K972)/365)) )</f>
        <v/>
      </c>
      <c r="T972" s="38" t="str">
        <f aca="false">IF(ISBLANK(B972),"",IF( ISBLANK(K972), "" , IF( ISBLANK(O972), ($Z$41-K972)/365, (O972-K972)/365)) )</f>
        <v/>
      </c>
      <c r="U972" s="38" t="str">
        <f aca="true">IF(ISBLANK(B972),"",IF( ISBLANK(O972), "", (TODAY()-O972)/365))</f>
        <v/>
      </c>
      <c r="V972" s="38" t="str">
        <f aca="false">IF(ISBLANK(B972),"",IF( ISBLANK(O972), "", ($Z$41-O972)/365))</f>
        <v/>
      </c>
    </row>
    <row r="973" customFormat="false" ht="15" hidden="false" customHeight="false" outlineLevel="0" collapsed="false">
      <c r="A973" s="1" t="n">
        <v>977</v>
      </c>
      <c r="B973" s="28" t="n">
        <v>170</v>
      </c>
      <c r="C973" s="29"/>
      <c r="D973" s="30" t="str">
        <f aca="false">CONCATENATE(E973,", ",F973,", кв-ры: ",H973,", агр: ",I973,", ",W973)</f>
        <v>, , кв-ры: 2, агр: , </v>
      </c>
      <c r="E973" s="31"/>
      <c r="F973" s="31"/>
      <c r="G973" s="31"/>
      <c r="H973" s="31" t="n">
        <v>2</v>
      </c>
      <c r="I973" s="32"/>
      <c r="J973" s="4"/>
      <c r="K973" s="46"/>
      <c r="L973" s="34" t="str">
        <f aca="false">IF(ISBLANK(K973),"a","b")</f>
        <v>a</v>
      </c>
      <c r="M973" s="34" t="str">
        <f aca="false">IF(ISBLANK(B973),"",IF(L973="b",K973,IF(L973="a","")))</f>
        <v/>
      </c>
      <c r="N973" s="35" t="n">
        <f aca="false">IF(ISBLANK(B973),"",IF( ISBLANK(K973), , IF( ISBLANK(O973), 1,) ))</f>
        <v>0</v>
      </c>
      <c r="O973" s="44"/>
      <c r="P973" s="37" t="str">
        <f aca="false">IF(ISBLANK(O973),"a","b")</f>
        <v>a</v>
      </c>
      <c r="Q973" s="34" t="str">
        <f aca="false">IF(ISBLANK(B973),"",IF(P973="b",O973,IF(P973="a","")))</f>
        <v/>
      </c>
      <c r="R973" s="35" t="n">
        <f aca="false">IF(ISBLANK(B973),"",IF( ISBLANK(O973), , 1))</f>
        <v>0</v>
      </c>
      <c r="S973" s="38" t="str">
        <f aca="true">IF(ISBLANK(B973),"",IF( ISBLANK(K973), "" , IF( ISBLANK(O973), (TODAY()-K973)/365, (O973-K973)/365)) )</f>
        <v/>
      </c>
      <c r="T973" s="38" t="str">
        <f aca="false">IF(ISBLANK(B973),"",IF( ISBLANK(K973), "" , IF( ISBLANK(O973), ($Z$41-K973)/365, (O973-K973)/365)) )</f>
        <v/>
      </c>
      <c r="U973" s="38" t="str">
        <f aca="true">IF(ISBLANK(B973),"",IF( ISBLANK(O973), "", (TODAY()-O973)/365))</f>
        <v/>
      </c>
      <c r="V973" s="38" t="str">
        <f aca="false">IF(ISBLANK(B973),"",IF( ISBLANK(O973), "", ($Z$41-O973)/365))</f>
        <v/>
      </c>
    </row>
    <row r="974" customFormat="false" ht="15" hidden="false" customHeight="false" outlineLevel="0" collapsed="false">
      <c r="A974" s="1" t="n">
        <v>978</v>
      </c>
      <c r="B974" s="28" t="n">
        <v>171</v>
      </c>
      <c r="C974" s="29"/>
      <c r="D974" s="30" t="str">
        <f aca="false">CONCATENATE(E974,", ",F974,", кв-ры: ",H974,", агр: ",I974,", ",W974)</f>
        <v>, , кв-ры: 3, агр: , </v>
      </c>
      <c r="E974" s="31"/>
      <c r="F974" s="31"/>
      <c r="G974" s="31"/>
      <c r="H974" s="31" t="n">
        <v>3</v>
      </c>
      <c r="I974" s="32"/>
      <c r="J974" s="4"/>
      <c r="K974" s="46"/>
      <c r="L974" s="34" t="str">
        <f aca="false">IF(ISBLANK(K974),"a","b")</f>
        <v>a</v>
      </c>
      <c r="M974" s="34" t="str">
        <f aca="false">IF(ISBLANK(B974),"",IF(L974="b",K974,IF(L974="a","")))</f>
        <v/>
      </c>
      <c r="N974" s="35" t="n">
        <f aca="false">IF(ISBLANK(B974),"",IF( ISBLANK(K974), , IF( ISBLANK(O974), 1,) ))</f>
        <v>0</v>
      </c>
      <c r="O974" s="44"/>
      <c r="P974" s="37" t="str">
        <f aca="false">IF(ISBLANK(O974),"a","b")</f>
        <v>a</v>
      </c>
      <c r="Q974" s="34" t="str">
        <f aca="false">IF(ISBLANK(B974),"",IF(P974="b",O974,IF(P974="a","")))</f>
        <v/>
      </c>
      <c r="R974" s="35" t="n">
        <f aca="false">IF(ISBLANK(B974),"",IF( ISBLANK(O974), , 1))</f>
        <v>0</v>
      </c>
      <c r="S974" s="38" t="str">
        <f aca="true">IF(ISBLANK(B974),"",IF( ISBLANK(K974), "" , IF( ISBLANK(O974), (TODAY()-K974)/365, (O974-K974)/365)) )</f>
        <v/>
      </c>
      <c r="T974" s="38" t="str">
        <f aca="false">IF(ISBLANK(B974),"",IF( ISBLANK(K974), "" , IF( ISBLANK(O974), ($Z$41-K974)/365, (O974-K974)/365)) )</f>
        <v/>
      </c>
      <c r="U974" s="38" t="str">
        <f aca="true">IF(ISBLANK(B974),"",IF( ISBLANK(O974), "", (TODAY()-O974)/365))</f>
        <v/>
      </c>
      <c r="V974" s="38" t="str">
        <f aca="false">IF(ISBLANK(B974),"",IF( ISBLANK(O974), "", ($Z$41-O974)/365))</f>
        <v/>
      </c>
    </row>
    <row r="975" customFormat="false" ht="15" hidden="false" customHeight="false" outlineLevel="0" collapsed="false">
      <c r="A975" s="1" t="n">
        <v>979</v>
      </c>
      <c r="B975" s="28" t="n">
        <v>172</v>
      </c>
      <c r="C975" s="29"/>
      <c r="D975" s="30" t="str">
        <f aca="false">CONCATENATE(E975,", ",F975,", кв-ры: ",H975,", агр: ",I975,", ",W975)</f>
        <v>, , кв-ры: 4, агр: , </v>
      </c>
      <c r="E975" s="31"/>
      <c r="F975" s="31"/>
      <c r="G975" s="31"/>
      <c r="H975" s="31" t="n">
        <v>4</v>
      </c>
      <c r="I975" s="32"/>
      <c r="J975" s="4"/>
      <c r="K975" s="46"/>
      <c r="L975" s="34" t="str">
        <f aca="false">IF(ISBLANK(K975),"a","b")</f>
        <v>a</v>
      </c>
      <c r="M975" s="34" t="str">
        <f aca="false">IF(ISBLANK(B975),"",IF(L975="b",K975,IF(L975="a","")))</f>
        <v/>
      </c>
      <c r="N975" s="35" t="n">
        <f aca="false">IF(ISBLANK(B975),"",IF( ISBLANK(K975), , IF( ISBLANK(O975), 1,) ))</f>
        <v>0</v>
      </c>
      <c r="O975" s="44"/>
      <c r="P975" s="37" t="str">
        <f aca="false">IF(ISBLANK(O975),"a","b")</f>
        <v>a</v>
      </c>
      <c r="Q975" s="34" t="str">
        <f aca="false">IF(ISBLANK(B975),"",IF(P975="b",O975,IF(P975="a","")))</f>
        <v/>
      </c>
      <c r="R975" s="35" t="n">
        <f aca="false">IF(ISBLANK(B975),"",IF( ISBLANK(O975), , 1))</f>
        <v>0</v>
      </c>
      <c r="S975" s="38" t="str">
        <f aca="true">IF(ISBLANK(B975),"",IF( ISBLANK(K975), "" , IF( ISBLANK(O975), (TODAY()-K975)/365, (O975-K975)/365)) )</f>
        <v/>
      </c>
      <c r="T975" s="38" t="str">
        <f aca="false">IF(ISBLANK(B975),"",IF( ISBLANK(K975), "" , IF( ISBLANK(O975), ($Z$41-K975)/365, (O975-K975)/365)) )</f>
        <v/>
      </c>
      <c r="U975" s="38" t="str">
        <f aca="true">IF(ISBLANK(B975),"",IF( ISBLANK(O975), "", (TODAY()-O975)/365))</f>
        <v/>
      </c>
      <c r="V975" s="38" t="str">
        <f aca="false">IF(ISBLANK(B975),"",IF( ISBLANK(O975), "", ($Z$41-O975)/365))</f>
        <v/>
      </c>
    </row>
    <row r="976" customFormat="false" ht="15" hidden="false" customHeight="false" outlineLevel="0" collapsed="false">
      <c r="A976" s="1" t="n">
        <v>980</v>
      </c>
      <c r="B976" s="28" t="n">
        <v>173</v>
      </c>
      <c r="C976" s="29"/>
      <c r="D976" s="30" t="str">
        <f aca="false">CONCATENATE(E976,", ",F976,", кв-ры: ",H976,", агр: ",I976,", ",W976)</f>
        <v>, , кв-ры: 5, агр: , </v>
      </c>
      <c r="E976" s="31"/>
      <c r="F976" s="31"/>
      <c r="G976" s="31"/>
      <c r="H976" s="31" t="n">
        <v>5</v>
      </c>
      <c r="I976" s="32"/>
      <c r="J976" s="4"/>
      <c r="K976" s="46"/>
      <c r="L976" s="34" t="str">
        <f aca="false">IF(ISBLANK(K976),"a","b")</f>
        <v>a</v>
      </c>
      <c r="M976" s="34" t="str">
        <f aca="false">IF(ISBLANK(B976),"",IF(L976="b",K976,IF(L976="a","")))</f>
        <v/>
      </c>
      <c r="N976" s="35" t="n">
        <f aca="false">IF(ISBLANK(B976),"",IF( ISBLANK(K976), , IF( ISBLANK(O976), 1,) ))</f>
        <v>0</v>
      </c>
      <c r="O976" s="44"/>
      <c r="P976" s="37" t="str">
        <f aca="false">IF(ISBLANK(O976),"a","b")</f>
        <v>a</v>
      </c>
      <c r="Q976" s="34" t="str">
        <f aca="false">IF(ISBLANK(B976),"",IF(P976="b",O976,IF(P976="a","")))</f>
        <v/>
      </c>
      <c r="R976" s="35" t="n">
        <f aca="false">IF(ISBLANK(B976),"",IF( ISBLANK(O976), , 1))</f>
        <v>0</v>
      </c>
      <c r="S976" s="38" t="str">
        <f aca="true">IF(ISBLANK(B976),"",IF( ISBLANK(K976), "" , IF( ISBLANK(O976), (TODAY()-K976)/365, (O976-K976)/365)) )</f>
        <v/>
      </c>
      <c r="T976" s="38" t="str">
        <f aca="false">IF(ISBLANK(B976),"",IF( ISBLANK(K976), "" , IF( ISBLANK(O976), ($Z$41-K976)/365, (O976-K976)/365)) )</f>
        <v/>
      </c>
      <c r="U976" s="38" t="str">
        <f aca="true">IF(ISBLANK(B976),"",IF( ISBLANK(O976), "", (TODAY()-O976)/365))</f>
        <v/>
      </c>
      <c r="V976" s="38" t="str">
        <f aca="false">IF(ISBLANK(B976),"",IF( ISBLANK(O976), "", ($Z$41-O976)/365))</f>
        <v/>
      </c>
    </row>
    <row r="977" customFormat="false" ht="15" hidden="false" customHeight="false" outlineLevel="0" collapsed="false">
      <c r="A977" s="1" t="n">
        <v>981</v>
      </c>
      <c r="B977" s="28" t="n">
        <v>174</v>
      </c>
      <c r="C977" s="29" t="n">
        <v>1</v>
      </c>
      <c r="D977" s="30" t="str">
        <f aca="false">CONCATENATE(E977,", ",F977,", кв-ры: ",H977,", агр: ",I977,", ",W977)</f>
        <v>Береговая, 2, кв-ры: 1, агр: отказ: 1,3,4,5,6,7,8, </v>
      </c>
      <c r="E977" s="31" t="s">
        <v>190</v>
      </c>
      <c r="F977" s="31" t="n">
        <v>2</v>
      </c>
      <c r="G977" s="31" t="n">
        <v>8</v>
      </c>
      <c r="H977" s="31" t="n">
        <v>1</v>
      </c>
      <c r="I977" s="69" t="s">
        <v>191</v>
      </c>
      <c r="J977" s="4"/>
      <c r="K977" s="46"/>
      <c r="L977" s="34" t="str">
        <f aca="false">IF(ISBLANK(K977),"a","b")</f>
        <v>a</v>
      </c>
      <c r="M977" s="34" t="str">
        <f aca="false">IF(ISBLANK(B977),"",IF(L977="b",K977,IF(L977="a","")))</f>
        <v/>
      </c>
      <c r="N977" s="35" t="n">
        <f aca="false">IF(ISBLANK(B977),"",IF( ISBLANK(K977), , IF( ISBLANK(O977), 1,) ))</f>
        <v>0</v>
      </c>
      <c r="O977" s="44"/>
      <c r="P977" s="37" t="str">
        <f aca="false">IF(ISBLANK(O977),"a","b")</f>
        <v>a</v>
      </c>
      <c r="Q977" s="34" t="str">
        <f aca="false">IF(ISBLANK(B977),"",IF(P977="b",O977,IF(P977="a","")))</f>
        <v/>
      </c>
      <c r="R977" s="35" t="n">
        <f aca="false">IF(ISBLANK(B977),"",IF( ISBLANK(O977), , 1))</f>
        <v>0</v>
      </c>
      <c r="S977" s="38" t="str">
        <f aca="true">IF(ISBLANK(B977),"",IF( ISBLANK(K977), "" , IF( ISBLANK(O977), (TODAY()-K977)/365, (O977-K977)/365)) )</f>
        <v/>
      </c>
      <c r="T977" s="38" t="str">
        <f aca="false">IF(ISBLANK(B977),"",IF( ISBLANK(K977), "" , IF( ISBLANK(O977), ($Z$41-K977)/365, (O977-K977)/365)) )</f>
        <v/>
      </c>
      <c r="U977" s="38" t="str">
        <f aca="true">IF(ISBLANK(B977),"",IF( ISBLANK(O977), "", (TODAY()-O977)/365))</f>
        <v/>
      </c>
      <c r="V977" s="38" t="str">
        <f aca="false">IF(ISBLANK(B977),"",IF( ISBLANK(O977), "", ($Z$41-O977)/365))</f>
        <v/>
      </c>
    </row>
    <row r="978" customFormat="false" ht="15" hidden="false" customHeight="false" outlineLevel="0" collapsed="false">
      <c r="A978" s="1" t="n">
        <v>982</v>
      </c>
      <c r="B978" s="28" t="n">
        <v>175</v>
      </c>
      <c r="C978" s="29"/>
      <c r="D978" s="30" t="str">
        <f aca="false">CONCATENATE(E978,", ",F978,", кв-ры: ",H978,", агр: ",I978,", ",W978)</f>
        <v>, , кв-ры: 2, агр: отказ: 1,3,4,5,6,7,9, </v>
      </c>
      <c r="E978" s="31"/>
      <c r="F978" s="31"/>
      <c r="G978" s="31"/>
      <c r="H978" s="31" t="n">
        <v>2</v>
      </c>
      <c r="I978" s="69" t="s">
        <v>192</v>
      </c>
      <c r="J978" s="4"/>
      <c r="K978" s="46"/>
      <c r="L978" s="34" t="str">
        <f aca="false">IF(ISBLANK(K978),"a","b")</f>
        <v>a</v>
      </c>
      <c r="M978" s="34" t="str">
        <f aca="false">IF(ISBLANK(B978),"",IF(L978="b",K978,IF(L978="a","")))</f>
        <v/>
      </c>
      <c r="N978" s="35" t="n">
        <f aca="false">IF(ISBLANK(B978),"",IF( ISBLANK(K978), , IF( ISBLANK(O978), 1,) ))</f>
        <v>0</v>
      </c>
      <c r="O978" s="44"/>
      <c r="P978" s="37" t="str">
        <f aca="false">IF(ISBLANK(O978),"a","b")</f>
        <v>a</v>
      </c>
      <c r="Q978" s="34" t="str">
        <f aca="false">IF(ISBLANK(B978),"",IF(P978="b",O978,IF(P978="a","")))</f>
        <v/>
      </c>
      <c r="R978" s="35" t="n">
        <f aca="false">IF(ISBLANK(B978),"",IF( ISBLANK(O978), , 1))</f>
        <v>0</v>
      </c>
      <c r="S978" s="38" t="str">
        <f aca="true">IF(ISBLANK(B978),"",IF( ISBLANK(K978), "" , IF( ISBLANK(O978), (TODAY()-K978)/365, (O978-K978)/365)) )</f>
        <v/>
      </c>
      <c r="T978" s="38" t="str">
        <f aca="false">IF(ISBLANK(B978),"",IF( ISBLANK(K978), "" , IF( ISBLANK(O978), ($Z$41-K978)/365, (O978-K978)/365)) )</f>
        <v/>
      </c>
      <c r="U978" s="38" t="str">
        <f aca="true">IF(ISBLANK(B978),"",IF( ISBLANK(O978), "", (TODAY()-O978)/365))</f>
        <v/>
      </c>
      <c r="V978" s="38" t="str">
        <f aca="false">IF(ISBLANK(B978),"",IF( ISBLANK(O978), "", ($Z$41-O978)/365))</f>
        <v/>
      </c>
    </row>
    <row r="979" customFormat="false" ht="15" hidden="false" customHeight="false" outlineLevel="0" collapsed="false">
      <c r="A979" s="1" t="n">
        <v>983</v>
      </c>
      <c r="B979" s="28" t="n">
        <v>176</v>
      </c>
      <c r="C979" s="29"/>
      <c r="D979" s="30" t="str">
        <f aca="false">CONCATENATE(E979,", ",F979,", кв-ры: ",H979,", агр: ",I979,", ",W979)</f>
        <v>, , кв-ры: 3, агр: отказ: 1,3,4,5,6,7,10, </v>
      </c>
      <c r="E979" s="31"/>
      <c r="F979" s="31"/>
      <c r="G979" s="31"/>
      <c r="H979" s="31" t="n">
        <v>3</v>
      </c>
      <c r="I979" s="69" t="s">
        <v>193</v>
      </c>
      <c r="J979" s="4"/>
      <c r="K979" s="46"/>
      <c r="L979" s="34" t="str">
        <f aca="false">IF(ISBLANK(K979),"a","b")</f>
        <v>a</v>
      </c>
      <c r="M979" s="34" t="str">
        <f aca="false">IF(ISBLANK(B979),"",IF(L979="b",K979,IF(L979="a","")))</f>
        <v/>
      </c>
      <c r="N979" s="35" t="n">
        <f aca="false">IF(ISBLANK(B979),"",IF( ISBLANK(K979), , IF( ISBLANK(O979), 1,) ))</f>
        <v>0</v>
      </c>
      <c r="O979" s="44"/>
      <c r="P979" s="37" t="str">
        <f aca="false">IF(ISBLANK(O979),"a","b")</f>
        <v>a</v>
      </c>
      <c r="Q979" s="34" t="str">
        <f aca="false">IF(ISBLANK(B979),"",IF(P979="b",O979,IF(P979="a","")))</f>
        <v/>
      </c>
      <c r="R979" s="35" t="n">
        <f aca="false">IF(ISBLANK(B979),"",IF( ISBLANK(O979), , 1))</f>
        <v>0</v>
      </c>
      <c r="S979" s="38" t="str">
        <f aca="true">IF(ISBLANK(B979),"",IF( ISBLANK(K979), "" , IF( ISBLANK(O979), (TODAY()-K979)/365, (O979-K979)/365)) )</f>
        <v/>
      </c>
      <c r="T979" s="38" t="str">
        <f aca="false">IF(ISBLANK(B979),"",IF( ISBLANK(K979), "" , IF( ISBLANK(O979), ($Z$41-K979)/365, (O979-K979)/365)) )</f>
        <v/>
      </c>
      <c r="U979" s="38" t="str">
        <f aca="true">IF(ISBLANK(B979),"",IF( ISBLANK(O979), "", (TODAY()-O979)/365))</f>
        <v/>
      </c>
      <c r="V979" s="38" t="str">
        <f aca="false">IF(ISBLANK(B979),"",IF( ISBLANK(O979), "", ($Z$41-O979)/365))</f>
        <v/>
      </c>
    </row>
    <row r="980" customFormat="false" ht="15" hidden="false" customHeight="false" outlineLevel="0" collapsed="false">
      <c r="A980" s="1" t="n">
        <v>984</v>
      </c>
      <c r="B980" s="28" t="n">
        <v>177</v>
      </c>
      <c r="C980" s="29"/>
      <c r="D980" s="30" t="str">
        <f aca="false">CONCATENATE(E980,", ",F980,", кв-ры: ",H980,", агр: ",I980,", ",W980)</f>
        <v>, , кв-ры: 4, агр: отказ: 1,3,4,5,6,7,11, </v>
      </c>
      <c r="E980" s="31"/>
      <c r="F980" s="31"/>
      <c r="G980" s="31"/>
      <c r="H980" s="31" t="n">
        <v>4</v>
      </c>
      <c r="I980" s="69" t="s">
        <v>194</v>
      </c>
      <c r="J980" s="4"/>
      <c r="K980" s="46"/>
      <c r="L980" s="34" t="str">
        <f aca="false">IF(ISBLANK(K980),"a","b")</f>
        <v>a</v>
      </c>
      <c r="M980" s="34" t="str">
        <f aca="false">IF(ISBLANK(B980),"",IF(L980="b",K980,IF(L980="a","")))</f>
        <v/>
      </c>
      <c r="N980" s="35" t="n">
        <f aca="false">IF(ISBLANK(B980),"",IF( ISBLANK(K980), , IF( ISBLANK(O980), 1,) ))</f>
        <v>0</v>
      </c>
      <c r="O980" s="44"/>
      <c r="P980" s="37" t="str">
        <f aca="false">IF(ISBLANK(O980),"a","b")</f>
        <v>a</v>
      </c>
      <c r="Q980" s="34" t="str">
        <f aca="false">IF(ISBLANK(B980),"",IF(P980="b",O980,IF(P980="a","")))</f>
        <v/>
      </c>
      <c r="R980" s="35" t="n">
        <f aca="false">IF(ISBLANK(B980),"",IF( ISBLANK(O980), , 1))</f>
        <v>0</v>
      </c>
      <c r="S980" s="38" t="str">
        <f aca="true">IF(ISBLANK(B980),"",IF( ISBLANK(K980), "" , IF( ISBLANK(O980), (TODAY()-K980)/365, (O980-K980)/365)) )</f>
        <v/>
      </c>
      <c r="T980" s="38" t="str">
        <f aca="false">IF(ISBLANK(B980),"",IF( ISBLANK(K980), "" , IF( ISBLANK(O980), ($Z$41-K980)/365, (O980-K980)/365)) )</f>
        <v/>
      </c>
      <c r="U980" s="38" t="str">
        <f aca="true">IF(ISBLANK(B980),"",IF( ISBLANK(O980), "", (TODAY()-O980)/365))</f>
        <v/>
      </c>
      <c r="V980" s="38" t="str">
        <f aca="false">IF(ISBLANK(B980),"",IF( ISBLANK(O980), "", ($Z$41-O980)/365))</f>
        <v/>
      </c>
    </row>
    <row r="981" customFormat="false" ht="15" hidden="false" customHeight="false" outlineLevel="0" collapsed="false">
      <c r="A981" s="1" t="n">
        <v>985</v>
      </c>
      <c r="B981" s="28" t="n">
        <v>178</v>
      </c>
      <c r="C981" s="29"/>
      <c r="D981" s="30" t="str">
        <f aca="false">CONCATENATE(E981,", ",F981,", кв-ры: ",H981,", агр: ",I981,", ",W981)</f>
        <v>, , кв-ры: 5, агр: отказ: 1,3,4,5,6,7,12, </v>
      </c>
      <c r="E981" s="31"/>
      <c r="F981" s="31"/>
      <c r="G981" s="31"/>
      <c r="H981" s="31" t="n">
        <v>5</v>
      </c>
      <c r="I981" s="69" t="s">
        <v>195</v>
      </c>
      <c r="J981" s="4"/>
      <c r="K981" s="46"/>
      <c r="L981" s="34" t="str">
        <f aca="false">IF(ISBLANK(K981),"a","b")</f>
        <v>a</v>
      </c>
      <c r="M981" s="34" t="str">
        <f aca="false">IF(ISBLANK(B981),"",IF(L981="b",K981,IF(L981="a","")))</f>
        <v/>
      </c>
      <c r="N981" s="35" t="n">
        <f aca="false">IF(ISBLANK(B981),"",IF( ISBLANK(K981), , IF( ISBLANK(O981), 1,) ))</f>
        <v>0</v>
      </c>
      <c r="O981" s="44"/>
      <c r="P981" s="37" t="str">
        <f aca="false">IF(ISBLANK(O981),"a","b")</f>
        <v>a</v>
      </c>
      <c r="Q981" s="34" t="str">
        <f aca="false">IF(ISBLANK(B981),"",IF(P981="b",O981,IF(P981="a","")))</f>
        <v/>
      </c>
      <c r="R981" s="35" t="n">
        <f aca="false">IF(ISBLANK(B981),"",IF( ISBLANK(O981), , 1))</f>
        <v>0</v>
      </c>
      <c r="S981" s="38" t="str">
        <f aca="true">IF(ISBLANK(B981),"",IF( ISBLANK(K981), "" , IF( ISBLANK(O981), (TODAY()-K981)/365, (O981-K981)/365)) )</f>
        <v/>
      </c>
      <c r="T981" s="38" t="str">
        <f aca="false">IF(ISBLANK(B981),"",IF( ISBLANK(K981), "" , IF( ISBLANK(O981), ($Z$41-K981)/365, (O981-K981)/365)) )</f>
        <v/>
      </c>
      <c r="U981" s="38" t="str">
        <f aca="true">IF(ISBLANK(B981),"",IF( ISBLANK(O981), "", (TODAY()-O981)/365))</f>
        <v/>
      </c>
      <c r="V981" s="38" t="str">
        <f aca="false">IF(ISBLANK(B981),"",IF( ISBLANK(O981), "", ($Z$41-O981)/365))</f>
        <v/>
      </c>
    </row>
    <row r="982" customFormat="false" ht="15" hidden="false" customHeight="false" outlineLevel="0" collapsed="false">
      <c r="A982" s="1" t="n">
        <v>986</v>
      </c>
      <c r="B982" s="28" t="n">
        <v>179</v>
      </c>
      <c r="C982" s="29"/>
      <c r="D982" s="30" t="str">
        <f aca="false">CONCATENATE(E982,", ",F982,", кв-ры: ",H982,", агр: ",I982,", ",W982)</f>
        <v>, , кв-ры: 6, агр: отказ: 1,3,4,5,6,7,13, </v>
      </c>
      <c r="E982" s="31"/>
      <c r="F982" s="31"/>
      <c r="G982" s="31"/>
      <c r="H982" s="31" t="n">
        <v>6</v>
      </c>
      <c r="I982" s="69" t="s">
        <v>196</v>
      </c>
      <c r="J982" s="4"/>
      <c r="K982" s="46"/>
      <c r="L982" s="34" t="str">
        <f aca="false">IF(ISBLANK(K982),"a","b")</f>
        <v>a</v>
      </c>
      <c r="M982" s="34" t="str">
        <f aca="false">IF(ISBLANK(B982),"",IF(L982="b",K982,IF(L982="a","")))</f>
        <v/>
      </c>
      <c r="N982" s="35" t="n">
        <f aca="false">IF(ISBLANK(B982),"",IF( ISBLANK(K982), , IF( ISBLANK(O982), 1,) ))</f>
        <v>0</v>
      </c>
      <c r="O982" s="44"/>
      <c r="P982" s="37" t="str">
        <f aca="false">IF(ISBLANK(O982),"a","b")</f>
        <v>a</v>
      </c>
      <c r="Q982" s="34" t="str">
        <f aca="false">IF(ISBLANK(B982),"",IF(P982="b",O982,IF(P982="a","")))</f>
        <v/>
      </c>
      <c r="R982" s="35" t="n">
        <f aca="false">IF(ISBLANK(B982),"",IF( ISBLANK(O982), , 1))</f>
        <v>0</v>
      </c>
      <c r="S982" s="38" t="str">
        <f aca="true">IF(ISBLANK(B982),"",IF( ISBLANK(K982), "" , IF( ISBLANK(O982), (TODAY()-K982)/365, (O982-K982)/365)) )</f>
        <v/>
      </c>
      <c r="T982" s="38" t="str">
        <f aca="false">IF(ISBLANK(B982),"",IF( ISBLANK(K982), "" , IF( ISBLANK(O982), ($Z$41-K982)/365, (O982-K982)/365)) )</f>
        <v/>
      </c>
      <c r="U982" s="38" t="str">
        <f aca="true">IF(ISBLANK(B982),"",IF( ISBLANK(O982), "", (TODAY()-O982)/365))</f>
        <v/>
      </c>
      <c r="V982" s="38" t="str">
        <f aca="false">IF(ISBLANK(B982),"",IF( ISBLANK(O982), "", ($Z$41-O982)/365))</f>
        <v/>
      </c>
    </row>
    <row r="983" customFormat="false" ht="15" hidden="false" customHeight="false" outlineLevel="0" collapsed="false">
      <c r="A983" s="1" t="n">
        <v>987</v>
      </c>
      <c r="B983" s="28" t="n">
        <v>180</v>
      </c>
      <c r="C983" s="29"/>
      <c r="D983" s="30" t="str">
        <f aca="false">CONCATENATE(E983,", ",F983,", кв-ры: ",H983,", агр: ",I983,", ",W983)</f>
        <v>, , кв-ры: 7, агр: отказ: 1,3,4,5,6,7,14, </v>
      </c>
      <c r="E983" s="31"/>
      <c r="F983" s="31"/>
      <c r="G983" s="31"/>
      <c r="H983" s="31" t="n">
        <v>7</v>
      </c>
      <c r="I983" s="69" t="s">
        <v>197</v>
      </c>
      <c r="J983" s="4"/>
      <c r="K983" s="46"/>
      <c r="L983" s="34" t="str">
        <f aca="false">IF(ISBLANK(K983),"a","b")</f>
        <v>a</v>
      </c>
      <c r="M983" s="34" t="str">
        <f aca="false">IF(ISBLANK(B983),"",IF(L983="b",K983,IF(L983="a","")))</f>
        <v/>
      </c>
      <c r="N983" s="35" t="n">
        <f aca="false">IF(ISBLANK(B983),"",IF( ISBLANK(K983), , IF( ISBLANK(O983), 1,) ))</f>
        <v>0</v>
      </c>
      <c r="O983" s="44"/>
      <c r="P983" s="37" t="str">
        <f aca="false">IF(ISBLANK(O983),"a","b")</f>
        <v>a</v>
      </c>
      <c r="Q983" s="34" t="str">
        <f aca="false">IF(ISBLANK(B983),"",IF(P983="b",O983,IF(P983="a","")))</f>
        <v/>
      </c>
      <c r="R983" s="35" t="n">
        <f aca="false">IF(ISBLANK(B983),"",IF( ISBLANK(O983), , 1))</f>
        <v>0</v>
      </c>
      <c r="S983" s="38" t="str">
        <f aca="true">IF(ISBLANK(B983),"",IF( ISBLANK(K983), "" , IF( ISBLANK(O983), (TODAY()-K983)/365, (O983-K983)/365)) )</f>
        <v/>
      </c>
      <c r="T983" s="38" t="str">
        <f aca="false">IF(ISBLANK(B983),"",IF( ISBLANK(K983), "" , IF( ISBLANK(O983), ($Z$41-K983)/365, (O983-K983)/365)) )</f>
        <v/>
      </c>
      <c r="U983" s="38" t="str">
        <f aca="true">IF(ISBLANK(B983),"",IF( ISBLANK(O983), "", (TODAY()-O983)/365))</f>
        <v/>
      </c>
      <c r="V983" s="38" t="str">
        <f aca="false">IF(ISBLANK(B983),"",IF( ISBLANK(O983), "", ($Z$41-O983)/365))</f>
        <v/>
      </c>
    </row>
    <row r="984" customFormat="false" ht="15" hidden="false" customHeight="false" outlineLevel="0" collapsed="false">
      <c r="A984" s="1" t="n">
        <v>988</v>
      </c>
      <c r="B984" s="28" t="n">
        <v>181</v>
      </c>
      <c r="C984" s="29"/>
      <c r="D984" s="30" t="str">
        <f aca="false">CONCATENATE(E984,", ",F984,", кв-ры: ",H984,", агр: ",I984,", ",W984)</f>
        <v>, , кв-ры: 8, агр: отказ: 1,3,4,5,6,7,15, </v>
      </c>
      <c r="E984" s="31"/>
      <c r="F984" s="31"/>
      <c r="G984" s="31"/>
      <c r="H984" s="31" t="n">
        <v>8</v>
      </c>
      <c r="I984" s="69" t="s">
        <v>198</v>
      </c>
      <c r="J984" s="4"/>
      <c r="K984" s="46"/>
      <c r="L984" s="34" t="str">
        <f aca="false">IF(ISBLANK(K984),"a","b")</f>
        <v>a</v>
      </c>
      <c r="M984" s="34" t="str">
        <f aca="false">IF(ISBLANK(B984),"",IF(L984="b",K984,IF(L984="a","")))</f>
        <v/>
      </c>
      <c r="N984" s="35" t="n">
        <f aca="false">IF(ISBLANK(B984),"",IF( ISBLANK(K984), , IF( ISBLANK(O984), 1,) ))</f>
        <v>0</v>
      </c>
      <c r="O984" s="44"/>
      <c r="P984" s="37" t="str">
        <f aca="false">IF(ISBLANK(O984),"a","b")</f>
        <v>a</v>
      </c>
      <c r="Q984" s="34" t="str">
        <f aca="false">IF(ISBLANK(B984),"",IF(P984="b",O984,IF(P984="a","")))</f>
        <v/>
      </c>
      <c r="R984" s="35" t="n">
        <f aca="false">IF(ISBLANK(B984),"",IF( ISBLANK(O984), , 1))</f>
        <v>0</v>
      </c>
      <c r="S984" s="38" t="str">
        <f aca="true">IF(ISBLANK(B984),"",IF( ISBLANK(K984), "" , IF( ISBLANK(O984), (TODAY()-K984)/365, (O984-K984)/365)) )</f>
        <v/>
      </c>
      <c r="T984" s="38" t="str">
        <f aca="false">IF(ISBLANK(B984),"",IF( ISBLANK(K984), "" , IF( ISBLANK(O984), ($Z$41-K984)/365, (O984-K984)/365)) )</f>
        <v/>
      </c>
      <c r="U984" s="38" t="str">
        <f aca="true">IF(ISBLANK(B984),"",IF( ISBLANK(O984), "", (TODAY()-O984)/365))</f>
        <v/>
      </c>
      <c r="V984" s="38" t="str">
        <f aca="false">IF(ISBLANK(B984),"",IF( ISBLANK(O984), "", ($Z$41-O984)/365))</f>
        <v/>
      </c>
    </row>
    <row r="985" customFormat="false" ht="15" hidden="false" customHeight="false" outlineLevel="0" collapsed="false">
      <c r="A985" s="1" t="n">
        <v>989</v>
      </c>
      <c r="B985" s="28" t="n">
        <v>182</v>
      </c>
      <c r="C985" s="29" t="n">
        <v>1</v>
      </c>
      <c r="D985" s="30" t="str">
        <f aca="false">CONCATENATE(E985,", ",F985,", кв-ры: ",H985,", агр: ",I985,", ",W985)</f>
        <v> Советская, 1, кв-ры: 1,11,21,31,, агр: Кв 2 агрессия., </v>
      </c>
      <c r="E985" s="31" t="s">
        <v>199</v>
      </c>
      <c r="F985" s="31" t="n">
        <v>1</v>
      </c>
      <c r="G985" s="31" t="n">
        <v>32</v>
      </c>
      <c r="H985" s="31" t="s">
        <v>132</v>
      </c>
      <c r="I985" s="32" t="s">
        <v>200</v>
      </c>
      <c r="J985" s="4"/>
      <c r="K985" s="46"/>
      <c r="L985" s="34" t="str">
        <f aca="false">IF(ISBLANK(K985),"a","b")</f>
        <v>a</v>
      </c>
      <c r="M985" s="34" t="str">
        <f aca="false">IF(ISBLANK(B985),"",IF(L985="b",K985,IF(L985="a","")))</f>
        <v/>
      </c>
      <c r="N985" s="35" t="n">
        <f aca="false">IF(ISBLANK(B985),"",IF( ISBLANK(K985), , IF( ISBLANK(O985), 1,) ))</f>
        <v>0</v>
      </c>
      <c r="O985" s="44"/>
      <c r="P985" s="37" t="str">
        <f aca="false">IF(ISBLANK(O985),"a","b")</f>
        <v>a</v>
      </c>
      <c r="Q985" s="34" t="str">
        <f aca="false">IF(ISBLANK(B985),"",IF(P985="b",O985,IF(P985="a","")))</f>
        <v/>
      </c>
      <c r="R985" s="35" t="n">
        <f aca="false">IF(ISBLANK(B985),"",IF( ISBLANK(O985), , 1))</f>
        <v>0</v>
      </c>
      <c r="S985" s="38" t="str">
        <f aca="true">IF(ISBLANK(B985),"",IF( ISBLANK(K985), "" , IF( ISBLANK(O985), (TODAY()-K985)/365, (O985-K985)/365)) )</f>
        <v/>
      </c>
      <c r="T985" s="38" t="str">
        <f aca="false">IF(ISBLANK(B985),"",IF( ISBLANK(K985), "" , IF( ISBLANK(O985), ($Z$41-K985)/365, (O985-K985)/365)) )</f>
        <v/>
      </c>
      <c r="U985" s="38" t="str">
        <f aca="true">IF(ISBLANK(B985),"",IF( ISBLANK(O985), "", (TODAY()-O985)/365))</f>
        <v/>
      </c>
      <c r="V985" s="38" t="str">
        <f aca="false">IF(ISBLANK(B985),"",IF( ISBLANK(O985), "", ($Z$41-O985)/365))</f>
        <v/>
      </c>
    </row>
    <row r="986" customFormat="false" ht="15" hidden="false" customHeight="false" outlineLevel="0" collapsed="false">
      <c r="A986" s="1" t="n">
        <v>990</v>
      </c>
      <c r="B986" s="28" t="n">
        <v>183</v>
      </c>
      <c r="C986" s="29"/>
      <c r="D986" s="30" t="str">
        <f aca="false">CONCATENATE(E986,", ",F986,", кв-ры: ",H986,", агр: ",I986,", ",W986)</f>
        <v>, , кв-ры: 2,12,22,32,, агр: , </v>
      </c>
      <c r="E986" s="31"/>
      <c r="F986" s="31"/>
      <c r="G986" s="31"/>
      <c r="H986" s="31" t="s">
        <v>133</v>
      </c>
      <c r="I986" s="32"/>
      <c r="J986" s="4"/>
      <c r="K986" s="46"/>
      <c r="L986" s="34" t="str">
        <f aca="false">IF(ISBLANK(K986),"a","b")</f>
        <v>a</v>
      </c>
      <c r="M986" s="34" t="str">
        <f aca="false">IF(ISBLANK(B986),"",IF(L986="b",K986,IF(L986="a","")))</f>
        <v/>
      </c>
      <c r="N986" s="35" t="n">
        <f aca="false">IF(ISBLANK(B986),"",IF( ISBLANK(K986), , IF( ISBLANK(O986), 1,) ))</f>
        <v>0</v>
      </c>
      <c r="O986" s="44"/>
      <c r="P986" s="37" t="str">
        <f aca="false">IF(ISBLANK(O986),"a","b")</f>
        <v>a</v>
      </c>
      <c r="Q986" s="34" t="str">
        <f aca="false">IF(ISBLANK(B986),"",IF(P986="b",O986,IF(P986="a","")))</f>
        <v/>
      </c>
      <c r="R986" s="35" t="n">
        <f aca="false">IF(ISBLANK(B986),"",IF( ISBLANK(O986), , 1))</f>
        <v>0</v>
      </c>
      <c r="S986" s="38" t="str">
        <f aca="true">IF(ISBLANK(B986),"",IF( ISBLANK(K986), "" , IF( ISBLANK(O986), (TODAY()-K986)/365, (O986-K986)/365)) )</f>
        <v/>
      </c>
      <c r="T986" s="38" t="str">
        <f aca="false">IF(ISBLANK(B986),"",IF( ISBLANK(K986), "" , IF( ISBLANK(O986), ($Z$41-K986)/365, (O986-K986)/365)) )</f>
        <v/>
      </c>
      <c r="U986" s="38" t="str">
        <f aca="true">IF(ISBLANK(B986),"",IF( ISBLANK(O986), "", (TODAY()-O986)/365))</f>
        <v/>
      </c>
      <c r="V986" s="38" t="str">
        <f aca="false">IF(ISBLANK(B986),"",IF( ISBLANK(O986), "", ($Z$41-O986)/365))</f>
        <v/>
      </c>
    </row>
    <row r="987" customFormat="false" ht="15" hidden="false" customHeight="false" outlineLevel="0" collapsed="false">
      <c r="A987" s="1" t="n">
        <v>991</v>
      </c>
      <c r="B987" s="28" t="n">
        <v>184</v>
      </c>
      <c r="C987" s="29"/>
      <c r="D987" s="30" t="str">
        <f aca="false">CONCATENATE(E987,", ",F987,", кв-ры: ",H987,", агр: ",I987,", ",W987)</f>
        <v>, , кв-ры: 3,13,23,, агр: , </v>
      </c>
      <c r="E987" s="31"/>
      <c r="F987" s="31"/>
      <c r="G987" s="31"/>
      <c r="H987" s="31" t="s">
        <v>90</v>
      </c>
      <c r="I987" s="32"/>
      <c r="J987" s="4"/>
      <c r="K987" s="46"/>
      <c r="L987" s="34" t="str">
        <f aca="false">IF(ISBLANK(K987),"a","b")</f>
        <v>a</v>
      </c>
      <c r="M987" s="34" t="str">
        <f aca="false">IF(ISBLANK(B987),"",IF(L987="b",K987,IF(L987="a","")))</f>
        <v/>
      </c>
      <c r="N987" s="35" t="n">
        <f aca="false">IF(ISBLANK(B987),"",IF( ISBLANK(K987), , IF( ISBLANK(O987), 1,) ))</f>
        <v>0</v>
      </c>
      <c r="O987" s="44"/>
      <c r="P987" s="37" t="str">
        <f aca="false">IF(ISBLANK(O987),"a","b")</f>
        <v>a</v>
      </c>
      <c r="Q987" s="34" t="str">
        <f aca="false">IF(ISBLANK(B987),"",IF(P987="b",O987,IF(P987="a","")))</f>
        <v/>
      </c>
      <c r="R987" s="35" t="n">
        <f aca="false">IF(ISBLANK(B987),"",IF( ISBLANK(O987), , 1))</f>
        <v>0</v>
      </c>
      <c r="S987" s="38" t="str">
        <f aca="true">IF(ISBLANK(B987),"",IF( ISBLANK(K987), "" , IF( ISBLANK(O987), (TODAY()-K987)/365, (O987-K987)/365)) )</f>
        <v/>
      </c>
      <c r="T987" s="38" t="str">
        <f aca="false">IF(ISBLANK(B987),"",IF( ISBLANK(K987), "" , IF( ISBLANK(O987), ($Z$41-K987)/365, (O987-K987)/365)) )</f>
        <v/>
      </c>
      <c r="U987" s="38" t="str">
        <f aca="true">IF(ISBLANK(B987),"",IF( ISBLANK(O987), "", (TODAY()-O987)/365))</f>
        <v/>
      </c>
      <c r="V987" s="38" t="str">
        <f aca="false">IF(ISBLANK(B987),"",IF( ISBLANK(O987), "", ($Z$41-O987)/365))</f>
        <v/>
      </c>
    </row>
    <row r="988" customFormat="false" ht="15" hidden="false" customHeight="false" outlineLevel="0" collapsed="false">
      <c r="A988" s="1" t="n">
        <v>992</v>
      </c>
      <c r="B988" s="28" t="n">
        <v>185</v>
      </c>
      <c r="C988" s="29"/>
      <c r="D988" s="30" t="str">
        <f aca="false">CONCATENATE(E988,", ",F988,", кв-ры: ",H988,", агр: ",I988,", ",W988)</f>
        <v>, , кв-ры: 4,14,24,, агр: , </v>
      </c>
      <c r="E988" s="31"/>
      <c r="F988" s="31"/>
      <c r="G988" s="31"/>
      <c r="H988" s="31" t="s">
        <v>91</v>
      </c>
      <c r="I988" s="32"/>
      <c r="J988" s="4"/>
      <c r="K988" s="46"/>
      <c r="L988" s="34" t="str">
        <f aca="false">IF(ISBLANK(K988),"a","b")</f>
        <v>a</v>
      </c>
      <c r="M988" s="34" t="str">
        <f aca="false">IF(ISBLANK(B988),"",IF(L988="b",K988,IF(L988="a","")))</f>
        <v/>
      </c>
      <c r="N988" s="35" t="n">
        <f aca="false">IF(ISBLANK(B988),"",IF( ISBLANK(K988), , IF( ISBLANK(O988), 1,) ))</f>
        <v>0</v>
      </c>
      <c r="O988" s="44"/>
      <c r="P988" s="37" t="str">
        <f aca="false">IF(ISBLANK(O988),"a","b")</f>
        <v>a</v>
      </c>
      <c r="Q988" s="34" t="str">
        <f aca="false">IF(ISBLANK(B988),"",IF(P988="b",O988,IF(P988="a","")))</f>
        <v/>
      </c>
      <c r="R988" s="35" t="n">
        <f aca="false">IF(ISBLANK(B988),"",IF( ISBLANK(O988), , 1))</f>
        <v>0</v>
      </c>
      <c r="S988" s="38" t="str">
        <f aca="true">IF(ISBLANK(B988),"",IF( ISBLANK(K988), "" , IF( ISBLANK(O988), (TODAY()-K988)/365, (O988-K988)/365)) )</f>
        <v/>
      </c>
      <c r="T988" s="38" t="str">
        <f aca="false">IF(ISBLANK(B988),"",IF( ISBLANK(K988), "" , IF( ISBLANK(O988), ($Z$41-K988)/365, (O988-K988)/365)) )</f>
        <v/>
      </c>
      <c r="U988" s="38" t="str">
        <f aca="true">IF(ISBLANK(B988),"",IF( ISBLANK(O988), "", (TODAY()-O988)/365))</f>
        <v/>
      </c>
      <c r="V988" s="38" t="str">
        <f aca="false">IF(ISBLANK(B988),"",IF( ISBLANK(O988), "", ($Z$41-O988)/365))</f>
        <v/>
      </c>
    </row>
    <row r="989" customFormat="false" ht="15" hidden="false" customHeight="false" outlineLevel="0" collapsed="false">
      <c r="A989" s="1" t="n">
        <v>993</v>
      </c>
      <c r="B989" s="28" t="n">
        <v>186</v>
      </c>
      <c r="C989" s="29"/>
      <c r="D989" s="30" t="str">
        <f aca="false">CONCATENATE(E989,", ",F989,", кв-ры: ",H989,", агр: ",I989,", ",W989)</f>
        <v>, , кв-ры: 5,15,25,, агр: , </v>
      </c>
      <c r="E989" s="31"/>
      <c r="F989" s="31"/>
      <c r="G989" s="31"/>
      <c r="H989" s="31" t="s">
        <v>174</v>
      </c>
      <c r="I989" s="32"/>
      <c r="J989" s="4"/>
      <c r="K989" s="46"/>
      <c r="L989" s="34" t="str">
        <f aca="false">IF(ISBLANK(K989),"a","b")</f>
        <v>a</v>
      </c>
      <c r="M989" s="34" t="str">
        <f aca="false">IF(ISBLANK(B989),"",IF(L989="b",K989,IF(L989="a","")))</f>
        <v/>
      </c>
      <c r="N989" s="35" t="n">
        <f aca="false">IF(ISBLANK(B989),"",IF( ISBLANK(K989), , IF( ISBLANK(O989), 1,) ))</f>
        <v>0</v>
      </c>
      <c r="O989" s="44"/>
      <c r="P989" s="37" t="str">
        <f aca="false">IF(ISBLANK(O989),"a","b")</f>
        <v>a</v>
      </c>
      <c r="Q989" s="34" t="str">
        <f aca="false">IF(ISBLANK(B989),"",IF(P989="b",O989,IF(P989="a","")))</f>
        <v/>
      </c>
      <c r="R989" s="35" t="n">
        <f aca="false">IF(ISBLANK(B989),"",IF( ISBLANK(O989), , 1))</f>
        <v>0</v>
      </c>
      <c r="S989" s="38" t="str">
        <f aca="true">IF(ISBLANK(B989),"",IF( ISBLANK(K989), "" , IF( ISBLANK(O989), (TODAY()-K989)/365, (O989-K989)/365)) )</f>
        <v/>
      </c>
      <c r="T989" s="38" t="str">
        <f aca="false">IF(ISBLANK(B989),"",IF( ISBLANK(K989), "" , IF( ISBLANK(O989), ($Z$41-K989)/365, (O989-K989)/365)) )</f>
        <v/>
      </c>
      <c r="U989" s="38" t="str">
        <f aca="true">IF(ISBLANK(B989),"",IF( ISBLANK(O989), "", (TODAY()-O989)/365))</f>
        <v/>
      </c>
      <c r="V989" s="38" t="str">
        <f aca="false">IF(ISBLANK(B989),"",IF( ISBLANK(O989), "", ($Z$41-O989)/365))</f>
        <v/>
      </c>
    </row>
    <row r="990" customFormat="false" ht="15" hidden="false" customHeight="false" outlineLevel="0" collapsed="false">
      <c r="A990" s="1" t="n">
        <v>994</v>
      </c>
      <c r="B990" s="28" t="n">
        <v>187</v>
      </c>
      <c r="C990" s="29"/>
      <c r="D990" s="30" t="str">
        <f aca="false">CONCATENATE(E990,", ",F990,", кв-ры: ",H990,", агр: ",I990,", ",W990)</f>
        <v>, , кв-ры: 6,16,26,, агр: , </v>
      </c>
      <c r="E990" s="31"/>
      <c r="F990" s="31"/>
      <c r="G990" s="31"/>
      <c r="H990" s="31" t="s">
        <v>175</v>
      </c>
      <c r="I990" s="32"/>
      <c r="J990" s="4"/>
      <c r="K990" s="46"/>
      <c r="L990" s="34" t="str">
        <f aca="false">IF(ISBLANK(K990),"a","b")</f>
        <v>a</v>
      </c>
      <c r="M990" s="34" t="str">
        <f aca="false">IF(ISBLANK(B990),"",IF(L990="b",K990,IF(L990="a","")))</f>
        <v/>
      </c>
      <c r="N990" s="35" t="n">
        <f aca="false">IF(ISBLANK(B990),"",IF( ISBLANK(K990), , IF( ISBLANK(O990), 1,) ))</f>
        <v>0</v>
      </c>
      <c r="O990" s="44"/>
      <c r="P990" s="37" t="str">
        <f aca="false">IF(ISBLANK(O990),"a","b")</f>
        <v>a</v>
      </c>
      <c r="Q990" s="34" t="str">
        <f aca="false">IF(ISBLANK(B990),"",IF(P990="b",O990,IF(P990="a","")))</f>
        <v/>
      </c>
      <c r="R990" s="35" t="n">
        <f aca="false">IF(ISBLANK(B990),"",IF( ISBLANK(O990), , 1))</f>
        <v>0</v>
      </c>
      <c r="S990" s="38" t="str">
        <f aca="true">IF(ISBLANK(B990),"",IF( ISBLANK(K990), "" , IF( ISBLANK(O990), (TODAY()-K990)/365, (O990-K990)/365)) )</f>
        <v/>
      </c>
      <c r="T990" s="38" t="str">
        <f aca="false">IF(ISBLANK(B990),"",IF( ISBLANK(K990), "" , IF( ISBLANK(O990), ($Z$41-K990)/365, (O990-K990)/365)) )</f>
        <v/>
      </c>
      <c r="U990" s="38" t="str">
        <f aca="true">IF(ISBLANK(B990),"",IF( ISBLANK(O990), "", (TODAY()-O990)/365))</f>
        <v/>
      </c>
      <c r="V990" s="38" t="str">
        <f aca="false">IF(ISBLANK(B990),"",IF( ISBLANK(O990), "", ($Z$41-O990)/365))</f>
        <v/>
      </c>
    </row>
    <row r="991" customFormat="false" ht="15" hidden="false" customHeight="false" outlineLevel="0" collapsed="false">
      <c r="A991" s="1" t="n">
        <v>995</v>
      </c>
      <c r="B991" s="28" t="n">
        <v>188</v>
      </c>
      <c r="C991" s="29"/>
      <c r="D991" s="30" t="str">
        <f aca="false">CONCATENATE(E991,", ",F991,", кв-ры: ",H991,", агр: ",I991,", ",W991)</f>
        <v>, , кв-ры: 7,17,27,, агр: , </v>
      </c>
      <c r="E991" s="31"/>
      <c r="F991" s="31"/>
      <c r="G991" s="31"/>
      <c r="H991" s="31" t="s">
        <v>176</v>
      </c>
      <c r="I991" s="32"/>
      <c r="J991" s="4"/>
      <c r="K991" s="46"/>
      <c r="L991" s="34" t="str">
        <f aca="false">IF(ISBLANK(K991),"a","b")</f>
        <v>a</v>
      </c>
      <c r="M991" s="34" t="str">
        <f aca="false">IF(ISBLANK(B991),"",IF(L991="b",K991,IF(L991="a","")))</f>
        <v/>
      </c>
      <c r="N991" s="35" t="n">
        <f aca="false">IF(ISBLANK(B991),"",IF( ISBLANK(K991), , IF( ISBLANK(O991), 1,) ))</f>
        <v>0</v>
      </c>
      <c r="O991" s="44"/>
      <c r="P991" s="37" t="str">
        <f aca="false">IF(ISBLANK(O991),"a","b")</f>
        <v>a</v>
      </c>
      <c r="Q991" s="34" t="str">
        <f aca="false">IF(ISBLANK(B991),"",IF(P991="b",O991,IF(P991="a","")))</f>
        <v/>
      </c>
      <c r="R991" s="35" t="n">
        <f aca="false">IF(ISBLANK(B991),"",IF( ISBLANK(O991), , 1))</f>
        <v>0</v>
      </c>
      <c r="S991" s="38" t="str">
        <f aca="true">IF(ISBLANK(B991),"",IF( ISBLANK(K991), "" , IF( ISBLANK(O991), (TODAY()-K991)/365, (O991-K991)/365)) )</f>
        <v/>
      </c>
      <c r="T991" s="38" t="str">
        <f aca="false">IF(ISBLANK(B991),"",IF( ISBLANK(K991), "" , IF( ISBLANK(O991), ($Z$41-K991)/365, (O991-K991)/365)) )</f>
        <v/>
      </c>
      <c r="U991" s="38" t="str">
        <f aca="true">IF(ISBLANK(B991),"",IF( ISBLANK(O991), "", (TODAY()-O991)/365))</f>
        <v/>
      </c>
      <c r="V991" s="38" t="str">
        <f aca="false">IF(ISBLANK(B991),"",IF( ISBLANK(O991), "", ($Z$41-O991)/365))</f>
        <v/>
      </c>
    </row>
    <row r="992" customFormat="false" ht="15" hidden="false" customHeight="false" outlineLevel="0" collapsed="false">
      <c r="A992" s="1" t="n">
        <v>996</v>
      </c>
      <c r="B992" s="28" t="n">
        <v>189</v>
      </c>
      <c r="C992" s="29"/>
      <c r="D992" s="30" t="str">
        <f aca="false">CONCATENATE(E992,", ",F992,", кв-ры: ",H992,", агр: ",I992,", ",W992)</f>
        <v>, , кв-ры: 8,18,28,, агр: , </v>
      </c>
      <c r="E992" s="31"/>
      <c r="F992" s="31"/>
      <c r="G992" s="31"/>
      <c r="H992" s="31" t="s">
        <v>177</v>
      </c>
      <c r="I992" s="32"/>
      <c r="J992" s="4"/>
      <c r="K992" s="46"/>
      <c r="L992" s="34" t="str">
        <f aca="false">IF(ISBLANK(K992),"a","b")</f>
        <v>a</v>
      </c>
      <c r="M992" s="34" t="str">
        <f aca="false">IF(ISBLANK(B992),"",IF(L992="b",K992,IF(L992="a","")))</f>
        <v/>
      </c>
      <c r="N992" s="35" t="n">
        <f aca="false">IF(ISBLANK(B992),"",IF( ISBLANK(K992), , IF( ISBLANK(O992), 1,) ))</f>
        <v>0</v>
      </c>
      <c r="O992" s="44"/>
      <c r="P992" s="37" t="str">
        <f aca="false">IF(ISBLANK(O992),"a","b")</f>
        <v>a</v>
      </c>
      <c r="Q992" s="34" t="str">
        <f aca="false">IF(ISBLANK(B992),"",IF(P992="b",O992,IF(P992="a","")))</f>
        <v/>
      </c>
      <c r="R992" s="35" t="n">
        <f aca="false">IF(ISBLANK(B992),"",IF( ISBLANK(O992), , 1))</f>
        <v>0</v>
      </c>
      <c r="S992" s="38" t="str">
        <f aca="true">IF(ISBLANK(B992),"",IF( ISBLANK(K992), "" , IF( ISBLANK(O992), (TODAY()-K992)/365, (O992-K992)/365)) )</f>
        <v/>
      </c>
      <c r="T992" s="38" t="str">
        <f aca="false">IF(ISBLANK(B992),"",IF( ISBLANK(K992), "" , IF( ISBLANK(O992), ($Z$41-K992)/365, (O992-K992)/365)) )</f>
        <v/>
      </c>
      <c r="U992" s="38" t="str">
        <f aca="true">IF(ISBLANK(B992),"",IF( ISBLANK(O992), "", (TODAY()-O992)/365))</f>
        <v/>
      </c>
      <c r="V992" s="38" t="str">
        <f aca="false">IF(ISBLANK(B992),"",IF( ISBLANK(O992), "", ($Z$41-O992)/365))</f>
        <v/>
      </c>
    </row>
    <row r="993" customFormat="false" ht="15" hidden="false" customHeight="false" outlineLevel="0" collapsed="false">
      <c r="A993" s="1" t="n">
        <v>997</v>
      </c>
      <c r="B993" s="28" t="n">
        <v>190</v>
      </c>
      <c r="C993" s="29"/>
      <c r="D993" s="30" t="str">
        <f aca="false">CONCATENATE(E993,", ",F993,", кв-ры: ",H993,", агр: ",I993,", ",W993)</f>
        <v>, , кв-ры: 9,19,29,, агр: , </v>
      </c>
      <c r="E993" s="31"/>
      <c r="F993" s="31"/>
      <c r="G993" s="31"/>
      <c r="H993" s="31" t="s">
        <v>178</v>
      </c>
      <c r="I993" s="32"/>
      <c r="J993" s="4"/>
      <c r="K993" s="46"/>
      <c r="L993" s="34" t="str">
        <f aca="false">IF(ISBLANK(K993),"a","b")</f>
        <v>a</v>
      </c>
      <c r="M993" s="34" t="str">
        <f aca="false">IF(ISBLANK(B993),"",IF(L993="b",K993,IF(L993="a","")))</f>
        <v/>
      </c>
      <c r="N993" s="35" t="n">
        <f aca="false">IF(ISBLANK(B993),"",IF( ISBLANK(K993), , IF( ISBLANK(O993), 1,) ))</f>
        <v>0</v>
      </c>
      <c r="O993" s="44"/>
      <c r="P993" s="37" t="str">
        <f aca="false">IF(ISBLANK(O993),"a","b")</f>
        <v>a</v>
      </c>
      <c r="Q993" s="34" t="str">
        <f aca="false">IF(ISBLANK(B993),"",IF(P993="b",O993,IF(P993="a","")))</f>
        <v/>
      </c>
      <c r="R993" s="35" t="n">
        <f aca="false">IF(ISBLANK(B993),"",IF( ISBLANK(O993), , 1))</f>
        <v>0</v>
      </c>
      <c r="S993" s="38" t="str">
        <f aca="true">IF(ISBLANK(B993),"",IF( ISBLANK(K993), "" , IF( ISBLANK(O993), (TODAY()-K993)/365, (O993-K993)/365)) )</f>
        <v/>
      </c>
      <c r="T993" s="38" t="str">
        <f aca="false">IF(ISBLANK(B993),"",IF( ISBLANK(K993), "" , IF( ISBLANK(O993), ($Z$41-K993)/365, (O993-K993)/365)) )</f>
        <v/>
      </c>
      <c r="U993" s="38" t="str">
        <f aca="true">IF(ISBLANK(B993),"",IF( ISBLANK(O993), "", (TODAY()-O993)/365))</f>
        <v/>
      </c>
      <c r="V993" s="38" t="str">
        <f aca="false">IF(ISBLANK(B993),"",IF( ISBLANK(O993), "", ($Z$41-O993)/365))</f>
        <v/>
      </c>
    </row>
    <row r="994" customFormat="false" ht="15" hidden="false" customHeight="false" outlineLevel="0" collapsed="false">
      <c r="A994" s="1" t="n">
        <v>998</v>
      </c>
      <c r="B994" s="28" t="n">
        <v>191</v>
      </c>
      <c r="C994" s="29"/>
      <c r="D994" s="30" t="str">
        <f aca="false">CONCATENATE(E994,", ",F994,", кв-ры: ",H994,", агр: ",I994,", ",W994)</f>
        <v>, , кв-ры: 10,20,30,, агр: , </v>
      </c>
      <c r="E994" s="31"/>
      <c r="F994" s="31"/>
      <c r="G994" s="31"/>
      <c r="H994" s="31" t="s">
        <v>179</v>
      </c>
      <c r="I994" s="32"/>
      <c r="J994" s="4"/>
      <c r="K994" s="46"/>
      <c r="L994" s="34" t="str">
        <f aca="false">IF(ISBLANK(K994),"a","b")</f>
        <v>a</v>
      </c>
      <c r="M994" s="34" t="str">
        <f aca="false">IF(ISBLANK(B994),"",IF(L994="b",K994,IF(L994="a","")))</f>
        <v/>
      </c>
      <c r="N994" s="35" t="n">
        <f aca="false">IF(ISBLANK(B994),"",IF( ISBLANK(K994), , IF( ISBLANK(O994), 1,) ))</f>
        <v>0</v>
      </c>
      <c r="O994" s="44"/>
      <c r="P994" s="37" t="str">
        <f aca="false">IF(ISBLANK(O994),"a","b")</f>
        <v>a</v>
      </c>
      <c r="Q994" s="34" t="str">
        <f aca="false">IF(ISBLANK(B994),"",IF(P994="b",O994,IF(P994="a","")))</f>
        <v/>
      </c>
      <c r="R994" s="35" t="n">
        <f aca="false">IF(ISBLANK(B994),"",IF( ISBLANK(O994), , 1))</f>
        <v>0</v>
      </c>
      <c r="S994" s="38" t="str">
        <f aca="true">IF(ISBLANK(B994),"",IF( ISBLANK(K994), "" , IF( ISBLANK(O994), (TODAY()-K994)/365, (O994-K994)/365)) )</f>
        <v/>
      </c>
      <c r="T994" s="38" t="str">
        <f aca="false">IF(ISBLANK(B994),"",IF( ISBLANK(K994), "" , IF( ISBLANK(O994), ($Z$41-K994)/365, (O994-K994)/365)) )</f>
        <v/>
      </c>
      <c r="U994" s="38" t="str">
        <f aca="true">IF(ISBLANK(B994),"",IF( ISBLANK(O994), "", (TODAY()-O994)/365))</f>
        <v/>
      </c>
      <c r="V994" s="38" t="str">
        <f aca="false">IF(ISBLANK(B994),"",IF( ISBLANK(O994), "", ($Z$41-O994)/365))</f>
        <v/>
      </c>
    </row>
    <row r="995" customFormat="false" ht="15" hidden="false" customHeight="false" outlineLevel="0" collapsed="false">
      <c r="A995" s="1" t="n">
        <v>999</v>
      </c>
      <c r="B995" s="28" t="n">
        <v>192</v>
      </c>
      <c r="C995" s="29" t="n">
        <v>2</v>
      </c>
      <c r="D995" s="30" t="str">
        <f aca="false">CONCATENATE(E995,", ",F995,", кв-ры: ",H995,", агр: ",I995,", ",W995)</f>
        <v> Советская, 1А, кв-ры: 1, агр: , </v>
      </c>
      <c r="E995" s="31" t="s">
        <v>199</v>
      </c>
      <c r="F995" s="31" t="s">
        <v>201</v>
      </c>
      <c r="G995" s="31" t="n">
        <v>8</v>
      </c>
      <c r="H995" s="31" t="n">
        <v>1</v>
      </c>
      <c r="I995" s="32"/>
      <c r="J995" s="4"/>
      <c r="K995" s="46"/>
      <c r="L995" s="34" t="str">
        <f aca="false">IF(ISBLANK(K995),"a","b")</f>
        <v>a</v>
      </c>
      <c r="M995" s="34" t="str">
        <f aca="false">IF(ISBLANK(B995),"",IF(L995="b",K995,IF(L995="a","")))</f>
        <v/>
      </c>
      <c r="N995" s="35" t="n">
        <f aca="false">IF(ISBLANK(B995),"",IF( ISBLANK(K995), , IF( ISBLANK(O995), 1,) ))</f>
        <v>0</v>
      </c>
      <c r="O995" s="44"/>
      <c r="P995" s="37" t="str">
        <f aca="false">IF(ISBLANK(O995),"a","b")</f>
        <v>a</v>
      </c>
      <c r="Q995" s="34" t="str">
        <f aca="false">IF(ISBLANK(B995),"",IF(P995="b",O995,IF(P995="a","")))</f>
        <v/>
      </c>
      <c r="R995" s="35" t="n">
        <f aca="false">IF(ISBLANK(B995),"",IF( ISBLANK(O995), , 1))</f>
        <v>0</v>
      </c>
      <c r="S995" s="38" t="str">
        <f aca="true">IF(ISBLANK(B995),"",IF( ISBLANK(K995), "" , IF( ISBLANK(O995), (TODAY()-K995)/365, (O995-K995)/365)) )</f>
        <v/>
      </c>
      <c r="T995" s="38" t="str">
        <f aca="false">IF(ISBLANK(B995),"",IF( ISBLANK(K995), "" , IF( ISBLANK(O995), ($Z$41-K995)/365, (O995-K995)/365)) )</f>
        <v/>
      </c>
      <c r="U995" s="38" t="str">
        <f aca="true">IF(ISBLANK(B995),"",IF( ISBLANK(O995), "", (TODAY()-O995)/365))</f>
        <v/>
      </c>
      <c r="V995" s="38" t="str">
        <f aca="false">IF(ISBLANK(B995),"",IF( ISBLANK(O995), "", ($Z$41-O995)/365))</f>
        <v/>
      </c>
    </row>
    <row r="996" customFormat="false" ht="15" hidden="false" customHeight="false" outlineLevel="0" collapsed="false">
      <c r="A996" s="1" t="n">
        <v>1000</v>
      </c>
      <c r="B996" s="28" t="n">
        <v>193</v>
      </c>
      <c r="C996" s="29"/>
      <c r="D996" s="30" t="str">
        <f aca="false">CONCATENATE(E996,", ",F996,", кв-ры: ",H996,", агр: ",I996,", ",W996)</f>
        <v>, , кв-ры: 2, агр: , </v>
      </c>
      <c r="E996" s="31"/>
      <c r="F996" s="31"/>
      <c r="G996" s="31"/>
      <c r="H996" s="31" t="n">
        <v>2</v>
      </c>
      <c r="I996" s="32"/>
      <c r="J996" s="4"/>
      <c r="K996" s="46"/>
      <c r="L996" s="34" t="str">
        <f aca="false">IF(ISBLANK(K996),"a","b")</f>
        <v>a</v>
      </c>
      <c r="M996" s="34" t="str">
        <f aca="false">IF(ISBLANK(B996),"",IF(L996="b",K996,IF(L996="a","")))</f>
        <v/>
      </c>
      <c r="N996" s="35" t="n">
        <f aca="false">IF(ISBLANK(B996),"",IF( ISBLANK(K996), , IF( ISBLANK(O996), 1,) ))</f>
        <v>0</v>
      </c>
      <c r="O996" s="44"/>
      <c r="P996" s="37" t="str">
        <f aca="false">IF(ISBLANK(O996),"a","b")</f>
        <v>a</v>
      </c>
      <c r="Q996" s="34" t="str">
        <f aca="false">IF(ISBLANK(B996),"",IF(P996="b",O996,IF(P996="a","")))</f>
        <v/>
      </c>
      <c r="R996" s="35" t="n">
        <f aca="false">IF(ISBLANK(B996),"",IF( ISBLANK(O996), , 1))</f>
        <v>0</v>
      </c>
      <c r="S996" s="38" t="str">
        <f aca="true">IF(ISBLANK(B996),"",IF( ISBLANK(K996), "" , IF( ISBLANK(O996), (TODAY()-K996)/365, (O996-K996)/365)) )</f>
        <v/>
      </c>
      <c r="T996" s="38" t="str">
        <f aca="false">IF(ISBLANK(B996),"",IF( ISBLANK(K996), "" , IF( ISBLANK(O996), ($Z$41-K996)/365, (O996-K996)/365)) )</f>
        <v/>
      </c>
      <c r="U996" s="38" t="str">
        <f aca="true">IF(ISBLANK(B996),"",IF( ISBLANK(O996), "", (TODAY()-O996)/365))</f>
        <v/>
      </c>
      <c r="V996" s="38" t="str">
        <f aca="false">IF(ISBLANK(B996),"",IF( ISBLANK(O996), "", ($Z$41-O996)/365))</f>
        <v/>
      </c>
    </row>
    <row r="997" customFormat="false" ht="15" hidden="false" customHeight="false" outlineLevel="0" collapsed="false">
      <c r="A997" s="1" t="n">
        <v>1001</v>
      </c>
      <c r="B997" s="28" t="n">
        <v>194</v>
      </c>
      <c r="C997" s="29"/>
      <c r="D997" s="30" t="str">
        <f aca="false">CONCATENATE(E997,", ",F997,", кв-ры: ",H997,", агр: ",I997,", ",W997)</f>
        <v>, , кв-ры: 3, агр: , </v>
      </c>
      <c r="E997" s="31"/>
      <c r="F997" s="31"/>
      <c r="G997" s="31"/>
      <c r="H997" s="31" t="n">
        <v>3</v>
      </c>
      <c r="I997" s="32"/>
      <c r="J997" s="4"/>
      <c r="K997" s="46"/>
      <c r="L997" s="34" t="str">
        <f aca="false">IF(ISBLANK(K997),"a","b")</f>
        <v>a</v>
      </c>
      <c r="M997" s="34" t="str">
        <f aca="false">IF(ISBLANK(B997),"",IF(L997="b",K997,IF(L997="a","")))</f>
        <v/>
      </c>
      <c r="N997" s="35" t="n">
        <f aca="false">IF(ISBLANK(B997),"",IF( ISBLANK(K997), , IF( ISBLANK(O997), 1,) ))</f>
        <v>0</v>
      </c>
      <c r="O997" s="44"/>
      <c r="P997" s="37" t="str">
        <f aca="false">IF(ISBLANK(O997),"a","b")</f>
        <v>a</v>
      </c>
      <c r="Q997" s="34" t="str">
        <f aca="false">IF(ISBLANK(B997),"",IF(P997="b",O997,IF(P997="a","")))</f>
        <v/>
      </c>
      <c r="R997" s="35" t="n">
        <f aca="false">IF(ISBLANK(B997),"",IF( ISBLANK(O997), , 1))</f>
        <v>0</v>
      </c>
      <c r="S997" s="38" t="str">
        <f aca="true">IF(ISBLANK(B997),"",IF( ISBLANK(K997), "" , IF( ISBLANK(O997), (TODAY()-K997)/365, (O997-K997)/365)) )</f>
        <v/>
      </c>
      <c r="T997" s="38" t="str">
        <f aca="false">IF(ISBLANK(B997),"",IF( ISBLANK(K997), "" , IF( ISBLANK(O997), ($Z$41-K997)/365, (O997-K997)/365)) )</f>
        <v/>
      </c>
      <c r="U997" s="38" t="str">
        <f aca="true">IF(ISBLANK(B997),"",IF( ISBLANK(O997), "", (TODAY()-O997)/365))</f>
        <v/>
      </c>
      <c r="V997" s="38" t="str">
        <f aca="false">IF(ISBLANK(B997),"",IF( ISBLANK(O997), "", ($Z$41-O997)/365))</f>
        <v/>
      </c>
    </row>
    <row r="998" customFormat="false" ht="15" hidden="false" customHeight="false" outlineLevel="0" collapsed="false">
      <c r="A998" s="1" t="n">
        <v>1002</v>
      </c>
      <c r="B998" s="28" t="n">
        <v>195</v>
      </c>
      <c r="C998" s="29"/>
      <c r="D998" s="30" t="str">
        <f aca="false">CONCATENATE(E998,", ",F998,", кв-ры: ",H998,", агр: ",I998,", ",W998)</f>
        <v>, , кв-ры: 4, агр: , </v>
      </c>
      <c r="E998" s="31"/>
      <c r="F998" s="31"/>
      <c r="G998" s="31"/>
      <c r="H998" s="31" t="n">
        <v>4</v>
      </c>
      <c r="I998" s="32"/>
      <c r="J998" s="4"/>
      <c r="K998" s="46"/>
      <c r="L998" s="34" t="str">
        <f aca="false">IF(ISBLANK(K998),"a","b")</f>
        <v>a</v>
      </c>
      <c r="M998" s="34" t="str">
        <f aca="false">IF(ISBLANK(B998),"",IF(L998="b",K998,IF(L998="a","")))</f>
        <v/>
      </c>
      <c r="N998" s="35" t="n">
        <f aca="false">IF(ISBLANK(B998),"",IF( ISBLANK(K998), , IF( ISBLANK(O998), 1,) ))</f>
        <v>0</v>
      </c>
      <c r="O998" s="44"/>
      <c r="P998" s="37" t="str">
        <f aca="false">IF(ISBLANK(O998),"a","b")</f>
        <v>a</v>
      </c>
      <c r="Q998" s="34" t="str">
        <f aca="false">IF(ISBLANK(B998),"",IF(P998="b",O998,IF(P998="a","")))</f>
        <v/>
      </c>
      <c r="R998" s="35" t="n">
        <f aca="false">IF(ISBLANK(B998),"",IF( ISBLANK(O998), , 1))</f>
        <v>0</v>
      </c>
      <c r="S998" s="38" t="str">
        <f aca="true">IF(ISBLANK(B998),"",IF( ISBLANK(K998), "" , IF( ISBLANK(O998), (TODAY()-K998)/365, (O998-K998)/365)) )</f>
        <v/>
      </c>
      <c r="T998" s="38" t="str">
        <f aca="false">IF(ISBLANK(B998),"",IF( ISBLANK(K998), "" , IF( ISBLANK(O998), ($Z$41-K998)/365, (O998-K998)/365)) )</f>
        <v/>
      </c>
      <c r="U998" s="38" t="str">
        <f aca="true">IF(ISBLANK(B998),"",IF( ISBLANK(O998), "", (TODAY()-O998)/365))</f>
        <v/>
      </c>
      <c r="V998" s="38" t="str">
        <f aca="false">IF(ISBLANK(B998),"",IF( ISBLANK(O998), "", ($Z$41-O998)/365))</f>
        <v/>
      </c>
    </row>
    <row r="999" customFormat="false" ht="15" hidden="false" customHeight="false" outlineLevel="0" collapsed="false">
      <c r="A999" s="1" t="n">
        <v>1003</v>
      </c>
      <c r="B999" s="28" t="n">
        <v>196</v>
      </c>
      <c r="C999" s="29"/>
      <c r="D999" s="30" t="str">
        <f aca="false">CONCATENATE(E999,", ",F999,", кв-ры: ",H999,", агр: ",I999,", ",W999)</f>
        <v>, , кв-ры: 5, агр: , </v>
      </c>
      <c r="E999" s="31"/>
      <c r="F999" s="31"/>
      <c r="G999" s="31"/>
      <c r="H999" s="31" t="n">
        <v>5</v>
      </c>
      <c r="I999" s="32"/>
      <c r="J999" s="4"/>
      <c r="K999" s="46"/>
      <c r="L999" s="34" t="str">
        <f aca="false">IF(ISBLANK(K999),"a","b")</f>
        <v>a</v>
      </c>
      <c r="M999" s="34" t="str">
        <f aca="false">IF(ISBLANK(B999),"",IF(L999="b",K999,IF(L999="a","")))</f>
        <v/>
      </c>
      <c r="N999" s="35" t="n">
        <f aca="false">IF(ISBLANK(B999),"",IF( ISBLANK(K999), , IF( ISBLANK(O999), 1,) ))</f>
        <v>0</v>
      </c>
      <c r="O999" s="44"/>
      <c r="P999" s="37" t="str">
        <f aca="false">IF(ISBLANK(O999),"a","b")</f>
        <v>a</v>
      </c>
      <c r="Q999" s="34" t="str">
        <f aca="false">IF(ISBLANK(B999),"",IF(P999="b",O999,IF(P999="a","")))</f>
        <v/>
      </c>
      <c r="R999" s="35" t="n">
        <f aca="false">IF(ISBLANK(B999),"",IF( ISBLANK(O999), , 1))</f>
        <v>0</v>
      </c>
      <c r="S999" s="38" t="str">
        <f aca="true">IF(ISBLANK(B999),"",IF( ISBLANK(K999), "" , IF( ISBLANK(O999), (TODAY()-K999)/365, (O999-K999)/365)) )</f>
        <v/>
      </c>
      <c r="T999" s="38" t="str">
        <f aca="false">IF(ISBLANK(B999),"",IF( ISBLANK(K999), "" , IF( ISBLANK(O999), ($Z$41-K999)/365, (O999-K999)/365)) )</f>
        <v/>
      </c>
      <c r="U999" s="38" t="str">
        <f aca="true">IF(ISBLANK(B999),"",IF( ISBLANK(O999), "", (TODAY()-O999)/365))</f>
        <v/>
      </c>
      <c r="V999" s="38" t="str">
        <f aca="false">IF(ISBLANK(B999),"",IF( ISBLANK(O999), "", ($Z$41-O999)/365))</f>
        <v/>
      </c>
    </row>
    <row r="1000" customFormat="false" ht="15" hidden="false" customHeight="false" outlineLevel="0" collapsed="false">
      <c r="A1000" s="1" t="n">
        <v>1004</v>
      </c>
      <c r="B1000" s="28" t="n">
        <v>197</v>
      </c>
      <c r="C1000" s="29"/>
      <c r="D1000" s="30" t="str">
        <f aca="false">CONCATENATE(E1000,", ",F1000,", кв-ры: ",H1000,", агр: ",I1000,", ",W1000)</f>
        <v>, , кв-ры: 6, агр: , </v>
      </c>
      <c r="E1000" s="31"/>
      <c r="F1000" s="31"/>
      <c r="G1000" s="31"/>
      <c r="H1000" s="31" t="n">
        <v>6</v>
      </c>
      <c r="I1000" s="32"/>
      <c r="J1000" s="4"/>
      <c r="K1000" s="46"/>
      <c r="L1000" s="34" t="str">
        <f aca="false">IF(ISBLANK(K1000),"a","b")</f>
        <v>a</v>
      </c>
      <c r="M1000" s="34" t="str">
        <f aca="false">IF(ISBLANK(B1000),"",IF(L1000="b",K1000,IF(L1000="a","")))</f>
        <v/>
      </c>
      <c r="N1000" s="35" t="n">
        <f aca="false">IF(ISBLANK(B1000),"",IF( ISBLANK(K1000), , IF( ISBLANK(O1000), 1,) ))</f>
        <v>0</v>
      </c>
      <c r="O1000" s="44"/>
      <c r="P1000" s="37" t="str">
        <f aca="false">IF(ISBLANK(O1000),"a","b")</f>
        <v>a</v>
      </c>
      <c r="Q1000" s="34" t="str">
        <f aca="false">IF(ISBLANK(B1000),"",IF(P1000="b",O1000,IF(P1000="a","")))</f>
        <v/>
      </c>
      <c r="R1000" s="35" t="n">
        <f aca="false">IF(ISBLANK(B1000),"",IF( ISBLANK(O1000), , 1))</f>
        <v>0</v>
      </c>
      <c r="S1000" s="38" t="str">
        <f aca="true">IF(ISBLANK(B1000),"",IF( ISBLANK(K1000), "" , IF( ISBLANK(O1000), (TODAY()-K1000)/365, (O1000-K1000)/365)) )</f>
        <v/>
      </c>
      <c r="T1000" s="38" t="str">
        <f aca="false">IF(ISBLANK(B1000),"",IF( ISBLANK(K1000), "" , IF( ISBLANK(O1000), ($Z$41-K1000)/365, (O1000-K1000)/365)) )</f>
        <v/>
      </c>
      <c r="U1000" s="38" t="str">
        <f aca="true">IF(ISBLANK(B1000),"",IF( ISBLANK(O1000), "", (TODAY()-O1000)/365))</f>
        <v/>
      </c>
      <c r="V1000" s="38" t="str">
        <f aca="false">IF(ISBLANK(B1000),"",IF( ISBLANK(O1000), "", ($Z$41-O1000)/365))</f>
        <v/>
      </c>
    </row>
    <row r="1001" customFormat="false" ht="15" hidden="false" customHeight="false" outlineLevel="0" collapsed="false">
      <c r="A1001" s="1" t="n">
        <v>1005</v>
      </c>
      <c r="B1001" s="28" t="n">
        <v>198</v>
      </c>
      <c r="C1001" s="29"/>
      <c r="D1001" s="30" t="str">
        <f aca="false">CONCATENATE(E1001,", ",F1001,", кв-ры: ",H1001,", агр: ",I1001,", ",W1001)</f>
        <v>, , кв-ры: 7, агр: , </v>
      </c>
      <c r="E1001" s="31"/>
      <c r="F1001" s="31"/>
      <c r="G1001" s="31"/>
      <c r="H1001" s="31" t="n">
        <v>7</v>
      </c>
      <c r="I1001" s="32"/>
      <c r="J1001" s="4"/>
      <c r="K1001" s="46"/>
      <c r="L1001" s="34" t="str">
        <f aca="false">IF(ISBLANK(K1001),"a","b")</f>
        <v>a</v>
      </c>
      <c r="M1001" s="34" t="str">
        <f aca="false">IF(ISBLANK(B1001),"",IF(L1001="b",K1001,IF(L1001="a","")))</f>
        <v/>
      </c>
      <c r="N1001" s="35" t="n">
        <f aca="false">IF(ISBLANK(B1001),"",IF( ISBLANK(K1001), , IF( ISBLANK(O1001), 1,) ))</f>
        <v>0</v>
      </c>
      <c r="O1001" s="44"/>
      <c r="P1001" s="37" t="str">
        <f aca="false">IF(ISBLANK(O1001),"a","b")</f>
        <v>a</v>
      </c>
      <c r="Q1001" s="34" t="str">
        <f aca="false">IF(ISBLANK(B1001),"",IF(P1001="b",O1001,IF(P1001="a","")))</f>
        <v/>
      </c>
      <c r="R1001" s="35" t="n">
        <f aca="false">IF(ISBLANK(B1001),"",IF( ISBLANK(O1001), , 1))</f>
        <v>0</v>
      </c>
      <c r="S1001" s="38" t="str">
        <f aca="true">IF(ISBLANK(B1001),"",IF( ISBLANK(K1001), "" , IF( ISBLANK(O1001), (TODAY()-K1001)/365, (O1001-K1001)/365)) )</f>
        <v/>
      </c>
      <c r="T1001" s="38" t="str">
        <f aca="false">IF(ISBLANK(B1001),"",IF( ISBLANK(K1001), "" , IF( ISBLANK(O1001), ($Z$41-K1001)/365, (O1001-K1001)/365)) )</f>
        <v/>
      </c>
      <c r="U1001" s="38" t="str">
        <f aca="true">IF(ISBLANK(B1001),"",IF( ISBLANK(O1001), "", (TODAY()-O1001)/365))</f>
        <v/>
      </c>
      <c r="V1001" s="38" t="str">
        <f aca="false">IF(ISBLANK(B1001),"",IF( ISBLANK(O1001), "", ($Z$41-O1001)/365))</f>
        <v/>
      </c>
    </row>
    <row r="1002" customFormat="false" ht="15" hidden="false" customHeight="false" outlineLevel="0" collapsed="false">
      <c r="A1002" s="1" t="n">
        <v>1006</v>
      </c>
      <c r="B1002" s="28" t="n">
        <v>199</v>
      </c>
      <c r="C1002" s="29"/>
      <c r="D1002" s="30" t="str">
        <f aca="false">CONCATENATE(E1002,", ",F1002,", кв-ры: ",H1002,", агр: ",I1002,", ",W1002)</f>
        <v>, , кв-ры: 8, агр: , </v>
      </c>
      <c r="E1002" s="31"/>
      <c r="F1002" s="31"/>
      <c r="G1002" s="31"/>
      <c r="H1002" s="31" t="n">
        <v>8</v>
      </c>
      <c r="I1002" s="32"/>
      <c r="J1002" s="4"/>
      <c r="K1002" s="46"/>
      <c r="L1002" s="34" t="str">
        <f aca="false">IF(ISBLANK(K1002),"a","b")</f>
        <v>a</v>
      </c>
      <c r="M1002" s="34" t="str">
        <f aca="false">IF(ISBLANK(B1002),"",IF(L1002="b",K1002,IF(L1002="a","")))</f>
        <v/>
      </c>
      <c r="N1002" s="35" t="n">
        <f aca="false">IF(ISBLANK(B1002),"",IF( ISBLANK(K1002), , IF( ISBLANK(O1002), 1,) ))</f>
        <v>0</v>
      </c>
      <c r="O1002" s="44"/>
      <c r="P1002" s="37" t="str">
        <f aca="false">IF(ISBLANK(O1002),"a","b")</f>
        <v>a</v>
      </c>
      <c r="Q1002" s="34" t="str">
        <f aca="false">IF(ISBLANK(B1002),"",IF(P1002="b",O1002,IF(P1002="a","")))</f>
        <v/>
      </c>
      <c r="R1002" s="35" t="n">
        <f aca="false">IF(ISBLANK(B1002),"",IF( ISBLANK(O1002), , 1))</f>
        <v>0</v>
      </c>
      <c r="S1002" s="38" t="str">
        <f aca="true">IF(ISBLANK(B1002),"",IF( ISBLANK(K1002), "" , IF( ISBLANK(O1002), (TODAY()-K1002)/365, (O1002-K1002)/365)) )</f>
        <v/>
      </c>
      <c r="T1002" s="38" t="str">
        <f aca="false">IF(ISBLANK(B1002),"",IF( ISBLANK(K1002), "" , IF( ISBLANK(O1002), ($Z$41-K1002)/365, (O1002-K1002)/365)) )</f>
        <v/>
      </c>
      <c r="U1002" s="38" t="str">
        <f aca="true">IF(ISBLANK(B1002),"",IF( ISBLANK(O1002), "", (TODAY()-O1002)/365))</f>
        <v/>
      </c>
      <c r="V1002" s="38" t="str">
        <f aca="false">IF(ISBLANK(B1002),"",IF( ISBLANK(O1002), "", ($Z$41-O1002)/365))</f>
        <v/>
      </c>
    </row>
    <row r="1003" customFormat="false" ht="15" hidden="false" customHeight="false" outlineLevel="0" collapsed="false">
      <c r="A1003" s="1" t="n">
        <v>1007</v>
      </c>
      <c r="B1003" s="28" t="n">
        <v>200</v>
      </c>
      <c r="C1003" s="29" t="n">
        <v>3</v>
      </c>
      <c r="D1003" s="30" t="str">
        <f aca="false">CONCATENATE(E1003,", ",F1003,", кв-ры: ",H1003,", агр: ",I1003,", ",W1003)</f>
        <v> Советская, 3, кв-ры: 1, агр: , </v>
      </c>
      <c r="E1003" s="31" t="s">
        <v>199</v>
      </c>
      <c r="F1003" s="31" t="n">
        <v>3</v>
      </c>
      <c r="G1003" s="31" t="n">
        <v>6</v>
      </c>
      <c r="H1003" s="31" t="n">
        <v>1</v>
      </c>
      <c r="I1003" s="32"/>
      <c r="J1003" s="4"/>
      <c r="K1003" s="46"/>
      <c r="L1003" s="34" t="str">
        <f aca="false">IF(ISBLANK(K1003),"a","b")</f>
        <v>a</v>
      </c>
      <c r="M1003" s="34" t="str">
        <f aca="false">IF(ISBLANK(B1003),"",IF(L1003="b",K1003,IF(L1003="a","")))</f>
        <v/>
      </c>
      <c r="N1003" s="35" t="n">
        <f aca="false">IF(ISBLANK(B1003),"",IF( ISBLANK(K1003), , IF( ISBLANK(O1003), 1,) ))</f>
        <v>0</v>
      </c>
      <c r="O1003" s="44"/>
      <c r="P1003" s="37" t="str">
        <f aca="false">IF(ISBLANK(O1003),"a","b")</f>
        <v>a</v>
      </c>
      <c r="Q1003" s="34" t="str">
        <f aca="false">IF(ISBLANK(B1003),"",IF(P1003="b",O1003,IF(P1003="a","")))</f>
        <v/>
      </c>
      <c r="R1003" s="35" t="n">
        <f aca="false">IF(ISBLANK(B1003),"",IF( ISBLANK(O1003), , 1))</f>
        <v>0</v>
      </c>
      <c r="S1003" s="38" t="str">
        <f aca="true">IF(ISBLANK(B1003),"",IF( ISBLANK(K1003), "" , IF( ISBLANK(O1003), (TODAY()-K1003)/365, (O1003-K1003)/365)) )</f>
        <v/>
      </c>
      <c r="T1003" s="38" t="str">
        <f aca="false">IF(ISBLANK(B1003),"",IF( ISBLANK(K1003), "" , IF( ISBLANK(O1003), ($Z$41-K1003)/365, (O1003-K1003)/365)) )</f>
        <v/>
      </c>
      <c r="U1003" s="38" t="str">
        <f aca="true">IF(ISBLANK(B1003),"",IF( ISBLANK(O1003), "", (TODAY()-O1003)/365))</f>
        <v/>
      </c>
      <c r="V1003" s="38" t="str">
        <f aca="false">IF(ISBLANK(B1003),"",IF( ISBLANK(O1003), "", ($Z$41-O1003)/365))</f>
        <v/>
      </c>
    </row>
    <row r="1004" customFormat="false" ht="15" hidden="false" customHeight="false" outlineLevel="0" collapsed="false">
      <c r="A1004" s="1" t="n">
        <v>1008</v>
      </c>
      <c r="B1004" s="28" t="n">
        <v>201</v>
      </c>
      <c r="C1004" s="29"/>
      <c r="D1004" s="30" t="str">
        <f aca="false">CONCATENATE(E1004,", ",F1004,", кв-ры: ",H1004,", агр: ",I1004,", ",W1004)</f>
        <v>, , кв-ры: 2, агр: , </v>
      </c>
      <c r="E1004" s="31"/>
      <c r="F1004" s="31"/>
      <c r="G1004" s="31"/>
      <c r="H1004" s="31" t="n">
        <v>2</v>
      </c>
      <c r="I1004" s="32"/>
      <c r="J1004" s="4"/>
      <c r="K1004" s="46"/>
      <c r="L1004" s="34" t="str">
        <f aca="false">IF(ISBLANK(K1004),"a","b")</f>
        <v>a</v>
      </c>
      <c r="M1004" s="34" t="str">
        <f aca="false">IF(ISBLANK(B1004),"",IF(L1004="b",K1004,IF(L1004="a","")))</f>
        <v/>
      </c>
      <c r="N1004" s="35" t="n">
        <f aca="false">IF(ISBLANK(B1004),"",IF( ISBLANK(K1004), , IF( ISBLANK(O1004), 1,) ))</f>
        <v>0</v>
      </c>
      <c r="O1004" s="44"/>
      <c r="P1004" s="37" t="str">
        <f aca="false">IF(ISBLANK(O1004),"a","b")</f>
        <v>a</v>
      </c>
      <c r="Q1004" s="34" t="str">
        <f aca="false">IF(ISBLANK(B1004),"",IF(P1004="b",O1004,IF(P1004="a","")))</f>
        <v/>
      </c>
      <c r="R1004" s="35" t="n">
        <f aca="false">IF(ISBLANK(B1004),"",IF( ISBLANK(O1004), , 1))</f>
        <v>0</v>
      </c>
      <c r="S1004" s="38" t="str">
        <f aca="true">IF(ISBLANK(B1004),"",IF( ISBLANK(K1004), "" , IF( ISBLANK(O1004), (TODAY()-K1004)/365, (O1004-K1004)/365)) )</f>
        <v/>
      </c>
      <c r="T1004" s="38" t="str">
        <f aca="false">IF(ISBLANK(B1004),"",IF( ISBLANK(K1004), "" , IF( ISBLANK(O1004), ($Z$41-K1004)/365, (O1004-K1004)/365)) )</f>
        <v/>
      </c>
      <c r="U1004" s="38" t="str">
        <f aca="true">IF(ISBLANK(B1004),"",IF( ISBLANK(O1004), "", (TODAY()-O1004)/365))</f>
        <v/>
      </c>
      <c r="V1004" s="38" t="str">
        <f aca="false">IF(ISBLANK(B1004),"",IF( ISBLANK(O1004), "", ($Z$41-O1004)/365))</f>
        <v/>
      </c>
    </row>
    <row r="1005" customFormat="false" ht="15" hidden="false" customHeight="false" outlineLevel="0" collapsed="false">
      <c r="A1005" s="1" t="n">
        <v>1009</v>
      </c>
      <c r="B1005" s="28" t="n">
        <v>202</v>
      </c>
      <c r="C1005" s="29"/>
      <c r="D1005" s="30" t="str">
        <f aca="false">CONCATENATE(E1005,", ",F1005,", кв-ры: ",H1005,", агр: ",I1005,", ",W1005)</f>
        <v>, , кв-ры: 3, агр: , </v>
      </c>
      <c r="E1005" s="31"/>
      <c r="F1005" s="31"/>
      <c r="G1005" s="31"/>
      <c r="H1005" s="31" t="n">
        <v>3</v>
      </c>
      <c r="I1005" s="32"/>
      <c r="J1005" s="4"/>
      <c r="K1005" s="46"/>
      <c r="L1005" s="34" t="str">
        <f aca="false">IF(ISBLANK(K1005),"a","b")</f>
        <v>a</v>
      </c>
      <c r="M1005" s="34" t="str">
        <f aca="false">IF(ISBLANK(B1005),"",IF(L1005="b",K1005,IF(L1005="a","")))</f>
        <v/>
      </c>
      <c r="N1005" s="35" t="n">
        <f aca="false">IF(ISBLANK(B1005),"",IF( ISBLANK(K1005), , IF( ISBLANK(O1005), 1,) ))</f>
        <v>0</v>
      </c>
      <c r="O1005" s="44"/>
      <c r="P1005" s="37" t="str">
        <f aca="false">IF(ISBLANK(O1005),"a","b")</f>
        <v>a</v>
      </c>
      <c r="Q1005" s="34" t="str">
        <f aca="false">IF(ISBLANK(B1005),"",IF(P1005="b",O1005,IF(P1005="a","")))</f>
        <v/>
      </c>
      <c r="R1005" s="35" t="n">
        <f aca="false">IF(ISBLANK(B1005),"",IF( ISBLANK(O1005), , 1))</f>
        <v>0</v>
      </c>
      <c r="S1005" s="38" t="str">
        <f aca="true">IF(ISBLANK(B1005),"",IF( ISBLANK(K1005), "" , IF( ISBLANK(O1005), (TODAY()-K1005)/365, (O1005-K1005)/365)) )</f>
        <v/>
      </c>
      <c r="T1005" s="38" t="str">
        <f aca="false">IF(ISBLANK(B1005),"",IF( ISBLANK(K1005), "" , IF( ISBLANK(O1005), ($Z$41-K1005)/365, (O1005-K1005)/365)) )</f>
        <v/>
      </c>
      <c r="U1005" s="38" t="str">
        <f aca="true">IF(ISBLANK(B1005),"",IF( ISBLANK(O1005), "", (TODAY()-O1005)/365))</f>
        <v/>
      </c>
      <c r="V1005" s="38" t="str">
        <f aca="false">IF(ISBLANK(B1005),"",IF( ISBLANK(O1005), "", ($Z$41-O1005)/365))</f>
        <v/>
      </c>
    </row>
    <row r="1006" customFormat="false" ht="15" hidden="false" customHeight="false" outlineLevel="0" collapsed="false">
      <c r="A1006" s="1" t="n">
        <v>1010</v>
      </c>
      <c r="B1006" s="28" t="n">
        <v>203</v>
      </c>
      <c r="C1006" s="29"/>
      <c r="D1006" s="30" t="str">
        <f aca="false">CONCATENATE(E1006,", ",F1006,", кв-ры: ",H1006,", агр: ",I1006,", ",W1006)</f>
        <v>, , кв-ры: 4, агр: , </v>
      </c>
      <c r="E1006" s="31"/>
      <c r="F1006" s="31"/>
      <c r="G1006" s="31"/>
      <c r="H1006" s="31" t="n">
        <v>4</v>
      </c>
      <c r="I1006" s="32"/>
      <c r="J1006" s="4"/>
      <c r="K1006" s="46"/>
      <c r="L1006" s="34" t="str">
        <f aca="false">IF(ISBLANK(K1006),"a","b")</f>
        <v>a</v>
      </c>
      <c r="M1006" s="34" t="str">
        <f aca="false">IF(ISBLANK(B1006),"",IF(L1006="b",K1006,IF(L1006="a","")))</f>
        <v/>
      </c>
      <c r="N1006" s="35" t="n">
        <f aca="false">IF(ISBLANK(B1006),"",IF( ISBLANK(K1006), , IF( ISBLANK(O1006), 1,) ))</f>
        <v>0</v>
      </c>
      <c r="O1006" s="44"/>
      <c r="P1006" s="37" t="str">
        <f aca="false">IF(ISBLANK(O1006),"a","b")</f>
        <v>a</v>
      </c>
      <c r="Q1006" s="34" t="str">
        <f aca="false">IF(ISBLANK(B1006),"",IF(P1006="b",O1006,IF(P1006="a","")))</f>
        <v/>
      </c>
      <c r="R1006" s="35" t="n">
        <f aca="false">IF(ISBLANK(B1006),"",IF( ISBLANK(O1006), , 1))</f>
        <v>0</v>
      </c>
      <c r="S1006" s="38" t="str">
        <f aca="true">IF(ISBLANK(B1006),"",IF( ISBLANK(K1006), "" , IF( ISBLANK(O1006), (TODAY()-K1006)/365, (O1006-K1006)/365)) )</f>
        <v/>
      </c>
      <c r="T1006" s="38" t="str">
        <f aca="false">IF(ISBLANK(B1006),"",IF( ISBLANK(K1006), "" , IF( ISBLANK(O1006), ($Z$41-K1006)/365, (O1006-K1006)/365)) )</f>
        <v/>
      </c>
      <c r="U1006" s="38" t="str">
        <f aca="true">IF(ISBLANK(B1006),"",IF( ISBLANK(O1006), "", (TODAY()-O1006)/365))</f>
        <v/>
      </c>
      <c r="V1006" s="38" t="str">
        <f aca="false">IF(ISBLANK(B1006),"",IF( ISBLANK(O1006), "", ($Z$41-O1006)/365))</f>
        <v/>
      </c>
    </row>
    <row r="1007" customFormat="false" ht="15" hidden="false" customHeight="false" outlineLevel="0" collapsed="false">
      <c r="A1007" s="1" t="n">
        <v>1011</v>
      </c>
      <c r="B1007" s="28" t="n">
        <v>204</v>
      </c>
      <c r="C1007" s="29"/>
      <c r="D1007" s="30" t="str">
        <f aca="false">CONCATENATE(E1007,", ",F1007,", кв-ры: ",H1007,", агр: ",I1007,", ",W1007)</f>
        <v>, , кв-ры: 5, агр: , </v>
      </c>
      <c r="E1007" s="31"/>
      <c r="F1007" s="31"/>
      <c r="G1007" s="31"/>
      <c r="H1007" s="31" t="n">
        <v>5</v>
      </c>
      <c r="I1007" s="32"/>
      <c r="J1007" s="4"/>
      <c r="K1007" s="46"/>
      <c r="L1007" s="34" t="str">
        <f aca="false">IF(ISBLANK(K1007),"a","b")</f>
        <v>a</v>
      </c>
      <c r="M1007" s="34" t="str">
        <f aca="false">IF(ISBLANK(B1007),"",IF(L1007="b",K1007,IF(L1007="a","")))</f>
        <v/>
      </c>
      <c r="N1007" s="35" t="n">
        <f aca="false">IF(ISBLANK(B1007),"",IF( ISBLANK(K1007), , IF( ISBLANK(O1007), 1,) ))</f>
        <v>0</v>
      </c>
      <c r="O1007" s="44"/>
      <c r="P1007" s="37" t="str">
        <f aca="false">IF(ISBLANK(O1007),"a","b")</f>
        <v>a</v>
      </c>
      <c r="Q1007" s="34" t="str">
        <f aca="false">IF(ISBLANK(B1007),"",IF(P1007="b",O1007,IF(P1007="a","")))</f>
        <v/>
      </c>
      <c r="R1007" s="35" t="n">
        <f aca="false">IF(ISBLANK(B1007),"",IF( ISBLANK(O1007), , 1))</f>
        <v>0</v>
      </c>
      <c r="S1007" s="38" t="str">
        <f aca="true">IF(ISBLANK(B1007),"",IF( ISBLANK(K1007), "" , IF( ISBLANK(O1007), (TODAY()-K1007)/365, (O1007-K1007)/365)) )</f>
        <v/>
      </c>
      <c r="T1007" s="38" t="str">
        <f aca="false">IF(ISBLANK(B1007),"",IF( ISBLANK(K1007), "" , IF( ISBLANK(O1007), ($Z$41-K1007)/365, (O1007-K1007)/365)) )</f>
        <v/>
      </c>
      <c r="U1007" s="38" t="str">
        <f aca="true">IF(ISBLANK(B1007),"",IF( ISBLANK(O1007), "", (TODAY()-O1007)/365))</f>
        <v/>
      </c>
      <c r="V1007" s="38" t="str">
        <f aca="false">IF(ISBLANK(B1007),"",IF( ISBLANK(O1007), "", ($Z$41-O1007)/365))</f>
        <v/>
      </c>
    </row>
    <row r="1008" customFormat="false" ht="15" hidden="false" customHeight="false" outlineLevel="0" collapsed="false">
      <c r="A1008" s="1" t="n">
        <v>1012</v>
      </c>
      <c r="B1008" s="28" t="n">
        <v>205</v>
      </c>
      <c r="C1008" s="29"/>
      <c r="D1008" s="30" t="str">
        <f aca="false">CONCATENATE(E1008,", ",F1008,", кв-ры: ",H1008,", агр: ",I1008,", ",W1008)</f>
        <v>, , кв-ры: 6, агр: , </v>
      </c>
      <c r="E1008" s="31"/>
      <c r="F1008" s="31"/>
      <c r="G1008" s="31"/>
      <c r="H1008" s="31" t="n">
        <v>6</v>
      </c>
      <c r="I1008" s="32"/>
      <c r="J1008" s="4"/>
      <c r="K1008" s="46"/>
      <c r="L1008" s="34" t="str">
        <f aca="false">IF(ISBLANK(K1008),"a","b")</f>
        <v>a</v>
      </c>
      <c r="M1008" s="34" t="str">
        <f aca="false">IF(ISBLANK(B1008),"",IF(L1008="b",K1008,IF(L1008="a","")))</f>
        <v/>
      </c>
      <c r="N1008" s="35" t="n">
        <f aca="false">IF(ISBLANK(B1008),"",IF( ISBLANK(K1008), , IF( ISBLANK(O1008), 1,) ))</f>
        <v>0</v>
      </c>
      <c r="O1008" s="44"/>
      <c r="P1008" s="37" t="str">
        <f aca="false">IF(ISBLANK(O1008),"a","b")</f>
        <v>a</v>
      </c>
      <c r="Q1008" s="34" t="str">
        <f aca="false">IF(ISBLANK(B1008),"",IF(P1008="b",O1008,IF(P1008="a","")))</f>
        <v/>
      </c>
      <c r="R1008" s="35" t="n">
        <f aca="false">IF(ISBLANK(B1008),"",IF( ISBLANK(O1008), , 1))</f>
        <v>0</v>
      </c>
      <c r="S1008" s="38" t="str">
        <f aca="true">IF(ISBLANK(B1008),"",IF( ISBLANK(K1008), "" , IF( ISBLANK(O1008), (TODAY()-K1008)/365, (O1008-K1008)/365)) )</f>
        <v/>
      </c>
      <c r="T1008" s="38" t="str">
        <f aca="false">IF(ISBLANK(B1008),"",IF( ISBLANK(K1008), "" , IF( ISBLANK(O1008), ($Z$41-K1008)/365, (O1008-K1008)/365)) )</f>
        <v/>
      </c>
      <c r="U1008" s="38" t="str">
        <f aca="true">IF(ISBLANK(B1008),"",IF( ISBLANK(O1008), "", (TODAY()-O1008)/365))</f>
        <v/>
      </c>
      <c r="V1008" s="38" t="str">
        <f aca="false">IF(ISBLANK(B1008),"",IF( ISBLANK(O1008), "", ($Z$41-O1008)/365))</f>
        <v/>
      </c>
    </row>
    <row r="1009" customFormat="false" ht="15" hidden="false" customHeight="false" outlineLevel="0" collapsed="false">
      <c r="A1009" s="1" t="n">
        <v>1013</v>
      </c>
      <c r="B1009" s="28" t="n">
        <v>206</v>
      </c>
      <c r="C1009" s="29" t="n">
        <v>4</v>
      </c>
      <c r="D1009" s="30" t="str">
        <f aca="false">CONCATENATE(E1009,", ",F1009,", кв-ры: ",H1009,", агр: ",I1009,", ",W1009)</f>
        <v> Советская, 9, кв-ры: 1, агр: , </v>
      </c>
      <c r="E1009" s="31" t="s">
        <v>199</v>
      </c>
      <c r="F1009" s="31" t="n">
        <v>9</v>
      </c>
      <c r="G1009" s="31" t="n">
        <v>8</v>
      </c>
      <c r="H1009" s="31" t="n">
        <v>1</v>
      </c>
      <c r="I1009" s="32"/>
      <c r="J1009" s="4"/>
      <c r="K1009" s="46"/>
      <c r="L1009" s="34" t="str">
        <f aca="false">IF(ISBLANK(K1009),"a","b")</f>
        <v>a</v>
      </c>
      <c r="M1009" s="34" t="str">
        <f aca="false">IF(ISBLANK(B1009),"",IF(L1009="b",K1009,IF(L1009="a","")))</f>
        <v/>
      </c>
      <c r="N1009" s="35" t="n">
        <f aca="false">IF(ISBLANK(B1009),"",IF( ISBLANK(K1009), , IF( ISBLANK(O1009), 1,) ))</f>
        <v>0</v>
      </c>
      <c r="O1009" s="44"/>
      <c r="P1009" s="37" t="str">
        <f aca="false">IF(ISBLANK(O1009),"a","b")</f>
        <v>a</v>
      </c>
      <c r="Q1009" s="34" t="str">
        <f aca="false">IF(ISBLANK(B1009),"",IF(P1009="b",O1009,IF(P1009="a","")))</f>
        <v/>
      </c>
      <c r="R1009" s="35" t="n">
        <f aca="false">IF(ISBLANK(B1009),"",IF( ISBLANK(O1009), , 1))</f>
        <v>0</v>
      </c>
      <c r="S1009" s="38" t="str">
        <f aca="true">IF(ISBLANK(B1009),"",IF( ISBLANK(K1009), "" , IF( ISBLANK(O1009), (TODAY()-K1009)/365, (O1009-K1009)/365)) )</f>
        <v/>
      </c>
      <c r="T1009" s="38" t="str">
        <f aca="false">IF(ISBLANK(B1009),"",IF( ISBLANK(K1009), "" , IF( ISBLANK(O1009), ($Z$41-K1009)/365, (O1009-K1009)/365)) )</f>
        <v/>
      </c>
      <c r="U1009" s="38" t="str">
        <f aca="true">IF(ISBLANK(B1009),"",IF( ISBLANK(O1009), "", (TODAY()-O1009)/365))</f>
        <v/>
      </c>
      <c r="V1009" s="38" t="str">
        <f aca="false">IF(ISBLANK(B1009),"",IF( ISBLANK(O1009), "", ($Z$41-O1009)/365))</f>
        <v/>
      </c>
    </row>
    <row r="1010" customFormat="false" ht="15" hidden="false" customHeight="false" outlineLevel="0" collapsed="false">
      <c r="A1010" s="1" t="n">
        <v>1014</v>
      </c>
      <c r="B1010" s="28" t="n">
        <v>207</v>
      </c>
      <c r="C1010" s="29"/>
      <c r="D1010" s="30" t="str">
        <f aca="false">CONCATENATE(E1010,", ",F1010,", кв-ры: ",H1010,", агр: ",I1010,", ",W1010)</f>
        <v>, , кв-ры: 2, агр: , </v>
      </c>
      <c r="E1010" s="31"/>
      <c r="F1010" s="31"/>
      <c r="G1010" s="31"/>
      <c r="H1010" s="31" t="n">
        <v>2</v>
      </c>
      <c r="I1010" s="32"/>
      <c r="J1010" s="4"/>
      <c r="K1010" s="46"/>
      <c r="L1010" s="34" t="str">
        <f aca="false">IF(ISBLANK(K1010),"a","b")</f>
        <v>a</v>
      </c>
      <c r="M1010" s="34" t="str">
        <f aca="false">IF(ISBLANK(B1010),"",IF(L1010="b",K1010,IF(L1010="a","")))</f>
        <v/>
      </c>
      <c r="N1010" s="35" t="n">
        <f aca="false">IF(ISBLANK(B1010),"",IF( ISBLANK(K1010), , IF( ISBLANK(O1010), 1,) ))</f>
        <v>0</v>
      </c>
      <c r="O1010" s="44"/>
      <c r="P1010" s="37" t="str">
        <f aca="false">IF(ISBLANK(O1010),"a","b")</f>
        <v>a</v>
      </c>
      <c r="Q1010" s="34" t="str">
        <f aca="false">IF(ISBLANK(B1010),"",IF(P1010="b",O1010,IF(P1010="a","")))</f>
        <v/>
      </c>
      <c r="R1010" s="35" t="n">
        <f aca="false">IF(ISBLANK(B1010),"",IF( ISBLANK(O1010), , 1))</f>
        <v>0</v>
      </c>
      <c r="S1010" s="38" t="str">
        <f aca="true">IF(ISBLANK(B1010),"",IF( ISBLANK(K1010), "" , IF( ISBLANK(O1010), (TODAY()-K1010)/365, (O1010-K1010)/365)) )</f>
        <v/>
      </c>
      <c r="T1010" s="38" t="str">
        <f aca="false">IF(ISBLANK(B1010),"",IF( ISBLANK(K1010), "" , IF( ISBLANK(O1010), ($Z$41-K1010)/365, (O1010-K1010)/365)) )</f>
        <v/>
      </c>
      <c r="U1010" s="38" t="str">
        <f aca="true">IF(ISBLANK(B1010),"",IF( ISBLANK(O1010), "", (TODAY()-O1010)/365))</f>
        <v/>
      </c>
      <c r="V1010" s="38" t="str">
        <f aca="false">IF(ISBLANK(B1010),"",IF( ISBLANK(O1010), "", ($Z$41-O1010)/365))</f>
        <v/>
      </c>
    </row>
    <row r="1011" customFormat="false" ht="15" hidden="false" customHeight="false" outlineLevel="0" collapsed="false">
      <c r="A1011" s="1" t="n">
        <v>1015</v>
      </c>
      <c r="B1011" s="28" t="n">
        <v>208</v>
      </c>
      <c r="C1011" s="29"/>
      <c r="D1011" s="30" t="str">
        <f aca="false">CONCATENATE(E1011,", ",F1011,", кв-ры: ",H1011,", агр: ",I1011,", ",W1011)</f>
        <v>, , кв-ры: 3, агр: , </v>
      </c>
      <c r="E1011" s="31"/>
      <c r="F1011" s="31"/>
      <c r="G1011" s="31"/>
      <c r="H1011" s="31" t="n">
        <v>3</v>
      </c>
      <c r="I1011" s="32"/>
      <c r="J1011" s="4"/>
      <c r="K1011" s="46"/>
      <c r="L1011" s="34" t="str">
        <f aca="false">IF(ISBLANK(K1011),"a","b")</f>
        <v>a</v>
      </c>
      <c r="M1011" s="34" t="str">
        <f aca="false">IF(ISBLANK(B1011),"",IF(L1011="b",K1011,IF(L1011="a","")))</f>
        <v/>
      </c>
      <c r="N1011" s="35" t="n">
        <f aca="false">IF(ISBLANK(B1011),"",IF( ISBLANK(K1011), , IF( ISBLANK(O1011), 1,) ))</f>
        <v>0</v>
      </c>
      <c r="O1011" s="44"/>
      <c r="P1011" s="37" t="str">
        <f aca="false">IF(ISBLANK(O1011),"a","b")</f>
        <v>a</v>
      </c>
      <c r="Q1011" s="34" t="str">
        <f aca="false">IF(ISBLANK(B1011),"",IF(P1011="b",O1011,IF(P1011="a","")))</f>
        <v/>
      </c>
      <c r="R1011" s="35" t="n">
        <f aca="false">IF(ISBLANK(B1011),"",IF( ISBLANK(O1011), , 1))</f>
        <v>0</v>
      </c>
      <c r="S1011" s="38" t="str">
        <f aca="true">IF(ISBLANK(B1011),"",IF( ISBLANK(K1011), "" , IF( ISBLANK(O1011), (TODAY()-K1011)/365, (O1011-K1011)/365)) )</f>
        <v/>
      </c>
      <c r="T1011" s="38" t="str">
        <f aca="false">IF(ISBLANK(B1011),"",IF( ISBLANK(K1011), "" , IF( ISBLANK(O1011), ($Z$41-K1011)/365, (O1011-K1011)/365)) )</f>
        <v/>
      </c>
      <c r="U1011" s="38" t="str">
        <f aca="true">IF(ISBLANK(B1011),"",IF( ISBLANK(O1011), "", (TODAY()-O1011)/365))</f>
        <v/>
      </c>
      <c r="V1011" s="38" t="str">
        <f aca="false">IF(ISBLANK(B1011),"",IF( ISBLANK(O1011), "", ($Z$41-O1011)/365))</f>
        <v/>
      </c>
    </row>
    <row r="1012" customFormat="false" ht="15" hidden="false" customHeight="false" outlineLevel="0" collapsed="false">
      <c r="A1012" s="1" t="n">
        <v>1016</v>
      </c>
      <c r="B1012" s="28" t="n">
        <v>209</v>
      </c>
      <c r="C1012" s="29"/>
      <c r="D1012" s="30" t="str">
        <f aca="false">CONCATENATE(E1012,", ",F1012,", кв-ры: ",H1012,", агр: ",I1012,", ",W1012)</f>
        <v>, , кв-ры: 4, агр: , </v>
      </c>
      <c r="E1012" s="31"/>
      <c r="F1012" s="31"/>
      <c r="G1012" s="31"/>
      <c r="H1012" s="31" t="n">
        <v>4</v>
      </c>
      <c r="I1012" s="32"/>
      <c r="J1012" s="4"/>
      <c r="K1012" s="46"/>
      <c r="L1012" s="34" t="str">
        <f aca="false">IF(ISBLANK(K1012),"a","b")</f>
        <v>a</v>
      </c>
      <c r="M1012" s="34" t="str">
        <f aca="false">IF(ISBLANK(B1012),"",IF(L1012="b",K1012,IF(L1012="a","")))</f>
        <v/>
      </c>
      <c r="N1012" s="35" t="n">
        <f aca="false">IF(ISBLANK(B1012),"",IF( ISBLANK(K1012), , IF( ISBLANK(O1012), 1,) ))</f>
        <v>0</v>
      </c>
      <c r="O1012" s="44"/>
      <c r="P1012" s="37" t="str">
        <f aca="false">IF(ISBLANK(O1012),"a","b")</f>
        <v>a</v>
      </c>
      <c r="Q1012" s="34" t="str">
        <f aca="false">IF(ISBLANK(B1012),"",IF(P1012="b",O1012,IF(P1012="a","")))</f>
        <v/>
      </c>
      <c r="R1012" s="35" t="n">
        <f aca="false">IF(ISBLANK(B1012),"",IF( ISBLANK(O1012), , 1))</f>
        <v>0</v>
      </c>
      <c r="S1012" s="38" t="str">
        <f aca="true">IF(ISBLANK(B1012),"",IF( ISBLANK(K1012), "" , IF( ISBLANK(O1012), (TODAY()-K1012)/365, (O1012-K1012)/365)) )</f>
        <v/>
      </c>
      <c r="T1012" s="38" t="str">
        <f aca="false">IF(ISBLANK(B1012),"",IF( ISBLANK(K1012), "" , IF( ISBLANK(O1012), ($Z$41-K1012)/365, (O1012-K1012)/365)) )</f>
        <v/>
      </c>
      <c r="U1012" s="38" t="str">
        <f aca="true">IF(ISBLANK(B1012),"",IF( ISBLANK(O1012), "", (TODAY()-O1012)/365))</f>
        <v/>
      </c>
      <c r="V1012" s="38" t="str">
        <f aca="false">IF(ISBLANK(B1012),"",IF( ISBLANK(O1012), "", ($Z$41-O1012)/365))</f>
        <v/>
      </c>
    </row>
    <row r="1013" customFormat="false" ht="15" hidden="false" customHeight="false" outlineLevel="0" collapsed="false">
      <c r="A1013" s="1" t="n">
        <v>1017</v>
      </c>
      <c r="B1013" s="28" t="n">
        <v>210</v>
      </c>
      <c r="C1013" s="29"/>
      <c r="D1013" s="30" t="str">
        <f aca="false">CONCATENATE(E1013,", ",F1013,", кв-ры: ",H1013,", агр: ",I1013,", ",W1013)</f>
        <v>, , кв-ры: 5, агр: , </v>
      </c>
      <c r="E1013" s="31"/>
      <c r="F1013" s="31"/>
      <c r="G1013" s="31"/>
      <c r="H1013" s="31" t="n">
        <v>5</v>
      </c>
      <c r="I1013" s="32"/>
      <c r="J1013" s="4"/>
      <c r="K1013" s="46"/>
      <c r="L1013" s="34" t="str">
        <f aca="false">IF(ISBLANK(K1013),"a","b")</f>
        <v>a</v>
      </c>
      <c r="M1013" s="34" t="str">
        <f aca="false">IF(ISBLANK(B1013),"",IF(L1013="b",K1013,IF(L1013="a","")))</f>
        <v/>
      </c>
      <c r="N1013" s="35" t="n">
        <f aca="false">IF(ISBLANK(B1013),"",IF( ISBLANK(K1013), , IF( ISBLANK(O1013), 1,) ))</f>
        <v>0</v>
      </c>
      <c r="O1013" s="44"/>
      <c r="P1013" s="37" t="str">
        <f aca="false">IF(ISBLANK(O1013),"a","b")</f>
        <v>a</v>
      </c>
      <c r="Q1013" s="34" t="str">
        <f aca="false">IF(ISBLANK(B1013),"",IF(P1013="b",O1013,IF(P1013="a","")))</f>
        <v/>
      </c>
      <c r="R1013" s="35" t="n">
        <f aca="false">IF(ISBLANK(B1013),"",IF( ISBLANK(O1013), , 1))</f>
        <v>0</v>
      </c>
      <c r="S1013" s="38" t="str">
        <f aca="true">IF(ISBLANK(B1013),"",IF( ISBLANK(K1013), "" , IF( ISBLANK(O1013), (TODAY()-K1013)/365, (O1013-K1013)/365)) )</f>
        <v/>
      </c>
      <c r="T1013" s="38" t="str">
        <f aca="false">IF(ISBLANK(B1013),"",IF( ISBLANK(K1013), "" , IF( ISBLANK(O1013), ($Z$41-K1013)/365, (O1013-K1013)/365)) )</f>
        <v/>
      </c>
      <c r="U1013" s="38" t="str">
        <f aca="true">IF(ISBLANK(B1013),"",IF( ISBLANK(O1013), "", (TODAY()-O1013)/365))</f>
        <v/>
      </c>
      <c r="V1013" s="38" t="str">
        <f aca="false">IF(ISBLANK(B1013),"",IF( ISBLANK(O1013), "", ($Z$41-O1013)/365))</f>
        <v/>
      </c>
    </row>
    <row r="1014" customFormat="false" ht="15" hidden="false" customHeight="false" outlineLevel="0" collapsed="false">
      <c r="A1014" s="1" t="n">
        <v>1018</v>
      </c>
      <c r="B1014" s="28" t="n">
        <v>211</v>
      </c>
      <c r="C1014" s="29"/>
      <c r="D1014" s="30" t="str">
        <f aca="false">CONCATENATE(E1014,", ",F1014,", кв-ры: ",H1014,", агр: ",I1014,", ",W1014)</f>
        <v>, , кв-ры: 6, агр: , </v>
      </c>
      <c r="E1014" s="31"/>
      <c r="F1014" s="31"/>
      <c r="G1014" s="31"/>
      <c r="H1014" s="31" t="n">
        <v>6</v>
      </c>
      <c r="I1014" s="32"/>
      <c r="J1014" s="4"/>
      <c r="K1014" s="46"/>
      <c r="L1014" s="34" t="str">
        <f aca="false">IF(ISBLANK(K1014),"a","b")</f>
        <v>a</v>
      </c>
      <c r="M1014" s="34" t="str">
        <f aca="false">IF(ISBLANK(B1014),"",IF(L1014="b",K1014,IF(L1014="a","")))</f>
        <v/>
      </c>
      <c r="N1014" s="35" t="n">
        <f aca="false">IF(ISBLANK(B1014),"",IF( ISBLANK(K1014), , IF( ISBLANK(O1014), 1,) ))</f>
        <v>0</v>
      </c>
      <c r="O1014" s="44"/>
      <c r="P1014" s="37" t="str">
        <f aca="false">IF(ISBLANK(O1014),"a","b")</f>
        <v>a</v>
      </c>
      <c r="Q1014" s="34" t="str">
        <f aca="false">IF(ISBLANK(B1014),"",IF(P1014="b",O1014,IF(P1014="a","")))</f>
        <v/>
      </c>
      <c r="R1014" s="35" t="n">
        <f aca="false">IF(ISBLANK(B1014),"",IF( ISBLANK(O1014), , 1))</f>
        <v>0</v>
      </c>
      <c r="S1014" s="38" t="str">
        <f aca="true">IF(ISBLANK(B1014),"",IF( ISBLANK(K1014), "" , IF( ISBLANK(O1014), (TODAY()-K1014)/365, (O1014-K1014)/365)) )</f>
        <v/>
      </c>
      <c r="T1014" s="38" t="str">
        <f aca="false">IF(ISBLANK(B1014),"",IF( ISBLANK(K1014), "" , IF( ISBLANK(O1014), ($Z$41-K1014)/365, (O1014-K1014)/365)) )</f>
        <v/>
      </c>
      <c r="U1014" s="38" t="str">
        <f aca="true">IF(ISBLANK(B1014),"",IF( ISBLANK(O1014), "", (TODAY()-O1014)/365))</f>
        <v/>
      </c>
      <c r="V1014" s="38" t="str">
        <f aca="false">IF(ISBLANK(B1014),"",IF( ISBLANK(O1014), "", ($Z$41-O1014)/365))</f>
        <v/>
      </c>
    </row>
    <row r="1015" customFormat="false" ht="15" hidden="false" customHeight="false" outlineLevel="0" collapsed="false">
      <c r="A1015" s="1" t="n">
        <v>1019</v>
      </c>
      <c r="B1015" s="28" t="n">
        <v>212</v>
      </c>
      <c r="C1015" s="29"/>
      <c r="D1015" s="30" t="str">
        <f aca="false">CONCATENATE(E1015,", ",F1015,", кв-ры: ",H1015,", агр: ",I1015,", ",W1015)</f>
        <v>, , кв-ры: 7, агр: , </v>
      </c>
      <c r="E1015" s="31"/>
      <c r="F1015" s="31"/>
      <c r="G1015" s="31"/>
      <c r="H1015" s="31" t="n">
        <v>7</v>
      </c>
      <c r="I1015" s="32"/>
      <c r="J1015" s="4"/>
      <c r="K1015" s="46"/>
      <c r="L1015" s="34" t="str">
        <f aca="false">IF(ISBLANK(K1015),"a","b")</f>
        <v>a</v>
      </c>
      <c r="M1015" s="34" t="str">
        <f aca="false">IF(ISBLANK(B1015),"",IF(L1015="b",K1015,IF(L1015="a","")))</f>
        <v/>
      </c>
      <c r="N1015" s="35" t="n">
        <f aca="false">IF(ISBLANK(B1015),"",IF( ISBLANK(K1015), , IF( ISBLANK(O1015), 1,) ))</f>
        <v>0</v>
      </c>
      <c r="O1015" s="44"/>
      <c r="P1015" s="37" t="str">
        <f aca="false">IF(ISBLANK(O1015),"a","b")</f>
        <v>a</v>
      </c>
      <c r="Q1015" s="34" t="str">
        <f aca="false">IF(ISBLANK(B1015),"",IF(P1015="b",O1015,IF(P1015="a","")))</f>
        <v/>
      </c>
      <c r="R1015" s="35" t="n">
        <f aca="false">IF(ISBLANK(B1015),"",IF( ISBLANK(O1015), , 1))</f>
        <v>0</v>
      </c>
      <c r="S1015" s="38" t="str">
        <f aca="true">IF(ISBLANK(B1015),"",IF( ISBLANK(K1015), "" , IF( ISBLANK(O1015), (TODAY()-K1015)/365, (O1015-K1015)/365)) )</f>
        <v/>
      </c>
      <c r="T1015" s="38" t="str">
        <f aca="false">IF(ISBLANK(B1015),"",IF( ISBLANK(K1015), "" , IF( ISBLANK(O1015), ($Z$41-K1015)/365, (O1015-K1015)/365)) )</f>
        <v/>
      </c>
      <c r="U1015" s="38" t="str">
        <f aca="true">IF(ISBLANK(B1015),"",IF( ISBLANK(O1015), "", (TODAY()-O1015)/365))</f>
        <v/>
      </c>
      <c r="V1015" s="38" t="str">
        <f aca="false">IF(ISBLANK(B1015),"",IF( ISBLANK(O1015), "", ($Z$41-O1015)/365))</f>
        <v/>
      </c>
    </row>
    <row r="1016" customFormat="false" ht="15" hidden="false" customHeight="false" outlineLevel="0" collapsed="false">
      <c r="A1016" s="1" t="n">
        <v>1020</v>
      </c>
      <c r="B1016" s="28" t="n">
        <v>213</v>
      </c>
      <c r="C1016" s="29"/>
      <c r="D1016" s="30" t="str">
        <f aca="false">CONCATENATE(E1016,", ",F1016,", кв-ры: ",H1016,", агр: ",I1016,", ",W1016)</f>
        <v>, , кв-ры: 8, агр: , </v>
      </c>
      <c r="E1016" s="31"/>
      <c r="F1016" s="31"/>
      <c r="G1016" s="31"/>
      <c r="H1016" s="31" t="n">
        <v>8</v>
      </c>
      <c r="I1016" s="32"/>
      <c r="J1016" s="4"/>
      <c r="K1016" s="46"/>
      <c r="L1016" s="34" t="str">
        <f aca="false">IF(ISBLANK(K1016),"a","b")</f>
        <v>a</v>
      </c>
      <c r="M1016" s="34" t="str">
        <f aca="false">IF(ISBLANK(B1016),"",IF(L1016="b",K1016,IF(L1016="a","")))</f>
        <v/>
      </c>
      <c r="N1016" s="35" t="n">
        <f aca="false">IF(ISBLANK(B1016),"",IF( ISBLANK(K1016), , IF( ISBLANK(O1016), 1,) ))</f>
        <v>0</v>
      </c>
      <c r="O1016" s="44"/>
      <c r="P1016" s="37" t="str">
        <f aca="false">IF(ISBLANK(O1016),"a","b")</f>
        <v>a</v>
      </c>
      <c r="Q1016" s="34" t="str">
        <f aca="false">IF(ISBLANK(B1016),"",IF(P1016="b",O1016,IF(P1016="a","")))</f>
        <v/>
      </c>
      <c r="R1016" s="35" t="n">
        <f aca="false">IF(ISBLANK(B1016),"",IF( ISBLANK(O1016), , 1))</f>
        <v>0</v>
      </c>
      <c r="S1016" s="38" t="str">
        <f aca="true">IF(ISBLANK(B1016),"",IF( ISBLANK(K1016), "" , IF( ISBLANK(O1016), (TODAY()-K1016)/365, (O1016-K1016)/365)) )</f>
        <v/>
      </c>
      <c r="T1016" s="38" t="str">
        <f aca="false">IF(ISBLANK(B1016),"",IF( ISBLANK(K1016), "" , IF( ISBLANK(O1016), ($Z$41-K1016)/365, (O1016-K1016)/365)) )</f>
        <v/>
      </c>
      <c r="U1016" s="38" t="str">
        <f aca="true">IF(ISBLANK(B1016),"",IF( ISBLANK(O1016), "", (TODAY()-O1016)/365))</f>
        <v/>
      </c>
      <c r="V1016" s="38" t="str">
        <f aca="false">IF(ISBLANK(B1016),"",IF( ISBLANK(O1016), "", ($Z$41-O1016)/365))</f>
        <v/>
      </c>
    </row>
    <row r="1017" customFormat="false" ht="15" hidden="false" customHeight="false" outlineLevel="0" collapsed="false">
      <c r="A1017" s="1" t="n">
        <v>1021</v>
      </c>
      <c r="B1017" s="28" t="n">
        <v>214</v>
      </c>
      <c r="C1017" s="29" t="n">
        <v>5</v>
      </c>
      <c r="D1017" s="30" t="str">
        <f aca="false">CONCATENATE(E1017,", ",F1017,", кв-ры: ",H1017,", агр: ",I1017,", ",W1017)</f>
        <v> Советская, 11, кв-ры: 1,11,, агр: , </v>
      </c>
      <c r="E1017" s="31" t="s">
        <v>199</v>
      </c>
      <c r="F1017" s="31" t="n">
        <v>11</v>
      </c>
      <c r="G1017" s="31" t="n">
        <v>12</v>
      </c>
      <c r="H1017" s="31" t="s">
        <v>48</v>
      </c>
      <c r="I1017" s="32"/>
      <c r="J1017" s="4"/>
      <c r="K1017" s="46"/>
      <c r="L1017" s="34" t="str">
        <f aca="false">IF(ISBLANK(K1017),"a","b")</f>
        <v>a</v>
      </c>
      <c r="M1017" s="34" t="str">
        <f aca="false">IF(ISBLANK(B1017),"",IF(L1017="b",K1017,IF(L1017="a","")))</f>
        <v/>
      </c>
      <c r="N1017" s="35" t="n">
        <f aca="false">IF(ISBLANK(B1017),"",IF( ISBLANK(K1017), , IF( ISBLANK(O1017), 1,) ))</f>
        <v>0</v>
      </c>
      <c r="O1017" s="44"/>
      <c r="P1017" s="37" t="str">
        <f aca="false">IF(ISBLANK(O1017),"a","b")</f>
        <v>a</v>
      </c>
      <c r="Q1017" s="34" t="str">
        <f aca="false">IF(ISBLANK(B1017),"",IF(P1017="b",O1017,IF(P1017="a","")))</f>
        <v/>
      </c>
      <c r="R1017" s="35" t="n">
        <f aca="false">IF(ISBLANK(B1017),"",IF( ISBLANK(O1017), , 1))</f>
        <v>0</v>
      </c>
      <c r="S1017" s="38" t="str">
        <f aca="true">IF(ISBLANK(B1017),"",IF( ISBLANK(K1017), "" , IF( ISBLANK(O1017), (TODAY()-K1017)/365, (O1017-K1017)/365)) )</f>
        <v/>
      </c>
      <c r="T1017" s="38" t="str">
        <f aca="false">IF(ISBLANK(B1017),"",IF( ISBLANK(K1017), "" , IF( ISBLANK(O1017), ($Z$41-K1017)/365, (O1017-K1017)/365)) )</f>
        <v/>
      </c>
      <c r="U1017" s="38" t="str">
        <f aca="true">IF(ISBLANK(B1017),"",IF( ISBLANK(O1017), "", (TODAY()-O1017)/365))</f>
        <v/>
      </c>
      <c r="V1017" s="38" t="str">
        <f aca="false">IF(ISBLANK(B1017),"",IF( ISBLANK(O1017), "", ($Z$41-O1017)/365))</f>
        <v/>
      </c>
    </row>
    <row r="1018" customFormat="false" ht="15" hidden="false" customHeight="false" outlineLevel="0" collapsed="false">
      <c r="A1018" s="1" t="n">
        <v>1022</v>
      </c>
      <c r="B1018" s="28" t="n">
        <v>215</v>
      </c>
      <c r="C1018" s="29"/>
      <c r="D1018" s="30" t="str">
        <f aca="false">CONCATENATE(E1018,", ",F1018,", кв-ры: ",H1018,", агр: ",I1018,", ",W1018)</f>
        <v>, , кв-ры: 2,12,, агр: , </v>
      </c>
      <c r="E1018" s="31"/>
      <c r="F1018" s="31"/>
      <c r="G1018" s="31"/>
      <c r="H1018" s="31" t="s">
        <v>49</v>
      </c>
      <c r="I1018" s="32"/>
      <c r="J1018" s="4"/>
      <c r="K1018" s="46"/>
      <c r="L1018" s="34" t="str">
        <f aca="false">IF(ISBLANK(K1018),"a","b")</f>
        <v>a</v>
      </c>
      <c r="M1018" s="34" t="str">
        <f aca="false">IF(ISBLANK(B1018),"",IF(L1018="b",K1018,IF(L1018="a","")))</f>
        <v/>
      </c>
      <c r="N1018" s="35" t="n">
        <f aca="false">IF(ISBLANK(B1018),"",IF( ISBLANK(K1018), , IF( ISBLANK(O1018), 1,) ))</f>
        <v>0</v>
      </c>
      <c r="O1018" s="44"/>
      <c r="P1018" s="37" t="str">
        <f aca="false">IF(ISBLANK(O1018),"a","b")</f>
        <v>a</v>
      </c>
      <c r="Q1018" s="34" t="str">
        <f aca="false">IF(ISBLANK(B1018),"",IF(P1018="b",O1018,IF(P1018="a","")))</f>
        <v/>
      </c>
      <c r="R1018" s="35" t="n">
        <f aca="false">IF(ISBLANK(B1018),"",IF( ISBLANK(O1018), , 1))</f>
        <v>0</v>
      </c>
      <c r="S1018" s="38" t="str">
        <f aca="true">IF(ISBLANK(B1018),"",IF( ISBLANK(K1018), "" , IF( ISBLANK(O1018), (TODAY()-K1018)/365, (O1018-K1018)/365)) )</f>
        <v/>
      </c>
      <c r="T1018" s="38" t="str">
        <f aca="false">IF(ISBLANK(B1018),"",IF( ISBLANK(K1018), "" , IF( ISBLANK(O1018), ($Z$41-K1018)/365, (O1018-K1018)/365)) )</f>
        <v/>
      </c>
      <c r="U1018" s="38" t="str">
        <f aca="true">IF(ISBLANK(B1018),"",IF( ISBLANK(O1018), "", (TODAY()-O1018)/365))</f>
        <v/>
      </c>
      <c r="V1018" s="38" t="str">
        <f aca="false">IF(ISBLANK(B1018),"",IF( ISBLANK(O1018), "", ($Z$41-O1018)/365))</f>
        <v/>
      </c>
    </row>
    <row r="1019" customFormat="false" ht="15" hidden="false" customHeight="false" outlineLevel="0" collapsed="false">
      <c r="A1019" s="1" t="n">
        <v>1023</v>
      </c>
      <c r="B1019" s="28" t="n">
        <v>216</v>
      </c>
      <c r="C1019" s="29"/>
      <c r="D1019" s="30" t="str">
        <f aca="false">CONCATENATE(E1019,", ",F1019,", кв-ры: ",H1019,", агр: ",I1019,", ",W1019)</f>
        <v>, , кв-ры: 3, агр: , </v>
      </c>
      <c r="E1019" s="31"/>
      <c r="F1019" s="31"/>
      <c r="G1019" s="31"/>
      <c r="H1019" s="31" t="n">
        <v>3</v>
      </c>
      <c r="I1019" s="32"/>
      <c r="J1019" s="4"/>
      <c r="K1019" s="46"/>
      <c r="L1019" s="34" t="str">
        <f aca="false">IF(ISBLANK(K1019),"a","b")</f>
        <v>a</v>
      </c>
      <c r="M1019" s="34" t="str">
        <f aca="false">IF(ISBLANK(B1019),"",IF(L1019="b",K1019,IF(L1019="a","")))</f>
        <v/>
      </c>
      <c r="N1019" s="35" t="n">
        <f aca="false">IF(ISBLANK(B1019),"",IF( ISBLANK(K1019), , IF( ISBLANK(O1019), 1,) ))</f>
        <v>0</v>
      </c>
      <c r="O1019" s="44"/>
      <c r="P1019" s="37" t="str">
        <f aca="false">IF(ISBLANK(O1019),"a","b")</f>
        <v>a</v>
      </c>
      <c r="Q1019" s="34" t="str">
        <f aca="false">IF(ISBLANK(B1019),"",IF(P1019="b",O1019,IF(P1019="a","")))</f>
        <v/>
      </c>
      <c r="R1019" s="35" t="n">
        <f aca="false">IF(ISBLANK(B1019),"",IF( ISBLANK(O1019), , 1))</f>
        <v>0</v>
      </c>
      <c r="S1019" s="38" t="str">
        <f aca="true">IF(ISBLANK(B1019),"",IF( ISBLANK(K1019), "" , IF( ISBLANK(O1019), (TODAY()-K1019)/365, (O1019-K1019)/365)) )</f>
        <v/>
      </c>
      <c r="T1019" s="38" t="str">
        <f aca="false">IF(ISBLANK(B1019),"",IF( ISBLANK(K1019), "" , IF( ISBLANK(O1019), ($Z$41-K1019)/365, (O1019-K1019)/365)) )</f>
        <v/>
      </c>
      <c r="U1019" s="38" t="str">
        <f aca="true">IF(ISBLANK(B1019),"",IF( ISBLANK(O1019), "", (TODAY()-O1019)/365))</f>
        <v/>
      </c>
      <c r="V1019" s="38" t="str">
        <f aca="false">IF(ISBLANK(B1019),"",IF( ISBLANK(O1019), "", ($Z$41-O1019)/365))</f>
        <v/>
      </c>
    </row>
    <row r="1020" customFormat="false" ht="15" hidden="false" customHeight="false" outlineLevel="0" collapsed="false">
      <c r="A1020" s="1" t="n">
        <v>1024</v>
      </c>
      <c r="B1020" s="28" t="n">
        <v>217</v>
      </c>
      <c r="C1020" s="29"/>
      <c r="D1020" s="30" t="str">
        <f aca="false">CONCATENATE(E1020,", ",F1020,", кв-ры: ",H1020,", агр: ",I1020,", ",W1020)</f>
        <v>, , кв-ры: 4, агр: , </v>
      </c>
      <c r="E1020" s="31"/>
      <c r="F1020" s="31"/>
      <c r="G1020" s="31"/>
      <c r="H1020" s="31" t="n">
        <v>4</v>
      </c>
      <c r="I1020" s="32"/>
      <c r="J1020" s="4"/>
      <c r="K1020" s="46"/>
      <c r="L1020" s="34" t="str">
        <f aca="false">IF(ISBLANK(K1020),"a","b")</f>
        <v>a</v>
      </c>
      <c r="M1020" s="34" t="str">
        <f aca="false">IF(ISBLANK(B1020),"",IF(L1020="b",K1020,IF(L1020="a","")))</f>
        <v/>
      </c>
      <c r="N1020" s="35" t="n">
        <f aca="false">IF(ISBLANK(B1020),"",IF( ISBLANK(K1020), , IF( ISBLANK(O1020), 1,) ))</f>
        <v>0</v>
      </c>
      <c r="O1020" s="44"/>
      <c r="P1020" s="37" t="str">
        <f aca="false">IF(ISBLANK(O1020),"a","b")</f>
        <v>a</v>
      </c>
      <c r="Q1020" s="34" t="str">
        <f aca="false">IF(ISBLANK(B1020),"",IF(P1020="b",O1020,IF(P1020="a","")))</f>
        <v/>
      </c>
      <c r="R1020" s="35" t="n">
        <f aca="false">IF(ISBLANK(B1020),"",IF( ISBLANK(O1020), , 1))</f>
        <v>0</v>
      </c>
      <c r="S1020" s="38" t="str">
        <f aca="true">IF(ISBLANK(B1020),"",IF( ISBLANK(K1020), "" , IF( ISBLANK(O1020), (TODAY()-K1020)/365, (O1020-K1020)/365)) )</f>
        <v/>
      </c>
      <c r="T1020" s="38" t="str">
        <f aca="false">IF(ISBLANK(B1020),"",IF( ISBLANK(K1020), "" , IF( ISBLANK(O1020), ($Z$41-K1020)/365, (O1020-K1020)/365)) )</f>
        <v/>
      </c>
      <c r="U1020" s="38" t="str">
        <f aca="true">IF(ISBLANK(B1020),"",IF( ISBLANK(O1020), "", (TODAY()-O1020)/365))</f>
        <v/>
      </c>
      <c r="V1020" s="38" t="str">
        <f aca="false">IF(ISBLANK(B1020),"",IF( ISBLANK(O1020), "", ($Z$41-O1020)/365))</f>
        <v/>
      </c>
    </row>
    <row r="1021" customFormat="false" ht="15" hidden="false" customHeight="false" outlineLevel="0" collapsed="false">
      <c r="A1021" s="1" t="n">
        <v>1025</v>
      </c>
      <c r="B1021" s="28" t="n">
        <v>218</v>
      </c>
      <c r="C1021" s="29"/>
      <c r="D1021" s="30" t="str">
        <f aca="false">CONCATENATE(E1021,", ",F1021,", кв-ры: ",H1021,", агр: ",I1021,", ",W1021)</f>
        <v>, , кв-ры: 5, агр: , </v>
      </c>
      <c r="E1021" s="31"/>
      <c r="F1021" s="31"/>
      <c r="G1021" s="31"/>
      <c r="H1021" s="31" t="n">
        <v>5</v>
      </c>
      <c r="I1021" s="32"/>
      <c r="J1021" s="4"/>
      <c r="K1021" s="46"/>
      <c r="L1021" s="34" t="str">
        <f aca="false">IF(ISBLANK(K1021),"a","b")</f>
        <v>a</v>
      </c>
      <c r="M1021" s="34" t="str">
        <f aca="false">IF(ISBLANK(B1021),"",IF(L1021="b",K1021,IF(L1021="a","")))</f>
        <v/>
      </c>
      <c r="N1021" s="35" t="n">
        <f aca="false">IF(ISBLANK(B1021),"",IF( ISBLANK(K1021), , IF( ISBLANK(O1021), 1,) ))</f>
        <v>0</v>
      </c>
      <c r="O1021" s="44"/>
      <c r="P1021" s="37" t="str">
        <f aca="false">IF(ISBLANK(O1021),"a","b")</f>
        <v>a</v>
      </c>
      <c r="Q1021" s="34" t="str">
        <f aca="false">IF(ISBLANK(B1021),"",IF(P1021="b",O1021,IF(P1021="a","")))</f>
        <v/>
      </c>
      <c r="R1021" s="35" t="n">
        <f aca="false">IF(ISBLANK(B1021),"",IF( ISBLANK(O1021), , 1))</f>
        <v>0</v>
      </c>
      <c r="S1021" s="38" t="str">
        <f aca="true">IF(ISBLANK(B1021),"",IF( ISBLANK(K1021), "" , IF( ISBLANK(O1021), (TODAY()-K1021)/365, (O1021-K1021)/365)) )</f>
        <v/>
      </c>
      <c r="T1021" s="38" t="str">
        <f aca="false">IF(ISBLANK(B1021),"",IF( ISBLANK(K1021), "" , IF( ISBLANK(O1021), ($Z$41-K1021)/365, (O1021-K1021)/365)) )</f>
        <v/>
      </c>
      <c r="U1021" s="38" t="str">
        <f aca="true">IF(ISBLANK(B1021),"",IF( ISBLANK(O1021), "", (TODAY()-O1021)/365))</f>
        <v/>
      </c>
      <c r="V1021" s="38" t="str">
        <f aca="false">IF(ISBLANK(B1021),"",IF( ISBLANK(O1021), "", ($Z$41-O1021)/365))</f>
        <v/>
      </c>
    </row>
    <row r="1022" customFormat="false" ht="15" hidden="false" customHeight="false" outlineLevel="0" collapsed="false">
      <c r="A1022" s="1" t="n">
        <v>1026</v>
      </c>
      <c r="B1022" s="28" t="n">
        <v>219</v>
      </c>
      <c r="C1022" s="29"/>
      <c r="D1022" s="30" t="str">
        <f aca="false">CONCATENATE(E1022,", ",F1022,", кв-ры: ",H1022,", агр: ",I1022,", ",W1022)</f>
        <v>, , кв-ры: 6, агр: , </v>
      </c>
      <c r="E1022" s="31"/>
      <c r="F1022" s="31"/>
      <c r="G1022" s="31"/>
      <c r="H1022" s="31" t="n">
        <v>6</v>
      </c>
      <c r="I1022" s="32"/>
      <c r="J1022" s="4"/>
      <c r="K1022" s="46"/>
      <c r="L1022" s="34" t="str">
        <f aca="false">IF(ISBLANK(K1022),"a","b")</f>
        <v>a</v>
      </c>
      <c r="M1022" s="34" t="str">
        <f aca="false">IF(ISBLANK(B1022),"",IF(L1022="b",K1022,IF(L1022="a","")))</f>
        <v/>
      </c>
      <c r="N1022" s="35" t="n">
        <f aca="false">IF(ISBLANK(B1022),"",IF( ISBLANK(K1022), , IF( ISBLANK(O1022), 1,) ))</f>
        <v>0</v>
      </c>
      <c r="O1022" s="44"/>
      <c r="P1022" s="37" t="str">
        <f aca="false">IF(ISBLANK(O1022),"a","b")</f>
        <v>a</v>
      </c>
      <c r="Q1022" s="34" t="str">
        <f aca="false">IF(ISBLANK(B1022),"",IF(P1022="b",O1022,IF(P1022="a","")))</f>
        <v/>
      </c>
      <c r="R1022" s="35" t="n">
        <f aca="false">IF(ISBLANK(B1022),"",IF( ISBLANK(O1022), , 1))</f>
        <v>0</v>
      </c>
      <c r="S1022" s="38" t="str">
        <f aca="true">IF(ISBLANK(B1022),"",IF( ISBLANK(K1022), "" , IF( ISBLANK(O1022), (TODAY()-K1022)/365, (O1022-K1022)/365)) )</f>
        <v/>
      </c>
      <c r="T1022" s="38" t="str">
        <f aca="false">IF(ISBLANK(B1022),"",IF( ISBLANK(K1022), "" , IF( ISBLANK(O1022), ($Z$41-K1022)/365, (O1022-K1022)/365)) )</f>
        <v/>
      </c>
      <c r="U1022" s="38" t="str">
        <f aca="true">IF(ISBLANK(B1022),"",IF( ISBLANK(O1022), "", (TODAY()-O1022)/365))</f>
        <v/>
      </c>
      <c r="V1022" s="38" t="str">
        <f aca="false">IF(ISBLANK(B1022),"",IF( ISBLANK(O1022), "", ($Z$41-O1022)/365))</f>
        <v/>
      </c>
    </row>
    <row r="1023" customFormat="false" ht="15" hidden="false" customHeight="false" outlineLevel="0" collapsed="false">
      <c r="A1023" s="1" t="n">
        <v>1027</v>
      </c>
      <c r="B1023" s="28" t="n">
        <v>220</v>
      </c>
      <c r="C1023" s="29"/>
      <c r="D1023" s="30" t="str">
        <f aca="false">CONCATENATE(E1023,", ",F1023,", кв-ры: ",H1023,", агр: ",I1023,", ",W1023)</f>
        <v>, , кв-ры: 7, агр: , </v>
      </c>
      <c r="E1023" s="31"/>
      <c r="F1023" s="31"/>
      <c r="G1023" s="31"/>
      <c r="H1023" s="31" t="n">
        <v>7</v>
      </c>
      <c r="I1023" s="32"/>
      <c r="J1023" s="4"/>
      <c r="K1023" s="46"/>
      <c r="L1023" s="34" t="str">
        <f aca="false">IF(ISBLANK(K1023),"a","b")</f>
        <v>a</v>
      </c>
      <c r="M1023" s="34" t="str">
        <f aca="false">IF(ISBLANK(B1023),"",IF(L1023="b",K1023,IF(L1023="a","")))</f>
        <v/>
      </c>
      <c r="N1023" s="35" t="n">
        <f aca="false">IF(ISBLANK(B1023),"",IF( ISBLANK(K1023), , IF( ISBLANK(O1023), 1,) ))</f>
        <v>0</v>
      </c>
      <c r="O1023" s="44"/>
      <c r="P1023" s="37" t="str">
        <f aca="false">IF(ISBLANK(O1023),"a","b")</f>
        <v>a</v>
      </c>
      <c r="Q1023" s="34" t="str">
        <f aca="false">IF(ISBLANK(B1023),"",IF(P1023="b",O1023,IF(P1023="a","")))</f>
        <v/>
      </c>
      <c r="R1023" s="35" t="n">
        <f aca="false">IF(ISBLANK(B1023),"",IF( ISBLANK(O1023), , 1))</f>
        <v>0</v>
      </c>
      <c r="S1023" s="38" t="str">
        <f aca="true">IF(ISBLANK(B1023),"",IF( ISBLANK(K1023), "" , IF( ISBLANK(O1023), (TODAY()-K1023)/365, (O1023-K1023)/365)) )</f>
        <v/>
      </c>
      <c r="T1023" s="38" t="str">
        <f aca="false">IF(ISBLANK(B1023),"",IF( ISBLANK(K1023), "" , IF( ISBLANK(O1023), ($Z$41-K1023)/365, (O1023-K1023)/365)) )</f>
        <v/>
      </c>
      <c r="U1023" s="38" t="str">
        <f aca="true">IF(ISBLANK(B1023),"",IF( ISBLANK(O1023), "", (TODAY()-O1023)/365))</f>
        <v/>
      </c>
      <c r="V1023" s="38" t="str">
        <f aca="false">IF(ISBLANK(B1023),"",IF( ISBLANK(O1023), "", ($Z$41-O1023)/365))</f>
        <v/>
      </c>
    </row>
    <row r="1024" customFormat="false" ht="15" hidden="false" customHeight="false" outlineLevel="0" collapsed="false">
      <c r="A1024" s="1" t="n">
        <v>1028</v>
      </c>
      <c r="B1024" s="28" t="n">
        <v>221</v>
      </c>
      <c r="C1024" s="29"/>
      <c r="D1024" s="30" t="str">
        <f aca="false">CONCATENATE(E1024,", ",F1024,", кв-ры: ",H1024,", агр: ",I1024,", ",W1024)</f>
        <v>, , кв-ры: 8, агр: , </v>
      </c>
      <c r="E1024" s="31"/>
      <c r="F1024" s="31"/>
      <c r="G1024" s="31"/>
      <c r="H1024" s="31" t="n">
        <v>8</v>
      </c>
      <c r="I1024" s="32"/>
      <c r="J1024" s="4"/>
      <c r="K1024" s="46"/>
      <c r="L1024" s="34" t="str">
        <f aca="false">IF(ISBLANK(K1024),"a","b")</f>
        <v>a</v>
      </c>
      <c r="M1024" s="34" t="str">
        <f aca="false">IF(ISBLANK(B1024),"",IF(L1024="b",K1024,IF(L1024="a","")))</f>
        <v/>
      </c>
      <c r="N1024" s="35" t="n">
        <f aca="false">IF(ISBLANK(B1024),"",IF( ISBLANK(K1024), , IF( ISBLANK(O1024), 1,) ))</f>
        <v>0</v>
      </c>
      <c r="O1024" s="44"/>
      <c r="P1024" s="37" t="str">
        <f aca="false">IF(ISBLANK(O1024),"a","b")</f>
        <v>a</v>
      </c>
      <c r="Q1024" s="34" t="str">
        <f aca="false">IF(ISBLANK(B1024),"",IF(P1024="b",O1024,IF(P1024="a","")))</f>
        <v/>
      </c>
      <c r="R1024" s="35" t="n">
        <f aca="false">IF(ISBLANK(B1024),"",IF( ISBLANK(O1024), , 1))</f>
        <v>0</v>
      </c>
      <c r="S1024" s="38" t="str">
        <f aca="true">IF(ISBLANK(B1024),"",IF( ISBLANK(K1024), "" , IF( ISBLANK(O1024), (TODAY()-K1024)/365, (O1024-K1024)/365)) )</f>
        <v/>
      </c>
      <c r="T1024" s="38" t="str">
        <f aca="false">IF(ISBLANK(B1024),"",IF( ISBLANK(K1024), "" , IF( ISBLANK(O1024), ($Z$41-K1024)/365, (O1024-K1024)/365)) )</f>
        <v/>
      </c>
      <c r="U1024" s="38" t="str">
        <f aca="true">IF(ISBLANK(B1024),"",IF( ISBLANK(O1024), "", (TODAY()-O1024)/365))</f>
        <v/>
      </c>
      <c r="V1024" s="38" t="str">
        <f aca="false">IF(ISBLANK(B1024),"",IF( ISBLANK(O1024), "", ($Z$41-O1024)/365))</f>
        <v/>
      </c>
    </row>
    <row r="1025" customFormat="false" ht="15" hidden="false" customHeight="false" outlineLevel="0" collapsed="false">
      <c r="A1025" s="1" t="n">
        <v>1029</v>
      </c>
      <c r="B1025" s="28" t="n">
        <v>222</v>
      </c>
      <c r="C1025" s="29"/>
      <c r="D1025" s="30" t="str">
        <f aca="false">CONCATENATE(E1025,", ",F1025,", кв-ры: ",H1025,", агр: ",I1025,", ",W1025)</f>
        <v>, , кв-ры: 9, агр: , </v>
      </c>
      <c r="E1025" s="31"/>
      <c r="F1025" s="31"/>
      <c r="G1025" s="31"/>
      <c r="H1025" s="31" t="n">
        <v>9</v>
      </c>
      <c r="I1025" s="32"/>
      <c r="J1025" s="4"/>
      <c r="K1025" s="46"/>
      <c r="L1025" s="34" t="str">
        <f aca="false">IF(ISBLANK(K1025),"a","b")</f>
        <v>a</v>
      </c>
      <c r="M1025" s="34" t="str">
        <f aca="false">IF(ISBLANK(B1025),"",IF(L1025="b",K1025,IF(L1025="a","")))</f>
        <v/>
      </c>
      <c r="N1025" s="35" t="n">
        <f aca="false">IF(ISBLANK(B1025),"",IF( ISBLANK(K1025), , IF( ISBLANK(O1025), 1,) ))</f>
        <v>0</v>
      </c>
      <c r="O1025" s="44"/>
      <c r="P1025" s="37" t="str">
        <f aca="false">IF(ISBLANK(O1025),"a","b")</f>
        <v>a</v>
      </c>
      <c r="Q1025" s="34" t="str">
        <f aca="false">IF(ISBLANK(B1025),"",IF(P1025="b",O1025,IF(P1025="a","")))</f>
        <v/>
      </c>
      <c r="R1025" s="35" t="n">
        <f aca="false">IF(ISBLANK(B1025),"",IF( ISBLANK(O1025), , 1))</f>
        <v>0</v>
      </c>
      <c r="S1025" s="38" t="str">
        <f aca="true">IF(ISBLANK(B1025),"",IF( ISBLANK(K1025), "" , IF( ISBLANK(O1025), (TODAY()-K1025)/365, (O1025-K1025)/365)) )</f>
        <v/>
      </c>
      <c r="T1025" s="38" t="str">
        <f aca="false">IF(ISBLANK(B1025),"",IF( ISBLANK(K1025), "" , IF( ISBLANK(O1025), ($Z$41-K1025)/365, (O1025-K1025)/365)) )</f>
        <v/>
      </c>
      <c r="U1025" s="38" t="str">
        <f aca="true">IF(ISBLANK(B1025),"",IF( ISBLANK(O1025), "", (TODAY()-O1025)/365))</f>
        <v/>
      </c>
      <c r="V1025" s="38" t="str">
        <f aca="false">IF(ISBLANK(B1025),"",IF( ISBLANK(O1025), "", ($Z$41-O1025)/365))</f>
        <v/>
      </c>
    </row>
    <row r="1026" customFormat="false" ht="15" hidden="false" customHeight="false" outlineLevel="0" collapsed="false">
      <c r="A1026" s="1" t="n">
        <v>1030</v>
      </c>
      <c r="B1026" s="28" t="n">
        <v>223</v>
      </c>
      <c r="C1026" s="29"/>
      <c r="D1026" s="30" t="str">
        <f aca="false">CONCATENATE(E1026,", ",F1026,", кв-ры: ",H1026,", агр: ",I1026,", ",W1026)</f>
        <v>, , кв-ры: 10, агр: , </v>
      </c>
      <c r="E1026" s="31"/>
      <c r="F1026" s="31"/>
      <c r="G1026" s="31"/>
      <c r="H1026" s="31" t="n">
        <v>10</v>
      </c>
      <c r="I1026" s="32"/>
      <c r="J1026" s="4"/>
      <c r="K1026" s="46"/>
      <c r="L1026" s="34" t="str">
        <f aca="false">IF(ISBLANK(K1026),"a","b")</f>
        <v>a</v>
      </c>
      <c r="M1026" s="34" t="str">
        <f aca="false">IF(ISBLANK(B1026),"",IF(L1026="b",K1026,IF(L1026="a","")))</f>
        <v/>
      </c>
      <c r="N1026" s="35" t="n">
        <f aca="false">IF(ISBLANK(B1026),"",IF( ISBLANK(K1026), , IF( ISBLANK(O1026), 1,) ))</f>
        <v>0</v>
      </c>
      <c r="O1026" s="44"/>
      <c r="P1026" s="37" t="str">
        <f aca="false">IF(ISBLANK(O1026),"a","b")</f>
        <v>a</v>
      </c>
      <c r="Q1026" s="34" t="str">
        <f aca="false">IF(ISBLANK(B1026),"",IF(P1026="b",O1026,IF(P1026="a","")))</f>
        <v/>
      </c>
      <c r="R1026" s="35" t="n">
        <f aca="false">IF(ISBLANK(B1026),"",IF( ISBLANK(O1026), , 1))</f>
        <v>0</v>
      </c>
      <c r="S1026" s="38" t="str">
        <f aca="true">IF(ISBLANK(B1026),"",IF( ISBLANK(K1026), "" , IF( ISBLANK(O1026), (TODAY()-K1026)/365, (O1026-K1026)/365)) )</f>
        <v/>
      </c>
      <c r="T1026" s="38" t="str">
        <f aca="false">IF(ISBLANK(B1026),"",IF( ISBLANK(K1026), "" , IF( ISBLANK(O1026), ($Z$41-K1026)/365, (O1026-K1026)/365)) )</f>
        <v/>
      </c>
      <c r="U1026" s="38" t="str">
        <f aca="true">IF(ISBLANK(B1026),"",IF( ISBLANK(O1026), "", (TODAY()-O1026)/365))</f>
        <v/>
      </c>
      <c r="V1026" s="38" t="str">
        <f aca="false">IF(ISBLANK(B1026),"",IF( ISBLANK(O1026), "", ($Z$41-O1026)/365))</f>
        <v/>
      </c>
    </row>
    <row r="1027" customFormat="false" ht="15" hidden="false" customHeight="false" outlineLevel="0" collapsed="false">
      <c r="A1027" s="1" t="n">
        <v>1031</v>
      </c>
      <c r="B1027" s="28" t="n">
        <v>224</v>
      </c>
      <c r="C1027" s="29" t="n">
        <v>6</v>
      </c>
      <c r="D1027" s="30" t="str">
        <f aca="false">CONCATENATE(E1027,", ",F1027,", кв-ры: ",H1027,", агр: ",I1027,", ",W1027)</f>
        <v> Советская, 12, кв-ры: 1, агр: , </v>
      </c>
      <c r="E1027" s="31" t="s">
        <v>199</v>
      </c>
      <c r="F1027" s="31" t="n">
        <v>12</v>
      </c>
      <c r="G1027" s="31" t="n">
        <v>10</v>
      </c>
      <c r="H1027" s="31" t="n">
        <v>1</v>
      </c>
      <c r="I1027" s="32"/>
      <c r="J1027" s="4"/>
      <c r="K1027" s="46"/>
      <c r="L1027" s="34" t="str">
        <f aca="false">IF(ISBLANK(K1027),"a","b")</f>
        <v>a</v>
      </c>
      <c r="M1027" s="34" t="str">
        <f aca="false">IF(ISBLANK(B1027),"",IF(L1027="b",K1027,IF(L1027="a","")))</f>
        <v/>
      </c>
      <c r="N1027" s="35" t="n">
        <f aca="false">IF(ISBLANK(B1027),"",IF( ISBLANK(K1027), , IF( ISBLANK(O1027), 1,) ))</f>
        <v>0</v>
      </c>
      <c r="O1027" s="44"/>
      <c r="P1027" s="37" t="str">
        <f aca="false">IF(ISBLANK(O1027),"a","b")</f>
        <v>a</v>
      </c>
      <c r="Q1027" s="34" t="str">
        <f aca="false">IF(ISBLANK(B1027),"",IF(P1027="b",O1027,IF(P1027="a","")))</f>
        <v/>
      </c>
      <c r="R1027" s="35" t="n">
        <f aca="false">IF(ISBLANK(B1027),"",IF( ISBLANK(O1027), , 1))</f>
        <v>0</v>
      </c>
      <c r="S1027" s="38" t="str">
        <f aca="true">IF(ISBLANK(B1027),"",IF( ISBLANK(K1027), "" , IF( ISBLANK(O1027), (TODAY()-K1027)/365, (O1027-K1027)/365)) )</f>
        <v/>
      </c>
      <c r="T1027" s="38" t="str">
        <f aca="false">IF(ISBLANK(B1027),"",IF( ISBLANK(K1027), "" , IF( ISBLANK(O1027), ($Z$41-K1027)/365, (O1027-K1027)/365)) )</f>
        <v/>
      </c>
      <c r="U1027" s="38" t="str">
        <f aca="true">IF(ISBLANK(B1027),"",IF( ISBLANK(O1027), "", (TODAY()-O1027)/365))</f>
        <v/>
      </c>
      <c r="V1027" s="38" t="str">
        <f aca="false">IF(ISBLANK(B1027),"",IF( ISBLANK(O1027), "", ($Z$41-O1027)/365))</f>
        <v/>
      </c>
    </row>
    <row r="1028" customFormat="false" ht="15" hidden="false" customHeight="false" outlineLevel="0" collapsed="false">
      <c r="A1028" s="1" t="n">
        <v>1032</v>
      </c>
      <c r="B1028" s="28" t="n">
        <v>225</v>
      </c>
      <c r="C1028" s="29"/>
      <c r="D1028" s="30" t="str">
        <f aca="false">CONCATENATE(E1028,", ",F1028,", кв-ры: ",H1028,", агр: ",I1028,", ",W1028)</f>
        <v>, , кв-ры: 2, агр: , </v>
      </c>
      <c r="E1028" s="31"/>
      <c r="F1028" s="31"/>
      <c r="G1028" s="31"/>
      <c r="H1028" s="31" t="n">
        <v>2</v>
      </c>
      <c r="I1028" s="32"/>
      <c r="J1028" s="4"/>
      <c r="K1028" s="46"/>
      <c r="L1028" s="34" t="str">
        <f aca="false">IF(ISBLANK(K1028),"a","b")</f>
        <v>a</v>
      </c>
      <c r="M1028" s="34" t="str">
        <f aca="false">IF(ISBLANK(B1028),"",IF(L1028="b",K1028,IF(L1028="a","")))</f>
        <v/>
      </c>
      <c r="N1028" s="35" t="n">
        <f aca="false">IF(ISBLANK(B1028),"",IF( ISBLANK(K1028), , IF( ISBLANK(O1028), 1,) ))</f>
        <v>0</v>
      </c>
      <c r="O1028" s="44"/>
      <c r="P1028" s="37" t="str">
        <f aca="false">IF(ISBLANK(O1028),"a","b")</f>
        <v>a</v>
      </c>
      <c r="Q1028" s="34" t="str">
        <f aca="false">IF(ISBLANK(B1028),"",IF(P1028="b",O1028,IF(P1028="a","")))</f>
        <v/>
      </c>
      <c r="R1028" s="35" t="n">
        <f aca="false">IF(ISBLANK(B1028),"",IF( ISBLANK(O1028), , 1))</f>
        <v>0</v>
      </c>
      <c r="S1028" s="38" t="str">
        <f aca="true">IF(ISBLANK(B1028),"",IF( ISBLANK(K1028), "" , IF( ISBLANK(O1028), (TODAY()-K1028)/365, (O1028-K1028)/365)) )</f>
        <v/>
      </c>
      <c r="T1028" s="38" t="str">
        <f aca="false">IF(ISBLANK(B1028),"",IF( ISBLANK(K1028), "" , IF( ISBLANK(O1028), ($Z$41-K1028)/365, (O1028-K1028)/365)) )</f>
        <v/>
      </c>
      <c r="U1028" s="38" t="str">
        <f aca="true">IF(ISBLANK(B1028),"",IF( ISBLANK(O1028), "", (TODAY()-O1028)/365))</f>
        <v/>
      </c>
      <c r="V1028" s="38" t="str">
        <f aca="false">IF(ISBLANK(B1028),"",IF( ISBLANK(O1028), "", ($Z$41-O1028)/365))</f>
        <v/>
      </c>
    </row>
    <row r="1029" customFormat="false" ht="15" hidden="false" customHeight="false" outlineLevel="0" collapsed="false">
      <c r="A1029" s="1" t="n">
        <v>1033</v>
      </c>
      <c r="B1029" s="28" t="n">
        <v>226</v>
      </c>
      <c r="C1029" s="29"/>
      <c r="D1029" s="30" t="str">
        <f aca="false">CONCATENATE(E1029,", ",F1029,", кв-ры: ",H1029,", агр: ",I1029,", ",W1029)</f>
        <v>, , кв-ры: 3, агр: , </v>
      </c>
      <c r="E1029" s="31"/>
      <c r="F1029" s="31"/>
      <c r="G1029" s="31"/>
      <c r="H1029" s="31" t="n">
        <v>3</v>
      </c>
      <c r="I1029" s="32"/>
      <c r="J1029" s="4"/>
      <c r="K1029" s="46"/>
      <c r="L1029" s="34" t="str">
        <f aca="false">IF(ISBLANK(K1029),"a","b")</f>
        <v>a</v>
      </c>
      <c r="M1029" s="34" t="str">
        <f aca="false">IF(ISBLANK(B1029),"",IF(L1029="b",K1029,IF(L1029="a","")))</f>
        <v/>
      </c>
      <c r="N1029" s="35" t="n">
        <f aca="false">IF(ISBLANK(B1029),"",IF( ISBLANK(K1029), , IF( ISBLANK(O1029), 1,) ))</f>
        <v>0</v>
      </c>
      <c r="O1029" s="44"/>
      <c r="P1029" s="37" t="str">
        <f aca="false">IF(ISBLANK(O1029),"a","b")</f>
        <v>a</v>
      </c>
      <c r="Q1029" s="34" t="str">
        <f aca="false">IF(ISBLANK(B1029),"",IF(P1029="b",O1029,IF(P1029="a","")))</f>
        <v/>
      </c>
      <c r="R1029" s="35" t="n">
        <f aca="false">IF(ISBLANK(B1029),"",IF( ISBLANK(O1029), , 1))</f>
        <v>0</v>
      </c>
      <c r="S1029" s="38" t="str">
        <f aca="true">IF(ISBLANK(B1029),"",IF( ISBLANK(K1029), "" , IF( ISBLANK(O1029), (TODAY()-K1029)/365, (O1029-K1029)/365)) )</f>
        <v/>
      </c>
      <c r="T1029" s="38" t="str">
        <f aca="false">IF(ISBLANK(B1029),"",IF( ISBLANK(K1029), "" , IF( ISBLANK(O1029), ($Z$41-K1029)/365, (O1029-K1029)/365)) )</f>
        <v/>
      </c>
      <c r="U1029" s="38" t="str">
        <f aca="true">IF(ISBLANK(B1029),"",IF( ISBLANK(O1029), "", (TODAY()-O1029)/365))</f>
        <v/>
      </c>
      <c r="V1029" s="38" t="str">
        <f aca="false">IF(ISBLANK(B1029),"",IF( ISBLANK(O1029), "", ($Z$41-O1029)/365))</f>
        <v/>
      </c>
    </row>
    <row r="1030" customFormat="false" ht="15" hidden="false" customHeight="false" outlineLevel="0" collapsed="false">
      <c r="A1030" s="1" t="n">
        <v>1034</v>
      </c>
      <c r="B1030" s="28" t="n">
        <v>227</v>
      </c>
      <c r="C1030" s="29"/>
      <c r="D1030" s="30" t="str">
        <f aca="false">CONCATENATE(E1030,", ",F1030,", кв-ры: ",H1030,", агр: ",I1030,", ",W1030)</f>
        <v>, , кв-ры: 4, агр: , </v>
      </c>
      <c r="E1030" s="31"/>
      <c r="F1030" s="31"/>
      <c r="G1030" s="31"/>
      <c r="H1030" s="31" t="n">
        <v>4</v>
      </c>
      <c r="I1030" s="32"/>
      <c r="J1030" s="4"/>
      <c r="K1030" s="46"/>
      <c r="L1030" s="34" t="str">
        <f aca="false">IF(ISBLANK(K1030),"a","b")</f>
        <v>a</v>
      </c>
      <c r="M1030" s="34" t="str">
        <f aca="false">IF(ISBLANK(B1030),"",IF(L1030="b",K1030,IF(L1030="a","")))</f>
        <v/>
      </c>
      <c r="N1030" s="35" t="n">
        <f aca="false">IF(ISBLANK(B1030),"",IF( ISBLANK(K1030), , IF( ISBLANK(O1030), 1,) ))</f>
        <v>0</v>
      </c>
      <c r="O1030" s="44"/>
      <c r="P1030" s="37" t="str">
        <f aca="false">IF(ISBLANK(O1030),"a","b")</f>
        <v>a</v>
      </c>
      <c r="Q1030" s="34" t="str">
        <f aca="false">IF(ISBLANK(B1030),"",IF(P1030="b",O1030,IF(P1030="a","")))</f>
        <v/>
      </c>
      <c r="R1030" s="35" t="n">
        <f aca="false">IF(ISBLANK(B1030),"",IF( ISBLANK(O1030), , 1))</f>
        <v>0</v>
      </c>
      <c r="S1030" s="38" t="str">
        <f aca="true">IF(ISBLANK(B1030),"",IF( ISBLANK(K1030), "" , IF( ISBLANK(O1030), (TODAY()-K1030)/365, (O1030-K1030)/365)) )</f>
        <v/>
      </c>
      <c r="T1030" s="38" t="str">
        <f aca="false">IF(ISBLANK(B1030),"",IF( ISBLANK(K1030), "" , IF( ISBLANK(O1030), ($Z$41-K1030)/365, (O1030-K1030)/365)) )</f>
        <v/>
      </c>
      <c r="U1030" s="38" t="str">
        <f aca="true">IF(ISBLANK(B1030),"",IF( ISBLANK(O1030), "", (TODAY()-O1030)/365))</f>
        <v/>
      </c>
      <c r="V1030" s="38" t="str">
        <f aca="false">IF(ISBLANK(B1030),"",IF( ISBLANK(O1030), "", ($Z$41-O1030)/365))</f>
        <v/>
      </c>
    </row>
    <row r="1031" customFormat="false" ht="15" hidden="false" customHeight="false" outlineLevel="0" collapsed="false">
      <c r="A1031" s="1" t="n">
        <v>1035</v>
      </c>
      <c r="B1031" s="28" t="n">
        <v>228</v>
      </c>
      <c r="C1031" s="29"/>
      <c r="D1031" s="30" t="str">
        <f aca="false">CONCATENATE(E1031,", ",F1031,", кв-ры: ",H1031,", агр: ",I1031,", ",W1031)</f>
        <v>, , кв-ры: 5, агр: , </v>
      </c>
      <c r="E1031" s="31"/>
      <c r="F1031" s="31"/>
      <c r="G1031" s="31"/>
      <c r="H1031" s="31" t="n">
        <v>5</v>
      </c>
      <c r="I1031" s="32"/>
      <c r="J1031" s="4"/>
      <c r="K1031" s="46"/>
      <c r="L1031" s="34" t="str">
        <f aca="false">IF(ISBLANK(K1031),"a","b")</f>
        <v>a</v>
      </c>
      <c r="M1031" s="34" t="str">
        <f aca="false">IF(ISBLANK(B1031),"",IF(L1031="b",K1031,IF(L1031="a","")))</f>
        <v/>
      </c>
      <c r="N1031" s="35" t="n">
        <f aca="false">IF(ISBLANK(B1031),"",IF( ISBLANK(K1031), , IF( ISBLANK(O1031), 1,) ))</f>
        <v>0</v>
      </c>
      <c r="O1031" s="44"/>
      <c r="P1031" s="37" t="str">
        <f aca="false">IF(ISBLANK(O1031),"a","b")</f>
        <v>a</v>
      </c>
      <c r="Q1031" s="34" t="str">
        <f aca="false">IF(ISBLANK(B1031),"",IF(P1031="b",O1031,IF(P1031="a","")))</f>
        <v/>
      </c>
      <c r="R1031" s="35" t="n">
        <f aca="false">IF(ISBLANK(B1031),"",IF( ISBLANK(O1031), , 1))</f>
        <v>0</v>
      </c>
      <c r="S1031" s="38" t="str">
        <f aca="true">IF(ISBLANK(B1031),"",IF( ISBLANK(K1031), "" , IF( ISBLANK(O1031), (TODAY()-K1031)/365, (O1031-K1031)/365)) )</f>
        <v/>
      </c>
      <c r="T1031" s="38" t="str">
        <f aca="false">IF(ISBLANK(B1031),"",IF( ISBLANK(K1031), "" , IF( ISBLANK(O1031), ($Z$41-K1031)/365, (O1031-K1031)/365)) )</f>
        <v/>
      </c>
      <c r="U1031" s="38" t="str">
        <f aca="true">IF(ISBLANK(B1031),"",IF( ISBLANK(O1031), "", (TODAY()-O1031)/365))</f>
        <v/>
      </c>
      <c r="V1031" s="38" t="str">
        <f aca="false">IF(ISBLANK(B1031),"",IF( ISBLANK(O1031), "", ($Z$41-O1031)/365))</f>
        <v/>
      </c>
    </row>
    <row r="1032" customFormat="false" ht="15" hidden="false" customHeight="false" outlineLevel="0" collapsed="false">
      <c r="A1032" s="1" t="n">
        <v>1036</v>
      </c>
      <c r="B1032" s="28" t="n">
        <v>229</v>
      </c>
      <c r="C1032" s="29"/>
      <c r="D1032" s="30" t="str">
        <f aca="false">CONCATENATE(E1032,", ",F1032,", кв-ры: ",H1032,", агр: ",I1032,", ",W1032)</f>
        <v>, , кв-ры: 6, агр: , </v>
      </c>
      <c r="E1032" s="31"/>
      <c r="F1032" s="31"/>
      <c r="G1032" s="31"/>
      <c r="H1032" s="31" t="n">
        <v>6</v>
      </c>
      <c r="I1032" s="32"/>
      <c r="J1032" s="4"/>
      <c r="K1032" s="46"/>
      <c r="L1032" s="34" t="str">
        <f aca="false">IF(ISBLANK(K1032),"a","b")</f>
        <v>a</v>
      </c>
      <c r="M1032" s="34" t="str">
        <f aca="false">IF(ISBLANK(B1032),"",IF(L1032="b",K1032,IF(L1032="a","")))</f>
        <v/>
      </c>
      <c r="N1032" s="35" t="n">
        <f aca="false">IF(ISBLANK(B1032),"",IF( ISBLANK(K1032), , IF( ISBLANK(O1032), 1,) ))</f>
        <v>0</v>
      </c>
      <c r="O1032" s="44"/>
      <c r="P1032" s="37" t="str">
        <f aca="false">IF(ISBLANK(O1032),"a","b")</f>
        <v>a</v>
      </c>
      <c r="Q1032" s="34" t="str">
        <f aca="false">IF(ISBLANK(B1032),"",IF(P1032="b",O1032,IF(P1032="a","")))</f>
        <v/>
      </c>
      <c r="R1032" s="35" t="n">
        <f aca="false">IF(ISBLANK(B1032),"",IF( ISBLANK(O1032), , 1))</f>
        <v>0</v>
      </c>
      <c r="S1032" s="38" t="str">
        <f aca="true">IF(ISBLANK(B1032),"",IF( ISBLANK(K1032), "" , IF( ISBLANK(O1032), (TODAY()-K1032)/365, (O1032-K1032)/365)) )</f>
        <v/>
      </c>
      <c r="T1032" s="38" t="str">
        <f aca="false">IF(ISBLANK(B1032),"",IF( ISBLANK(K1032), "" , IF( ISBLANK(O1032), ($Z$41-K1032)/365, (O1032-K1032)/365)) )</f>
        <v/>
      </c>
      <c r="U1032" s="38" t="str">
        <f aca="true">IF(ISBLANK(B1032),"",IF( ISBLANK(O1032), "", (TODAY()-O1032)/365))</f>
        <v/>
      </c>
      <c r="V1032" s="38" t="str">
        <f aca="false">IF(ISBLANK(B1032),"",IF( ISBLANK(O1032), "", ($Z$41-O1032)/365))</f>
        <v/>
      </c>
    </row>
    <row r="1033" customFormat="false" ht="15" hidden="false" customHeight="false" outlineLevel="0" collapsed="false">
      <c r="A1033" s="1" t="n">
        <v>1037</v>
      </c>
      <c r="B1033" s="28" t="n">
        <v>230</v>
      </c>
      <c r="C1033" s="29"/>
      <c r="D1033" s="30" t="str">
        <f aca="false">CONCATENATE(E1033,", ",F1033,", кв-ры: ",H1033,", агр: ",I1033,", ",W1033)</f>
        <v>, , кв-ры: 7, агр: , </v>
      </c>
      <c r="E1033" s="31"/>
      <c r="F1033" s="31"/>
      <c r="G1033" s="31"/>
      <c r="H1033" s="31" t="n">
        <v>7</v>
      </c>
      <c r="I1033" s="32"/>
      <c r="J1033" s="4"/>
      <c r="K1033" s="46"/>
      <c r="L1033" s="34" t="str">
        <f aca="false">IF(ISBLANK(K1033),"a","b")</f>
        <v>a</v>
      </c>
      <c r="M1033" s="34" t="str">
        <f aca="false">IF(ISBLANK(B1033),"",IF(L1033="b",K1033,IF(L1033="a","")))</f>
        <v/>
      </c>
      <c r="N1033" s="35" t="n">
        <f aca="false">IF(ISBLANK(B1033),"",IF( ISBLANK(K1033), , IF( ISBLANK(O1033), 1,) ))</f>
        <v>0</v>
      </c>
      <c r="O1033" s="44"/>
      <c r="P1033" s="37" t="str">
        <f aca="false">IF(ISBLANK(O1033),"a","b")</f>
        <v>a</v>
      </c>
      <c r="Q1033" s="34" t="str">
        <f aca="false">IF(ISBLANK(B1033),"",IF(P1033="b",O1033,IF(P1033="a","")))</f>
        <v/>
      </c>
      <c r="R1033" s="35" t="n">
        <f aca="false">IF(ISBLANK(B1033),"",IF( ISBLANK(O1033), , 1))</f>
        <v>0</v>
      </c>
      <c r="S1033" s="38" t="str">
        <f aca="true">IF(ISBLANK(B1033),"",IF( ISBLANK(K1033), "" , IF( ISBLANK(O1033), (TODAY()-K1033)/365, (O1033-K1033)/365)) )</f>
        <v/>
      </c>
      <c r="T1033" s="38" t="str">
        <f aca="false">IF(ISBLANK(B1033),"",IF( ISBLANK(K1033), "" , IF( ISBLANK(O1033), ($Z$41-K1033)/365, (O1033-K1033)/365)) )</f>
        <v/>
      </c>
      <c r="U1033" s="38" t="str">
        <f aca="true">IF(ISBLANK(B1033),"",IF( ISBLANK(O1033), "", (TODAY()-O1033)/365))</f>
        <v/>
      </c>
      <c r="V1033" s="38" t="str">
        <f aca="false">IF(ISBLANK(B1033),"",IF( ISBLANK(O1033), "", ($Z$41-O1033)/365))</f>
        <v/>
      </c>
    </row>
    <row r="1034" customFormat="false" ht="15" hidden="false" customHeight="false" outlineLevel="0" collapsed="false">
      <c r="A1034" s="1" t="n">
        <v>1038</v>
      </c>
      <c r="B1034" s="28" t="n">
        <v>231</v>
      </c>
      <c r="C1034" s="29"/>
      <c r="D1034" s="30" t="str">
        <f aca="false">CONCATENATE(E1034,", ",F1034,", кв-ры: ",H1034,", агр: ",I1034,", ",W1034)</f>
        <v>, , кв-ры: 8, агр: , </v>
      </c>
      <c r="E1034" s="31"/>
      <c r="F1034" s="31"/>
      <c r="G1034" s="31"/>
      <c r="H1034" s="31" t="n">
        <v>8</v>
      </c>
      <c r="I1034" s="32"/>
      <c r="J1034" s="4"/>
      <c r="K1034" s="46"/>
      <c r="L1034" s="34" t="str">
        <f aca="false">IF(ISBLANK(K1034),"a","b")</f>
        <v>a</v>
      </c>
      <c r="M1034" s="34" t="str">
        <f aca="false">IF(ISBLANK(B1034),"",IF(L1034="b",K1034,IF(L1034="a","")))</f>
        <v/>
      </c>
      <c r="N1034" s="35" t="n">
        <f aca="false">IF(ISBLANK(B1034),"",IF( ISBLANK(K1034), , IF( ISBLANK(O1034), 1,) ))</f>
        <v>0</v>
      </c>
      <c r="O1034" s="44"/>
      <c r="P1034" s="37" t="str">
        <f aca="false">IF(ISBLANK(O1034),"a","b")</f>
        <v>a</v>
      </c>
      <c r="Q1034" s="34" t="str">
        <f aca="false">IF(ISBLANK(B1034),"",IF(P1034="b",O1034,IF(P1034="a","")))</f>
        <v/>
      </c>
      <c r="R1034" s="35" t="n">
        <f aca="false">IF(ISBLANK(B1034),"",IF( ISBLANK(O1034), , 1))</f>
        <v>0</v>
      </c>
      <c r="S1034" s="38" t="str">
        <f aca="true">IF(ISBLANK(B1034),"",IF( ISBLANK(K1034), "" , IF( ISBLANK(O1034), (TODAY()-K1034)/365, (O1034-K1034)/365)) )</f>
        <v/>
      </c>
      <c r="T1034" s="38" t="str">
        <f aca="false">IF(ISBLANK(B1034),"",IF( ISBLANK(K1034), "" , IF( ISBLANK(O1034), ($Z$41-K1034)/365, (O1034-K1034)/365)) )</f>
        <v/>
      </c>
      <c r="U1034" s="38" t="str">
        <f aca="true">IF(ISBLANK(B1034),"",IF( ISBLANK(O1034), "", (TODAY()-O1034)/365))</f>
        <v/>
      </c>
      <c r="V1034" s="38" t="str">
        <f aca="false">IF(ISBLANK(B1034),"",IF( ISBLANK(O1034), "", ($Z$41-O1034)/365))</f>
        <v/>
      </c>
    </row>
    <row r="1035" customFormat="false" ht="15" hidden="false" customHeight="false" outlineLevel="0" collapsed="false">
      <c r="A1035" s="1" t="n">
        <v>1039</v>
      </c>
      <c r="B1035" s="28" t="n">
        <v>232</v>
      </c>
      <c r="C1035" s="29"/>
      <c r="D1035" s="30" t="str">
        <f aca="false">CONCATENATE(E1035,", ",F1035,", кв-ры: ",H1035,", агр: ",I1035,", ",W1035)</f>
        <v>, , кв-ры: 9, агр: , </v>
      </c>
      <c r="E1035" s="31"/>
      <c r="F1035" s="31"/>
      <c r="G1035" s="31"/>
      <c r="H1035" s="31" t="n">
        <v>9</v>
      </c>
      <c r="I1035" s="32"/>
      <c r="J1035" s="4"/>
      <c r="K1035" s="46"/>
      <c r="L1035" s="34" t="str">
        <f aca="false">IF(ISBLANK(K1035),"a","b")</f>
        <v>a</v>
      </c>
      <c r="M1035" s="34" t="str">
        <f aca="false">IF(ISBLANK(B1035),"",IF(L1035="b",K1035,IF(L1035="a","")))</f>
        <v/>
      </c>
      <c r="N1035" s="35" t="n">
        <f aca="false">IF(ISBLANK(B1035),"",IF( ISBLANK(K1035), , IF( ISBLANK(O1035), 1,) ))</f>
        <v>0</v>
      </c>
      <c r="O1035" s="44"/>
      <c r="P1035" s="37" t="str">
        <f aca="false">IF(ISBLANK(O1035),"a","b")</f>
        <v>a</v>
      </c>
      <c r="Q1035" s="34" t="str">
        <f aca="false">IF(ISBLANK(B1035),"",IF(P1035="b",O1035,IF(P1035="a","")))</f>
        <v/>
      </c>
      <c r="R1035" s="35" t="n">
        <f aca="false">IF(ISBLANK(B1035),"",IF( ISBLANK(O1035), , 1))</f>
        <v>0</v>
      </c>
      <c r="S1035" s="38" t="str">
        <f aca="true">IF(ISBLANK(B1035),"",IF( ISBLANK(K1035), "" , IF( ISBLANK(O1035), (TODAY()-K1035)/365, (O1035-K1035)/365)) )</f>
        <v/>
      </c>
      <c r="T1035" s="38" t="str">
        <f aca="false">IF(ISBLANK(B1035),"",IF( ISBLANK(K1035), "" , IF( ISBLANK(O1035), ($Z$41-K1035)/365, (O1035-K1035)/365)) )</f>
        <v/>
      </c>
      <c r="U1035" s="38" t="str">
        <f aca="true">IF(ISBLANK(B1035),"",IF( ISBLANK(O1035), "", (TODAY()-O1035)/365))</f>
        <v/>
      </c>
      <c r="V1035" s="38" t="str">
        <f aca="false">IF(ISBLANK(B1035),"",IF( ISBLANK(O1035), "", ($Z$41-O1035)/365))</f>
        <v/>
      </c>
    </row>
    <row r="1036" customFormat="false" ht="15" hidden="false" customHeight="false" outlineLevel="0" collapsed="false">
      <c r="A1036" s="1" t="n">
        <v>1040</v>
      </c>
      <c r="B1036" s="28" t="n">
        <v>233</v>
      </c>
      <c r="C1036" s="29"/>
      <c r="D1036" s="30" t="str">
        <f aca="false">CONCATENATE(E1036,", ",F1036,", кв-ры: ",H1036,", агр: ",I1036,", ",W1036)</f>
        <v>, , кв-ры: 10, агр: , </v>
      </c>
      <c r="E1036" s="31"/>
      <c r="F1036" s="31"/>
      <c r="G1036" s="31"/>
      <c r="H1036" s="31" t="n">
        <v>10</v>
      </c>
      <c r="I1036" s="32"/>
      <c r="J1036" s="4"/>
      <c r="K1036" s="46"/>
      <c r="L1036" s="34" t="str">
        <f aca="false">IF(ISBLANK(K1036),"a","b")</f>
        <v>a</v>
      </c>
      <c r="M1036" s="34" t="str">
        <f aca="false">IF(ISBLANK(B1036),"",IF(L1036="b",K1036,IF(L1036="a","")))</f>
        <v/>
      </c>
      <c r="N1036" s="35" t="n">
        <f aca="false">IF(ISBLANK(B1036),"",IF( ISBLANK(K1036), , IF( ISBLANK(O1036), 1,) ))</f>
        <v>0</v>
      </c>
      <c r="O1036" s="44"/>
      <c r="P1036" s="37" t="str">
        <f aca="false">IF(ISBLANK(O1036),"a","b")</f>
        <v>a</v>
      </c>
      <c r="Q1036" s="34" t="str">
        <f aca="false">IF(ISBLANK(B1036),"",IF(P1036="b",O1036,IF(P1036="a","")))</f>
        <v/>
      </c>
      <c r="R1036" s="35" t="n">
        <f aca="false">IF(ISBLANK(B1036),"",IF( ISBLANK(O1036), , 1))</f>
        <v>0</v>
      </c>
      <c r="S1036" s="38" t="str">
        <f aca="true">IF(ISBLANK(B1036),"",IF( ISBLANK(K1036), "" , IF( ISBLANK(O1036), (TODAY()-K1036)/365, (O1036-K1036)/365)) )</f>
        <v/>
      </c>
      <c r="T1036" s="38" t="str">
        <f aca="false">IF(ISBLANK(B1036),"",IF( ISBLANK(K1036), "" , IF( ISBLANK(O1036), ($Z$41-K1036)/365, (O1036-K1036)/365)) )</f>
        <v/>
      </c>
      <c r="U1036" s="38" t="str">
        <f aca="true">IF(ISBLANK(B1036),"",IF( ISBLANK(O1036), "", (TODAY()-O1036)/365))</f>
        <v/>
      </c>
      <c r="V1036" s="38" t="str">
        <f aca="false">IF(ISBLANK(B1036),"",IF( ISBLANK(O1036), "", ($Z$41-O1036)/365))</f>
        <v/>
      </c>
    </row>
    <row r="1037" customFormat="false" ht="15" hidden="false" customHeight="false" outlineLevel="0" collapsed="false">
      <c r="A1037" s="1" t="n">
        <v>1041</v>
      </c>
      <c r="B1037" s="28" t="n">
        <v>234</v>
      </c>
      <c r="C1037" s="29" t="n">
        <v>7</v>
      </c>
      <c r="D1037" s="30" t="str">
        <f aca="false">CONCATENATE(E1037,", ",F1037,", кв-ры: ",H1037,", агр: ",I1037,", ",W1037)</f>
        <v> Советская, 16, кв-ры: 1, агр: , </v>
      </c>
      <c r="E1037" s="31" t="s">
        <v>199</v>
      </c>
      <c r="F1037" s="31" t="n">
        <v>16</v>
      </c>
      <c r="G1037" s="31" t="n">
        <v>4</v>
      </c>
      <c r="H1037" s="31" t="n">
        <v>1</v>
      </c>
      <c r="I1037" s="32"/>
      <c r="J1037" s="4"/>
      <c r="K1037" s="46"/>
      <c r="L1037" s="34" t="str">
        <f aca="false">IF(ISBLANK(K1037),"a","b")</f>
        <v>a</v>
      </c>
      <c r="M1037" s="34" t="str">
        <f aca="false">IF(ISBLANK(B1037),"",IF(L1037="b",K1037,IF(L1037="a","")))</f>
        <v/>
      </c>
      <c r="N1037" s="35" t="n">
        <f aca="false">IF(ISBLANK(B1037),"",IF( ISBLANK(K1037), , IF( ISBLANK(O1037), 1,) ))</f>
        <v>0</v>
      </c>
      <c r="O1037" s="44"/>
      <c r="P1037" s="37" t="str">
        <f aca="false">IF(ISBLANK(O1037),"a","b")</f>
        <v>a</v>
      </c>
      <c r="Q1037" s="34" t="str">
        <f aca="false">IF(ISBLANK(B1037),"",IF(P1037="b",O1037,IF(P1037="a","")))</f>
        <v/>
      </c>
      <c r="R1037" s="35" t="n">
        <f aca="false">IF(ISBLANK(B1037),"",IF( ISBLANK(O1037), , 1))</f>
        <v>0</v>
      </c>
      <c r="S1037" s="38" t="str">
        <f aca="true">IF(ISBLANK(B1037),"",IF( ISBLANK(K1037), "" , IF( ISBLANK(O1037), (TODAY()-K1037)/365, (O1037-K1037)/365)) )</f>
        <v/>
      </c>
      <c r="T1037" s="38" t="str">
        <f aca="false">IF(ISBLANK(B1037),"",IF( ISBLANK(K1037), "" , IF( ISBLANK(O1037), ($Z$41-K1037)/365, (O1037-K1037)/365)) )</f>
        <v/>
      </c>
      <c r="U1037" s="38" t="str">
        <f aca="true">IF(ISBLANK(B1037),"",IF( ISBLANK(O1037), "", (TODAY()-O1037)/365))</f>
        <v/>
      </c>
      <c r="V1037" s="38" t="str">
        <f aca="false">IF(ISBLANK(B1037),"",IF( ISBLANK(O1037), "", ($Z$41-O1037)/365))</f>
        <v/>
      </c>
    </row>
    <row r="1038" customFormat="false" ht="15" hidden="false" customHeight="false" outlineLevel="0" collapsed="false">
      <c r="A1038" s="1" t="n">
        <v>1042</v>
      </c>
      <c r="B1038" s="28" t="n">
        <v>235</v>
      </c>
      <c r="C1038" s="29"/>
      <c r="D1038" s="30" t="str">
        <f aca="false">CONCATENATE(E1038,", ",F1038,", кв-ры: ",H1038,", агр: ",I1038,", ",W1038)</f>
        <v>, , кв-ры: 2, агр: , </v>
      </c>
      <c r="E1038" s="31"/>
      <c r="F1038" s="31"/>
      <c r="G1038" s="31"/>
      <c r="H1038" s="31" t="n">
        <v>2</v>
      </c>
      <c r="I1038" s="32"/>
      <c r="J1038" s="4"/>
      <c r="K1038" s="46"/>
      <c r="L1038" s="34" t="str">
        <f aca="false">IF(ISBLANK(K1038),"a","b")</f>
        <v>a</v>
      </c>
      <c r="M1038" s="34" t="str">
        <f aca="false">IF(ISBLANK(B1038),"",IF(L1038="b",K1038,IF(L1038="a","")))</f>
        <v/>
      </c>
      <c r="N1038" s="35" t="n">
        <f aca="false">IF(ISBLANK(B1038),"",IF( ISBLANK(K1038), , IF( ISBLANK(O1038), 1,) ))</f>
        <v>0</v>
      </c>
      <c r="O1038" s="44"/>
      <c r="P1038" s="37" t="str">
        <f aca="false">IF(ISBLANK(O1038),"a","b")</f>
        <v>a</v>
      </c>
      <c r="Q1038" s="34" t="str">
        <f aca="false">IF(ISBLANK(B1038),"",IF(P1038="b",O1038,IF(P1038="a","")))</f>
        <v/>
      </c>
      <c r="R1038" s="35" t="n">
        <f aca="false">IF(ISBLANK(B1038),"",IF( ISBLANK(O1038), , 1))</f>
        <v>0</v>
      </c>
      <c r="S1038" s="38" t="str">
        <f aca="true">IF(ISBLANK(B1038),"",IF( ISBLANK(K1038), "" , IF( ISBLANK(O1038), (TODAY()-K1038)/365, (O1038-K1038)/365)) )</f>
        <v/>
      </c>
      <c r="T1038" s="38" t="str">
        <f aca="false">IF(ISBLANK(B1038),"",IF( ISBLANK(K1038), "" , IF( ISBLANK(O1038), ($Z$41-K1038)/365, (O1038-K1038)/365)) )</f>
        <v/>
      </c>
      <c r="U1038" s="38" t="str">
        <f aca="true">IF(ISBLANK(B1038),"",IF( ISBLANK(O1038), "", (TODAY()-O1038)/365))</f>
        <v/>
      </c>
      <c r="V1038" s="38" t="str">
        <f aca="false">IF(ISBLANK(B1038),"",IF( ISBLANK(O1038), "", ($Z$41-O1038)/365))</f>
        <v/>
      </c>
    </row>
    <row r="1039" customFormat="false" ht="15" hidden="false" customHeight="false" outlineLevel="0" collapsed="false">
      <c r="A1039" s="1" t="n">
        <v>1043</v>
      </c>
      <c r="B1039" s="28" t="n">
        <v>236</v>
      </c>
      <c r="C1039" s="29"/>
      <c r="D1039" s="30" t="str">
        <f aca="false">CONCATENATE(E1039,", ",F1039,", кв-ры: ",H1039,", агр: ",I1039,", ",W1039)</f>
        <v>, , кв-ры: 3, агр: , </v>
      </c>
      <c r="E1039" s="31"/>
      <c r="F1039" s="31"/>
      <c r="G1039" s="31"/>
      <c r="H1039" s="31" t="n">
        <v>3</v>
      </c>
      <c r="I1039" s="32"/>
      <c r="J1039" s="4"/>
      <c r="K1039" s="46"/>
      <c r="L1039" s="34" t="str">
        <f aca="false">IF(ISBLANK(K1039),"a","b")</f>
        <v>a</v>
      </c>
      <c r="M1039" s="34" t="str">
        <f aca="false">IF(ISBLANK(B1039),"",IF(L1039="b",K1039,IF(L1039="a","")))</f>
        <v/>
      </c>
      <c r="N1039" s="35" t="n">
        <f aca="false">IF(ISBLANK(B1039),"",IF( ISBLANK(K1039), , IF( ISBLANK(O1039), 1,) ))</f>
        <v>0</v>
      </c>
      <c r="O1039" s="44"/>
      <c r="P1039" s="37" t="str">
        <f aca="false">IF(ISBLANK(O1039),"a","b")</f>
        <v>a</v>
      </c>
      <c r="Q1039" s="34" t="str">
        <f aca="false">IF(ISBLANK(B1039),"",IF(P1039="b",O1039,IF(P1039="a","")))</f>
        <v/>
      </c>
      <c r="R1039" s="35" t="n">
        <f aca="false">IF(ISBLANK(B1039),"",IF( ISBLANK(O1039), , 1))</f>
        <v>0</v>
      </c>
      <c r="S1039" s="38" t="str">
        <f aca="true">IF(ISBLANK(B1039),"",IF( ISBLANK(K1039), "" , IF( ISBLANK(O1039), (TODAY()-K1039)/365, (O1039-K1039)/365)) )</f>
        <v/>
      </c>
      <c r="T1039" s="38" t="str">
        <f aca="false">IF(ISBLANK(B1039),"",IF( ISBLANK(K1039), "" , IF( ISBLANK(O1039), ($Z$41-K1039)/365, (O1039-K1039)/365)) )</f>
        <v/>
      </c>
      <c r="U1039" s="38" t="str">
        <f aca="true">IF(ISBLANK(B1039),"",IF( ISBLANK(O1039), "", (TODAY()-O1039)/365))</f>
        <v/>
      </c>
      <c r="V1039" s="38" t="str">
        <f aca="false">IF(ISBLANK(B1039),"",IF( ISBLANK(O1039), "", ($Z$41-O1039)/365))</f>
        <v/>
      </c>
    </row>
    <row r="1040" customFormat="false" ht="15" hidden="false" customHeight="false" outlineLevel="0" collapsed="false">
      <c r="A1040" s="1" t="n">
        <v>1044</v>
      </c>
      <c r="B1040" s="28" t="n">
        <v>237</v>
      </c>
      <c r="C1040" s="29"/>
      <c r="D1040" s="30" t="str">
        <f aca="false">CONCATENATE(E1040,", ",F1040,", кв-ры: ",H1040,", агр: ",I1040,", ",W1040)</f>
        <v>, , кв-ры: 4, агр: , </v>
      </c>
      <c r="E1040" s="31"/>
      <c r="F1040" s="31"/>
      <c r="G1040" s="31"/>
      <c r="H1040" s="31" t="n">
        <v>4</v>
      </c>
      <c r="I1040" s="32"/>
      <c r="J1040" s="4"/>
      <c r="K1040" s="46"/>
      <c r="L1040" s="34" t="str">
        <f aca="false">IF(ISBLANK(K1040),"a","b")</f>
        <v>a</v>
      </c>
      <c r="M1040" s="34" t="str">
        <f aca="false">IF(ISBLANK(B1040),"",IF(L1040="b",K1040,IF(L1040="a","")))</f>
        <v/>
      </c>
      <c r="N1040" s="35" t="n">
        <f aca="false">IF(ISBLANK(B1040),"",IF( ISBLANK(K1040), , IF( ISBLANK(O1040), 1,) ))</f>
        <v>0</v>
      </c>
      <c r="O1040" s="44"/>
      <c r="P1040" s="37" t="str">
        <f aca="false">IF(ISBLANK(O1040),"a","b")</f>
        <v>a</v>
      </c>
      <c r="Q1040" s="34" t="str">
        <f aca="false">IF(ISBLANK(B1040),"",IF(P1040="b",O1040,IF(P1040="a","")))</f>
        <v/>
      </c>
      <c r="R1040" s="35" t="n">
        <f aca="false">IF(ISBLANK(B1040),"",IF( ISBLANK(O1040), , 1))</f>
        <v>0</v>
      </c>
      <c r="S1040" s="38" t="str">
        <f aca="true">IF(ISBLANK(B1040),"",IF( ISBLANK(K1040), "" , IF( ISBLANK(O1040), (TODAY()-K1040)/365, (O1040-K1040)/365)) )</f>
        <v/>
      </c>
      <c r="T1040" s="38" t="str">
        <f aca="false">IF(ISBLANK(B1040),"",IF( ISBLANK(K1040), "" , IF( ISBLANK(O1040), ($Z$41-K1040)/365, (O1040-K1040)/365)) )</f>
        <v/>
      </c>
      <c r="U1040" s="38" t="str">
        <f aca="true">IF(ISBLANK(B1040),"",IF( ISBLANK(O1040), "", (TODAY()-O1040)/365))</f>
        <v/>
      </c>
      <c r="V1040" s="38" t="str">
        <f aca="false">IF(ISBLANK(B1040),"",IF( ISBLANK(O1040), "", ($Z$41-O1040)/365))</f>
        <v/>
      </c>
    </row>
    <row r="1041" customFormat="false" ht="15" hidden="false" customHeight="false" outlineLevel="0" collapsed="false">
      <c r="A1041" s="1" t="n">
        <v>1045</v>
      </c>
      <c r="B1041" s="28" t="n">
        <v>238</v>
      </c>
      <c r="C1041" s="29" t="n">
        <v>1</v>
      </c>
      <c r="D1041" s="30" t="str">
        <f aca="false">CONCATENATE(E1041,", ",F1041,", кв-ры: ",H1041,", агр: ",I1041,", ",W1041)</f>
        <v> Красноармейская , 3, кв-ры: 1,11,21,, агр: , </v>
      </c>
      <c r="E1041" s="31" t="s">
        <v>202</v>
      </c>
      <c r="F1041" s="31" t="n">
        <v>3</v>
      </c>
      <c r="G1041" s="31" t="n">
        <v>24</v>
      </c>
      <c r="H1041" s="31" t="s">
        <v>88</v>
      </c>
      <c r="I1041" s="32"/>
      <c r="J1041" s="4"/>
      <c r="K1041" s="46"/>
      <c r="L1041" s="34" t="str">
        <f aca="false">IF(ISBLANK(K1041),"a","b")</f>
        <v>a</v>
      </c>
      <c r="M1041" s="34" t="str">
        <f aca="false">IF(ISBLANK(B1041),"",IF(L1041="b",K1041,IF(L1041="a","")))</f>
        <v/>
      </c>
      <c r="N1041" s="35" t="n">
        <f aca="false">IF(ISBLANK(B1041),"",IF( ISBLANK(K1041), , IF( ISBLANK(O1041), 1,) ))</f>
        <v>0</v>
      </c>
      <c r="O1041" s="44"/>
      <c r="P1041" s="37" t="str">
        <f aca="false">IF(ISBLANK(O1041),"a","b")</f>
        <v>a</v>
      </c>
      <c r="Q1041" s="34" t="str">
        <f aca="false">IF(ISBLANK(B1041),"",IF(P1041="b",O1041,IF(P1041="a","")))</f>
        <v/>
      </c>
      <c r="R1041" s="35" t="n">
        <f aca="false">IF(ISBLANK(B1041),"",IF( ISBLANK(O1041), , 1))</f>
        <v>0</v>
      </c>
      <c r="S1041" s="38" t="str">
        <f aca="true">IF(ISBLANK(B1041),"",IF( ISBLANK(K1041), "" , IF( ISBLANK(O1041), (TODAY()-K1041)/365, (O1041-K1041)/365)) )</f>
        <v/>
      </c>
      <c r="T1041" s="38" t="str">
        <f aca="false">IF(ISBLANK(B1041),"",IF( ISBLANK(K1041), "" , IF( ISBLANK(O1041), ($Z$41-K1041)/365, (O1041-K1041)/365)) )</f>
        <v/>
      </c>
      <c r="U1041" s="38" t="str">
        <f aca="true">IF(ISBLANK(B1041),"",IF( ISBLANK(O1041), "", (TODAY()-O1041)/365))</f>
        <v/>
      </c>
      <c r="V1041" s="38" t="str">
        <f aca="false">IF(ISBLANK(B1041),"",IF( ISBLANK(O1041), "", ($Z$41-O1041)/365))</f>
        <v/>
      </c>
    </row>
    <row r="1042" customFormat="false" ht="15" hidden="false" customHeight="false" outlineLevel="0" collapsed="false">
      <c r="A1042" s="1" t="n">
        <v>1046</v>
      </c>
      <c r="B1042" s="28" t="n">
        <v>239</v>
      </c>
      <c r="C1042" s="29"/>
      <c r="D1042" s="30" t="str">
        <f aca="false">CONCATENATE(E1042,", ",F1042,", кв-ры: ",H1042,", агр: ",I1042,", ",W1042)</f>
        <v>, , кв-ры: 2,12,22,, агр: , </v>
      </c>
      <c r="E1042" s="31"/>
      <c r="F1042" s="31"/>
      <c r="G1042" s="31"/>
      <c r="H1042" s="31" t="s">
        <v>89</v>
      </c>
      <c r="I1042" s="32"/>
      <c r="J1042" s="4"/>
      <c r="K1042" s="46"/>
      <c r="L1042" s="34" t="str">
        <f aca="false">IF(ISBLANK(K1042),"a","b")</f>
        <v>a</v>
      </c>
      <c r="M1042" s="34" t="str">
        <f aca="false">IF(ISBLANK(B1042),"",IF(L1042="b",K1042,IF(L1042="a","")))</f>
        <v/>
      </c>
      <c r="N1042" s="35" t="n">
        <f aca="false">IF(ISBLANK(B1042),"",IF( ISBLANK(K1042), , IF( ISBLANK(O1042), 1,) ))</f>
        <v>0</v>
      </c>
      <c r="O1042" s="44"/>
      <c r="P1042" s="37" t="str">
        <f aca="false">IF(ISBLANK(O1042),"a","b")</f>
        <v>a</v>
      </c>
      <c r="Q1042" s="34" t="str">
        <f aca="false">IF(ISBLANK(B1042),"",IF(P1042="b",O1042,IF(P1042="a","")))</f>
        <v/>
      </c>
      <c r="R1042" s="35" t="n">
        <f aca="false">IF(ISBLANK(B1042),"",IF( ISBLANK(O1042), , 1))</f>
        <v>0</v>
      </c>
      <c r="S1042" s="38" t="str">
        <f aca="true">IF(ISBLANK(B1042),"",IF( ISBLANK(K1042), "" , IF( ISBLANK(O1042), (TODAY()-K1042)/365, (O1042-K1042)/365)) )</f>
        <v/>
      </c>
      <c r="T1042" s="38" t="str">
        <f aca="false">IF(ISBLANK(B1042),"",IF( ISBLANK(K1042), "" , IF( ISBLANK(O1042), ($Z$41-K1042)/365, (O1042-K1042)/365)) )</f>
        <v/>
      </c>
      <c r="U1042" s="38" t="str">
        <f aca="true">IF(ISBLANK(B1042),"",IF( ISBLANK(O1042), "", (TODAY()-O1042)/365))</f>
        <v/>
      </c>
      <c r="V1042" s="38" t="str">
        <f aca="false">IF(ISBLANK(B1042),"",IF( ISBLANK(O1042), "", ($Z$41-O1042)/365))</f>
        <v/>
      </c>
    </row>
    <row r="1043" customFormat="false" ht="15" hidden="false" customHeight="false" outlineLevel="0" collapsed="false">
      <c r="A1043" s="1" t="n">
        <v>1047</v>
      </c>
      <c r="B1043" s="28" t="n">
        <v>240</v>
      </c>
      <c r="C1043" s="29"/>
      <c r="D1043" s="30" t="str">
        <f aca="false">CONCATENATE(E1043,", ",F1043,", кв-ры: ",H1043,", агр: ",I1043,", ",W1043)</f>
        <v>, , кв-ры: 3,13,23,, агр: , </v>
      </c>
      <c r="E1043" s="31"/>
      <c r="F1043" s="31"/>
      <c r="G1043" s="31"/>
      <c r="H1043" s="31" t="s">
        <v>90</v>
      </c>
      <c r="I1043" s="32"/>
      <c r="J1043" s="4"/>
      <c r="K1043" s="46"/>
      <c r="L1043" s="34" t="str">
        <f aca="false">IF(ISBLANK(K1043),"a","b")</f>
        <v>a</v>
      </c>
      <c r="M1043" s="34" t="str">
        <f aca="false">IF(ISBLANK(B1043),"",IF(L1043="b",K1043,IF(L1043="a","")))</f>
        <v/>
      </c>
      <c r="N1043" s="35" t="n">
        <f aca="false">IF(ISBLANK(B1043),"",IF( ISBLANK(K1043), , IF( ISBLANK(O1043), 1,) ))</f>
        <v>0</v>
      </c>
      <c r="O1043" s="44"/>
      <c r="P1043" s="37" t="str">
        <f aca="false">IF(ISBLANK(O1043),"a","b")</f>
        <v>a</v>
      </c>
      <c r="Q1043" s="34" t="str">
        <f aca="false">IF(ISBLANK(B1043),"",IF(P1043="b",O1043,IF(P1043="a","")))</f>
        <v/>
      </c>
      <c r="R1043" s="35" t="n">
        <f aca="false">IF(ISBLANK(B1043),"",IF( ISBLANK(O1043), , 1))</f>
        <v>0</v>
      </c>
      <c r="S1043" s="38" t="str">
        <f aca="true">IF(ISBLANK(B1043),"",IF( ISBLANK(K1043), "" , IF( ISBLANK(O1043), (TODAY()-K1043)/365, (O1043-K1043)/365)) )</f>
        <v/>
      </c>
      <c r="T1043" s="38" t="str">
        <f aca="false">IF(ISBLANK(B1043),"",IF( ISBLANK(K1043), "" , IF( ISBLANK(O1043), ($Z$41-K1043)/365, (O1043-K1043)/365)) )</f>
        <v/>
      </c>
      <c r="U1043" s="38" t="str">
        <f aca="true">IF(ISBLANK(B1043),"",IF( ISBLANK(O1043), "", (TODAY()-O1043)/365))</f>
        <v/>
      </c>
      <c r="V1043" s="38" t="str">
        <f aca="false">IF(ISBLANK(B1043),"",IF( ISBLANK(O1043), "", ($Z$41-O1043)/365))</f>
        <v/>
      </c>
    </row>
    <row r="1044" customFormat="false" ht="15" hidden="false" customHeight="false" outlineLevel="0" collapsed="false">
      <c r="A1044" s="1" t="n">
        <v>1048</v>
      </c>
      <c r="B1044" s="28" t="n">
        <v>241</v>
      </c>
      <c r="C1044" s="29"/>
      <c r="D1044" s="30" t="str">
        <f aca="false">CONCATENATE(E1044,", ",F1044,", кв-ры: ",H1044,", агр: ",I1044,", ",W1044)</f>
        <v>, , кв-ры: 4,14,24,, агр: , </v>
      </c>
      <c r="E1044" s="31"/>
      <c r="F1044" s="31"/>
      <c r="G1044" s="31"/>
      <c r="H1044" s="31" t="s">
        <v>91</v>
      </c>
      <c r="I1044" s="32"/>
      <c r="J1044" s="4"/>
      <c r="K1044" s="46"/>
      <c r="L1044" s="34" t="str">
        <f aca="false">IF(ISBLANK(K1044),"a","b")</f>
        <v>a</v>
      </c>
      <c r="M1044" s="34" t="str">
        <f aca="false">IF(ISBLANK(B1044),"",IF(L1044="b",K1044,IF(L1044="a","")))</f>
        <v/>
      </c>
      <c r="N1044" s="35" t="n">
        <f aca="false">IF(ISBLANK(B1044),"",IF( ISBLANK(K1044), , IF( ISBLANK(O1044), 1,) ))</f>
        <v>0</v>
      </c>
      <c r="O1044" s="44"/>
      <c r="P1044" s="37" t="str">
        <f aca="false">IF(ISBLANK(O1044),"a","b")</f>
        <v>a</v>
      </c>
      <c r="Q1044" s="34" t="str">
        <f aca="false">IF(ISBLANK(B1044),"",IF(P1044="b",O1044,IF(P1044="a","")))</f>
        <v/>
      </c>
      <c r="R1044" s="35" t="n">
        <f aca="false">IF(ISBLANK(B1044),"",IF( ISBLANK(O1044), , 1))</f>
        <v>0</v>
      </c>
      <c r="S1044" s="38" t="str">
        <f aca="true">IF(ISBLANK(B1044),"",IF( ISBLANK(K1044), "" , IF( ISBLANK(O1044), (TODAY()-K1044)/365, (O1044-K1044)/365)) )</f>
        <v/>
      </c>
      <c r="T1044" s="38" t="str">
        <f aca="false">IF(ISBLANK(B1044),"",IF( ISBLANK(K1044), "" , IF( ISBLANK(O1044), ($Z$41-K1044)/365, (O1044-K1044)/365)) )</f>
        <v/>
      </c>
      <c r="U1044" s="38" t="str">
        <f aca="true">IF(ISBLANK(B1044),"",IF( ISBLANK(O1044), "", (TODAY()-O1044)/365))</f>
        <v/>
      </c>
      <c r="V1044" s="38" t="str">
        <f aca="false">IF(ISBLANK(B1044),"",IF( ISBLANK(O1044), "", ($Z$41-O1044)/365))</f>
        <v/>
      </c>
    </row>
    <row r="1045" customFormat="false" ht="15" hidden="false" customHeight="false" outlineLevel="0" collapsed="false">
      <c r="A1045" s="1" t="n">
        <v>1049</v>
      </c>
      <c r="B1045" s="28" t="n">
        <v>242</v>
      </c>
      <c r="C1045" s="29"/>
      <c r="D1045" s="30" t="str">
        <f aca="false">CONCATENATE(E1045,", ",F1045,", кв-ры: ",H1045,", агр: ",I1045,", ",W1045)</f>
        <v>, , кв-ры: 5,15,, агр: , </v>
      </c>
      <c r="E1045" s="31"/>
      <c r="F1045" s="31"/>
      <c r="G1045" s="31"/>
      <c r="H1045" s="31" t="s">
        <v>74</v>
      </c>
      <c r="I1045" s="32"/>
      <c r="J1045" s="4"/>
      <c r="K1045" s="46"/>
      <c r="L1045" s="34" t="str">
        <f aca="false">IF(ISBLANK(K1045),"a","b")</f>
        <v>a</v>
      </c>
      <c r="M1045" s="34" t="str">
        <f aca="false">IF(ISBLANK(B1045),"",IF(L1045="b",K1045,IF(L1045="a","")))</f>
        <v/>
      </c>
      <c r="N1045" s="35" t="n">
        <f aca="false">IF(ISBLANK(B1045),"",IF( ISBLANK(K1045), , IF( ISBLANK(O1045), 1,) ))</f>
        <v>0</v>
      </c>
      <c r="O1045" s="44"/>
      <c r="P1045" s="37" t="str">
        <f aca="false">IF(ISBLANK(O1045),"a","b")</f>
        <v>a</v>
      </c>
      <c r="Q1045" s="34" t="str">
        <f aca="false">IF(ISBLANK(B1045),"",IF(P1045="b",O1045,IF(P1045="a","")))</f>
        <v/>
      </c>
      <c r="R1045" s="35" t="n">
        <f aca="false">IF(ISBLANK(B1045),"",IF( ISBLANK(O1045), , 1))</f>
        <v>0</v>
      </c>
      <c r="S1045" s="38" t="str">
        <f aca="true">IF(ISBLANK(B1045),"",IF( ISBLANK(K1045), "" , IF( ISBLANK(O1045), (TODAY()-K1045)/365, (O1045-K1045)/365)) )</f>
        <v/>
      </c>
      <c r="T1045" s="38" t="str">
        <f aca="false">IF(ISBLANK(B1045),"",IF( ISBLANK(K1045), "" , IF( ISBLANK(O1045), ($Z$41-K1045)/365, (O1045-K1045)/365)) )</f>
        <v/>
      </c>
      <c r="U1045" s="38" t="str">
        <f aca="true">IF(ISBLANK(B1045),"",IF( ISBLANK(O1045), "", (TODAY()-O1045)/365))</f>
        <v/>
      </c>
      <c r="V1045" s="38" t="str">
        <f aca="false">IF(ISBLANK(B1045),"",IF( ISBLANK(O1045), "", ($Z$41-O1045)/365))</f>
        <v/>
      </c>
    </row>
    <row r="1046" customFormat="false" ht="15" hidden="false" customHeight="false" outlineLevel="0" collapsed="false">
      <c r="A1046" s="1" t="n">
        <v>1050</v>
      </c>
      <c r="B1046" s="28" t="n">
        <v>243</v>
      </c>
      <c r="C1046" s="29"/>
      <c r="D1046" s="30" t="str">
        <f aca="false">CONCATENATE(E1046,", ",F1046,", кв-ры: ",H1046,", агр: ",I1046,", ",W1046)</f>
        <v>, , кв-ры: 6,16,, агр: , </v>
      </c>
      <c r="E1046" s="31"/>
      <c r="F1046" s="31"/>
      <c r="G1046" s="31"/>
      <c r="H1046" s="31" t="s">
        <v>75</v>
      </c>
      <c r="I1046" s="32"/>
      <c r="J1046" s="4"/>
      <c r="K1046" s="46"/>
      <c r="L1046" s="34" t="str">
        <f aca="false">IF(ISBLANK(K1046),"a","b")</f>
        <v>a</v>
      </c>
      <c r="M1046" s="34" t="str">
        <f aca="false">IF(ISBLANK(B1046),"",IF(L1046="b",K1046,IF(L1046="a","")))</f>
        <v/>
      </c>
      <c r="N1046" s="35" t="n">
        <f aca="false">IF(ISBLANK(B1046),"",IF( ISBLANK(K1046), , IF( ISBLANK(O1046), 1,) ))</f>
        <v>0</v>
      </c>
      <c r="O1046" s="44"/>
      <c r="P1046" s="37" t="str">
        <f aca="false">IF(ISBLANK(O1046),"a","b")</f>
        <v>a</v>
      </c>
      <c r="Q1046" s="34" t="str">
        <f aca="false">IF(ISBLANK(B1046),"",IF(P1046="b",O1046,IF(P1046="a","")))</f>
        <v/>
      </c>
      <c r="R1046" s="35" t="n">
        <f aca="false">IF(ISBLANK(B1046),"",IF( ISBLANK(O1046), , 1))</f>
        <v>0</v>
      </c>
      <c r="S1046" s="38" t="str">
        <f aca="true">IF(ISBLANK(B1046),"",IF( ISBLANK(K1046), "" , IF( ISBLANK(O1046), (TODAY()-K1046)/365, (O1046-K1046)/365)) )</f>
        <v/>
      </c>
      <c r="T1046" s="38" t="str">
        <f aca="false">IF(ISBLANK(B1046),"",IF( ISBLANK(K1046), "" , IF( ISBLANK(O1046), ($Z$41-K1046)/365, (O1046-K1046)/365)) )</f>
        <v/>
      </c>
      <c r="U1046" s="38" t="str">
        <f aca="true">IF(ISBLANK(B1046),"",IF( ISBLANK(O1046), "", (TODAY()-O1046)/365))</f>
        <v/>
      </c>
      <c r="V1046" s="38" t="str">
        <f aca="false">IF(ISBLANK(B1046),"",IF( ISBLANK(O1046), "", ($Z$41-O1046)/365))</f>
        <v/>
      </c>
    </row>
    <row r="1047" customFormat="false" ht="15" hidden="false" customHeight="false" outlineLevel="0" collapsed="false">
      <c r="A1047" s="1" t="n">
        <v>1051</v>
      </c>
      <c r="B1047" s="28" t="n">
        <v>244</v>
      </c>
      <c r="C1047" s="29"/>
      <c r="D1047" s="30" t="str">
        <f aca="false">CONCATENATE(E1047,", ",F1047,", кв-ры: ",H1047,", агр: ",I1047,", ",W1047)</f>
        <v>, , кв-ры: 7,17,, агр: , </v>
      </c>
      <c r="E1047" s="31"/>
      <c r="F1047" s="31"/>
      <c r="G1047" s="31"/>
      <c r="H1047" s="31" t="s">
        <v>92</v>
      </c>
      <c r="I1047" s="32"/>
      <c r="J1047" s="4"/>
      <c r="K1047" s="46"/>
      <c r="L1047" s="34" t="str">
        <f aca="false">IF(ISBLANK(K1047),"a","b")</f>
        <v>a</v>
      </c>
      <c r="M1047" s="34" t="str">
        <f aca="false">IF(ISBLANK(B1047),"",IF(L1047="b",K1047,IF(L1047="a","")))</f>
        <v/>
      </c>
      <c r="N1047" s="35" t="n">
        <f aca="false">IF(ISBLANK(B1047),"",IF( ISBLANK(K1047), , IF( ISBLANK(O1047), 1,) ))</f>
        <v>0</v>
      </c>
      <c r="O1047" s="44"/>
      <c r="P1047" s="37" t="str">
        <f aca="false">IF(ISBLANK(O1047),"a","b")</f>
        <v>a</v>
      </c>
      <c r="Q1047" s="34" t="str">
        <f aca="false">IF(ISBLANK(B1047),"",IF(P1047="b",O1047,IF(P1047="a","")))</f>
        <v/>
      </c>
      <c r="R1047" s="35" t="n">
        <f aca="false">IF(ISBLANK(B1047),"",IF( ISBLANK(O1047), , 1))</f>
        <v>0</v>
      </c>
      <c r="S1047" s="38" t="str">
        <f aca="true">IF(ISBLANK(B1047),"",IF( ISBLANK(K1047), "" , IF( ISBLANK(O1047), (TODAY()-K1047)/365, (O1047-K1047)/365)) )</f>
        <v/>
      </c>
      <c r="T1047" s="38" t="str">
        <f aca="false">IF(ISBLANK(B1047),"",IF( ISBLANK(K1047), "" , IF( ISBLANK(O1047), ($Z$41-K1047)/365, (O1047-K1047)/365)) )</f>
        <v/>
      </c>
      <c r="U1047" s="38" t="str">
        <f aca="true">IF(ISBLANK(B1047),"",IF( ISBLANK(O1047), "", (TODAY()-O1047)/365))</f>
        <v/>
      </c>
      <c r="V1047" s="38" t="str">
        <f aca="false">IF(ISBLANK(B1047),"",IF( ISBLANK(O1047), "", ($Z$41-O1047)/365))</f>
        <v/>
      </c>
    </row>
    <row r="1048" customFormat="false" ht="15" hidden="false" customHeight="false" outlineLevel="0" collapsed="false">
      <c r="A1048" s="1" t="n">
        <v>1052</v>
      </c>
      <c r="B1048" s="28" t="n">
        <v>245</v>
      </c>
      <c r="C1048" s="29"/>
      <c r="D1048" s="30" t="str">
        <f aca="false">CONCATENATE(E1048,", ",F1048,", кв-ры: ",H1048,", агр: ",I1048,", ",W1048)</f>
        <v>, , кв-ры: 8,18,, агр: , </v>
      </c>
      <c r="E1048" s="31"/>
      <c r="F1048" s="31"/>
      <c r="G1048" s="31"/>
      <c r="H1048" s="31" t="s">
        <v>93</v>
      </c>
      <c r="I1048" s="32"/>
      <c r="J1048" s="4"/>
      <c r="K1048" s="46"/>
      <c r="L1048" s="34" t="str">
        <f aca="false">IF(ISBLANK(K1048),"a","b")</f>
        <v>a</v>
      </c>
      <c r="M1048" s="34" t="str">
        <f aca="false">IF(ISBLANK(B1048),"",IF(L1048="b",K1048,IF(L1048="a","")))</f>
        <v/>
      </c>
      <c r="N1048" s="35" t="n">
        <f aca="false">IF(ISBLANK(B1048),"",IF( ISBLANK(K1048), , IF( ISBLANK(O1048), 1,) ))</f>
        <v>0</v>
      </c>
      <c r="O1048" s="44"/>
      <c r="P1048" s="37" t="str">
        <f aca="false">IF(ISBLANK(O1048),"a","b")</f>
        <v>a</v>
      </c>
      <c r="Q1048" s="34" t="str">
        <f aca="false">IF(ISBLANK(B1048),"",IF(P1048="b",O1048,IF(P1048="a","")))</f>
        <v/>
      </c>
      <c r="R1048" s="35" t="n">
        <f aca="false">IF(ISBLANK(B1048),"",IF( ISBLANK(O1048), , 1))</f>
        <v>0</v>
      </c>
      <c r="S1048" s="38" t="str">
        <f aca="true">IF(ISBLANK(B1048),"",IF( ISBLANK(K1048), "" , IF( ISBLANK(O1048), (TODAY()-K1048)/365, (O1048-K1048)/365)) )</f>
        <v/>
      </c>
      <c r="T1048" s="38" t="str">
        <f aca="false">IF(ISBLANK(B1048),"",IF( ISBLANK(K1048), "" , IF( ISBLANK(O1048), ($Z$41-K1048)/365, (O1048-K1048)/365)) )</f>
        <v/>
      </c>
      <c r="U1048" s="38" t="str">
        <f aca="true">IF(ISBLANK(B1048),"",IF( ISBLANK(O1048), "", (TODAY()-O1048)/365))</f>
        <v/>
      </c>
      <c r="V1048" s="38" t="str">
        <f aca="false">IF(ISBLANK(B1048),"",IF( ISBLANK(O1048), "", ($Z$41-O1048)/365))</f>
        <v/>
      </c>
    </row>
    <row r="1049" customFormat="false" ht="15" hidden="false" customHeight="false" outlineLevel="0" collapsed="false">
      <c r="A1049" s="1" t="n">
        <v>1053</v>
      </c>
      <c r="B1049" s="28" t="n">
        <v>246</v>
      </c>
      <c r="C1049" s="29"/>
      <c r="D1049" s="30" t="str">
        <f aca="false">CONCATENATE(E1049,", ",F1049,", кв-ры: ",H1049,", агр: ",I1049,", ",W1049)</f>
        <v>, , кв-ры: 9,19,, агр: , </v>
      </c>
      <c r="E1049" s="31"/>
      <c r="F1049" s="31"/>
      <c r="G1049" s="31"/>
      <c r="H1049" s="31" t="s">
        <v>94</v>
      </c>
      <c r="I1049" s="32"/>
      <c r="J1049" s="4"/>
      <c r="K1049" s="46"/>
      <c r="L1049" s="34" t="str">
        <f aca="false">IF(ISBLANK(K1049),"a","b")</f>
        <v>a</v>
      </c>
      <c r="M1049" s="34" t="str">
        <f aca="false">IF(ISBLANK(B1049),"",IF(L1049="b",K1049,IF(L1049="a","")))</f>
        <v/>
      </c>
      <c r="N1049" s="35" t="n">
        <f aca="false">IF(ISBLANK(B1049),"",IF( ISBLANK(K1049), , IF( ISBLANK(O1049), 1,) ))</f>
        <v>0</v>
      </c>
      <c r="O1049" s="44"/>
      <c r="P1049" s="37" t="str">
        <f aca="false">IF(ISBLANK(O1049),"a","b")</f>
        <v>a</v>
      </c>
      <c r="Q1049" s="34" t="str">
        <f aca="false">IF(ISBLANK(B1049),"",IF(P1049="b",O1049,IF(P1049="a","")))</f>
        <v/>
      </c>
      <c r="R1049" s="35" t="n">
        <f aca="false">IF(ISBLANK(B1049),"",IF( ISBLANK(O1049), , 1))</f>
        <v>0</v>
      </c>
      <c r="S1049" s="38" t="str">
        <f aca="true">IF(ISBLANK(B1049),"",IF( ISBLANK(K1049), "" , IF( ISBLANK(O1049), (TODAY()-K1049)/365, (O1049-K1049)/365)) )</f>
        <v/>
      </c>
      <c r="T1049" s="38" t="str">
        <f aca="false">IF(ISBLANK(B1049),"",IF( ISBLANK(K1049), "" , IF( ISBLANK(O1049), ($Z$41-K1049)/365, (O1049-K1049)/365)) )</f>
        <v/>
      </c>
      <c r="U1049" s="38" t="str">
        <f aca="true">IF(ISBLANK(B1049),"",IF( ISBLANK(O1049), "", (TODAY()-O1049)/365))</f>
        <v/>
      </c>
      <c r="V1049" s="38" t="str">
        <f aca="false">IF(ISBLANK(B1049),"",IF( ISBLANK(O1049), "", ($Z$41-O1049)/365))</f>
        <v/>
      </c>
    </row>
    <row r="1050" customFormat="false" ht="15" hidden="false" customHeight="false" outlineLevel="0" collapsed="false">
      <c r="A1050" s="1" t="n">
        <v>1054</v>
      </c>
      <c r="B1050" s="28" t="n">
        <v>247</v>
      </c>
      <c r="C1050" s="29"/>
      <c r="D1050" s="30" t="str">
        <f aca="false">CONCATENATE(E1050,", ",F1050,", кв-ры: ",H1050,", агр: ",I1050,", ",W1050)</f>
        <v>, , кв-ры: 10,20,, агр: , </v>
      </c>
      <c r="E1050" s="31"/>
      <c r="F1050" s="31"/>
      <c r="G1050" s="31"/>
      <c r="H1050" s="31" t="s">
        <v>95</v>
      </c>
      <c r="I1050" s="32"/>
      <c r="J1050" s="4"/>
      <c r="K1050" s="46"/>
      <c r="L1050" s="34" t="str">
        <f aca="false">IF(ISBLANK(K1050),"a","b")</f>
        <v>a</v>
      </c>
      <c r="M1050" s="34" t="str">
        <f aca="false">IF(ISBLANK(B1050),"",IF(L1050="b",K1050,IF(L1050="a","")))</f>
        <v/>
      </c>
      <c r="N1050" s="35" t="n">
        <f aca="false">IF(ISBLANK(B1050),"",IF( ISBLANK(K1050), , IF( ISBLANK(O1050), 1,) ))</f>
        <v>0</v>
      </c>
      <c r="O1050" s="44"/>
      <c r="P1050" s="37" t="str">
        <f aca="false">IF(ISBLANK(O1050),"a","b")</f>
        <v>a</v>
      </c>
      <c r="Q1050" s="34" t="str">
        <f aca="false">IF(ISBLANK(B1050),"",IF(P1050="b",O1050,IF(P1050="a","")))</f>
        <v/>
      </c>
      <c r="R1050" s="35" t="n">
        <f aca="false">IF(ISBLANK(B1050),"",IF( ISBLANK(O1050), , 1))</f>
        <v>0</v>
      </c>
      <c r="S1050" s="38" t="str">
        <f aca="true">IF(ISBLANK(B1050),"",IF( ISBLANK(K1050), "" , IF( ISBLANK(O1050), (TODAY()-K1050)/365, (O1050-K1050)/365)) )</f>
        <v/>
      </c>
      <c r="T1050" s="38" t="str">
        <f aca="false">IF(ISBLANK(B1050),"",IF( ISBLANK(K1050), "" , IF( ISBLANK(O1050), ($Z$41-K1050)/365, (O1050-K1050)/365)) )</f>
        <v/>
      </c>
      <c r="U1050" s="38" t="str">
        <f aca="true">IF(ISBLANK(B1050),"",IF( ISBLANK(O1050), "", (TODAY()-O1050)/365))</f>
        <v/>
      </c>
      <c r="V1050" s="38" t="str">
        <f aca="false">IF(ISBLANK(B1050),"",IF( ISBLANK(O1050), "", ($Z$41-O1050)/365))</f>
        <v/>
      </c>
    </row>
    <row r="1051" customFormat="false" ht="15" hidden="false" customHeight="false" outlineLevel="0" collapsed="false">
      <c r="A1051" s="1" t="n">
        <v>1055</v>
      </c>
      <c r="B1051" s="28" t="n">
        <v>248</v>
      </c>
      <c r="C1051" s="29" t="n">
        <v>2</v>
      </c>
      <c r="D1051" s="30" t="str">
        <f aca="false">CONCATENATE(E1051,", ",F1051,", кв-ры: ",H1051,", агр: ",I1051,", ",W1051)</f>
        <v> Красноармейская , 3, кв-ры: 1,11,21,31,41,51,, агр: , </v>
      </c>
      <c r="E1051" s="31" t="s">
        <v>202</v>
      </c>
      <c r="F1051" s="31" t="n">
        <v>3</v>
      </c>
      <c r="G1051" s="31" t="n">
        <v>57</v>
      </c>
      <c r="H1051" s="31" t="s">
        <v>77</v>
      </c>
      <c r="I1051" s="32"/>
      <c r="J1051" s="4"/>
      <c r="K1051" s="46"/>
      <c r="L1051" s="34" t="str">
        <f aca="false">IF(ISBLANK(K1051),"a","b")</f>
        <v>a</v>
      </c>
      <c r="M1051" s="34" t="str">
        <f aca="false">IF(ISBLANK(B1051),"",IF(L1051="b",K1051,IF(L1051="a","")))</f>
        <v/>
      </c>
      <c r="N1051" s="35" t="n">
        <f aca="false">IF(ISBLANK(B1051),"",IF( ISBLANK(K1051), , IF( ISBLANK(O1051), 1,) ))</f>
        <v>0</v>
      </c>
      <c r="O1051" s="44"/>
      <c r="P1051" s="37" t="str">
        <f aca="false">IF(ISBLANK(O1051),"a","b")</f>
        <v>a</v>
      </c>
      <c r="Q1051" s="34" t="str">
        <f aca="false">IF(ISBLANK(B1051),"",IF(P1051="b",O1051,IF(P1051="a","")))</f>
        <v/>
      </c>
      <c r="R1051" s="35" t="n">
        <f aca="false">IF(ISBLANK(B1051),"",IF( ISBLANK(O1051), , 1))</f>
        <v>0</v>
      </c>
      <c r="S1051" s="38" t="str">
        <f aca="true">IF(ISBLANK(B1051),"",IF( ISBLANK(K1051), "" , IF( ISBLANK(O1051), (TODAY()-K1051)/365, (O1051-K1051)/365)) )</f>
        <v/>
      </c>
      <c r="T1051" s="38" t="str">
        <f aca="false">IF(ISBLANK(B1051),"",IF( ISBLANK(K1051), "" , IF( ISBLANK(O1051), ($Z$41-K1051)/365, (O1051-K1051)/365)) )</f>
        <v/>
      </c>
      <c r="U1051" s="38" t="str">
        <f aca="true">IF(ISBLANK(B1051),"",IF( ISBLANK(O1051), "", (TODAY()-O1051)/365))</f>
        <v/>
      </c>
      <c r="V1051" s="38" t="str">
        <f aca="false">IF(ISBLANK(B1051),"",IF( ISBLANK(O1051), "", ($Z$41-O1051)/365))</f>
        <v/>
      </c>
    </row>
    <row r="1052" customFormat="false" ht="15" hidden="false" customHeight="false" outlineLevel="0" collapsed="false">
      <c r="A1052" s="1" t="n">
        <v>1056</v>
      </c>
      <c r="B1052" s="28" t="n">
        <v>249</v>
      </c>
      <c r="C1052" s="29"/>
      <c r="D1052" s="30" t="str">
        <f aca="false">CONCATENATE(E1052,", ",F1052,", кв-ры: ",H1052,", агр: ",I1052,", ",W1052)</f>
        <v>, , кв-ры: 2,12,22,32,42,52,, агр: , </v>
      </c>
      <c r="E1052" s="31"/>
      <c r="F1052" s="31"/>
      <c r="G1052" s="31"/>
      <c r="H1052" s="31" t="s">
        <v>78</v>
      </c>
      <c r="I1052" s="32"/>
      <c r="J1052" s="4"/>
      <c r="K1052" s="46"/>
      <c r="L1052" s="34" t="str">
        <f aca="false">IF(ISBLANK(K1052),"a","b")</f>
        <v>a</v>
      </c>
      <c r="M1052" s="34" t="str">
        <f aca="false">IF(ISBLANK(B1052),"",IF(L1052="b",K1052,IF(L1052="a","")))</f>
        <v/>
      </c>
      <c r="N1052" s="35" t="n">
        <f aca="false">IF(ISBLANK(B1052),"",IF( ISBLANK(K1052), , IF( ISBLANK(O1052), 1,) ))</f>
        <v>0</v>
      </c>
      <c r="O1052" s="44"/>
      <c r="P1052" s="37" t="str">
        <f aca="false">IF(ISBLANK(O1052),"a","b")</f>
        <v>a</v>
      </c>
      <c r="Q1052" s="34" t="str">
        <f aca="false">IF(ISBLANK(B1052),"",IF(P1052="b",O1052,IF(P1052="a","")))</f>
        <v/>
      </c>
      <c r="R1052" s="35" t="n">
        <f aca="false">IF(ISBLANK(B1052),"",IF( ISBLANK(O1052), , 1))</f>
        <v>0</v>
      </c>
      <c r="S1052" s="38" t="str">
        <f aca="true">IF(ISBLANK(B1052),"",IF( ISBLANK(K1052), "" , IF( ISBLANK(O1052), (TODAY()-K1052)/365, (O1052-K1052)/365)) )</f>
        <v/>
      </c>
      <c r="T1052" s="38" t="str">
        <f aca="false">IF(ISBLANK(B1052),"",IF( ISBLANK(K1052), "" , IF( ISBLANK(O1052), ($Z$41-K1052)/365, (O1052-K1052)/365)) )</f>
        <v/>
      </c>
      <c r="U1052" s="38" t="str">
        <f aca="true">IF(ISBLANK(B1052),"",IF( ISBLANK(O1052), "", (TODAY()-O1052)/365))</f>
        <v/>
      </c>
      <c r="V1052" s="38" t="str">
        <f aca="false">IF(ISBLANK(B1052),"",IF( ISBLANK(O1052), "", ($Z$41-O1052)/365))</f>
        <v/>
      </c>
    </row>
    <row r="1053" customFormat="false" ht="15" hidden="false" customHeight="false" outlineLevel="0" collapsed="false">
      <c r="A1053" s="1" t="n">
        <v>1057</v>
      </c>
      <c r="B1053" s="28" t="n">
        <v>250</v>
      </c>
      <c r="C1053" s="29"/>
      <c r="D1053" s="30" t="str">
        <f aca="false">CONCATENATE(E1053,", ",F1053,", кв-ры: ",H1053,", агр: ",I1053,", ",W1053)</f>
        <v>, , кв-ры: 3,13,23,33,43,53,, агр: , </v>
      </c>
      <c r="E1053" s="31"/>
      <c r="F1053" s="31"/>
      <c r="G1053" s="31"/>
      <c r="H1053" s="31" t="s">
        <v>79</v>
      </c>
      <c r="I1053" s="32"/>
      <c r="J1053" s="4"/>
      <c r="K1053" s="46"/>
      <c r="L1053" s="34" t="str">
        <f aca="false">IF(ISBLANK(K1053),"a","b")</f>
        <v>a</v>
      </c>
      <c r="M1053" s="34" t="str">
        <f aca="false">IF(ISBLANK(B1053),"",IF(L1053="b",K1053,IF(L1053="a","")))</f>
        <v/>
      </c>
      <c r="N1053" s="35" t="n">
        <f aca="false">IF(ISBLANK(B1053),"",IF( ISBLANK(K1053), , IF( ISBLANK(O1053), 1,) ))</f>
        <v>0</v>
      </c>
      <c r="O1053" s="44"/>
      <c r="P1053" s="37" t="str">
        <f aca="false">IF(ISBLANK(O1053),"a","b")</f>
        <v>a</v>
      </c>
      <c r="Q1053" s="34" t="str">
        <f aca="false">IF(ISBLANK(B1053),"",IF(P1053="b",O1053,IF(P1053="a","")))</f>
        <v/>
      </c>
      <c r="R1053" s="35" t="n">
        <f aca="false">IF(ISBLANK(B1053),"",IF( ISBLANK(O1053), , 1))</f>
        <v>0</v>
      </c>
      <c r="S1053" s="38" t="str">
        <f aca="true">IF(ISBLANK(B1053),"",IF( ISBLANK(K1053), "" , IF( ISBLANK(O1053), (TODAY()-K1053)/365, (O1053-K1053)/365)) )</f>
        <v/>
      </c>
      <c r="T1053" s="38" t="str">
        <f aca="false">IF(ISBLANK(B1053),"",IF( ISBLANK(K1053), "" , IF( ISBLANK(O1053), ($Z$41-K1053)/365, (O1053-K1053)/365)) )</f>
        <v/>
      </c>
      <c r="U1053" s="38" t="str">
        <f aca="true">IF(ISBLANK(B1053),"",IF( ISBLANK(O1053), "", (TODAY()-O1053)/365))</f>
        <v/>
      </c>
      <c r="V1053" s="38" t="str">
        <f aca="false">IF(ISBLANK(B1053),"",IF( ISBLANK(O1053), "", ($Z$41-O1053)/365))</f>
        <v/>
      </c>
    </row>
    <row r="1054" customFormat="false" ht="15" hidden="false" customHeight="false" outlineLevel="0" collapsed="false">
      <c r="A1054" s="1" t="n">
        <v>1058</v>
      </c>
      <c r="B1054" s="28" t="n">
        <v>251</v>
      </c>
      <c r="C1054" s="29"/>
      <c r="D1054" s="30" t="str">
        <f aca="false">CONCATENATE(E1054,", ",F1054,", кв-ры: ",H1054,", агр: ",I1054,", ",W1054)</f>
        <v>, , кв-ры: 4,14,24,34,44,54,, агр: , </v>
      </c>
      <c r="E1054" s="31"/>
      <c r="F1054" s="31"/>
      <c r="G1054" s="31"/>
      <c r="H1054" s="31" t="s">
        <v>80</v>
      </c>
      <c r="I1054" s="32"/>
      <c r="J1054" s="4"/>
      <c r="K1054" s="46"/>
      <c r="L1054" s="34" t="str">
        <f aca="false">IF(ISBLANK(K1054),"a","b")</f>
        <v>a</v>
      </c>
      <c r="M1054" s="34" t="str">
        <f aca="false">IF(ISBLANK(B1054),"",IF(L1054="b",K1054,IF(L1054="a","")))</f>
        <v/>
      </c>
      <c r="N1054" s="35" t="n">
        <f aca="false">IF(ISBLANK(B1054),"",IF( ISBLANK(K1054), , IF( ISBLANK(O1054), 1,) ))</f>
        <v>0</v>
      </c>
      <c r="O1054" s="44"/>
      <c r="P1054" s="37" t="str">
        <f aca="false">IF(ISBLANK(O1054),"a","b")</f>
        <v>a</v>
      </c>
      <c r="Q1054" s="34" t="str">
        <f aca="false">IF(ISBLANK(B1054),"",IF(P1054="b",O1054,IF(P1054="a","")))</f>
        <v/>
      </c>
      <c r="R1054" s="35" t="n">
        <f aca="false">IF(ISBLANK(B1054),"",IF( ISBLANK(O1054), , 1))</f>
        <v>0</v>
      </c>
      <c r="S1054" s="38" t="str">
        <f aca="true">IF(ISBLANK(B1054),"",IF( ISBLANK(K1054), "" , IF( ISBLANK(O1054), (TODAY()-K1054)/365, (O1054-K1054)/365)) )</f>
        <v/>
      </c>
      <c r="T1054" s="38" t="str">
        <f aca="false">IF(ISBLANK(B1054),"",IF( ISBLANK(K1054), "" , IF( ISBLANK(O1054), ($Z$41-K1054)/365, (O1054-K1054)/365)) )</f>
        <v/>
      </c>
      <c r="U1054" s="38" t="str">
        <f aca="true">IF(ISBLANK(B1054),"",IF( ISBLANK(O1054), "", (TODAY()-O1054)/365))</f>
        <v/>
      </c>
      <c r="V1054" s="38" t="str">
        <f aca="false">IF(ISBLANK(B1054),"",IF( ISBLANK(O1054), "", ($Z$41-O1054)/365))</f>
        <v/>
      </c>
    </row>
    <row r="1055" customFormat="false" ht="15" hidden="false" customHeight="false" outlineLevel="0" collapsed="false">
      <c r="A1055" s="1" t="n">
        <v>1059</v>
      </c>
      <c r="B1055" s="28" t="n">
        <v>252</v>
      </c>
      <c r="C1055" s="29"/>
      <c r="D1055" s="30" t="str">
        <f aca="false">CONCATENATE(E1055,", ",F1055,", кв-ры: ",H1055,", агр: ",I1055,", ",W1055)</f>
        <v>, , кв-ры: 5,15,25,35,45,55,, агр: , </v>
      </c>
      <c r="E1055" s="31"/>
      <c r="F1055" s="31"/>
      <c r="G1055" s="31"/>
      <c r="H1055" s="31" t="s">
        <v>54</v>
      </c>
      <c r="I1055" s="32"/>
      <c r="J1055" s="4"/>
      <c r="K1055" s="46"/>
      <c r="L1055" s="34" t="str">
        <f aca="false">IF(ISBLANK(K1055),"a","b")</f>
        <v>a</v>
      </c>
      <c r="M1055" s="34" t="str">
        <f aca="false">IF(ISBLANK(B1055),"",IF(L1055="b",K1055,IF(L1055="a","")))</f>
        <v/>
      </c>
      <c r="N1055" s="35" t="n">
        <f aca="false">IF(ISBLANK(B1055),"",IF( ISBLANK(K1055), , IF( ISBLANK(O1055), 1,) ))</f>
        <v>0</v>
      </c>
      <c r="O1055" s="44"/>
      <c r="P1055" s="37" t="str">
        <f aca="false">IF(ISBLANK(O1055),"a","b")</f>
        <v>a</v>
      </c>
      <c r="Q1055" s="34" t="str">
        <f aca="false">IF(ISBLANK(B1055),"",IF(P1055="b",O1055,IF(P1055="a","")))</f>
        <v/>
      </c>
      <c r="R1055" s="35" t="n">
        <f aca="false">IF(ISBLANK(B1055),"",IF( ISBLANK(O1055), , 1))</f>
        <v>0</v>
      </c>
      <c r="S1055" s="38" t="str">
        <f aca="true">IF(ISBLANK(B1055),"",IF( ISBLANK(K1055), "" , IF( ISBLANK(O1055), (TODAY()-K1055)/365, (O1055-K1055)/365)) )</f>
        <v/>
      </c>
      <c r="T1055" s="38" t="str">
        <f aca="false">IF(ISBLANK(B1055),"",IF( ISBLANK(K1055), "" , IF( ISBLANK(O1055), ($Z$41-K1055)/365, (O1055-K1055)/365)) )</f>
        <v/>
      </c>
      <c r="U1055" s="38" t="str">
        <f aca="true">IF(ISBLANK(B1055),"",IF( ISBLANK(O1055), "", (TODAY()-O1055)/365))</f>
        <v/>
      </c>
      <c r="V1055" s="38" t="str">
        <f aca="false">IF(ISBLANK(B1055),"",IF( ISBLANK(O1055), "", ($Z$41-O1055)/365))</f>
        <v/>
      </c>
    </row>
    <row r="1056" customFormat="false" ht="15" hidden="false" customHeight="false" outlineLevel="0" collapsed="false">
      <c r="A1056" s="1" t="n">
        <v>1060</v>
      </c>
      <c r="B1056" s="28" t="n">
        <v>253</v>
      </c>
      <c r="C1056" s="29"/>
      <c r="D1056" s="30" t="str">
        <f aca="false">CONCATENATE(E1056,", ",F1056,", кв-ры: ",H1056,", агр: ",I1056,", ",W1056)</f>
        <v>, , кв-ры: 6,16,26,36,46,56,, агр: , </v>
      </c>
      <c r="E1056" s="31"/>
      <c r="F1056" s="31"/>
      <c r="G1056" s="31"/>
      <c r="H1056" s="31" t="s">
        <v>55</v>
      </c>
      <c r="I1056" s="32"/>
      <c r="J1056" s="4"/>
      <c r="K1056" s="46"/>
      <c r="L1056" s="34" t="str">
        <f aca="false">IF(ISBLANK(K1056),"a","b")</f>
        <v>a</v>
      </c>
      <c r="M1056" s="34" t="str">
        <f aca="false">IF(ISBLANK(B1056),"",IF(L1056="b",K1056,IF(L1056="a","")))</f>
        <v/>
      </c>
      <c r="N1056" s="35" t="n">
        <f aca="false">IF(ISBLANK(B1056),"",IF( ISBLANK(K1056), , IF( ISBLANK(O1056), 1,) ))</f>
        <v>0</v>
      </c>
      <c r="O1056" s="44"/>
      <c r="P1056" s="37" t="str">
        <f aca="false">IF(ISBLANK(O1056),"a","b")</f>
        <v>a</v>
      </c>
      <c r="Q1056" s="34" t="str">
        <f aca="false">IF(ISBLANK(B1056),"",IF(P1056="b",O1056,IF(P1056="a","")))</f>
        <v/>
      </c>
      <c r="R1056" s="35" t="n">
        <f aca="false">IF(ISBLANK(B1056),"",IF( ISBLANK(O1056), , 1))</f>
        <v>0</v>
      </c>
      <c r="S1056" s="38" t="str">
        <f aca="true">IF(ISBLANK(B1056),"",IF( ISBLANK(K1056), "" , IF( ISBLANK(O1056), (TODAY()-K1056)/365, (O1056-K1056)/365)) )</f>
        <v/>
      </c>
      <c r="T1056" s="38" t="str">
        <f aca="false">IF(ISBLANK(B1056),"",IF( ISBLANK(K1056), "" , IF( ISBLANK(O1056), ($Z$41-K1056)/365, (O1056-K1056)/365)) )</f>
        <v/>
      </c>
      <c r="U1056" s="38" t="str">
        <f aca="true">IF(ISBLANK(B1056),"",IF( ISBLANK(O1056), "", (TODAY()-O1056)/365))</f>
        <v/>
      </c>
      <c r="V1056" s="38" t="str">
        <f aca="false">IF(ISBLANK(B1056),"",IF( ISBLANK(O1056), "", ($Z$41-O1056)/365))</f>
        <v/>
      </c>
    </row>
    <row r="1057" customFormat="false" ht="15" hidden="false" customHeight="false" outlineLevel="0" collapsed="false">
      <c r="A1057" s="1" t="n">
        <v>1061</v>
      </c>
      <c r="B1057" s="28" t="n">
        <v>254</v>
      </c>
      <c r="C1057" s="29"/>
      <c r="D1057" s="30" t="str">
        <f aca="false">CONCATENATE(E1057,", ",F1057,", кв-ры: ",H1057,", агр: ",I1057,", ",W1057)</f>
        <v>, , кв-ры: 7,17,27,37,47,57,, агр: , </v>
      </c>
      <c r="E1057" s="31"/>
      <c r="F1057" s="31"/>
      <c r="G1057" s="31"/>
      <c r="H1057" s="31" t="s">
        <v>56</v>
      </c>
      <c r="I1057" s="32"/>
      <c r="J1057" s="4"/>
      <c r="K1057" s="46"/>
      <c r="L1057" s="34" t="str">
        <f aca="false">IF(ISBLANK(K1057),"a","b")</f>
        <v>a</v>
      </c>
      <c r="M1057" s="34" t="str">
        <f aca="false">IF(ISBLANK(B1057),"",IF(L1057="b",K1057,IF(L1057="a","")))</f>
        <v/>
      </c>
      <c r="N1057" s="35" t="n">
        <f aca="false">IF(ISBLANK(B1057),"",IF( ISBLANK(K1057), , IF( ISBLANK(O1057), 1,) ))</f>
        <v>0</v>
      </c>
      <c r="O1057" s="44"/>
      <c r="P1057" s="37" t="str">
        <f aca="false">IF(ISBLANK(O1057),"a","b")</f>
        <v>a</v>
      </c>
      <c r="Q1057" s="34" t="str">
        <f aca="false">IF(ISBLANK(B1057),"",IF(P1057="b",O1057,IF(P1057="a","")))</f>
        <v/>
      </c>
      <c r="R1057" s="35" t="n">
        <f aca="false">IF(ISBLANK(B1057),"",IF( ISBLANK(O1057), , 1))</f>
        <v>0</v>
      </c>
      <c r="S1057" s="38" t="str">
        <f aca="true">IF(ISBLANK(B1057),"",IF( ISBLANK(K1057), "" , IF( ISBLANK(O1057), (TODAY()-K1057)/365, (O1057-K1057)/365)) )</f>
        <v/>
      </c>
      <c r="T1057" s="38" t="str">
        <f aca="false">IF(ISBLANK(B1057),"",IF( ISBLANK(K1057), "" , IF( ISBLANK(O1057), ($Z$41-K1057)/365, (O1057-K1057)/365)) )</f>
        <v/>
      </c>
      <c r="U1057" s="38" t="str">
        <f aca="true">IF(ISBLANK(B1057),"",IF( ISBLANK(O1057), "", (TODAY()-O1057)/365))</f>
        <v/>
      </c>
      <c r="V1057" s="38" t="str">
        <f aca="false">IF(ISBLANK(B1057),"",IF( ISBLANK(O1057), "", ($Z$41-O1057)/365))</f>
        <v/>
      </c>
    </row>
    <row r="1058" customFormat="false" ht="15" hidden="false" customHeight="false" outlineLevel="0" collapsed="false">
      <c r="A1058" s="1" t="n">
        <v>1062</v>
      </c>
      <c r="B1058" s="28" t="n">
        <v>255</v>
      </c>
      <c r="C1058" s="29"/>
      <c r="D1058" s="30" t="str">
        <f aca="false">CONCATENATE(E1058,", ",F1058,", кв-ры: ",H1058,", агр: ",I1058,", ",W1058)</f>
        <v>, , кв-ры: 8,18,28,38,48,, агр: , </v>
      </c>
      <c r="E1058" s="31"/>
      <c r="F1058" s="31"/>
      <c r="G1058" s="31"/>
      <c r="H1058" s="31" t="s">
        <v>157</v>
      </c>
      <c r="I1058" s="32"/>
      <c r="J1058" s="4"/>
      <c r="K1058" s="46"/>
      <c r="L1058" s="34" t="str">
        <f aca="false">IF(ISBLANK(K1058),"a","b")</f>
        <v>a</v>
      </c>
      <c r="M1058" s="34" t="str">
        <f aca="false">IF(ISBLANK(B1058),"",IF(L1058="b",K1058,IF(L1058="a","")))</f>
        <v/>
      </c>
      <c r="N1058" s="35" t="n">
        <f aca="false">IF(ISBLANK(B1058),"",IF( ISBLANK(K1058), , IF( ISBLANK(O1058), 1,) ))</f>
        <v>0</v>
      </c>
      <c r="O1058" s="44"/>
      <c r="P1058" s="37" t="str">
        <f aca="false">IF(ISBLANK(O1058),"a","b")</f>
        <v>a</v>
      </c>
      <c r="Q1058" s="34" t="str">
        <f aca="false">IF(ISBLANK(B1058),"",IF(P1058="b",O1058,IF(P1058="a","")))</f>
        <v/>
      </c>
      <c r="R1058" s="35" t="n">
        <f aca="false">IF(ISBLANK(B1058),"",IF( ISBLANK(O1058), , 1))</f>
        <v>0</v>
      </c>
      <c r="S1058" s="38" t="str">
        <f aca="true">IF(ISBLANK(B1058),"",IF( ISBLANK(K1058), "" , IF( ISBLANK(O1058), (TODAY()-K1058)/365, (O1058-K1058)/365)) )</f>
        <v/>
      </c>
      <c r="T1058" s="38" t="str">
        <f aca="false">IF(ISBLANK(B1058),"",IF( ISBLANK(K1058), "" , IF( ISBLANK(O1058), ($Z$41-K1058)/365, (O1058-K1058)/365)) )</f>
        <v/>
      </c>
      <c r="U1058" s="38" t="str">
        <f aca="true">IF(ISBLANK(B1058),"",IF( ISBLANK(O1058), "", (TODAY()-O1058)/365))</f>
        <v/>
      </c>
      <c r="V1058" s="38" t="str">
        <f aca="false">IF(ISBLANK(B1058),"",IF( ISBLANK(O1058), "", ($Z$41-O1058)/365))</f>
        <v/>
      </c>
    </row>
    <row r="1059" customFormat="false" ht="15" hidden="false" customHeight="false" outlineLevel="0" collapsed="false">
      <c r="A1059" s="1" t="n">
        <v>1063</v>
      </c>
      <c r="B1059" s="28" t="n">
        <v>256</v>
      </c>
      <c r="C1059" s="29"/>
      <c r="D1059" s="30" t="str">
        <f aca="false">CONCATENATE(E1059,", ",F1059,", кв-ры: ",H1059,", агр: ",I1059,", ",W1059)</f>
        <v>, , кв-ры: 9,19,29,39,49,, агр: , </v>
      </c>
      <c r="E1059" s="31"/>
      <c r="F1059" s="31"/>
      <c r="G1059" s="31"/>
      <c r="H1059" s="31" t="s">
        <v>203</v>
      </c>
      <c r="I1059" s="32"/>
      <c r="J1059" s="4"/>
      <c r="K1059" s="46"/>
      <c r="L1059" s="34" t="str">
        <f aca="false">IF(ISBLANK(K1059),"a","b")</f>
        <v>a</v>
      </c>
      <c r="M1059" s="34" t="str">
        <f aca="false">IF(ISBLANK(B1059),"",IF(L1059="b",K1059,IF(L1059="a","")))</f>
        <v/>
      </c>
      <c r="N1059" s="35" t="n">
        <f aca="false">IF(ISBLANK(B1059),"",IF( ISBLANK(K1059), , IF( ISBLANK(O1059), 1,) ))</f>
        <v>0</v>
      </c>
      <c r="O1059" s="44"/>
      <c r="P1059" s="37" t="str">
        <f aca="false">IF(ISBLANK(O1059),"a","b")</f>
        <v>a</v>
      </c>
      <c r="Q1059" s="34" t="str">
        <f aca="false">IF(ISBLANK(B1059),"",IF(P1059="b",O1059,IF(P1059="a","")))</f>
        <v/>
      </c>
      <c r="R1059" s="35" t="n">
        <f aca="false">IF(ISBLANK(B1059),"",IF( ISBLANK(O1059), , 1))</f>
        <v>0</v>
      </c>
      <c r="S1059" s="38" t="str">
        <f aca="true">IF(ISBLANK(B1059),"",IF( ISBLANK(K1059), "" , IF( ISBLANK(O1059), (TODAY()-K1059)/365, (O1059-K1059)/365)) )</f>
        <v/>
      </c>
      <c r="T1059" s="38" t="str">
        <f aca="false">IF(ISBLANK(B1059),"",IF( ISBLANK(K1059), "" , IF( ISBLANK(O1059), ($Z$41-K1059)/365, (O1059-K1059)/365)) )</f>
        <v/>
      </c>
      <c r="U1059" s="38" t="str">
        <f aca="true">IF(ISBLANK(B1059),"",IF( ISBLANK(O1059), "", (TODAY()-O1059)/365))</f>
        <v/>
      </c>
      <c r="V1059" s="38" t="str">
        <f aca="false">IF(ISBLANK(B1059),"",IF( ISBLANK(O1059), "", ($Z$41-O1059)/365))</f>
        <v/>
      </c>
    </row>
    <row r="1060" customFormat="false" ht="15" hidden="false" customHeight="false" outlineLevel="0" collapsed="false">
      <c r="A1060" s="1" t="n">
        <v>1064</v>
      </c>
      <c r="B1060" s="28" t="n">
        <v>257</v>
      </c>
      <c r="C1060" s="29"/>
      <c r="D1060" s="30" t="str">
        <f aca="false">CONCATENATE(E1060,", ",F1060,", кв-ры: ",H1060,", агр: ",I1060,", ",W1060)</f>
        <v>, , кв-ры: 10,20,30,40,50,, агр: , </v>
      </c>
      <c r="E1060" s="31"/>
      <c r="F1060" s="31"/>
      <c r="G1060" s="31"/>
      <c r="H1060" s="31" t="s">
        <v>204</v>
      </c>
      <c r="I1060" s="32"/>
      <c r="J1060" s="4"/>
      <c r="K1060" s="46"/>
      <c r="L1060" s="34" t="str">
        <f aca="false">IF(ISBLANK(K1060),"a","b")</f>
        <v>a</v>
      </c>
      <c r="M1060" s="34" t="str">
        <f aca="false">IF(ISBLANK(B1060),"",IF(L1060="b",K1060,IF(L1060="a","")))</f>
        <v/>
      </c>
      <c r="N1060" s="35" t="n">
        <f aca="false">IF(ISBLANK(B1060),"",IF( ISBLANK(K1060), , IF( ISBLANK(O1060), 1,) ))</f>
        <v>0</v>
      </c>
      <c r="O1060" s="44"/>
      <c r="P1060" s="37" t="str">
        <f aca="false">IF(ISBLANK(O1060),"a","b")</f>
        <v>a</v>
      </c>
      <c r="Q1060" s="34" t="str">
        <f aca="false">IF(ISBLANK(B1060),"",IF(P1060="b",O1060,IF(P1060="a","")))</f>
        <v/>
      </c>
      <c r="R1060" s="35" t="n">
        <f aca="false">IF(ISBLANK(B1060),"",IF( ISBLANK(O1060), , 1))</f>
        <v>0</v>
      </c>
      <c r="S1060" s="38" t="str">
        <f aca="true">IF(ISBLANK(B1060),"",IF( ISBLANK(K1060), "" , IF( ISBLANK(O1060), (TODAY()-K1060)/365, (O1060-K1060)/365)) )</f>
        <v/>
      </c>
      <c r="T1060" s="38" t="str">
        <f aca="false">IF(ISBLANK(B1060),"",IF( ISBLANK(K1060), "" , IF( ISBLANK(O1060), ($Z$41-K1060)/365, (O1060-K1060)/365)) )</f>
        <v/>
      </c>
      <c r="U1060" s="38" t="str">
        <f aca="true">IF(ISBLANK(B1060),"",IF( ISBLANK(O1060), "", (TODAY()-O1060)/365))</f>
        <v/>
      </c>
      <c r="V1060" s="38" t="str">
        <f aca="false">IF(ISBLANK(B1060),"",IF( ISBLANK(O1060), "", ($Z$41-O1060)/365))</f>
        <v/>
      </c>
    </row>
    <row r="1061" customFormat="false" ht="15" hidden="false" customHeight="false" outlineLevel="0" collapsed="false">
      <c r="A1061" s="1" t="n">
        <v>1065</v>
      </c>
      <c r="B1061" s="28" t="n">
        <v>258</v>
      </c>
      <c r="C1061" s="29" t="n">
        <v>3</v>
      </c>
      <c r="D1061" s="30" t="str">
        <f aca="false">CONCATENATE(E1061,", ",F1061,", кв-ры: ",H1061,", агр: ",I1061,", ",W1061)</f>
        <v> Красноармейская , 5, кв-ры: 1,11,21,31,41,51,61,71,, агр: , </v>
      </c>
      <c r="E1061" s="31" t="s">
        <v>202</v>
      </c>
      <c r="F1061" s="31" t="n">
        <v>5</v>
      </c>
      <c r="G1061" s="31" t="n">
        <v>80</v>
      </c>
      <c r="H1061" s="31" t="s">
        <v>66</v>
      </c>
      <c r="I1061" s="32"/>
      <c r="J1061" s="4"/>
      <c r="K1061" s="46"/>
      <c r="L1061" s="34" t="str">
        <f aca="false">IF(ISBLANK(K1061),"a","b")</f>
        <v>a</v>
      </c>
      <c r="M1061" s="34" t="str">
        <f aca="false">IF(ISBLANK(B1061),"",IF(L1061="b",K1061,IF(L1061="a","")))</f>
        <v/>
      </c>
      <c r="N1061" s="35" t="n">
        <f aca="false">IF(ISBLANK(B1061),"",IF( ISBLANK(K1061), , IF( ISBLANK(O1061), 1,) ))</f>
        <v>0</v>
      </c>
      <c r="O1061" s="44"/>
      <c r="P1061" s="37" t="str">
        <f aca="false">IF(ISBLANK(O1061),"a","b")</f>
        <v>a</v>
      </c>
      <c r="Q1061" s="34" t="str">
        <f aca="false">IF(ISBLANK(B1061),"",IF(P1061="b",O1061,IF(P1061="a","")))</f>
        <v/>
      </c>
      <c r="R1061" s="35" t="n">
        <f aca="false">IF(ISBLANK(B1061),"",IF( ISBLANK(O1061), , 1))</f>
        <v>0</v>
      </c>
      <c r="S1061" s="38" t="str">
        <f aca="true">IF(ISBLANK(B1061),"",IF( ISBLANK(K1061), "" , IF( ISBLANK(O1061), (TODAY()-K1061)/365, (O1061-K1061)/365)) )</f>
        <v/>
      </c>
      <c r="T1061" s="38" t="str">
        <f aca="false">IF(ISBLANK(B1061),"",IF( ISBLANK(K1061), "" , IF( ISBLANK(O1061), ($Z$41-K1061)/365, (O1061-K1061)/365)) )</f>
        <v/>
      </c>
      <c r="U1061" s="38" t="str">
        <f aca="true">IF(ISBLANK(B1061),"",IF( ISBLANK(O1061), "", (TODAY()-O1061)/365))</f>
        <v/>
      </c>
      <c r="V1061" s="38" t="str">
        <f aca="false">IF(ISBLANK(B1061),"",IF( ISBLANK(O1061), "", ($Z$41-O1061)/365))</f>
        <v/>
      </c>
    </row>
    <row r="1062" customFormat="false" ht="15" hidden="false" customHeight="false" outlineLevel="0" collapsed="false">
      <c r="A1062" s="1" t="n">
        <v>1066</v>
      </c>
      <c r="B1062" s="28" t="n">
        <v>259</v>
      </c>
      <c r="C1062" s="29"/>
      <c r="D1062" s="30" t="str">
        <f aca="false">CONCATENATE(E1062,", ",F1062,", кв-ры: ",H1062,", агр: ",I1062,", ",W1062)</f>
        <v>, , кв-ры: 2,12,22,32,42,52,62,72,, агр: , </v>
      </c>
      <c r="E1062" s="31"/>
      <c r="F1062" s="31"/>
      <c r="G1062" s="31"/>
      <c r="H1062" s="31" t="s">
        <v>67</v>
      </c>
      <c r="I1062" s="32"/>
      <c r="J1062" s="4"/>
      <c r="K1062" s="46"/>
      <c r="L1062" s="34" t="str">
        <f aca="false">IF(ISBLANK(K1062),"a","b")</f>
        <v>a</v>
      </c>
      <c r="M1062" s="34" t="str">
        <f aca="false">IF(ISBLANK(B1062),"",IF(L1062="b",K1062,IF(L1062="a","")))</f>
        <v/>
      </c>
      <c r="N1062" s="35" t="n">
        <f aca="false">IF(ISBLANK(B1062),"",IF( ISBLANK(K1062), , IF( ISBLANK(O1062), 1,) ))</f>
        <v>0</v>
      </c>
      <c r="O1062" s="44"/>
      <c r="P1062" s="37" t="str">
        <f aca="false">IF(ISBLANK(O1062),"a","b")</f>
        <v>a</v>
      </c>
      <c r="Q1062" s="34" t="str">
        <f aca="false">IF(ISBLANK(B1062),"",IF(P1062="b",O1062,IF(P1062="a","")))</f>
        <v/>
      </c>
      <c r="R1062" s="35" t="n">
        <f aca="false">IF(ISBLANK(B1062),"",IF( ISBLANK(O1062), , 1))</f>
        <v>0</v>
      </c>
      <c r="S1062" s="38" t="str">
        <f aca="true">IF(ISBLANK(B1062),"",IF( ISBLANK(K1062), "" , IF( ISBLANK(O1062), (TODAY()-K1062)/365, (O1062-K1062)/365)) )</f>
        <v/>
      </c>
      <c r="T1062" s="38" t="str">
        <f aca="false">IF(ISBLANK(B1062),"",IF( ISBLANK(K1062), "" , IF( ISBLANK(O1062), ($Z$41-K1062)/365, (O1062-K1062)/365)) )</f>
        <v/>
      </c>
      <c r="U1062" s="38" t="str">
        <f aca="true">IF(ISBLANK(B1062),"",IF( ISBLANK(O1062), "", (TODAY()-O1062)/365))</f>
        <v/>
      </c>
      <c r="V1062" s="38" t="str">
        <f aca="false">IF(ISBLANK(B1062),"",IF( ISBLANK(O1062), "", ($Z$41-O1062)/365))</f>
        <v/>
      </c>
    </row>
    <row r="1063" customFormat="false" ht="15" hidden="false" customHeight="false" outlineLevel="0" collapsed="false">
      <c r="A1063" s="1" t="n">
        <v>1067</v>
      </c>
      <c r="B1063" s="28" t="n">
        <v>260</v>
      </c>
      <c r="C1063" s="29"/>
      <c r="D1063" s="30" t="str">
        <f aca="false">CONCATENATE(E1063,", ",F1063,", кв-ры: ",H1063,", агр: ",I1063,", ",W1063)</f>
        <v>, , кв-ры: 3,13,23,33,43,53,63,73,, агр: , </v>
      </c>
      <c r="E1063" s="31"/>
      <c r="F1063" s="31"/>
      <c r="G1063" s="31"/>
      <c r="H1063" s="31" t="s">
        <v>68</v>
      </c>
      <c r="I1063" s="32"/>
      <c r="J1063" s="4"/>
      <c r="K1063" s="46"/>
      <c r="L1063" s="34" t="str">
        <f aca="false">IF(ISBLANK(K1063),"a","b")</f>
        <v>a</v>
      </c>
      <c r="M1063" s="34" t="str">
        <f aca="false">IF(ISBLANK(B1063),"",IF(L1063="b",K1063,IF(L1063="a","")))</f>
        <v/>
      </c>
      <c r="N1063" s="35" t="n">
        <f aca="false">IF(ISBLANK(B1063),"",IF( ISBLANK(K1063), , IF( ISBLANK(O1063), 1,) ))</f>
        <v>0</v>
      </c>
      <c r="O1063" s="44"/>
      <c r="P1063" s="37" t="str">
        <f aca="false">IF(ISBLANK(O1063),"a","b")</f>
        <v>a</v>
      </c>
      <c r="Q1063" s="34" t="str">
        <f aca="false">IF(ISBLANK(B1063),"",IF(P1063="b",O1063,IF(P1063="a","")))</f>
        <v/>
      </c>
      <c r="R1063" s="35" t="n">
        <f aca="false">IF(ISBLANK(B1063),"",IF( ISBLANK(O1063), , 1))</f>
        <v>0</v>
      </c>
      <c r="S1063" s="38" t="str">
        <f aca="true">IF(ISBLANK(B1063),"",IF( ISBLANK(K1063), "" , IF( ISBLANK(O1063), (TODAY()-K1063)/365, (O1063-K1063)/365)) )</f>
        <v/>
      </c>
      <c r="T1063" s="38" t="str">
        <f aca="false">IF(ISBLANK(B1063),"",IF( ISBLANK(K1063), "" , IF( ISBLANK(O1063), ($Z$41-K1063)/365, (O1063-K1063)/365)) )</f>
        <v/>
      </c>
      <c r="U1063" s="38" t="str">
        <f aca="true">IF(ISBLANK(B1063),"",IF( ISBLANK(O1063), "", (TODAY()-O1063)/365))</f>
        <v/>
      </c>
      <c r="V1063" s="38" t="str">
        <f aca="false">IF(ISBLANK(B1063),"",IF( ISBLANK(O1063), "", ($Z$41-O1063)/365))</f>
        <v/>
      </c>
    </row>
    <row r="1064" customFormat="false" ht="15" hidden="false" customHeight="false" outlineLevel="0" collapsed="false">
      <c r="A1064" s="1" t="n">
        <v>1068</v>
      </c>
      <c r="B1064" s="28" t="n">
        <v>261</v>
      </c>
      <c r="C1064" s="29"/>
      <c r="D1064" s="30" t="str">
        <f aca="false">CONCATENATE(E1064,", ",F1064,", кв-ры: ",H1064,", агр: ",I1064,", ",W1064)</f>
        <v>, , кв-ры: 4,14,24,34,44,54,64,74,, агр: , </v>
      </c>
      <c r="E1064" s="31"/>
      <c r="F1064" s="31"/>
      <c r="G1064" s="31"/>
      <c r="H1064" s="31" t="s">
        <v>69</v>
      </c>
      <c r="I1064" s="32"/>
      <c r="J1064" s="4"/>
      <c r="K1064" s="46"/>
      <c r="L1064" s="34" t="str">
        <f aca="false">IF(ISBLANK(K1064),"a","b")</f>
        <v>a</v>
      </c>
      <c r="M1064" s="34" t="str">
        <f aca="false">IF(ISBLANK(B1064),"",IF(L1064="b",K1064,IF(L1064="a","")))</f>
        <v/>
      </c>
      <c r="N1064" s="35" t="n">
        <f aca="false">IF(ISBLANK(B1064),"",IF( ISBLANK(K1064), , IF( ISBLANK(O1064), 1,) ))</f>
        <v>0</v>
      </c>
      <c r="O1064" s="44"/>
      <c r="P1064" s="37" t="str">
        <f aca="false">IF(ISBLANK(O1064),"a","b")</f>
        <v>a</v>
      </c>
      <c r="Q1064" s="34" t="str">
        <f aca="false">IF(ISBLANK(B1064),"",IF(P1064="b",O1064,IF(P1064="a","")))</f>
        <v/>
      </c>
      <c r="R1064" s="35" t="n">
        <f aca="false">IF(ISBLANK(B1064),"",IF( ISBLANK(O1064), , 1))</f>
        <v>0</v>
      </c>
      <c r="S1064" s="38" t="str">
        <f aca="true">IF(ISBLANK(B1064),"",IF( ISBLANK(K1064), "" , IF( ISBLANK(O1064), (TODAY()-K1064)/365, (O1064-K1064)/365)) )</f>
        <v/>
      </c>
      <c r="T1064" s="38" t="str">
        <f aca="false">IF(ISBLANK(B1064),"",IF( ISBLANK(K1064), "" , IF( ISBLANK(O1064), ($Z$41-K1064)/365, (O1064-K1064)/365)) )</f>
        <v/>
      </c>
      <c r="U1064" s="38" t="str">
        <f aca="true">IF(ISBLANK(B1064),"",IF( ISBLANK(O1064), "", (TODAY()-O1064)/365))</f>
        <v/>
      </c>
      <c r="V1064" s="38" t="str">
        <f aca="false">IF(ISBLANK(B1064),"",IF( ISBLANK(O1064), "", ($Z$41-O1064)/365))</f>
        <v/>
      </c>
    </row>
    <row r="1065" customFormat="false" ht="15" hidden="false" customHeight="false" outlineLevel="0" collapsed="false">
      <c r="A1065" s="1" t="n">
        <v>1069</v>
      </c>
      <c r="B1065" s="28" t="n">
        <v>262</v>
      </c>
      <c r="C1065" s="29"/>
      <c r="D1065" s="30" t="str">
        <f aca="false">CONCATENATE(E1065,", ",F1065,", кв-ры: ",H1065,", агр: ",I1065,", ",W1065)</f>
        <v>, , кв-ры: 5,15,25,35,45,55,65,75,, агр: , </v>
      </c>
      <c r="E1065" s="31"/>
      <c r="F1065" s="31"/>
      <c r="G1065" s="31"/>
      <c r="H1065" s="31" t="s">
        <v>70</v>
      </c>
      <c r="I1065" s="32"/>
      <c r="J1065" s="4"/>
      <c r="K1065" s="46"/>
      <c r="L1065" s="34" t="str">
        <f aca="false">IF(ISBLANK(K1065),"a","b")</f>
        <v>a</v>
      </c>
      <c r="M1065" s="34" t="str">
        <f aca="false">IF(ISBLANK(B1065),"",IF(L1065="b",K1065,IF(L1065="a","")))</f>
        <v/>
      </c>
      <c r="N1065" s="35" t="n">
        <f aca="false">IF(ISBLANK(B1065),"",IF( ISBLANK(K1065), , IF( ISBLANK(O1065), 1,) ))</f>
        <v>0</v>
      </c>
      <c r="O1065" s="44"/>
      <c r="P1065" s="37" t="str">
        <f aca="false">IF(ISBLANK(O1065),"a","b")</f>
        <v>a</v>
      </c>
      <c r="Q1065" s="34" t="str">
        <f aca="false">IF(ISBLANK(B1065),"",IF(P1065="b",O1065,IF(P1065="a","")))</f>
        <v/>
      </c>
      <c r="R1065" s="35" t="n">
        <f aca="false">IF(ISBLANK(B1065),"",IF( ISBLANK(O1065), , 1))</f>
        <v>0</v>
      </c>
      <c r="S1065" s="38" t="str">
        <f aca="true">IF(ISBLANK(B1065),"",IF( ISBLANK(K1065), "" , IF( ISBLANK(O1065), (TODAY()-K1065)/365, (O1065-K1065)/365)) )</f>
        <v/>
      </c>
      <c r="T1065" s="38" t="str">
        <f aca="false">IF(ISBLANK(B1065),"",IF( ISBLANK(K1065), "" , IF( ISBLANK(O1065), ($Z$41-K1065)/365, (O1065-K1065)/365)) )</f>
        <v/>
      </c>
      <c r="U1065" s="38" t="str">
        <f aca="true">IF(ISBLANK(B1065),"",IF( ISBLANK(O1065), "", (TODAY()-O1065)/365))</f>
        <v/>
      </c>
      <c r="V1065" s="38" t="str">
        <f aca="false">IF(ISBLANK(B1065),"",IF( ISBLANK(O1065), "", ($Z$41-O1065)/365))</f>
        <v/>
      </c>
    </row>
    <row r="1066" customFormat="false" ht="15" hidden="false" customHeight="false" outlineLevel="0" collapsed="false">
      <c r="A1066" s="1" t="n">
        <v>1070</v>
      </c>
      <c r="B1066" s="28" t="n">
        <v>263</v>
      </c>
      <c r="C1066" s="29"/>
      <c r="D1066" s="30" t="str">
        <f aca="false">CONCATENATE(E1066,", ",F1066,", кв-ры: ",H1066,", агр: ",I1066,", ",W1066)</f>
        <v>, , кв-ры: 6,16,26,36,46,56,66,76,, агр: , </v>
      </c>
      <c r="E1066" s="31"/>
      <c r="F1066" s="31"/>
      <c r="G1066" s="31"/>
      <c r="H1066" s="31" t="s">
        <v>124</v>
      </c>
      <c r="I1066" s="32"/>
      <c r="J1066" s="4"/>
      <c r="K1066" s="46"/>
      <c r="L1066" s="34" t="str">
        <f aca="false">IF(ISBLANK(K1066),"a","b")</f>
        <v>a</v>
      </c>
      <c r="M1066" s="34" t="str">
        <f aca="false">IF(ISBLANK(B1066),"",IF(L1066="b",K1066,IF(L1066="a","")))</f>
        <v/>
      </c>
      <c r="N1066" s="35" t="n">
        <f aca="false">IF(ISBLANK(B1066),"",IF( ISBLANK(K1066), , IF( ISBLANK(O1066), 1,) ))</f>
        <v>0</v>
      </c>
      <c r="O1066" s="44"/>
      <c r="P1066" s="37" t="str">
        <f aca="false">IF(ISBLANK(O1066),"a","b")</f>
        <v>a</v>
      </c>
      <c r="Q1066" s="34" t="str">
        <f aca="false">IF(ISBLANK(B1066),"",IF(P1066="b",O1066,IF(P1066="a","")))</f>
        <v/>
      </c>
      <c r="R1066" s="35" t="n">
        <f aca="false">IF(ISBLANK(B1066),"",IF( ISBLANK(O1066), , 1))</f>
        <v>0</v>
      </c>
      <c r="S1066" s="38" t="str">
        <f aca="true">IF(ISBLANK(B1066),"",IF( ISBLANK(K1066), "" , IF( ISBLANK(O1066), (TODAY()-K1066)/365, (O1066-K1066)/365)) )</f>
        <v/>
      </c>
      <c r="T1066" s="38" t="str">
        <f aca="false">IF(ISBLANK(B1066),"",IF( ISBLANK(K1066), "" , IF( ISBLANK(O1066), ($Z$41-K1066)/365, (O1066-K1066)/365)) )</f>
        <v/>
      </c>
      <c r="U1066" s="38" t="str">
        <f aca="true">IF(ISBLANK(B1066),"",IF( ISBLANK(O1066), "", (TODAY()-O1066)/365))</f>
        <v/>
      </c>
      <c r="V1066" s="38" t="str">
        <f aca="false">IF(ISBLANK(B1066),"",IF( ISBLANK(O1066), "", ($Z$41-O1066)/365))</f>
        <v/>
      </c>
    </row>
    <row r="1067" customFormat="false" ht="15" hidden="false" customHeight="false" outlineLevel="0" collapsed="false">
      <c r="A1067" s="1" t="n">
        <v>1071</v>
      </c>
      <c r="B1067" s="28" t="n">
        <v>264</v>
      </c>
      <c r="C1067" s="29"/>
      <c r="D1067" s="30" t="str">
        <f aca="false">CONCATENATE(E1067,", ",F1067,", кв-ры: ",H1067,", агр: ",I1067,", ",W1067)</f>
        <v>, , кв-ры: 7,17,27,37,47,57,67,77,, агр: , </v>
      </c>
      <c r="E1067" s="31"/>
      <c r="F1067" s="31"/>
      <c r="G1067" s="31"/>
      <c r="H1067" s="31" t="s">
        <v>125</v>
      </c>
      <c r="I1067" s="32"/>
      <c r="J1067" s="4"/>
      <c r="K1067" s="46"/>
      <c r="L1067" s="34" t="str">
        <f aca="false">IF(ISBLANK(K1067),"a","b")</f>
        <v>a</v>
      </c>
      <c r="M1067" s="34" t="str">
        <f aca="false">IF(ISBLANK(B1067),"",IF(L1067="b",K1067,IF(L1067="a","")))</f>
        <v/>
      </c>
      <c r="N1067" s="35" t="n">
        <f aca="false">IF(ISBLANK(B1067),"",IF( ISBLANK(K1067), , IF( ISBLANK(O1067), 1,) ))</f>
        <v>0</v>
      </c>
      <c r="O1067" s="44"/>
      <c r="P1067" s="37" t="str">
        <f aca="false">IF(ISBLANK(O1067),"a","b")</f>
        <v>a</v>
      </c>
      <c r="Q1067" s="34" t="str">
        <f aca="false">IF(ISBLANK(B1067),"",IF(P1067="b",O1067,IF(P1067="a","")))</f>
        <v/>
      </c>
      <c r="R1067" s="35" t="n">
        <f aca="false">IF(ISBLANK(B1067),"",IF( ISBLANK(O1067), , 1))</f>
        <v>0</v>
      </c>
      <c r="S1067" s="38" t="str">
        <f aca="true">IF(ISBLANK(B1067),"",IF( ISBLANK(K1067), "" , IF( ISBLANK(O1067), (TODAY()-K1067)/365, (O1067-K1067)/365)) )</f>
        <v/>
      </c>
      <c r="T1067" s="38" t="str">
        <f aca="false">IF(ISBLANK(B1067),"",IF( ISBLANK(K1067), "" , IF( ISBLANK(O1067), ($Z$41-K1067)/365, (O1067-K1067)/365)) )</f>
        <v/>
      </c>
      <c r="U1067" s="38" t="str">
        <f aca="true">IF(ISBLANK(B1067),"",IF( ISBLANK(O1067), "", (TODAY()-O1067)/365))</f>
        <v/>
      </c>
      <c r="V1067" s="38" t="str">
        <f aca="false">IF(ISBLANK(B1067),"",IF( ISBLANK(O1067), "", ($Z$41-O1067)/365))</f>
        <v/>
      </c>
    </row>
    <row r="1068" customFormat="false" ht="15" hidden="false" customHeight="false" outlineLevel="0" collapsed="false">
      <c r="A1068" s="1" t="n">
        <v>1072</v>
      </c>
      <c r="B1068" s="28" t="n">
        <v>265</v>
      </c>
      <c r="C1068" s="29"/>
      <c r="D1068" s="30" t="str">
        <f aca="false">CONCATENATE(E1068,", ",F1068,", кв-ры: ",H1068,", агр: ",I1068,", ",W1068)</f>
        <v>, , кв-ры: 8,18,28,38,48,58,68,78,, агр: , </v>
      </c>
      <c r="E1068" s="31"/>
      <c r="F1068" s="31"/>
      <c r="G1068" s="31"/>
      <c r="H1068" s="31" t="s">
        <v>126</v>
      </c>
      <c r="I1068" s="32"/>
      <c r="J1068" s="4"/>
      <c r="K1068" s="46"/>
      <c r="L1068" s="34" t="str">
        <f aca="false">IF(ISBLANK(K1068),"a","b")</f>
        <v>a</v>
      </c>
      <c r="M1068" s="34" t="str">
        <f aca="false">IF(ISBLANK(B1068),"",IF(L1068="b",K1068,IF(L1068="a","")))</f>
        <v/>
      </c>
      <c r="N1068" s="35" t="n">
        <f aca="false">IF(ISBLANK(B1068),"",IF( ISBLANK(K1068), , IF( ISBLANK(O1068), 1,) ))</f>
        <v>0</v>
      </c>
      <c r="O1068" s="44"/>
      <c r="P1068" s="37" t="str">
        <f aca="false">IF(ISBLANK(O1068),"a","b")</f>
        <v>a</v>
      </c>
      <c r="Q1068" s="34" t="str">
        <f aca="false">IF(ISBLANK(B1068),"",IF(P1068="b",O1068,IF(P1068="a","")))</f>
        <v/>
      </c>
      <c r="R1068" s="35" t="n">
        <f aca="false">IF(ISBLANK(B1068),"",IF( ISBLANK(O1068), , 1))</f>
        <v>0</v>
      </c>
      <c r="S1068" s="38" t="str">
        <f aca="true">IF(ISBLANK(B1068),"",IF( ISBLANK(K1068), "" , IF( ISBLANK(O1068), (TODAY()-K1068)/365, (O1068-K1068)/365)) )</f>
        <v/>
      </c>
      <c r="T1068" s="38" t="str">
        <f aca="false">IF(ISBLANK(B1068),"",IF( ISBLANK(K1068), "" , IF( ISBLANK(O1068), ($Z$41-K1068)/365, (O1068-K1068)/365)) )</f>
        <v/>
      </c>
      <c r="U1068" s="38" t="str">
        <f aca="true">IF(ISBLANK(B1068),"",IF( ISBLANK(O1068), "", (TODAY()-O1068)/365))</f>
        <v/>
      </c>
      <c r="V1068" s="38" t="str">
        <f aca="false">IF(ISBLANK(B1068),"",IF( ISBLANK(O1068), "", ($Z$41-O1068)/365))</f>
        <v/>
      </c>
    </row>
    <row r="1069" customFormat="false" ht="15" hidden="false" customHeight="false" outlineLevel="0" collapsed="false">
      <c r="A1069" s="1" t="n">
        <v>1073</v>
      </c>
      <c r="B1069" s="28" t="n">
        <v>266</v>
      </c>
      <c r="C1069" s="29"/>
      <c r="D1069" s="30" t="str">
        <f aca="false">CONCATENATE(E1069,", ",F1069,", кв-ры: ",H1069,", агр: ",I1069,", ",W1069)</f>
        <v>, , кв-ры: 9,19,29,39,49,59,69,79,, агр: , </v>
      </c>
      <c r="E1069" s="31"/>
      <c r="F1069" s="31"/>
      <c r="G1069" s="31"/>
      <c r="H1069" s="31" t="s">
        <v>127</v>
      </c>
      <c r="I1069" s="32"/>
      <c r="J1069" s="4"/>
      <c r="K1069" s="46"/>
      <c r="L1069" s="34" t="str">
        <f aca="false">IF(ISBLANK(K1069),"a","b")</f>
        <v>a</v>
      </c>
      <c r="M1069" s="34" t="str">
        <f aca="false">IF(ISBLANK(B1069),"",IF(L1069="b",K1069,IF(L1069="a","")))</f>
        <v/>
      </c>
      <c r="N1069" s="35" t="n">
        <f aca="false">IF(ISBLANK(B1069),"",IF( ISBLANK(K1069), , IF( ISBLANK(O1069), 1,) ))</f>
        <v>0</v>
      </c>
      <c r="O1069" s="44"/>
      <c r="P1069" s="37" t="str">
        <f aca="false">IF(ISBLANK(O1069),"a","b")</f>
        <v>a</v>
      </c>
      <c r="Q1069" s="34" t="str">
        <f aca="false">IF(ISBLANK(B1069),"",IF(P1069="b",O1069,IF(P1069="a","")))</f>
        <v/>
      </c>
      <c r="R1069" s="35" t="n">
        <f aca="false">IF(ISBLANK(B1069),"",IF( ISBLANK(O1069), , 1))</f>
        <v>0</v>
      </c>
      <c r="S1069" s="38" t="str">
        <f aca="true">IF(ISBLANK(B1069),"",IF( ISBLANK(K1069), "" , IF( ISBLANK(O1069), (TODAY()-K1069)/365, (O1069-K1069)/365)) )</f>
        <v/>
      </c>
      <c r="T1069" s="38" t="str">
        <f aca="false">IF(ISBLANK(B1069),"",IF( ISBLANK(K1069), "" , IF( ISBLANK(O1069), ($Z$41-K1069)/365, (O1069-K1069)/365)) )</f>
        <v/>
      </c>
      <c r="U1069" s="38" t="str">
        <f aca="true">IF(ISBLANK(B1069),"",IF( ISBLANK(O1069), "", (TODAY()-O1069)/365))</f>
        <v/>
      </c>
      <c r="V1069" s="38" t="str">
        <f aca="false">IF(ISBLANK(B1069),"",IF( ISBLANK(O1069), "", ($Z$41-O1069)/365))</f>
        <v/>
      </c>
    </row>
    <row r="1070" customFormat="false" ht="15" hidden="false" customHeight="false" outlineLevel="0" collapsed="false">
      <c r="A1070" s="1" t="n">
        <v>1074</v>
      </c>
      <c r="B1070" s="28" t="n">
        <v>267</v>
      </c>
      <c r="C1070" s="29"/>
      <c r="D1070" s="30" t="str">
        <f aca="false">CONCATENATE(E1070,", ",F1070,", кв-ры: ",H1070,", агр: ",I1070,", ",W1070)</f>
        <v>, , кв-ры: 10,20,30,40,50,60,70,80,, агр: , </v>
      </c>
      <c r="E1070" s="31"/>
      <c r="F1070" s="31"/>
      <c r="G1070" s="31"/>
      <c r="H1070" s="31" t="s">
        <v>128</v>
      </c>
      <c r="I1070" s="32"/>
      <c r="J1070" s="4"/>
      <c r="K1070" s="46"/>
      <c r="L1070" s="34" t="str">
        <f aca="false">IF(ISBLANK(K1070),"a","b")</f>
        <v>a</v>
      </c>
      <c r="M1070" s="34" t="str">
        <f aca="false">IF(ISBLANK(B1070),"",IF(L1070="b",K1070,IF(L1070="a","")))</f>
        <v/>
      </c>
      <c r="N1070" s="35" t="n">
        <f aca="false">IF(ISBLANK(B1070),"",IF( ISBLANK(K1070), , IF( ISBLANK(O1070), 1,) ))</f>
        <v>0</v>
      </c>
      <c r="O1070" s="44"/>
      <c r="P1070" s="37" t="str">
        <f aca="false">IF(ISBLANK(O1070),"a","b")</f>
        <v>a</v>
      </c>
      <c r="Q1070" s="34" t="str">
        <f aca="false">IF(ISBLANK(B1070),"",IF(P1070="b",O1070,IF(P1070="a","")))</f>
        <v/>
      </c>
      <c r="R1070" s="35" t="n">
        <f aca="false">IF(ISBLANK(B1070),"",IF( ISBLANK(O1070), , 1))</f>
        <v>0</v>
      </c>
      <c r="S1070" s="38" t="str">
        <f aca="true">IF(ISBLANK(B1070),"",IF( ISBLANK(K1070), "" , IF( ISBLANK(O1070), (TODAY()-K1070)/365, (O1070-K1070)/365)) )</f>
        <v/>
      </c>
      <c r="T1070" s="38" t="str">
        <f aca="false">IF(ISBLANK(B1070),"",IF( ISBLANK(K1070), "" , IF( ISBLANK(O1070), ($Z$41-K1070)/365, (O1070-K1070)/365)) )</f>
        <v/>
      </c>
      <c r="U1070" s="38" t="str">
        <f aca="true">IF(ISBLANK(B1070),"",IF( ISBLANK(O1070), "", (TODAY()-O1070)/365))</f>
        <v/>
      </c>
      <c r="V1070" s="38" t="str">
        <f aca="false">IF(ISBLANK(B1070),"",IF( ISBLANK(O1070), "", ($Z$41-O1070)/365))</f>
        <v/>
      </c>
    </row>
    <row r="1071" customFormat="false" ht="15" hidden="false" customHeight="false" outlineLevel="0" collapsed="false">
      <c r="A1071" s="1" t="n">
        <v>1075</v>
      </c>
      <c r="B1071" s="28" t="n">
        <v>268</v>
      </c>
      <c r="C1071" s="29" t="n">
        <v>4</v>
      </c>
      <c r="D1071" s="30" t="str">
        <f aca="false">CONCATENATE(E1071,", ",F1071,", кв-ры: ",H1071,", агр: ",I1071,", ",W1071)</f>
        <v> Красноармейская , 7, кв-ры: 1,11,21,31,41,51,61,, агр: , </v>
      </c>
      <c r="E1071" s="31" t="s">
        <v>202</v>
      </c>
      <c r="F1071" s="31" t="n">
        <v>7</v>
      </c>
      <c r="G1071" s="31" t="n">
        <v>64</v>
      </c>
      <c r="H1071" s="31" t="s">
        <v>50</v>
      </c>
      <c r="I1071" s="32"/>
      <c r="J1071" s="4"/>
      <c r="K1071" s="46"/>
      <c r="L1071" s="34" t="str">
        <f aca="false">IF(ISBLANK(K1071),"a","b")</f>
        <v>a</v>
      </c>
      <c r="M1071" s="34" t="str">
        <f aca="false">IF(ISBLANK(B1071),"",IF(L1071="b",K1071,IF(L1071="a","")))</f>
        <v/>
      </c>
      <c r="N1071" s="35" t="n">
        <f aca="false">IF(ISBLANK(B1071),"",IF( ISBLANK(K1071), , IF( ISBLANK(O1071), 1,) ))</f>
        <v>0</v>
      </c>
      <c r="O1071" s="44"/>
      <c r="P1071" s="37" t="str">
        <f aca="false">IF(ISBLANK(O1071),"a","b")</f>
        <v>a</v>
      </c>
      <c r="Q1071" s="34" t="str">
        <f aca="false">IF(ISBLANK(B1071),"",IF(P1071="b",O1071,IF(P1071="a","")))</f>
        <v/>
      </c>
      <c r="R1071" s="35" t="n">
        <f aca="false">IF(ISBLANK(B1071),"",IF( ISBLANK(O1071), , 1))</f>
        <v>0</v>
      </c>
      <c r="S1071" s="38" t="str">
        <f aca="true">IF(ISBLANK(B1071),"",IF( ISBLANK(K1071), "" , IF( ISBLANK(O1071), (TODAY()-K1071)/365, (O1071-K1071)/365)) )</f>
        <v/>
      </c>
      <c r="T1071" s="38" t="str">
        <f aca="false">IF(ISBLANK(B1071),"",IF( ISBLANK(K1071), "" , IF( ISBLANK(O1071), ($Z$41-K1071)/365, (O1071-K1071)/365)) )</f>
        <v/>
      </c>
      <c r="U1071" s="38" t="str">
        <f aca="true">IF(ISBLANK(B1071),"",IF( ISBLANK(O1071), "", (TODAY()-O1071)/365))</f>
        <v/>
      </c>
      <c r="V1071" s="38" t="str">
        <f aca="false">IF(ISBLANK(B1071),"",IF( ISBLANK(O1071), "", ($Z$41-O1071)/365))</f>
        <v/>
      </c>
    </row>
    <row r="1072" customFormat="false" ht="15" hidden="false" customHeight="false" outlineLevel="0" collapsed="false">
      <c r="A1072" s="1" t="n">
        <v>1076</v>
      </c>
      <c r="B1072" s="28" t="n">
        <v>269</v>
      </c>
      <c r="C1072" s="29"/>
      <c r="D1072" s="30" t="str">
        <f aca="false">CONCATENATE(E1072,", ",F1072,", кв-ры: ",H1072,", агр: ",I1072,", ",W1072)</f>
        <v>, , кв-ры: 2,12,22,32,42,52,62,, агр: , </v>
      </c>
      <c r="E1072" s="31"/>
      <c r="F1072" s="31"/>
      <c r="G1072" s="31"/>
      <c r="H1072" s="31" t="s">
        <v>51</v>
      </c>
      <c r="I1072" s="32"/>
      <c r="J1072" s="4"/>
      <c r="K1072" s="46"/>
      <c r="L1072" s="34" t="str">
        <f aca="false">IF(ISBLANK(K1072),"a","b")</f>
        <v>a</v>
      </c>
      <c r="M1072" s="34" t="str">
        <f aca="false">IF(ISBLANK(B1072),"",IF(L1072="b",K1072,IF(L1072="a","")))</f>
        <v/>
      </c>
      <c r="N1072" s="35" t="n">
        <f aca="false">IF(ISBLANK(B1072),"",IF( ISBLANK(K1072), , IF( ISBLANK(O1072), 1,) ))</f>
        <v>0</v>
      </c>
      <c r="O1072" s="44"/>
      <c r="P1072" s="37" t="str">
        <f aca="false">IF(ISBLANK(O1072),"a","b")</f>
        <v>a</v>
      </c>
      <c r="Q1072" s="34" t="str">
        <f aca="false">IF(ISBLANK(B1072),"",IF(P1072="b",O1072,IF(P1072="a","")))</f>
        <v/>
      </c>
      <c r="R1072" s="35" t="n">
        <f aca="false">IF(ISBLANK(B1072),"",IF( ISBLANK(O1072), , 1))</f>
        <v>0</v>
      </c>
      <c r="S1072" s="38" t="str">
        <f aca="true">IF(ISBLANK(B1072),"",IF( ISBLANK(K1072), "" , IF( ISBLANK(O1072), (TODAY()-K1072)/365, (O1072-K1072)/365)) )</f>
        <v/>
      </c>
      <c r="T1072" s="38" t="str">
        <f aca="false">IF(ISBLANK(B1072),"",IF( ISBLANK(K1072), "" , IF( ISBLANK(O1072), ($Z$41-K1072)/365, (O1072-K1072)/365)) )</f>
        <v/>
      </c>
      <c r="U1072" s="38" t="str">
        <f aca="true">IF(ISBLANK(B1072),"",IF( ISBLANK(O1072), "", (TODAY()-O1072)/365))</f>
        <v/>
      </c>
      <c r="V1072" s="38" t="str">
        <f aca="false">IF(ISBLANK(B1072),"",IF( ISBLANK(O1072), "", ($Z$41-O1072)/365))</f>
        <v/>
      </c>
    </row>
    <row r="1073" customFormat="false" ht="15" hidden="false" customHeight="false" outlineLevel="0" collapsed="false">
      <c r="A1073" s="1" t="n">
        <v>1077</v>
      </c>
      <c r="B1073" s="28" t="n">
        <v>270</v>
      </c>
      <c r="C1073" s="29"/>
      <c r="D1073" s="30" t="str">
        <f aca="false">CONCATENATE(E1073,", ",F1073,", кв-ры: ",H1073,", агр: ",I1073,", ",W1073)</f>
        <v>, , кв-ры: 3,13,23,33,43,53,63,, агр: , </v>
      </c>
      <c r="E1073" s="31"/>
      <c r="F1073" s="31"/>
      <c r="G1073" s="31"/>
      <c r="H1073" s="31" t="s">
        <v>52</v>
      </c>
      <c r="I1073" s="32"/>
      <c r="J1073" s="4"/>
      <c r="K1073" s="46"/>
      <c r="L1073" s="34" t="str">
        <f aca="false">IF(ISBLANK(K1073),"a","b")</f>
        <v>a</v>
      </c>
      <c r="M1073" s="34" t="str">
        <f aca="false">IF(ISBLANK(B1073),"",IF(L1073="b",K1073,IF(L1073="a","")))</f>
        <v/>
      </c>
      <c r="N1073" s="35" t="n">
        <f aca="false">IF(ISBLANK(B1073),"",IF( ISBLANK(K1073), , IF( ISBLANK(O1073), 1,) ))</f>
        <v>0</v>
      </c>
      <c r="O1073" s="44"/>
      <c r="P1073" s="37" t="str">
        <f aca="false">IF(ISBLANK(O1073),"a","b")</f>
        <v>a</v>
      </c>
      <c r="Q1073" s="34" t="str">
        <f aca="false">IF(ISBLANK(B1073),"",IF(P1073="b",O1073,IF(P1073="a","")))</f>
        <v/>
      </c>
      <c r="R1073" s="35" t="n">
        <f aca="false">IF(ISBLANK(B1073),"",IF( ISBLANK(O1073), , 1))</f>
        <v>0</v>
      </c>
      <c r="S1073" s="38" t="str">
        <f aca="true">IF(ISBLANK(B1073),"",IF( ISBLANK(K1073), "" , IF( ISBLANK(O1073), (TODAY()-K1073)/365, (O1073-K1073)/365)) )</f>
        <v/>
      </c>
      <c r="T1073" s="38" t="str">
        <f aca="false">IF(ISBLANK(B1073),"",IF( ISBLANK(K1073), "" , IF( ISBLANK(O1073), ($Z$41-K1073)/365, (O1073-K1073)/365)) )</f>
        <v/>
      </c>
      <c r="U1073" s="38" t="str">
        <f aca="true">IF(ISBLANK(B1073),"",IF( ISBLANK(O1073), "", (TODAY()-O1073)/365))</f>
        <v/>
      </c>
      <c r="V1073" s="38" t="str">
        <f aca="false">IF(ISBLANK(B1073),"",IF( ISBLANK(O1073), "", ($Z$41-O1073)/365))</f>
        <v/>
      </c>
    </row>
    <row r="1074" customFormat="false" ht="15" hidden="false" customHeight="false" outlineLevel="0" collapsed="false">
      <c r="A1074" s="1" t="n">
        <v>1078</v>
      </c>
      <c r="B1074" s="28" t="n">
        <v>271</v>
      </c>
      <c r="C1074" s="29"/>
      <c r="D1074" s="30" t="str">
        <f aca="false">CONCATENATE(E1074,", ",F1074,", кв-ры: ",H1074,", агр: ",I1074,", ",W1074)</f>
        <v>, , кв-ры: 4,14,24,34,44,54,64,, агр: , </v>
      </c>
      <c r="E1074" s="31"/>
      <c r="F1074" s="31"/>
      <c r="G1074" s="31"/>
      <c r="H1074" s="31" t="s">
        <v>53</v>
      </c>
      <c r="I1074" s="32"/>
      <c r="J1074" s="4"/>
      <c r="K1074" s="46"/>
      <c r="L1074" s="34" t="str">
        <f aca="false">IF(ISBLANK(K1074),"a","b")</f>
        <v>a</v>
      </c>
      <c r="M1074" s="34" t="str">
        <f aca="false">IF(ISBLANK(B1074),"",IF(L1074="b",K1074,IF(L1074="a","")))</f>
        <v/>
      </c>
      <c r="N1074" s="35" t="n">
        <f aca="false">IF(ISBLANK(B1074),"",IF( ISBLANK(K1074), , IF( ISBLANK(O1074), 1,) ))</f>
        <v>0</v>
      </c>
      <c r="O1074" s="44"/>
      <c r="P1074" s="37" t="str">
        <f aca="false">IF(ISBLANK(O1074),"a","b")</f>
        <v>a</v>
      </c>
      <c r="Q1074" s="34" t="str">
        <f aca="false">IF(ISBLANK(B1074),"",IF(P1074="b",O1074,IF(P1074="a","")))</f>
        <v/>
      </c>
      <c r="R1074" s="35" t="n">
        <f aca="false">IF(ISBLANK(B1074),"",IF( ISBLANK(O1074), , 1))</f>
        <v>0</v>
      </c>
      <c r="S1074" s="38" t="str">
        <f aca="true">IF(ISBLANK(B1074),"",IF( ISBLANK(K1074), "" , IF( ISBLANK(O1074), (TODAY()-K1074)/365, (O1074-K1074)/365)) )</f>
        <v/>
      </c>
      <c r="T1074" s="38" t="str">
        <f aca="false">IF(ISBLANK(B1074),"",IF( ISBLANK(K1074), "" , IF( ISBLANK(O1074), ($Z$41-K1074)/365, (O1074-K1074)/365)) )</f>
        <v/>
      </c>
      <c r="U1074" s="38" t="str">
        <f aca="true">IF(ISBLANK(B1074),"",IF( ISBLANK(O1074), "", (TODAY()-O1074)/365))</f>
        <v/>
      </c>
      <c r="V1074" s="38" t="str">
        <f aca="false">IF(ISBLANK(B1074),"",IF( ISBLANK(O1074), "", ($Z$41-O1074)/365))</f>
        <v/>
      </c>
    </row>
    <row r="1075" customFormat="false" ht="15" hidden="false" customHeight="false" outlineLevel="0" collapsed="false">
      <c r="A1075" s="1" t="n">
        <v>1079</v>
      </c>
      <c r="B1075" s="28" t="n">
        <v>272</v>
      </c>
      <c r="C1075" s="29"/>
      <c r="D1075" s="30" t="str">
        <f aca="false">CONCATENATE(E1075,", ",F1075,", кв-ры: ",H1075,", агр: ",I1075,", ",W1075)</f>
        <v>, , кв-ры: 5,15,25,35,45,55,, агр: , </v>
      </c>
      <c r="E1075" s="31"/>
      <c r="F1075" s="31"/>
      <c r="G1075" s="31"/>
      <c r="H1075" s="31" t="s">
        <v>54</v>
      </c>
      <c r="I1075" s="32"/>
      <c r="J1075" s="4"/>
      <c r="K1075" s="46"/>
      <c r="L1075" s="34" t="str">
        <f aca="false">IF(ISBLANK(K1075),"a","b")</f>
        <v>a</v>
      </c>
      <c r="M1075" s="34" t="str">
        <f aca="false">IF(ISBLANK(B1075),"",IF(L1075="b",K1075,IF(L1075="a","")))</f>
        <v/>
      </c>
      <c r="N1075" s="35" t="n">
        <f aca="false">IF(ISBLANK(B1075),"",IF( ISBLANK(K1075), , IF( ISBLANK(O1075), 1,) ))</f>
        <v>0</v>
      </c>
      <c r="O1075" s="44"/>
      <c r="P1075" s="37" t="str">
        <f aca="false">IF(ISBLANK(O1075),"a","b")</f>
        <v>a</v>
      </c>
      <c r="Q1075" s="34" t="str">
        <f aca="false">IF(ISBLANK(B1075),"",IF(P1075="b",O1075,IF(P1075="a","")))</f>
        <v/>
      </c>
      <c r="R1075" s="35" t="n">
        <f aca="false">IF(ISBLANK(B1075),"",IF( ISBLANK(O1075), , 1))</f>
        <v>0</v>
      </c>
      <c r="S1075" s="38" t="str">
        <f aca="true">IF(ISBLANK(B1075),"",IF( ISBLANK(K1075), "" , IF( ISBLANK(O1075), (TODAY()-K1075)/365, (O1075-K1075)/365)) )</f>
        <v/>
      </c>
      <c r="T1075" s="38" t="str">
        <f aca="false">IF(ISBLANK(B1075),"",IF( ISBLANK(K1075), "" , IF( ISBLANK(O1075), ($Z$41-K1075)/365, (O1075-K1075)/365)) )</f>
        <v/>
      </c>
      <c r="U1075" s="38" t="str">
        <f aca="true">IF(ISBLANK(B1075),"",IF( ISBLANK(O1075), "", (TODAY()-O1075)/365))</f>
        <v/>
      </c>
      <c r="V1075" s="38" t="str">
        <f aca="false">IF(ISBLANK(B1075),"",IF( ISBLANK(O1075), "", ($Z$41-O1075)/365))</f>
        <v/>
      </c>
    </row>
    <row r="1076" customFormat="false" ht="15" hidden="false" customHeight="false" outlineLevel="0" collapsed="false">
      <c r="A1076" s="1" t="n">
        <v>1080</v>
      </c>
      <c r="B1076" s="28" t="n">
        <v>273</v>
      </c>
      <c r="C1076" s="29"/>
      <c r="D1076" s="30" t="str">
        <f aca="false">CONCATENATE(E1076,", ",F1076,", кв-ры: ",H1076,", агр: ",I1076,", ",W1076)</f>
        <v>, , кв-ры: 6,16,26,36,46,56,, агр: , </v>
      </c>
      <c r="E1076" s="31"/>
      <c r="F1076" s="31"/>
      <c r="G1076" s="31"/>
      <c r="H1076" s="31" t="s">
        <v>55</v>
      </c>
      <c r="I1076" s="32"/>
      <c r="J1076" s="4"/>
      <c r="K1076" s="46"/>
      <c r="L1076" s="34" t="str">
        <f aca="false">IF(ISBLANK(K1076),"a","b")</f>
        <v>a</v>
      </c>
      <c r="M1076" s="34" t="str">
        <f aca="false">IF(ISBLANK(B1076),"",IF(L1076="b",K1076,IF(L1076="a","")))</f>
        <v/>
      </c>
      <c r="N1076" s="35" t="n">
        <f aca="false">IF(ISBLANK(B1076),"",IF( ISBLANK(K1076), , IF( ISBLANK(O1076), 1,) ))</f>
        <v>0</v>
      </c>
      <c r="O1076" s="44"/>
      <c r="P1076" s="37" t="str">
        <f aca="false">IF(ISBLANK(O1076),"a","b")</f>
        <v>a</v>
      </c>
      <c r="Q1076" s="34" t="str">
        <f aca="false">IF(ISBLANK(B1076),"",IF(P1076="b",O1076,IF(P1076="a","")))</f>
        <v/>
      </c>
      <c r="R1076" s="35" t="n">
        <f aca="false">IF(ISBLANK(B1076),"",IF( ISBLANK(O1076), , 1))</f>
        <v>0</v>
      </c>
      <c r="S1076" s="38" t="str">
        <f aca="true">IF(ISBLANK(B1076),"",IF( ISBLANK(K1076), "" , IF( ISBLANK(O1076), (TODAY()-K1076)/365, (O1076-K1076)/365)) )</f>
        <v/>
      </c>
      <c r="T1076" s="38" t="str">
        <f aca="false">IF(ISBLANK(B1076),"",IF( ISBLANK(K1076), "" , IF( ISBLANK(O1076), ($Z$41-K1076)/365, (O1076-K1076)/365)) )</f>
        <v/>
      </c>
      <c r="U1076" s="38" t="str">
        <f aca="true">IF(ISBLANK(B1076),"",IF( ISBLANK(O1076), "", (TODAY()-O1076)/365))</f>
        <v/>
      </c>
      <c r="V1076" s="38" t="str">
        <f aca="false">IF(ISBLANK(B1076),"",IF( ISBLANK(O1076), "", ($Z$41-O1076)/365))</f>
        <v/>
      </c>
    </row>
    <row r="1077" customFormat="false" ht="15" hidden="false" customHeight="false" outlineLevel="0" collapsed="false">
      <c r="A1077" s="1" t="n">
        <v>1081</v>
      </c>
      <c r="B1077" s="28" t="n">
        <v>274</v>
      </c>
      <c r="C1077" s="29"/>
      <c r="D1077" s="30" t="str">
        <f aca="false">CONCATENATE(E1077,", ",F1077,", кв-ры: ",H1077,", агр: ",I1077,", ",W1077)</f>
        <v>, , кв-ры: 7,17,27,37,47,57,, агр: , </v>
      </c>
      <c r="E1077" s="31"/>
      <c r="F1077" s="31"/>
      <c r="G1077" s="31"/>
      <c r="H1077" s="31" t="s">
        <v>56</v>
      </c>
      <c r="I1077" s="32"/>
      <c r="J1077" s="4"/>
      <c r="K1077" s="46"/>
      <c r="L1077" s="34" t="str">
        <f aca="false">IF(ISBLANK(K1077),"a","b")</f>
        <v>a</v>
      </c>
      <c r="M1077" s="34" t="str">
        <f aca="false">IF(ISBLANK(B1077),"",IF(L1077="b",K1077,IF(L1077="a","")))</f>
        <v/>
      </c>
      <c r="N1077" s="35" t="n">
        <f aca="false">IF(ISBLANK(B1077),"",IF( ISBLANK(K1077), , IF( ISBLANK(O1077), 1,) ))</f>
        <v>0</v>
      </c>
      <c r="O1077" s="44"/>
      <c r="P1077" s="37" t="str">
        <f aca="false">IF(ISBLANK(O1077),"a","b")</f>
        <v>a</v>
      </c>
      <c r="Q1077" s="34" t="str">
        <f aca="false">IF(ISBLANK(B1077),"",IF(P1077="b",O1077,IF(P1077="a","")))</f>
        <v/>
      </c>
      <c r="R1077" s="35" t="n">
        <f aca="false">IF(ISBLANK(B1077),"",IF( ISBLANK(O1077), , 1))</f>
        <v>0</v>
      </c>
      <c r="S1077" s="38" t="str">
        <f aca="true">IF(ISBLANK(B1077),"",IF( ISBLANK(K1077), "" , IF( ISBLANK(O1077), (TODAY()-K1077)/365, (O1077-K1077)/365)) )</f>
        <v/>
      </c>
      <c r="T1077" s="38" t="str">
        <f aca="false">IF(ISBLANK(B1077),"",IF( ISBLANK(K1077), "" , IF( ISBLANK(O1077), ($Z$41-K1077)/365, (O1077-K1077)/365)) )</f>
        <v/>
      </c>
      <c r="U1077" s="38" t="str">
        <f aca="true">IF(ISBLANK(B1077),"",IF( ISBLANK(O1077), "", (TODAY()-O1077)/365))</f>
        <v/>
      </c>
      <c r="V1077" s="38" t="str">
        <f aca="false">IF(ISBLANK(B1077),"",IF( ISBLANK(O1077), "", ($Z$41-O1077)/365))</f>
        <v/>
      </c>
    </row>
    <row r="1078" customFormat="false" ht="15" hidden="false" customHeight="false" outlineLevel="0" collapsed="false">
      <c r="A1078" s="1" t="n">
        <v>1082</v>
      </c>
      <c r="B1078" s="28" t="n">
        <v>275</v>
      </c>
      <c r="C1078" s="29"/>
      <c r="D1078" s="30" t="str">
        <f aca="false">CONCATENATE(E1078,", ",F1078,", кв-ры: ",H1078,", агр: ",I1078,", ",W1078)</f>
        <v>, , кв-ры: 8,18,28,38,48,58,, агр: , </v>
      </c>
      <c r="E1078" s="31"/>
      <c r="F1078" s="31"/>
      <c r="G1078" s="31"/>
      <c r="H1078" s="31" t="s">
        <v>57</v>
      </c>
      <c r="I1078" s="32"/>
      <c r="J1078" s="4"/>
      <c r="K1078" s="46"/>
      <c r="L1078" s="34" t="str">
        <f aca="false">IF(ISBLANK(K1078),"a","b")</f>
        <v>a</v>
      </c>
      <c r="M1078" s="34" t="str">
        <f aca="false">IF(ISBLANK(B1078),"",IF(L1078="b",K1078,IF(L1078="a","")))</f>
        <v/>
      </c>
      <c r="N1078" s="35" t="n">
        <f aca="false">IF(ISBLANK(B1078),"",IF( ISBLANK(K1078), , IF( ISBLANK(O1078), 1,) ))</f>
        <v>0</v>
      </c>
      <c r="O1078" s="44"/>
      <c r="P1078" s="37" t="str">
        <f aca="false">IF(ISBLANK(O1078),"a","b")</f>
        <v>a</v>
      </c>
      <c r="Q1078" s="34" t="str">
        <f aca="false">IF(ISBLANK(B1078),"",IF(P1078="b",O1078,IF(P1078="a","")))</f>
        <v/>
      </c>
      <c r="R1078" s="35" t="n">
        <f aca="false">IF(ISBLANK(B1078),"",IF( ISBLANK(O1078), , 1))</f>
        <v>0</v>
      </c>
      <c r="S1078" s="38" t="str">
        <f aca="true">IF(ISBLANK(B1078),"",IF( ISBLANK(K1078), "" , IF( ISBLANK(O1078), (TODAY()-K1078)/365, (O1078-K1078)/365)) )</f>
        <v/>
      </c>
      <c r="T1078" s="38" t="str">
        <f aca="false">IF(ISBLANK(B1078),"",IF( ISBLANK(K1078), "" , IF( ISBLANK(O1078), ($Z$41-K1078)/365, (O1078-K1078)/365)) )</f>
        <v/>
      </c>
      <c r="U1078" s="38" t="str">
        <f aca="true">IF(ISBLANK(B1078),"",IF( ISBLANK(O1078), "", (TODAY()-O1078)/365))</f>
        <v/>
      </c>
      <c r="V1078" s="38" t="str">
        <f aca="false">IF(ISBLANK(B1078),"",IF( ISBLANK(O1078), "", ($Z$41-O1078)/365))</f>
        <v/>
      </c>
    </row>
    <row r="1079" customFormat="false" ht="15" hidden="false" customHeight="false" outlineLevel="0" collapsed="false">
      <c r="A1079" s="1" t="n">
        <v>1083</v>
      </c>
      <c r="B1079" s="28" t="n">
        <v>276</v>
      </c>
      <c r="C1079" s="29"/>
      <c r="D1079" s="30" t="str">
        <f aca="false">CONCATENATE(E1079,", ",F1079,", кв-ры: ",H1079,", агр: ",I1079,", ",W1079)</f>
        <v>, , кв-ры: 9,19,29,39,49,59,, агр: , </v>
      </c>
      <c r="E1079" s="31"/>
      <c r="F1079" s="31"/>
      <c r="G1079" s="31"/>
      <c r="H1079" s="31" t="s">
        <v>58</v>
      </c>
      <c r="I1079" s="32"/>
      <c r="J1079" s="4"/>
      <c r="K1079" s="46"/>
      <c r="L1079" s="34" t="str">
        <f aca="false">IF(ISBLANK(K1079),"a","b")</f>
        <v>a</v>
      </c>
      <c r="M1079" s="34" t="str">
        <f aca="false">IF(ISBLANK(B1079),"",IF(L1079="b",K1079,IF(L1079="a","")))</f>
        <v/>
      </c>
      <c r="N1079" s="35" t="n">
        <f aca="false">IF(ISBLANK(B1079),"",IF( ISBLANK(K1079), , IF( ISBLANK(O1079), 1,) ))</f>
        <v>0</v>
      </c>
      <c r="O1079" s="44"/>
      <c r="P1079" s="37" t="str">
        <f aca="false">IF(ISBLANK(O1079),"a","b")</f>
        <v>a</v>
      </c>
      <c r="Q1079" s="34" t="str">
        <f aca="false">IF(ISBLANK(B1079),"",IF(P1079="b",O1079,IF(P1079="a","")))</f>
        <v/>
      </c>
      <c r="R1079" s="35" t="n">
        <f aca="false">IF(ISBLANK(B1079),"",IF( ISBLANK(O1079), , 1))</f>
        <v>0</v>
      </c>
      <c r="S1079" s="38" t="str">
        <f aca="true">IF(ISBLANK(B1079),"",IF( ISBLANK(K1079), "" , IF( ISBLANK(O1079), (TODAY()-K1079)/365, (O1079-K1079)/365)) )</f>
        <v/>
      </c>
      <c r="T1079" s="38" t="str">
        <f aca="false">IF(ISBLANK(B1079),"",IF( ISBLANK(K1079), "" , IF( ISBLANK(O1079), ($Z$41-K1079)/365, (O1079-K1079)/365)) )</f>
        <v/>
      </c>
      <c r="U1079" s="38" t="str">
        <f aca="true">IF(ISBLANK(B1079),"",IF( ISBLANK(O1079), "", (TODAY()-O1079)/365))</f>
        <v/>
      </c>
      <c r="V1079" s="38" t="str">
        <f aca="false">IF(ISBLANK(B1079),"",IF( ISBLANK(O1079), "", ($Z$41-O1079)/365))</f>
        <v/>
      </c>
    </row>
    <row r="1080" customFormat="false" ht="15" hidden="false" customHeight="false" outlineLevel="0" collapsed="false">
      <c r="A1080" s="1" t="n">
        <v>1084</v>
      </c>
      <c r="B1080" s="28" t="n">
        <v>277</v>
      </c>
      <c r="C1080" s="29"/>
      <c r="D1080" s="30" t="str">
        <f aca="false">CONCATENATE(E1080,", ",F1080,", кв-ры: ",H1080,", агр: ",I1080,", ",W1080)</f>
        <v>, , кв-ры: 10,20,30,40,50,60,, агр: , </v>
      </c>
      <c r="E1080" s="31"/>
      <c r="F1080" s="31"/>
      <c r="G1080" s="31"/>
      <c r="H1080" s="31" t="s">
        <v>59</v>
      </c>
      <c r="I1080" s="32"/>
      <c r="J1080" s="4"/>
      <c r="K1080" s="46"/>
      <c r="L1080" s="34" t="str">
        <f aca="false">IF(ISBLANK(K1080),"a","b")</f>
        <v>a</v>
      </c>
      <c r="M1080" s="34" t="str">
        <f aca="false">IF(ISBLANK(B1080),"",IF(L1080="b",K1080,IF(L1080="a","")))</f>
        <v/>
      </c>
      <c r="N1080" s="35" t="n">
        <f aca="false">IF(ISBLANK(B1080),"",IF( ISBLANK(K1080), , IF( ISBLANK(O1080), 1,) ))</f>
        <v>0</v>
      </c>
      <c r="O1080" s="44"/>
      <c r="P1080" s="37" t="str">
        <f aca="false">IF(ISBLANK(O1080),"a","b")</f>
        <v>a</v>
      </c>
      <c r="Q1080" s="34" t="str">
        <f aca="false">IF(ISBLANK(B1080),"",IF(P1080="b",O1080,IF(P1080="a","")))</f>
        <v/>
      </c>
      <c r="R1080" s="35" t="n">
        <f aca="false">IF(ISBLANK(B1080),"",IF( ISBLANK(O1080), , 1))</f>
        <v>0</v>
      </c>
      <c r="S1080" s="38" t="str">
        <f aca="true">IF(ISBLANK(B1080),"",IF( ISBLANK(K1080), "" , IF( ISBLANK(O1080), (TODAY()-K1080)/365, (O1080-K1080)/365)) )</f>
        <v/>
      </c>
      <c r="T1080" s="38" t="str">
        <f aca="false">IF(ISBLANK(B1080),"",IF( ISBLANK(K1080), "" , IF( ISBLANK(O1080), ($Z$41-K1080)/365, (O1080-K1080)/365)) )</f>
        <v/>
      </c>
      <c r="U1080" s="38" t="str">
        <f aca="true">IF(ISBLANK(B1080),"",IF( ISBLANK(O1080), "", (TODAY()-O1080)/365))</f>
        <v/>
      </c>
      <c r="V1080" s="38" t="str">
        <f aca="false">IF(ISBLANK(B1080),"",IF( ISBLANK(O1080), "", ($Z$41-O1080)/365))</f>
        <v/>
      </c>
    </row>
    <row r="1081" customFormat="false" ht="15" hidden="false" customHeight="false" outlineLevel="0" collapsed="false">
      <c r="A1081" s="1" t="n">
        <v>1085</v>
      </c>
      <c r="B1081" s="28" t="n">
        <v>278</v>
      </c>
      <c r="C1081" s="29" t="n">
        <v>5</v>
      </c>
      <c r="D1081" s="30" t="str">
        <f aca="false">CONCATENATE(E1081,", ",F1081,", кв-ры: ",H1081,", агр: ",I1081,", ",W1081)</f>
        <v> Красноармейская , 13, кв-ры: 1,11,21,31,41,51,61,71,81,91,, агр: , </v>
      </c>
      <c r="E1081" s="31" t="s">
        <v>202</v>
      </c>
      <c r="F1081" s="31" t="n">
        <v>13</v>
      </c>
      <c r="G1081" s="31" t="n">
        <v>94</v>
      </c>
      <c r="H1081" s="31" t="s">
        <v>137</v>
      </c>
      <c r="I1081" s="32"/>
      <c r="J1081" s="4"/>
      <c r="K1081" s="46"/>
      <c r="L1081" s="34" t="str">
        <f aca="false">IF(ISBLANK(K1081),"a","b")</f>
        <v>a</v>
      </c>
      <c r="M1081" s="34" t="str">
        <f aca="false">IF(ISBLANK(B1081),"",IF(L1081="b",K1081,IF(L1081="a","")))</f>
        <v/>
      </c>
      <c r="N1081" s="35" t="n">
        <f aca="false">IF(ISBLANK(B1081),"",IF( ISBLANK(K1081), , IF( ISBLANK(O1081), 1,) ))</f>
        <v>0</v>
      </c>
      <c r="O1081" s="44"/>
      <c r="P1081" s="37" t="str">
        <f aca="false">IF(ISBLANK(O1081),"a","b")</f>
        <v>a</v>
      </c>
      <c r="Q1081" s="34" t="str">
        <f aca="false">IF(ISBLANK(B1081),"",IF(P1081="b",O1081,IF(P1081="a","")))</f>
        <v/>
      </c>
      <c r="R1081" s="35" t="n">
        <f aca="false">IF(ISBLANK(B1081),"",IF( ISBLANK(O1081), , 1))</f>
        <v>0</v>
      </c>
      <c r="S1081" s="38" t="str">
        <f aca="true">IF(ISBLANK(B1081),"",IF( ISBLANK(K1081), "" , IF( ISBLANK(O1081), (TODAY()-K1081)/365, (O1081-K1081)/365)) )</f>
        <v/>
      </c>
      <c r="T1081" s="38" t="str">
        <f aca="false">IF(ISBLANK(B1081),"",IF( ISBLANK(K1081), "" , IF( ISBLANK(O1081), ($Z$41-K1081)/365, (O1081-K1081)/365)) )</f>
        <v/>
      </c>
      <c r="U1081" s="38" t="str">
        <f aca="true">IF(ISBLANK(B1081),"",IF( ISBLANK(O1081), "", (TODAY()-O1081)/365))</f>
        <v/>
      </c>
      <c r="V1081" s="38" t="str">
        <f aca="false">IF(ISBLANK(B1081),"",IF( ISBLANK(O1081), "", ($Z$41-O1081)/365))</f>
        <v/>
      </c>
    </row>
    <row r="1082" customFormat="false" ht="15" hidden="false" customHeight="false" outlineLevel="0" collapsed="false">
      <c r="A1082" s="1" t="n">
        <v>1086</v>
      </c>
      <c r="B1082" s="28" t="n">
        <v>279</v>
      </c>
      <c r="C1082" s="29"/>
      <c r="D1082" s="30" t="str">
        <f aca="false">CONCATENATE(E1082,", ",F1082,", кв-ры: ",H1082,", агр: ",I1082,", ",W1082)</f>
        <v>, , кв-ры: 2,12,22,32,42,52,62,72,82,92,, агр: , </v>
      </c>
      <c r="E1082" s="31"/>
      <c r="F1082" s="31"/>
      <c r="G1082" s="31"/>
      <c r="H1082" s="31" t="s">
        <v>139</v>
      </c>
      <c r="I1082" s="32"/>
      <c r="J1082" s="4"/>
      <c r="K1082" s="46"/>
      <c r="L1082" s="34" t="str">
        <f aca="false">IF(ISBLANK(K1082),"a","b")</f>
        <v>a</v>
      </c>
      <c r="M1082" s="34" t="str">
        <f aca="false">IF(ISBLANK(B1082),"",IF(L1082="b",K1082,IF(L1082="a","")))</f>
        <v/>
      </c>
      <c r="N1082" s="35" t="n">
        <f aca="false">IF(ISBLANK(B1082),"",IF( ISBLANK(K1082), , IF( ISBLANK(O1082), 1,) ))</f>
        <v>0</v>
      </c>
      <c r="O1082" s="44"/>
      <c r="P1082" s="37" t="str">
        <f aca="false">IF(ISBLANK(O1082),"a","b")</f>
        <v>a</v>
      </c>
      <c r="Q1082" s="34" t="str">
        <f aca="false">IF(ISBLANK(B1082),"",IF(P1082="b",O1082,IF(P1082="a","")))</f>
        <v/>
      </c>
      <c r="R1082" s="35" t="n">
        <f aca="false">IF(ISBLANK(B1082),"",IF( ISBLANK(O1082), , 1))</f>
        <v>0</v>
      </c>
      <c r="S1082" s="38" t="str">
        <f aca="true">IF(ISBLANK(B1082),"",IF( ISBLANK(K1082), "" , IF( ISBLANK(O1082), (TODAY()-K1082)/365, (O1082-K1082)/365)) )</f>
        <v/>
      </c>
      <c r="T1082" s="38" t="str">
        <f aca="false">IF(ISBLANK(B1082),"",IF( ISBLANK(K1082), "" , IF( ISBLANK(O1082), ($Z$41-K1082)/365, (O1082-K1082)/365)) )</f>
        <v/>
      </c>
      <c r="U1082" s="38" t="str">
        <f aca="true">IF(ISBLANK(B1082),"",IF( ISBLANK(O1082), "", (TODAY()-O1082)/365))</f>
        <v/>
      </c>
      <c r="V1082" s="38" t="str">
        <f aca="false">IF(ISBLANK(B1082),"",IF( ISBLANK(O1082), "", ($Z$41-O1082)/365))</f>
        <v/>
      </c>
    </row>
    <row r="1083" customFormat="false" ht="15" hidden="false" customHeight="false" outlineLevel="0" collapsed="false">
      <c r="A1083" s="1" t="n">
        <v>1087</v>
      </c>
      <c r="B1083" s="28" t="n">
        <v>280</v>
      </c>
      <c r="C1083" s="29"/>
      <c r="D1083" s="30" t="str">
        <f aca="false">CONCATENATE(E1083,", ",F1083,", кв-ры: ",H1083,", агр: ",I1083,", ",W1083)</f>
        <v>, , кв-ры: 3,13,23,33,43,53,63,73,83,93,, агр: , </v>
      </c>
      <c r="E1083" s="31"/>
      <c r="F1083" s="31"/>
      <c r="G1083" s="31"/>
      <c r="H1083" s="31" t="s">
        <v>140</v>
      </c>
      <c r="I1083" s="32"/>
      <c r="J1083" s="4"/>
      <c r="K1083" s="46"/>
      <c r="L1083" s="34" t="str">
        <f aca="false">IF(ISBLANK(K1083),"a","b")</f>
        <v>a</v>
      </c>
      <c r="M1083" s="34" t="str">
        <f aca="false">IF(ISBLANK(B1083),"",IF(L1083="b",K1083,IF(L1083="a","")))</f>
        <v/>
      </c>
      <c r="N1083" s="35" t="n">
        <f aca="false">IF(ISBLANK(B1083),"",IF( ISBLANK(K1083), , IF( ISBLANK(O1083), 1,) ))</f>
        <v>0</v>
      </c>
      <c r="O1083" s="44"/>
      <c r="P1083" s="37" t="str">
        <f aca="false">IF(ISBLANK(O1083),"a","b")</f>
        <v>a</v>
      </c>
      <c r="Q1083" s="34" t="str">
        <f aca="false">IF(ISBLANK(B1083),"",IF(P1083="b",O1083,IF(P1083="a","")))</f>
        <v/>
      </c>
      <c r="R1083" s="35" t="n">
        <f aca="false">IF(ISBLANK(B1083),"",IF( ISBLANK(O1083), , 1))</f>
        <v>0</v>
      </c>
      <c r="S1083" s="38" t="str">
        <f aca="true">IF(ISBLANK(B1083),"",IF( ISBLANK(K1083), "" , IF( ISBLANK(O1083), (TODAY()-K1083)/365, (O1083-K1083)/365)) )</f>
        <v/>
      </c>
      <c r="T1083" s="38" t="str">
        <f aca="false">IF(ISBLANK(B1083),"",IF( ISBLANK(K1083), "" , IF( ISBLANK(O1083), ($Z$41-K1083)/365, (O1083-K1083)/365)) )</f>
        <v/>
      </c>
      <c r="U1083" s="38" t="str">
        <f aca="true">IF(ISBLANK(B1083),"",IF( ISBLANK(O1083), "", (TODAY()-O1083)/365))</f>
        <v/>
      </c>
      <c r="V1083" s="38" t="str">
        <f aca="false">IF(ISBLANK(B1083),"",IF( ISBLANK(O1083), "", ($Z$41-O1083)/365))</f>
        <v/>
      </c>
    </row>
    <row r="1084" customFormat="false" ht="15" hidden="false" customHeight="false" outlineLevel="0" collapsed="false">
      <c r="A1084" s="1" t="n">
        <v>1088</v>
      </c>
      <c r="B1084" s="28" t="n">
        <v>281</v>
      </c>
      <c r="C1084" s="29"/>
      <c r="D1084" s="30" t="str">
        <f aca="false">CONCATENATE(E1084,", ",F1084,", кв-ры: ",H1084,", агр: ",I1084,", ",W1084)</f>
        <v>, , кв-ры: 4,14,24,34,44,54,64,74,84,94,, агр: , </v>
      </c>
      <c r="E1084" s="31"/>
      <c r="F1084" s="31"/>
      <c r="G1084" s="31"/>
      <c r="H1084" s="31" t="s">
        <v>141</v>
      </c>
      <c r="I1084" s="32"/>
      <c r="J1084" s="4"/>
      <c r="K1084" s="46"/>
      <c r="L1084" s="34" t="str">
        <f aca="false">IF(ISBLANK(K1084),"a","b")</f>
        <v>a</v>
      </c>
      <c r="M1084" s="34" t="str">
        <f aca="false">IF(ISBLANK(B1084),"",IF(L1084="b",K1084,IF(L1084="a","")))</f>
        <v/>
      </c>
      <c r="N1084" s="35" t="n">
        <f aca="false">IF(ISBLANK(B1084),"",IF( ISBLANK(K1084), , IF( ISBLANK(O1084), 1,) ))</f>
        <v>0</v>
      </c>
      <c r="O1084" s="44"/>
      <c r="P1084" s="37" t="str">
        <f aca="false">IF(ISBLANK(O1084),"a","b")</f>
        <v>a</v>
      </c>
      <c r="Q1084" s="34" t="str">
        <f aca="false">IF(ISBLANK(B1084),"",IF(P1084="b",O1084,IF(P1084="a","")))</f>
        <v/>
      </c>
      <c r="R1084" s="35" t="n">
        <f aca="false">IF(ISBLANK(B1084),"",IF( ISBLANK(O1084), , 1))</f>
        <v>0</v>
      </c>
      <c r="S1084" s="38" t="str">
        <f aca="true">IF(ISBLANK(B1084),"",IF( ISBLANK(K1084), "" , IF( ISBLANK(O1084), (TODAY()-K1084)/365, (O1084-K1084)/365)) )</f>
        <v/>
      </c>
      <c r="T1084" s="38" t="str">
        <f aca="false">IF(ISBLANK(B1084),"",IF( ISBLANK(K1084), "" , IF( ISBLANK(O1084), ($Z$41-K1084)/365, (O1084-K1084)/365)) )</f>
        <v/>
      </c>
      <c r="U1084" s="38" t="str">
        <f aca="true">IF(ISBLANK(B1084),"",IF( ISBLANK(O1084), "", (TODAY()-O1084)/365))</f>
        <v/>
      </c>
      <c r="V1084" s="38" t="str">
        <f aca="false">IF(ISBLANK(B1084),"",IF( ISBLANK(O1084), "", ($Z$41-O1084)/365))</f>
        <v/>
      </c>
    </row>
    <row r="1085" customFormat="false" ht="15" hidden="false" customHeight="false" outlineLevel="0" collapsed="false">
      <c r="A1085" s="1" t="n">
        <v>1089</v>
      </c>
      <c r="B1085" s="28" t="n">
        <v>282</v>
      </c>
      <c r="C1085" s="29"/>
      <c r="D1085" s="30" t="str">
        <f aca="false">CONCATENATE(E1085,", ",F1085,", кв-ры: ",H1085,", агр: ",I1085,", ",W1085)</f>
        <v>, , кв-ры: 5,15,25,35,45,55,65,75,85,, агр: , </v>
      </c>
      <c r="E1085" s="31"/>
      <c r="F1085" s="31"/>
      <c r="G1085" s="31"/>
      <c r="H1085" s="31" t="s">
        <v>182</v>
      </c>
      <c r="I1085" s="32"/>
      <c r="J1085" s="4"/>
      <c r="K1085" s="46"/>
      <c r="L1085" s="34" t="str">
        <f aca="false">IF(ISBLANK(K1085),"a","b")</f>
        <v>a</v>
      </c>
      <c r="M1085" s="34" t="str">
        <f aca="false">IF(ISBLANK(B1085),"",IF(L1085="b",K1085,IF(L1085="a","")))</f>
        <v/>
      </c>
      <c r="N1085" s="35" t="n">
        <f aca="false">IF(ISBLANK(B1085),"",IF( ISBLANK(K1085), , IF( ISBLANK(O1085), 1,) ))</f>
        <v>0</v>
      </c>
      <c r="O1085" s="44"/>
      <c r="P1085" s="37" t="str">
        <f aca="false">IF(ISBLANK(O1085),"a","b")</f>
        <v>a</v>
      </c>
      <c r="Q1085" s="34" t="str">
        <f aca="false">IF(ISBLANK(B1085),"",IF(P1085="b",O1085,IF(P1085="a","")))</f>
        <v/>
      </c>
      <c r="R1085" s="35" t="n">
        <f aca="false">IF(ISBLANK(B1085),"",IF( ISBLANK(O1085), , 1))</f>
        <v>0</v>
      </c>
      <c r="S1085" s="38" t="str">
        <f aca="true">IF(ISBLANK(B1085),"",IF( ISBLANK(K1085), "" , IF( ISBLANK(O1085), (TODAY()-K1085)/365, (O1085-K1085)/365)) )</f>
        <v/>
      </c>
      <c r="T1085" s="38" t="str">
        <f aca="false">IF(ISBLANK(B1085),"",IF( ISBLANK(K1085), "" , IF( ISBLANK(O1085), ($Z$41-K1085)/365, (O1085-K1085)/365)) )</f>
        <v/>
      </c>
      <c r="U1085" s="38" t="str">
        <f aca="true">IF(ISBLANK(B1085),"",IF( ISBLANK(O1085), "", (TODAY()-O1085)/365))</f>
        <v/>
      </c>
      <c r="V1085" s="38" t="str">
        <f aca="false">IF(ISBLANK(B1085),"",IF( ISBLANK(O1085), "", ($Z$41-O1085)/365))</f>
        <v/>
      </c>
    </row>
    <row r="1086" customFormat="false" ht="15" hidden="false" customHeight="false" outlineLevel="0" collapsed="false">
      <c r="A1086" s="1" t="n">
        <v>1090</v>
      </c>
      <c r="B1086" s="28" t="n">
        <v>283</v>
      </c>
      <c r="C1086" s="29"/>
      <c r="D1086" s="30" t="str">
        <f aca="false">CONCATENATE(E1086,", ",F1086,", кв-ры: ",H1086,", агр: ",I1086,", ",W1086)</f>
        <v>, , кв-ры: 6,16,26,36,46,56,66,76,86,, агр: , </v>
      </c>
      <c r="E1086" s="31"/>
      <c r="F1086" s="31"/>
      <c r="G1086" s="31"/>
      <c r="H1086" s="31" t="s">
        <v>183</v>
      </c>
      <c r="I1086" s="32"/>
      <c r="J1086" s="4"/>
      <c r="K1086" s="46"/>
      <c r="L1086" s="34" t="str">
        <f aca="false">IF(ISBLANK(K1086),"a","b")</f>
        <v>a</v>
      </c>
      <c r="M1086" s="34" t="str">
        <f aca="false">IF(ISBLANK(B1086),"",IF(L1086="b",K1086,IF(L1086="a","")))</f>
        <v/>
      </c>
      <c r="N1086" s="35" t="n">
        <f aca="false">IF(ISBLANK(B1086),"",IF( ISBLANK(K1086), , IF( ISBLANK(O1086), 1,) ))</f>
        <v>0</v>
      </c>
      <c r="O1086" s="44"/>
      <c r="P1086" s="37" t="str">
        <f aca="false">IF(ISBLANK(O1086),"a","b")</f>
        <v>a</v>
      </c>
      <c r="Q1086" s="34" t="str">
        <f aca="false">IF(ISBLANK(B1086),"",IF(P1086="b",O1086,IF(P1086="a","")))</f>
        <v/>
      </c>
      <c r="R1086" s="35" t="n">
        <f aca="false">IF(ISBLANK(B1086),"",IF( ISBLANK(O1086), , 1))</f>
        <v>0</v>
      </c>
      <c r="S1086" s="38" t="str">
        <f aca="true">IF(ISBLANK(B1086),"",IF( ISBLANK(K1086), "" , IF( ISBLANK(O1086), (TODAY()-K1086)/365, (O1086-K1086)/365)) )</f>
        <v/>
      </c>
      <c r="T1086" s="38" t="str">
        <f aca="false">IF(ISBLANK(B1086),"",IF( ISBLANK(K1086), "" , IF( ISBLANK(O1086), ($Z$41-K1086)/365, (O1086-K1086)/365)) )</f>
        <v/>
      </c>
      <c r="U1086" s="38" t="str">
        <f aca="true">IF(ISBLANK(B1086),"",IF( ISBLANK(O1086), "", (TODAY()-O1086)/365))</f>
        <v/>
      </c>
      <c r="V1086" s="38" t="str">
        <f aca="false">IF(ISBLANK(B1086),"",IF( ISBLANK(O1086), "", ($Z$41-O1086)/365))</f>
        <v/>
      </c>
    </row>
    <row r="1087" customFormat="false" ht="15" hidden="false" customHeight="false" outlineLevel="0" collapsed="false">
      <c r="A1087" s="1" t="n">
        <v>1091</v>
      </c>
      <c r="B1087" s="28" t="n">
        <v>284</v>
      </c>
      <c r="C1087" s="29"/>
      <c r="D1087" s="30" t="str">
        <f aca="false">CONCATENATE(E1087,", ",F1087,", кв-ры: ",H1087,", агр: ",I1087,", ",W1087)</f>
        <v>, , кв-ры: 7,17,27,37,47,57,67,77,87,, агр: , </v>
      </c>
      <c r="E1087" s="31"/>
      <c r="F1087" s="31"/>
      <c r="G1087" s="31"/>
      <c r="H1087" s="31" t="s">
        <v>184</v>
      </c>
      <c r="I1087" s="32"/>
      <c r="J1087" s="4"/>
      <c r="K1087" s="46"/>
      <c r="L1087" s="34" t="str">
        <f aca="false">IF(ISBLANK(K1087),"a","b")</f>
        <v>a</v>
      </c>
      <c r="M1087" s="34" t="str">
        <f aca="false">IF(ISBLANK(B1087),"",IF(L1087="b",K1087,IF(L1087="a","")))</f>
        <v/>
      </c>
      <c r="N1087" s="35" t="n">
        <f aca="false">IF(ISBLANK(B1087),"",IF( ISBLANK(K1087), , IF( ISBLANK(O1087), 1,) ))</f>
        <v>0</v>
      </c>
      <c r="O1087" s="44"/>
      <c r="P1087" s="37" t="str">
        <f aca="false">IF(ISBLANK(O1087),"a","b")</f>
        <v>a</v>
      </c>
      <c r="Q1087" s="34" t="str">
        <f aca="false">IF(ISBLANK(B1087),"",IF(P1087="b",O1087,IF(P1087="a","")))</f>
        <v/>
      </c>
      <c r="R1087" s="35" t="n">
        <f aca="false">IF(ISBLANK(B1087),"",IF( ISBLANK(O1087), , 1))</f>
        <v>0</v>
      </c>
      <c r="S1087" s="38" t="str">
        <f aca="true">IF(ISBLANK(B1087),"",IF( ISBLANK(K1087), "" , IF( ISBLANK(O1087), (TODAY()-K1087)/365, (O1087-K1087)/365)) )</f>
        <v/>
      </c>
      <c r="T1087" s="38" t="str">
        <f aca="false">IF(ISBLANK(B1087),"",IF( ISBLANK(K1087), "" , IF( ISBLANK(O1087), ($Z$41-K1087)/365, (O1087-K1087)/365)) )</f>
        <v/>
      </c>
      <c r="U1087" s="38" t="str">
        <f aca="true">IF(ISBLANK(B1087),"",IF( ISBLANK(O1087), "", (TODAY()-O1087)/365))</f>
        <v/>
      </c>
      <c r="V1087" s="38" t="str">
        <f aca="false">IF(ISBLANK(B1087),"",IF( ISBLANK(O1087), "", ($Z$41-O1087)/365))</f>
        <v/>
      </c>
    </row>
    <row r="1088" customFormat="false" ht="15" hidden="false" customHeight="false" outlineLevel="0" collapsed="false">
      <c r="A1088" s="1" t="n">
        <v>1092</v>
      </c>
      <c r="B1088" s="28" t="n">
        <v>285</v>
      </c>
      <c r="C1088" s="29"/>
      <c r="D1088" s="30" t="str">
        <f aca="false">CONCATENATE(E1088,", ",F1088,", кв-ры: ",H1088,", агр: ",I1088,", ",W1088)</f>
        <v>, , кв-ры: 8,18,28,38,48,58,68,78,88,, агр: , </v>
      </c>
      <c r="E1088" s="31"/>
      <c r="F1088" s="31"/>
      <c r="G1088" s="31"/>
      <c r="H1088" s="31" t="s">
        <v>185</v>
      </c>
      <c r="I1088" s="32"/>
      <c r="J1088" s="4"/>
      <c r="K1088" s="46"/>
      <c r="L1088" s="34" t="str">
        <f aca="false">IF(ISBLANK(K1088),"a","b")</f>
        <v>a</v>
      </c>
      <c r="M1088" s="34" t="str">
        <f aca="false">IF(ISBLANK(B1088),"",IF(L1088="b",K1088,IF(L1088="a","")))</f>
        <v/>
      </c>
      <c r="N1088" s="35" t="n">
        <f aca="false">IF(ISBLANK(B1088),"",IF( ISBLANK(K1088), , IF( ISBLANK(O1088), 1,) ))</f>
        <v>0</v>
      </c>
      <c r="O1088" s="44"/>
      <c r="P1088" s="37" t="str">
        <f aca="false">IF(ISBLANK(O1088),"a","b")</f>
        <v>a</v>
      </c>
      <c r="Q1088" s="34" t="str">
        <f aca="false">IF(ISBLANK(B1088),"",IF(P1088="b",O1088,IF(P1088="a","")))</f>
        <v/>
      </c>
      <c r="R1088" s="35" t="n">
        <f aca="false">IF(ISBLANK(B1088),"",IF( ISBLANK(O1088), , 1))</f>
        <v>0</v>
      </c>
      <c r="S1088" s="38" t="str">
        <f aca="true">IF(ISBLANK(B1088),"",IF( ISBLANK(K1088), "" , IF( ISBLANK(O1088), (TODAY()-K1088)/365, (O1088-K1088)/365)) )</f>
        <v/>
      </c>
      <c r="T1088" s="38" t="str">
        <f aca="false">IF(ISBLANK(B1088),"",IF( ISBLANK(K1088), "" , IF( ISBLANK(O1088), ($Z$41-K1088)/365, (O1088-K1088)/365)) )</f>
        <v/>
      </c>
      <c r="U1088" s="38" t="str">
        <f aca="true">IF(ISBLANK(B1088),"",IF( ISBLANK(O1088), "", (TODAY()-O1088)/365))</f>
        <v/>
      </c>
      <c r="V1088" s="38" t="str">
        <f aca="false">IF(ISBLANK(B1088),"",IF( ISBLANK(O1088), "", ($Z$41-O1088)/365))</f>
        <v/>
      </c>
    </row>
    <row r="1089" customFormat="false" ht="15" hidden="false" customHeight="false" outlineLevel="0" collapsed="false">
      <c r="A1089" s="1" t="n">
        <v>1093</v>
      </c>
      <c r="B1089" s="28" t="n">
        <v>286</v>
      </c>
      <c r="C1089" s="29"/>
      <c r="D1089" s="30" t="str">
        <f aca="false">CONCATENATE(E1089,", ",F1089,", кв-ры: ",H1089,", агр: ",I1089,", ",W1089)</f>
        <v>, , кв-ры: 9,19,29,39,49,59,69,79,89,, агр: , </v>
      </c>
      <c r="E1089" s="31"/>
      <c r="F1089" s="31"/>
      <c r="G1089" s="31"/>
      <c r="H1089" s="31" t="s">
        <v>148</v>
      </c>
      <c r="I1089" s="32"/>
      <c r="J1089" s="4"/>
      <c r="K1089" s="46"/>
      <c r="L1089" s="34" t="str">
        <f aca="false">IF(ISBLANK(K1089),"a","b")</f>
        <v>a</v>
      </c>
      <c r="M1089" s="34" t="str">
        <f aca="false">IF(ISBLANK(B1089),"",IF(L1089="b",K1089,IF(L1089="a","")))</f>
        <v/>
      </c>
      <c r="N1089" s="35" t="n">
        <f aca="false">IF(ISBLANK(B1089),"",IF( ISBLANK(K1089), , IF( ISBLANK(O1089), 1,) ))</f>
        <v>0</v>
      </c>
      <c r="O1089" s="44"/>
      <c r="P1089" s="37" t="str">
        <f aca="false">IF(ISBLANK(O1089),"a","b")</f>
        <v>a</v>
      </c>
      <c r="Q1089" s="34" t="str">
        <f aca="false">IF(ISBLANK(B1089),"",IF(P1089="b",O1089,IF(P1089="a","")))</f>
        <v/>
      </c>
      <c r="R1089" s="35" t="n">
        <f aca="false">IF(ISBLANK(B1089),"",IF( ISBLANK(O1089), , 1))</f>
        <v>0</v>
      </c>
      <c r="S1089" s="38" t="str">
        <f aca="true">IF(ISBLANK(B1089),"",IF( ISBLANK(K1089), "" , IF( ISBLANK(O1089), (TODAY()-K1089)/365, (O1089-K1089)/365)) )</f>
        <v/>
      </c>
      <c r="T1089" s="38" t="str">
        <f aca="false">IF(ISBLANK(B1089),"",IF( ISBLANK(K1089), "" , IF( ISBLANK(O1089), ($Z$41-K1089)/365, (O1089-K1089)/365)) )</f>
        <v/>
      </c>
      <c r="U1089" s="38" t="str">
        <f aca="true">IF(ISBLANK(B1089),"",IF( ISBLANK(O1089), "", (TODAY()-O1089)/365))</f>
        <v/>
      </c>
      <c r="V1089" s="38" t="str">
        <f aca="false">IF(ISBLANK(B1089),"",IF( ISBLANK(O1089), "", ($Z$41-O1089)/365))</f>
        <v/>
      </c>
    </row>
    <row r="1090" customFormat="false" ht="15" hidden="false" customHeight="false" outlineLevel="0" collapsed="false">
      <c r="A1090" s="1" t="n">
        <v>1094</v>
      </c>
      <c r="B1090" s="28" t="n">
        <v>287</v>
      </c>
      <c r="C1090" s="29"/>
      <c r="D1090" s="30" t="str">
        <f aca="false">CONCATENATE(E1090,", ",F1090,", кв-ры: ",H1090,", агр: ",I1090,", ",W1090)</f>
        <v>, , кв-ры: 10,20,30,40,50,60,70,80,90,, агр: , </v>
      </c>
      <c r="E1090" s="31"/>
      <c r="F1090" s="31"/>
      <c r="G1090" s="31"/>
      <c r="H1090" s="31" t="s">
        <v>147</v>
      </c>
      <c r="I1090" s="32"/>
      <c r="J1090" s="4"/>
      <c r="K1090" s="46"/>
      <c r="L1090" s="34" t="str">
        <f aca="false">IF(ISBLANK(K1090),"a","b")</f>
        <v>a</v>
      </c>
      <c r="M1090" s="34" t="str">
        <f aca="false">IF(ISBLANK(B1090),"",IF(L1090="b",K1090,IF(L1090="a","")))</f>
        <v/>
      </c>
      <c r="N1090" s="35" t="n">
        <f aca="false">IF(ISBLANK(B1090),"",IF( ISBLANK(K1090), , IF( ISBLANK(O1090), 1,) ))</f>
        <v>0</v>
      </c>
      <c r="O1090" s="44"/>
      <c r="P1090" s="37" t="str">
        <f aca="false">IF(ISBLANK(O1090),"a","b")</f>
        <v>a</v>
      </c>
      <c r="Q1090" s="34" t="str">
        <f aca="false">IF(ISBLANK(B1090),"",IF(P1090="b",O1090,IF(P1090="a","")))</f>
        <v/>
      </c>
      <c r="R1090" s="35" t="n">
        <f aca="false">IF(ISBLANK(B1090),"",IF( ISBLANK(O1090), , 1))</f>
        <v>0</v>
      </c>
      <c r="S1090" s="38" t="str">
        <f aca="true">IF(ISBLANK(B1090),"",IF( ISBLANK(K1090), "" , IF( ISBLANK(O1090), (TODAY()-K1090)/365, (O1090-K1090)/365)) )</f>
        <v/>
      </c>
      <c r="T1090" s="38" t="str">
        <f aca="false">IF(ISBLANK(B1090),"",IF( ISBLANK(K1090), "" , IF( ISBLANK(O1090), ($Z$41-K1090)/365, (O1090-K1090)/365)) )</f>
        <v/>
      </c>
      <c r="U1090" s="38" t="str">
        <f aca="true">IF(ISBLANK(B1090),"",IF( ISBLANK(O1090), "", (TODAY()-O1090)/365))</f>
        <v/>
      </c>
      <c r="V1090" s="38" t="str">
        <f aca="false">IF(ISBLANK(B1090),"",IF( ISBLANK(O1090), "", ($Z$41-O1090)/365))</f>
        <v/>
      </c>
    </row>
    <row r="1091" customFormat="false" ht="15" hidden="false" customHeight="false" outlineLevel="0" collapsed="false">
      <c r="A1091" s="1" t="n">
        <v>1095</v>
      </c>
      <c r="B1091" s="28" t="n">
        <v>288</v>
      </c>
      <c r="C1091" s="29" t="n">
        <v>6</v>
      </c>
      <c r="D1091" s="30" t="str">
        <f aca="false">CONCATENATE(E1091,", ",F1091,", кв-ры: ",H1091,", агр: ",I1091,", ",W1091)</f>
        <v> Красноармейская , 17, кв-ры: 1,11,21,31,41,51,61,, агр: , </v>
      </c>
      <c r="E1091" s="31" t="s">
        <v>202</v>
      </c>
      <c r="F1091" s="31" t="n">
        <v>17</v>
      </c>
      <c r="G1091" s="31" t="n">
        <v>70</v>
      </c>
      <c r="H1091" s="31" t="s">
        <v>50</v>
      </c>
      <c r="I1091" s="32"/>
      <c r="J1091" s="4"/>
      <c r="K1091" s="46"/>
      <c r="L1091" s="34" t="str">
        <f aca="false">IF(ISBLANK(K1091),"a","b")</f>
        <v>a</v>
      </c>
      <c r="M1091" s="34" t="str">
        <f aca="false">IF(ISBLANK(B1091),"",IF(L1091="b",K1091,IF(L1091="a","")))</f>
        <v/>
      </c>
      <c r="N1091" s="35" t="n">
        <f aca="false">IF(ISBLANK(B1091),"",IF( ISBLANK(K1091), , IF( ISBLANK(O1091), 1,) ))</f>
        <v>0</v>
      </c>
      <c r="O1091" s="44"/>
      <c r="P1091" s="37" t="str">
        <f aca="false">IF(ISBLANK(O1091),"a","b")</f>
        <v>a</v>
      </c>
      <c r="Q1091" s="34" t="str">
        <f aca="false">IF(ISBLANK(B1091),"",IF(P1091="b",O1091,IF(P1091="a","")))</f>
        <v/>
      </c>
      <c r="R1091" s="35" t="n">
        <f aca="false">IF(ISBLANK(B1091),"",IF( ISBLANK(O1091), , 1))</f>
        <v>0</v>
      </c>
      <c r="S1091" s="38" t="str">
        <f aca="true">IF(ISBLANK(B1091),"",IF( ISBLANK(K1091), "" , IF( ISBLANK(O1091), (TODAY()-K1091)/365, (O1091-K1091)/365)) )</f>
        <v/>
      </c>
      <c r="T1091" s="38" t="str">
        <f aca="false">IF(ISBLANK(B1091),"",IF( ISBLANK(K1091), "" , IF( ISBLANK(O1091), ($Z$41-K1091)/365, (O1091-K1091)/365)) )</f>
        <v/>
      </c>
      <c r="U1091" s="38" t="str">
        <f aca="true">IF(ISBLANK(B1091),"",IF( ISBLANK(O1091), "", (TODAY()-O1091)/365))</f>
        <v/>
      </c>
      <c r="V1091" s="38" t="str">
        <f aca="false">IF(ISBLANK(B1091),"",IF( ISBLANK(O1091), "", ($Z$41-O1091)/365))</f>
        <v/>
      </c>
    </row>
    <row r="1092" customFormat="false" ht="15" hidden="false" customHeight="false" outlineLevel="0" collapsed="false">
      <c r="A1092" s="1" t="n">
        <v>1096</v>
      </c>
      <c r="B1092" s="28" t="n">
        <v>289</v>
      </c>
      <c r="C1092" s="29"/>
      <c r="D1092" s="30" t="str">
        <f aca="false">CONCATENATE(E1092,", ",F1092,", кв-ры: ",H1092,", агр: ",I1092,", ",W1092)</f>
        <v>, , кв-ры: 2,12,22,32,42,52,62,, агр: , </v>
      </c>
      <c r="E1092" s="31"/>
      <c r="F1092" s="31"/>
      <c r="G1092" s="31"/>
      <c r="H1092" s="31" t="s">
        <v>51</v>
      </c>
      <c r="I1092" s="32"/>
      <c r="J1092" s="4"/>
      <c r="K1092" s="46"/>
      <c r="L1092" s="34" t="str">
        <f aca="false">IF(ISBLANK(K1092),"a","b")</f>
        <v>a</v>
      </c>
      <c r="M1092" s="34" t="str">
        <f aca="false">IF(ISBLANK(B1092),"",IF(L1092="b",K1092,IF(L1092="a","")))</f>
        <v/>
      </c>
      <c r="N1092" s="35" t="n">
        <f aca="false">IF(ISBLANK(B1092),"",IF( ISBLANK(K1092), , IF( ISBLANK(O1092), 1,) ))</f>
        <v>0</v>
      </c>
      <c r="O1092" s="44"/>
      <c r="P1092" s="37" t="str">
        <f aca="false">IF(ISBLANK(O1092),"a","b")</f>
        <v>a</v>
      </c>
      <c r="Q1092" s="34" t="str">
        <f aca="false">IF(ISBLANK(B1092),"",IF(P1092="b",O1092,IF(P1092="a","")))</f>
        <v/>
      </c>
      <c r="R1092" s="35" t="n">
        <f aca="false">IF(ISBLANK(B1092),"",IF( ISBLANK(O1092), , 1))</f>
        <v>0</v>
      </c>
      <c r="S1092" s="38" t="str">
        <f aca="true">IF(ISBLANK(B1092),"",IF( ISBLANK(K1092), "" , IF( ISBLANK(O1092), (TODAY()-K1092)/365, (O1092-K1092)/365)) )</f>
        <v/>
      </c>
      <c r="T1092" s="38" t="str">
        <f aca="false">IF(ISBLANK(B1092),"",IF( ISBLANK(K1092), "" , IF( ISBLANK(O1092), ($Z$41-K1092)/365, (O1092-K1092)/365)) )</f>
        <v/>
      </c>
      <c r="U1092" s="38" t="str">
        <f aca="true">IF(ISBLANK(B1092),"",IF( ISBLANK(O1092), "", (TODAY()-O1092)/365))</f>
        <v/>
      </c>
      <c r="V1092" s="38" t="str">
        <f aca="false">IF(ISBLANK(B1092),"",IF( ISBLANK(O1092), "", ($Z$41-O1092)/365))</f>
        <v/>
      </c>
    </row>
    <row r="1093" customFormat="false" ht="15" hidden="false" customHeight="false" outlineLevel="0" collapsed="false">
      <c r="A1093" s="1" t="n">
        <v>1097</v>
      </c>
      <c r="B1093" s="28" t="n">
        <v>290</v>
      </c>
      <c r="C1093" s="29"/>
      <c r="D1093" s="30" t="str">
        <f aca="false">CONCATENATE(E1093,", ",F1093,", кв-ры: ",H1093,", агр: ",I1093,", ",W1093)</f>
        <v>, , кв-ры: 3,13,23,33,43,53,63,, агр: , </v>
      </c>
      <c r="E1093" s="31"/>
      <c r="F1093" s="31"/>
      <c r="G1093" s="31"/>
      <c r="H1093" s="31" t="s">
        <v>52</v>
      </c>
      <c r="I1093" s="32"/>
      <c r="J1093" s="4"/>
      <c r="K1093" s="46"/>
      <c r="L1093" s="34" t="str">
        <f aca="false">IF(ISBLANK(K1093),"a","b")</f>
        <v>a</v>
      </c>
      <c r="M1093" s="34" t="str">
        <f aca="false">IF(ISBLANK(B1093),"",IF(L1093="b",K1093,IF(L1093="a","")))</f>
        <v/>
      </c>
      <c r="N1093" s="35" t="n">
        <f aca="false">IF(ISBLANK(B1093),"",IF( ISBLANK(K1093), , IF( ISBLANK(O1093), 1,) ))</f>
        <v>0</v>
      </c>
      <c r="O1093" s="44"/>
      <c r="P1093" s="37" t="str">
        <f aca="false">IF(ISBLANK(O1093),"a","b")</f>
        <v>a</v>
      </c>
      <c r="Q1093" s="34" t="str">
        <f aca="false">IF(ISBLANK(B1093),"",IF(P1093="b",O1093,IF(P1093="a","")))</f>
        <v/>
      </c>
      <c r="R1093" s="35" t="n">
        <f aca="false">IF(ISBLANK(B1093),"",IF( ISBLANK(O1093), , 1))</f>
        <v>0</v>
      </c>
      <c r="S1093" s="38" t="str">
        <f aca="true">IF(ISBLANK(B1093),"",IF( ISBLANK(K1093), "" , IF( ISBLANK(O1093), (TODAY()-K1093)/365, (O1093-K1093)/365)) )</f>
        <v/>
      </c>
      <c r="T1093" s="38" t="str">
        <f aca="false">IF(ISBLANK(B1093),"",IF( ISBLANK(K1093), "" , IF( ISBLANK(O1093), ($Z$41-K1093)/365, (O1093-K1093)/365)) )</f>
        <v/>
      </c>
      <c r="U1093" s="38" t="str">
        <f aca="true">IF(ISBLANK(B1093),"",IF( ISBLANK(O1093), "", (TODAY()-O1093)/365))</f>
        <v/>
      </c>
      <c r="V1093" s="38" t="str">
        <f aca="false">IF(ISBLANK(B1093),"",IF( ISBLANK(O1093), "", ($Z$41-O1093)/365))</f>
        <v/>
      </c>
    </row>
    <row r="1094" customFormat="false" ht="15" hidden="false" customHeight="false" outlineLevel="0" collapsed="false">
      <c r="A1094" s="1" t="n">
        <v>1098</v>
      </c>
      <c r="B1094" s="28" t="n">
        <v>291</v>
      </c>
      <c r="C1094" s="29"/>
      <c r="D1094" s="30" t="str">
        <f aca="false">CONCATENATE(E1094,", ",F1094,", кв-ры: ",H1094,", агр: ",I1094,", ",W1094)</f>
        <v>, , кв-ры: 4,14,24,34,44,54,64,, агр: , </v>
      </c>
      <c r="E1094" s="31"/>
      <c r="F1094" s="31"/>
      <c r="G1094" s="31"/>
      <c r="H1094" s="31" t="s">
        <v>53</v>
      </c>
      <c r="I1094" s="32"/>
      <c r="J1094" s="4"/>
      <c r="K1094" s="46"/>
      <c r="L1094" s="34" t="str">
        <f aca="false">IF(ISBLANK(K1094),"a","b")</f>
        <v>a</v>
      </c>
      <c r="M1094" s="34" t="str">
        <f aca="false">IF(ISBLANK(B1094),"",IF(L1094="b",K1094,IF(L1094="a","")))</f>
        <v/>
      </c>
      <c r="N1094" s="35" t="n">
        <f aca="false">IF(ISBLANK(B1094),"",IF( ISBLANK(K1094), , IF( ISBLANK(O1094), 1,) ))</f>
        <v>0</v>
      </c>
      <c r="O1094" s="44"/>
      <c r="P1094" s="37" t="str">
        <f aca="false">IF(ISBLANK(O1094),"a","b")</f>
        <v>a</v>
      </c>
      <c r="Q1094" s="34" t="str">
        <f aca="false">IF(ISBLANK(B1094),"",IF(P1094="b",O1094,IF(P1094="a","")))</f>
        <v/>
      </c>
      <c r="R1094" s="35" t="n">
        <f aca="false">IF(ISBLANK(B1094),"",IF( ISBLANK(O1094), , 1))</f>
        <v>0</v>
      </c>
      <c r="S1094" s="38" t="str">
        <f aca="true">IF(ISBLANK(B1094),"",IF( ISBLANK(K1094), "" , IF( ISBLANK(O1094), (TODAY()-K1094)/365, (O1094-K1094)/365)) )</f>
        <v/>
      </c>
      <c r="T1094" s="38" t="str">
        <f aca="false">IF(ISBLANK(B1094),"",IF( ISBLANK(K1094), "" , IF( ISBLANK(O1094), ($Z$41-K1094)/365, (O1094-K1094)/365)) )</f>
        <v/>
      </c>
      <c r="U1094" s="38" t="str">
        <f aca="true">IF(ISBLANK(B1094),"",IF( ISBLANK(O1094), "", (TODAY()-O1094)/365))</f>
        <v/>
      </c>
      <c r="V1094" s="38" t="str">
        <f aca="false">IF(ISBLANK(B1094),"",IF( ISBLANK(O1094), "", ($Z$41-O1094)/365))</f>
        <v/>
      </c>
    </row>
    <row r="1095" customFormat="false" ht="15" hidden="false" customHeight="false" outlineLevel="0" collapsed="false">
      <c r="A1095" s="1" t="n">
        <v>1099</v>
      </c>
      <c r="B1095" s="28" t="n">
        <v>292</v>
      </c>
      <c r="C1095" s="29"/>
      <c r="D1095" s="30" t="str">
        <f aca="false">CONCATENATE(E1095,", ",F1095,", кв-ры: ",H1095,", агр: ",I1095,", ",W1095)</f>
        <v>, , кв-ры: 5,15,25,35,45,55,65,, агр: , </v>
      </c>
      <c r="E1095" s="31"/>
      <c r="F1095" s="31"/>
      <c r="G1095" s="31"/>
      <c r="H1095" s="31" t="s">
        <v>60</v>
      </c>
      <c r="I1095" s="32"/>
      <c r="J1095" s="4"/>
      <c r="K1095" s="46"/>
      <c r="L1095" s="34" t="str">
        <f aca="false">IF(ISBLANK(K1095),"a","b")</f>
        <v>a</v>
      </c>
      <c r="M1095" s="34" t="str">
        <f aca="false">IF(ISBLANK(B1095),"",IF(L1095="b",K1095,IF(L1095="a","")))</f>
        <v/>
      </c>
      <c r="N1095" s="35" t="n">
        <f aca="false">IF(ISBLANK(B1095),"",IF( ISBLANK(K1095), , IF( ISBLANK(O1095), 1,) ))</f>
        <v>0</v>
      </c>
      <c r="O1095" s="44"/>
      <c r="P1095" s="37" t="str">
        <f aca="false">IF(ISBLANK(O1095),"a","b")</f>
        <v>a</v>
      </c>
      <c r="Q1095" s="34" t="str">
        <f aca="false">IF(ISBLANK(B1095),"",IF(P1095="b",O1095,IF(P1095="a","")))</f>
        <v/>
      </c>
      <c r="R1095" s="35" t="n">
        <f aca="false">IF(ISBLANK(B1095),"",IF( ISBLANK(O1095), , 1))</f>
        <v>0</v>
      </c>
      <c r="S1095" s="38" t="str">
        <f aca="true">IF(ISBLANK(B1095),"",IF( ISBLANK(K1095), "" , IF( ISBLANK(O1095), (TODAY()-K1095)/365, (O1095-K1095)/365)) )</f>
        <v/>
      </c>
      <c r="T1095" s="38" t="str">
        <f aca="false">IF(ISBLANK(B1095),"",IF( ISBLANK(K1095), "" , IF( ISBLANK(O1095), ($Z$41-K1095)/365, (O1095-K1095)/365)) )</f>
        <v/>
      </c>
      <c r="U1095" s="38" t="str">
        <f aca="true">IF(ISBLANK(B1095),"",IF( ISBLANK(O1095), "", (TODAY()-O1095)/365))</f>
        <v/>
      </c>
      <c r="V1095" s="38" t="str">
        <f aca="false">IF(ISBLANK(B1095),"",IF( ISBLANK(O1095), "", ($Z$41-O1095)/365))</f>
        <v/>
      </c>
    </row>
    <row r="1096" customFormat="false" ht="15" hidden="false" customHeight="false" outlineLevel="0" collapsed="false">
      <c r="A1096" s="1" t="n">
        <v>1100</v>
      </c>
      <c r="B1096" s="28" t="n">
        <v>293</v>
      </c>
      <c r="C1096" s="29"/>
      <c r="D1096" s="30" t="str">
        <f aca="false">CONCATENATE(E1096,", ",F1096,", кв-ры: ",H1096,", агр: ",I1096,", ",W1096)</f>
        <v>, , кв-ры: 6,16,26,36,46,56,66,, агр: , </v>
      </c>
      <c r="E1096" s="31"/>
      <c r="F1096" s="31"/>
      <c r="G1096" s="31"/>
      <c r="H1096" s="31" t="s">
        <v>61</v>
      </c>
      <c r="I1096" s="32"/>
      <c r="J1096" s="4"/>
      <c r="K1096" s="46"/>
      <c r="L1096" s="34" t="str">
        <f aca="false">IF(ISBLANK(K1096),"a","b")</f>
        <v>a</v>
      </c>
      <c r="M1096" s="34" t="str">
        <f aca="false">IF(ISBLANK(B1096),"",IF(L1096="b",K1096,IF(L1096="a","")))</f>
        <v/>
      </c>
      <c r="N1096" s="35" t="n">
        <f aca="false">IF(ISBLANK(B1096),"",IF( ISBLANK(K1096), , IF( ISBLANK(O1096), 1,) ))</f>
        <v>0</v>
      </c>
      <c r="O1096" s="44"/>
      <c r="P1096" s="37" t="str">
        <f aca="false">IF(ISBLANK(O1096),"a","b")</f>
        <v>a</v>
      </c>
      <c r="Q1096" s="34" t="str">
        <f aca="false">IF(ISBLANK(B1096),"",IF(P1096="b",O1096,IF(P1096="a","")))</f>
        <v/>
      </c>
      <c r="R1096" s="35" t="n">
        <f aca="false">IF(ISBLANK(B1096),"",IF( ISBLANK(O1096), , 1))</f>
        <v>0</v>
      </c>
      <c r="S1096" s="38" t="str">
        <f aca="true">IF(ISBLANK(B1096),"",IF( ISBLANK(K1096), "" , IF( ISBLANK(O1096), (TODAY()-K1096)/365, (O1096-K1096)/365)) )</f>
        <v/>
      </c>
      <c r="T1096" s="38" t="str">
        <f aca="false">IF(ISBLANK(B1096),"",IF( ISBLANK(K1096), "" , IF( ISBLANK(O1096), ($Z$41-K1096)/365, (O1096-K1096)/365)) )</f>
        <v/>
      </c>
      <c r="U1096" s="38" t="str">
        <f aca="true">IF(ISBLANK(B1096),"",IF( ISBLANK(O1096), "", (TODAY()-O1096)/365))</f>
        <v/>
      </c>
      <c r="V1096" s="38" t="str">
        <f aca="false">IF(ISBLANK(B1096),"",IF( ISBLANK(O1096), "", ($Z$41-O1096)/365))</f>
        <v/>
      </c>
    </row>
    <row r="1097" customFormat="false" ht="15" hidden="false" customHeight="false" outlineLevel="0" collapsed="false">
      <c r="A1097" s="1" t="n">
        <v>1101</v>
      </c>
      <c r="B1097" s="28" t="n">
        <v>294</v>
      </c>
      <c r="C1097" s="29"/>
      <c r="D1097" s="30" t="str">
        <f aca="false">CONCATENATE(E1097,", ",F1097,", кв-ры: ",H1097,", агр: ",I1097,", ",W1097)</f>
        <v>, , кв-ры: 7,17,27,37,47,57,67,, агр: , </v>
      </c>
      <c r="E1097" s="31"/>
      <c r="F1097" s="31"/>
      <c r="G1097" s="31"/>
      <c r="H1097" s="31" t="s">
        <v>62</v>
      </c>
      <c r="I1097" s="32"/>
      <c r="J1097" s="4"/>
      <c r="K1097" s="46"/>
      <c r="L1097" s="34" t="str">
        <f aca="false">IF(ISBLANK(K1097),"a","b")</f>
        <v>a</v>
      </c>
      <c r="M1097" s="34" t="str">
        <f aca="false">IF(ISBLANK(B1097),"",IF(L1097="b",K1097,IF(L1097="a","")))</f>
        <v/>
      </c>
      <c r="N1097" s="35" t="n">
        <f aca="false">IF(ISBLANK(B1097),"",IF( ISBLANK(K1097), , IF( ISBLANK(O1097), 1,) ))</f>
        <v>0</v>
      </c>
      <c r="O1097" s="44"/>
      <c r="P1097" s="37" t="str">
        <f aca="false">IF(ISBLANK(O1097),"a","b")</f>
        <v>a</v>
      </c>
      <c r="Q1097" s="34" t="str">
        <f aca="false">IF(ISBLANK(B1097),"",IF(P1097="b",O1097,IF(P1097="a","")))</f>
        <v/>
      </c>
      <c r="R1097" s="35" t="n">
        <f aca="false">IF(ISBLANK(B1097),"",IF( ISBLANK(O1097), , 1))</f>
        <v>0</v>
      </c>
      <c r="S1097" s="38" t="str">
        <f aca="true">IF(ISBLANK(B1097),"",IF( ISBLANK(K1097), "" , IF( ISBLANK(O1097), (TODAY()-K1097)/365, (O1097-K1097)/365)) )</f>
        <v/>
      </c>
      <c r="T1097" s="38" t="str">
        <f aca="false">IF(ISBLANK(B1097),"",IF( ISBLANK(K1097), "" , IF( ISBLANK(O1097), ($Z$41-K1097)/365, (O1097-K1097)/365)) )</f>
        <v/>
      </c>
      <c r="U1097" s="38" t="str">
        <f aca="true">IF(ISBLANK(B1097),"",IF( ISBLANK(O1097), "", (TODAY()-O1097)/365))</f>
        <v/>
      </c>
      <c r="V1097" s="38" t="str">
        <f aca="false">IF(ISBLANK(B1097),"",IF( ISBLANK(O1097), "", ($Z$41-O1097)/365))</f>
        <v/>
      </c>
    </row>
    <row r="1098" customFormat="false" ht="15" hidden="false" customHeight="false" outlineLevel="0" collapsed="false">
      <c r="A1098" s="1" t="n">
        <v>1102</v>
      </c>
      <c r="B1098" s="28" t="n">
        <v>295</v>
      </c>
      <c r="C1098" s="29"/>
      <c r="D1098" s="30" t="str">
        <f aca="false">CONCATENATE(E1098,", ",F1098,", кв-ры: ",H1098,", агр: ",I1098,", ",W1098)</f>
        <v>, , кв-ры: 8,18,28,38,48,58,68,, агр: , </v>
      </c>
      <c r="E1098" s="31"/>
      <c r="F1098" s="31"/>
      <c r="G1098" s="31"/>
      <c r="H1098" s="31" t="s">
        <v>63</v>
      </c>
      <c r="I1098" s="32"/>
      <c r="J1098" s="4"/>
      <c r="K1098" s="46"/>
      <c r="L1098" s="34" t="str">
        <f aca="false">IF(ISBLANK(K1098),"a","b")</f>
        <v>a</v>
      </c>
      <c r="M1098" s="34" t="str">
        <f aca="false">IF(ISBLANK(B1098),"",IF(L1098="b",K1098,IF(L1098="a","")))</f>
        <v/>
      </c>
      <c r="N1098" s="35" t="n">
        <f aca="false">IF(ISBLANK(B1098),"",IF( ISBLANK(K1098), , IF( ISBLANK(O1098), 1,) ))</f>
        <v>0</v>
      </c>
      <c r="O1098" s="44"/>
      <c r="P1098" s="37" t="str">
        <f aca="false">IF(ISBLANK(O1098),"a","b")</f>
        <v>a</v>
      </c>
      <c r="Q1098" s="34" t="str">
        <f aca="false">IF(ISBLANK(B1098),"",IF(P1098="b",O1098,IF(P1098="a","")))</f>
        <v/>
      </c>
      <c r="R1098" s="35" t="n">
        <f aca="false">IF(ISBLANK(B1098),"",IF( ISBLANK(O1098), , 1))</f>
        <v>0</v>
      </c>
      <c r="S1098" s="38" t="str">
        <f aca="true">IF(ISBLANK(B1098),"",IF( ISBLANK(K1098), "" , IF( ISBLANK(O1098), (TODAY()-K1098)/365, (O1098-K1098)/365)) )</f>
        <v/>
      </c>
      <c r="T1098" s="38" t="str">
        <f aca="false">IF(ISBLANK(B1098),"",IF( ISBLANK(K1098), "" , IF( ISBLANK(O1098), ($Z$41-K1098)/365, (O1098-K1098)/365)) )</f>
        <v/>
      </c>
      <c r="U1098" s="38" t="str">
        <f aca="true">IF(ISBLANK(B1098),"",IF( ISBLANK(O1098), "", (TODAY()-O1098)/365))</f>
        <v/>
      </c>
      <c r="V1098" s="38" t="str">
        <f aca="false">IF(ISBLANK(B1098),"",IF( ISBLANK(O1098), "", ($Z$41-O1098)/365))</f>
        <v/>
      </c>
    </row>
    <row r="1099" customFormat="false" ht="15" hidden="false" customHeight="false" outlineLevel="0" collapsed="false">
      <c r="A1099" s="1" t="n">
        <v>1103</v>
      </c>
      <c r="B1099" s="28" t="n">
        <v>296</v>
      </c>
      <c r="C1099" s="29"/>
      <c r="D1099" s="30" t="str">
        <f aca="false">CONCATENATE(E1099,", ",F1099,", кв-ры: ",H1099,", агр: ",I1099,", ",W1099)</f>
        <v>, , кв-ры: 9,19,29,39,49,59,69,, агр: , </v>
      </c>
      <c r="E1099" s="31"/>
      <c r="F1099" s="31"/>
      <c r="G1099" s="31"/>
      <c r="H1099" s="31" t="s">
        <v>64</v>
      </c>
      <c r="I1099" s="32"/>
      <c r="J1099" s="4"/>
      <c r="K1099" s="46"/>
      <c r="L1099" s="34" t="str">
        <f aca="false">IF(ISBLANK(K1099),"a","b")</f>
        <v>a</v>
      </c>
      <c r="M1099" s="34" t="str">
        <f aca="false">IF(ISBLANK(B1099),"",IF(L1099="b",K1099,IF(L1099="a","")))</f>
        <v/>
      </c>
      <c r="N1099" s="35" t="n">
        <f aca="false">IF(ISBLANK(B1099),"",IF( ISBLANK(K1099), , IF( ISBLANK(O1099), 1,) ))</f>
        <v>0</v>
      </c>
      <c r="O1099" s="44"/>
      <c r="P1099" s="37" t="str">
        <f aca="false">IF(ISBLANK(O1099),"a","b")</f>
        <v>a</v>
      </c>
      <c r="Q1099" s="34" t="str">
        <f aca="false">IF(ISBLANK(B1099),"",IF(P1099="b",O1099,IF(P1099="a","")))</f>
        <v/>
      </c>
      <c r="R1099" s="35" t="n">
        <f aca="false">IF(ISBLANK(B1099),"",IF( ISBLANK(O1099), , 1))</f>
        <v>0</v>
      </c>
      <c r="S1099" s="38" t="str">
        <f aca="true">IF(ISBLANK(B1099),"",IF( ISBLANK(K1099), "" , IF( ISBLANK(O1099), (TODAY()-K1099)/365, (O1099-K1099)/365)) )</f>
        <v/>
      </c>
      <c r="T1099" s="38" t="str">
        <f aca="false">IF(ISBLANK(B1099),"",IF( ISBLANK(K1099), "" , IF( ISBLANK(O1099), ($Z$41-K1099)/365, (O1099-K1099)/365)) )</f>
        <v/>
      </c>
      <c r="U1099" s="38" t="str">
        <f aca="true">IF(ISBLANK(B1099),"",IF( ISBLANK(O1099), "", (TODAY()-O1099)/365))</f>
        <v/>
      </c>
      <c r="V1099" s="38" t="str">
        <f aca="false">IF(ISBLANK(B1099),"",IF( ISBLANK(O1099), "", ($Z$41-O1099)/365))</f>
        <v/>
      </c>
    </row>
    <row r="1100" customFormat="false" ht="15" hidden="false" customHeight="false" outlineLevel="0" collapsed="false">
      <c r="A1100" s="1" t="n">
        <v>1104</v>
      </c>
      <c r="B1100" s="28" t="n">
        <v>297</v>
      </c>
      <c r="C1100" s="29"/>
      <c r="D1100" s="30" t="str">
        <f aca="false">CONCATENATE(E1100,", ",F1100,", кв-ры: ",H1100,", агр: ",I1100,", ",W1100)</f>
        <v>, , кв-ры: 10,20,30,40,50,60,70,, агр: , </v>
      </c>
      <c r="E1100" s="31"/>
      <c r="F1100" s="31"/>
      <c r="G1100" s="31"/>
      <c r="H1100" s="31" t="s">
        <v>65</v>
      </c>
      <c r="I1100" s="32"/>
      <c r="J1100" s="4"/>
      <c r="K1100" s="46"/>
      <c r="L1100" s="34" t="str">
        <f aca="false">IF(ISBLANK(K1100),"a","b")</f>
        <v>a</v>
      </c>
      <c r="M1100" s="34" t="str">
        <f aca="false">IF(ISBLANK(B1100),"",IF(L1100="b",K1100,IF(L1100="a","")))</f>
        <v/>
      </c>
      <c r="N1100" s="35" t="n">
        <f aca="false">IF(ISBLANK(B1100),"",IF( ISBLANK(K1100), , IF( ISBLANK(O1100), 1,) ))</f>
        <v>0</v>
      </c>
      <c r="O1100" s="44"/>
      <c r="P1100" s="37" t="str">
        <f aca="false">IF(ISBLANK(O1100),"a","b")</f>
        <v>a</v>
      </c>
      <c r="Q1100" s="34" t="str">
        <f aca="false">IF(ISBLANK(B1100),"",IF(P1100="b",O1100,IF(P1100="a","")))</f>
        <v/>
      </c>
      <c r="R1100" s="35" t="n">
        <f aca="false">IF(ISBLANK(B1100),"",IF( ISBLANK(O1100), , 1))</f>
        <v>0</v>
      </c>
      <c r="S1100" s="38" t="str">
        <f aca="true">IF(ISBLANK(B1100),"",IF( ISBLANK(K1100), "" , IF( ISBLANK(O1100), (TODAY()-K1100)/365, (O1100-K1100)/365)) )</f>
        <v/>
      </c>
      <c r="T1100" s="38" t="str">
        <f aca="false">IF(ISBLANK(B1100),"",IF( ISBLANK(K1100), "" , IF( ISBLANK(O1100), ($Z$41-K1100)/365, (O1100-K1100)/365)) )</f>
        <v/>
      </c>
      <c r="U1100" s="38" t="str">
        <f aca="true">IF(ISBLANK(B1100),"",IF( ISBLANK(O1100), "", (TODAY()-O1100)/365))</f>
        <v/>
      </c>
      <c r="V1100" s="38" t="str">
        <f aca="false">IF(ISBLANK(B1100),"",IF( ISBLANK(O1100), "", ($Z$41-O1100)/365))</f>
        <v/>
      </c>
    </row>
    <row r="1101" customFormat="false" ht="15" hidden="false" customHeight="false" outlineLevel="0" collapsed="false">
      <c r="A1101" s="1" t="n">
        <v>1105</v>
      </c>
      <c r="B1101" s="28" t="n">
        <v>298</v>
      </c>
      <c r="C1101" s="29" t="n">
        <v>7</v>
      </c>
      <c r="D1101" s="30" t="str">
        <f aca="false">CONCATENATE(E1101,", ",F1101,", кв-ры: ",H1101,", агр: ",I1101,", ",W1101)</f>
        <v> Красноармейская , 19, кв-ры: 1,11,21,31,41,51,61,, агр: кв 54 очень агрессивный мужчина “5.20”, </v>
      </c>
      <c r="E1101" s="31" t="s">
        <v>202</v>
      </c>
      <c r="F1101" s="31" t="n">
        <v>19</v>
      </c>
      <c r="G1101" s="31" t="n">
        <v>70</v>
      </c>
      <c r="H1101" s="31" t="s">
        <v>50</v>
      </c>
      <c r="I1101" s="69" t="s">
        <v>205</v>
      </c>
      <c r="J1101" s="4"/>
      <c r="K1101" s="46"/>
      <c r="L1101" s="34" t="str">
        <f aca="false">IF(ISBLANK(K1101),"a","b")</f>
        <v>a</v>
      </c>
      <c r="M1101" s="34" t="str">
        <f aca="false">IF(ISBLANK(B1101),"",IF(L1101="b",K1101,IF(L1101="a","")))</f>
        <v/>
      </c>
      <c r="N1101" s="35" t="n">
        <f aca="false">IF(ISBLANK(B1101),"",IF( ISBLANK(K1101), , IF( ISBLANK(O1101), 1,) ))</f>
        <v>0</v>
      </c>
      <c r="O1101" s="44"/>
      <c r="P1101" s="37" t="str">
        <f aca="false">IF(ISBLANK(O1101),"a","b")</f>
        <v>a</v>
      </c>
      <c r="Q1101" s="34" t="str">
        <f aca="false">IF(ISBLANK(B1101),"",IF(P1101="b",O1101,IF(P1101="a","")))</f>
        <v/>
      </c>
      <c r="R1101" s="35" t="n">
        <f aca="false">IF(ISBLANK(B1101),"",IF( ISBLANK(O1101), , 1))</f>
        <v>0</v>
      </c>
      <c r="S1101" s="38" t="str">
        <f aca="true">IF(ISBLANK(B1101),"",IF( ISBLANK(K1101), "" , IF( ISBLANK(O1101), (TODAY()-K1101)/365, (O1101-K1101)/365)) )</f>
        <v/>
      </c>
      <c r="T1101" s="38" t="str">
        <f aca="false">IF(ISBLANK(B1101),"",IF( ISBLANK(K1101), "" , IF( ISBLANK(O1101), ($Z$41-K1101)/365, (O1101-K1101)/365)) )</f>
        <v/>
      </c>
      <c r="U1101" s="38" t="str">
        <f aca="true">IF(ISBLANK(B1101),"",IF( ISBLANK(O1101), "", (TODAY()-O1101)/365))</f>
        <v/>
      </c>
      <c r="V1101" s="38" t="str">
        <f aca="false">IF(ISBLANK(B1101),"",IF( ISBLANK(O1101), "", ($Z$41-O1101)/365))</f>
        <v/>
      </c>
    </row>
    <row r="1102" customFormat="false" ht="15" hidden="false" customHeight="false" outlineLevel="0" collapsed="false">
      <c r="A1102" s="1" t="n">
        <v>1106</v>
      </c>
      <c r="B1102" s="28" t="n">
        <v>299</v>
      </c>
      <c r="C1102" s="29"/>
      <c r="D1102" s="30" t="str">
        <f aca="false">CONCATENATE(E1102,", ",F1102,", кв-ры: ",H1102,", агр: ",I1102,", ",W1102)</f>
        <v>, , кв-ры: 2,12,22,32,42,52,62,, агр: кв 54 очень агрессивный мужчина “5.20”, </v>
      </c>
      <c r="E1102" s="31"/>
      <c r="F1102" s="31"/>
      <c r="G1102" s="31"/>
      <c r="H1102" s="31" t="s">
        <v>51</v>
      </c>
      <c r="I1102" s="69" t="s">
        <v>205</v>
      </c>
      <c r="J1102" s="4"/>
      <c r="K1102" s="46"/>
      <c r="L1102" s="34" t="str">
        <f aca="false">IF(ISBLANK(K1102),"a","b")</f>
        <v>a</v>
      </c>
      <c r="M1102" s="34" t="str">
        <f aca="false">IF(ISBLANK(B1102),"",IF(L1102="b",K1102,IF(L1102="a","")))</f>
        <v/>
      </c>
      <c r="N1102" s="35" t="n">
        <f aca="false">IF(ISBLANK(B1102),"",IF( ISBLANK(K1102), , IF( ISBLANK(O1102), 1,) ))</f>
        <v>0</v>
      </c>
      <c r="O1102" s="44"/>
      <c r="P1102" s="37" t="str">
        <f aca="false">IF(ISBLANK(O1102),"a","b")</f>
        <v>a</v>
      </c>
      <c r="Q1102" s="34" t="str">
        <f aca="false">IF(ISBLANK(B1102),"",IF(P1102="b",O1102,IF(P1102="a","")))</f>
        <v/>
      </c>
      <c r="R1102" s="35" t="n">
        <f aca="false">IF(ISBLANK(B1102),"",IF( ISBLANK(O1102), , 1))</f>
        <v>0</v>
      </c>
      <c r="S1102" s="38" t="str">
        <f aca="true">IF(ISBLANK(B1102),"",IF( ISBLANK(K1102), "" , IF( ISBLANK(O1102), (TODAY()-K1102)/365, (O1102-K1102)/365)) )</f>
        <v/>
      </c>
      <c r="T1102" s="38" t="str">
        <f aca="false">IF(ISBLANK(B1102),"",IF( ISBLANK(K1102), "" , IF( ISBLANK(O1102), ($Z$41-K1102)/365, (O1102-K1102)/365)) )</f>
        <v/>
      </c>
      <c r="U1102" s="38" t="str">
        <f aca="true">IF(ISBLANK(B1102),"",IF( ISBLANK(O1102), "", (TODAY()-O1102)/365))</f>
        <v/>
      </c>
      <c r="V1102" s="38" t="str">
        <f aca="false">IF(ISBLANK(B1102),"",IF( ISBLANK(O1102), "", ($Z$41-O1102)/365))</f>
        <v/>
      </c>
    </row>
    <row r="1103" customFormat="false" ht="15" hidden="false" customHeight="false" outlineLevel="0" collapsed="false">
      <c r="A1103" s="1" t="n">
        <v>1107</v>
      </c>
      <c r="B1103" s="28" t="n">
        <v>300</v>
      </c>
      <c r="C1103" s="29"/>
      <c r="D1103" s="30" t="str">
        <f aca="false">CONCATENATE(E1103,", ",F1103,", кв-ры: ",H1103,", агр: ",I1103,", ",W1103)</f>
        <v>, , кв-ры: 3,13,23,33,43,53,63,, агр: кв 54 очень агрессивный мужчина “5.20”, </v>
      </c>
      <c r="E1103" s="31"/>
      <c r="F1103" s="31"/>
      <c r="G1103" s="31"/>
      <c r="H1103" s="31" t="s">
        <v>52</v>
      </c>
      <c r="I1103" s="69" t="s">
        <v>205</v>
      </c>
      <c r="J1103" s="4"/>
      <c r="K1103" s="46"/>
      <c r="L1103" s="34" t="str">
        <f aca="false">IF(ISBLANK(K1103),"a","b")</f>
        <v>a</v>
      </c>
      <c r="M1103" s="34" t="str">
        <f aca="false">IF(ISBLANK(B1103),"",IF(L1103="b",K1103,IF(L1103="a","")))</f>
        <v/>
      </c>
      <c r="N1103" s="35" t="n">
        <f aca="false">IF(ISBLANK(B1103),"",IF( ISBLANK(K1103), , IF( ISBLANK(O1103), 1,) ))</f>
        <v>0</v>
      </c>
      <c r="O1103" s="44"/>
      <c r="P1103" s="37" t="str">
        <f aca="false">IF(ISBLANK(O1103),"a","b")</f>
        <v>a</v>
      </c>
      <c r="Q1103" s="34" t="str">
        <f aca="false">IF(ISBLANK(B1103),"",IF(P1103="b",O1103,IF(P1103="a","")))</f>
        <v/>
      </c>
      <c r="R1103" s="35" t="n">
        <f aca="false">IF(ISBLANK(B1103),"",IF( ISBLANK(O1103), , 1))</f>
        <v>0</v>
      </c>
      <c r="S1103" s="38" t="str">
        <f aca="true">IF(ISBLANK(B1103),"",IF( ISBLANK(K1103), "" , IF( ISBLANK(O1103), (TODAY()-K1103)/365, (O1103-K1103)/365)) )</f>
        <v/>
      </c>
      <c r="T1103" s="38" t="str">
        <f aca="false">IF(ISBLANK(B1103),"",IF( ISBLANK(K1103), "" , IF( ISBLANK(O1103), ($Z$41-K1103)/365, (O1103-K1103)/365)) )</f>
        <v/>
      </c>
      <c r="U1103" s="38" t="str">
        <f aca="true">IF(ISBLANK(B1103),"",IF( ISBLANK(O1103), "", (TODAY()-O1103)/365))</f>
        <v/>
      </c>
      <c r="V1103" s="38" t="str">
        <f aca="false">IF(ISBLANK(B1103),"",IF( ISBLANK(O1103), "", ($Z$41-O1103)/365))</f>
        <v/>
      </c>
    </row>
    <row r="1104" customFormat="false" ht="15" hidden="false" customHeight="false" outlineLevel="0" collapsed="false">
      <c r="A1104" s="1" t="n">
        <v>1108</v>
      </c>
      <c r="B1104" s="28" t="n">
        <v>301</v>
      </c>
      <c r="C1104" s="29"/>
      <c r="D1104" s="30" t="str">
        <f aca="false">CONCATENATE(E1104,", ",F1104,", кв-ры: ",H1104,", агр: ",I1104,", ",W1104)</f>
        <v>, , кв-ры: 4,14,24,34,44,54,64,, агр: кв 54 очень агрессивный мужчина “5.20”, </v>
      </c>
      <c r="E1104" s="31"/>
      <c r="F1104" s="31"/>
      <c r="G1104" s="31"/>
      <c r="H1104" s="31" t="s">
        <v>53</v>
      </c>
      <c r="I1104" s="69" t="s">
        <v>205</v>
      </c>
      <c r="J1104" s="4"/>
      <c r="K1104" s="46"/>
      <c r="L1104" s="34" t="str">
        <f aca="false">IF(ISBLANK(K1104),"a","b")</f>
        <v>a</v>
      </c>
      <c r="M1104" s="34" t="str">
        <f aca="false">IF(ISBLANK(B1104),"",IF(L1104="b",K1104,IF(L1104="a","")))</f>
        <v/>
      </c>
      <c r="N1104" s="35" t="n">
        <f aca="false">IF(ISBLANK(B1104),"",IF( ISBLANK(K1104), , IF( ISBLANK(O1104), 1,) ))</f>
        <v>0</v>
      </c>
      <c r="O1104" s="44"/>
      <c r="P1104" s="37" t="str">
        <f aca="false">IF(ISBLANK(O1104),"a","b")</f>
        <v>a</v>
      </c>
      <c r="Q1104" s="34" t="str">
        <f aca="false">IF(ISBLANK(B1104),"",IF(P1104="b",O1104,IF(P1104="a","")))</f>
        <v/>
      </c>
      <c r="R1104" s="35" t="n">
        <f aca="false">IF(ISBLANK(B1104),"",IF( ISBLANK(O1104), , 1))</f>
        <v>0</v>
      </c>
      <c r="S1104" s="38" t="str">
        <f aca="true">IF(ISBLANK(B1104),"",IF( ISBLANK(K1104), "" , IF( ISBLANK(O1104), (TODAY()-K1104)/365, (O1104-K1104)/365)) )</f>
        <v/>
      </c>
      <c r="T1104" s="38" t="str">
        <f aca="false">IF(ISBLANK(B1104),"",IF( ISBLANK(K1104), "" , IF( ISBLANK(O1104), ($Z$41-K1104)/365, (O1104-K1104)/365)) )</f>
        <v/>
      </c>
      <c r="U1104" s="38" t="str">
        <f aca="true">IF(ISBLANK(B1104),"",IF( ISBLANK(O1104), "", (TODAY()-O1104)/365))</f>
        <v/>
      </c>
      <c r="V1104" s="38" t="str">
        <f aca="false">IF(ISBLANK(B1104),"",IF( ISBLANK(O1104), "", ($Z$41-O1104)/365))</f>
        <v/>
      </c>
    </row>
    <row r="1105" customFormat="false" ht="15" hidden="false" customHeight="false" outlineLevel="0" collapsed="false">
      <c r="A1105" s="1" t="n">
        <v>1109</v>
      </c>
      <c r="B1105" s="28" t="n">
        <v>302</v>
      </c>
      <c r="C1105" s="29"/>
      <c r="D1105" s="30" t="str">
        <f aca="false">CONCATENATE(E1105,", ",F1105,", кв-ры: ",H1105,", агр: ",I1105,", ",W1105)</f>
        <v>, , кв-ры: 5,15,25,35,45,55,65,, агр: кв 54 очень агрессивный мужчина “5.20”, </v>
      </c>
      <c r="E1105" s="31"/>
      <c r="F1105" s="31"/>
      <c r="G1105" s="31"/>
      <c r="H1105" s="31" t="s">
        <v>60</v>
      </c>
      <c r="I1105" s="69" t="s">
        <v>205</v>
      </c>
      <c r="J1105" s="4"/>
      <c r="K1105" s="46"/>
      <c r="L1105" s="34" t="str">
        <f aca="false">IF(ISBLANK(K1105),"a","b")</f>
        <v>a</v>
      </c>
      <c r="M1105" s="34" t="str">
        <f aca="false">IF(ISBLANK(B1105),"",IF(L1105="b",K1105,IF(L1105="a","")))</f>
        <v/>
      </c>
      <c r="N1105" s="35" t="n">
        <f aca="false">IF(ISBLANK(B1105),"",IF( ISBLANK(K1105), , IF( ISBLANK(O1105), 1,) ))</f>
        <v>0</v>
      </c>
      <c r="O1105" s="44"/>
      <c r="P1105" s="37" t="str">
        <f aca="false">IF(ISBLANK(O1105),"a","b")</f>
        <v>a</v>
      </c>
      <c r="Q1105" s="34" t="str">
        <f aca="false">IF(ISBLANK(B1105),"",IF(P1105="b",O1105,IF(P1105="a","")))</f>
        <v/>
      </c>
      <c r="R1105" s="35" t="n">
        <f aca="false">IF(ISBLANK(B1105),"",IF( ISBLANK(O1105), , 1))</f>
        <v>0</v>
      </c>
      <c r="S1105" s="38" t="str">
        <f aca="true">IF(ISBLANK(B1105),"",IF( ISBLANK(K1105), "" , IF( ISBLANK(O1105), (TODAY()-K1105)/365, (O1105-K1105)/365)) )</f>
        <v/>
      </c>
      <c r="T1105" s="38" t="str">
        <f aca="false">IF(ISBLANK(B1105),"",IF( ISBLANK(K1105), "" , IF( ISBLANK(O1105), ($Z$41-K1105)/365, (O1105-K1105)/365)) )</f>
        <v/>
      </c>
      <c r="U1105" s="38" t="str">
        <f aca="true">IF(ISBLANK(B1105),"",IF( ISBLANK(O1105), "", (TODAY()-O1105)/365))</f>
        <v/>
      </c>
      <c r="V1105" s="38" t="str">
        <f aca="false">IF(ISBLANK(B1105),"",IF( ISBLANK(O1105), "", ($Z$41-O1105)/365))</f>
        <v/>
      </c>
    </row>
    <row r="1106" customFormat="false" ht="15" hidden="false" customHeight="false" outlineLevel="0" collapsed="false">
      <c r="A1106" s="1" t="n">
        <v>1110</v>
      </c>
      <c r="B1106" s="28" t="n">
        <v>303</v>
      </c>
      <c r="C1106" s="29"/>
      <c r="D1106" s="30" t="str">
        <f aca="false">CONCATENATE(E1106,", ",F1106,", кв-ры: ",H1106,", агр: ",I1106,", ",W1106)</f>
        <v>, , кв-ры: 6,16,26,36,46,56,66,, агр: кв 54 очень агрессивный мужчина “5.20”, </v>
      </c>
      <c r="E1106" s="31"/>
      <c r="F1106" s="31"/>
      <c r="G1106" s="31"/>
      <c r="H1106" s="31" t="s">
        <v>61</v>
      </c>
      <c r="I1106" s="69" t="s">
        <v>205</v>
      </c>
      <c r="J1106" s="4"/>
      <c r="K1106" s="46"/>
      <c r="L1106" s="34" t="str">
        <f aca="false">IF(ISBLANK(K1106),"a","b")</f>
        <v>a</v>
      </c>
      <c r="M1106" s="34" t="str">
        <f aca="false">IF(ISBLANK(B1106),"",IF(L1106="b",K1106,IF(L1106="a","")))</f>
        <v/>
      </c>
      <c r="N1106" s="35" t="n">
        <f aca="false">IF(ISBLANK(B1106),"",IF( ISBLANK(K1106), , IF( ISBLANK(O1106), 1,) ))</f>
        <v>0</v>
      </c>
      <c r="O1106" s="44"/>
      <c r="P1106" s="37" t="str">
        <f aca="false">IF(ISBLANK(O1106),"a","b")</f>
        <v>a</v>
      </c>
      <c r="Q1106" s="34" t="str">
        <f aca="false">IF(ISBLANK(B1106),"",IF(P1106="b",O1106,IF(P1106="a","")))</f>
        <v/>
      </c>
      <c r="R1106" s="35" t="n">
        <f aca="false">IF(ISBLANK(B1106),"",IF( ISBLANK(O1106), , 1))</f>
        <v>0</v>
      </c>
      <c r="S1106" s="38" t="str">
        <f aca="true">IF(ISBLANK(B1106),"",IF( ISBLANK(K1106), "" , IF( ISBLANK(O1106), (TODAY()-K1106)/365, (O1106-K1106)/365)) )</f>
        <v/>
      </c>
      <c r="T1106" s="38" t="str">
        <f aca="false">IF(ISBLANK(B1106),"",IF( ISBLANK(K1106), "" , IF( ISBLANK(O1106), ($Z$41-K1106)/365, (O1106-K1106)/365)) )</f>
        <v/>
      </c>
      <c r="U1106" s="38" t="str">
        <f aca="true">IF(ISBLANK(B1106),"",IF( ISBLANK(O1106), "", (TODAY()-O1106)/365))</f>
        <v/>
      </c>
      <c r="V1106" s="38" t="str">
        <f aca="false">IF(ISBLANK(B1106),"",IF( ISBLANK(O1106), "", ($Z$41-O1106)/365))</f>
        <v/>
      </c>
    </row>
    <row r="1107" customFormat="false" ht="15" hidden="false" customHeight="false" outlineLevel="0" collapsed="false">
      <c r="A1107" s="1" t="n">
        <v>1111</v>
      </c>
      <c r="B1107" s="28" t="n">
        <v>304</v>
      </c>
      <c r="C1107" s="29"/>
      <c r="D1107" s="30" t="str">
        <f aca="false">CONCATENATE(E1107,", ",F1107,", кв-ры: ",H1107,", агр: ",I1107,", ",W1107)</f>
        <v>, , кв-ры: 7,17,27,37,47,57,67,, агр: кв 54 очень агрессивный мужчина “5.20”, </v>
      </c>
      <c r="E1107" s="31"/>
      <c r="F1107" s="31"/>
      <c r="G1107" s="31"/>
      <c r="H1107" s="31" t="s">
        <v>62</v>
      </c>
      <c r="I1107" s="69" t="s">
        <v>205</v>
      </c>
      <c r="J1107" s="4"/>
      <c r="K1107" s="46"/>
      <c r="L1107" s="34" t="str">
        <f aca="false">IF(ISBLANK(K1107),"a","b")</f>
        <v>a</v>
      </c>
      <c r="M1107" s="34" t="str">
        <f aca="false">IF(ISBLANK(B1107),"",IF(L1107="b",K1107,IF(L1107="a","")))</f>
        <v/>
      </c>
      <c r="N1107" s="35" t="n">
        <f aca="false">IF(ISBLANK(B1107),"",IF( ISBLANK(K1107), , IF( ISBLANK(O1107), 1,) ))</f>
        <v>0</v>
      </c>
      <c r="O1107" s="44"/>
      <c r="P1107" s="37" t="str">
        <f aca="false">IF(ISBLANK(O1107),"a","b")</f>
        <v>a</v>
      </c>
      <c r="Q1107" s="34" t="str">
        <f aca="false">IF(ISBLANK(B1107),"",IF(P1107="b",O1107,IF(P1107="a","")))</f>
        <v/>
      </c>
      <c r="R1107" s="35" t="n">
        <f aca="false">IF(ISBLANK(B1107),"",IF( ISBLANK(O1107), , 1))</f>
        <v>0</v>
      </c>
      <c r="S1107" s="38" t="str">
        <f aca="true">IF(ISBLANK(B1107),"",IF( ISBLANK(K1107), "" , IF( ISBLANK(O1107), (TODAY()-K1107)/365, (O1107-K1107)/365)) )</f>
        <v/>
      </c>
      <c r="T1107" s="38" t="str">
        <f aca="false">IF(ISBLANK(B1107),"",IF( ISBLANK(K1107), "" , IF( ISBLANK(O1107), ($Z$41-K1107)/365, (O1107-K1107)/365)) )</f>
        <v/>
      </c>
      <c r="U1107" s="38" t="str">
        <f aca="true">IF(ISBLANK(B1107),"",IF( ISBLANK(O1107), "", (TODAY()-O1107)/365))</f>
        <v/>
      </c>
      <c r="V1107" s="38" t="str">
        <f aca="false">IF(ISBLANK(B1107),"",IF( ISBLANK(O1107), "", ($Z$41-O1107)/365))</f>
        <v/>
      </c>
    </row>
    <row r="1108" customFormat="false" ht="15" hidden="false" customHeight="false" outlineLevel="0" collapsed="false">
      <c r="A1108" s="1" t="n">
        <v>1112</v>
      </c>
      <c r="B1108" s="28" t="n">
        <v>305</v>
      </c>
      <c r="C1108" s="29"/>
      <c r="D1108" s="30" t="str">
        <f aca="false">CONCATENATE(E1108,", ",F1108,", кв-ры: ",H1108,", агр: ",I1108,", ",W1108)</f>
        <v>, , кв-ры: 8,18,28,38,48,58,68,, агр: кв 54 очень агрессивный мужчина “5.20”, </v>
      </c>
      <c r="E1108" s="31"/>
      <c r="F1108" s="31"/>
      <c r="G1108" s="31"/>
      <c r="H1108" s="31" t="s">
        <v>63</v>
      </c>
      <c r="I1108" s="69" t="s">
        <v>205</v>
      </c>
      <c r="J1108" s="4"/>
      <c r="K1108" s="46"/>
      <c r="L1108" s="34" t="str">
        <f aca="false">IF(ISBLANK(K1108),"a","b")</f>
        <v>a</v>
      </c>
      <c r="M1108" s="34" t="str">
        <f aca="false">IF(ISBLANK(B1108),"",IF(L1108="b",K1108,IF(L1108="a","")))</f>
        <v/>
      </c>
      <c r="N1108" s="35" t="n">
        <f aca="false">IF(ISBLANK(B1108),"",IF( ISBLANK(K1108), , IF( ISBLANK(O1108), 1,) ))</f>
        <v>0</v>
      </c>
      <c r="O1108" s="44"/>
      <c r="P1108" s="37" t="str">
        <f aca="false">IF(ISBLANK(O1108),"a","b")</f>
        <v>a</v>
      </c>
      <c r="Q1108" s="34" t="str">
        <f aca="false">IF(ISBLANK(B1108),"",IF(P1108="b",O1108,IF(P1108="a","")))</f>
        <v/>
      </c>
      <c r="R1108" s="35" t="n">
        <f aca="false">IF(ISBLANK(B1108),"",IF( ISBLANK(O1108), , 1))</f>
        <v>0</v>
      </c>
      <c r="S1108" s="38" t="str">
        <f aca="true">IF(ISBLANK(B1108),"",IF( ISBLANK(K1108), "" , IF( ISBLANK(O1108), (TODAY()-K1108)/365, (O1108-K1108)/365)) )</f>
        <v/>
      </c>
      <c r="T1108" s="38" t="str">
        <f aca="false">IF(ISBLANK(B1108),"",IF( ISBLANK(K1108), "" , IF( ISBLANK(O1108), ($Z$41-K1108)/365, (O1108-K1108)/365)) )</f>
        <v/>
      </c>
      <c r="U1108" s="38" t="str">
        <f aca="true">IF(ISBLANK(B1108),"",IF( ISBLANK(O1108), "", (TODAY()-O1108)/365))</f>
        <v/>
      </c>
      <c r="V1108" s="38" t="str">
        <f aca="false">IF(ISBLANK(B1108),"",IF( ISBLANK(O1108), "", ($Z$41-O1108)/365))</f>
        <v/>
      </c>
    </row>
    <row r="1109" customFormat="false" ht="15" hidden="false" customHeight="false" outlineLevel="0" collapsed="false">
      <c r="A1109" s="1" t="n">
        <v>1113</v>
      </c>
      <c r="B1109" s="28" t="n">
        <v>306</v>
      </c>
      <c r="C1109" s="29"/>
      <c r="D1109" s="30" t="str">
        <f aca="false">CONCATENATE(E1109,", ",F1109,", кв-ры: ",H1109,", агр: ",I1109,", ",W1109)</f>
        <v>, , кв-ры: 9,19,29,39,49,59,69,, агр: кв 54 очень агрессивный мужчина “5.20”, </v>
      </c>
      <c r="E1109" s="31"/>
      <c r="F1109" s="31"/>
      <c r="G1109" s="31"/>
      <c r="H1109" s="31" t="s">
        <v>64</v>
      </c>
      <c r="I1109" s="69" t="s">
        <v>205</v>
      </c>
      <c r="J1109" s="4"/>
      <c r="K1109" s="46"/>
      <c r="L1109" s="34" t="str">
        <f aca="false">IF(ISBLANK(K1109),"a","b")</f>
        <v>a</v>
      </c>
      <c r="M1109" s="34" t="str">
        <f aca="false">IF(ISBLANK(B1109),"",IF(L1109="b",K1109,IF(L1109="a","")))</f>
        <v/>
      </c>
      <c r="N1109" s="35" t="n">
        <f aca="false">IF(ISBLANK(B1109),"",IF( ISBLANK(K1109), , IF( ISBLANK(O1109), 1,) ))</f>
        <v>0</v>
      </c>
      <c r="O1109" s="44"/>
      <c r="P1109" s="37" t="str">
        <f aca="false">IF(ISBLANK(O1109),"a","b")</f>
        <v>a</v>
      </c>
      <c r="Q1109" s="34" t="str">
        <f aca="false">IF(ISBLANK(B1109),"",IF(P1109="b",O1109,IF(P1109="a","")))</f>
        <v/>
      </c>
      <c r="R1109" s="35" t="n">
        <f aca="false">IF(ISBLANK(B1109),"",IF( ISBLANK(O1109), , 1))</f>
        <v>0</v>
      </c>
      <c r="S1109" s="38" t="str">
        <f aca="true">IF(ISBLANK(B1109),"",IF( ISBLANK(K1109), "" , IF( ISBLANK(O1109), (TODAY()-K1109)/365, (O1109-K1109)/365)) )</f>
        <v/>
      </c>
      <c r="T1109" s="38" t="str">
        <f aca="false">IF(ISBLANK(B1109),"",IF( ISBLANK(K1109), "" , IF( ISBLANK(O1109), ($Z$41-K1109)/365, (O1109-K1109)/365)) )</f>
        <v/>
      </c>
      <c r="U1109" s="38" t="str">
        <f aca="true">IF(ISBLANK(B1109),"",IF( ISBLANK(O1109), "", (TODAY()-O1109)/365))</f>
        <v/>
      </c>
      <c r="V1109" s="38" t="str">
        <f aca="false">IF(ISBLANK(B1109),"",IF( ISBLANK(O1109), "", ($Z$41-O1109)/365))</f>
        <v/>
      </c>
    </row>
    <row r="1110" customFormat="false" ht="15" hidden="false" customHeight="false" outlineLevel="0" collapsed="false">
      <c r="A1110" s="1" t="n">
        <v>1114</v>
      </c>
      <c r="B1110" s="28" t="n">
        <v>307</v>
      </c>
      <c r="C1110" s="29"/>
      <c r="D1110" s="30" t="str">
        <f aca="false">CONCATENATE(E1110,", ",F1110,", кв-ры: ",H1110,", агр: ",I1110,", ",W1110)</f>
        <v>, , кв-ры: 10,20,30,40,50,60,70,, агр: кв 54 очень агрессивный мужчина “5.20”, </v>
      </c>
      <c r="E1110" s="31"/>
      <c r="F1110" s="31"/>
      <c r="G1110" s="31"/>
      <c r="H1110" s="31" t="s">
        <v>65</v>
      </c>
      <c r="I1110" s="69" t="s">
        <v>205</v>
      </c>
      <c r="J1110" s="4"/>
      <c r="K1110" s="46"/>
      <c r="L1110" s="34" t="str">
        <f aca="false">IF(ISBLANK(K1110),"a","b")</f>
        <v>a</v>
      </c>
      <c r="M1110" s="34" t="str">
        <f aca="false">IF(ISBLANK(B1110),"",IF(L1110="b",K1110,IF(L1110="a","")))</f>
        <v/>
      </c>
      <c r="N1110" s="35" t="n">
        <f aca="false">IF(ISBLANK(B1110),"",IF( ISBLANK(K1110), , IF( ISBLANK(O1110), 1,) ))</f>
        <v>0</v>
      </c>
      <c r="O1110" s="44"/>
      <c r="P1110" s="37" t="str">
        <f aca="false">IF(ISBLANK(O1110),"a","b")</f>
        <v>a</v>
      </c>
      <c r="Q1110" s="34" t="str">
        <f aca="false">IF(ISBLANK(B1110),"",IF(P1110="b",O1110,IF(P1110="a","")))</f>
        <v/>
      </c>
      <c r="R1110" s="35" t="n">
        <f aca="false">IF(ISBLANK(B1110),"",IF( ISBLANK(O1110), , 1))</f>
        <v>0</v>
      </c>
      <c r="S1110" s="38" t="str">
        <f aca="true">IF(ISBLANK(B1110),"",IF( ISBLANK(K1110), "" , IF( ISBLANK(O1110), (TODAY()-K1110)/365, (O1110-K1110)/365)) )</f>
        <v/>
      </c>
      <c r="T1110" s="38" t="str">
        <f aca="false">IF(ISBLANK(B1110),"",IF( ISBLANK(K1110), "" , IF( ISBLANK(O1110), ($Z$41-K1110)/365, (O1110-K1110)/365)) )</f>
        <v/>
      </c>
      <c r="U1110" s="38" t="str">
        <f aca="true">IF(ISBLANK(B1110),"",IF( ISBLANK(O1110), "", (TODAY()-O1110)/365))</f>
        <v/>
      </c>
      <c r="V1110" s="38" t="str">
        <f aca="false">IF(ISBLANK(B1110),"",IF( ISBLANK(O1110), "", ($Z$41-O1110)/365))</f>
        <v/>
      </c>
    </row>
    <row r="1111" customFormat="false" ht="15" hidden="false" customHeight="false" outlineLevel="0" collapsed="false">
      <c r="A1111" s="1" t="n">
        <v>1115</v>
      </c>
      <c r="B1111" s="28" t="n">
        <v>308</v>
      </c>
      <c r="C1111" s="29" t="n">
        <v>8</v>
      </c>
      <c r="D1111" s="30" t="str">
        <f aca="false">CONCATENATE(E1111,", ",F1111,", кв-ры: ",H1111,", агр: ",I1111,", ",W1111)</f>
        <v> Красноармейская , 21, кв-ры: 1,11,21,31,41,51,61,71,81,91,, агр: , </v>
      </c>
      <c r="E1111" s="31" t="s">
        <v>202</v>
      </c>
      <c r="F1111" s="31" t="n">
        <v>21</v>
      </c>
      <c r="G1111" s="31" t="n">
        <v>100</v>
      </c>
      <c r="H1111" s="31" t="s">
        <v>137</v>
      </c>
      <c r="I1111" s="32"/>
      <c r="J1111" s="4"/>
      <c r="K1111" s="46"/>
      <c r="L1111" s="34" t="str">
        <f aca="false">IF(ISBLANK(K1111),"a","b")</f>
        <v>a</v>
      </c>
      <c r="M1111" s="34" t="str">
        <f aca="false">IF(ISBLANK(B1111),"",IF(L1111="b",K1111,IF(L1111="a","")))</f>
        <v/>
      </c>
      <c r="N1111" s="35" t="n">
        <f aca="false">IF(ISBLANK(B1111),"",IF( ISBLANK(K1111), , IF( ISBLANK(O1111), 1,) ))</f>
        <v>0</v>
      </c>
      <c r="O1111" s="44"/>
      <c r="P1111" s="37" t="str">
        <f aca="false">IF(ISBLANK(O1111),"a","b")</f>
        <v>a</v>
      </c>
      <c r="Q1111" s="34" t="str">
        <f aca="false">IF(ISBLANK(B1111),"",IF(P1111="b",O1111,IF(P1111="a","")))</f>
        <v/>
      </c>
      <c r="R1111" s="35" t="n">
        <f aca="false">IF(ISBLANK(B1111),"",IF( ISBLANK(O1111), , 1))</f>
        <v>0</v>
      </c>
      <c r="S1111" s="38" t="str">
        <f aca="true">IF(ISBLANK(B1111),"",IF( ISBLANK(K1111), "" , IF( ISBLANK(O1111), (TODAY()-K1111)/365, (O1111-K1111)/365)) )</f>
        <v/>
      </c>
      <c r="T1111" s="38" t="str">
        <f aca="false">IF(ISBLANK(B1111),"",IF( ISBLANK(K1111), "" , IF( ISBLANK(O1111), ($Z$41-K1111)/365, (O1111-K1111)/365)) )</f>
        <v/>
      </c>
      <c r="U1111" s="38" t="str">
        <f aca="true">IF(ISBLANK(B1111),"",IF( ISBLANK(O1111), "", (TODAY()-O1111)/365))</f>
        <v/>
      </c>
      <c r="V1111" s="38" t="str">
        <f aca="false">IF(ISBLANK(B1111),"",IF( ISBLANK(O1111), "", ($Z$41-O1111)/365))</f>
        <v/>
      </c>
    </row>
    <row r="1112" customFormat="false" ht="15" hidden="false" customHeight="false" outlineLevel="0" collapsed="false">
      <c r="A1112" s="1" t="n">
        <v>1116</v>
      </c>
      <c r="B1112" s="28" t="n">
        <v>309</v>
      </c>
      <c r="C1112" s="29"/>
      <c r="D1112" s="30" t="str">
        <f aca="false">CONCATENATE(E1112,", ",F1112,", кв-ры: ",H1112,", агр: ",I1112,", ",W1112)</f>
        <v>, , кв-ры: 2,12,22,32,42,52,62,72,82,92,, агр: , </v>
      </c>
      <c r="E1112" s="31"/>
      <c r="F1112" s="31"/>
      <c r="G1112" s="31"/>
      <c r="H1112" s="31" t="s">
        <v>139</v>
      </c>
      <c r="I1112" s="32"/>
      <c r="J1112" s="4"/>
      <c r="K1112" s="46"/>
      <c r="L1112" s="34" t="str">
        <f aca="false">IF(ISBLANK(K1112),"a","b")</f>
        <v>a</v>
      </c>
      <c r="M1112" s="34" t="str">
        <f aca="false">IF(ISBLANK(B1112),"",IF(L1112="b",K1112,IF(L1112="a","")))</f>
        <v/>
      </c>
      <c r="N1112" s="35" t="n">
        <f aca="false">IF(ISBLANK(B1112),"",IF( ISBLANK(K1112), , IF( ISBLANK(O1112), 1,) ))</f>
        <v>0</v>
      </c>
      <c r="O1112" s="44"/>
      <c r="P1112" s="37" t="str">
        <f aca="false">IF(ISBLANK(O1112),"a","b")</f>
        <v>a</v>
      </c>
      <c r="Q1112" s="34" t="str">
        <f aca="false">IF(ISBLANK(B1112),"",IF(P1112="b",O1112,IF(P1112="a","")))</f>
        <v/>
      </c>
      <c r="R1112" s="35" t="n">
        <f aca="false">IF(ISBLANK(B1112),"",IF( ISBLANK(O1112), , 1))</f>
        <v>0</v>
      </c>
      <c r="S1112" s="38" t="str">
        <f aca="true">IF(ISBLANK(B1112),"",IF( ISBLANK(K1112), "" , IF( ISBLANK(O1112), (TODAY()-K1112)/365, (O1112-K1112)/365)) )</f>
        <v/>
      </c>
      <c r="T1112" s="38" t="str">
        <f aca="false">IF(ISBLANK(B1112),"",IF( ISBLANK(K1112), "" , IF( ISBLANK(O1112), ($Z$41-K1112)/365, (O1112-K1112)/365)) )</f>
        <v/>
      </c>
      <c r="U1112" s="38" t="str">
        <f aca="true">IF(ISBLANK(B1112),"",IF( ISBLANK(O1112), "", (TODAY()-O1112)/365))</f>
        <v/>
      </c>
      <c r="V1112" s="38" t="str">
        <f aca="false">IF(ISBLANK(B1112),"",IF( ISBLANK(O1112), "", ($Z$41-O1112)/365))</f>
        <v/>
      </c>
    </row>
    <row r="1113" customFormat="false" ht="15" hidden="false" customHeight="false" outlineLevel="0" collapsed="false">
      <c r="A1113" s="1" t="n">
        <v>1117</v>
      </c>
      <c r="B1113" s="28" t="n">
        <v>310</v>
      </c>
      <c r="C1113" s="29"/>
      <c r="D1113" s="30" t="str">
        <f aca="false">CONCATENATE(E1113,", ",F1113,", кв-ры: ",H1113,", агр: ",I1113,", ",W1113)</f>
        <v>, , кв-ры: 3,13,23,33,43,53,63,73,83,93,, агр: , </v>
      </c>
      <c r="E1113" s="31"/>
      <c r="F1113" s="31"/>
      <c r="G1113" s="31"/>
      <c r="H1113" s="31" t="s">
        <v>140</v>
      </c>
      <c r="I1113" s="32"/>
      <c r="J1113" s="4"/>
      <c r="K1113" s="46"/>
      <c r="L1113" s="34" t="str">
        <f aca="false">IF(ISBLANK(K1113),"a","b")</f>
        <v>a</v>
      </c>
      <c r="M1113" s="34" t="str">
        <f aca="false">IF(ISBLANK(B1113),"",IF(L1113="b",K1113,IF(L1113="a","")))</f>
        <v/>
      </c>
      <c r="N1113" s="35" t="n">
        <f aca="false">IF(ISBLANK(B1113),"",IF( ISBLANK(K1113), , IF( ISBLANK(O1113), 1,) ))</f>
        <v>0</v>
      </c>
      <c r="O1113" s="44"/>
      <c r="P1113" s="37" t="str">
        <f aca="false">IF(ISBLANK(O1113),"a","b")</f>
        <v>a</v>
      </c>
      <c r="Q1113" s="34" t="str">
        <f aca="false">IF(ISBLANK(B1113),"",IF(P1113="b",O1113,IF(P1113="a","")))</f>
        <v/>
      </c>
      <c r="R1113" s="35" t="n">
        <f aca="false">IF(ISBLANK(B1113),"",IF( ISBLANK(O1113), , 1))</f>
        <v>0</v>
      </c>
      <c r="S1113" s="38" t="str">
        <f aca="true">IF(ISBLANK(B1113),"",IF( ISBLANK(K1113), "" , IF( ISBLANK(O1113), (TODAY()-K1113)/365, (O1113-K1113)/365)) )</f>
        <v/>
      </c>
      <c r="T1113" s="38" t="str">
        <f aca="false">IF(ISBLANK(B1113),"",IF( ISBLANK(K1113), "" , IF( ISBLANK(O1113), ($Z$41-K1113)/365, (O1113-K1113)/365)) )</f>
        <v/>
      </c>
      <c r="U1113" s="38" t="str">
        <f aca="true">IF(ISBLANK(B1113),"",IF( ISBLANK(O1113), "", (TODAY()-O1113)/365))</f>
        <v/>
      </c>
      <c r="V1113" s="38" t="str">
        <f aca="false">IF(ISBLANK(B1113),"",IF( ISBLANK(O1113), "", ($Z$41-O1113)/365))</f>
        <v/>
      </c>
    </row>
    <row r="1114" customFormat="false" ht="15" hidden="false" customHeight="false" outlineLevel="0" collapsed="false">
      <c r="A1114" s="1" t="n">
        <v>1118</v>
      </c>
      <c r="B1114" s="28" t="n">
        <v>311</v>
      </c>
      <c r="C1114" s="29"/>
      <c r="D1114" s="30" t="str">
        <f aca="false">CONCATENATE(E1114,", ",F1114,", кв-ры: ",H1114,", агр: ",I1114,", ",W1114)</f>
        <v>, , кв-ры: 4,14,24,34,44,54,64,74,84,94,, агр: , </v>
      </c>
      <c r="E1114" s="31"/>
      <c r="F1114" s="31"/>
      <c r="G1114" s="31"/>
      <c r="H1114" s="31" t="s">
        <v>141</v>
      </c>
      <c r="I1114" s="32"/>
      <c r="J1114" s="4"/>
      <c r="K1114" s="46"/>
      <c r="L1114" s="34" t="str">
        <f aca="false">IF(ISBLANK(K1114),"a","b")</f>
        <v>a</v>
      </c>
      <c r="M1114" s="34" t="str">
        <f aca="false">IF(ISBLANK(B1114),"",IF(L1114="b",K1114,IF(L1114="a","")))</f>
        <v/>
      </c>
      <c r="N1114" s="35" t="n">
        <f aca="false">IF(ISBLANK(B1114),"",IF( ISBLANK(K1114), , IF( ISBLANK(O1114), 1,) ))</f>
        <v>0</v>
      </c>
      <c r="O1114" s="44"/>
      <c r="P1114" s="37" t="str">
        <f aca="false">IF(ISBLANK(O1114),"a","b")</f>
        <v>a</v>
      </c>
      <c r="Q1114" s="34" t="str">
        <f aca="false">IF(ISBLANK(B1114),"",IF(P1114="b",O1114,IF(P1114="a","")))</f>
        <v/>
      </c>
      <c r="R1114" s="35" t="n">
        <f aca="false">IF(ISBLANK(B1114),"",IF( ISBLANK(O1114), , 1))</f>
        <v>0</v>
      </c>
      <c r="S1114" s="38" t="str">
        <f aca="true">IF(ISBLANK(B1114),"",IF( ISBLANK(K1114), "" , IF( ISBLANK(O1114), (TODAY()-K1114)/365, (O1114-K1114)/365)) )</f>
        <v/>
      </c>
      <c r="T1114" s="38" t="str">
        <f aca="false">IF(ISBLANK(B1114),"",IF( ISBLANK(K1114), "" , IF( ISBLANK(O1114), ($Z$41-K1114)/365, (O1114-K1114)/365)) )</f>
        <v/>
      </c>
      <c r="U1114" s="38" t="str">
        <f aca="true">IF(ISBLANK(B1114),"",IF( ISBLANK(O1114), "", (TODAY()-O1114)/365))</f>
        <v/>
      </c>
      <c r="V1114" s="38" t="str">
        <f aca="false">IF(ISBLANK(B1114),"",IF( ISBLANK(O1114), "", ($Z$41-O1114)/365))</f>
        <v/>
      </c>
    </row>
    <row r="1115" customFormat="false" ht="15" hidden="false" customHeight="false" outlineLevel="0" collapsed="false">
      <c r="A1115" s="1" t="n">
        <v>1119</v>
      </c>
      <c r="B1115" s="28" t="n">
        <v>312</v>
      </c>
      <c r="C1115" s="29"/>
      <c r="D1115" s="30" t="str">
        <f aca="false">CONCATENATE(E1115,", ",F1115,", кв-ры: ",H1115,", агр: ",I1115,", ",W1115)</f>
        <v>, , кв-ры: 5,15,25,35,45,55,65,75,85,95,, агр: , </v>
      </c>
      <c r="E1115" s="31"/>
      <c r="F1115" s="31"/>
      <c r="G1115" s="31"/>
      <c r="H1115" s="31" t="s">
        <v>142</v>
      </c>
      <c r="I1115" s="32"/>
      <c r="J1115" s="4"/>
      <c r="K1115" s="46"/>
      <c r="L1115" s="34" t="str">
        <f aca="false">IF(ISBLANK(K1115),"a","b")</f>
        <v>a</v>
      </c>
      <c r="M1115" s="34" t="str">
        <f aca="false">IF(ISBLANK(B1115),"",IF(L1115="b",K1115,IF(L1115="a","")))</f>
        <v/>
      </c>
      <c r="N1115" s="35" t="n">
        <f aca="false">IF(ISBLANK(B1115),"",IF( ISBLANK(K1115), , IF( ISBLANK(O1115), 1,) ))</f>
        <v>0</v>
      </c>
      <c r="O1115" s="44"/>
      <c r="P1115" s="37" t="str">
        <f aca="false">IF(ISBLANK(O1115),"a","b")</f>
        <v>a</v>
      </c>
      <c r="Q1115" s="34" t="str">
        <f aca="false">IF(ISBLANK(B1115),"",IF(P1115="b",O1115,IF(P1115="a","")))</f>
        <v/>
      </c>
      <c r="R1115" s="35" t="n">
        <f aca="false">IF(ISBLANK(B1115),"",IF( ISBLANK(O1115), , 1))</f>
        <v>0</v>
      </c>
      <c r="S1115" s="38" t="str">
        <f aca="true">IF(ISBLANK(B1115),"",IF( ISBLANK(K1115), "" , IF( ISBLANK(O1115), (TODAY()-K1115)/365, (O1115-K1115)/365)) )</f>
        <v/>
      </c>
      <c r="T1115" s="38" t="str">
        <f aca="false">IF(ISBLANK(B1115),"",IF( ISBLANK(K1115), "" , IF( ISBLANK(O1115), ($Z$41-K1115)/365, (O1115-K1115)/365)) )</f>
        <v/>
      </c>
      <c r="U1115" s="38" t="str">
        <f aca="true">IF(ISBLANK(B1115),"",IF( ISBLANK(O1115), "", (TODAY()-O1115)/365))</f>
        <v/>
      </c>
      <c r="V1115" s="38" t="str">
        <f aca="false">IF(ISBLANK(B1115),"",IF( ISBLANK(O1115), "", ($Z$41-O1115)/365))</f>
        <v/>
      </c>
    </row>
    <row r="1116" customFormat="false" ht="15" hidden="false" customHeight="false" outlineLevel="0" collapsed="false">
      <c r="A1116" s="1" t="n">
        <v>1120</v>
      </c>
      <c r="B1116" s="28" t="n">
        <v>313</v>
      </c>
      <c r="C1116" s="29"/>
      <c r="D1116" s="30" t="str">
        <f aca="false">CONCATENATE(E1116,", ",F1116,", кв-ры: ",H1116,", агр: ",I1116,", ",W1116)</f>
        <v>, , кв-ры: 6,16,26,36,46,56,66,76,86,96,, агр: , </v>
      </c>
      <c r="E1116" s="31"/>
      <c r="F1116" s="31"/>
      <c r="G1116" s="31"/>
      <c r="H1116" s="31" t="s">
        <v>143</v>
      </c>
      <c r="I1116" s="32"/>
      <c r="J1116" s="4"/>
      <c r="K1116" s="46"/>
      <c r="L1116" s="34" t="str">
        <f aca="false">IF(ISBLANK(K1116),"a","b")</f>
        <v>a</v>
      </c>
      <c r="M1116" s="34" t="str">
        <f aca="false">IF(ISBLANK(B1116),"",IF(L1116="b",K1116,IF(L1116="a","")))</f>
        <v/>
      </c>
      <c r="N1116" s="35" t="n">
        <f aca="false">IF(ISBLANK(B1116),"",IF( ISBLANK(K1116), , IF( ISBLANK(O1116), 1,) ))</f>
        <v>0</v>
      </c>
      <c r="O1116" s="44"/>
      <c r="P1116" s="37" t="str">
        <f aca="false">IF(ISBLANK(O1116),"a","b")</f>
        <v>a</v>
      </c>
      <c r="Q1116" s="34" t="str">
        <f aca="false">IF(ISBLANK(B1116),"",IF(P1116="b",O1116,IF(P1116="a","")))</f>
        <v/>
      </c>
      <c r="R1116" s="35" t="n">
        <f aca="false">IF(ISBLANK(B1116),"",IF( ISBLANK(O1116), , 1))</f>
        <v>0</v>
      </c>
      <c r="S1116" s="38" t="str">
        <f aca="true">IF(ISBLANK(B1116),"",IF( ISBLANK(K1116), "" , IF( ISBLANK(O1116), (TODAY()-K1116)/365, (O1116-K1116)/365)) )</f>
        <v/>
      </c>
      <c r="T1116" s="38" t="str">
        <f aca="false">IF(ISBLANK(B1116),"",IF( ISBLANK(K1116), "" , IF( ISBLANK(O1116), ($Z$41-K1116)/365, (O1116-K1116)/365)) )</f>
        <v/>
      </c>
      <c r="U1116" s="38" t="str">
        <f aca="true">IF(ISBLANK(B1116),"",IF( ISBLANK(O1116), "", (TODAY()-O1116)/365))</f>
        <v/>
      </c>
      <c r="V1116" s="38" t="str">
        <f aca="false">IF(ISBLANK(B1116),"",IF( ISBLANK(O1116), "", ($Z$41-O1116)/365))</f>
        <v/>
      </c>
    </row>
    <row r="1117" customFormat="false" ht="15" hidden="false" customHeight="false" outlineLevel="0" collapsed="false">
      <c r="A1117" s="1" t="n">
        <v>1121</v>
      </c>
      <c r="B1117" s="28" t="n">
        <v>314</v>
      </c>
      <c r="C1117" s="29"/>
      <c r="D1117" s="30" t="str">
        <f aca="false">CONCATENATE(E1117,", ",F1117,", кв-ры: ",H1117,", агр: ",I1117,", ",W1117)</f>
        <v>, , кв-ры: 7,17,27,37,47,57,67,77,87,97,, агр: , </v>
      </c>
      <c r="E1117" s="31"/>
      <c r="F1117" s="31"/>
      <c r="G1117" s="31"/>
      <c r="H1117" s="31" t="s">
        <v>144</v>
      </c>
      <c r="I1117" s="32"/>
      <c r="J1117" s="4"/>
      <c r="K1117" s="46"/>
      <c r="L1117" s="34" t="str">
        <f aca="false">IF(ISBLANK(K1117),"a","b")</f>
        <v>a</v>
      </c>
      <c r="M1117" s="34" t="str">
        <f aca="false">IF(ISBLANK(B1117),"",IF(L1117="b",K1117,IF(L1117="a","")))</f>
        <v/>
      </c>
      <c r="N1117" s="35" t="n">
        <f aca="false">IF(ISBLANK(B1117),"",IF( ISBLANK(K1117), , IF( ISBLANK(O1117), 1,) ))</f>
        <v>0</v>
      </c>
      <c r="O1117" s="44"/>
      <c r="P1117" s="37" t="str">
        <f aca="false">IF(ISBLANK(O1117),"a","b")</f>
        <v>a</v>
      </c>
      <c r="Q1117" s="34" t="str">
        <f aca="false">IF(ISBLANK(B1117),"",IF(P1117="b",O1117,IF(P1117="a","")))</f>
        <v/>
      </c>
      <c r="R1117" s="35" t="n">
        <f aca="false">IF(ISBLANK(B1117),"",IF( ISBLANK(O1117), , 1))</f>
        <v>0</v>
      </c>
      <c r="S1117" s="38" t="str">
        <f aca="true">IF(ISBLANK(B1117),"",IF( ISBLANK(K1117), "" , IF( ISBLANK(O1117), (TODAY()-K1117)/365, (O1117-K1117)/365)) )</f>
        <v/>
      </c>
      <c r="T1117" s="38" t="str">
        <f aca="false">IF(ISBLANK(B1117),"",IF( ISBLANK(K1117), "" , IF( ISBLANK(O1117), ($Z$41-K1117)/365, (O1117-K1117)/365)) )</f>
        <v/>
      </c>
      <c r="U1117" s="38" t="str">
        <f aca="true">IF(ISBLANK(B1117),"",IF( ISBLANK(O1117), "", (TODAY()-O1117)/365))</f>
        <v/>
      </c>
      <c r="V1117" s="38" t="str">
        <f aca="false">IF(ISBLANK(B1117),"",IF( ISBLANK(O1117), "", ($Z$41-O1117)/365))</f>
        <v/>
      </c>
    </row>
    <row r="1118" customFormat="false" ht="15" hidden="false" customHeight="false" outlineLevel="0" collapsed="false">
      <c r="A1118" s="1" t="n">
        <v>1122</v>
      </c>
      <c r="B1118" s="28" t="n">
        <v>315</v>
      </c>
      <c r="C1118" s="29"/>
      <c r="D1118" s="30" t="str">
        <f aca="false">CONCATENATE(E1118,", ",F1118,", кв-ры: ",H1118,", агр: ",I1118,", ",W1118)</f>
        <v>, , кв-ры: 8,18,28,38,48,58,68,78,88,98,, агр: , </v>
      </c>
      <c r="E1118" s="31"/>
      <c r="F1118" s="31"/>
      <c r="G1118" s="31"/>
      <c r="H1118" s="31" t="s">
        <v>145</v>
      </c>
      <c r="I1118" s="32"/>
      <c r="J1118" s="4"/>
      <c r="K1118" s="46"/>
      <c r="L1118" s="34" t="str">
        <f aca="false">IF(ISBLANK(K1118),"a","b")</f>
        <v>a</v>
      </c>
      <c r="M1118" s="34" t="str">
        <f aca="false">IF(ISBLANK(B1118),"",IF(L1118="b",K1118,IF(L1118="a","")))</f>
        <v/>
      </c>
      <c r="N1118" s="35" t="n">
        <f aca="false">IF(ISBLANK(B1118),"",IF( ISBLANK(K1118), , IF( ISBLANK(O1118), 1,) ))</f>
        <v>0</v>
      </c>
      <c r="O1118" s="44"/>
      <c r="P1118" s="37" t="str">
        <f aca="false">IF(ISBLANK(O1118),"a","b")</f>
        <v>a</v>
      </c>
      <c r="Q1118" s="34" t="str">
        <f aca="false">IF(ISBLANK(B1118),"",IF(P1118="b",O1118,IF(P1118="a","")))</f>
        <v/>
      </c>
      <c r="R1118" s="35" t="n">
        <f aca="false">IF(ISBLANK(B1118),"",IF( ISBLANK(O1118), , 1))</f>
        <v>0</v>
      </c>
      <c r="S1118" s="38" t="str">
        <f aca="true">IF(ISBLANK(B1118),"",IF( ISBLANK(K1118), "" , IF( ISBLANK(O1118), (TODAY()-K1118)/365, (O1118-K1118)/365)) )</f>
        <v/>
      </c>
      <c r="T1118" s="38" t="str">
        <f aca="false">IF(ISBLANK(B1118),"",IF( ISBLANK(K1118), "" , IF( ISBLANK(O1118), ($Z$41-K1118)/365, (O1118-K1118)/365)) )</f>
        <v/>
      </c>
      <c r="U1118" s="38" t="str">
        <f aca="true">IF(ISBLANK(B1118),"",IF( ISBLANK(O1118), "", (TODAY()-O1118)/365))</f>
        <v/>
      </c>
      <c r="V1118" s="38" t="str">
        <f aca="false">IF(ISBLANK(B1118),"",IF( ISBLANK(O1118), "", ($Z$41-O1118)/365))</f>
        <v/>
      </c>
    </row>
    <row r="1119" customFormat="false" ht="15" hidden="false" customHeight="false" outlineLevel="0" collapsed="false">
      <c r="A1119" s="1" t="n">
        <v>1123</v>
      </c>
      <c r="B1119" s="28" t="n">
        <v>316</v>
      </c>
      <c r="C1119" s="29"/>
      <c r="D1119" s="30" t="str">
        <f aca="false">CONCATENATE(E1119,", ",F1119,", кв-ры: ",H1119,", агр: ",I1119,", ",W1119)</f>
        <v>, , кв-ры: 9,19,29,39,49,59,69,79,89,99,, агр: , </v>
      </c>
      <c r="E1119" s="31"/>
      <c r="F1119" s="31"/>
      <c r="G1119" s="31"/>
      <c r="H1119" s="31" t="s">
        <v>146</v>
      </c>
      <c r="I1119" s="32"/>
      <c r="J1119" s="4"/>
      <c r="K1119" s="46"/>
      <c r="L1119" s="34" t="str">
        <f aca="false">IF(ISBLANK(K1119),"a","b")</f>
        <v>a</v>
      </c>
      <c r="M1119" s="34" t="str">
        <f aca="false">IF(ISBLANK(B1119),"",IF(L1119="b",K1119,IF(L1119="a","")))</f>
        <v/>
      </c>
      <c r="N1119" s="35" t="n">
        <f aca="false">IF(ISBLANK(B1119),"",IF( ISBLANK(K1119), , IF( ISBLANK(O1119), 1,) ))</f>
        <v>0</v>
      </c>
      <c r="O1119" s="44"/>
      <c r="P1119" s="37" t="str">
        <f aca="false">IF(ISBLANK(O1119),"a","b")</f>
        <v>a</v>
      </c>
      <c r="Q1119" s="34" t="str">
        <f aca="false">IF(ISBLANK(B1119),"",IF(P1119="b",O1119,IF(P1119="a","")))</f>
        <v/>
      </c>
      <c r="R1119" s="35" t="n">
        <f aca="false">IF(ISBLANK(B1119),"",IF( ISBLANK(O1119), , 1))</f>
        <v>0</v>
      </c>
      <c r="S1119" s="38" t="str">
        <f aca="true">IF(ISBLANK(B1119),"",IF( ISBLANK(K1119), "" , IF( ISBLANK(O1119), (TODAY()-K1119)/365, (O1119-K1119)/365)) )</f>
        <v/>
      </c>
      <c r="T1119" s="38" t="str">
        <f aca="false">IF(ISBLANK(B1119),"",IF( ISBLANK(K1119), "" , IF( ISBLANK(O1119), ($Z$41-K1119)/365, (O1119-K1119)/365)) )</f>
        <v/>
      </c>
      <c r="U1119" s="38" t="str">
        <f aca="true">IF(ISBLANK(B1119),"",IF( ISBLANK(O1119), "", (TODAY()-O1119)/365))</f>
        <v/>
      </c>
      <c r="V1119" s="38" t="str">
        <f aca="false">IF(ISBLANK(B1119),"",IF( ISBLANK(O1119), "", ($Z$41-O1119)/365))</f>
        <v/>
      </c>
    </row>
    <row r="1120" customFormat="false" ht="15" hidden="false" customHeight="false" outlineLevel="0" collapsed="false">
      <c r="A1120" s="1" t="n">
        <v>1124</v>
      </c>
      <c r="B1120" s="28" t="n">
        <v>317</v>
      </c>
      <c r="C1120" s="29"/>
      <c r="D1120" s="30" t="str">
        <f aca="false">CONCATENATE(E1120,", ",F1120,", кв-ры: ",H1120,", агр: ",I1120,", ",W1120)</f>
        <v>, , кв-ры: 10,20,30,40,50,60,70,80,90,100,, агр: , </v>
      </c>
      <c r="E1120" s="31"/>
      <c r="F1120" s="31"/>
      <c r="G1120" s="31"/>
      <c r="H1120" s="31" t="s">
        <v>206</v>
      </c>
      <c r="I1120" s="32"/>
      <c r="J1120" s="4"/>
      <c r="K1120" s="46"/>
      <c r="L1120" s="34" t="str">
        <f aca="false">IF(ISBLANK(K1120),"a","b")</f>
        <v>a</v>
      </c>
      <c r="M1120" s="34" t="str">
        <f aca="false">IF(ISBLANK(B1120),"",IF(L1120="b",K1120,IF(L1120="a","")))</f>
        <v/>
      </c>
      <c r="N1120" s="35" t="n">
        <f aca="false">IF(ISBLANK(B1120),"",IF( ISBLANK(K1120), , IF( ISBLANK(O1120), 1,) ))</f>
        <v>0</v>
      </c>
      <c r="O1120" s="44"/>
      <c r="P1120" s="37" t="str">
        <f aca="false">IF(ISBLANK(O1120),"a","b")</f>
        <v>a</v>
      </c>
      <c r="Q1120" s="34" t="str">
        <f aca="false">IF(ISBLANK(B1120),"",IF(P1120="b",O1120,IF(P1120="a","")))</f>
        <v/>
      </c>
      <c r="R1120" s="35" t="n">
        <f aca="false">IF(ISBLANK(B1120),"",IF( ISBLANK(O1120), , 1))</f>
        <v>0</v>
      </c>
      <c r="S1120" s="38" t="str">
        <f aca="true">IF(ISBLANK(B1120),"",IF( ISBLANK(K1120), "" , IF( ISBLANK(O1120), (TODAY()-K1120)/365, (O1120-K1120)/365)) )</f>
        <v/>
      </c>
      <c r="T1120" s="38" t="str">
        <f aca="false">IF(ISBLANK(B1120),"",IF( ISBLANK(K1120), "" , IF( ISBLANK(O1120), ($Z$41-K1120)/365, (O1120-K1120)/365)) )</f>
        <v/>
      </c>
      <c r="U1120" s="38" t="str">
        <f aca="true">IF(ISBLANK(B1120),"",IF( ISBLANK(O1120), "", (TODAY()-O1120)/365))</f>
        <v/>
      </c>
      <c r="V1120" s="38" t="str">
        <f aca="false">IF(ISBLANK(B1120),"",IF( ISBLANK(O1120), "", ($Z$41-O1120)/365))</f>
        <v/>
      </c>
    </row>
    <row r="1121" customFormat="false" ht="15" hidden="false" customHeight="false" outlineLevel="0" collapsed="false">
      <c r="A1121" s="1" t="n">
        <v>1125</v>
      </c>
      <c r="B1121" s="28" t="n">
        <v>318</v>
      </c>
      <c r="C1121" s="29" t="n">
        <v>9</v>
      </c>
      <c r="D1121" s="30" t="str">
        <f aca="false">CONCATENATE(E1121,", ",F1121,", кв-ры: ",H1121,", агр: ",I1121,", ",W1121)</f>
        <v> Красноармейская , 6, кв-ры: 1,11,21,31,41,, агр: , </v>
      </c>
      <c r="E1121" s="31" t="s">
        <v>202</v>
      </c>
      <c r="F1121" s="31" t="n">
        <v>6</v>
      </c>
      <c r="G1121" s="31" t="n">
        <v>44</v>
      </c>
      <c r="H1121" s="31" t="s">
        <v>98</v>
      </c>
      <c r="I1121" s="32"/>
      <c r="J1121" s="4"/>
      <c r="K1121" s="46"/>
      <c r="L1121" s="34" t="str">
        <f aca="false">IF(ISBLANK(K1121),"a","b")</f>
        <v>a</v>
      </c>
      <c r="M1121" s="34" t="str">
        <f aca="false">IF(ISBLANK(B1121),"",IF(L1121="b",K1121,IF(L1121="a","")))</f>
        <v/>
      </c>
      <c r="N1121" s="35" t="n">
        <f aca="false">IF(ISBLANK(B1121),"",IF( ISBLANK(K1121), , IF( ISBLANK(O1121), 1,) ))</f>
        <v>0</v>
      </c>
      <c r="O1121" s="44"/>
      <c r="P1121" s="37" t="str">
        <f aca="false">IF(ISBLANK(O1121),"a","b")</f>
        <v>a</v>
      </c>
      <c r="Q1121" s="34" t="str">
        <f aca="false">IF(ISBLANK(B1121),"",IF(P1121="b",O1121,IF(P1121="a","")))</f>
        <v/>
      </c>
      <c r="R1121" s="35" t="n">
        <f aca="false">IF(ISBLANK(B1121),"",IF( ISBLANK(O1121), , 1))</f>
        <v>0</v>
      </c>
      <c r="S1121" s="38" t="str">
        <f aca="true">IF(ISBLANK(B1121),"",IF( ISBLANK(K1121), "" , IF( ISBLANK(O1121), (TODAY()-K1121)/365, (O1121-K1121)/365)) )</f>
        <v/>
      </c>
      <c r="T1121" s="38" t="str">
        <f aca="false">IF(ISBLANK(B1121),"",IF( ISBLANK(K1121), "" , IF( ISBLANK(O1121), ($Z$41-K1121)/365, (O1121-K1121)/365)) )</f>
        <v/>
      </c>
      <c r="U1121" s="38" t="str">
        <f aca="true">IF(ISBLANK(B1121),"",IF( ISBLANK(O1121), "", (TODAY()-O1121)/365))</f>
        <v/>
      </c>
      <c r="V1121" s="38" t="str">
        <f aca="false">IF(ISBLANK(B1121),"",IF( ISBLANK(O1121), "", ($Z$41-O1121)/365))</f>
        <v/>
      </c>
    </row>
    <row r="1122" customFormat="false" ht="15" hidden="false" customHeight="false" outlineLevel="0" collapsed="false">
      <c r="A1122" s="1" t="n">
        <v>1126</v>
      </c>
      <c r="B1122" s="28" t="n">
        <v>319</v>
      </c>
      <c r="C1122" s="29"/>
      <c r="D1122" s="30" t="str">
        <f aca="false">CONCATENATE(E1122,", ",F1122,", кв-ры: ",H1122,", агр: ",I1122,", ",W1122)</f>
        <v>, , кв-ры: 2,12,22,32,42,, агр: , </v>
      </c>
      <c r="E1122" s="31"/>
      <c r="F1122" s="31"/>
      <c r="G1122" s="31"/>
      <c r="H1122" s="31" t="s">
        <v>99</v>
      </c>
      <c r="I1122" s="32"/>
      <c r="J1122" s="4"/>
      <c r="K1122" s="46"/>
      <c r="L1122" s="34" t="str">
        <f aca="false">IF(ISBLANK(K1122),"a","b")</f>
        <v>a</v>
      </c>
      <c r="M1122" s="34" t="str">
        <f aca="false">IF(ISBLANK(B1122),"",IF(L1122="b",K1122,IF(L1122="a","")))</f>
        <v/>
      </c>
      <c r="N1122" s="35" t="n">
        <f aca="false">IF(ISBLANK(B1122),"",IF( ISBLANK(K1122), , IF( ISBLANK(O1122), 1,) ))</f>
        <v>0</v>
      </c>
      <c r="O1122" s="44"/>
      <c r="P1122" s="37" t="str">
        <f aca="false">IF(ISBLANK(O1122),"a","b")</f>
        <v>a</v>
      </c>
      <c r="Q1122" s="34" t="str">
        <f aca="false">IF(ISBLANK(B1122),"",IF(P1122="b",O1122,IF(P1122="a","")))</f>
        <v/>
      </c>
      <c r="R1122" s="35" t="n">
        <f aca="false">IF(ISBLANK(B1122),"",IF( ISBLANK(O1122), , 1))</f>
        <v>0</v>
      </c>
      <c r="S1122" s="38" t="str">
        <f aca="true">IF(ISBLANK(B1122),"",IF( ISBLANK(K1122), "" , IF( ISBLANK(O1122), (TODAY()-K1122)/365, (O1122-K1122)/365)) )</f>
        <v/>
      </c>
      <c r="T1122" s="38" t="str">
        <f aca="false">IF(ISBLANK(B1122),"",IF( ISBLANK(K1122), "" , IF( ISBLANK(O1122), ($Z$41-K1122)/365, (O1122-K1122)/365)) )</f>
        <v/>
      </c>
      <c r="U1122" s="38" t="str">
        <f aca="true">IF(ISBLANK(B1122),"",IF( ISBLANK(O1122), "", (TODAY()-O1122)/365))</f>
        <v/>
      </c>
      <c r="V1122" s="38" t="str">
        <f aca="false">IF(ISBLANK(B1122),"",IF( ISBLANK(O1122), "", ($Z$41-O1122)/365))</f>
        <v/>
      </c>
    </row>
    <row r="1123" customFormat="false" ht="15" hidden="false" customHeight="false" outlineLevel="0" collapsed="false">
      <c r="A1123" s="1" t="n">
        <v>1127</v>
      </c>
      <c r="B1123" s="28" t="n">
        <v>320</v>
      </c>
      <c r="C1123" s="29"/>
      <c r="D1123" s="30" t="str">
        <f aca="false">CONCATENATE(E1123,", ",F1123,", кв-ры: ",H1123,", агр: ",I1123,", ",W1123)</f>
        <v>, , кв-ры: 3,13,23,33,43,, агр: , </v>
      </c>
      <c r="E1123" s="31"/>
      <c r="F1123" s="31"/>
      <c r="G1123" s="31"/>
      <c r="H1123" s="31" t="s">
        <v>100</v>
      </c>
      <c r="I1123" s="32"/>
      <c r="J1123" s="4"/>
      <c r="K1123" s="46"/>
      <c r="L1123" s="34" t="str">
        <f aca="false">IF(ISBLANK(K1123),"a","b")</f>
        <v>a</v>
      </c>
      <c r="M1123" s="34" t="str">
        <f aca="false">IF(ISBLANK(B1123),"",IF(L1123="b",K1123,IF(L1123="a","")))</f>
        <v/>
      </c>
      <c r="N1123" s="35" t="n">
        <f aca="false">IF(ISBLANK(B1123),"",IF( ISBLANK(K1123), , IF( ISBLANK(O1123), 1,) ))</f>
        <v>0</v>
      </c>
      <c r="O1123" s="44"/>
      <c r="P1123" s="37" t="str">
        <f aca="false">IF(ISBLANK(O1123),"a","b")</f>
        <v>a</v>
      </c>
      <c r="Q1123" s="34" t="str">
        <f aca="false">IF(ISBLANK(B1123),"",IF(P1123="b",O1123,IF(P1123="a","")))</f>
        <v/>
      </c>
      <c r="R1123" s="35" t="n">
        <f aca="false">IF(ISBLANK(B1123),"",IF( ISBLANK(O1123), , 1))</f>
        <v>0</v>
      </c>
      <c r="S1123" s="38" t="str">
        <f aca="true">IF(ISBLANK(B1123),"",IF( ISBLANK(K1123), "" , IF( ISBLANK(O1123), (TODAY()-K1123)/365, (O1123-K1123)/365)) )</f>
        <v/>
      </c>
      <c r="T1123" s="38" t="str">
        <f aca="false">IF(ISBLANK(B1123),"",IF( ISBLANK(K1123), "" , IF( ISBLANK(O1123), ($Z$41-K1123)/365, (O1123-K1123)/365)) )</f>
        <v/>
      </c>
      <c r="U1123" s="38" t="str">
        <f aca="true">IF(ISBLANK(B1123),"",IF( ISBLANK(O1123), "", (TODAY()-O1123)/365))</f>
        <v/>
      </c>
      <c r="V1123" s="38" t="str">
        <f aca="false">IF(ISBLANK(B1123),"",IF( ISBLANK(O1123), "", ($Z$41-O1123)/365))</f>
        <v/>
      </c>
    </row>
    <row r="1124" customFormat="false" ht="15" hidden="false" customHeight="false" outlineLevel="0" collapsed="false">
      <c r="A1124" s="1" t="n">
        <v>1128</v>
      </c>
      <c r="B1124" s="28" t="n">
        <v>321</v>
      </c>
      <c r="C1124" s="29"/>
      <c r="D1124" s="30" t="str">
        <f aca="false">CONCATENATE(E1124,", ",F1124,", кв-ры: ",H1124,", агр: ",I1124,", ",W1124)</f>
        <v>, , кв-ры: 4,14,24,34,44,, агр: , </v>
      </c>
      <c r="E1124" s="31"/>
      <c r="F1124" s="31"/>
      <c r="G1124" s="31"/>
      <c r="H1124" s="31" t="s">
        <v>101</v>
      </c>
      <c r="I1124" s="32"/>
      <c r="J1124" s="4"/>
      <c r="K1124" s="46"/>
      <c r="L1124" s="34" t="str">
        <f aca="false">IF(ISBLANK(K1124),"a","b")</f>
        <v>a</v>
      </c>
      <c r="M1124" s="34" t="str">
        <f aca="false">IF(ISBLANK(B1124),"",IF(L1124="b",K1124,IF(L1124="a","")))</f>
        <v/>
      </c>
      <c r="N1124" s="35" t="n">
        <f aca="false">IF(ISBLANK(B1124),"",IF( ISBLANK(K1124), , IF( ISBLANK(O1124), 1,) ))</f>
        <v>0</v>
      </c>
      <c r="O1124" s="44"/>
      <c r="P1124" s="37" t="str">
        <f aca="false">IF(ISBLANK(O1124),"a","b")</f>
        <v>a</v>
      </c>
      <c r="Q1124" s="34" t="str">
        <f aca="false">IF(ISBLANK(B1124),"",IF(P1124="b",O1124,IF(P1124="a","")))</f>
        <v/>
      </c>
      <c r="R1124" s="35" t="n">
        <f aca="false">IF(ISBLANK(B1124),"",IF( ISBLANK(O1124), , 1))</f>
        <v>0</v>
      </c>
      <c r="S1124" s="38" t="str">
        <f aca="true">IF(ISBLANK(B1124),"",IF( ISBLANK(K1124), "" , IF( ISBLANK(O1124), (TODAY()-K1124)/365, (O1124-K1124)/365)) )</f>
        <v/>
      </c>
      <c r="T1124" s="38" t="str">
        <f aca="false">IF(ISBLANK(B1124),"",IF( ISBLANK(K1124), "" , IF( ISBLANK(O1124), ($Z$41-K1124)/365, (O1124-K1124)/365)) )</f>
        <v/>
      </c>
      <c r="U1124" s="38" t="str">
        <f aca="true">IF(ISBLANK(B1124),"",IF( ISBLANK(O1124), "", (TODAY()-O1124)/365))</f>
        <v/>
      </c>
      <c r="V1124" s="38" t="str">
        <f aca="false">IF(ISBLANK(B1124),"",IF( ISBLANK(O1124), "", ($Z$41-O1124)/365))</f>
        <v/>
      </c>
    </row>
    <row r="1125" customFormat="false" ht="15" hidden="false" customHeight="false" outlineLevel="0" collapsed="false">
      <c r="A1125" s="1" t="n">
        <v>1129</v>
      </c>
      <c r="B1125" s="28" t="n">
        <v>322</v>
      </c>
      <c r="C1125" s="29"/>
      <c r="D1125" s="30" t="str">
        <f aca="false">CONCATENATE(E1125,", ",F1125,", кв-ры: ",H1125,", агр: ",I1125,", ",W1125)</f>
        <v>, , кв-ры: 5,15,25,35,, агр: , </v>
      </c>
      <c r="E1125" s="31"/>
      <c r="F1125" s="31"/>
      <c r="G1125" s="31"/>
      <c r="H1125" s="31" t="s">
        <v>136</v>
      </c>
      <c r="I1125" s="32"/>
      <c r="J1125" s="4"/>
      <c r="K1125" s="46"/>
      <c r="L1125" s="34" t="str">
        <f aca="false">IF(ISBLANK(K1125),"a","b")</f>
        <v>a</v>
      </c>
      <c r="M1125" s="34" t="str">
        <f aca="false">IF(ISBLANK(B1125),"",IF(L1125="b",K1125,IF(L1125="a","")))</f>
        <v/>
      </c>
      <c r="N1125" s="35" t="n">
        <f aca="false">IF(ISBLANK(B1125),"",IF( ISBLANK(K1125), , IF( ISBLANK(O1125), 1,) ))</f>
        <v>0</v>
      </c>
      <c r="O1125" s="44"/>
      <c r="P1125" s="37" t="str">
        <f aca="false">IF(ISBLANK(O1125),"a","b")</f>
        <v>a</v>
      </c>
      <c r="Q1125" s="34" t="str">
        <f aca="false">IF(ISBLANK(B1125),"",IF(P1125="b",O1125,IF(P1125="a","")))</f>
        <v/>
      </c>
      <c r="R1125" s="35" t="n">
        <f aca="false">IF(ISBLANK(B1125),"",IF( ISBLANK(O1125), , 1))</f>
        <v>0</v>
      </c>
      <c r="S1125" s="38" t="str">
        <f aca="true">IF(ISBLANK(B1125),"",IF( ISBLANK(K1125), "" , IF( ISBLANK(O1125), (TODAY()-K1125)/365, (O1125-K1125)/365)) )</f>
        <v/>
      </c>
      <c r="T1125" s="38" t="str">
        <f aca="false">IF(ISBLANK(B1125),"",IF( ISBLANK(K1125), "" , IF( ISBLANK(O1125), ($Z$41-K1125)/365, (O1125-K1125)/365)) )</f>
        <v/>
      </c>
      <c r="U1125" s="38" t="str">
        <f aca="true">IF(ISBLANK(B1125),"",IF( ISBLANK(O1125), "", (TODAY()-O1125)/365))</f>
        <v/>
      </c>
      <c r="V1125" s="38" t="str">
        <f aca="false">IF(ISBLANK(B1125),"",IF( ISBLANK(O1125), "", ($Z$41-O1125)/365))</f>
        <v/>
      </c>
    </row>
    <row r="1126" customFormat="false" ht="15" hidden="false" customHeight="false" outlineLevel="0" collapsed="false">
      <c r="A1126" s="1" t="n">
        <v>1130</v>
      </c>
      <c r="B1126" s="28" t="n">
        <v>323</v>
      </c>
      <c r="C1126" s="29"/>
      <c r="D1126" s="30" t="str">
        <f aca="false">CONCATENATE(E1126,", ",F1126,", кв-ры: ",H1126,", агр: ",I1126,", ",W1126)</f>
        <v>, , кв-ры: 6,16,26,36,, агр: , </v>
      </c>
      <c r="E1126" s="31"/>
      <c r="F1126" s="31"/>
      <c r="G1126" s="31"/>
      <c r="H1126" s="31" t="s">
        <v>103</v>
      </c>
      <c r="I1126" s="32"/>
      <c r="J1126" s="4"/>
      <c r="K1126" s="46"/>
      <c r="L1126" s="34" t="str">
        <f aca="false">IF(ISBLANK(K1126),"a","b")</f>
        <v>a</v>
      </c>
      <c r="M1126" s="34" t="str">
        <f aca="false">IF(ISBLANK(B1126),"",IF(L1126="b",K1126,IF(L1126="a","")))</f>
        <v/>
      </c>
      <c r="N1126" s="35" t="n">
        <f aca="false">IF(ISBLANK(B1126),"",IF( ISBLANK(K1126), , IF( ISBLANK(O1126), 1,) ))</f>
        <v>0</v>
      </c>
      <c r="O1126" s="44"/>
      <c r="P1126" s="37" t="str">
        <f aca="false">IF(ISBLANK(O1126),"a","b")</f>
        <v>a</v>
      </c>
      <c r="Q1126" s="34" t="str">
        <f aca="false">IF(ISBLANK(B1126),"",IF(P1126="b",O1126,IF(P1126="a","")))</f>
        <v/>
      </c>
      <c r="R1126" s="35" t="n">
        <f aca="false">IF(ISBLANK(B1126),"",IF( ISBLANK(O1126), , 1))</f>
        <v>0</v>
      </c>
      <c r="S1126" s="38" t="str">
        <f aca="true">IF(ISBLANK(B1126),"",IF( ISBLANK(K1126), "" , IF( ISBLANK(O1126), (TODAY()-K1126)/365, (O1126-K1126)/365)) )</f>
        <v/>
      </c>
      <c r="T1126" s="38" t="str">
        <f aca="false">IF(ISBLANK(B1126),"",IF( ISBLANK(K1126), "" , IF( ISBLANK(O1126), ($Z$41-K1126)/365, (O1126-K1126)/365)) )</f>
        <v/>
      </c>
      <c r="U1126" s="38" t="str">
        <f aca="true">IF(ISBLANK(B1126),"",IF( ISBLANK(O1126), "", (TODAY()-O1126)/365))</f>
        <v/>
      </c>
      <c r="V1126" s="38" t="str">
        <f aca="false">IF(ISBLANK(B1126),"",IF( ISBLANK(O1126), "", ($Z$41-O1126)/365))</f>
        <v/>
      </c>
    </row>
    <row r="1127" customFormat="false" ht="15" hidden="false" customHeight="false" outlineLevel="0" collapsed="false">
      <c r="A1127" s="1" t="n">
        <v>1131</v>
      </c>
      <c r="B1127" s="28" t="n">
        <v>324</v>
      </c>
      <c r="C1127" s="29"/>
      <c r="D1127" s="30" t="str">
        <f aca="false">CONCATENATE(E1127,", ",F1127,", кв-ры: ",H1127,", агр: ",I1127,", ",W1127)</f>
        <v>, , кв-ры: 7,17,27,37,, агр: , </v>
      </c>
      <c r="E1127" s="31"/>
      <c r="F1127" s="31"/>
      <c r="G1127" s="31"/>
      <c r="H1127" s="31" t="s">
        <v>104</v>
      </c>
      <c r="I1127" s="32"/>
      <c r="J1127" s="4"/>
      <c r="K1127" s="46"/>
      <c r="L1127" s="34" t="str">
        <f aca="false">IF(ISBLANK(K1127),"a","b")</f>
        <v>a</v>
      </c>
      <c r="M1127" s="34" t="str">
        <f aca="false">IF(ISBLANK(B1127),"",IF(L1127="b",K1127,IF(L1127="a","")))</f>
        <v/>
      </c>
      <c r="N1127" s="35" t="n">
        <f aca="false">IF(ISBLANK(B1127),"",IF( ISBLANK(K1127), , IF( ISBLANK(O1127), 1,) ))</f>
        <v>0</v>
      </c>
      <c r="O1127" s="44"/>
      <c r="P1127" s="37" t="str">
        <f aca="false">IF(ISBLANK(O1127),"a","b")</f>
        <v>a</v>
      </c>
      <c r="Q1127" s="34" t="str">
        <f aca="false">IF(ISBLANK(B1127),"",IF(P1127="b",O1127,IF(P1127="a","")))</f>
        <v/>
      </c>
      <c r="R1127" s="35" t="n">
        <f aca="false">IF(ISBLANK(B1127),"",IF( ISBLANK(O1127), , 1))</f>
        <v>0</v>
      </c>
      <c r="S1127" s="38" t="str">
        <f aca="true">IF(ISBLANK(B1127),"",IF( ISBLANK(K1127), "" , IF( ISBLANK(O1127), (TODAY()-K1127)/365, (O1127-K1127)/365)) )</f>
        <v/>
      </c>
      <c r="T1127" s="38" t="str">
        <f aca="false">IF(ISBLANK(B1127),"",IF( ISBLANK(K1127), "" , IF( ISBLANK(O1127), ($Z$41-K1127)/365, (O1127-K1127)/365)) )</f>
        <v/>
      </c>
      <c r="U1127" s="38" t="str">
        <f aca="true">IF(ISBLANK(B1127),"",IF( ISBLANK(O1127), "", (TODAY()-O1127)/365))</f>
        <v/>
      </c>
      <c r="V1127" s="38" t="str">
        <f aca="false">IF(ISBLANK(B1127),"",IF( ISBLANK(O1127), "", ($Z$41-O1127)/365))</f>
        <v/>
      </c>
    </row>
    <row r="1128" customFormat="false" ht="15" hidden="false" customHeight="false" outlineLevel="0" collapsed="false">
      <c r="A1128" s="1" t="n">
        <v>1132</v>
      </c>
      <c r="B1128" s="28" t="n">
        <v>325</v>
      </c>
      <c r="C1128" s="29"/>
      <c r="D1128" s="30" t="str">
        <f aca="false">CONCATENATE(E1128,", ",F1128,", кв-ры: ",H1128,", агр: ",I1128,", ",W1128)</f>
        <v>, , кв-ры: 8,18,28,38,, агр: , </v>
      </c>
      <c r="E1128" s="31"/>
      <c r="F1128" s="31"/>
      <c r="G1128" s="31"/>
      <c r="H1128" s="31" t="s">
        <v>105</v>
      </c>
      <c r="I1128" s="32"/>
      <c r="J1128" s="4"/>
      <c r="K1128" s="46"/>
      <c r="L1128" s="34" t="str">
        <f aca="false">IF(ISBLANK(K1128),"a","b")</f>
        <v>a</v>
      </c>
      <c r="M1128" s="34" t="str">
        <f aca="false">IF(ISBLANK(B1128),"",IF(L1128="b",K1128,IF(L1128="a","")))</f>
        <v/>
      </c>
      <c r="N1128" s="35" t="n">
        <f aca="false">IF(ISBLANK(B1128),"",IF( ISBLANK(K1128), , IF( ISBLANK(O1128), 1,) ))</f>
        <v>0</v>
      </c>
      <c r="O1128" s="44"/>
      <c r="P1128" s="37" t="str">
        <f aca="false">IF(ISBLANK(O1128),"a","b")</f>
        <v>a</v>
      </c>
      <c r="Q1128" s="34" t="str">
        <f aca="false">IF(ISBLANK(B1128),"",IF(P1128="b",O1128,IF(P1128="a","")))</f>
        <v/>
      </c>
      <c r="R1128" s="35" t="n">
        <f aca="false">IF(ISBLANK(B1128),"",IF( ISBLANK(O1128), , 1))</f>
        <v>0</v>
      </c>
      <c r="S1128" s="38" t="str">
        <f aca="true">IF(ISBLANK(B1128),"",IF( ISBLANK(K1128), "" , IF( ISBLANK(O1128), (TODAY()-K1128)/365, (O1128-K1128)/365)) )</f>
        <v/>
      </c>
      <c r="T1128" s="38" t="str">
        <f aca="false">IF(ISBLANK(B1128),"",IF( ISBLANK(K1128), "" , IF( ISBLANK(O1128), ($Z$41-K1128)/365, (O1128-K1128)/365)) )</f>
        <v/>
      </c>
      <c r="U1128" s="38" t="str">
        <f aca="true">IF(ISBLANK(B1128),"",IF( ISBLANK(O1128), "", (TODAY()-O1128)/365))</f>
        <v/>
      </c>
      <c r="V1128" s="38" t="str">
        <f aca="false">IF(ISBLANK(B1128),"",IF( ISBLANK(O1128), "", ($Z$41-O1128)/365))</f>
        <v/>
      </c>
    </row>
    <row r="1129" customFormat="false" ht="15" hidden="false" customHeight="false" outlineLevel="0" collapsed="false">
      <c r="A1129" s="1" t="n">
        <v>1133</v>
      </c>
      <c r="B1129" s="28" t="n">
        <v>326</v>
      </c>
      <c r="C1129" s="29"/>
      <c r="D1129" s="30" t="str">
        <f aca="false">CONCATENATE(E1129,", ",F1129,", кв-ры: ",H1129,", агр: ",I1129,", ",W1129)</f>
        <v>, , кв-ры: 9,19,29,39,, агр: , </v>
      </c>
      <c r="E1129" s="31"/>
      <c r="F1129" s="31"/>
      <c r="G1129" s="31"/>
      <c r="H1129" s="31" t="s">
        <v>106</v>
      </c>
      <c r="I1129" s="32"/>
      <c r="J1129" s="4"/>
      <c r="K1129" s="46"/>
      <c r="L1129" s="34" t="str">
        <f aca="false">IF(ISBLANK(K1129),"a","b")</f>
        <v>a</v>
      </c>
      <c r="M1129" s="34" t="str">
        <f aca="false">IF(ISBLANK(B1129),"",IF(L1129="b",K1129,IF(L1129="a","")))</f>
        <v/>
      </c>
      <c r="N1129" s="35" t="n">
        <f aca="false">IF(ISBLANK(B1129),"",IF( ISBLANK(K1129), , IF( ISBLANK(O1129), 1,) ))</f>
        <v>0</v>
      </c>
      <c r="O1129" s="44"/>
      <c r="P1129" s="37" t="str">
        <f aca="false">IF(ISBLANK(O1129),"a","b")</f>
        <v>a</v>
      </c>
      <c r="Q1129" s="34" t="str">
        <f aca="false">IF(ISBLANK(B1129),"",IF(P1129="b",O1129,IF(P1129="a","")))</f>
        <v/>
      </c>
      <c r="R1129" s="35" t="n">
        <f aca="false">IF(ISBLANK(B1129),"",IF( ISBLANK(O1129), , 1))</f>
        <v>0</v>
      </c>
      <c r="S1129" s="38" t="str">
        <f aca="true">IF(ISBLANK(B1129),"",IF( ISBLANK(K1129), "" , IF( ISBLANK(O1129), (TODAY()-K1129)/365, (O1129-K1129)/365)) )</f>
        <v/>
      </c>
      <c r="T1129" s="38" t="str">
        <f aca="false">IF(ISBLANK(B1129),"",IF( ISBLANK(K1129), "" , IF( ISBLANK(O1129), ($Z$41-K1129)/365, (O1129-K1129)/365)) )</f>
        <v/>
      </c>
      <c r="U1129" s="38" t="str">
        <f aca="true">IF(ISBLANK(B1129),"",IF( ISBLANK(O1129), "", (TODAY()-O1129)/365))</f>
        <v/>
      </c>
      <c r="V1129" s="38" t="str">
        <f aca="false">IF(ISBLANK(B1129),"",IF( ISBLANK(O1129), "", ($Z$41-O1129)/365))</f>
        <v/>
      </c>
    </row>
    <row r="1130" customFormat="false" ht="15" hidden="false" customHeight="false" outlineLevel="0" collapsed="false">
      <c r="A1130" s="1" t="n">
        <v>1134</v>
      </c>
      <c r="B1130" s="28" t="n">
        <v>327</v>
      </c>
      <c r="C1130" s="29"/>
      <c r="D1130" s="30" t="str">
        <f aca="false">CONCATENATE(E1130,", ",F1130,", кв-ры: ",H1130,", агр: ",I1130,", ",W1130)</f>
        <v>, , кв-ры: 10,20,30,40,, агр: , </v>
      </c>
      <c r="E1130" s="31"/>
      <c r="F1130" s="31"/>
      <c r="G1130" s="31"/>
      <c r="H1130" s="31" t="s">
        <v>107</v>
      </c>
      <c r="I1130" s="32"/>
      <c r="J1130" s="4"/>
      <c r="K1130" s="46"/>
      <c r="L1130" s="34" t="str">
        <f aca="false">IF(ISBLANK(K1130),"a","b")</f>
        <v>a</v>
      </c>
      <c r="M1130" s="34" t="str">
        <f aca="false">IF(ISBLANK(B1130),"",IF(L1130="b",K1130,IF(L1130="a","")))</f>
        <v/>
      </c>
      <c r="N1130" s="35" t="n">
        <f aca="false">IF(ISBLANK(B1130),"",IF( ISBLANK(K1130), , IF( ISBLANK(O1130), 1,) ))</f>
        <v>0</v>
      </c>
      <c r="O1130" s="44"/>
      <c r="P1130" s="37" t="str">
        <f aca="false">IF(ISBLANK(O1130),"a","b")</f>
        <v>a</v>
      </c>
      <c r="Q1130" s="34" t="str">
        <f aca="false">IF(ISBLANK(B1130),"",IF(P1130="b",O1130,IF(P1130="a","")))</f>
        <v/>
      </c>
      <c r="R1130" s="35" t="n">
        <f aca="false">IF(ISBLANK(B1130),"",IF( ISBLANK(O1130), , 1))</f>
        <v>0</v>
      </c>
      <c r="S1130" s="38" t="str">
        <f aca="true">IF(ISBLANK(B1130),"",IF( ISBLANK(K1130), "" , IF( ISBLANK(O1130), (TODAY()-K1130)/365, (O1130-K1130)/365)) )</f>
        <v/>
      </c>
      <c r="T1130" s="38" t="str">
        <f aca="false">IF(ISBLANK(B1130),"",IF( ISBLANK(K1130), "" , IF( ISBLANK(O1130), ($Z$41-K1130)/365, (O1130-K1130)/365)) )</f>
        <v/>
      </c>
      <c r="U1130" s="38" t="str">
        <f aca="true">IF(ISBLANK(B1130),"",IF( ISBLANK(O1130), "", (TODAY()-O1130)/365))</f>
        <v/>
      </c>
      <c r="V1130" s="38" t="str">
        <f aca="false">IF(ISBLANK(B1130),"",IF( ISBLANK(O1130), "", ($Z$41-O1130)/365))</f>
        <v/>
      </c>
    </row>
    <row r="1131" customFormat="false" ht="15" hidden="false" customHeight="false" outlineLevel="0" collapsed="false">
      <c r="A1131" s="1" t="n">
        <v>1135</v>
      </c>
      <c r="B1131" s="28" t="n">
        <v>328</v>
      </c>
      <c r="C1131" s="29" t="n">
        <v>10</v>
      </c>
      <c r="D1131" s="30" t="str">
        <f aca="false">CONCATENATE(E1131,", ",F1131,", кв-ры: ",H1131,", агр: ",I1131,", ",W1131)</f>
        <v> Красноармейская , 8, кв-ры: 1,11,21,31,41,, агр: , </v>
      </c>
      <c r="E1131" s="31" t="s">
        <v>202</v>
      </c>
      <c r="F1131" s="31" t="n">
        <v>8</v>
      </c>
      <c r="G1131" s="31" t="n">
        <v>48</v>
      </c>
      <c r="H1131" s="31" t="s">
        <v>98</v>
      </c>
      <c r="I1131" s="32"/>
      <c r="J1131" s="4"/>
      <c r="K1131" s="46"/>
      <c r="L1131" s="34" t="str">
        <f aca="false">IF(ISBLANK(K1131),"a","b")</f>
        <v>a</v>
      </c>
      <c r="M1131" s="34" t="str">
        <f aca="false">IF(ISBLANK(B1131),"",IF(L1131="b",K1131,IF(L1131="a","")))</f>
        <v/>
      </c>
      <c r="N1131" s="35" t="n">
        <f aca="false">IF(ISBLANK(B1131),"",IF( ISBLANK(K1131), , IF( ISBLANK(O1131), 1,) ))</f>
        <v>0</v>
      </c>
      <c r="O1131" s="44"/>
      <c r="P1131" s="37" t="str">
        <f aca="false">IF(ISBLANK(O1131),"a","b")</f>
        <v>a</v>
      </c>
      <c r="Q1131" s="34" t="str">
        <f aca="false">IF(ISBLANK(B1131),"",IF(P1131="b",O1131,IF(P1131="a","")))</f>
        <v/>
      </c>
      <c r="R1131" s="35" t="n">
        <f aca="false">IF(ISBLANK(B1131),"",IF( ISBLANK(O1131), , 1))</f>
        <v>0</v>
      </c>
      <c r="S1131" s="38" t="str">
        <f aca="true">IF(ISBLANK(B1131),"",IF( ISBLANK(K1131), "" , IF( ISBLANK(O1131), (TODAY()-K1131)/365, (O1131-K1131)/365)) )</f>
        <v/>
      </c>
      <c r="T1131" s="38" t="str">
        <f aca="false">IF(ISBLANK(B1131),"",IF( ISBLANK(K1131), "" , IF( ISBLANK(O1131), ($Z$41-K1131)/365, (O1131-K1131)/365)) )</f>
        <v/>
      </c>
      <c r="U1131" s="38" t="str">
        <f aca="true">IF(ISBLANK(B1131),"",IF( ISBLANK(O1131), "", (TODAY()-O1131)/365))</f>
        <v/>
      </c>
      <c r="V1131" s="38" t="str">
        <f aca="false">IF(ISBLANK(B1131),"",IF( ISBLANK(O1131), "", ($Z$41-O1131)/365))</f>
        <v/>
      </c>
    </row>
    <row r="1132" customFormat="false" ht="15" hidden="false" customHeight="false" outlineLevel="0" collapsed="false">
      <c r="A1132" s="1" t="n">
        <v>1136</v>
      </c>
      <c r="B1132" s="28" t="n">
        <v>329</v>
      </c>
      <c r="C1132" s="29"/>
      <c r="D1132" s="30" t="str">
        <f aca="false">CONCATENATE(E1132,", ",F1132,", кв-ры: ",H1132,", агр: ",I1132,", ",W1132)</f>
        <v>, , кв-ры: 2,12,22,32,42,, агр: , </v>
      </c>
      <c r="E1132" s="31"/>
      <c r="F1132" s="31"/>
      <c r="G1132" s="31"/>
      <c r="H1132" s="31" t="s">
        <v>99</v>
      </c>
      <c r="I1132" s="32"/>
      <c r="J1132" s="4"/>
      <c r="K1132" s="46"/>
      <c r="L1132" s="34" t="str">
        <f aca="false">IF(ISBLANK(K1132),"a","b")</f>
        <v>a</v>
      </c>
      <c r="M1132" s="34" t="str">
        <f aca="false">IF(ISBLANK(B1132),"",IF(L1132="b",K1132,IF(L1132="a","")))</f>
        <v/>
      </c>
      <c r="N1132" s="35" t="n">
        <f aca="false">IF(ISBLANK(B1132),"",IF( ISBLANK(K1132), , IF( ISBLANK(O1132), 1,) ))</f>
        <v>0</v>
      </c>
      <c r="O1132" s="44"/>
      <c r="P1132" s="37" t="str">
        <f aca="false">IF(ISBLANK(O1132),"a","b")</f>
        <v>a</v>
      </c>
      <c r="Q1132" s="34" t="str">
        <f aca="false">IF(ISBLANK(B1132),"",IF(P1132="b",O1132,IF(P1132="a","")))</f>
        <v/>
      </c>
      <c r="R1132" s="35" t="n">
        <f aca="false">IF(ISBLANK(B1132),"",IF( ISBLANK(O1132), , 1))</f>
        <v>0</v>
      </c>
      <c r="S1132" s="38" t="str">
        <f aca="true">IF(ISBLANK(B1132),"",IF( ISBLANK(K1132), "" , IF( ISBLANK(O1132), (TODAY()-K1132)/365, (O1132-K1132)/365)) )</f>
        <v/>
      </c>
      <c r="T1132" s="38" t="str">
        <f aca="false">IF(ISBLANK(B1132),"",IF( ISBLANK(K1132), "" , IF( ISBLANK(O1132), ($Z$41-K1132)/365, (O1132-K1132)/365)) )</f>
        <v/>
      </c>
      <c r="U1132" s="38" t="str">
        <f aca="true">IF(ISBLANK(B1132),"",IF( ISBLANK(O1132), "", (TODAY()-O1132)/365))</f>
        <v/>
      </c>
      <c r="V1132" s="38" t="str">
        <f aca="false">IF(ISBLANK(B1132),"",IF( ISBLANK(O1132), "", ($Z$41-O1132)/365))</f>
        <v/>
      </c>
    </row>
    <row r="1133" customFormat="false" ht="15" hidden="false" customHeight="false" outlineLevel="0" collapsed="false">
      <c r="A1133" s="1" t="n">
        <v>1137</v>
      </c>
      <c r="B1133" s="28" t="n">
        <v>330</v>
      </c>
      <c r="C1133" s="29"/>
      <c r="D1133" s="30" t="str">
        <f aca="false">CONCATENATE(E1133,", ",F1133,", кв-ры: ",H1133,", агр: ",I1133,", ",W1133)</f>
        <v>, , кв-ры: 3,13,23,33,43,, агр: , </v>
      </c>
      <c r="E1133" s="31"/>
      <c r="F1133" s="31"/>
      <c r="G1133" s="31"/>
      <c r="H1133" s="31" t="s">
        <v>100</v>
      </c>
      <c r="I1133" s="32"/>
      <c r="J1133" s="4"/>
      <c r="K1133" s="46"/>
      <c r="L1133" s="34" t="str">
        <f aca="false">IF(ISBLANK(K1133),"a","b")</f>
        <v>a</v>
      </c>
      <c r="M1133" s="34" t="str">
        <f aca="false">IF(ISBLANK(B1133),"",IF(L1133="b",K1133,IF(L1133="a","")))</f>
        <v/>
      </c>
      <c r="N1133" s="35" t="n">
        <f aca="false">IF(ISBLANK(B1133),"",IF( ISBLANK(K1133), , IF( ISBLANK(O1133), 1,) ))</f>
        <v>0</v>
      </c>
      <c r="O1133" s="44"/>
      <c r="P1133" s="37" t="str">
        <f aca="false">IF(ISBLANK(O1133),"a","b")</f>
        <v>a</v>
      </c>
      <c r="Q1133" s="34" t="str">
        <f aca="false">IF(ISBLANK(B1133),"",IF(P1133="b",O1133,IF(P1133="a","")))</f>
        <v/>
      </c>
      <c r="R1133" s="35" t="n">
        <f aca="false">IF(ISBLANK(B1133),"",IF( ISBLANK(O1133), , 1))</f>
        <v>0</v>
      </c>
      <c r="S1133" s="38" t="str">
        <f aca="true">IF(ISBLANK(B1133),"",IF( ISBLANK(K1133), "" , IF( ISBLANK(O1133), (TODAY()-K1133)/365, (O1133-K1133)/365)) )</f>
        <v/>
      </c>
      <c r="T1133" s="38" t="str">
        <f aca="false">IF(ISBLANK(B1133),"",IF( ISBLANK(K1133), "" , IF( ISBLANK(O1133), ($Z$41-K1133)/365, (O1133-K1133)/365)) )</f>
        <v/>
      </c>
      <c r="U1133" s="38" t="str">
        <f aca="true">IF(ISBLANK(B1133),"",IF( ISBLANK(O1133), "", (TODAY()-O1133)/365))</f>
        <v/>
      </c>
      <c r="V1133" s="38" t="str">
        <f aca="false">IF(ISBLANK(B1133),"",IF( ISBLANK(O1133), "", ($Z$41-O1133)/365))</f>
        <v/>
      </c>
    </row>
    <row r="1134" customFormat="false" ht="15" hidden="false" customHeight="false" outlineLevel="0" collapsed="false">
      <c r="A1134" s="1" t="n">
        <v>1138</v>
      </c>
      <c r="B1134" s="28" t="n">
        <v>331</v>
      </c>
      <c r="C1134" s="29"/>
      <c r="D1134" s="30" t="str">
        <f aca="false">CONCATENATE(E1134,", ",F1134,", кв-ры: ",H1134,", агр: ",I1134,", ",W1134)</f>
        <v>, , кв-ры: 4,14,24,34,44,, агр: , </v>
      </c>
      <c r="E1134" s="31"/>
      <c r="F1134" s="31"/>
      <c r="G1134" s="31"/>
      <c r="H1134" s="31" t="s">
        <v>101</v>
      </c>
      <c r="I1134" s="32"/>
      <c r="J1134" s="4"/>
      <c r="K1134" s="46"/>
      <c r="L1134" s="34" t="str">
        <f aca="false">IF(ISBLANK(K1134),"a","b")</f>
        <v>a</v>
      </c>
      <c r="M1134" s="34" t="str">
        <f aca="false">IF(ISBLANK(B1134),"",IF(L1134="b",K1134,IF(L1134="a","")))</f>
        <v/>
      </c>
      <c r="N1134" s="35" t="n">
        <f aca="false">IF(ISBLANK(B1134),"",IF( ISBLANK(K1134), , IF( ISBLANK(O1134), 1,) ))</f>
        <v>0</v>
      </c>
      <c r="O1134" s="44"/>
      <c r="P1134" s="37" t="str">
        <f aca="false">IF(ISBLANK(O1134),"a","b")</f>
        <v>a</v>
      </c>
      <c r="Q1134" s="34" t="str">
        <f aca="false">IF(ISBLANK(B1134),"",IF(P1134="b",O1134,IF(P1134="a","")))</f>
        <v/>
      </c>
      <c r="R1134" s="35" t="n">
        <f aca="false">IF(ISBLANK(B1134),"",IF( ISBLANK(O1134), , 1))</f>
        <v>0</v>
      </c>
      <c r="S1134" s="38" t="str">
        <f aca="true">IF(ISBLANK(B1134),"",IF( ISBLANK(K1134), "" , IF( ISBLANK(O1134), (TODAY()-K1134)/365, (O1134-K1134)/365)) )</f>
        <v/>
      </c>
      <c r="T1134" s="38" t="str">
        <f aca="false">IF(ISBLANK(B1134),"",IF( ISBLANK(K1134), "" , IF( ISBLANK(O1134), ($Z$41-K1134)/365, (O1134-K1134)/365)) )</f>
        <v/>
      </c>
      <c r="U1134" s="38" t="str">
        <f aca="true">IF(ISBLANK(B1134),"",IF( ISBLANK(O1134), "", (TODAY()-O1134)/365))</f>
        <v/>
      </c>
      <c r="V1134" s="38" t="str">
        <f aca="false">IF(ISBLANK(B1134),"",IF( ISBLANK(O1134), "", ($Z$41-O1134)/365))</f>
        <v/>
      </c>
    </row>
    <row r="1135" customFormat="false" ht="15" hidden="false" customHeight="false" outlineLevel="0" collapsed="false">
      <c r="A1135" s="1" t="n">
        <v>1139</v>
      </c>
      <c r="B1135" s="28" t="n">
        <v>332</v>
      </c>
      <c r="C1135" s="29"/>
      <c r="D1135" s="30" t="str">
        <f aca="false">CONCATENATE(E1135,", ",F1135,", кв-ры: ",H1135,", агр: ",I1135,", ",W1135)</f>
        <v>, , кв-ры: 5,15,25,35,45,, агр: , </v>
      </c>
      <c r="E1135" s="31"/>
      <c r="F1135" s="31"/>
      <c r="G1135" s="31"/>
      <c r="H1135" s="31" t="s">
        <v>102</v>
      </c>
      <c r="I1135" s="32"/>
      <c r="J1135" s="4"/>
      <c r="K1135" s="46"/>
      <c r="L1135" s="34" t="str">
        <f aca="false">IF(ISBLANK(K1135),"a","b")</f>
        <v>a</v>
      </c>
      <c r="M1135" s="34" t="str">
        <f aca="false">IF(ISBLANK(B1135),"",IF(L1135="b",K1135,IF(L1135="a","")))</f>
        <v/>
      </c>
      <c r="N1135" s="35" t="n">
        <f aca="false">IF(ISBLANK(B1135),"",IF( ISBLANK(K1135), , IF( ISBLANK(O1135), 1,) ))</f>
        <v>0</v>
      </c>
      <c r="O1135" s="44"/>
      <c r="P1135" s="37" t="str">
        <f aca="false">IF(ISBLANK(O1135),"a","b")</f>
        <v>a</v>
      </c>
      <c r="Q1135" s="34" t="str">
        <f aca="false">IF(ISBLANK(B1135),"",IF(P1135="b",O1135,IF(P1135="a","")))</f>
        <v/>
      </c>
      <c r="R1135" s="35" t="n">
        <f aca="false">IF(ISBLANK(B1135),"",IF( ISBLANK(O1135), , 1))</f>
        <v>0</v>
      </c>
      <c r="S1135" s="38" t="str">
        <f aca="true">IF(ISBLANK(B1135),"",IF( ISBLANK(K1135), "" , IF( ISBLANK(O1135), (TODAY()-K1135)/365, (O1135-K1135)/365)) )</f>
        <v/>
      </c>
      <c r="T1135" s="38" t="str">
        <f aca="false">IF(ISBLANK(B1135),"",IF( ISBLANK(K1135), "" , IF( ISBLANK(O1135), ($Z$41-K1135)/365, (O1135-K1135)/365)) )</f>
        <v/>
      </c>
      <c r="U1135" s="38" t="str">
        <f aca="true">IF(ISBLANK(B1135),"",IF( ISBLANK(O1135), "", (TODAY()-O1135)/365))</f>
        <v/>
      </c>
      <c r="V1135" s="38" t="str">
        <f aca="false">IF(ISBLANK(B1135),"",IF( ISBLANK(O1135), "", ($Z$41-O1135)/365))</f>
        <v/>
      </c>
    </row>
    <row r="1136" customFormat="false" ht="15" hidden="false" customHeight="false" outlineLevel="0" collapsed="false">
      <c r="A1136" s="1" t="n">
        <v>1140</v>
      </c>
      <c r="B1136" s="28" t="n">
        <v>333</v>
      </c>
      <c r="C1136" s="29"/>
      <c r="D1136" s="30" t="str">
        <f aca="false">CONCATENATE(E1136,", ",F1136,", кв-ры: ",H1136,", агр: ",I1136,", ",W1136)</f>
        <v>, , кв-ры: 6,16,26,36,46,, агр: , </v>
      </c>
      <c r="E1136" s="31"/>
      <c r="F1136" s="31"/>
      <c r="G1136" s="31"/>
      <c r="H1136" s="31" t="s">
        <v>155</v>
      </c>
      <c r="I1136" s="32"/>
      <c r="J1136" s="4"/>
      <c r="K1136" s="46"/>
      <c r="L1136" s="34" t="str">
        <f aca="false">IF(ISBLANK(K1136),"a","b")</f>
        <v>a</v>
      </c>
      <c r="M1136" s="34" t="str">
        <f aca="false">IF(ISBLANK(B1136),"",IF(L1136="b",K1136,IF(L1136="a","")))</f>
        <v/>
      </c>
      <c r="N1136" s="35" t="n">
        <f aca="false">IF(ISBLANK(B1136),"",IF( ISBLANK(K1136), , IF( ISBLANK(O1136), 1,) ))</f>
        <v>0</v>
      </c>
      <c r="O1136" s="44"/>
      <c r="P1136" s="37" t="str">
        <f aca="false">IF(ISBLANK(O1136),"a","b")</f>
        <v>a</v>
      </c>
      <c r="Q1136" s="34" t="str">
        <f aca="false">IF(ISBLANK(B1136),"",IF(P1136="b",O1136,IF(P1136="a","")))</f>
        <v/>
      </c>
      <c r="R1136" s="35" t="n">
        <f aca="false">IF(ISBLANK(B1136),"",IF( ISBLANK(O1136), , 1))</f>
        <v>0</v>
      </c>
      <c r="S1136" s="38" t="str">
        <f aca="true">IF(ISBLANK(B1136),"",IF( ISBLANK(K1136), "" , IF( ISBLANK(O1136), (TODAY()-K1136)/365, (O1136-K1136)/365)) )</f>
        <v/>
      </c>
      <c r="T1136" s="38" t="str">
        <f aca="false">IF(ISBLANK(B1136),"",IF( ISBLANK(K1136), "" , IF( ISBLANK(O1136), ($Z$41-K1136)/365, (O1136-K1136)/365)) )</f>
        <v/>
      </c>
      <c r="U1136" s="38" t="str">
        <f aca="true">IF(ISBLANK(B1136),"",IF( ISBLANK(O1136), "", (TODAY()-O1136)/365))</f>
        <v/>
      </c>
      <c r="V1136" s="38" t="str">
        <f aca="false">IF(ISBLANK(B1136),"",IF( ISBLANK(O1136), "", ($Z$41-O1136)/365))</f>
        <v/>
      </c>
    </row>
    <row r="1137" customFormat="false" ht="15" hidden="false" customHeight="false" outlineLevel="0" collapsed="false">
      <c r="A1137" s="1" t="n">
        <v>1141</v>
      </c>
      <c r="B1137" s="28" t="n">
        <v>334</v>
      </c>
      <c r="C1137" s="29"/>
      <c r="D1137" s="30" t="str">
        <f aca="false">CONCATENATE(E1137,", ",F1137,", кв-ры: ",H1137,", агр: ",I1137,", ",W1137)</f>
        <v>, , кв-ры: 7,17,27,37,47,, агр: , </v>
      </c>
      <c r="E1137" s="31"/>
      <c r="F1137" s="31"/>
      <c r="G1137" s="31"/>
      <c r="H1137" s="31" t="s">
        <v>156</v>
      </c>
      <c r="I1137" s="32"/>
      <c r="J1137" s="4"/>
      <c r="K1137" s="46"/>
      <c r="L1137" s="34" t="str">
        <f aca="false">IF(ISBLANK(K1137),"a","b")</f>
        <v>a</v>
      </c>
      <c r="M1137" s="34" t="str">
        <f aca="false">IF(ISBLANK(B1137),"",IF(L1137="b",K1137,IF(L1137="a","")))</f>
        <v/>
      </c>
      <c r="N1137" s="35" t="n">
        <f aca="false">IF(ISBLANK(B1137),"",IF( ISBLANK(K1137), , IF( ISBLANK(O1137), 1,) ))</f>
        <v>0</v>
      </c>
      <c r="O1137" s="44"/>
      <c r="P1137" s="37" t="str">
        <f aca="false">IF(ISBLANK(O1137),"a","b")</f>
        <v>a</v>
      </c>
      <c r="Q1137" s="34" t="str">
        <f aca="false">IF(ISBLANK(B1137),"",IF(P1137="b",O1137,IF(P1137="a","")))</f>
        <v/>
      </c>
      <c r="R1137" s="35" t="n">
        <f aca="false">IF(ISBLANK(B1137),"",IF( ISBLANK(O1137), , 1))</f>
        <v>0</v>
      </c>
      <c r="S1137" s="38" t="str">
        <f aca="true">IF(ISBLANK(B1137),"",IF( ISBLANK(K1137), "" , IF( ISBLANK(O1137), (TODAY()-K1137)/365, (O1137-K1137)/365)) )</f>
        <v/>
      </c>
      <c r="T1137" s="38" t="str">
        <f aca="false">IF(ISBLANK(B1137),"",IF( ISBLANK(K1137), "" , IF( ISBLANK(O1137), ($Z$41-K1137)/365, (O1137-K1137)/365)) )</f>
        <v/>
      </c>
      <c r="U1137" s="38" t="str">
        <f aca="true">IF(ISBLANK(B1137),"",IF( ISBLANK(O1137), "", (TODAY()-O1137)/365))</f>
        <v/>
      </c>
      <c r="V1137" s="38" t="str">
        <f aca="false">IF(ISBLANK(B1137),"",IF( ISBLANK(O1137), "", ($Z$41-O1137)/365))</f>
        <v/>
      </c>
    </row>
    <row r="1138" customFormat="false" ht="15" hidden="false" customHeight="false" outlineLevel="0" collapsed="false">
      <c r="A1138" s="1" t="n">
        <v>1142</v>
      </c>
      <c r="B1138" s="28" t="n">
        <v>335</v>
      </c>
      <c r="C1138" s="29"/>
      <c r="D1138" s="30" t="str">
        <f aca="false">CONCATENATE(E1138,", ",F1138,", кв-ры: ",H1138,", агр: ",I1138,", ",W1138)</f>
        <v>, , кв-ры: 8,18,28,38,48,, агр: , </v>
      </c>
      <c r="E1138" s="31"/>
      <c r="F1138" s="31"/>
      <c r="G1138" s="31"/>
      <c r="H1138" s="31" t="s">
        <v>157</v>
      </c>
      <c r="I1138" s="32"/>
      <c r="J1138" s="4"/>
      <c r="K1138" s="46"/>
      <c r="L1138" s="34" t="str">
        <f aca="false">IF(ISBLANK(K1138),"a","b")</f>
        <v>a</v>
      </c>
      <c r="M1138" s="34" t="str">
        <f aca="false">IF(ISBLANK(B1138),"",IF(L1138="b",K1138,IF(L1138="a","")))</f>
        <v/>
      </c>
      <c r="N1138" s="35" t="n">
        <f aca="false">IF(ISBLANK(B1138),"",IF( ISBLANK(K1138), , IF( ISBLANK(O1138), 1,) ))</f>
        <v>0</v>
      </c>
      <c r="O1138" s="44"/>
      <c r="P1138" s="37" t="str">
        <f aca="false">IF(ISBLANK(O1138),"a","b")</f>
        <v>a</v>
      </c>
      <c r="Q1138" s="34" t="str">
        <f aca="false">IF(ISBLANK(B1138),"",IF(P1138="b",O1138,IF(P1138="a","")))</f>
        <v/>
      </c>
      <c r="R1138" s="35" t="n">
        <f aca="false">IF(ISBLANK(B1138),"",IF( ISBLANK(O1138), , 1))</f>
        <v>0</v>
      </c>
      <c r="S1138" s="38" t="str">
        <f aca="true">IF(ISBLANK(B1138),"",IF( ISBLANK(K1138), "" , IF( ISBLANK(O1138), (TODAY()-K1138)/365, (O1138-K1138)/365)) )</f>
        <v/>
      </c>
      <c r="T1138" s="38" t="str">
        <f aca="false">IF(ISBLANK(B1138),"",IF( ISBLANK(K1138), "" , IF( ISBLANK(O1138), ($Z$41-K1138)/365, (O1138-K1138)/365)) )</f>
        <v/>
      </c>
      <c r="U1138" s="38" t="str">
        <f aca="true">IF(ISBLANK(B1138),"",IF( ISBLANK(O1138), "", (TODAY()-O1138)/365))</f>
        <v/>
      </c>
      <c r="V1138" s="38" t="str">
        <f aca="false">IF(ISBLANK(B1138),"",IF( ISBLANK(O1138), "", ($Z$41-O1138)/365))</f>
        <v/>
      </c>
    </row>
    <row r="1139" customFormat="false" ht="15" hidden="false" customHeight="false" outlineLevel="0" collapsed="false">
      <c r="A1139" s="1" t="n">
        <v>1143</v>
      </c>
      <c r="B1139" s="28" t="n">
        <v>336</v>
      </c>
      <c r="C1139" s="29"/>
      <c r="D1139" s="30" t="str">
        <f aca="false">CONCATENATE(E1139,", ",F1139,", кв-ры: ",H1139,", агр: ",I1139,", ",W1139)</f>
        <v>, , кв-ры: 9,19,29,39,, агр: , </v>
      </c>
      <c r="E1139" s="31"/>
      <c r="F1139" s="31"/>
      <c r="G1139" s="31"/>
      <c r="H1139" s="31" t="s">
        <v>106</v>
      </c>
      <c r="I1139" s="32"/>
      <c r="J1139" s="4"/>
      <c r="K1139" s="46"/>
      <c r="L1139" s="34" t="str">
        <f aca="false">IF(ISBLANK(K1139),"a","b")</f>
        <v>a</v>
      </c>
      <c r="M1139" s="34" t="str">
        <f aca="false">IF(ISBLANK(B1139),"",IF(L1139="b",K1139,IF(L1139="a","")))</f>
        <v/>
      </c>
      <c r="N1139" s="35" t="n">
        <f aca="false">IF(ISBLANK(B1139),"",IF( ISBLANK(K1139), , IF( ISBLANK(O1139), 1,) ))</f>
        <v>0</v>
      </c>
      <c r="O1139" s="44"/>
      <c r="P1139" s="37" t="str">
        <f aca="false">IF(ISBLANK(O1139),"a","b")</f>
        <v>a</v>
      </c>
      <c r="Q1139" s="34" t="str">
        <f aca="false">IF(ISBLANK(B1139),"",IF(P1139="b",O1139,IF(P1139="a","")))</f>
        <v/>
      </c>
      <c r="R1139" s="35" t="n">
        <f aca="false">IF(ISBLANK(B1139),"",IF( ISBLANK(O1139), , 1))</f>
        <v>0</v>
      </c>
      <c r="S1139" s="38" t="str">
        <f aca="true">IF(ISBLANK(B1139),"",IF( ISBLANK(K1139), "" , IF( ISBLANK(O1139), (TODAY()-K1139)/365, (O1139-K1139)/365)) )</f>
        <v/>
      </c>
      <c r="T1139" s="38" t="str">
        <f aca="false">IF(ISBLANK(B1139),"",IF( ISBLANK(K1139), "" , IF( ISBLANK(O1139), ($Z$41-K1139)/365, (O1139-K1139)/365)) )</f>
        <v/>
      </c>
      <c r="U1139" s="38" t="str">
        <f aca="true">IF(ISBLANK(B1139),"",IF( ISBLANK(O1139), "", (TODAY()-O1139)/365))</f>
        <v/>
      </c>
      <c r="V1139" s="38" t="str">
        <f aca="false">IF(ISBLANK(B1139),"",IF( ISBLANK(O1139), "", ($Z$41-O1139)/365))</f>
        <v/>
      </c>
    </row>
    <row r="1140" customFormat="false" ht="15" hidden="false" customHeight="false" outlineLevel="0" collapsed="false">
      <c r="A1140" s="1" t="n">
        <v>1144</v>
      </c>
      <c r="B1140" s="28" t="n">
        <v>337</v>
      </c>
      <c r="C1140" s="29"/>
      <c r="D1140" s="30" t="str">
        <f aca="false">CONCATENATE(E1140,", ",F1140,", кв-ры: ",H1140,", агр: ",I1140,", ",W1140)</f>
        <v>, , кв-ры: 10,20,30,40,, агр: , </v>
      </c>
      <c r="E1140" s="31"/>
      <c r="F1140" s="31"/>
      <c r="G1140" s="31"/>
      <c r="H1140" s="31" t="s">
        <v>107</v>
      </c>
      <c r="I1140" s="32"/>
      <c r="J1140" s="4"/>
      <c r="K1140" s="46"/>
      <c r="L1140" s="34" t="str">
        <f aca="false">IF(ISBLANK(K1140),"a","b")</f>
        <v>a</v>
      </c>
      <c r="M1140" s="34" t="str">
        <f aca="false">IF(ISBLANK(B1140),"",IF(L1140="b",K1140,IF(L1140="a","")))</f>
        <v/>
      </c>
      <c r="N1140" s="35" t="n">
        <f aca="false">IF(ISBLANK(B1140),"",IF( ISBLANK(K1140), , IF( ISBLANK(O1140), 1,) ))</f>
        <v>0</v>
      </c>
      <c r="O1140" s="44"/>
      <c r="P1140" s="37" t="str">
        <f aca="false">IF(ISBLANK(O1140),"a","b")</f>
        <v>a</v>
      </c>
      <c r="Q1140" s="34" t="str">
        <f aca="false">IF(ISBLANK(B1140),"",IF(P1140="b",O1140,IF(P1140="a","")))</f>
        <v/>
      </c>
      <c r="R1140" s="35" t="n">
        <f aca="false">IF(ISBLANK(B1140),"",IF( ISBLANK(O1140), , 1))</f>
        <v>0</v>
      </c>
      <c r="S1140" s="38" t="str">
        <f aca="true">IF(ISBLANK(B1140),"",IF( ISBLANK(K1140), "" , IF( ISBLANK(O1140), (TODAY()-K1140)/365, (O1140-K1140)/365)) )</f>
        <v/>
      </c>
      <c r="T1140" s="38" t="str">
        <f aca="false">IF(ISBLANK(B1140),"",IF( ISBLANK(K1140), "" , IF( ISBLANK(O1140), ($Z$41-K1140)/365, (O1140-K1140)/365)) )</f>
        <v/>
      </c>
      <c r="U1140" s="38" t="str">
        <f aca="true">IF(ISBLANK(B1140),"",IF( ISBLANK(O1140), "", (TODAY()-O1140)/365))</f>
        <v/>
      </c>
      <c r="V1140" s="38" t="str">
        <f aca="false">IF(ISBLANK(B1140),"",IF( ISBLANK(O1140), "", ($Z$41-O1140)/365))</f>
        <v/>
      </c>
    </row>
    <row r="1141" customFormat="false" ht="15" hidden="false" customHeight="false" outlineLevel="0" collapsed="false">
      <c r="A1141" s="1" t="n">
        <v>1145</v>
      </c>
      <c r="B1141" s="28" t="n">
        <v>338</v>
      </c>
      <c r="C1141" s="29" t="n">
        <v>11</v>
      </c>
      <c r="D1141" s="30" t="str">
        <f aca="false">CONCATENATE(E1141,", ",F1141,", кв-ры: ",H1141,", агр: ",I1141,", ",W1141)</f>
        <v> Красноармейская , 12, кв-ры: 1, агр: , </v>
      </c>
      <c r="E1141" s="31" t="s">
        <v>202</v>
      </c>
      <c r="F1141" s="31" t="n">
        <v>12</v>
      </c>
      <c r="G1141" s="31" t="n">
        <v>2</v>
      </c>
      <c r="H1141" s="31" t="n">
        <v>1</v>
      </c>
      <c r="I1141" s="32"/>
      <c r="J1141" s="4"/>
      <c r="K1141" s="46"/>
      <c r="L1141" s="34" t="str">
        <f aca="false">IF(ISBLANK(K1141),"a","b")</f>
        <v>a</v>
      </c>
      <c r="M1141" s="34" t="str">
        <f aca="false">IF(ISBLANK(B1141),"",IF(L1141="b",K1141,IF(L1141="a","")))</f>
        <v/>
      </c>
      <c r="N1141" s="35" t="n">
        <f aca="false">IF(ISBLANK(B1141),"",IF( ISBLANK(K1141), , IF( ISBLANK(O1141), 1,) ))</f>
        <v>0</v>
      </c>
      <c r="O1141" s="44"/>
      <c r="P1141" s="37" t="str">
        <f aca="false">IF(ISBLANK(O1141),"a","b")</f>
        <v>a</v>
      </c>
      <c r="Q1141" s="34" t="str">
        <f aca="false">IF(ISBLANK(B1141),"",IF(P1141="b",O1141,IF(P1141="a","")))</f>
        <v/>
      </c>
      <c r="R1141" s="35" t="n">
        <f aca="false">IF(ISBLANK(B1141),"",IF( ISBLANK(O1141), , 1))</f>
        <v>0</v>
      </c>
      <c r="S1141" s="38" t="str">
        <f aca="true">IF(ISBLANK(B1141),"",IF( ISBLANK(K1141), "" , IF( ISBLANK(O1141), (TODAY()-K1141)/365, (O1141-K1141)/365)) )</f>
        <v/>
      </c>
      <c r="T1141" s="38" t="str">
        <f aca="false">IF(ISBLANK(B1141),"",IF( ISBLANK(K1141), "" , IF( ISBLANK(O1141), ($Z$41-K1141)/365, (O1141-K1141)/365)) )</f>
        <v/>
      </c>
      <c r="U1141" s="38" t="str">
        <f aca="true">IF(ISBLANK(B1141),"",IF( ISBLANK(O1141), "", (TODAY()-O1141)/365))</f>
        <v/>
      </c>
      <c r="V1141" s="38" t="str">
        <f aca="false">IF(ISBLANK(B1141),"",IF( ISBLANK(O1141), "", ($Z$41-O1141)/365))</f>
        <v/>
      </c>
    </row>
    <row r="1142" customFormat="false" ht="15" hidden="false" customHeight="false" outlineLevel="0" collapsed="false">
      <c r="A1142" s="1" t="n">
        <v>1146</v>
      </c>
      <c r="B1142" s="28" t="n">
        <v>339</v>
      </c>
      <c r="C1142" s="29"/>
      <c r="D1142" s="30" t="str">
        <f aca="false">CONCATENATE(E1142,", ",F1142,", кв-ры: ",H1142,", агр: ",I1142,", ",W1142)</f>
        <v>, , кв-ры: 2, агр: , </v>
      </c>
      <c r="E1142" s="31"/>
      <c r="F1142" s="31"/>
      <c r="G1142" s="31"/>
      <c r="H1142" s="31" t="n">
        <v>2</v>
      </c>
      <c r="I1142" s="32"/>
      <c r="J1142" s="4"/>
      <c r="K1142" s="46"/>
      <c r="L1142" s="34" t="str">
        <f aca="false">IF(ISBLANK(K1142),"a","b")</f>
        <v>a</v>
      </c>
      <c r="M1142" s="34" t="str">
        <f aca="false">IF(ISBLANK(B1142),"",IF(L1142="b",K1142,IF(L1142="a","")))</f>
        <v/>
      </c>
      <c r="N1142" s="35" t="n">
        <f aca="false">IF(ISBLANK(B1142),"",IF( ISBLANK(K1142), , IF( ISBLANK(O1142), 1,) ))</f>
        <v>0</v>
      </c>
      <c r="O1142" s="44"/>
      <c r="P1142" s="37" t="str">
        <f aca="false">IF(ISBLANK(O1142),"a","b")</f>
        <v>a</v>
      </c>
      <c r="Q1142" s="34" t="str">
        <f aca="false">IF(ISBLANK(B1142),"",IF(P1142="b",O1142,IF(P1142="a","")))</f>
        <v/>
      </c>
      <c r="R1142" s="35" t="n">
        <f aca="false">IF(ISBLANK(B1142),"",IF( ISBLANK(O1142), , 1))</f>
        <v>0</v>
      </c>
      <c r="S1142" s="38" t="str">
        <f aca="true">IF(ISBLANK(B1142),"",IF( ISBLANK(K1142), "" , IF( ISBLANK(O1142), (TODAY()-K1142)/365, (O1142-K1142)/365)) )</f>
        <v/>
      </c>
      <c r="T1142" s="38" t="str">
        <f aca="false">IF(ISBLANK(B1142),"",IF( ISBLANK(K1142), "" , IF( ISBLANK(O1142), ($Z$41-K1142)/365, (O1142-K1142)/365)) )</f>
        <v/>
      </c>
      <c r="U1142" s="38" t="str">
        <f aca="true">IF(ISBLANK(B1142),"",IF( ISBLANK(O1142), "", (TODAY()-O1142)/365))</f>
        <v/>
      </c>
      <c r="V1142" s="38" t="str">
        <f aca="false">IF(ISBLANK(B1142),"",IF( ISBLANK(O1142), "", ($Z$41-O1142)/365))</f>
        <v/>
      </c>
    </row>
    <row r="1143" customFormat="false" ht="15" hidden="false" customHeight="false" outlineLevel="0" collapsed="false">
      <c r="A1143" s="1" t="n">
        <v>1147</v>
      </c>
      <c r="B1143" s="28" t="n">
        <v>340</v>
      </c>
      <c r="C1143" s="29" t="n">
        <v>12</v>
      </c>
      <c r="D1143" s="30" t="str">
        <f aca="false">CONCATENATE(E1143,", ",F1143,", кв-ры: ",H1143,", агр: ",I1143,", ",W1143)</f>
        <v> Красноармейская , 14, кв-ры: 1, агр: , </v>
      </c>
      <c r="E1143" s="31" t="s">
        <v>202</v>
      </c>
      <c r="F1143" s="31" t="n">
        <v>14</v>
      </c>
      <c r="G1143" s="31" t="n">
        <v>2</v>
      </c>
      <c r="H1143" s="31" t="n">
        <v>1</v>
      </c>
      <c r="I1143" s="32"/>
      <c r="J1143" s="4"/>
      <c r="K1143" s="46"/>
      <c r="L1143" s="34" t="str">
        <f aca="false">IF(ISBLANK(K1143),"a","b")</f>
        <v>a</v>
      </c>
      <c r="M1143" s="34" t="str">
        <f aca="false">IF(ISBLANK(B1143),"",IF(L1143="b",K1143,IF(L1143="a","")))</f>
        <v/>
      </c>
      <c r="N1143" s="35" t="n">
        <f aca="false">IF(ISBLANK(B1143),"",IF( ISBLANK(K1143), , IF( ISBLANK(O1143), 1,) ))</f>
        <v>0</v>
      </c>
      <c r="O1143" s="44"/>
      <c r="P1143" s="37" t="str">
        <f aca="false">IF(ISBLANK(O1143),"a","b")</f>
        <v>a</v>
      </c>
      <c r="Q1143" s="34" t="str">
        <f aca="false">IF(ISBLANK(B1143),"",IF(P1143="b",O1143,IF(P1143="a","")))</f>
        <v/>
      </c>
      <c r="R1143" s="35" t="n">
        <f aca="false">IF(ISBLANK(B1143),"",IF( ISBLANK(O1143), , 1))</f>
        <v>0</v>
      </c>
      <c r="S1143" s="38" t="str">
        <f aca="true">IF(ISBLANK(B1143),"",IF( ISBLANK(K1143), "" , IF( ISBLANK(O1143), (TODAY()-K1143)/365, (O1143-K1143)/365)) )</f>
        <v/>
      </c>
      <c r="T1143" s="38" t="str">
        <f aca="false">IF(ISBLANK(B1143),"",IF( ISBLANK(K1143), "" , IF( ISBLANK(O1143), ($Z$41-K1143)/365, (O1143-K1143)/365)) )</f>
        <v/>
      </c>
      <c r="U1143" s="38" t="str">
        <f aca="true">IF(ISBLANK(B1143),"",IF( ISBLANK(O1143), "", (TODAY()-O1143)/365))</f>
        <v/>
      </c>
      <c r="V1143" s="38" t="str">
        <f aca="false">IF(ISBLANK(B1143),"",IF( ISBLANK(O1143), "", ($Z$41-O1143)/365))</f>
        <v/>
      </c>
    </row>
    <row r="1144" customFormat="false" ht="15" hidden="false" customHeight="false" outlineLevel="0" collapsed="false">
      <c r="A1144" s="1" t="n">
        <v>1148</v>
      </c>
      <c r="B1144" s="28" t="n">
        <v>341</v>
      </c>
      <c r="C1144" s="29"/>
      <c r="D1144" s="30" t="str">
        <f aca="false">CONCATENATE(E1144,", ",F1144,", кв-ры: ",H1144,", агр: ",I1144,", ",W1144)</f>
        <v>, , кв-ры: 2, агр: , </v>
      </c>
      <c r="E1144" s="31"/>
      <c r="F1144" s="31"/>
      <c r="G1144" s="31"/>
      <c r="H1144" s="31" t="n">
        <v>2</v>
      </c>
      <c r="I1144" s="32"/>
      <c r="J1144" s="4"/>
      <c r="K1144" s="46"/>
      <c r="L1144" s="34" t="str">
        <f aca="false">IF(ISBLANK(K1144),"a","b")</f>
        <v>a</v>
      </c>
      <c r="M1144" s="34" t="str">
        <f aca="false">IF(ISBLANK(B1144),"",IF(L1144="b",K1144,IF(L1144="a","")))</f>
        <v/>
      </c>
      <c r="N1144" s="35" t="n">
        <f aca="false">IF(ISBLANK(B1144),"",IF( ISBLANK(K1144), , IF( ISBLANK(O1144), 1,) ))</f>
        <v>0</v>
      </c>
      <c r="O1144" s="44"/>
      <c r="P1144" s="37" t="str">
        <f aca="false">IF(ISBLANK(O1144),"a","b")</f>
        <v>a</v>
      </c>
      <c r="Q1144" s="34" t="str">
        <f aca="false">IF(ISBLANK(B1144),"",IF(P1144="b",O1144,IF(P1144="a","")))</f>
        <v/>
      </c>
      <c r="R1144" s="35" t="n">
        <f aca="false">IF(ISBLANK(B1144),"",IF( ISBLANK(O1144), , 1))</f>
        <v>0</v>
      </c>
      <c r="S1144" s="38" t="str">
        <f aca="true">IF(ISBLANK(B1144),"",IF( ISBLANK(K1144), "" , IF( ISBLANK(O1144), (TODAY()-K1144)/365, (O1144-K1144)/365)) )</f>
        <v/>
      </c>
      <c r="T1144" s="38" t="str">
        <f aca="false">IF(ISBLANK(B1144),"",IF( ISBLANK(K1144), "" , IF( ISBLANK(O1144), ($Z$41-K1144)/365, (O1144-K1144)/365)) )</f>
        <v/>
      </c>
      <c r="U1144" s="38" t="str">
        <f aca="true">IF(ISBLANK(B1144),"",IF( ISBLANK(O1144), "", (TODAY()-O1144)/365))</f>
        <v/>
      </c>
      <c r="V1144" s="38" t="str">
        <f aca="false">IF(ISBLANK(B1144),"",IF( ISBLANK(O1144), "", ($Z$41-O1144)/365))</f>
        <v/>
      </c>
    </row>
    <row r="1145" customFormat="false" ht="15" hidden="false" customHeight="false" outlineLevel="0" collapsed="false">
      <c r="A1145" s="1" t="n">
        <v>1149</v>
      </c>
      <c r="B1145" s="28" t="n">
        <v>342</v>
      </c>
      <c r="C1145" s="29" t="n">
        <v>13</v>
      </c>
      <c r="D1145" s="30" t="str">
        <f aca="false">CONCATENATE(E1145,", ",F1145,", кв-ры: ",H1145,", агр: ",I1145,", ",W1145)</f>
        <v> Красноармейская , 37, кв-ры: 1, агр: , </v>
      </c>
      <c r="E1145" s="31" t="s">
        <v>202</v>
      </c>
      <c r="F1145" s="31" t="n">
        <v>37</v>
      </c>
      <c r="G1145" s="31" t="n">
        <v>1</v>
      </c>
      <c r="H1145" s="31" t="n">
        <v>1</v>
      </c>
      <c r="I1145" s="32"/>
      <c r="J1145" s="4"/>
      <c r="K1145" s="46"/>
      <c r="L1145" s="34" t="str">
        <f aca="false">IF(ISBLANK(K1145),"a","b")</f>
        <v>a</v>
      </c>
      <c r="M1145" s="34" t="str">
        <f aca="false">IF(ISBLANK(B1145),"",IF(L1145="b",K1145,IF(L1145="a","")))</f>
        <v/>
      </c>
      <c r="N1145" s="35" t="n">
        <f aca="false">IF(ISBLANK(B1145),"",IF( ISBLANK(K1145), , IF( ISBLANK(O1145), 1,) ))</f>
        <v>0</v>
      </c>
      <c r="O1145" s="44"/>
      <c r="P1145" s="37" t="str">
        <f aca="false">IF(ISBLANK(O1145),"a","b")</f>
        <v>a</v>
      </c>
      <c r="Q1145" s="34" t="str">
        <f aca="false">IF(ISBLANK(B1145),"",IF(P1145="b",O1145,IF(P1145="a","")))</f>
        <v/>
      </c>
      <c r="R1145" s="35" t="n">
        <f aca="false">IF(ISBLANK(B1145),"",IF( ISBLANK(O1145), , 1))</f>
        <v>0</v>
      </c>
      <c r="S1145" s="38" t="str">
        <f aca="true">IF(ISBLANK(B1145),"",IF( ISBLANK(K1145), "" , IF( ISBLANK(O1145), (TODAY()-K1145)/365, (O1145-K1145)/365)) )</f>
        <v/>
      </c>
      <c r="T1145" s="38" t="str">
        <f aca="false">IF(ISBLANK(B1145),"",IF( ISBLANK(K1145), "" , IF( ISBLANK(O1145), ($Z$41-K1145)/365, (O1145-K1145)/365)) )</f>
        <v/>
      </c>
      <c r="U1145" s="38" t="str">
        <f aca="true">IF(ISBLANK(B1145),"",IF( ISBLANK(O1145), "", (TODAY()-O1145)/365))</f>
        <v/>
      </c>
      <c r="V1145" s="38" t="str">
        <f aca="false">IF(ISBLANK(B1145),"",IF( ISBLANK(O1145), "", ($Z$41-O1145)/365))</f>
        <v/>
      </c>
    </row>
    <row r="1146" customFormat="false" ht="15" hidden="false" customHeight="false" outlineLevel="0" collapsed="false">
      <c r="A1146" s="1" t="n">
        <v>1150</v>
      </c>
      <c r="B1146" s="28" t="n">
        <v>343</v>
      </c>
      <c r="C1146" s="29" t="n">
        <v>14</v>
      </c>
      <c r="D1146" s="30" t="str">
        <f aca="false">CONCATENATE(E1146,", ",F1146,", кв-ры: ",H1146,", агр: ",I1146,", ",W1146)</f>
        <v> Красноармейская , 3/к3, кв-ры: 1,11,21,31,41,51,61,71,81,91,, агр: Отказы: 26,28,29,31,32,34,35,37,39,40 “2.20”, </v>
      </c>
      <c r="E1146" s="31" t="s">
        <v>202</v>
      </c>
      <c r="F1146" s="31" t="s">
        <v>207</v>
      </c>
      <c r="G1146" s="31" t="n">
        <v>100</v>
      </c>
      <c r="H1146" s="31" t="s">
        <v>137</v>
      </c>
      <c r="I1146" s="69" t="s">
        <v>208</v>
      </c>
      <c r="J1146" s="4"/>
      <c r="K1146" s="46"/>
      <c r="L1146" s="34" t="str">
        <f aca="false">IF(ISBLANK(K1146),"a","b")</f>
        <v>a</v>
      </c>
      <c r="M1146" s="34" t="str">
        <f aca="false">IF(ISBLANK(B1146),"",IF(L1146="b",K1146,IF(L1146="a","")))</f>
        <v/>
      </c>
      <c r="N1146" s="35" t="n">
        <f aca="false">IF(ISBLANK(B1146),"",IF( ISBLANK(K1146), , IF( ISBLANK(O1146), 1,) ))</f>
        <v>0</v>
      </c>
      <c r="O1146" s="44"/>
      <c r="P1146" s="37" t="str">
        <f aca="false">IF(ISBLANK(O1146),"a","b")</f>
        <v>a</v>
      </c>
      <c r="Q1146" s="34" t="str">
        <f aca="false">IF(ISBLANK(B1146),"",IF(P1146="b",O1146,IF(P1146="a","")))</f>
        <v/>
      </c>
      <c r="R1146" s="35" t="n">
        <f aca="false">IF(ISBLANK(B1146),"",IF( ISBLANK(O1146), , 1))</f>
        <v>0</v>
      </c>
      <c r="S1146" s="38" t="str">
        <f aca="true">IF(ISBLANK(B1146),"",IF( ISBLANK(K1146), "" , IF( ISBLANK(O1146), (TODAY()-K1146)/365, (O1146-K1146)/365)) )</f>
        <v/>
      </c>
      <c r="T1146" s="38" t="str">
        <f aca="false">IF(ISBLANK(B1146),"",IF( ISBLANK(K1146), "" , IF( ISBLANK(O1146), ($Z$41-K1146)/365, (O1146-K1146)/365)) )</f>
        <v/>
      </c>
      <c r="U1146" s="38" t="str">
        <f aca="true">IF(ISBLANK(B1146),"",IF( ISBLANK(O1146), "", (TODAY()-O1146)/365))</f>
        <v/>
      </c>
      <c r="V1146" s="38" t="str">
        <f aca="false">IF(ISBLANK(B1146),"",IF( ISBLANK(O1146), "", ($Z$41-O1146)/365))</f>
        <v/>
      </c>
    </row>
    <row r="1147" customFormat="false" ht="15" hidden="false" customHeight="false" outlineLevel="0" collapsed="false">
      <c r="A1147" s="1" t="n">
        <v>1151</v>
      </c>
      <c r="B1147" s="28" t="n">
        <v>344</v>
      </c>
      <c r="C1147" s="29"/>
      <c r="D1147" s="30" t="str">
        <f aca="false">CONCATENATE(E1147,", ",F1147,", кв-ры: ",H1147,", агр: ",I1147,", ",W1147)</f>
        <v>, , кв-ры: 2,12,22,32,42,52,62,72,82,92,, агр: Отказы: 26,28,29,31,32,34,35,37,39,40 “2.20”, </v>
      </c>
      <c r="E1147" s="31"/>
      <c r="F1147" s="31"/>
      <c r="G1147" s="31"/>
      <c r="H1147" s="31" t="s">
        <v>139</v>
      </c>
      <c r="I1147" s="69" t="s">
        <v>208</v>
      </c>
      <c r="J1147" s="4"/>
      <c r="K1147" s="46"/>
      <c r="L1147" s="34" t="str">
        <f aca="false">IF(ISBLANK(K1147),"a","b")</f>
        <v>a</v>
      </c>
      <c r="M1147" s="34" t="str">
        <f aca="false">IF(ISBLANK(B1147),"",IF(L1147="b",K1147,IF(L1147="a","")))</f>
        <v/>
      </c>
      <c r="N1147" s="35" t="n">
        <f aca="false">IF(ISBLANK(B1147),"",IF( ISBLANK(K1147), , IF( ISBLANK(O1147), 1,) ))</f>
        <v>0</v>
      </c>
      <c r="O1147" s="44"/>
      <c r="P1147" s="37" t="str">
        <f aca="false">IF(ISBLANK(O1147),"a","b")</f>
        <v>a</v>
      </c>
      <c r="Q1147" s="34" t="str">
        <f aca="false">IF(ISBLANK(B1147),"",IF(P1147="b",O1147,IF(P1147="a","")))</f>
        <v/>
      </c>
      <c r="R1147" s="35" t="n">
        <f aca="false">IF(ISBLANK(B1147),"",IF( ISBLANK(O1147), , 1))</f>
        <v>0</v>
      </c>
      <c r="S1147" s="38" t="str">
        <f aca="true">IF(ISBLANK(B1147),"",IF( ISBLANK(K1147), "" , IF( ISBLANK(O1147), (TODAY()-K1147)/365, (O1147-K1147)/365)) )</f>
        <v/>
      </c>
      <c r="T1147" s="38" t="str">
        <f aca="false">IF(ISBLANK(B1147),"",IF( ISBLANK(K1147), "" , IF( ISBLANK(O1147), ($Z$41-K1147)/365, (O1147-K1147)/365)) )</f>
        <v/>
      </c>
      <c r="U1147" s="38" t="str">
        <f aca="true">IF(ISBLANK(B1147),"",IF( ISBLANK(O1147), "", (TODAY()-O1147)/365))</f>
        <v/>
      </c>
      <c r="V1147" s="38" t="str">
        <f aca="false">IF(ISBLANK(B1147),"",IF( ISBLANK(O1147), "", ($Z$41-O1147)/365))</f>
        <v/>
      </c>
    </row>
    <row r="1148" customFormat="false" ht="15" hidden="false" customHeight="false" outlineLevel="0" collapsed="false">
      <c r="A1148" s="1" t="n">
        <v>1152</v>
      </c>
      <c r="B1148" s="28" t="n">
        <v>345</v>
      </c>
      <c r="C1148" s="29"/>
      <c r="D1148" s="30" t="str">
        <f aca="false">CONCATENATE(E1148,", ",F1148,", кв-ры: ",H1148,", агр: ",I1148,", ",W1148)</f>
        <v>, , кв-ры: 3,13,23,33,43,53,63,73,83,93,, агр: Отказы: 26,28,29,31,32,34,35,37,39,40 “2.20”, </v>
      </c>
      <c r="E1148" s="31"/>
      <c r="F1148" s="31"/>
      <c r="G1148" s="31"/>
      <c r="H1148" s="31" t="s">
        <v>140</v>
      </c>
      <c r="I1148" s="69" t="s">
        <v>208</v>
      </c>
      <c r="J1148" s="4"/>
      <c r="K1148" s="46"/>
      <c r="L1148" s="34" t="str">
        <f aca="false">IF(ISBLANK(K1148),"a","b")</f>
        <v>a</v>
      </c>
      <c r="M1148" s="34" t="str">
        <f aca="false">IF(ISBLANK(B1148),"",IF(L1148="b",K1148,IF(L1148="a","")))</f>
        <v/>
      </c>
      <c r="N1148" s="35" t="n">
        <f aca="false">IF(ISBLANK(B1148),"",IF( ISBLANK(K1148), , IF( ISBLANK(O1148), 1,) ))</f>
        <v>0</v>
      </c>
      <c r="O1148" s="44"/>
      <c r="P1148" s="37" t="str">
        <f aca="false">IF(ISBLANK(O1148),"a","b")</f>
        <v>a</v>
      </c>
      <c r="Q1148" s="34" t="str">
        <f aca="false">IF(ISBLANK(B1148),"",IF(P1148="b",O1148,IF(P1148="a","")))</f>
        <v/>
      </c>
      <c r="R1148" s="35" t="n">
        <f aca="false">IF(ISBLANK(B1148),"",IF( ISBLANK(O1148), , 1))</f>
        <v>0</v>
      </c>
      <c r="S1148" s="38" t="str">
        <f aca="true">IF(ISBLANK(B1148),"",IF( ISBLANK(K1148), "" , IF( ISBLANK(O1148), (TODAY()-K1148)/365, (O1148-K1148)/365)) )</f>
        <v/>
      </c>
      <c r="T1148" s="38" t="str">
        <f aca="false">IF(ISBLANK(B1148),"",IF( ISBLANK(K1148), "" , IF( ISBLANK(O1148), ($Z$41-K1148)/365, (O1148-K1148)/365)) )</f>
        <v/>
      </c>
      <c r="U1148" s="38" t="str">
        <f aca="true">IF(ISBLANK(B1148),"",IF( ISBLANK(O1148), "", (TODAY()-O1148)/365))</f>
        <v/>
      </c>
      <c r="V1148" s="38" t="str">
        <f aca="false">IF(ISBLANK(B1148),"",IF( ISBLANK(O1148), "", ($Z$41-O1148)/365))</f>
        <v/>
      </c>
    </row>
    <row r="1149" customFormat="false" ht="15" hidden="false" customHeight="false" outlineLevel="0" collapsed="false">
      <c r="A1149" s="1" t="n">
        <v>1153</v>
      </c>
      <c r="B1149" s="28" t="n">
        <v>346</v>
      </c>
      <c r="C1149" s="29"/>
      <c r="D1149" s="30" t="str">
        <f aca="false">CONCATENATE(E1149,", ",F1149,", кв-ры: ",H1149,", агр: ",I1149,", ",W1149)</f>
        <v>, , кв-ры: 4,14,24,34,44,54,64,74,84,94,, агр: Отказы: 26,28,29,31,32,34,35,37,39,40 “2.20”, </v>
      </c>
      <c r="E1149" s="31"/>
      <c r="F1149" s="31"/>
      <c r="G1149" s="31"/>
      <c r="H1149" s="31" t="s">
        <v>141</v>
      </c>
      <c r="I1149" s="69" t="s">
        <v>208</v>
      </c>
      <c r="J1149" s="4"/>
      <c r="K1149" s="46"/>
      <c r="L1149" s="34" t="str">
        <f aca="false">IF(ISBLANK(K1149),"a","b")</f>
        <v>a</v>
      </c>
      <c r="M1149" s="34" t="str">
        <f aca="false">IF(ISBLANK(B1149),"",IF(L1149="b",K1149,IF(L1149="a","")))</f>
        <v/>
      </c>
      <c r="N1149" s="35" t="n">
        <f aca="false">IF(ISBLANK(B1149),"",IF( ISBLANK(K1149), , IF( ISBLANK(O1149), 1,) ))</f>
        <v>0</v>
      </c>
      <c r="O1149" s="44"/>
      <c r="P1149" s="37" t="str">
        <f aca="false">IF(ISBLANK(O1149),"a","b")</f>
        <v>a</v>
      </c>
      <c r="Q1149" s="34" t="str">
        <f aca="false">IF(ISBLANK(B1149),"",IF(P1149="b",O1149,IF(P1149="a","")))</f>
        <v/>
      </c>
      <c r="R1149" s="35" t="n">
        <f aca="false">IF(ISBLANK(B1149),"",IF( ISBLANK(O1149), , 1))</f>
        <v>0</v>
      </c>
      <c r="S1149" s="38" t="str">
        <f aca="true">IF(ISBLANK(B1149),"",IF( ISBLANK(K1149), "" , IF( ISBLANK(O1149), (TODAY()-K1149)/365, (O1149-K1149)/365)) )</f>
        <v/>
      </c>
      <c r="T1149" s="38" t="str">
        <f aca="false">IF(ISBLANK(B1149),"",IF( ISBLANK(K1149), "" , IF( ISBLANK(O1149), ($Z$41-K1149)/365, (O1149-K1149)/365)) )</f>
        <v/>
      </c>
      <c r="U1149" s="38" t="str">
        <f aca="true">IF(ISBLANK(B1149),"",IF( ISBLANK(O1149), "", (TODAY()-O1149)/365))</f>
        <v/>
      </c>
      <c r="V1149" s="38" t="str">
        <f aca="false">IF(ISBLANK(B1149),"",IF( ISBLANK(O1149), "", ($Z$41-O1149)/365))</f>
        <v/>
      </c>
    </row>
    <row r="1150" customFormat="false" ht="15" hidden="false" customHeight="false" outlineLevel="0" collapsed="false">
      <c r="A1150" s="1" t="n">
        <v>1154</v>
      </c>
      <c r="B1150" s="28" t="n">
        <v>347</v>
      </c>
      <c r="C1150" s="29"/>
      <c r="D1150" s="30" t="str">
        <f aca="false">CONCATENATE(E1150,", ",F1150,", кв-ры: ",H1150,", агр: ",I1150,", ",W1150)</f>
        <v>, , кв-ры: 5,15,25,35,45,55,65,75,85,95,, агр: Отказы: 26,28,29,31,32,34,35,37,39,40 “2.20”, </v>
      </c>
      <c r="E1150" s="31"/>
      <c r="F1150" s="31"/>
      <c r="G1150" s="31"/>
      <c r="H1150" s="31" t="s">
        <v>142</v>
      </c>
      <c r="I1150" s="69" t="s">
        <v>208</v>
      </c>
      <c r="J1150" s="4"/>
      <c r="K1150" s="46"/>
      <c r="L1150" s="34" t="str">
        <f aca="false">IF(ISBLANK(K1150),"a","b")</f>
        <v>a</v>
      </c>
      <c r="M1150" s="34" t="str">
        <f aca="false">IF(ISBLANK(B1150),"",IF(L1150="b",K1150,IF(L1150="a","")))</f>
        <v/>
      </c>
      <c r="N1150" s="35" t="n">
        <f aca="false">IF(ISBLANK(B1150),"",IF( ISBLANK(K1150), , IF( ISBLANK(O1150), 1,) ))</f>
        <v>0</v>
      </c>
      <c r="O1150" s="44"/>
      <c r="P1150" s="37" t="str">
        <f aca="false">IF(ISBLANK(O1150),"a","b")</f>
        <v>a</v>
      </c>
      <c r="Q1150" s="34" t="str">
        <f aca="false">IF(ISBLANK(B1150),"",IF(P1150="b",O1150,IF(P1150="a","")))</f>
        <v/>
      </c>
      <c r="R1150" s="35" t="n">
        <f aca="false">IF(ISBLANK(B1150),"",IF( ISBLANK(O1150), , 1))</f>
        <v>0</v>
      </c>
      <c r="S1150" s="38" t="str">
        <f aca="true">IF(ISBLANK(B1150),"",IF( ISBLANK(K1150), "" , IF( ISBLANK(O1150), (TODAY()-K1150)/365, (O1150-K1150)/365)) )</f>
        <v/>
      </c>
      <c r="T1150" s="38" t="str">
        <f aca="false">IF(ISBLANK(B1150),"",IF( ISBLANK(K1150), "" , IF( ISBLANK(O1150), ($Z$41-K1150)/365, (O1150-K1150)/365)) )</f>
        <v/>
      </c>
      <c r="U1150" s="38" t="str">
        <f aca="true">IF(ISBLANK(B1150),"",IF( ISBLANK(O1150), "", (TODAY()-O1150)/365))</f>
        <v/>
      </c>
      <c r="V1150" s="38" t="str">
        <f aca="false">IF(ISBLANK(B1150),"",IF( ISBLANK(O1150), "", ($Z$41-O1150)/365))</f>
        <v/>
      </c>
    </row>
    <row r="1151" customFormat="false" ht="15" hidden="false" customHeight="false" outlineLevel="0" collapsed="false">
      <c r="A1151" s="1" t="n">
        <v>1155</v>
      </c>
      <c r="B1151" s="28" t="n">
        <v>348</v>
      </c>
      <c r="C1151" s="29"/>
      <c r="D1151" s="30" t="str">
        <f aca="false">CONCATENATE(E1151,", ",F1151,", кв-ры: ",H1151,", агр: ",I1151,", ",W1151)</f>
        <v>, , кв-ры: 6,16,26,36,46,56,66,76,86,96,, агр: Отказы: 26,28,29,31,32,34,35,37,39,40 “2.20”, </v>
      </c>
      <c r="E1151" s="31"/>
      <c r="F1151" s="31"/>
      <c r="G1151" s="31"/>
      <c r="H1151" s="31" t="s">
        <v>143</v>
      </c>
      <c r="I1151" s="69" t="s">
        <v>208</v>
      </c>
      <c r="J1151" s="4"/>
      <c r="K1151" s="46"/>
      <c r="L1151" s="34" t="str">
        <f aca="false">IF(ISBLANK(K1151),"a","b")</f>
        <v>a</v>
      </c>
      <c r="M1151" s="34" t="str">
        <f aca="false">IF(ISBLANK(B1151),"",IF(L1151="b",K1151,IF(L1151="a","")))</f>
        <v/>
      </c>
      <c r="N1151" s="35" t="n">
        <f aca="false">IF(ISBLANK(B1151),"",IF( ISBLANK(K1151), , IF( ISBLANK(O1151), 1,) ))</f>
        <v>0</v>
      </c>
      <c r="O1151" s="44"/>
      <c r="P1151" s="37" t="str">
        <f aca="false">IF(ISBLANK(O1151),"a","b")</f>
        <v>a</v>
      </c>
      <c r="Q1151" s="34" t="str">
        <f aca="false">IF(ISBLANK(B1151),"",IF(P1151="b",O1151,IF(P1151="a","")))</f>
        <v/>
      </c>
      <c r="R1151" s="35" t="n">
        <f aca="false">IF(ISBLANK(B1151),"",IF( ISBLANK(O1151), , 1))</f>
        <v>0</v>
      </c>
      <c r="S1151" s="38" t="str">
        <f aca="true">IF(ISBLANK(B1151),"",IF( ISBLANK(K1151), "" , IF( ISBLANK(O1151), (TODAY()-K1151)/365, (O1151-K1151)/365)) )</f>
        <v/>
      </c>
      <c r="T1151" s="38" t="str">
        <f aca="false">IF(ISBLANK(B1151),"",IF( ISBLANK(K1151), "" , IF( ISBLANK(O1151), ($Z$41-K1151)/365, (O1151-K1151)/365)) )</f>
        <v/>
      </c>
      <c r="U1151" s="38" t="str">
        <f aca="true">IF(ISBLANK(B1151),"",IF( ISBLANK(O1151), "", (TODAY()-O1151)/365))</f>
        <v/>
      </c>
      <c r="V1151" s="38" t="str">
        <f aca="false">IF(ISBLANK(B1151),"",IF( ISBLANK(O1151), "", ($Z$41-O1151)/365))</f>
        <v/>
      </c>
    </row>
    <row r="1152" customFormat="false" ht="15" hidden="false" customHeight="false" outlineLevel="0" collapsed="false">
      <c r="A1152" s="1" t="n">
        <v>1156</v>
      </c>
      <c r="B1152" s="28" t="n">
        <v>349</v>
      </c>
      <c r="C1152" s="29"/>
      <c r="D1152" s="30" t="str">
        <f aca="false">CONCATENATE(E1152,", ",F1152,", кв-ры: ",H1152,", агр: ",I1152,", ",W1152)</f>
        <v>, , кв-ры: 7,17,27,37,47,57,67,77,87,97,, агр: Отказы: 26,28,29,31,32,34,35,37,39,40 “2.20”, </v>
      </c>
      <c r="E1152" s="31"/>
      <c r="F1152" s="31"/>
      <c r="G1152" s="31"/>
      <c r="H1152" s="31" t="s">
        <v>144</v>
      </c>
      <c r="I1152" s="69" t="s">
        <v>208</v>
      </c>
      <c r="J1152" s="4"/>
      <c r="K1152" s="46"/>
      <c r="L1152" s="34" t="str">
        <f aca="false">IF(ISBLANK(K1152),"a","b")</f>
        <v>a</v>
      </c>
      <c r="M1152" s="34" t="str">
        <f aca="false">IF(ISBLANK(B1152),"",IF(L1152="b",K1152,IF(L1152="a","")))</f>
        <v/>
      </c>
      <c r="N1152" s="35" t="n">
        <f aca="false">IF(ISBLANK(B1152),"",IF( ISBLANK(K1152), , IF( ISBLANK(O1152), 1,) ))</f>
        <v>0</v>
      </c>
      <c r="O1152" s="44"/>
      <c r="P1152" s="37" t="str">
        <f aca="false">IF(ISBLANK(O1152),"a","b")</f>
        <v>a</v>
      </c>
      <c r="Q1152" s="34" t="str">
        <f aca="false">IF(ISBLANK(B1152),"",IF(P1152="b",O1152,IF(P1152="a","")))</f>
        <v/>
      </c>
      <c r="R1152" s="35" t="n">
        <f aca="false">IF(ISBLANK(B1152),"",IF( ISBLANK(O1152), , 1))</f>
        <v>0</v>
      </c>
      <c r="S1152" s="38" t="str">
        <f aca="true">IF(ISBLANK(B1152),"",IF( ISBLANK(K1152), "" , IF( ISBLANK(O1152), (TODAY()-K1152)/365, (O1152-K1152)/365)) )</f>
        <v/>
      </c>
      <c r="T1152" s="38" t="str">
        <f aca="false">IF(ISBLANK(B1152),"",IF( ISBLANK(K1152), "" , IF( ISBLANK(O1152), ($Z$41-K1152)/365, (O1152-K1152)/365)) )</f>
        <v/>
      </c>
      <c r="U1152" s="38" t="str">
        <f aca="true">IF(ISBLANK(B1152),"",IF( ISBLANK(O1152), "", (TODAY()-O1152)/365))</f>
        <v/>
      </c>
      <c r="V1152" s="38" t="str">
        <f aca="false">IF(ISBLANK(B1152),"",IF( ISBLANK(O1152), "", ($Z$41-O1152)/365))</f>
        <v/>
      </c>
    </row>
    <row r="1153" customFormat="false" ht="15" hidden="false" customHeight="false" outlineLevel="0" collapsed="false">
      <c r="A1153" s="1" t="n">
        <v>1157</v>
      </c>
      <c r="B1153" s="28" t="n">
        <v>350</v>
      </c>
      <c r="C1153" s="29"/>
      <c r="D1153" s="30" t="str">
        <f aca="false">CONCATENATE(E1153,", ",F1153,", кв-ры: ",H1153,", агр: ",I1153,", ",W1153)</f>
        <v>, , кв-ры: 8,18,28,38,48,58,68,78,88,98,, агр: Отказы: 26,28,29,31,32,34,35,37,39,40 “2.20”, </v>
      </c>
      <c r="E1153" s="31"/>
      <c r="F1153" s="31"/>
      <c r="G1153" s="31"/>
      <c r="H1153" s="31" t="s">
        <v>145</v>
      </c>
      <c r="I1153" s="69" t="s">
        <v>208</v>
      </c>
      <c r="J1153" s="4"/>
      <c r="K1153" s="46"/>
      <c r="L1153" s="34" t="str">
        <f aca="false">IF(ISBLANK(K1153),"a","b")</f>
        <v>a</v>
      </c>
      <c r="M1153" s="34" t="str">
        <f aca="false">IF(ISBLANK(B1153),"",IF(L1153="b",K1153,IF(L1153="a","")))</f>
        <v/>
      </c>
      <c r="N1153" s="35" t="n">
        <f aca="false">IF(ISBLANK(B1153),"",IF( ISBLANK(K1153), , IF( ISBLANK(O1153), 1,) ))</f>
        <v>0</v>
      </c>
      <c r="O1153" s="44"/>
      <c r="P1153" s="37" t="str">
        <f aca="false">IF(ISBLANK(O1153),"a","b")</f>
        <v>a</v>
      </c>
      <c r="Q1153" s="34" t="str">
        <f aca="false">IF(ISBLANK(B1153),"",IF(P1153="b",O1153,IF(P1153="a","")))</f>
        <v/>
      </c>
      <c r="R1153" s="35" t="n">
        <f aca="false">IF(ISBLANK(B1153),"",IF( ISBLANK(O1153), , 1))</f>
        <v>0</v>
      </c>
      <c r="S1153" s="38" t="str">
        <f aca="true">IF(ISBLANK(B1153),"",IF( ISBLANK(K1153), "" , IF( ISBLANK(O1153), (TODAY()-K1153)/365, (O1153-K1153)/365)) )</f>
        <v/>
      </c>
      <c r="T1153" s="38" t="str">
        <f aca="false">IF(ISBLANK(B1153),"",IF( ISBLANK(K1153), "" , IF( ISBLANK(O1153), ($Z$41-K1153)/365, (O1153-K1153)/365)) )</f>
        <v/>
      </c>
      <c r="U1153" s="38" t="str">
        <f aca="true">IF(ISBLANK(B1153),"",IF( ISBLANK(O1153), "", (TODAY()-O1153)/365))</f>
        <v/>
      </c>
      <c r="V1153" s="38" t="str">
        <f aca="false">IF(ISBLANK(B1153),"",IF( ISBLANK(O1153), "", ($Z$41-O1153)/365))</f>
        <v/>
      </c>
    </row>
    <row r="1154" customFormat="false" ht="15" hidden="false" customHeight="false" outlineLevel="0" collapsed="false">
      <c r="A1154" s="1" t="n">
        <v>1158</v>
      </c>
      <c r="B1154" s="28" t="n">
        <v>351</v>
      </c>
      <c r="C1154" s="29"/>
      <c r="D1154" s="30" t="str">
        <f aca="false">CONCATENATE(E1154,", ",F1154,", кв-ры: ",H1154,", агр: ",I1154,", ",W1154)</f>
        <v>, , кв-ры: 9,19,29,39,49,59,69,79,89,99,, агр: Отказы: 26,28,29,31,32,34,35,37,39,40 “2.20”, </v>
      </c>
      <c r="E1154" s="31"/>
      <c r="F1154" s="31"/>
      <c r="G1154" s="31"/>
      <c r="H1154" s="31" t="s">
        <v>146</v>
      </c>
      <c r="I1154" s="69" t="s">
        <v>208</v>
      </c>
      <c r="J1154" s="4"/>
      <c r="K1154" s="46"/>
      <c r="L1154" s="34" t="str">
        <f aca="false">IF(ISBLANK(K1154),"a","b")</f>
        <v>a</v>
      </c>
      <c r="M1154" s="34" t="str">
        <f aca="false">IF(ISBLANK(B1154),"",IF(L1154="b",K1154,IF(L1154="a","")))</f>
        <v/>
      </c>
      <c r="N1154" s="35" t="n">
        <f aca="false">IF(ISBLANK(B1154),"",IF( ISBLANK(K1154), , IF( ISBLANK(O1154), 1,) ))</f>
        <v>0</v>
      </c>
      <c r="O1154" s="44"/>
      <c r="P1154" s="37" t="str">
        <f aca="false">IF(ISBLANK(O1154),"a","b")</f>
        <v>a</v>
      </c>
      <c r="Q1154" s="34" t="str">
        <f aca="false">IF(ISBLANK(B1154),"",IF(P1154="b",O1154,IF(P1154="a","")))</f>
        <v/>
      </c>
      <c r="R1154" s="35" t="n">
        <f aca="false">IF(ISBLANK(B1154),"",IF( ISBLANK(O1154), , 1))</f>
        <v>0</v>
      </c>
      <c r="S1154" s="38" t="str">
        <f aca="true">IF(ISBLANK(B1154),"",IF( ISBLANK(K1154), "" , IF( ISBLANK(O1154), (TODAY()-K1154)/365, (O1154-K1154)/365)) )</f>
        <v/>
      </c>
      <c r="T1154" s="38" t="str">
        <f aca="false">IF(ISBLANK(B1154),"",IF( ISBLANK(K1154), "" , IF( ISBLANK(O1154), ($Z$41-K1154)/365, (O1154-K1154)/365)) )</f>
        <v/>
      </c>
      <c r="U1154" s="38" t="str">
        <f aca="true">IF(ISBLANK(B1154),"",IF( ISBLANK(O1154), "", (TODAY()-O1154)/365))</f>
        <v/>
      </c>
      <c r="V1154" s="38" t="str">
        <f aca="false">IF(ISBLANK(B1154),"",IF( ISBLANK(O1154), "", ($Z$41-O1154)/365))</f>
        <v/>
      </c>
    </row>
    <row r="1155" customFormat="false" ht="15" hidden="false" customHeight="false" outlineLevel="0" collapsed="false">
      <c r="A1155" s="1" t="n">
        <v>1159</v>
      </c>
      <c r="B1155" s="28" t="n">
        <v>352</v>
      </c>
      <c r="C1155" s="29"/>
      <c r="D1155" s="30" t="str">
        <f aca="false">CONCATENATE(E1155,", ",F1155,", кв-ры: ",H1155,", агр: ",I1155,", ",W1155)</f>
        <v>, , кв-ры: 10,20,30,40,50,60,70,80,90,100,, агр: Отказы: 26,28,29,31,32,34,35,37,39,40 “2.20”, </v>
      </c>
      <c r="E1155" s="31"/>
      <c r="F1155" s="31"/>
      <c r="G1155" s="31"/>
      <c r="H1155" s="31" t="s">
        <v>206</v>
      </c>
      <c r="I1155" s="69" t="s">
        <v>208</v>
      </c>
      <c r="J1155" s="4"/>
      <c r="K1155" s="46"/>
      <c r="L1155" s="34" t="str">
        <f aca="false">IF(ISBLANK(K1155),"a","b")</f>
        <v>a</v>
      </c>
      <c r="M1155" s="34" t="str">
        <f aca="false">IF(ISBLANK(B1155),"",IF(L1155="b",K1155,IF(L1155="a","")))</f>
        <v/>
      </c>
      <c r="N1155" s="35" t="n">
        <f aca="false">IF(ISBLANK(B1155),"",IF( ISBLANK(K1155), , IF( ISBLANK(O1155), 1,) ))</f>
        <v>0</v>
      </c>
      <c r="O1155" s="44"/>
      <c r="P1155" s="37" t="str">
        <f aca="false">IF(ISBLANK(O1155),"a","b")</f>
        <v>a</v>
      </c>
      <c r="Q1155" s="34" t="str">
        <f aca="false">IF(ISBLANK(B1155),"",IF(P1155="b",O1155,IF(P1155="a","")))</f>
        <v/>
      </c>
      <c r="R1155" s="35" t="n">
        <f aca="false">IF(ISBLANK(B1155),"",IF( ISBLANK(O1155), , 1))</f>
        <v>0</v>
      </c>
      <c r="S1155" s="38" t="str">
        <f aca="true">IF(ISBLANK(B1155),"",IF( ISBLANK(K1155), "" , IF( ISBLANK(O1155), (TODAY()-K1155)/365, (O1155-K1155)/365)) )</f>
        <v/>
      </c>
      <c r="T1155" s="38" t="str">
        <f aca="false">IF(ISBLANK(B1155),"",IF( ISBLANK(K1155), "" , IF( ISBLANK(O1155), ($Z$41-K1155)/365, (O1155-K1155)/365)) )</f>
        <v/>
      </c>
      <c r="U1155" s="38" t="str">
        <f aca="true">IF(ISBLANK(B1155),"",IF( ISBLANK(O1155), "", (TODAY()-O1155)/365))</f>
        <v/>
      </c>
      <c r="V1155" s="38" t="str">
        <f aca="false">IF(ISBLANK(B1155),"",IF( ISBLANK(O1155), "", ($Z$41-O1155)/365))</f>
        <v/>
      </c>
    </row>
    <row r="1156" customFormat="false" ht="15" hidden="false" customHeight="false" outlineLevel="0" collapsed="false">
      <c r="A1156" s="1" t="n">
        <v>1160</v>
      </c>
      <c r="B1156" s="28" t="n">
        <v>353</v>
      </c>
      <c r="C1156" s="29" t="n">
        <v>1</v>
      </c>
      <c r="D1156" s="30" t="str">
        <f aca="false">CONCATENATE(E1156,", ",F1156,", кв-ры: ",H1156,", агр: ",I1156,", ",W1156)</f>
        <v> Суворова, 2, кв-ры: 1, агр: , </v>
      </c>
      <c r="E1156" s="31" t="s">
        <v>209</v>
      </c>
      <c r="F1156" s="31" t="n">
        <v>2</v>
      </c>
      <c r="G1156" s="31" t="n">
        <v>1</v>
      </c>
      <c r="H1156" s="31" t="n">
        <v>1</v>
      </c>
      <c r="I1156" s="32"/>
      <c r="J1156" s="4"/>
      <c r="K1156" s="46"/>
      <c r="L1156" s="34" t="str">
        <f aca="false">IF(ISBLANK(K1156),"a","b")</f>
        <v>a</v>
      </c>
      <c r="M1156" s="34" t="str">
        <f aca="false">IF(ISBLANK(B1156),"",IF(L1156="b",K1156,IF(L1156="a","")))</f>
        <v/>
      </c>
      <c r="N1156" s="35" t="n">
        <f aca="false">IF(ISBLANK(B1156),"",IF( ISBLANK(K1156), , IF( ISBLANK(O1156), 1,) ))</f>
        <v>0</v>
      </c>
      <c r="O1156" s="44"/>
      <c r="P1156" s="37" t="str">
        <f aca="false">IF(ISBLANK(O1156),"a","b")</f>
        <v>a</v>
      </c>
      <c r="Q1156" s="34" t="str">
        <f aca="false">IF(ISBLANK(B1156),"",IF(P1156="b",O1156,IF(P1156="a","")))</f>
        <v/>
      </c>
      <c r="R1156" s="35" t="n">
        <f aca="false">IF(ISBLANK(B1156),"",IF( ISBLANK(O1156), , 1))</f>
        <v>0</v>
      </c>
      <c r="S1156" s="38" t="str">
        <f aca="true">IF(ISBLANK(B1156),"",IF( ISBLANK(K1156), "" , IF( ISBLANK(O1156), (TODAY()-K1156)/365, (O1156-K1156)/365)) )</f>
        <v/>
      </c>
      <c r="T1156" s="38" t="str">
        <f aca="false">IF(ISBLANK(B1156),"",IF( ISBLANK(K1156), "" , IF( ISBLANK(O1156), ($Z$41-K1156)/365, (O1156-K1156)/365)) )</f>
        <v/>
      </c>
      <c r="U1156" s="38" t="str">
        <f aca="true">IF(ISBLANK(B1156),"",IF( ISBLANK(O1156), "", (TODAY()-O1156)/365))</f>
        <v/>
      </c>
      <c r="V1156" s="38" t="str">
        <f aca="false">IF(ISBLANK(B1156),"",IF( ISBLANK(O1156), "", ($Z$41-O1156)/365))</f>
        <v/>
      </c>
    </row>
    <row r="1157" customFormat="false" ht="15" hidden="false" customHeight="false" outlineLevel="0" collapsed="false">
      <c r="A1157" s="1" t="n">
        <v>1161</v>
      </c>
      <c r="B1157" s="28" t="n">
        <v>354</v>
      </c>
      <c r="C1157" s="29" t="n">
        <v>2</v>
      </c>
      <c r="D1157" s="30" t="str">
        <f aca="false">CONCATENATE(E1157,", ",F1157,", кв-ры: ",H1157,", агр: ",I1157,", ",W1157)</f>
        <v> Суворова, 4, кв-ры: 1, агр: , </v>
      </c>
      <c r="E1157" s="31" t="s">
        <v>209</v>
      </c>
      <c r="F1157" s="31" t="n">
        <v>4</v>
      </c>
      <c r="G1157" s="31" t="n">
        <v>1</v>
      </c>
      <c r="H1157" s="31" t="n">
        <v>1</v>
      </c>
      <c r="I1157" s="32"/>
      <c r="J1157" s="4"/>
      <c r="K1157" s="46"/>
      <c r="L1157" s="34" t="str">
        <f aca="false">IF(ISBLANK(K1157),"a","b")</f>
        <v>a</v>
      </c>
      <c r="M1157" s="34" t="str">
        <f aca="false">IF(ISBLANK(B1157),"",IF(L1157="b",K1157,IF(L1157="a","")))</f>
        <v/>
      </c>
      <c r="N1157" s="35" t="n">
        <f aca="false">IF(ISBLANK(B1157),"",IF( ISBLANK(K1157), , IF( ISBLANK(O1157), 1,) ))</f>
        <v>0</v>
      </c>
      <c r="O1157" s="44"/>
      <c r="P1157" s="37" t="str">
        <f aca="false">IF(ISBLANK(O1157),"a","b")</f>
        <v>a</v>
      </c>
      <c r="Q1157" s="34" t="str">
        <f aca="false">IF(ISBLANK(B1157),"",IF(P1157="b",O1157,IF(P1157="a","")))</f>
        <v/>
      </c>
      <c r="R1157" s="35" t="n">
        <f aca="false">IF(ISBLANK(B1157),"",IF( ISBLANK(O1157), , 1))</f>
        <v>0</v>
      </c>
      <c r="S1157" s="38" t="str">
        <f aca="true">IF(ISBLANK(B1157),"",IF( ISBLANK(K1157), "" , IF( ISBLANK(O1157), (TODAY()-K1157)/365, (O1157-K1157)/365)) )</f>
        <v/>
      </c>
      <c r="T1157" s="38" t="str">
        <f aca="false">IF(ISBLANK(B1157),"",IF( ISBLANK(K1157), "" , IF( ISBLANK(O1157), ($Z$41-K1157)/365, (O1157-K1157)/365)) )</f>
        <v/>
      </c>
      <c r="U1157" s="38" t="str">
        <f aca="true">IF(ISBLANK(B1157),"",IF( ISBLANK(O1157), "", (TODAY()-O1157)/365))</f>
        <v/>
      </c>
      <c r="V1157" s="38" t="str">
        <f aca="false">IF(ISBLANK(B1157),"",IF( ISBLANK(O1157), "", ($Z$41-O1157)/365))</f>
        <v/>
      </c>
    </row>
    <row r="1158" customFormat="false" ht="15" hidden="false" customHeight="false" outlineLevel="0" collapsed="false">
      <c r="A1158" s="1" t="n">
        <v>1162</v>
      </c>
      <c r="B1158" s="28" t="n">
        <v>355</v>
      </c>
      <c r="C1158" s="29" t="n">
        <v>3</v>
      </c>
      <c r="D1158" s="30" t="str">
        <f aca="false">CONCATENATE(E1158,", ",F1158,", кв-ры: ",H1158,", агр: ",I1158,", ",W1158)</f>
        <v> Суворова, 5, кв-ры: , агр: , </v>
      </c>
      <c r="E1158" s="31" t="s">
        <v>209</v>
      </c>
      <c r="F1158" s="31" t="n">
        <v>5</v>
      </c>
      <c r="G1158" s="31"/>
      <c r="H1158" s="31"/>
      <c r="I1158" s="32"/>
      <c r="J1158" s="4"/>
      <c r="K1158" s="46"/>
      <c r="L1158" s="34" t="str">
        <f aca="false">IF(ISBLANK(K1158),"a","b")</f>
        <v>a</v>
      </c>
      <c r="M1158" s="34" t="str">
        <f aca="false">IF(ISBLANK(B1158),"",IF(L1158="b",K1158,IF(L1158="a","")))</f>
        <v/>
      </c>
      <c r="N1158" s="35" t="n">
        <f aca="false">IF(ISBLANK(B1158),"",IF( ISBLANK(K1158), , IF( ISBLANK(O1158), 1,) ))</f>
        <v>0</v>
      </c>
      <c r="O1158" s="44"/>
      <c r="P1158" s="37" t="str">
        <f aca="false">IF(ISBLANK(O1158),"a","b")</f>
        <v>a</v>
      </c>
      <c r="Q1158" s="34" t="str">
        <f aca="false">IF(ISBLANK(B1158),"",IF(P1158="b",O1158,IF(P1158="a","")))</f>
        <v/>
      </c>
      <c r="R1158" s="35" t="n">
        <f aca="false">IF(ISBLANK(B1158),"",IF( ISBLANK(O1158), , 1))</f>
        <v>0</v>
      </c>
      <c r="S1158" s="38" t="str">
        <f aca="true">IF(ISBLANK(B1158),"",IF( ISBLANK(K1158), "" , IF( ISBLANK(O1158), (TODAY()-K1158)/365, (O1158-K1158)/365)) )</f>
        <v/>
      </c>
      <c r="T1158" s="38" t="str">
        <f aca="false">IF(ISBLANK(B1158),"",IF( ISBLANK(K1158), "" , IF( ISBLANK(O1158), ($Z$41-K1158)/365, (O1158-K1158)/365)) )</f>
        <v/>
      </c>
      <c r="U1158" s="38" t="str">
        <f aca="true">IF(ISBLANK(B1158),"",IF( ISBLANK(O1158), "", (TODAY()-O1158)/365))</f>
        <v/>
      </c>
      <c r="V1158" s="38" t="str">
        <f aca="false">IF(ISBLANK(B1158),"",IF( ISBLANK(O1158), "", ($Z$41-O1158)/365))</f>
        <v/>
      </c>
    </row>
    <row r="1159" customFormat="false" ht="15" hidden="false" customHeight="false" outlineLevel="0" collapsed="false">
      <c r="A1159" s="1" t="n">
        <v>1163</v>
      </c>
      <c r="B1159" s="28" t="n">
        <v>356</v>
      </c>
      <c r="C1159" s="29" t="n">
        <v>4</v>
      </c>
      <c r="D1159" s="30" t="str">
        <f aca="false">CONCATENATE(E1159,", ",F1159,", кв-ры: ",H1159,", агр: ",I1159,", ",W1159)</f>
        <v> Суворова, 3а, кв-ры: 1, агр: , </v>
      </c>
      <c r="E1159" s="31" t="s">
        <v>209</v>
      </c>
      <c r="F1159" s="31" t="s">
        <v>210</v>
      </c>
      <c r="G1159" s="31" t="n">
        <v>1</v>
      </c>
      <c r="H1159" s="31" t="n">
        <v>1</v>
      </c>
      <c r="I1159" s="32"/>
      <c r="J1159" s="4"/>
      <c r="K1159" s="46"/>
      <c r="L1159" s="34" t="str">
        <f aca="false">IF(ISBLANK(K1159),"a","b")</f>
        <v>a</v>
      </c>
      <c r="M1159" s="34" t="str">
        <f aca="false">IF(ISBLANK(B1159),"",IF(L1159="b",K1159,IF(L1159="a","")))</f>
        <v/>
      </c>
      <c r="N1159" s="35" t="n">
        <f aca="false">IF(ISBLANK(B1159),"",IF( ISBLANK(K1159), , IF( ISBLANK(O1159), 1,) ))</f>
        <v>0</v>
      </c>
      <c r="O1159" s="44"/>
      <c r="P1159" s="37" t="str">
        <f aca="false">IF(ISBLANK(O1159),"a","b")</f>
        <v>a</v>
      </c>
      <c r="Q1159" s="34" t="str">
        <f aca="false">IF(ISBLANK(B1159),"",IF(P1159="b",O1159,IF(P1159="a","")))</f>
        <v/>
      </c>
      <c r="R1159" s="35" t="n">
        <f aca="false">IF(ISBLANK(B1159),"",IF( ISBLANK(O1159), , 1))</f>
        <v>0</v>
      </c>
      <c r="S1159" s="38" t="str">
        <f aca="true">IF(ISBLANK(B1159),"",IF( ISBLANK(K1159), "" , IF( ISBLANK(O1159), (TODAY()-K1159)/365, (O1159-K1159)/365)) )</f>
        <v/>
      </c>
      <c r="T1159" s="38" t="str">
        <f aca="false">IF(ISBLANK(B1159),"",IF( ISBLANK(K1159), "" , IF( ISBLANK(O1159), ($Z$41-K1159)/365, (O1159-K1159)/365)) )</f>
        <v/>
      </c>
      <c r="U1159" s="38" t="str">
        <f aca="true">IF(ISBLANK(B1159),"",IF( ISBLANK(O1159), "", (TODAY()-O1159)/365))</f>
        <v/>
      </c>
      <c r="V1159" s="38" t="str">
        <f aca="false">IF(ISBLANK(B1159),"",IF( ISBLANK(O1159), "", ($Z$41-O1159)/365))</f>
        <v/>
      </c>
    </row>
    <row r="1160" customFormat="false" ht="15" hidden="false" customHeight="false" outlineLevel="0" collapsed="false">
      <c r="A1160" s="1" t="n">
        <v>1164</v>
      </c>
      <c r="B1160" s="28" t="n">
        <v>357</v>
      </c>
      <c r="C1160" s="29" t="n">
        <v>5</v>
      </c>
      <c r="D1160" s="30" t="str">
        <f aca="false">CONCATENATE(E1160,", ",F1160,", кв-ры: ",H1160,", агр: ",I1160,", ",W1160)</f>
        <v> Суворова, 1, кв-ры: 1, агр: , </v>
      </c>
      <c r="E1160" s="31" t="s">
        <v>209</v>
      </c>
      <c r="F1160" s="31" t="n">
        <v>1</v>
      </c>
      <c r="G1160" s="31" t="n">
        <v>1</v>
      </c>
      <c r="H1160" s="31" t="n">
        <v>1</v>
      </c>
      <c r="I1160" s="32"/>
      <c r="J1160" s="4"/>
      <c r="K1160" s="46"/>
      <c r="L1160" s="34" t="str">
        <f aca="false">IF(ISBLANK(K1160),"a","b")</f>
        <v>a</v>
      </c>
      <c r="M1160" s="34" t="str">
        <f aca="false">IF(ISBLANK(B1160),"",IF(L1160="b",K1160,IF(L1160="a","")))</f>
        <v/>
      </c>
      <c r="N1160" s="35" t="n">
        <f aca="false">IF(ISBLANK(B1160),"",IF( ISBLANK(K1160), , IF( ISBLANK(O1160), 1,) ))</f>
        <v>0</v>
      </c>
      <c r="O1160" s="44"/>
      <c r="P1160" s="37" t="str">
        <f aca="false">IF(ISBLANK(O1160),"a","b")</f>
        <v>a</v>
      </c>
      <c r="Q1160" s="34" t="str">
        <f aca="false">IF(ISBLANK(B1160),"",IF(P1160="b",O1160,IF(P1160="a","")))</f>
        <v/>
      </c>
      <c r="R1160" s="35" t="n">
        <f aca="false">IF(ISBLANK(B1160),"",IF( ISBLANK(O1160), , 1))</f>
        <v>0</v>
      </c>
      <c r="S1160" s="38" t="str">
        <f aca="true">IF(ISBLANK(B1160),"",IF( ISBLANK(K1160), "" , IF( ISBLANK(O1160), (TODAY()-K1160)/365, (O1160-K1160)/365)) )</f>
        <v/>
      </c>
      <c r="T1160" s="38" t="str">
        <f aca="false">IF(ISBLANK(B1160),"",IF( ISBLANK(K1160), "" , IF( ISBLANK(O1160), ($Z$41-K1160)/365, (O1160-K1160)/365)) )</f>
        <v/>
      </c>
      <c r="U1160" s="38" t="str">
        <f aca="true">IF(ISBLANK(B1160),"",IF( ISBLANK(O1160), "", (TODAY()-O1160)/365))</f>
        <v/>
      </c>
      <c r="V1160" s="38" t="str">
        <f aca="false">IF(ISBLANK(B1160),"",IF( ISBLANK(O1160), "", ($Z$41-O1160)/365))</f>
        <v/>
      </c>
    </row>
    <row r="1161" customFormat="false" ht="15" hidden="false" customHeight="false" outlineLevel="0" collapsed="false">
      <c r="A1161" s="1" t="n">
        <v>1165</v>
      </c>
      <c r="B1161" s="28" t="n">
        <v>358</v>
      </c>
      <c r="C1161" s="29" t="n">
        <v>6</v>
      </c>
      <c r="D1161" s="30" t="str">
        <f aca="false">CONCATENATE(E1161,", ",F1161,", кв-ры: ",H1161,", агр: ",I1161,", ",W1161)</f>
        <v> Суворова, 6, кв-ры: , агр: , </v>
      </c>
      <c r="E1161" s="31" t="s">
        <v>209</v>
      </c>
      <c r="F1161" s="31" t="n">
        <v>6</v>
      </c>
      <c r="G1161" s="31"/>
      <c r="H1161" s="31"/>
      <c r="I1161" s="32"/>
      <c r="J1161" s="4"/>
      <c r="K1161" s="46"/>
      <c r="L1161" s="34" t="str">
        <f aca="false">IF(ISBLANK(K1161),"a","b")</f>
        <v>a</v>
      </c>
      <c r="M1161" s="34" t="str">
        <f aca="false">IF(ISBLANK(B1161),"",IF(L1161="b",K1161,IF(L1161="a","")))</f>
        <v/>
      </c>
      <c r="N1161" s="35" t="n">
        <f aca="false">IF(ISBLANK(B1161),"",IF( ISBLANK(K1161), , IF( ISBLANK(O1161), 1,) ))</f>
        <v>0</v>
      </c>
      <c r="O1161" s="44"/>
      <c r="P1161" s="37" t="str">
        <f aca="false">IF(ISBLANK(O1161),"a","b")</f>
        <v>a</v>
      </c>
      <c r="Q1161" s="34" t="str">
        <f aca="false">IF(ISBLANK(B1161),"",IF(P1161="b",O1161,IF(P1161="a","")))</f>
        <v/>
      </c>
      <c r="R1161" s="35" t="n">
        <f aca="false">IF(ISBLANK(B1161),"",IF( ISBLANK(O1161), , 1))</f>
        <v>0</v>
      </c>
      <c r="S1161" s="38" t="str">
        <f aca="true">IF(ISBLANK(B1161),"",IF( ISBLANK(K1161), "" , IF( ISBLANK(O1161), (TODAY()-K1161)/365, (O1161-K1161)/365)) )</f>
        <v/>
      </c>
      <c r="T1161" s="38" t="str">
        <f aca="false">IF(ISBLANK(B1161),"",IF( ISBLANK(K1161), "" , IF( ISBLANK(O1161), ($Z$41-K1161)/365, (O1161-K1161)/365)) )</f>
        <v/>
      </c>
      <c r="U1161" s="38" t="str">
        <f aca="true">IF(ISBLANK(B1161),"",IF( ISBLANK(O1161), "", (TODAY()-O1161)/365))</f>
        <v/>
      </c>
      <c r="V1161" s="38" t="str">
        <f aca="false">IF(ISBLANK(B1161),"",IF( ISBLANK(O1161), "", ($Z$41-O1161)/365))</f>
        <v/>
      </c>
    </row>
    <row r="1162" customFormat="false" ht="15" hidden="false" customHeight="false" outlineLevel="0" collapsed="false">
      <c r="A1162" s="1" t="n">
        <v>1166</v>
      </c>
      <c r="B1162" s="28" t="n">
        <v>359</v>
      </c>
      <c r="C1162" s="29" t="n">
        <v>7</v>
      </c>
      <c r="D1162" s="30" t="str">
        <f aca="false">CONCATENATE(E1162,", ",F1162,", кв-ры: ",H1162,", агр: ",I1162,", ",W1162)</f>
        <v> Суворова, 8, кв-ры: , агр: , </v>
      </c>
      <c r="E1162" s="31" t="s">
        <v>209</v>
      </c>
      <c r="F1162" s="31" t="n">
        <v>8</v>
      </c>
      <c r="G1162" s="31"/>
      <c r="H1162" s="31"/>
      <c r="I1162" s="32"/>
      <c r="J1162" s="4"/>
      <c r="K1162" s="46"/>
      <c r="L1162" s="34" t="str">
        <f aca="false">IF(ISBLANK(K1162),"a","b")</f>
        <v>a</v>
      </c>
      <c r="M1162" s="34" t="str">
        <f aca="false">IF(ISBLANK(B1162),"",IF(L1162="b",K1162,IF(L1162="a","")))</f>
        <v/>
      </c>
      <c r="N1162" s="35" t="n">
        <f aca="false">IF(ISBLANK(B1162),"",IF( ISBLANK(K1162), , IF( ISBLANK(O1162), 1,) ))</f>
        <v>0</v>
      </c>
      <c r="O1162" s="44"/>
      <c r="P1162" s="37" t="str">
        <f aca="false">IF(ISBLANK(O1162),"a","b")</f>
        <v>a</v>
      </c>
      <c r="Q1162" s="34" t="str">
        <f aca="false">IF(ISBLANK(B1162),"",IF(P1162="b",O1162,IF(P1162="a","")))</f>
        <v/>
      </c>
      <c r="R1162" s="35" t="n">
        <f aca="false">IF(ISBLANK(B1162),"",IF( ISBLANK(O1162), , 1))</f>
        <v>0</v>
      </c>
      <c r="S1162" s="38" t="str">
        <f aca="true">IF(ISBLANK(B1162),"",IF( ISBLANK(K1162), "" , IF( ISBLANK(O1162), (TODAY()-K1162)/365, (O1162-K1162)/365)) )</f>
        <v/>
      </c>
      <c r="T1162" s="38" t="str">
        <f aca="false">IF(ISBLANK(B1162),"",IF( ISBLANK(K1162), "" , IF( ISBLANK(O1162), ($Z$41-K1162)/365, (O1162-K1162)/365)) )</f>
        <v/>
      </c>
      <c r="U1162" s="38" t="str">
        <f aca="true">IF(ISBLANK(B1162),"",IF( ISBLANK(O1162), "", (TODAY()-O1162)/365))</f>
        <v/>
      </c>
      <c r="V1162" s="38" t="str">
        <f aca="false">IF(ISBLANK(B1162),"",IF( ISBLANK(O1162), "", ($Z$41-O1162)/365))</f>
        <v/>
      </c>
    </row>
    <row r="1163" customFormat="false" ht="15" hidden="false" customHeight="false" outlineLevel="0" collapsed="false">
      <c r="A1163" s="1" t="n">
        <v>1167</v>
      </c>
      <c r="B1163" s="28" t="n">
        <v>360</v>
      </c>
      <c r="C1163" s="29" t="n">
        <v>8</v>
      </c>
      <c r="D1163" s="30" t="str">
        <f aca="false">CONCATENATE(E1163,", ",F1163,", кв-ры: ",H1163,", агр: ",I1163,", ",W1163)</f>
        <v> Суворова, 10, кв-ры: , агр: , </v>
      </c>
      <c r="E1163" s="31" t="s">
        <v>209</v>
      </c>
      <c r="F1163" s="31" t="n">
        <v>10</v>
      </c>
      <c r="G1163" s="31"/>
      <c r="H1163" s="31"/>
      <c r="I1163" s="32"/>
      <c r="J1163" s="4"/>
      <c r="K1163" s="46"/>
      <c r="L1163" s="34" t="str">
        <f aca="false">IF(ISBLANK(K1163),"a","b")</f>
        <v>a</v>
      </c>
      <c r="M1163" s="34" t="str">
        <f aca="false">IF(ISBLANK(B1163),"",IF(L1163="b",K1163,IF(L1163="a","")))</f>
        <v/>
      </c>
      <c r="N1163" s="35" t="n">
        <f aca="false">IF(ISBLANK(B1163),"",IF( ISBLANK(K1163), , IF( ISBLANK(O1163), 1,) ))</f>
        <v>0</v>
      </c>
      <c r="O1163" s="44"/>
      <c r="P1163" s="37" t="str">
        <f aca="false">IF(ISBLANK(O1163),"a","b")</f>
        <v>a</v>
      </c>
      <c r="Q1163" s="34" t="str">
        <f aca="false">IF(ISBLANK(B1163),"",IF(P1163="b",O1163,IF(P1163="a","")))</f>
        <v/>
      </c>
      <c r="R1163" s="35" t="n">
        <f aca="false">IF(ISBLANK(B1163),"",IF( ISBLANK(O1163), , 1))</f>
        <v>0</v>
      </c>
      <c r="S1163" s="38" t="str">
        <f aca="true">IF(ISBLANK(B1163),"",IF( ISBLANK(K1163), "" , IF( ISBLANK(O1163), (TODAY()-K1163)/365, (O1163-K1163)/365)) )</f>
        <v/>
      </c>
      <c r="T1163" s="38" t="str">
        <f aca="false">IF(ISBLANK(B1163),"",IF( ISBLANK(K1163), "" , IF( ISBLANK(O1163), ($Z$41-K1163)/365, (O1163-K1163)/365)) )</f>
        <v/>
      </c>
      <c r="U1163" s="38" t="str">
        <f aca="true">IF(ISBLANK(B1163),"",IF( ISBLANK(O1163), "", (TODAY()-O1163)/365))</f>
        <v/>
      </c>
      <c r="V1163" s="38" t="str">
        <f aca="false">IF(ISBLANK(B1163),"",IF( ISBLANK(O1163), "", ($Z$41-O1163)/365))</f>
        <v/>
      </c>
    </row>
    <row r="1164" customFormat="false" ht="15" hidden="false" customHeight="false" outlineLevel="0" collapsed="false">
      <c r="A1164" s="1" t="n">
        <v>1168</v>
      </c>
      <c r="B1164" s="28" t="n">
        <v>361</v>
      </c>
      <c r="C1164" s="29" t="n">
        <v>9</v>
      </c>
      <c r="D1164" s="30" t="str">
        <f aca="false">CONCATENATE(E1164,", ",F1164,", кв-ры: ",H1164,", агр: ",I1164,", ",W1164)</f>
        <v> Суворова, 12, кв-ры: , агр: , </v>
      </c>
      <c r="E1164" s="31" t="s">
        <v>209</v>
      </c>
      <c r="F1164" s="31" t="n">
        <v>12</v>
      </c>
      <c r="G1164" s="31"/>
      <c r="H1164" s="31"/>
      <c r="I1164" s="32"/>
      <c r="J1164" s="4"/>
      <c r="K1164" s="46"/>
      <c r="L1164" s="34" t="str">
        <f aca="false">IF(ISBLANK(K1164),"a","b")</f>
        <v>a</v>
      </c>
      <c r="M1164" s="34" t="str">
        <f aca="false">IF(ISBLANK(B1164),"",IF(L1164="b",K1164,IF(L1164="a","")))</f>
        <v/>
      </c>
      <c r="N1164" s="35" t="n">
        <f aca="false">IF(ISBLANK(B1164),"",IF( ISBLANK(K1164), , IF( ISBLANK(O1164), 1,) ))</f>
        <v>0</v>
      </c>
      <c r="O1164" s="44"/>
      <c r="P1164" s="37" t="str">
        <f aca="false">IF(ISBLANK(O1164),"a","b")</f>
        <v>a</v>
      </c>
      <c r="Q1164" s="34" t="str">
        <f aca="false">IF(ISBLANK(B1164),"",IF(P1164="b",O1164,IF(P1164="a","")))</f>
        <v/>
      </c>
      <c r="R1164" s="35" t="n">
        <f aca="false">IF(ISBLANK(B1164),"",IF( ISBLANK(O1164), , 1))</f>
        <v>0</v>
      </c>
      <c r="S1164" s="38" t="str">
        <f aca="true">IF(ISBLANK(B1164),"",IF( ISBLANK(K1164), "" , IF( ISBLANK(O1164), (TODAY()-K1164)/365, (O1164-K1164)/365)) )</f>
        <v/>
      </c>
      <c r="T1164" s="38" t="str">
        <f aca="false">IF(ISBLANK(B1164),"",IF( ISBLANK(K1164), "" , IF( ISBLANK(O1164), ($Z$41-K1164)/365, (O1164-K1164)/365)) )</f>
        <v/>
      </c>
      <c r="U1164" s="38" t="str">
        <f aca="true">IF(ISBLANK(B1164),"",IF( ISBLANK(O1164), "", (TODAY()-O1164)/365))</f>
        <v/>
      </c>
      <c r="V1164" s="38" t="str">
        <f aca="false">IF(ISBLANK(B1164),"",IF( ISBLANK(O1164), "", ($Z$41-O1164)/365))</f>
        <v/>
      </c>
    </row>
    <row r="1165" customFormat="false" ht="15" hidden="false" customHeight="false" outlineLevel="0" collapsed="false">
      <c r="A1165" s="1" t="n">
        <v>1169</v>
      </c>
      <c r="B1165" s="28" t="n">
        <v>362</v>
      </c>
      <c r="C1165" s="29" t="n">
        <v>10</v>
      </c>
      <c r="D1165" s="30" t="str">
        <f aca="false">CONCATENATE(E1165,", ",F1165,", кв-ры: ",H1165,", агр: ",I1165,", ",W1165)</f>
        <v> Суворова, 7, кв-ры: 1, агр: , </v>
      </c>
      <c r="E1165" s="31" t="s">
        <v>209</v>
      </c>
      <c r="F1165" s="31" t="n">
        <v>7</v>
      </c>
      <c r="G1165" s="31" t="n">
        <v>2</v>
      </c>
      <c r="H1165" s="31" t="n">
        <v>1</v>
      </c>
      <c r="I1165" s="32"/>
      <c r="J1165" s="4"/>
      <c r="K1165" s="46"/>
      <c r="L1165" s="34" t="str">
        <f aca="false">IF(ISBLANK(K1165),"a","b")</f>
        <v>a</v>
      </c>
      <c r="M1165" s="34" t="str">
        <f aca="false">IF(ISBLANK(B1165),"",IF(L1165="b",K1165,IF(L1165="a","")))</f>
        <v/>
      </c>
      <c r="N1165" s="35" t="n">
        <f aca="false">IF(ISBLANK(B1165),"",IF( ISBLANK(K1165), , IF( ISBLANK(O1165), 1,) ))</f>
        <v>0</v>
      </c>
      <c r="O1165" s="44"/>
      <c r="P1165" s="37" t="str">
        <f aca="false">IF(ISBLANK(O1165),"a","b")</f>
        <v>a</v>
      </c>
      <c r="Q1165" s="34" t="str">
        <f aca="false">IF(ISBLANK(B1165),"",IF(P1165="b",O1165,IF(P1165="a","")))</f>
        <v/>
      </c>
      <c r="R1165" s="35" t="n">
        <f aca="false">IF(ISBLANK(B1165),"",IF( ISBLANK(O1165), , 1))</f>
        <v>0</v>
      </c>
      <c r="S1165" s="38" t="str">
        <f aca="true">IF(ISBLANK(B1165),"",IF( ISBLANK(K1165), "" , IF( ISBLANK(O1165), (TODAY()-K1165)/365, (O1165-K1165)/365)) )</f>
        <v/>
      </c>
      <c r="T1165" s="38" t="str">
        <f aca="false">IF(ISBLANK(B1165),"",IF( ISBLANK(K1165), "" , IF( ISBLANK(O1165), ($Z$41-K1165)/365, (O1165-K1165)/365)) )</f>
        <v/>
      </c>
      <c r="U1165" s="38" t="str">
        <f aca="true">IF(ISBLANK(B1165),"",IF( ISBLANK(O1165), "", (TODAY()-O1165)/365))</f>
        <v/>
      </c>
      <c r="V1165" s="38" t="str">
        <f aca="false">IF(ISBLANK(B1165),"",IF( ISBLANK(O1165), "", ($Z$41-O1165)/365))</f>
        <v/>
      </c>
    </row>
    <row r="1166" customFormat="false" ht="15" hidden="false" customHeight="false" outlineLevel="0" collapsed="false">
      <c r="A1166" s="1" t="n">
        <v>1170</v>
      </c>
      <c r="B1166" s="28" t="n">
        <v>363</v>
      </c>
      <c r="C1166" s="29"/>
      <c r="D1166" s="30" t="str">
        <f aca="false">CONCATENATE(E1166,", ",F1166,", кв-ры: ",H1166,", агр: ",I1166,", ",W1166)</f>
        <v>, , кв-ры: 2, агр: , </v>
      </c>
      <c r="E1166" s="31"/>
      <c r="F1166" s="31"/>
      <c r="G1166" s="31"/>
      <c r="H1166" s="31" t="n">
        <v>2</v>
      </c>
      <c r="I1166" s="32"/>
      <c r="J1166" s="4"/>
      <c r="K1166" s="46"/>
      <c r="L1166" s="34" t="str">
        <f aca="false">IF(ISBLANK(K1166),"a","b")</f>
        <v>a</v>
      </c>
      <c r="M1166" s="34" t="str">
        <f aca="false">IF(ISBLANK(B1166),"",IF(L1166="b",K1166,IF(L1166="a","")))</f>
        <v/>
      </c>
      <c r="N1166" s="35" t="n">
        <f aca="false">IF(ISBLANK(B1166),"",IF( ISBLANK(K1166), , IF( ISBLANK(O1166), 1,) ))</f>
        <v>0</v>
      </c>
      <c r="O1166" s="44"/>
      <c r="P1166" s="37" t="str">
        <f aca="false">IF(ISBLANK(O1166),"a","b")</f>
        <v>a</v>
      </c>
      <c r="Q1166" s="34" t="str">
        <f aca="false">IF(ISBLANK(B1166),"",IF(P1166="b",O1166,IF(P1166="a","")))</f>
        <v/>
      </c>
      <c r="R1166" s="35" t="n">
        <f aca="false">IF(ISBLANK(B1166),"",IF( ISBLANK(O1166), , 1))</f>
        <v>0</v>
      </c>
      <c r="S1166" s="38" t="str">
        <f aca="true">IF(ISBLANK(B1166),"",IF( ISBLANK(K1166), "" , IF( ISBLANK(O1166), (TODAY()-K1166)/365, (O1166-K1166)/365)) )</f>
        <v/>
      </c>
      <c r="T1166" s="38" t="str">
        <f aca="false">IF(ISBLANK(B1166),"",IF( ISBLANK(K1166), "" , IF( ISBLANK(O1166), ($Z$41-K1166)/365, (O1166-K1166)/365)) )</f>
        <v/>
      </c>
      <c r="U1166" s="38" t="str">
        <f aca="true">IF(ISBLANK(B1166),"",IF( ISBLANK(O1166), "", (TODAY()-O1166)/365))</f>
        <v/>
      </c>
      <c r="V1166" s="38" t="str">
        <f aca="false">IF(ISBLANK(B1166),"",IF( ISBLANK(O1166), "", ($Z$41-O1166)/365))</f>
        <v/>
      </c>
    </row>
    <row r="1167" customFormat="false" ht="15" hidden="false" customHeight="false" outlineLevel="0" collapsed="false">
      <c r="A1167" s="1" t="n">
        <v>1171</v>
      </c>
      <c r="B1167" s="28" t="n">
        <v>364</v>
      </c>
      <c r="C1167" s="29" t="n">
        <v>11</v>
      </c>
      <c r="D1167" s="30" t="str">
        <f aca="false">CONCATENATE(E1167,", ",F1167,", кв-ры: ",H1167,", агр: ",I1167,", ",W1167)</f>
        <v> Суворова, 9, кв-ры: 1, агр: , </v>
      </c>
      <c r="E1167" s="31" t="s">
        <v>209</v>
      </c>
      <c r="F1167" s="31" t="n">
        <v>9</v>
      </c>
      <c r="G1167" s="31" t="n">
        <v>2</v>
      </c>
      <c r="H1167" s="31" t="n">
        <v>1</v>
      </c>
      <c r="I1167" s="32"/>
      <c r="J1167" s="4"/>
      <c r="K1167" s="46"/>
      <c r="L1167" s="34" t="str">
        <f aca="false">IF(ISBLANK(K1167),"a","b")</f>
        <v>a</v>
      </c>
      <c r="M1167" s="34" t="str">
        <f aca="false">IF(ISBLANK(B1167),"",IF(L1167="b",K1167,IF(L1167="a","")))</f>
        <v/>
      </c>
      <c r="N1167" s="35" t="n">
        <f aca="false">IF(ISBLANK(B1167),"",IF( ISBLANK(K1167), , IF( ISBLANK(O1167), 1,) ))</f>
        <v>0</v>
      </c>
      <c r="O1167" s="44"/>
      <c r="P1167" s="37" t="str">
        <f aca="false">IF(ISBLANK(O1167),"a","b")</f>
        <v>a</v>
      </c>
      <c r="Q1167" s="34" t="str">
        <f aca="false">IF(ISBLANK(B1167),"",IF(P1167="b",O1167,IF(P1167="a","")))</f>
        <v/>
      </c>
      <c r="R1167" s="35" t="n">
        <f aca="false">IF(ISBLANK(B1167),"",IF( ISBLANK(O1167), , 1))</f>
        <v>0</v>
      </c>
      <c r="S1167" s="38" t="str">
        <f aca="true">IF(ISBLANK(B1167),"",IF( ISBLANK(K1167), "" , IF( ISBLANK(O1167), (TODAY()-K1167)/365, (O1167-K1167)/365)) )</f>
        <v/>
      </c>
      <c r="T1167" s="38" t="str">
        <f aca="false">IF(ISBLANK(B1167),"",IF( ISBLANK(K1167), "" , IF( ISBLANK(O1167), ($Z$41-K1167)/365, (O1167-K1167)/365)) )</f>
        <v/>
      </c>
      <c r="U1167" s="38" t="str">
        <f aca="true">IF(ISBLANK(B1167),"",IF( ISBLANK(O1167), "", (TODAY()-O1167)/365))</f>
        <v/>
      </c>
      <c r="V1167" s="38" t="str">
        <f aca="false">IF(ISBLANK(B1167),"",IF( ISBLANK(O1167), "", ($Z$41-O1167)/365))</f>
        <v/>
      </c>
    </row>
    <row r="1168" customFormat="false" ht="15" hidden="false" customHeight="false" outlineLevel="0" collapsed="false">
      <c r="A1168" s="1" t="n">
        <v>1172</v>
      </c>
      <c r="B1168" s="28" t="n">
        <v>365</v>
      </c>
      <c r="C1168" s="29"/>
      <c r="D1168" s="30" t="str">
        <f aca="false">CONCATENATE(E1168,", ",F1168,", кв-ры: ",H1168,", агр: ",I1168,", ",W1168)</f>
        <v>, , кв-ры: 2, агр: , </v>
      </c>
      <c r="E1168" s="31"/>
      <c r="F1168" s="31"/>
      <c r="G1168" s="31"/>
      <c r="H1168" s="31" t="n">
        <v>2</v>
      </c>
      <c r="I1168" s="32"/>
      <c r="J1168" s="4"/>
      <c r="K1168" s="46"/>
      <c r="L1168" s="34" t="str">
        <f aca="false">IF(ISBLANK(K1168),"a","b")</f>
        <v>a</v>
      </c>
      <c r="M1168" s="34" t="str">
        <f aca="false">IF(ISBLANK(B1168),"",IF(L1168="b",K1168,IF(L1168="a","")))</f>
        <v/>
      </c>
      <c r="N1168" s="35" t="n">
        <f aca="false">IF(ISBLANK(B1168),"",IF( ISBLANK(K1168), , IF( ISBLANK(O1168), 1,) ))</f>
        <v>0</v>
      </c>
      <c r="O1168" s="44"/>
      <c r="P1168" s="37" t="str">
        <f aca="false">IF(ISBLANK(O1168),"a","b")</f>
        <v>a</v>
      </c>
      <c r="Q1168" s="34" t="str">
        <f aca="false">IF(ISBLANK(B1168),"",IF(P1168="b",O1168,IF(P1168="a","")))</f>
        <v/>
      </c>
      <c r="R1168" s="35" t="n">
        <f aca="false">IF(ISBLANK(B1168),"",IF( ISBLANK(O1168), , 1))</f>
        <v>0</v>
      </c>
      <c r="S1168" s="38" t="str">
        <f aca="true">IF(ISBLANK(B1168),"",IF( ISBLANK(K1168), "" , IF( ISBLANK(O1168), (TODAY()-K1168)/365, (O1168-K1168)/365)) )</f>
        <v/>
      </c>
      <c r="T1168" s="38" t="str">
        <f aca="false">IF(ISBLANK(B1168),"",IF( ISBLANK(K1168), "" , IF( ISBLANK(O1168), ($Z$41-K1168)/365, (O1168-K1168)/365)) )</f>
        <v/>
      </c>
      <c r="U1168" s="38" t="str">
        <f aca="true">IF(ISBLANK(B1168),"",IF( ISBLANK(O1168), "", (TODAY()-O1168)/365))</f>
        <v/>
      </c>
      <c r="V1168" s="38" t="str">
        <f aca="false">IF(ISBLANK(B1168),"",IF( ISBLANK(O1168), "", ($Z$41-O1168)/365))</f>
        <v/>
      </c>
    </row>
    <row r="1169" customFormat="false" ht="15" hidden="false" customHeight="false" outlineLevel="0" collapsed="false">
      <c r="A1169" s="1" t="n">
        <v>1173</v>
      </c>
      <c r="B1169" s="28" t="n">
        <v>366</v>
      </c>
      <c r="C1169" s="29" t="n">
        <v>12</v>
      </c>
      <c r="D1169" s="30" t="str">
        <f aca="false">CONCATENATE(E1169,", ",F1169,", кв-ры: ",H1169,", агр: ",I1169,", ",W1169)</f>
        <v> Суворова, 10а, кв-ры: 1, агр: , </v>
      </c>
      <c r="E1169" s="31" t="s">
        <v>209</v>
      </c>
      <c r="F1169" s="31" t="s">
        <v>211</v>
      </c>
      <c r="G1169" s="31" t="n">
        <v>1</v>
      </c>
      <c r="H1169" s="31" t="n">
        <v>1</v>
      </c>
      <c r="I1169" s="32"/>
      <c r="J1169" s="4"/>
      <c r="K1169" s="46"/>
      <c r="L1169" s="34" t="str">
        <f aca="false">IF(ISBLANK(K1169),"a","b")</f>
        <v>a</v>
      </c>
      <c r="M1169" s="34" t="str">
        <f aca="false">IF(ISBLANK(B1169),"",IF(L1169="b",K1169,IF(L1169="a","")))</f>
        <v/>
      </c>
      <c r="N1169" s="35" t="n">
        <f aca="false">IF(ISBLANK(B1169),"",IF( ISBLANK(K1169), , IF( ISBLANK(O1169), 1,) ))</f>
        <v>0</v>
      </c>
      <c r="O1169" s="44"/>
      <c r="P1169" s="37" t="str">
        <f aca="false">IF(ISBLANK(O1169),"a","b")</f>
        <v>a</v>
      </c>
      <c r="Q1169" s="34" t="str">
        <f aca="false">IF(ISBLANK(B1169),"",IF(P1169="b",O1169,IF(P1169="a","")))</f>
        <v/>
      </c>
      <c r="R1169" s="35" t="n">
        <f aca="false">IF(ISBLANK(B1169),"",IF( ISBLANK(O1169), , 1))</f>
        <v>0</v>
      </c>
      <c r="S1169" s="38" t="str">
        <f aca="true">IF(ISBLANK(B1169),"",IF( ISBLANK(K1169), "" , IF( ISBLANK(O1169), (TODAY()-K1169)/365, (O1169-K1169)/365)) )</f>
        <v/>
      </c>
      <c r="T1169" s="38" t="str">
        <f aca="false">IF(ISBLANK(B1169),"",IF( ISBLANK(K1169), "" , IF( ISBLANK(O1169), ($Z$41-K1169)/365, (O1169-K1169)/365)) )</f>
        <v/>
      </c>
      <c r="U1169" s="38" t="str">
        <f aca="true">IF(ISBLANK(B1169),"",IF( ISBLANK(O1169), "", (TODAY()-O1169)/365))</f>
        <v/>
      </c>
      <c r="V1169" s="38" t="str">
        <f aca="false">IF(ISBLANK(B1169),"",IF( ISBLANK(O1169), "", ($Z$41-O1169)/365))</f>
        <v/>
      </c>
    </row>
    <row r="1170" customFormat="false" ht="15" hidden="false" customHeight="false" outlineLevel="0" collapsed="false">
      <c r="A1170" s="1" t="n">
        <v>1174</v>
      </c>
      <c r="B1170" s="28" t="n">
        <v>367</v>
      </c>
      <c r="C1170" s="29" t="n">
        <v>13</v>
      </c>
      <c r="D1170" s="30" t="str">
        <f aca="false">CONCATENATE(E1170,", ",F1170,", кв-ры: ",H1170,", агр: ",I1170,", ",W1170)</f>
        <v> Суворова, 11, кв-ры: 1, агр: , </v>
      </c>
      <c r="E1170" s="31" t="s">
        <v>209</v>
      </c>
      <c r="F1170" s="31" t="n">
        <v>11</v>
      </c>
      <c r="G1170" s="31" t="n">
        <v>2</v>
      </c>
      <c r="H1170" s="31" t="n">
        <v>1</v>
      </c>
      <c r="I1170" s="32"/>
      <c r="J1170" s="4"/>
      <c r="K1170" s="46"/>
      <c r="L1170" s="34" t="str">
        <f aca="false">IF(ISBLANK(K1170),"a","b")</f>
        <v>a</v>
      </c>
      <c r="M1170" s="34" t="str">
        <f aca="false">IF(ISBLANK(B1170),"",IF(L1170="b",K1170,IF(L1170="a","")))</f>
        <v/>
      </c>
      <c r="N1170" s="35" t="n">
        <f aca="false">IF(ISBLANK(B1170),"",IF( ISBLANK(K1170), , IF( ISBLANK(O1170), 1,) ))</f>
        <v>0</v>
      </c>
      <c r="O1170" s="44"/>
      <c r="P1170" s="37" t="str">
        <f aca="false">IF(ISBLANK(O1170),"a","b")</f>
        <v>a</v>
      </c>
      <c r="Q1170" s="34" t="str">
        <f aca="false">IF(ISBLANK(B1170),"",IF(P1170="b",O1170,IF(P1170="a","")))</f>
        <v/>
      </c>
      <c r="R1170" s="35" t="n">
        <f aca="false">IF(ISBLANK(B1170),"",IF( ISBLANK(O1170), , 1))</f>
        <v>0</v>
      </c>
      <c r="S1170" s="38" t="str">
        <f aca="true">IF(ISBLANK(B1170),"",IF( ISBLANK(K1170), "" , IF( ISBLANK(O1170), (TODAY()-K1170)/365, (O1170-K1170)/365)) )</f>
        <v/>
      </c>
      <c r="T1170" s="38" t="str">
        <f aca="false">IF(ISBLANK(B1170),"",IF( ISBLANK(K1170), "" , IF( ISBLANK(O1170), ($Z$41-K1170)/365, (O1170-K1170)/365)) )</f>
        <v/>
      </c>
      <c r="U1170" s="38" t="str">
        <f aca="true">IF(ISBLANK(B1170),"",IF( ISBLANK(O1170), "", (TODAY()-O1170)/365))</f>
        <v/>
      </c>
      <c r="V1170" s="38" t="str">
        <f aca="false">IF(ISBLANK(B1170),"",IF( ISBLANK(O1170), "", ($Z$41-O1170)/365))</f>
        <v/>
      </c>
    </row>
    <row r="1171" customFormat="false" ht="15" hidden="false" customHeight="false" outlineLevel="0" collapsed="false">
      <c r="A1171" s="1" t="n">
        <v>1175</v>
      </c>
      <c r="B1171" s="28" t="n">
        <v>368</v>
      </c>
      <c r="C1171" s="29"/>
      <c r="D1171" s="30" t="str">
        <f aca="false">CONCATENATE(E1171,", ",F1171,", кв-ры: ",H1171,", агр: ",I1171,", ",W1171)</f>
        <v>, , кв-ры: 2, агр: , </v>
      </c>
      <c r="E1171" s="31"/>
      <c r="F1171" s="31"/>
      <c r="G1171" s="31"/>
      <c r="H1171" s="31" t="n">
        <v>2</v>
      </c>
      <c r="I1171" s="32"/>
      <c r="J1171" s="4"/>
      <c r="K1171" s="46"/>
      <c r="L1171" s="34" t="str">
        <f aca="false">IF(ISBLANK(K1171),"a","b")</f>
        <v>a</v>
      </c>
      <c r="M1171" s="34" t="str">
        <f aca="false">IF(ISBLANK(B1171),"",IF(L1171="b",K1171,IF(L1171="a","")))</f>
        <v/>
      </c>
      <c r="N1171" s="35" t="n">
        <f aca="false">IF(ISBLANK(B1171),"",IF( ISBLANK(K1171), , IF( ISBLANK(O1171), 1,) ))</f>
        <v>0</v>
      </c>
      <c r="O1171" s="44"/>
      <c r="P1171" s="37" t="str">
        <f aca="false">IF(ISBLANK(O1171),"a","b")</f>
        <v>a</v>
      </c>
      <c r="Q1171" s="34" t="str">
        <f aca="false">IF(ISBLANK(B1171),"",IF(P1171="b",O1171,IF(P1171="a","")))</f>
        <v/>
      </c>
      <c r="R1171" s="35" t="n">
        <f aca="false">IF(ISBLANK(B1171),"",IF( ISBLANK(O1171), , 1))</f>
        <v>0</v>
      </c>
      <c r="S1171" s="38" t="str">
        <f aca="true">IF(ISBLANK(B1171),"",IF( ISBLANK(K1171), "" , IF( ISBLANK(O1171), (TODAY()-K1171)/365, (O1171-K1171)/365)) )</f>
        <v/>
      </c>
      <c r="T1171" s="38" t="str">
        <f aca="false">IF(ISBLANK(B1171),"",IF( ISBLANK(K1171), "" , IF( ISBLANK(O1171), ($Z$41-K1171)/365, (O1171-K1171)/365)) )</f>
        <v/>
      </c>
      <c r="U1171" s="38" t="str">
        <f aca="true">IF(ISBLANK(B1171),"",IF( ISBLANK(O1171), "", (TODAY()-O1171)/365))</f>
        <v/>
      </c>
      <c r="V1171" s="38" t="str">
        <f aca="false">IF(ISBLANK(B1171),"",IF( ISBLANK(O1171), "", ($Z$41-O1171)/365))</f>
        <v/>
      </c>
    </row>
    <row r="1172" customFormat="false" ht="15" hidden="false" customHeight="false" outlineLevel="0" collapsed="false">
      <c r="A1172" s="1" t="n">
        <v>1176</v>
      </c>
      <c r="B1172" s="28" t="n">
        <v>369</v>
      </c>
      <c r="C1172" s="29" t="n">
        <v>14</v>
      </c>
      <c r="D1172" s="30" t="str">
        <f aca="false">CONCATENATE(E1172,", ",F1172,", кв-ры: ",H1172,", агр: ",I1172,", ",W1172)</f>
        <v> Суворова, 14, кв-ры: 1, агр: , </v>
      </c>
      <c r="E1172" s="31" t="s">
        <v>209</v>
      </c>
      <c r="F1172" s="31" t="n">
        <v>14</v>
      </c>
      <c r="G1172" s="31" t="n">
        <v>1</v>
      </c>
      <c r="H1172" s="31" t="n">
        <v>1</v>
      </c>
      <c r="I1172" s="32"/>
      <c r="J1172" s="4"/>
      <c r="K1172" s="46"/>
      <c r="L1172" s="34" t="str">
        <f aca="false">IF(ISBLANK(K1172),"a","b")</f>
        <v>a</v>
      </c>
      <c r="M1172" s="34" t="str">
        <f aca="false">IF(ISBLANK(B1172),"",IF(L1172="b",K1172,IF(L1172="a","")))</f>
        <v/>
      </c>
      <c r="N1172" s="35" t="n">
        <f aca="false">IF(ISBLANK(B1172),"",IF( ISBLANK(K1172), , IF( ISBLANK(O1172), 1,) ))</f>
        <v>0</v>
      </c>
      <c r="O1172" s="44"/>
      <c r="P1172" s="37" t="str">
        <f aca="false">IF(ISBLANK(O1172),"a","b")</f>
        <v>a</v>
      </c>
      <c r="Q1172" s="34" t="str">
        <f aca="false">IF(ISBLANK(B1172),"",IF(P1172="b",O1172,IF(P1172="a","")))</f>
        <v/>
      </c>
      <c r="R1172" s="35" t="n">
        <f aca="false">IF(ISBLANK(B1172),"",IF( ISBLANK(O1172), , 1))</f>
        <v>0</v>
      </c>
      <c r="S1172" s="38" t="str">
        <f aca="true">IF(ISBLANK(B1172),"",IF( ISBLANK(K1172), "" , IF( ISBLANK(O1172), (TODAY()-K1172)/365, (O1172-K1172)/365)) )</f>
        <v/>
      </c>
      <c r="T1172" s="38" t="str">
        <f aca="false">IF(ISBLANK(B1172),"",IF( ISBLANK(K1172), "" , IF( ISBLANK(O1172), ($Z$41-K1172)/365, (O1172-K1172)/365)) )</f>
        <v/>
      </c>
      <c r="U1172" s="38" t="str">
        <f aca="true">IF(ISBLANK(B1172),"",IF( ISBLANK(O1172), "", (TODAY()-O1172)/365))</f>
        <v/>
      </c>
      <c r="V1172" s="38" t="str">
        <f aca="false">IF(ISBLANK(B1172),"",IF( ISBLANK(O1172), "", ($Z$41-O1172)/365))</f>
        <v/>
      </c>
    </row>
    <row r="1173" customFormat="false" ht="15" hidden="false" customHeight="false" outlineLevel="0" collapsed="false">
      <c r="A1173" s="1" t="n">
        <v>1177</v>
      </c>
      <c r="B1173" s="28" t="n">
        <v>370</v>
      </c>
      <c r="C1173" s="29" t="n">
        <v>15</v>
      </c>
      <c r="D1173" s="30" t="str">
        <f aca="false">CONCATENATE(E1173,", ",F1173,", кв-ры: ",H1173,", агр: ",I1173,", ",W1173)</f>
        <v> Суворова, 16, кв-ры: 1, агр: , </v>
      </c>
      <c r="E1173" s="31" t="s">
        <v>209</v>
      </c>
      <c r="F1173" s="31" t="n">
        <v>16</v>
      </c>
      <c r="G1173" s="31" t="n">
        <v>2</v>
      </c>
      <c r="H1173" s="31" t="n">
        <v>1</v>
      </c>
      <c r="I1173" s="32"/>
      <c r="J1173" s="4"/>
      <c r="K1173" s="46"/>
      <c r="L1173" s="34" t="str">
        <f aca="false">IF(ISBLANK(K1173),"a","b")</f>
        <v>a</v>
      </c>
      <c r="M1173" s="34" t="str">
        <f aca="false">IF(ISBLANK(B1173),"",IF(L1173="b",K1173,IF(L1173="a","")))</f>
        <v/>
      </c>
      <c r="N1173" s="35" t="n">
        <f aca="false">IF(ISBLANK(B1173),"",IF( ISBLANK(K1173), , IF( ISBLANK(O1173), 1,) ))</f>
        <v>0</v>
      </c>
      <c r="O1173" s="44"/>
      <c r="P1173" s="37" t="str">
        <f aca="false">IF(ISBLANK(O1173),"a","b")</f>
        <v>a</v>
      </c>
      <c r="Q1173" s="34" t="str">
        <f aca="false">IF(ISBLANK(B1173),"",IF(P1173="b",O1173,IF(P1173="a","")))</f>
        <v/>
      </c>
      <c r="R1173" s="35" t="n">
        <f aca="false">IF(ISBLANK(B1173),"",IF( ISBLANK(O1173), , 1))</f>
        <v>0</v>
      </c>
      <c r="S1173" s="38" t="str">
        <f aca="true">IF(ISBLANK(B1173),"",IF( ISBLANK(K1173), "" , IF( ISBLANK(O1173), (TODAY()-K1173)/365, (O1173-K1173)/365)) )</f>
        <v/>
      </c>
      <c r="T1173" s="38" t="str">
        <f aca="false">IF(ISBLANK(B1173),"",IF( ISBLANK(K1173), "" , IF( ISBLANK(O1173), ($Z$41-K1173)/365, (O1173-K1173)/365)) )</f>
        <v/>
      </c>
      <c r="U1173" s="38" t="str">
        <f aca="true">IF(ISBLANK(B1173),"",IF( ISBLANK(O1173), "", (TODAY()-O1173)/365))</f>
        <v/>
      </c>
      <c r="V1173" s="38" t="str">
        <f aca="false">IF(ISBLANK(B1173),"",IF( ISBLANK(O1173), "", ($Z$41-O1173)/365))</f>
        <v/>
      </c>
    </row>
    <row r="1174" customFormat="false" ht="15" hidden="false" customHeight="false" outlineLevel="0" collapsed="false">
      <c r="A1174" s="1" t="n">
        <v>1178</v>
      </c>
      <c r="B1174" s="28" t="n">
        <v>371</v>
      </c>
      <c r="C1174" s="29"/>
      <c r="D1174" s="30" t="str">
        <f aca="false">CONCATENATE(E1174,", ",F1174,", кв-ры: ",H1174,", агр: ",I1174,", ",W1174)</f>
        <v>, , кв-ры: 2, агр: , </v>
      </c>
      <c r="E1174" s="31"/>
      <c r="F1174" s="31"/>
      <c r="G1174" s="31"/>
      <c r="H1174" s="31" t="n">
        <v>2</v>
      </c>
      <c r="I1174" s="32"/>
      <c r="J1174" s="4"/>
      <c r="K1174" s="46"/>
      <c r="L1174" s="34" t="str">
        <f aca="false">IF(ISBLANK(K1174),"a","b")</f>
        <v>a</v>
      </c>
      <c r="M1174" s="34" t="str">
        <f aca="false">IF(ISBLANK(B1174),"",IF(L1174="b",K1174,IF(L1174="a","")))</f>
        <v/>
      </c>
      <c r="N1174" s="35" t="n">
        <f aca="false">IF(ISBLANK(B1174),"",IF( ISBLANK(K1174), , IF( ISBLANK(O1174), 1,) ))</f>
        <v>0</v>
      </c>
      <c r="O1174" s="44"/>
      <c r="P1174" s="37" t="str">
        <f aca="false">IF(ISBLANK(O1174),"a","b")</f>
        <v>a</v>
      </c>
      <c r="Q1174" s="34" t="str">
        <f aca="false">IF(ISBLANK(B1174),"",IF(P1174="b",O1174,IF(P1174="a","")))</f>
        <v/>
      </c>
      <c r="R1174" s="35" t="n">
        <f aca="false">IF(ISBLANK(B1174),"",IF( ISBLANK(O1174), , 1))</f>
        <v>0</v>
      </c>
      <c r="S1174" s="38" t="str">
        <f aca="true">IF(ISBLANK(B1174),"",IF( ISBLANK(K1174), "" , IF( ISBLANK(O1174), (TODAY()-K1174)/365, (O1174-K1174)/365)) )</f>
        <v/>
      </c>
      <c r="T1174" s="38" t="str">
        <f aca="false">IF(ISBLANK(B1174),"",IF( ISBLANK(K1174), "" , IF( ISBLANK(O1174), ($Z$41-K1174)/365, (O1174-K1174)/365)) )</f>
        <v/>
      </c>
      <c r="U1174" s="38" t="str">
        <f aca="true">IF(ISBLANK(B1174),"",IF( ISBLANK(O1174), "", (TODAY()-O1174)/365))</f>
        <v/>
      </c>
      <c r="V1174" s="38" t="str">
        <f aca="false">IF(ISBLANK(B1174),"",IF( ISBLANK(O1174), "", ($Z$41-O1174)/365))</f>
        <v/>
      </c>
    </row>
    <row r="1175" customFormat="false" ht="15" hidden="false" customHeight="false" outlineLevel="0" collapsed="false">
      <c r="A1175" s="1" t="n">
        <v>1179</v>
      </c>
      <c r="B1175" s="28" t="n">
        <v>372</v>
      </c>
      <c r="C1175" s="29" t="n">
        <v>16</v>
      </c>
      <c r="D1175" s="30" t="str">
        <f aca="false">CONCATENATE(E1175,", ",F1175,", кв-ры: ",H1175,", агр: ",I1175,", ",W1175)</f>
        <v> Суворова, 18, кв-ры: 1, агр: , </v>
      </c>
      <c r="E1175" s="31" t="s">
        <v>209</v>
      </c>
      <c r="F1175" s="31" t="n">
        <v>18</v>
      </c>
      <c r="G1175" s="31" t="n">
        <v>6</v>
      </c>
      <c r="H1175" s="31" t="n">
        <v>1</v>
      </c>
      <c r="I1175" s="32"/>
      <c r="J1175" s="4"/>
      <c r="K1175" s="46"/>
      <c r="L1175" s="34" t="str">
        <f aca="false">IF(ISBLANK(K1175),"a","b")</f>
        <v>a</v>
      </c>
      <c r="M1175" s="34" t="str">
        <f aca="false">IF(ISBLANK(B1175),"",IF(L1175="b",K1175,IF(L1175="a","")))</f>
        <v/>
      </c>
      <c r="N1175" s="35" t="n">
        <f aca="false">IF(ISBLANK(B1175),"",IF( ISBLANK(K1175), , IF( ISBLANK(O1175), 1,) ))</f>
        <v>0</v>
      </c>
      <c r="O1175" s="44"/>
      <c r="P1175" s="37" t="str">
        <f aca="false">IF(ISBLANK(O1175),"a","b")</f>
        <v>a</v>
      </c>
      <c r="Q1175" s="34" t="str">
        <f aca="false">IF(ISBLANK(B1175),"",IF(P1175="b",O1175,IF(P1175="a","")))</f>
        <v/>
      </c>
      <c r="R1175" s="35" t="n">
        <f aca="false">IF(ISBLANK(B1175),"",IF( ISBLANK(O1175), , 1))</f>
        <v>0</v>
      </c>
      <c r="S1175" s="38" t="str">
        <f aca="true">IF(ISBLANK(B1175),"",IF( ISBLANK(K1175), "" , IF( ISBLANK(O1175), (TODAY()-K1175)/365, (O1175-K1175)/365)) )</f>
        <v/>
      </c>
      <c r="T1175" s="38" t="str">
        <f aca="false">IF(ISBLANK(B1175),"",IF( ISBLANK(K1175), "" , IF( ISBLANK(O1175), ($Z$41-K1175)/365, (O1175-K1175)/365)) )</f>
        <v/>
      </c>
      <c r="U1175" s="38" t="str">
        <f aca="true">IF(ISBLANK(B1175),"",IF( ISBLANK(O1175), "", (TODAY()-O1175)/365))</f>
        <v/>
      </c>
      <c r="V1175" s="38" t="str">
        <f aca="false">IF(ISBLANK(B1175),"",IF( ISBLANK(O1175), "", ($Z$41-O1175)/365))</f>
        <v/>
      </c>
    </row>
    <row r="1176" customFormat="false" ht="15" hidden="false" customHeight="false" outlineLevel="0" collapsed="false">
      <c r="A1176" s="1" t="n">
        <v>1180</v>
      </c>
      <c r="B1176" s="28" t="n">
        <v>373</v>
      </c>
      <c r="C1176" s="29"/>
      <c r="D1176" s="30" t="str">
        <f aca="false">CONCATENATE(E1176,", ",F1176,", кв-ры: ",H1176,", агр: ",I1176,", ",W1176)</f>
        <v>, , кв-ры: 2, агр: , </v>
      </c>
      <c r="E1176" s="31"/>
      <c r="F1176" s="31"/>
      <c r="G1176" s="31"/>
      <c r="H1176" s="31" t="n">
        <v>2</v>
      </c>
      <c r="I1176" s="32"/>
      <c r="J1176" s="4"/>
      <c r="K1176" s="46"/>
      <c r="L1176" s="34" t="str">
        <f aca="false">IF(ISBLANK(K1176),"a","b")</f>
        <v>a</v>
      </c>
      <c r="M1176" s="34" t="str">
        <f aca="false">IF(ISBLANK(B1176),"",IF(L1176="b",K1176,IF(L1176="a","")))</f>
        <v/>
      </c>
      <c r="N1176" s="35" t="n">
        <f aca="false">IF(ISBLANK(B1176),"",IF( ISBLANK(K1176), , IF( ISBLANK(O1176), 1,) ))</f>
        <v>0</v>
      </c>
      <c r="O1176" s="44"/>
      <c r="P1176" s="37" t="str">
        <f aca="false">IF(ISBLANK(O1176),"a","b")</f>
        <v>a</v>
      </c>
      <c r="Q1176" s="34" t="str">
        <f aca="false">IF(ISBLANK(B1176),"",IF(P1176="b",O1176,IF(P1176="a","")))</f>
        <v/>
      </c>
      <c r="R1176" s="35" t="n">
        <f aca="false">IF(ISBLANK(B1176),"",IF( ISBLANK(O1176), , 1))</f>
        <v>0</v>
      </c>
      <c r="S1176" s="38" t="str">
        <f aca="true">IF(ISBLANK(B1176),"",IF( ISBLANK(K1176), "" , IF( ISBLANK(O1176), (TODAY()-K1176)/365, (O1176-K1176)/365)) )</f>
        <v/>
      </c>
      <c r="T1176" s="38" t="str">
        <f aca="false">IF(ISBLANK(B1176),"",IF( ISBLANK(K1176), "" , IF( ISBLANK(O1176), ($Z$41-K1176)/365, (O1176-K1176)/365)) )</f>
        <v/>
      </c>
      <c r="U1176" s="38" t="str">
        <f aca="true">IF(ISBLANK(B1176),"",IF( ISBLANK(O1176), "", (TODAY()-O1176)/365))</f>
        <v/>
      </c>
      <c r="V1176" s="38" t="str">
        <f aca="false">IF(ISBLANK(B1176),"",IF( ISBLANK(O1176), "", ($Z$41-O1176)/365))</f>
        <v/>
      </c>
    </row>
    <row r="1177" customFormat="false" ht="15" hidden="false" customHeight="false" outlineLevel="0" collapsed="false">
      <c r="A1177" s="1" t="n">
        <v>1181</v>
      </c>
      <c r="B1177" s="28" t="n">
        <v>374</v>
      </c>
      <c r="C1177" s="29"/>
      <c r="D1177" s="30" t="str">
        <f aca="false">CONCATENATE(E1177,", ",F1177,", кв-ры: ",H1177,", агр: ",I1177,", ",W1177)</f>
        <v>, , кв-ры: 3, агр: , </v>
      </c>
      <c r="E1177" s="31"/>
      <c r="F1177" s="31"/>
      <c r="G1177" s="31"/>
      <c r="H1177" s="31" t="n">
        <v>3</v>
      </c>
      <c r="I1177" s="32"/>
      <c r="J1177" s="4"/>
      <c r="K1177" s="46"/>
      <c r="L1177" s="34" t="str">
        <f aca="false">IF(ISBLANK(K1177),"a","b")</f>
        <v>a</v>
      </c>
      <c r="M1177" s="34" t="str">
        <f aca="false">IF(ISBLANK(B1177),"",IF(L1177="b",K1177,IF(L1177="a","")))</f>
        <v/>
      </c>
      <c r="N1177" s="35" t="n">
        <f aca="false">IF(ISBLANK(B1177),"",IF( ISBLANK(K1177), , IF( ISBLANK(O1177), 1,) ))</f>
        <v>0</v>
      </c>
      <c r="O1177" s="44"/>
      <c r="P1177" s="37" t="str">
        <f aca="false">IF(ISBLANK(O1177),"a","b")</f>
        <v>a</v>
      </c>
      <c r="Q1177" s="34" t="str">
        <f aca="false">IF(ISBLANK(B1177),"",IF(P1177="b",O1177,IF(P1177="a","")))</f>
        <v/>
      </c>
      <c r="R1177" s="35" t="n">
        <f aca="false">IF(ISBLANK(B1177),"",IF( ISBLANK(O1177), , 1))</f>
        <v>0</v>
      </c>
      <c r="S1177" s="38" t="str">
        <f aca="true">IF(ISBLANK(B1177),"",IF( ISBLANK(K1177), "" , IF( ISBLANK(O1177), (TODAY()-K1177)/365, (O1177-K1177)/365)) )</f>
        <v/>
      </c>
      <c r="T1177" s="38" t="str">
        <f aca="false">IF(ISBLANK(B1177),"",IF( ISBLANK(K1177), "" , IF( ISBLANK(O1177), ($Z$41-K1177)/365, (O1177-K1177)/365)) )</f>
        <v/>
      </c>
      <c r="U1177" s="38" t="str">
        <f aca="true">IF(ISBLANK(B1177),"",IF( ISBLANK(O1177), "", (TODAY()-O1177)/365))</f>
        <v/>
      </c>
      <c r="V1177" s="38" t="str">
        <f aca="false">IF(ISBLANK(B1177),"",IF( ISBLANK(O1177), "", ($Z$41-O1177)/365))</f>
        <v/>
      </c>
    </row>
    <row r="1178" customFormat="false" ht="15" hidden="false" customHeight="false" outlineLevel="0" collapsed="false">
      <c r="A1178" s="1" t="n">
        <v>1182</v>
      </c>
      <c r="B1178" s="28" t="n">
        <v>375</v>
      </c>
      <c r="C1178" s="29"/>
      <c r="D1178" s="30" t="str">
        <f aca="false">CONCATENATE(E1178,", ",F1178,", кв-ры: ",H1178,", агр: ",I1178,", ",W1178)</f>
        <v>, , кв-ры: 4, агр: , </v>
      </c>
      <c r="E1178" s="31"/>
      <c r="F1178" s="31"/>
      <c r="G1178" s="31"/>
      <c r="H1178" s="31" t="n">
        <v>4</v>
      </c>
      <c r="I1178" s="32"/>
      <c r="J1178" s="4"/>
      <c r="K1178" s="46"/>
      <c r="L1178" s="34" t="str">
        <f aca="false">IF(ISBLANK(K1178),"a","b")</f>
        <v>a</v>
      </c>
      <c r="M1178" s="34" t="str">
        <f aca="false">IF(ISBLANK(B1178),"",IF(L1178="b",K1178,IF(L1178="a","")))</f>
        <v/>
      </c>
      <c r="N1178" s="35" t="n">
        <f aca="false">IF(ISBLANK(B1178),"",IF( ISBLANK(K1178), , IF( ISBLANK(O1178), 1,) ))</f>
        <v>0</v>
      </c>
      <c r="O1178" s="44"/>
      <c r="P1178" s="37" t="str">
        <f aca="false">IF(ISBLANK(O1178),"a","b")</f>
        <v>a</v>
      </c>
      <c r="Q1178" s="34" t="str">
        <f aca="false">IF(ISBLANK(B1178),"",IF(P1178="b",O1178,IF(P1178="a","")))</f>
        <v/>
      </c>
      <c r="R1178" s="35" t="n">
        <f aca="false">IF(ISBLANK(B1178),"",IF( ISBLANK(O1178), , 1))</f>
        <v>0</v>
      </c>
      <c r="S1178" s="38" t="str">
        <f aca="true">IF(ISBLANK(B1178),"",IF( ISBLANK(K1178), "" , IF( ISBLANK(O1178), (TODAY()-K1178)/365, (O1178-K1178)/365)) )</f>
        <v/>
      </c>
      <c r="T1178" s="38" t="str">
        <f aca="false">IF(ISBLANK(B1178),"",IF( ISBLANK(K1178), "" , IF( ISBLANK(O1178), ($Z$41-K1178)/365, (O1178-K1178)/365)) )</f>
        <v/>
      </c>
      <c r="U1178" s="38" t="str">
        <f aca="true">IF(ISBLANK(B1178),"",IF( ISBLANK(O1178), "", (TODAY()-O1178)/365))</f>
        <v/>
      </c>
      <c r="V1178" s="38" t="str">
        <f aca="false">IF(ISBLANK(B1178),"",IF( ISBLANK(O1178), "", ($Z$41-O1178)/365))</f>
        <v/>
      </c>
    </row>
    <row r="1179" customFormat="false" ht="15" hidden="false" customHeight="false" outlineLevel="0" collapsed="false">
      <c r="A1179" s="1" t="n">
        <v>1183</v>
      </c>
      <c r="B1179" s="28" t="n">
        <v>376</v>
      </c>
      <c r="C1179" s="29"/>
      <c r="D1179" s="30" t="str">
        <f aca="false">CONCATENATE(E1179,", ",F1179,", кв-ры: ",H1179,", агр: ",I1179,", ",W1179)</f>
        <v>, , кв-ры: 5, агр: , </v>
      </c>
      <c r="E1179" s="31"/>
      <c r="F1179" s="31"/>
      <c r="G1179" s="31"/>
      <c r="H1179" s="31" t="n">
        <v>5</v>
      </c>
      <c r="I1179" s="32"/>
      <c r="J1179" s="4"/>
      <c r="K1179" s="46"/>
      <c r="L1179" s="34" t="str">
        <f aca="false">IF(ISBLANK(K1179),"a","b")</f>
        <v>a</v>
      </c>
      <c r="M1179" s="34" t="str">
        <f aca="false">IF(ISBLANK(B1179),"",IF(L1179="b",K1179,IF(L1179="a","")))</f>
        <v/>
      </c>
      <c r="N1179" s="35" t="n">
        <f aca="false">IF(ISBLANK(B1179),"",IF( ISBLANK(K1179), , IF( ISBLANK(O1179), 1,) ))</f>
        <v>0</v>
      </c>
      <c r="O1179" s="44"/>
      <c r="P1179" s="37" t="str">
        <f aca="false">IF(ISBLANK(O1179),"a","b")</f>
        <v>a</v>
      </c>
      <c r="Q1179" s="34" t="str">
        <f aca="false">IF(ISBLANK(B1179),"",IF(P1179="b",O1179,IF(P1179="a","")))</f>
        <v/>
      </c>
      <c r="R1179" s="35" t="n">
        <f aca="false">IF(ISBLANK(B1179),"",IF( ISBLANK(O1179), , 1))</f>
        <v>0</v>
      </c>
      <c r="S1179" s="38" t="str">
        <f aca="true">IF(ISBLANK(B1179),"",IF( ISBLANK(K1179), "" , IF( ISBLANK(O1179), (TODAY()-K1179)/365, (O1179-K1179)/365)) )</f>
        <v/>
      </c>
      <c r="T1179" s="38" t="str">
        <f aca="false">IF(ISBLANK(B1179),"",IF( ISBLANK(K1179), "" , IF( ISBLANK(O1179), ($Z$41-K1179)/365, (O1179-K1179)/365)) )</f>
        <v/>
      </c>
      <c r="U1179" s="38" t="str">
        <f aca="true">IF(ISBLANK(B1179),"",IF( ISBLANK(O1179), "", (TODAY()-O1179)/365))</f>
        <v/>
      </c>
      <c r="V1179" s="38" t="str">
        <f aca="false">IF(ISBLANK(B1179),"",IF( ISBLANK(O1179), "", ($Z$41-O1179)/365))</f>
        <v/>
      </c>
    </row>
    <row r="1180" customFormat="false" ht="15" hidden="false" customHeight="false" outlineLevel="0" collapsed="false">
      <c r="A1180" s="1" t="n">
        <v>1184</v>
      </c>
      <c r="B1180" s="28" t="n">
        <v>377</v>
      </c>
      <c r="C1180" s="29"/>
      <c r="D1180" s="30" t="str">
        <f aca="false">CONCATENATE(E1180,", ",F1180,", кв-ры: ",H1180,", агр: ",I1180,", ",W1180)</f>
        <v>, , кв-ры: 6, агр: , </v>
      </c>
      <c r="E1180" s="31"/>
      <c r="F1180" s="31"/>
      <c r="G1180" s="31"/>
      <c r="H1180" s="31" t="n">
        <v>6</v>
      </c>
      <c r="I1180" s="32"/>
      <c r="J1180" s="4"/>
      <c r="K1180" s="46"/>
      <c r="L1180" s="34" t="str">
        <f aca="false">IF(ISBLANK(K1180),"a","b")</f>
        <v>a</v>
      </c>
      <c r="M1180" s="34" t="str">
        <f aca="false">IF(ISBLANK(B1180),"",IF(L1180="b",K1180,IF(L1180="a","")))</f>
        <v/>
      </c>
      <c r="N1180" s="35" t="n">
        <f aca="false">IF(ISBLANK(B1180),"",IF( ISBLANK(K1180), , IF( ISBLANK(O1180), 1,) ))</f>
        <v>0</v>
      </c>
      <c r="O1180" s="44"/>
      <c r="P1180" s="37" t="str">
        <f aca="false">IF(ISBLANK(O1180),"a","b")</f>
        <v>a</v>
      </c>
      <c r="Q1180" s="34" t="str">
        <f aca="false">IF(ISBLANK(B1180),"",IF(P1180="b",O1180,IF(P1180="a","")))</f>
        <v/>
      </c>
      <c r="R1180" s="35" t="n">
        <f aca="false">IF(ISBLANK(B1180),"",IF( ISBLANK(O1180), , 1))</f>
        <v>0</v>
      </c>
      <c r="S1180" s="38" t="str">
        <f aca="true">IF(ISBLANK(B1180),"",IF( ISBLANK(K1180), "" , IF( ISBLANK(O1180), (TODAY()-K1180)/365, (O1180-K1180)/365)) )</f>
        <v/>
      </c>
      <c r="T1180" s="38" t="str">
        <f aca="false">IF(ISBLANK(B1180),"",IF( ISBLANK(K1180), "" , IF( ISBLANK(O1180), ($Z$41-K1180)/365, (O1180-K1180)/365)) )</f>
        <v/>
      </c>
      <c r="U1180" s="38" t="str">
        <f aca="true">IF(ISBLANK(B1180),"",IF( ISBLANK(O1180), "", (TODAY()-O1180)/365))</f>
        <v/>
      </c>
      <c r="V1180" s="38" t="str">
        <f aca="false">IF(ISBLANK(B1180),"",IF( ISBLANK(O1180), "", ($Z$41-O1180)/365))</f>
        <v/>
      </c>
    </row>
    <row r="1181" customFormat="false" ht="15" hidden="false" customHeight="false" outlineLevel="0" collapsed="false">
      <c r="A1181" s="1" t="n">
        <v>1185</v>
      </c>
      <c r="B1181" s="28" t="n">
        <v>378</v>
      </c>
      <c r="C1181" s="29" t="n">
        <v>17</v>
      </c>
      <c r="D1181" s="30" t="str">
        <f aca="false">CONCATENATE(E1181,", ",F1181,", кв-ры: ",H1181,", агр: ",I1181,", ",W1181)</f>
        <v> Суворова, 20, кв-ры: 1, агр: , </v>
      </c>
      <c r="E1181" s="31" t="s">
        <v>209</v>
      </c>
      <c r="F1181" s="31" t="n">
        <v>20</v>
      </c>
      <c r="G1181" s="31" t="n">
        <v>1</v>
      </c>
      <c r="H1181" s="31" t="n">
        <v>1</v>
      </c>
      <c r="I1181" s="32"/>
      <c r="J1181" s="4"/>
      <c r="K1181" s="46"/>
      <c r="L1181" s="34" t="str">
        <f aca="false">IF(ISBLANK(K1181),"a","b")</f>
        <v>a</v>
      </c>
      <c r="M1181" s="34" t="str">
        <f aca="false">IF(ISBLANK(B1181),"",IF(L1181="b",K1181,IF(L1181="a","")))</f>
        <v/>
      </c>
      <c r="N1181" s="35" t="n">
        <f aca="false">IF(ISBLANK(B1181),"",IF( ISBLANK(K1181), , IF( ISBLANK(O1181), 1,) ))</f>
        <v>0</v>
      </c>
      <c r="O1181" s="44"/>
      <c r="P1181" s="37" t="str">
        <f aca="false">IF(ISBLANK(O1181),"a","b")</f>
        <v>a</v>
      </c>
      <c r="Q1181" s="34" t="str">
        <f aca="false">IF(ISBLANK(B1181),"",IF(P1181="b",O1181,IF(P1181="a","")))</f>
        <v/>
      </c>
      <c r="R1181" s="35" t="n">
        <f aca="false">IF(ISBLANK(B1181),"",IF( ISBLANK(O1181), , 1))</f>
        <v>0</v>
      </c>
      <c r="S1181" s="38" t="str">
        <f aca="true">IF(ISBLANK(B1181),"",IF( ISBLANK(K1181), "" , IF( ISBLANK(O1181), (TODAY()-K1181)/365, (O1181-K1181)/365)) )</f>
        <v/>
      </c>
      <c r="T1181" s="38" t="str">
        <f aca="false">IF(ISBLANK(B1181),"",IF( ISBLANK(K1181), "" , IF( ISBLANK(O1181), ($Z$41-K1181)/365, (O1181-K1181)/365)) )</f>
        <v/>
      </c>
      <c r="U1181" s="38" t="str">
        <f aca="true">IF(ISBLANK(B1181),"",IF( ISBLANK(O1181), "", (TODAY()-O1181)/365))</f>
        <v/>
      </c>
      <c r="V1181" s="38" t="str">
        <f aca="false">IF(ISBLANK(B1181),"",IF( ISBLANK(O1181), "", ($Z$41-O1181)/365))</f>
        <v/>
      </c>
    </row>
    <row r="1182" customFormat="false" ht="15" hidden="false" customHeight="false" outlineLevel="0" collapsed="false">
      <c r="A1182" s="1" t="n">
        <v>1186</v>
      </c>
      <c r="B1182" s="28" t="n">
        <v>379</v>
      </c>
      <c r="C1182" s="29" t="n">
        <v>18</v>
      </c>
      <c r="D1182" s="30" t="str">
        <f aca="false">CONCATENATE(E1182,", ",F1182,", кв-ры: ",H1182,", агр: ",I1182,", ",W1182)</f>
        <v> Суворова, 24, кв-ры: 1, агр: , </v>
      </c>
      <c r="E1182" s="31" t="s">
        <v>209</v>
      </c>
      <c r="F1182" s="31" t="n">
        <v>24</v>
      </c>
      <c r="G1182" s="31" t="n">
        <v>1</v>
      </c>
      <c r="H1182" s="31" t="n">
        <v>1</v>
      </c>
      <c r="I1182" s="32"/>
      <c r="J1182" s="4"/>
      <c r="K1182" s="46"/>
      <c r="L1182" s="34" t="str">
        <f aca="false">IF(ISBLANK(K1182),"a","b")</f>
        <v>a</v>
      </c>
      <c r="M1182" s="34" t="str">
        <f aca="false">IF(ISBLANK(B1182),"",IF(L1182="b",K1182,IF(L1182="a","")))</f>
        <v/>
      </c>
      <c r="N1182" s="35" t="n">
        <f aca="false">IF(ISBLANK(B1182),"",IF( ISBLANK(K1182), , IF( ISBLANK(O1182), 1,) ))</f>
        <v>0</v>
      </c>
      <c r="O1182" s="44"/>
      <c r="P1182" s="37" t="str">
        <f aca="false">IF(ISBLANK(O1182),"a","b")</f>
        <v>a</v>
      </c>
      <c r="Q1182" s="34" t="str">
        <f aca="false">IF(ISBLANK(B1182),"",IF(P1182="b",O1182,IF(P1182="a","")))</f>
        <v/>
      </c>
      <c r="R1182" s="35" t="n">
        <f aca="false">IF(ISBLANK(B1182),"",IF( ISBLANK(O1182), , 1))</f>
        <v>0</v>
      </c>
      <c r="S1182" s="38" t="str">
        <f aca="true">IF(ISBLANK(B1182),"",IF( ISBLANK(K1182), "" , IF( ISBLANK(O1182), (TODAY()-K1182)/365, (O1182-K1182)/365)) )</f>
        <v/>
      </c>
      <c r="T1182" s="38" t="str">
        <f aca="false">IF(ISBLANK(B1182),"",IF( ISBLANK(K1182), "" , IF( ISBLANK(O1182), ($Z$41-K1182)/365, (O1182-K1182)/365)) )</f>
        <v/>
      </c>
      <c r="U1182" s="38" t="str">
        <f aca="true">IF(ISBLANK(B1182),"",IF( ISBLANK(O1182), "", (TODAY()-O1182)/365))</f>
        <v/>
      </c>
      <c r="V1182" s="38" t="str">
        <f aca="false">IF(ISBLANK(B1182),"",IF( ISBLANK(O1182), "", ($Z$41-O1182)/365))</f>
        <v/>
      </c>
    </row>
    <row r="1183" customFormat="false" ht="15" hidden="false" customHeight="false" outlineLevel="0" collapsed="false">
      <c r="A1183" s="1" t="n">
        <v>1187</v>
      </c>
      <c r="B1183" s="28" t="n">
        <v>380</v>
      </c>
      <c r="C1183" s="29" t="n">
        <v>19</v>
      </c>
      <c r="D1183" s="30" t="str">
        <f aca="false">CONCATENATE(E1183,", ",F1183,", кв-ры: ",H1183,", агр: ",I1183,", ",W1183)</f>
        <v> Суворова, 26, кв-ры: 1, агр: , </v>
      </c>
      <c r="E1183" s="31" t="s">
        <v>209</v>
      </c>
      <c r="F1183" s="31" t="n">
        <v>26</v>
      </c>
      <c r="G1183" s="31" t="n">
        <v>1</v>
      </c>
      <c r="H1183" s="31" t="n">
        <v>1</v>
      </c>
      <c r="I1183" s="32"/>
      <c r="J1183" s="4"/>
      <c r="K1183" s="46"/>
      <c r="L1183" s="34" t="str">
        <f aca="false">IF(ISBLANK(K1183),"a","b")</f>
        <v>a</v>
      </c>
      <c r="M1183" s="34" t="str">
        <f aca="false">IF(ISBLANK(B1183),"",IF(L1183="b",K1183,IF(L1183="a","")))</f>
        <v/>
      </c>
      <c r="N1183" s="35" t="n">
        <f aca="false">IF(ISBLANK(B1183),"",IF( ISBLANK(K1183), , IF( ISBLANK(O1183), 1,) ))</f>
        <v>0</v>
      </c>
      <c r="O1183" s="44"/>
      <c r="P1183" s="37" t="str">
        <f aca="false">IF(ISBLANK(O1183),"a","b")</f>
        <v>a</v>
      </c>
      <c r="Q1183" s="34" t="str">
        <f aca="false">IF(ISBLANK(B1183),"",IF(P1183="b",O1183,IF(P1183="a","")))</f>
        <v/>
      </c>
      <c r="R1183" s="35" t="n">
        <f aca="false">IF(ISBLANK(B1183),"",IF( ISBLANK(O1183), , 1))</f>
        <v>0</v>
      </c>
      <c r="S1183" s="38" t="str">
        <f aca="true">IF(ISBLANK(B1183),"",IF( ISBLANK(K1183), "" , IF( ISBLANK(O1183), (TODAY()-K1183)/365, (O1183-K1183)/365)) )</f>
        <v/>
      </c>
      <c r="T1183" s="38" t="str">
        <f aca="false">IF(ISBLANK(B1183),"",IF( ISBLANK(K1183), "" , IF( ISBLANK(O1183), ($Z$41-K1183)/365, (O1183-K1183)/365)) )</f>
        <v/>
      </c>
      <c r="U1183" s="38" t="str">
        <f aca="true">IF(ISBLANK(B1183),"",IF( ISBLANK(O1183), "", (TODAY()-O1183)/365))</f>
        <v/>
      </c>
      <c r="V1183" s="38" t="str">
        <f aca="false">IF(ISBLANK(B1183),"",IF( ISBLANK(O1183), "", ($Z$41-O1183)/365))</f>
        <v/>
      </c>
    </row>
    <row r="1184" customFormat="false" ht="15" hidden="false" customHeight="false" outlineLevel="0" collapsed="false">
      <c r="A1184" s="1" t="n">
        <v>1188</v>
      </c>
      <c r="B1184" s="28" t="n">
        <v>381</v>
      </c>
      <c r="C1184" s="29" t="n">
        <v>20</v>
      </c>
      <c r="D1184" s="30" t="str">
        <f aca="false">CONCATENATE(E1184,", ",F1184,", кв-ры: ",H1184,", агр: ",I1184,", ",W1184)</f>
        <v> Суворова, 28, кв-ры: 1, агр: , </v>
      </c>
      <c r="E1184" s="31" t="s">
        <v>209</v>
      </c>
      <c r="F1184" s="31" t="n">
        <v>28</v>
      </c>
      <c r="G1184" s="31" t="n">
        <v>1</v>
      </c>
      <c r="H1184" s="31" t="n">
        <v>1</v>
      </c>
      <c r="I1184" s="32"/>
      <c r="J1184" s="4"/>
      <c r="K1184" s="46"/>
      <c r="L1184" s="34" t="str">
        <f aca="false">IF(ISBLANK(K1184),"a","b")</f>
        <v>a</v>
      </c>
      <c r="M1184" s="34" t="str">
        <f aca="false">IF(ISBLANK(B1184),"",IF(L1184="b",K1184,IF(L1184="a","")))</f>
        <v/>
      </c>
      <c r="N1184" s="35" t="n">
        <f aca="false">IF(ISBLANK(B1184),"",IF( ISBLANK(K1184), , IF( ISBLANK(O1184), 1,) ))</f>
        <v>0</v>
      </c>
      <c r="O1184" s="44"/>
      <c r="P1184" s="37" t="str">
        <f aca="false">IF(ISBLANK(O1184),"a","b")</f>
        <v>a</v>
      </c>
      <c r="Q1184" s="34" t="str">
        <f aca="false">IF(ISBLANK(B1184),"",IF(P1184="b",O1184,IF(P1184="a","")))</f>
        <v/>
      </c>
      <c r="R1184" s="35" t="n">
        <f aca="false">IF(ISBLANK(B1184),"",IF( ISBLANK(O1184), , 1))</f>
        <v>0</v>
      </c>
      <c r="S1184" s="38" t="str">
        <f aca="true">IF(ISBLANK(B1184),"",IF( ISBLANK(K1184), "" , IF( ISBLANK(O1184), (TODAY()-K1184)/365, (O1184-K1184)/365)) )</f>
        <v/>
      </c>
      <c r="T1184" s="38" t="str">
        <f aca="false">IF(ISBLANK(B1184),"",IF( ISBLANK(K1184), "" , IF( ISBLANK(O1184), ($Z$41-K1184)/365, (O1184-K1184)/365)) )</f>
        <v/>
      </c>
      <c r="U1184" s="38" t="str">
        <f aca="true">IF(ISBLANK(B1184),"",IF( ISBLANK(O1184), "", (TODAY()-O1184)/365))</f>
        <v/>
      </c>
      <c r="V1184" s="38" t="str">
        <f aca="false">IF(ISBLANK(B1184),"",IF( ISBLANK(O1184), "", ($Z$41-O1184)/365))</f>
        <v/>
      </c>
    </row>
    <row r="1185" customFormat="false" ht="15" hidden="false" customHeight="false" outlineLevel="0" collapsed="false">
      <c r="A1185" s="1" t="n">
        <v>1189</v>
      </c>
      <c r="B1185" s="28" t="n">
        <v>382</v>
      </c>
      <c r="C1185" s="29" t="n">
        <v>21</v>
      </c>
      <c r="D1185" s="30" t="str">
        <f aca="false">CONCATENATE(E1185,", ",F1185,", кв-ры: ",H1185,", агр: ",I1185,", ",W1185)</f>
        <v> Суворова, 32/18, кв-ры: 1, агр: , </v>
      </c>
      <c r="E1185" s="31" t="s">
        <v>209</v>
      </c>
      <c r="F1185" s="31" t="s">
        <v>212</v>
      </c>
      <c r="G1185" s="31" t="n">
        <v>2</v>
      </c>
      <c r="H1185" s="31" t="n">
        <v>1</v>
      </c>
      <c r="I1185" s="32"/>
      <c r="J1185" s="4"/>
      <c r="K1185" s="46"/>
      <c r="L1185" s="34" t="str">
        <f aca="false">IF(ISBLANK(K1185),"a","b")</f>
        <v>a</v>
      </c>
      <c r="M1185" s="34" t="str">
        <f aca="false">IF(ISBLANK(B1185),"",IF(L1185="b",K1185,IF(L1185="a","")))</f>
        <v/>
      </c>
      <c r="N1185" s="35" t="n">
        <f aca="false">IF(ISBLANK(B1185),"",IF( ISBLANK(K1185), , IF( ISBLANK(O1185), 1,) ))</f>
        <v>0</v>
      </c>
      <c r="O1185" s="44"/>
      <c r="P1185" s="37" t="str">
        <f aca="false">IF(ISBLANK(O1185),"a","b")</f>
        <v>a</v>
      </c>
      <c r="Q1185" s="34" t="str">
        <f aca="false">IF(ISBLANK(B1185),"",IF(P1185="b",O1185,IF(P1185="a","")))</f>
        <v/>
      </c>
      <c r="R1185" s="35" t="n">
        <f aca="false">IF(ISBLANK(B1185),"",IF( ISBLANK(O1185), , 1))</f>
        <v>0</v>
      </c>
      <c r="S1185" s="38" t="str">
        <f aca="true">IF(ISBLANK(B1185),"",IF( ISBLANK(K1185), "" , IF( ISBLANK(O1185), (TODAY()-K1185)/365, (O1185-K1185)/365)) )</f>
        <v/>
      </c>
      <c r="T1185" s="38" t="str">
        <f aca="false">IF(ISBLANK(B1185),"",IF( ISBLANK(K1185), "" , IF( ISBLANK(O1185), ($Z$41-K1185)/365, (O1185-K1185)/365)) )</f>
        <v/>
      </c>
      <c r="U1185" s="38" t="str">
        <f aca="true">IF(ISBLANK(B1185),"",IF( ISBLANK(O1185), "", (TODAY()-O1185)/365))</f>
        <v/>
      </c>
      <c r="V1185" s="38" t="str">
        <f aca="false">IF(ISBLANK(B1185),"",IF( ISBLANK(O1185), "", ($Z$41-O1185)/365))</f>
        <v/>
      </c>
    </row>
    <row r="1186" customFormat="false" ht="15" hidden="false" customHeight="false" outlineLevel="0" collapsed="false">
      <c r="A1186" s="1" t="n">
        <v>1190</v>
      </c>
      <c r="B1186" s="28" t="n">
        <v>383</v>
      </c>
      <c r="C1186" s="29"/>
      <c r="D1186" s="30" t="str">
        <f aca="false">CONCATENATE(E1186,", ",F1186,", кв-ры: ",H1186,", агр: ",I1186,", ",W1186)</f>
        <v>, , кв-ры: 2, агр: , </v>
      </c>
      <c r="E1186" s="31"/>
      <c r="F1186" s="31"/>
      <c r="G1186" s="31"/>
      <c r="H1186" s="31" t="n">
        <v>2</v>
      </c>
      <c r="I1186" s="32"/>
      <c r="J1186" s="4"/>
      <c r="K1186" s="46"/>
      <c r="L1186" s="34" t="str">
        <f aca="false">IF(ISBLANK(K1186),"a","b")</f>
        <v>a</v>
      </c>
      <c r="M1186" s="34" t="str">
        <f aca="false">IF(ISBLANK(B1186),"",IF(L1186="b",K1186,IF(L1186="a","")))</f>
        <v/>
      </c>
      <c r="N1186" s="35" t="n">
        <f aca="false">IF(ISBLANK(B1186),"",IF( ISBLANK(K1186), , IF( ISBLANK(O1186), 1,) ))</f>
        <v>0</v>
      </c>
      <c r="O1186" s="44"/>
      <c r="P1186" s="37" t="str">
        <f aca="false">IF(ISBLANK(O1186),"a","b")</f>
        <v>a</v>
      </c>
      <c r="Q1186" s="34" t="str">
        <f aca="false">IF(ISBLANK(B1186),"",IF(P1186="b",O1186,IF(P1186="a","")))</f>
        <v/>
      </c>
      <c r="R1186" s="35" t="n">
        <f aca="false">IF(ISBLANK(B1186),"",IF( ISBLANK(O1186), , 1))</f>
        <v>0</v>
      </c>
      <c r="S1186" s="38" t="str">
        <f aca="true">IF(ISBLANK(B1186),"",IF( ISBLANK(K1186), "" , IF( ISBLANK(O1186), (TODAY()-K1186)/365, (O1186-K1186)/365)) )</f>
        <v/>
      </c>
      <c r="T1186" s="38" t="str">
        <f aca="false">IF(ISBLANK(B1186),"",IF( ISBLANK(K1186), "" , IF( ISBLANK(O1186), ($Z$41-K1186)/365, (O1186-K1186)/365)) )</f>
        <v/>
      </c>
      <c r="U1186" s="38" t="str">
        <f aca="true">IF(ISBLANK(B1186),"",IF( ISBLANK(O1186), "", (TODAY()-O1186)/365))</f>
        <v/>
      </c>
      <c r="V1186" s="38" t="str">
        <f aca="false">IF(ISBLANK(B1186),"",IF( ISBLANK(O1186), "", ($Z$41-O1186)/365))</f>
        <v/>
      </c>
    </row>
    <row r="1187" customFormat="false" ht="15" hidden="false" customHeight="false" outlineLevel="0" collapsed="false">
      <c r="A1187" s="1" t="n">
        <v>1191</v>
      </c>
      <c r="B1187" s="28" t="n">
        <v>384</v>
      </c>
      <c r="C1187" s="29" t="n">
        <v>22</v>
      </c>
      <c r="D1187" s="30" t="str">
        <f aca="false">CONCATENATE(E1187,", ",F1187,", кв-ры: ",H1187,", агр: ",I1187,", ",W1187)</f>
        <v> Суворова, 30/17, кв-ры: 1, агр: , </v>
      </c>
      <c r="E1187" s="31" t="s">
        <v>209</v>
      </c>
      <c r="F1187" s="31" t="s">
        <v>213</v>
      </c>
      <c r="G1187" s="31" t="n">
        <v>2</v>
      </c>
      <c r="H1187" s="31" t="n">
        <v>1</v>
      </c>
      <c r="I1187" s="32"/>
      <c r="J1187" s="4"/>
      <c r="K1187" s="46"/>
      <c r="L1187" s="34" t="str">
        <f aca="false">IF(ISBLANK(K1187),"a","b")</f>
        <v>a</v>
      </c>
      <c r="M1187" s="34" t="str">
        <f aca="false">IF(ISBLANK(B1187),"",IF(L1187="b",K1187,IF(L1187="a","")))</f>
        <v/>
      </c>
      <c r="N1187" s="35" t="n">
        <f aca="false">IF(ISBLANK(B1187),"",IF( ISBLANK(K1187), , IF( ISBLANK(O1187), 1,) ))</f>
        <v>0</v>
      </c>
      <c r="O1187" s="44"/>
      <c r="P1187" s="37" t="str">
        <f aca="false">IF(ISBLANK(O1187),"a","b")</f>
        <v>a</v>
      </c>
      <c r="Q1187" s="34" t="str">
        <f aca="false">IF(ISBLANK(B1187),"",IF(P1187="b",O1187,IF(P1187="a","")))</f>
        <v/>
      </c>
      <c r="R1187" s="35" t="n">
        <f aca="false">IF(ISBLANK(B1187),"",IF( ISBLANK(O1187), , 1))</f>
        <v>0</v>
      </c>
      <c r="S1187" s="38" t="str">
        <f aca="true">IF(ISBLANK(B1187),"",IF( ISBLANK(K1187), "" , IF( ISBLANK(O1187), (TODAY()-K1187)/365, (O1187-K1187)/365)) )</f>
        <v/>
      </c>
      <c r="T1187" s="38" t="str">
        <f aca="false">IF(ISBLANK(B1187),"",IF( ISBLANK(K1187), "" , IF( ISBLANK(O1187), ($Z$41-K1187)/365, (O1187-K1187)/365)) )</f>
        <v/>
      </c>
      <c r="U1187" s="38" t="str">
        <f aca="true">IF(ISBLANK(B1187),"",IF( ISBLANK(O1187), "", (TODAY()-O1187)/365))</f>
        <v/>
      </c>
      <c r="V1187" s="38" t="str">
        <f aca="false">IF(ISBLANK(B1187),"",IF( ISBLANK(O1187), "", ($Z$41-O1187)/365))</f>
        <v/>
      </c>
    </row>
    <row r="1188" customFormat="false" ht="15" hidden="false" customHeight="false" outlineLevel="0" collapsed="false">
      <c r="A1188" s="1" t="n">
        <v>1192</v>
      </c>
      <c r="B1188" s="28" t="n">
        <v>385</v>
      </c>
      <c r="C1188" s="29"/>
      <c r="D1188" s="30" t="str">
        <f aca="false">CONCATENATE(E1188,", ",F1188,", кв-ры: ",H1188,", агр: ",I1188,", ",W1188)</f>
        <v>, , кв-ры: 2, агр: , </v>
      </c>
      <c r="E1188" s="31"/>
      <c r="F1188" s="31"/>
      <c r="G1188" s="31"/>
      <c r="H1188" s="31" t="n">
        <v>2</v>
      </c>
      <c r="I1188" s="32"/>
      <c r="J1188" s="4"/>
      <c r="K1188" s="46"/>
      <c r="L1188" s="34" t="str">
        <f aca="false">IF(ISBLANK(K1188),"a","b")</f>
        <v>a</v>
      </c>
      <c r="M1188" s="34" t="str">
        <f aca="false">IF(ISBLANK(B1188),"",IF(L1188="b",K1188,IF(L1188="a","")))</f>
        <v/>
      </c>
      <c r="N1188" s="35" t="n">
        <f aca="false">IF(ISBLANK(B1188),"",IF( ISBLANK(K1188), , IF( ISBLANK(O1188), 1,) ))</f>
        <v>0</v>
      </c>
      <c r="O1188" s="44"/>
      <c r="P1188" s="37" t="str">
        <f aca="false">IF(ISBLANK(O1188),"a","b")</f>
        <v>a</v>
      </c>
      <c r="Q1188" s="34" t="str">
        <f aca="false">IF(ISBLANK(B1188),"",IF(P1188="b",O1188,IF(P1188="a","")))</f>
        <v/>
      </c>
      <c r="R1188" s="35" t="n">
        <f aca="false">IF(ISBLANK(B1188),"",IF( ISBLANK(O1188), , 1))</f>
        <v>0</v>
      </c>
      <c r="S1188" s="38" t="str">
        <f aca="true">IF(ISBLANK(B1188),"",IF( ISBLANK(K1188), "" , IF( ISBLANK(O1188), (TODAY()-K1188)/365, (O1188-K1188)/365)) )</f>
        <v/>
      </c>
      <c r="T1188" s="38" t="str">
        <f aca="false">IF(ISBLANK(B1188),"",IF( ISBLANK(K1188), "" , IF( ISBLANK(O1188), ($Z$41-K1188)/365, (O1188-K1188)/365)) )</f>
        <v/>
      </c>
      <c r="U1188" s="38" t="str">
        <f aca="true">IF(ISBLANK(B1188),"",IF( ISBLANK(O1188), "", (TODAY()-O1188)/365))</f>
        <v/>
      </c>
      <c r="V1188" s="38" t="str">
        <f aca="false">IF(ISBLANK(B1188),"",IF( ISBLANK(O1188), "", ($Z$41-O1188)/365))</f>
        <v/>
      </c>
    </row>
    <row r="1189" customFormat="false" ht="15" hidden="false" customHeight="false" outlineLevel="0" collapsed="false">
      <c r="A1189" s="1" t="n">
        <v>1193</v>
      </c>
      <c r="B1189" s="28" t="n">
        <v>386</v>
      </c>
      <c r="C1189" s="29" t="n">
        <v>23</v>
      </c>
      <c r="D1189" s="30" t="str">
        <f aca="false">CONCATENATE(E1189,", ",F1189,", кв-ры: ",H1189,", агр: ",I1189,", ",W1189)</f>
        <v> Суворова, 29/13, кв-ры: 1, агр: , </v>
      </c>
      <c r="E1189" s="31" t="s">
        <v>209</v>
      </c>
      <c r="F1189" s="31" t="s">
        <v>214</v>
      </c>
      <c r="G1189" s="31" t="n">
        <v>1</v>
      </c>
      <c r="H1189" s="31" t="n">
        <v>1</v>
      </c>
      <c r="I1189" s="32"/>
      <c r="J1189" s="4"/>
      <c r="K1189" s="46"/>
      <c r="L1189" s="34" t="str">
        <f aca="false">IF(ISBLANK(K1189),"a","b")</f>
        <v>a</v>
      </c>
      <c r="M1189" s="34" t="str">
        <f aca="false">IF(ISBLANK(B1189),"",IF(L1189="b",K1189,IF(L1189="a","")))</f>
        <v/>
      </c>
      <c r="N1189" s="35" t="n">
        <f aca="false">IF(ISBLANK(B1189),"",IF( ISBLANK(K1189), , IF( ISBLANK(O1189), 1,) ))</f>
        <v>0</v>
      </c>
      <c r="O1189" s="44"/>
      <c r="P1189" s="37" t="str">
        <f aca="false">IF(ISBLANK(O1189),"a","b")</f>
        <v>a</v>
      </c>
      <c r="Q1189" s="34" t="str">
        <f aca="false">IF(ISBLANK(B1189),"",IF(P1189="b",O1189,IF(P1189="a","")))</f>
        <v/>
      </c>
      <c r="R1189" s="35" t="n">
        <f aca="false">IF(ISBLANK(B1189),"",IF( ISBLANK(O1189), , 1))</f>
        <v>0</v>
      </c>
      <c r="S1189" s="38" t="str">
        <f aca="true">IF(ISBLANK(B1189),"",IF( ISBLANK(K1189), "" , IF( ISBLANK(O1189), (TODAY()-K1189)/365, (O1189-K1189)/365)) )</f>
        <v/>
      </c>
      <c r="T1189" s="38" t="str">
        <f aca="false">IF(ISBLANK(B1189),"",IF( ISBLANK(K1189), "" , IF( ISBLANK(O1189), ($Z$41-K1189)/365, (O1189-K1189)/365)) )</f>
        <v/>
      </c>
      <c r="U1189" s="38" t="str">
        <f aca="true">IF(ISBLANK(B1189),"",IF( ISBLANK(O1189), "", (TODAY()-O1189)/365))</f>
        <v/>
      </c>
      <c r="V1189" s="38" t="str">
        <f aca="false">IF(ISBLANK(B1189),"",IF( ISBLANK(O1189), "", ($Z$41-O1189)/365))</f>
        <v/>
      </c>
    </row>
    <row r="1190" customFormat="false" ht="15" hidden="false" customHeight="false" outlineLevel="0" collapsed="false">
      <c r="A1190" s="1" t="n">
        <v>1194</v>
      </c>
      <c r="B1190" s="28" t="n">
        <v>387</v>
      </c>
      <c r="C1190" s="29" t="n">
        <v>24</v>
      </c>
      <c r="D1190" s="30" t="str">
        <f aca="false">CONCATENATE(E1190,", ",F1190,", кв-ры: ",H1190,", агр: ",I1190,", ",W1190)</f>
        <v> Суворова, 27, кв-ры: 1, агр: , </v>
      </c>
      <c r="E1190" s="31" t="s">
        <v>209</v>
      </c>
      <c r="F1190" s="31" t="n">
        <v>27</v>
      </c>
      <c r="G1190" s="31" t="n">
        <v>1</v>
      </c>
      <c r="H1190" s="31" t="n">
        <v>1</v>
      </c>
      <c r="I1190" s="32"/>
      <c r="J1190" s="4"/>
      <c r="K1190" s="46"/>
      <c r="L1190" s="34" t="str">
        <f aca="false">IF(ISBLANK(K1190),"a","b")</f>
        <v>a</v>
      </c>
      <c r="M1190" s="34" t="str">
        <f aca="false">IF(ISBLANK(B1190),"",IF(L1190="b",K1190,IF(L1190="a","")))</f>
        <v/>
      </c>
      <c r="N1190" s="35" t="n">
        <f aca="false">IF(ISBLANK(B1190),"",IF( ISBLANK(K1190), , IF( ISBLANK(O1190), 1,) ))</f>
        <v>0</v>
      </c>
      <c r="O1190" s="44"/>
      <c r="P1190" s="37" t="str">
        <f aca="false">IF(ISBLANK(O1190),"a","b")</f>
        <v>a</v>
      </c>
      <c r="Q1190" s="34" t="str">
        <f aca="false">IF(ISBLANK(B1190),"",IF(P1190="b",O1190,IF(P1190="a","")))</f>
        <v/>
      </c>
      <c r="R1190" s="35" t="n">
        <f aca="false">IF(ISBLANK(B1190),"",IF( ISBLANK(O1190), , 1))</f>
        <v>0</v>
      </c>
      <c r="S1190" s="38" t="str">
        <f aca="true">IF(ISBLANK(B1190),"",IF( ISBLANK(K1190), "" , IF( ISBLANK(O1190), (TODAY()-K1190)/365, (O1190-K1190)/365)) )</f>
        <v/>
      </c>
      <c r="T1190" s="38" t="str">
        <f aca="false">IF(ISBLANK(B1190),"",IF( ISBLANK(K1190), "" , IF( ISBLANK(O1190), ($Z$41-K1190)/365, (O1190-K1190)/365)) )</f>
        <v/>
      </c>
      <c r="U1190" s="38" t="str">
        <f aca="true">IF(ISBLANK(B1190),"",IF( ISBLANK(O1190), "", (TODAY()-O1190)/365))</f>
        <v/>
      </c>
      <c r="V1190" s="38" t="str">
        <f aca="false">IF(ISBLANK(B1190),"",IF( ISBLANK(O1190), "", ($Z$41-O1190)/365))</f>
        <v/>
      </c>
    </row>
    <row r="1191" customFormat="false" ht="15" hidden="false" customHeight="false" outlineLevel="0" collapsed="false">
      <c r="A1191" s="1" t="n">
        <v>1195</v>
      </c>
      <c r="B1191" s="28" t="n">
        <v>388</v>
      </c>
      <c r="C1191" s="29" t="n">
        <v>25</v>
      </c>
      <c r="D1191" s="30" t="str">
        <f aca="false">CONCATENATE(E1191,", ",F1191,", кв-ры: ",H1191,", агр: ",I1191,", ",W1191)</f>
        <v> Суворова, 23, кв-ры: 1, агр: , </v>
      </c>
      <c r="E1191" s="31" t="s">
        <v>209</v>
      </c>
      <c r="F1191" s="31" t="n">
        <v>23</v>
      </c>
      <c r="G1191" s="31" t="n">
        <v>1</v>
      </c>
      <c r="H1191" s="31" t="n">
        <v>1</v>
      </c>
      <c r="I1191" s="32"/>
      <c r="J1191" s="4"/>
      <c r="K1191" s="46"/>
      <c r="L1191" s="34" t="str">
        <f aca="false">IF(ISBLANK(K1191),"a","b")</f>
        <v>a</v>
      </c>
      <c r="M1191" s="34" t="str">
        <f aca="false">IF(ISBLANK(B1191),"",IF(L1191="b",K1191,IF(L1191="a","")))</f>
        <v/>
      </c>
      <c r="N1191" s="35" t="n">
        <f aca="false">IF(ISBLANK(B1191),"",IF( ISBLANK(K1191), , IF( ISBLANK(O1191), 1,) ))</f>
        <v>0</v>
      </c>
      <c r="O1191" s="44"/>
      <c r="P1191" s="37" t="str">
        <f aca="false">IF(ISBLANK(O1191),"a","b")</f>
        <v>a</v>
      </c>
      <c r="Q1191" s="34" t="str">
        <f aca="false">IF(ISBLANK(B1191),"",IF(P1191="b",O1191,IF(P1191="a","")))</f>
        <v/>
      </c>
      <c r="R1191" s="35" t="n">
        <f aca="false">IF(ISBLANK(B1191),"",IF( ISBLANK(O1191), , 1))</f>
        <v>0</v>
      </c>
      <c r="S1191" s="38" t="str">
        <f aca="true">IF(ISBLANK(B1191),"",IF( ISBLANK(K1191), "" , IF( ISBLANK(O1191), (TODAY()-K1191)/365, (O1191-K1191)/365)) )</f>
        <v/>
      </c>
      <c r="T1191" s="38" t="str">
        <f aca="false">IF(ISBLANK(B1191),"",IF( ISBLANK(K1191), "" , IF( ISBLANK(O1191), ($Z$41-K1191)/365, (O1191-K1191)/365)) )</f>
        <v/>
      </c>
      <c r="U1191" s="38" t="str">
        <f aca="true">IF(ISBLANK(B1191),"",IF( ISBLANK(O1191), "", (TODAY()-O1191)/365))</f>
        <v/>
      </c>
      <c r="V1191" s="38" t="str">
        <f aca="false">IF(ISBLANK(B1191),"",IF( ISBLANK(O1191), "", ($Z$41-O1191)/365))</f>
        <v/>
      </c>
    </row>
    <row r="1192" customFormat="false" ht="15" hidden="false" customHeight="false" outlineLevel="0" collapsed="false">
      <c r="A1192" s="1" t="n">
        <v>1196</v>
      </c>
      <c r="B1192" s="28" t="n">
        <v>389</v>
      </c>
      <c r="C1192" s="29" t="n">
        <v>26</v>
      </c>
      <c r="D1192" s="30" t="str">
        <f aca="false">CONCATENATE(E1192,", ",F1192,", кв-ры: ",H1192,", агр: ",I1192,", ",W1192)</f>
        <v> Суворова, 21/15, кв-ры: 1, агр: , </v>
      </c>
      <c r="E1192" s="31" t="s">
        <v>209</v>
      </c>
      <c r="F1192" s="31" t="s">
        <v>215</v>
      </c>
      <c r="G1192" s="31" t="n">
        <v>1</v>
      </c>
      <c r="H1192" s="31" t="n">
        <v>1</v>
      </c>
      <c r="I1192" s="32"/>
      <c r="J1192" s="4"/>
      <c r="K1192" s="46"/>
      <c r="L1192" s="34" t="str">
        <f aca="false">IF(ISBLANK(K1192),"a","b")</f>
        <v>a</v>
      </c>
      <c r="M1192" s="34" t="str">
        <f aca="false">IF(ISBLANK(B1192),"",IF(L1192="b",K1192,IF(L1192="a","")))</f>
        <v/>
      </c>
      <c r="N1192" s="35" t="n">
        <f aca="false">IF(ISBLANK(B1192),"",IF( ISBLANK(K1192), , IF( ISBLANK(O1192), 1,) ))</f>
        <v>0</v>
      </c>
      <c r="O1192" s="44"/>
      <c r="P1192" s="37" t="str">
        <f aca="false">IF(ISBLANK(O1192),"a","b")</f>
        <v>a</v>
      </c>
      <c r="Q1192" s="34" t="str">
        <f aca="false">IF(ISBLANK(B1192),"",IF(P1192="b",O1192,IF(P1192="a","")))</f>
        <v/>
      </c>
      <c r="R1192" s="35" t="n">
        <f aca="false">IF(ISBLANK(B1192),"",IF( ISBLANK(O1192), , 1))</f>
        <v>0</v>
      </c>
      <c r="S1192" s="38" t="str">
        <f aca="true">IF(ISBLANK(B1192),"",IF( ISBLANK(K1192), "" , IF( ISBLANK(O1192), (TODAY()-K1192)/365, (O1192-K1192)/365)) )</f>
        <v/>
      </c>
      <c r="T1192" s="38" t="str">
        <f aca="false">IF(ISBLANK(B1192),"",IF( ISBLANK(K1192), "" , IF( ISBLANK(O1192), ($Z$41-K1192)/365, (O1192-K1192)/365)) )</f>
        <v/>
      </c>
      <c r="U1192" s="38" t="str">
        <f aca="true">IF(ISBLANK(B1192),"",IF( ISBLANK(O1192), "", (TODAY()-O1192)/365))</f>
        <v/>
      </c>
      <c r="V1192" s="38" t="str">
        <f aca="false">IF(ISBLANK(B1192),"",IF( ISBLANK(O1192), "", ($Z$41-O1192)/365))</f>
        <v/>
      </c>
    </row>
    <row r="1193" customFormat="false" ht="15" hidden="false" customHeight="false" outlineLevel="0" collapsed="false">
      <c r="A1193" s="1" t="n">
        <v>1197</v>
      </c>
      <c r="B1193" s="28" t="n">
        <v>390</v>
      </c>
      <c r="C1193" s="29" t="n">
        <v>27</v>
      </c>
      <c r="D1193" s="30" t="str">
        <f aca="false">CONCATENATE(E1193,", ",F1193,", кв-ры: ",H1193,", агр: ",I1193,", ",W1193)</f>
        <v> Суворова, 19/16, кв-ры: 1, агр: , </v>
      </c>
      <c r="E1193" s="31" t="s">
        <v>209</v>
      </c>
      <c r="F1193" s="31" t="s">
        <v>216</v>
      </c>
      <c r="G1193" s="31" t="n">
        <v>1</v>
      </c>
      <c r="H1193" s="31" t="n">
        <v>1</v>
      </c>
      <c r="I1193" s="32"/>
      <c r="J1193" s="4"/>
      <c r="K1193" s="46"/>
      <c r="L1193" s="34" t="str">
        <f aca="false">IF(ISBLANK(K1193),"a","b")</f>
        <v>a</v>
      </c>
      <c r="M1193" s="34" t="str">
        <f aca="false">IF(ISBLANK(B1193),"",IF(L1193="b",K1193,IF(L1193="a","")))</f>
        <v/>
      </c>
      <c r="N1193" s="35" t="n">
        <f aca="false">IF(ISBLANK(B1193),"",IF( ISBLANK(K1193), , IF( ISBLANK(O1193), 1,) ))</f>
        <v>0</v>
      </c>
      <c r="O1193" s="44"/>
      <c r="P1193" s="37" t="str">
        <f aca="false">IF(ISBLANK(O1193),"a","b")</f>
        <v>a</v>
      </c>
      <c r="Q1193" s="34" t="str">
        <f aca="false">IF(ISBLANK(B1193),"",IF(P1193="b",O1193,IF(P1193="a","")))</f>
        <v/>
      </c>
      <c r="R1193" s="35" t="n">
        <f aca="false">IF(ISBLANK(B1193),"",IF( ISBLANK(O1193), , 1))</f>
        <v>0</v>
      </c>
      <c r="S1193" s="38" t="str">
        <f aca="true">IF(ISBLANK(B1193),"",IF( ISBLANK(K1193), "" , IF( ISBLANK(O1193), (TODAY()-K1193)/365, (O1193-K1193)/365)) )</f>
        <v/>
      </c>
      <c r="T1193" s="38" t="str">
        <f aca="false">IF(ISBLANK(B1193),"",IF( ISBLANK(K1193), "" , IF( ISBLANK(O1193), ($Z$41-K1193)/365, (O1193-K1193)/365)) )</f>
        <v/>
      </c>
      <c r="U1193" s="38" t="str">
        <f aca="true">IF(ISBLANK(B1193),"",IF( ISBLANK(O1193), "", (TODAY()-O1193)/365))</f>
        <v/>
      </c>
      <c r="V1193" s="38" t="str">
        <f aca="false">IF(ISBLANK(B1193),"",IF( ISBLANK(O1193), "", ($Z$41-O1193)/365))</f>
        <v/>
      </c>
    </row>
    <row r="1194" customFormat="false" ht="15" hidden="false" customHeight="false" outlineLevel="0" collapsed="false">
      <c r="A1194" s="1" t="n">
        <v>1198</v>
      </c>
      <c r="B1194" s="28" t="n">
        <v>391</v>
      </c>
      <c r="C1194" s="29" t="n">
        <v>28</v>
      </c>
      <c r="D1194" s="30" t="str">
        <f aca="false">CONCATENATE(E1194,", ",F1194,", кв-ры: ",H1194,", агр: ",I1194,", ",W1194)</f>
        <v> Суворова, 13/15, кв-ры: 1, агр: , </v>
      </c>
      <c r="E1194" s="31" t="s">
        <v>209</v>
      </c>
      <c r="F1194" s="31" t="s">
        <v>217</v>
      </c>
      <c r="G1194" s="31" t="n">
        <v>1</v>
      </c>
      <c r="H1194" s="31" t="n">
        <v>1</v>
      </c>
      <c r="I1194" s="32"/>
      <c r="J1194" s="4"/>
      <c r="K1194" s="46"/>
      <c r="L1194" s="34" t="str">
        <f aca="false">IF(ISBLANK(K1194),"a","b")</f>
        <v>a</v>
      </c>
      <c r="M1194" s="34" t="str">
        <f aca="false">IF(ISBLANK(B1194),"",IF(L1194="b",K1194,IF(L1194="a","")))</f>
        <v/>
      </c>
      <c r="N1194" s="35" t="n">
        <f aca="false">IF(ISBLANK(B1194),"",IF( ISBLANK(K1194), , IF( ISBLANK(O1194), 1,) ))</f>
        <v>0</v>
      </c>
      <c r="O1194" s="44"/>
      <c r="P1194" s="37" t="str">
        <f aca="false">IF(ISBLANK(O1194),"a","b")</f>
        <v>a</v>
      </c>
      <c r="Q1194" s="34" t="str">
        <f aca="false">IF(ISBLANK(B1194),"",IF(P1194="b",O1194,IF(P1194="a","")))</f>
        <v/>
      </c>
      <c r="R1194" s="35" t="n">
        <f aca="false">IF(ISBLANK(B1194),"",IF( ISBLANK(O1194), , 1))</f>
        <v>0</v>
      </c>
      <c r="S1194" s="38" t="str">
        <f aca="true">IF(ISBLANK(B1194),"",IF( ISBLANK(K1194), "" , IF( ISBLANK(O1194), (TODAY()-K1194)/365, (O1194-K1194)/365)) )</f>
        <v/>
      </c>
      <c r="T1194" s="38" t="str">
        <f aca="false">IF(ISBLANK(B1194),"",IF( ISBLANK(K1194), "" , IF( ISBLANK(O1194), ($Z$41-K1194)/365, (O1194-K1194)/365)) )</f>
        <v/>
      </c>
      <c r="U1194" s="38" t="str">
        <f aca="true">IF(ISBLANK(B1194),"",IF( ISBLANK(O1194), "", (TODAY()-O1194)/365))</f>
        <v/>
      </c>
      <c r="V1194" s="38" t="str">
        <f aca="false">IF(ISBLANK(B1194),"",IF( ISBLANK(O1194), "", ($Z$41-O1194)/365))</f>
        <v/>
      </c>
    </row>
    <row r="1195" customFormat="false" ht="15" hidden="false" customHeight="false" outlineLevel="0" collapsed="false">
      <c r="A1195" s="1" t="n">
        <v>1199</v>
      </c>
      <c r="B1195" s="28" t="n">
        <v>392</v>
      </c>
      <c r="C1195" s="29" t="n">
        <v>29</v>
      </c>
      <c r="D1195" s="30" t="str">
        <f aca="false">CONCATENATE(E1195,", ",F1195,", кв-ры: ",H1195,", агр: ",I1195,", ",W1195)</f>
        <v> Суворова, 29, кв-ры: 1,11,21,31,41,51,, агр: , </v>
      </c>
      <c r="E1195" s="31" t="s">
        <v>209</v>
      </c>
      <c r="F1195" s="31" t="n">
        <v>29</v>
      </c>
      <c r="G1195" s="31" t="n">
        <v>60</v>
      </c>
      <c r="H1195" s="31" t="s">
        <v>77</v>
      </c>
      <c r="I1195" s="32"/>
      <c r="J1195" s="4"/>
      <c r="K1195" s="46"/>
      <c r="L1195" s="34" t="str">
        <f aca="false">IF(ISBLANK(K1195),"a","b")</f>
        <v>a</v>
      </c>
      <c r="M1195" s="34" t="str">
        <f aca="false">IF(ISBLANK(B1195),"",IF(L1195="b",K1195,IF(L1195="a","")))</f>
        <v/>
      </c>
      <c r="N1195" s="35" t="n">
        <f aca="false">IF(ISBLANK(B1195),"",IF( ISBLANK(K1195), , IF( ISBLANK(O1195), 1,) ))</f>
        <v>0</v>
      </c>
      <c r="O1195" s="44"/>
      <c r="P1195" s="37" t="str">
        <f aca="false">IF(ISBLANK(O1195),"a","b")</f>
        <v>a</v>
      </c>
      <c r="Q1195" s="34" t="str">
        <f aca="false">IF(ISBLANK(B1195),"",IF(P1195="b",O1195,IF(P1195="a","")))</f>
        <v/>
      </c>
      <c r="R1195" s="35" t="n">
        <f aca="false">IF(ISBLANK(B1195),"",IF( ISBLANK(O1195), , 1))</f>
        <v>0</v>
      </c>
      <c r="S1195" s="38" t="str">
        <f aca="true">IF(ISBLANK(B1195),"",IF( ISBLANK(K1195), "" , IF( ISBLANK(O1195), (TODAY()-K1195)/365, (O1195-K1195)/365)) )</f>
        <v/>
      </c>
      <c r="T1195" s="38" t="str">
        <f aca="false">IF(ISBLANK(B1195),"",IF( ISBLANK(K1195), "" , IF( ISBLANK(O1195), ($Z$41-K1195)/365, (O1195-K1195)/365)) )</f>
        <v/>
      </c>
      <c r="U1195" s="38" t="str">
        <f aca="true">IF(ISBLANK(B1195),"",IF( ISBLANK(O1195), "", (TODAY()-O1195)/365))</f>
        <v/>
      </c>
      <c r="V1195" s="38" t="str">
        <f aca="false">IF(ISBLANK(B1195),"",IF( ISBLANK(O1195), "", ($Z$41-O1195)/365))</f>
        <v/>
      </c>
    </row>
    <row r="1196" customFormat="false" ht="15" hidden="false" customHeight="false" outlineLevel="0" collapsed="false">
      <c r="A1196" s="1" t="n">
        <v>1200</v>
      </c>
      <c r="B1196" s="28" t="n">
        <v>393</v>
      </c>
      <c r="C1196" s="29"/>
      <c r="D1196" s="30" t="str">
        <f aca="false">CONCATENATE(E1196,", ",F1196,", кв-ры: ",H1196,", агр: ",I1196,", ",W1196)</f>
        <v>, , кв-ры: 2,12,22,32,42,52,, агр: , </v>
      </c>
      <c r="E1196" s="31"/>
      <c r="F1196" s="31"/>
      <c r="G1196" s="31"/>
      <c r="H1196" s="31" t="s">
        <v>78</v>
      </c>
      <c r="I1196" s="32"/>
      <c r="J1196" s="4"/>
      <c r="K1196" s="46"/>
      <c r="L1196" s="34" t="str">
        <f aca="false">IF(ISBLANK(K1196),"a","b")</f>
        <v>a</v>
      </c>
      <c r="M1196" s="34" t="str">
        <f aca="false">IF(ISBLANK(B1196),"",IF(L1196="b",K1196,IF(L1196="a","")))</f>
        <v/>
      </c>
      <c r="N1196" s="35" t="n">
        <f aca="false">IF(ISBLANK(B1196),"",IF( ISBLANK(K1196), , IF( ISBLANK(O1196), 1,) ))</f>
        <v>0</v>
      </c>
      <c r="O1196" s="44"/>
      <c r="P1196" s="37" t="str">
        <f aca="false">IF(ISBLANK(O1196),"a","b")</f>
        <v>a</v>
      </c>
      <c r="Q1196" s="34" t="str">
        <f aca="false">IF(ISBLANK(B1196),"",IF(P1196="b",O1196,IF(P1196="a","")))</f>
        <v/>
      </c>
      <c r="R1196" s="35" t="n">
        <f aca="false">IF(ISBLANK(B1196),"",IF( ISBLANK(O1196), , 1))</f>
        <v>0</v>
      </c>
      <c r="S1196" s="38" t="str">
        <f aca="true">IF(ISBLANK(B1196),"",IF( ISBLANK(K1196), "" , IF( ISBLANK(O1196), (TODAY()-K1196)/365, (O1196-K1196)/365)) )</f>
        <v/>
      </c>
      <c r="T1196" s="38" t="str">
        <f aca="false">IF(ISBLANK(B1196),"",IF( ISBLANK(K1196), "" , IF( ISBLANK(O1196), ($Z$41-K1196)/365, (O1196-K1196)/365)) )</f>
        <v/>
      </c>
      <c r="U1196" s="38" t="str">
        <f aca="true">IF(ISBLANK(B1196),"",IF( ISBLANK(O1196), "", (TODAY()-O1196)/365))</f>
        <v/>
      </c>
      <c r="V1196" s="38" t="str">
        <f aca="false">IF(ISBLANK(B1196),"",IF( ISBLANK(O1196), "", ($Z$41-O1196)/365))</f>
        <v/>
      </c>
    </row>
    <row r="1197" customFormat="false" ht="15" hidden="false" customHeight="false" outlineLevel="0" collapsed="false">
      <c r="A1197" s="1" t="n">
        <v>1201</v>
      </c>
      <c r="B1197" s="28" t="n">
        <v>394</v>
      </c>
      <c r="C1197" s="29"/>
      <c r="D1197" s="30" t="str">
        <f aca="false">CONCATENATE(E1197,", ",F1197,", кв-ры: ",H1197,", агр: ",I1197,", ",W1197)</f>
        <v>, , кв-ры: 3,13,23,33,43,53,, агр: , </v>
      </c>
      <c r="E1197" s="31"/>
      <c r="F1197" s="31"/>
      <c r="G1197" s="31"/>
      <c r="H1197" s="31" t="s">
        <v>79</v>
      </c>
      <c r="I1197" s="32"/>
      <c r="J1197" s="4"/>
      <c r="K1197" s="46"/>
      <c r="L1197" s="34" t="str">
        <f aca="false">IF(ISBLANK(K1197),"a","b")</f>
        <v>a</v>
      </c>
      <c r="M1197" s="34" t="str">
        <f aca="false">IF(ISBLANK(B1197),"",IF(L1197="b",K1197,IF(L1197="a","")))</f>
        <v/>
      </c>
      <c r="N1197" s="35" t="n">
        <f aca="false">IF(ISBLANK(B1197),"",IF( ISBLANK(K1197), , IF( ISBLANK(O1197), 1,) ))</f>
        <v>0</v>
      </c>
      <c r="O1197" s="44"/>
      <c r="P1197" s="37" t="str">
        <f aca="false">IF(ISBLANK(O1197),"a","b")</f>
        <v>a</v>
      </c>
      <c r="Q1197" s="34" t="str">
        <f aca="false">IF(ISBLANK(B1197),"",IF(P1197="b",O1197,IF(P1197="a","")))</f>
        <v/>
      </c>
      <c r="R1197" s="35" t="n">
        <f aca="false">IF(ISBLANK(B1197),"",IF( ISBLANK(O1197), , 1))</f>
        <v>0</v>
      </c>
      <c r="S1197" s="38" t="str">
        <f aca="true">IF(ISBLANK(B1197),"",IF( ISBLANK(K1197), "" , IF( ISBLANK(O1197), (TODAY()-K1197)/365, (O1197-K1197)/365)) )</f>
        <v/>
      </c>
      <c r="T1197" s="38" t="str">
        <f aca="false">IF(ISBLANK(B1197),"",IF( ISBLANK(K1197), "" , IF( ISBLANK(O1197), ($Z$41-K1197)/365, (O1197-K1197)/365)) )</f>
        <v/>
      </c>
      <c r="U1197" s="38" t="str">
        <f aca="true">IF(ISBLANK(B1197),"",IF( ISBLANK(O1197), "", (TODAY()-O1197)/365))</f>
        <v/>
      </c>
      <c r="V1197" s="38" t="str">
        <f aca="false">IF(ISBLANK(B1197),"",IF( ISBLANK(O1197), "", ($Z$41-O1197)/365))</f>
        <v/>
      </c>
    </row>
    <row r="1198" customFormat="false" ht="15" hidden="false" customHeight="false" outlineLevel="0" collapsed="false">
      <c r="A1198" s="1" t="n">
        <v>1202</v>
      </c>
      <c r="B1198" s="28" t="n">
        <v>395</v>
      </c>
      <c r="C1198" s="29"/>
      <c r="D1198" s="30" t="str">
        <f aca="false">CONCATENATE(E1198,", ",F1198,", кв-ры: ",H1198,", агр: ",I1198,", ",W1198)</f>
        <v>, , кв-ры: 4,14,24,34,44,54,, агр: , </v>
      </c>
      <c r="E1198" s="31"/>
      <c r="F1198" s="31"/>
      <c r="G1198" s="31"/>
      <c r="H1198" s="31" t="s">
        <v>80</v>
      </c>
      <c r="I1198" s="32"/>
      <c r="J1198" s="4"/>
      <c r="K1198" s="46"/>
      <c r="L1198" s="34" t="str">
        <f aca="false">IF(ISBLANK(K1198),"a","b")</f>
        <v>a</v>
      </c>
      <c r="M1198" s="34" t="str">
        <f aca="false">IF(ISBLANK(B1198),"",IF(L1198="b",K1198,IF(L1198="a","")))</f>
        <v/>
      </c>
      <c r="N1198" s="35" t="n">
        <f aca="false">IF(ISBLANK(B1198),"",IF( ISBLANK(K1198), , IF( ISBLANK(O1198), 1,) ))</f>
        <v>0</v>
      </c>
      <c r="O1198" s="44"/>
      <c r="P1198" s="37" t="str">
        <f aca="false">IF(ISBLANK(O1198),"a","b")</f>
        <v>a</v>
      </c>
      <c r="Q1198" s="34" t="str">
        <f aca="false">IF(ISBLANK(B1198),"",IF(P1198="b",O1198,IF(P1198="a","")))</f>
        <v/>
      </c>
      <c r="R1198" s="35" t="n">
        <f aca="false">IF(ISBLANK(B1198),"",IF( ISBLANK(O1198), , 1))</f>
        <v>0</v>
      </c>
      <c r="S1198" s="38" t="str">
        <f aca="true">IF(ISBLANK(B1198),"",IF( ISBLANK(K1198), "" , IF( ISBLANK(O1198), (TODAY()-K1198)/365, (O1198-K1198)/365)) )</f>
        <v/>
      </c>
      <c r="T1198" s="38" t="str">
        <f aca="false">IF(ISBLANK(B1198),"",IF( ISBLANK(K1198), "" , IF( ISBLANK(O1198), ($Z$41-K1198)/365, (O1198-K1198)/365)) )</f>
        <v/>
      </c>
      <c r="U1198" s="38" t="str">
        <f aca="true">IF(ISBLANK(B1198),"",IF( ISBLANK(O1198), "", (TODAY()-O1198)/365))</f>
        <v/>
      </c>
      <c r="V1198" s="38" t="str">
        <f aca="false">IF(ISBLANK(B1198),"",IF( ISBLANK(O1198), "", ($Z$41-O1198)/365))</f>
        <v/>
      </c>
    </row>
    <row r="1199" customFormat="false" ht="15" hidden="false" customHeight="false" outlineLevel="0" collapsed="false">
      <c r="A1199" s="1" t="n">
        <v>1203</v>
      </c>
      <c r="B1199" s="28" t="n">
        <v>396</v>
      </c>
      <c r="C1199" s="29"/>
      <c r="D1199" s="30" t="str">
        <f aca="false">CONCATENATE(E1199,", ",F1199,", кв-ры: ",H1199,", агр: ",I1199,", ",W1199)</f>
        <v>, , кв-ры: 5,15,25,35,45,55,, агр: , </v>
      </c>
      <c r="E1199" s="31"/>
      <c r="F1199" s="31"/>
      <c r="G1199" s="31"/>
      <c r="H1199" s="31" t="s">
        <v>54</v>
      </c>
      <c r="I1199" s="32"/>
      <c r="J1199" s="4"/>
      <c r="K1199" s="46"/>
      <c r="L1199" s="34" t="str">
        <f aca="false">IF(ISBLANK(K1199),"a","b")</f>
        <v>a</v>
      </c>
      <c r="M1199" s="34" t="str">
        <f aca="false">IF(ISBLANK(B1199),"",IF(L1199="b",K1199,IF(L1199="a","")))</f>
        <v/>
      </c>
      <c r="N1199" s="35" t="n">
        <f aca="false">IF(ISBLANK(B1199),"",IF( ISBLANK(K1199), , IF( ISBLANK(O1199), 1,) ))</f>
        <v>0</v>
      </c>
      <c r="O1199" s="44"/>
      <c r="P1199" s="37" t="str">
        <f aca="false">IF(ISBLANK(O1199),"a","b")</f>
        <v>a</v>
      </c>
      <c r="Q1199" s="34" t="str">
        <f aca="false">IF(ISBLANK(B1199),"",IF(P1199="b",O1199,IF(P1199="a","")))</f>
        <v/>
      </c>
      <c r="R1199" s="35" t="n">
        <f aca="false">IF(ISBLANK(B1199),"",IF( ISBLANK(O1199), , 1))</f>
        <v>0</v>
      </c>
      <c r="S1199" s="38" t="str">
        <f aca="true">IF(ISBLANK(B1199),"",IF( ISBLANK(K1199), "" , IF( ISBLANK(O1199), (TODAY()-K1199)/365, (O1199-K1199)/365)) )</f>
        <v/>
      </c>
      <c r="T1199" s="38" t="str">
        <f aca="false">IF(ISBLANK(B1199),"",IF( ISBLANK(K1199), "" , IF( ISBLANK(O1199), ($Z$41-K1199)/365, (O1199-K1199)/365)) )</f>
        <v/>
      </c>
      <c r="U1199" s="38" t="str">
        <f aca="true">IF(ISBLANK(B1199),"",IF( ISBLANK(O1199), "", (TODAY()-O1199)/365))</f>
        <v/>
      </c>
      <c r="V1199" s="38" t="str">
        <f aca="false">IF(ISBLANK(B1199),"",IF( ISBLANK(O1199), "", ($Z$41-O1199)/365))</f>
        <v/>
      </c>
    </row>
    <row r="1200" customFormat="false" ht="15" hidden="false" customHeight="false" outlineLevel="0" collapsed="false">
      <c r="A1200" s="1" t="n">
        <v>1204</v>
      </c>
      <c r="B1200" s="28" t="n">
        <v>397</v>
      </c>
      <c r="C1200" s="29"/>
      <c r="D1200" s="30" t="str">
        <f aca="false">CONCATENATE(E1200,", ",F1200,", кв-ры: ",H1200,", агр: ",I1200,", ",W1200)</f>
        <v>, , кв-ры: 6,16,26,36,46,56,, агр: , </v>
      </c>
      <c r="E1200" s="31"/>
      <c r="F1200" s="31"/>
      <c r="G1200" s="31"/>
      <c r="H1200" s="31" t="s">
        <v>55</v>
      </c>
      <c r="I1200" s="32"/>
      <c r="J1200" s="4"/>
      <c r="K1200" s="46"/>
      <c r="L1200" s="34" t="str">
        <f aca="false">IF(ISBLANK(K1200),"a","b")</f>
        <v>a</v>
      </c>
      <c r="M1200" s="34" t="str">
        <f aca="false">IF(ISBLANK(B1200),"",IF(L1200="b",K1200,IF(L1200="a","")))</f>
        <v/>
      </c>
      <c r="N1200" s="35" t="n">
        <f aca="false">IF(ISBLANK(B1200),"",IF( ISBLANK(K1200), , IF( ISBLANK(O1200), 1,) ))</f>
        <v>0</v>
      </c>
      <c r="O1200" s="44"/>
      <c r="P1200" s="37" t="str">
        <f aca="false">IF(ISBLANK(O1200),"a","b")</f>
        <v>a</v>
      </c>
      <c r="Q1200" s="34" t="str">
        <f aca="false">IF(ISBLANK(B1200),"",IF(P1200="b",O1200,IF(P1200="a","")))</f>
        <v/>
      </c>
      <c r="R1200" s="35" t="n">
        <f aca="false">IF(ISBLANK(B1200),"",IF( ISBLANK(O1200), , 1))</f>
        <v>0</v>
      </c>
      <c r="S1200" s="38" t="str">
        <f aca="true">IF(ISBLANK(B1200),"",IF( ISBLANK(K1200), "" , IF( ISBLANK(O1200), (TODAY()-K1200)/365, (O1200-K1200)/365)) )</f>
        <v/>
      </c>
      <c r="T1200" s="38" t="str">
        <f aca="false">IF(ISBLANK(B1200),"",IF( ISBLANK(K1200), "" , IF( ISBLANK(O1200), ($Z$41-K1200)/365, (O1200-K1200)/365)) )</f>
        <v/>
      </c>
      <c r="U1200" s="38" t="str">
        <f aca="true">IF(ISBLANK(B1200),"",IF( ISBLANK(O1200), "", (TODAY()-O1200)/365))</f>
        <v/>
      </c>
      <c r="V1200" s="38" t="str">
        <f aca="false">IF(ISBLANK(B1200),"",IF( ISBLANK(O1200), "", ($Z$41-O1200)/365))</f>
        <v/>
      </c>
    </row>
    <row r="1201" customFormat="false" ht="15" hidden="false" customHeight="false" outlineLevel="0" collapsed="false">
      <c r="A1201" s="1" t="n">
        <v>1205</v>
      </c>
      <c r="B1201" s="28" t="n">
        <v>398</v>
      </c>
      <c r="C1201" s="29"/>
      <c r="D1201" s="30" t="str">
        <f aca="false">CONCATENATE(E1201,", ",F1201,", кв-ры: ",H1201,", агр: ",I1201,", ",W1201)</f>
        <v>, , кв-ры: 7,17,27,37,47,57,, агр: , </v>
      </c>
      <c r="E1201" s="31"/>
      <c r="F1201" s="31"/>
      <c r="G1201" s="31"/>
      <c r="H1201" s="31" t="s">
        <v>56</v>
      </c>
      <c r="I1201" s="32"/>
      <c r="J1201" s="4"/>
      <c r="K1201" s="46"/>
      <c r="L1201" s="34" t="str">
        <f aca="false">IF(ISBLANK(K1201),"a","b")</f>
        <v>a</v>
      </c>
      <c r="M1201" s="34" t="str">
        <f aca="false">IF(ISBLANK(B1201),"",IF(L1201="b",K1201,IF(L1201="a","")))</f>
        <v/>
      </c>
      <c r="N1201" s="35" t="n">
        <f aca="false">IF(ISBLANK(B1201),"",IF( ISBLANK(K1201), , IF( ISBLANK(O1201), 1,) ))</f>
        <v>0</v>
      </c>
      <c r="O1201" s="44"/>
      <c r="P1201" s="37" t="str">
        <f aca="false">IF(ISBLANK(O1201),"a","b")</f>
        <v>a</v>
      </c>
      <c r="Q1201" s="34" t="str">
        <f aca="false">IF(ISBLANK(B1201),"",IF(P1201="b",O1201,IF(P1201="a","")))</f>
        <v/>
      </c>
      <c r="R1201" s="35" t="n">
        <f aca="false">IF(ISBLANK(B1201),"",IF( ISBLANK(O1201), , 1))</f>
        <v>0</v>
      </c>
      <c r="S1201" s="38" t="str">
        <f aca="true">IF(ISBLANK(B1201),"",IF( ISBLANK(K1201), "" , IF( ISBLANK(O1201), (TODAY()-K1201)/365, (O1201-K1201)/365)) )</f>
        <v/>
      </c>
      <c r="T1201" s="38" t="str">
        <f aca="false">IF(ISBLANK(B1201),"",IF( ISBLANK(K1201), "" , IF( ISBLANK(O1201), ($Z$41-K1201)/365, (O1201-K1201)/365)) )</f>
        <v/>
      </c>
      <c r="U1201" s="38" t="str">
        <f aca="true">IF(ISBLANK(B1201),"",IF( ISBLANK(O1201), "", (TODAY()-O1201)/365))</f>
        <v/>
      </c>
      <c r="V1201" s="38" t="str">
        <f aca="false">IF(ISBLANK(B1201),"",IF( ISBLANK(O1201), "", ($Z$41-O1201)/365))</f>
        <v/>
      </c>
    </row>
    <row r="1202" customFormat="false" ht="15" hidden="false" customHeight="false" outlineLevel="0" collapsed="false">
      <c r="A1202" s="1" t="n">
        <v>1206</v>
      </c>
      <c r="B1202" s="28" t="n">
        <v>399</v>
      </c>
      <c r="C1202" s="29"/>
      <c r="D1202" s="30" t="str">
        <f aca="false">CONCATENATE(E1202,", ",F1202,", кв-ры: ",H1202,", агр: ",I1202,", ",W1202)</f>
        <v>, , кв-ры: 8,18,28,38,48,58,, агр: , </v>
      </c>
      <c r="E1202" s="31"/>
      <c r="F1202" s="31"/>
      <c r="G1202" s="31"/>
      <c r="H1202" s="31" t="s">
        <v>57</v>
      </c>
      <c r="I1202" s="32"/>
      <c r="J1202" s="4"/>
      <c r="K1202" s="46"/>
      <c r="L1202" s="34" t="str">
        <f aca="false">IF(ISBLANK(K1202),"a","b")</f>
        <v>a</v>
      </c>
      <c r="M1202" s="34" t="str">
        <f aca="false">IF(ISBLANK(B1202),"",IF(L1202="b",K1202,IF(L1202="a","")))</f>
        <v/>
      </c>
      <c r="N1202" s="35" t="n">
        <f aca="false">IF(ISBLANK(B1202),"",IF( ISBLANK(K1202), , IF( ISBLANK(O1202), 1,) ))</f>
        <v>0</v>
      </c>
      <c r="O1202" s="44"/>
      <c r="P1202" s="37" t="str">
        <f aca="false">IF(ISBLANK(O1202),"a","b")</f>
        <v>a</v>
      </c>
      <c r="Q1202" s="34" t="str">
        <f aca="false">IF(ISBLANK(B1202),"",IF(P1202="b",O1202,IF(P1202="a","")))</f>
        <v/>
      </c>
      <c r="R1202" s="35" t="n">
        <f aca="false">IF(ISBLANK(B1202),"",IF( ISBLANK(O1202), , 1))</f>
        <v>0</v>
      </c>
      <c r="S1202" s="38" t="str">
        <f aca="true">IF(ISBLANK(B1202),"",IF( ISBLANK(K1202), "" , IF( ISBLANK(O1202), (TODAY()-K1202)/365, (O1202-K1202)/365)) )</f>
        <v/>
      </c>
      <c r="T1202" s="38" t="str">
        <f aca="false">IF(ISBLANK(B1202),"",IF( ISBLANK(K1202), "" , IF( ISBLANK(O1202), ($Z$41-K1202)/365, (O1202-K1202)/365)) )</f>
        <v/>
      </c>
      <c r="U1202" s="38" t="str">
        <f aca="true">IF(ISBLANK(B1202),"",IF( ISBLANK(O1202), "", (TODAY()-O1202)/365))</f>
        <v/>
      </c>
      <c r="V1202" s="38" t="str">
        <f aca="false">IF(ISBLANK(B1202),"",IF( ISBLANK(O1202), "", ($Z$41-O1202)/365))</f>
        <v/>
      </c>
    </row>
    <row r="1203" customFormat="false" ht="15" hidden="false" customHeight="false" outlineLevel="0" collapsed="false">
      <c r="A1203" s="1" t="n">
        <v>1207</v>
      </c>
      <c r="B1203" s="28" t="n">
        <v>400</v>
      </c>
      <c r="C1203" s="29"/>
      <c r="D1203" s="30" t="str">
        <f aca="false">CONCATENATE(E1203,", ",F1203,", кв-ры: ",H1203,", агр: ",I1203,", ",W1203)</f>
        <v>, , кв-ры: 9,19,29,39,49,59,, агр: , </v>
      </c>
      <c r="E1203" s="31"/>
      <c r="F1203" s="31"/>
      <c r="G1203" s="31"/>
      <c r="H1203" s="31" t="s">
        <v>58</v>
      </c>
      <c r="I1203" s="32"/>
      <c r="J1203" s="4"/>
      <c r="K1203" s="46"/>
      <c r="L1203" s="34" t="str">
        <f aca="false">IF(ISBLANK(K1203),"a","b")</f>
        <v>a</v>
      </c>
      <c r="M1203" s="34" t="str">
        <f aca="false">IF(ISBLANK(B1203),"",IF(L1203="b",K1203,IF(L1203="a","")))</f>
        <v/>
      </c>
      <c r="N1203" s="35" t="n">
        <f aca="false">IF(ISBLANK(B1203),"",IF( ISBLANK(K1203), , IF( ISBLANK(O1203), 1,) ))</f>
        <v>0</v>
      </c>
      <c r="O1203" s="44"/>
      <c r="P1203" s="37" t="str">
        <f aca="false">IF(ISBLANK(O1203),"a","b")</f>
        <v>a</v>
      </c>
      <c r="Q1203" s="34" t="str">
        <f aca="false">IF(ISBLANK(B1203),"",IF(P1203="b",O1203,IF(P1203="a","")))</f>
        <v/>
      </c>
      <c r="R1203" s="35" t="n">
        <f aca="false">IF(ISBLANK(B1203),"",IF( ISBLANK(O1203), , 1))</f>
        <v>0</v>
      </c>
      <c r="S1203" s="38" t="str">
        <f aca="true">IF(ISBLANK(B1203),"",IF( ISBLANK(K1203), "" , IF( ISBLANK(O1203), (TODAY()-K1203)/365, (O1203-K1203)/365)) )</f>
        <v/>
      </c>
      <c r="T1203" s="38" t="str">
        <f aca="false">IF(ISBLANK(B1203),"",IF( ISBLANK(K1203), "" , IF( ISBLANK(O1203), ($Z$41-K1203)/365, (O1203-K1203)/365)) )</f>
        <v/>
      </c>
      <c r="U1203" s="38" t="str">
        <f aca="true">IF(ISBLANK(B1203),"",IF( ISBLANK(O1203), "", (TODAY()-O1203)/365))</f>
        <v/>
      </c>
      <c r="V1203" s="38" t="str">
        <f aca="false">IF(ISBLANK(B1203),"",IF( ISBLANK(O1203), "", ($Z$41-O1203)/365))</f>
        <v/>
      </c>
    </row>
    <row r="1204" customFormat="false" ht="15" hidden="false" customHeight="false" outlineLevel="0" collapsed="false">
      <c r="A1204" s="1" t="n">
        <v>1208</v>
      </c>
      <c r="B1204" s="28" t="n">
        <v>401</v>
      </c>
      <c r="C1204" s="29"/>
      <c r="D1204" s="30" t="str">
        <f aca="false">CONCATENATE(E1204,", ",F1204,", кв-ры: ",H1204,", агр: ",I1204,", ",W1204)</f>
        <v>, , кв-ры: 10,20,30,40,50,60,, агр: , </v>
      </c>
      <c r="E1204" s="31"/>
      <c r="F1204" s="31"/>
      <c r="G1204" s="31"/>
      <c r="H1204" s="31" t="s">
        <v>59</v>
      </c>
      <c r="I1204" s="32"/>
      <c r="J1204" s="4"/>
      <c r="K1204" s="46"/>
      <c r="L1204" s="34" t="str">
        <f aca="false">IF(ISBLANK(K1204),"a","b")</f>
        <v>a</v>
      </c>
      <c r="M1204" s="34" t="str">
        <f aca="false">IF(ISBLANK(B1204),"",IF(L1204="b",K1204,IF(L1204="a","")))</f>
        <v/>
      </c>
      <c r="N1204" s="35" t="n">
        <f aca="false">IF(ISBLANK(B1204),"",IF( ISBLANK(K1204), , IF( ISBLANK(O1204), 1,) ))</f>
        <v>0</v>
      </c>
      <c r="O1204" s="44"/>
      <c r="P1204" s="37" t="str">
        <f aca="false">IF(ISBLANK(O1204),"a","b")</f>
        <v>a</v>
      </c>
      <c r="Q1204" s="34" t="str">
        <f aca="false">IF(ISBLANK(B1204),"",IF(P1204="b",O1204,IF(P1204="a","")))</f>
        <v/>
      </c>
      <c r="R1204" s="35" t="n">
        <f aca="false">IF(ISBLANK(B1204),"",IF( ISBLANK(O1204), , 1))</f>
        <v>0</v>
      </c>
      <c r="S1204" s="38" t="str">
        <f aca="true">IF(ISBLANK(B1204),"",IF( ISBLANK(K1204), "" , IF( ISBLANK(O1204), (TODAY()-K1204)/365, (O1204-K1204)/365)) )</f>
        <v/>
      </c>
      <c r="T1204" s="38" t="str">
        <f aca="false">IF(ISBLANK(B1204),"",IF( ISBLANK(K1204), "" , IF( ISBLANK(O1204), ($Z$41-K1204)/365, (O1204-K1204)/365)) )</f>
        <v/>
      </c>
      <c r="U1204" s="38" t="str">
        <f aca="true">IF(ISBLANK(B1204),"",IF( ISBLANK(O1204), "", (TODAY()-O1204)/365))</f>
        <v/>
      </c>
      <c r="V1204" s="38" t="str">
        <f aca="false">IF(ISBLANK(B1204),"",IF( ISBLANK(O1204), "", ($Z$41-O1204)/365))</f>
        <v/>
      </c>
    </row>
    <row r="1205" customFormat="false" ht="15" hidden="false" customHeight="false" outlineLevel="0" collapsed="false">
      <c r="A1205" s="1" t="n">
        <v>1209</v>
      </c>
      <c r="B1205" s="28" t="n">
        <v>402</v>
      </c>
      <c r="C1205" s="29" t="n">
        <v>30</v>
      </c>
      <c r="D1205" s="30" t="str">
        <f aca="false">CONCATENATE(E1205,", ",F1205,", кв-ры: ",H1205,", агр: ",I1205,", ",W1205)</f>
        <v> Суворова, 31, кв-ры: 1,11,21,31,41,51,, агр: , </v>
      </c>
      <c r="E1205" s="31" t="s">
        <v>209</v>
      </c>
      <c r="F1205" s="31" t="n">
        <v>31</v>
      </c>
      <c r="G1205" s="31" t="n">
        <v>60</v>
      </c>
      <c r="H1205" s="31" t="s">
        <v>77</v>
      </c>
      <c r="I1205" s="32"/>
      <c r="J1205" s="4"/>
      <c r="K1205" s="46"/>
      <c r="L1205" s="34" t="str">
        <f aca="false">IF(ISBLANK(K1205),"a","b")</f>
        <v>a</v>
      </c>
      <c r="M1205" s="34" t="str">
        <f aca="false">IF(ISBLANK(B1205),"",IF(L1205="b",K1205,IF(L1205="a","")))</f>
        <v/>
      </c>
      <c r="N1205" s="35" t="n">
        <f aca="false">IF(ISBLANK(B1205),"",IF( ISBLANK(K1205), , IF( ISBLANK(O1205), 1,) ))</f>
        <v>0</v>
      </c>
      <c r="O1205" s="44"/>
      <c r="P1205" s="37" t="str">
        <f aca="false">IF(ISBLANK(O1205),"a","b")</f>
        <v>a</v>
      </c>
      <c r="Q1205" s="34" t="str">
        <f aca="false">IF(ISBLANK(B1205),"",IF(P1205="b",O1205,IF(P1205="a","")))</f>
        <v/>
      </c>
      <c r="R1205" s="35" t="n">
        <f aca="false">IF(ISBLANK(B1205),"",IF( ISBLANK(O1205), , 1))</f>
        <v>0</v>
      </c>
      <c r="S1205" s="38" t="str">
        <f aca="true">IF(ISBLANK(B1205),"",IF( ISBLANK(K1205), "" , IF( ISBLANK(O1205), (TODAY()-K1205)/365, (O1205-K1205)/365)) )</f>
        <v/>
      </c>
      <c r="T1205" s="38" t="str">
        <f aca="false">IF(ISBLANK(B1205),"",IF( ISBLANK(K1205), "" , IF( ISBLANK(O1205), ($Z$41-K1205)/365, (O1205-K1205)/365)) )</f>
        <v/>
      </c>
      <c r="U1205" s="38" t="str">
        <f aca="true">IF(ISBLANK(B1205),"",IF( ISBLANK(O1205), "", (TODAY()-O1205)/365))</f>
        <v/>
      </c>
      <c r="V1205" s="38" t="str">
        <f aca="false">IF(ISBLANK(B1205),"",IF( ISBLANK(O1205), "", ($Z$41-O1205)/365))</f>
        <v/>
      </c>
    </row>
    <row r="1206" customFormat="false" ht="15" hidden="false" customHeight="false" outlineLevel="0" collapsed="false">
      <c r="A1206" s="1" t="n">
        <v>1210</v>
      </c>
      <c r="B1206" s="28" t="n">
        <v>403</v>
      </c>
      <c r="C1206" s="29"/>
      <c r="D1206" s="30" t="str">
        <f aca="false">CONCATENATE(E1206,", ",F1206,", кв-ры: ",H1206,", агр: ",I1206,", ",W1206)</f>
        <v>, , кв-ры: 2,12,22,32,42,52,, агр: , </v>
      </c>
      <c r="E1206" s="31"/>
      <c r="F1206" s="31"/>
      <c r="G1206" s="31"/>
      <c r="H1206" s="31" t="s">
        <v>78</v>
      </c>
      <c r="I1206" s="32"/>
      <c r="J1206" s="4"/>
      <c r="K1206" s="46"/>
      <c r="L1206" s="34" t="str">
        <f aca="false">IF(ISBLANK(K1206),"a","b")</f>
        <v>a</v>
      </c>
      <c r="M1206" s="34" t="str">
        <f aca="false">IF(ISBLANK(B1206),"",IF(L1206="b",K1206,IF(L1206="a","")))</f>
        <v/>
      </c>
      <c r="N1206" s="35" t="n">
        <f aca="false">IF(ISBLANK(B1206),"",IF( ISBLANK(K1206), , IF( ISBLANK(O1206), 1,) ))</f>
        <v>0</v>
      </c>
      <c r="O1206" s="44"/>
      <c r="P1206" s="37" t="str">
        <f aca="false">IF(ISBLANK(O1206),"a","b")</f>
        <v>a</v>
      </c>
      <c r="Q1206" s="34" t="str">
        <f aca="false">IF(ISBLANK(B1206),"",IF(P1206="b",O1206,IF(P1206="a","")))</f>
        <v/>
      </c>
      <c r="R1206" s="35" t="n">
        <f aca="false">IF(ISBLANK(B1206),"",IF( ISBLANK(O1206), , 1))</f>
        <v>0</v>
      </c>
      <c r="S1206" s="38" t="str">
        <f aca="true">IF(ISBLANK(B1206),"",IF( ISBLANK(K1206), "" , IF( ISBLANK(O1206), (TODAY()-K1206)/365, (O1206-K1206)/365)) )</f>
        <v/>
      </c>
      <c r="T1206" s="38" t="str">
        <f aca="false">IF(ISBLANK(B1206),"",IF( ISBLANK(K1206), "" , IF( ISBLANK(O1206), ($Z$41-K1206)/365, (O1206-K1206)/365)) )</f>
        <v/>
      </c>
      <c r="U1206" s="38" t="str">
        <f aca="true">IF(ISBLANK(B1206),"",IF( ISBLANK(O1206), "", (TODAY()-O1206)/365))</f>
        <v/>
      </c>
      <c r="V1206" s="38" t="str">
        <f aca="false">IF(ISBLANK(B1206),"",IF( ISBLANK(O1206), "", ($Z$41-O1206)/365))</f>
        <v/>
      </c>
    </row>
    <row r="1207" customFormat="false" ht="15" hidden="false" customHeight="false" outlineLevel="0" collapsed="false">
      <c r="A1207" s="1" t="n">
        <v>1211</v>
      </c>
      <c r="B1207" s="28" t="n">
        <v>404</v>
      </c>
      <c r="C1207" s="29"/>
      <c r="D1207" s="30" t="str">
        <f aca="false">CONCATENATE(E1207,", ",F1207,", кв-ры: ",H1207,", агр: ",I1207,", ",W1207)</f>
        <v>, , кв-ры: 3,13,23,33,43,53,, агр: , </v>
      </c>
      <c r="E1207" s="31"/>
      <c r="F1207" s="31"/>
      <c r="G1207" s="31"/>
      <c r="H1207" s="31" t="s">
        <v>79</v>
      </c>
      <c r="I1207" s="32"/>
      <c r="J1207" s="4"/>
      <c r="K1207" s="46"/>
      <c r="L1207" s="34" t="str">
        <f aca="false">IF(ISBLANK(K1207),"a","b")</f>
        <v>a</v>
      </c>
      <c r="M1207" s="34" t="str">
        <f aca="false">IF(ISBLANK(B1207),"",IF(L1207="b",K1207,IF(L1207="a","")))</f>
        <v/>
      </c>
      <c r="N1207" s="35" t="n">
        <f aca="false">IF(ISBLANK(B1207),"",IF( ISBLANK(K1207), , IF( ISBLANK(O1207), 1,) ))</f>
        <v>0</v>
      </c>
      <c r="O1207" s="44"/>
      <c r="P1207" s="37" t="str">
        <f aca="false">IF(ISBLANK(O1207),"a","b")</f>
        <v>a</v>
      </c>
      <c r="Q1207" s="34" t="str">
        <f aca="false">IF(ISBLANK(B1207),"",IF(P1207="b",O1207,IF(P1207="a","")))</f>
        <v/>
      </c>
      <c r="R1207" s="35" t="n">
        <f aca="false">IF(ISBLANK(B1207),"",IF( ISBLANK(O1207), , 1))</f>
        <v>0</v>
      </c>
      <c r="S1207" s="38" t="str">
        <f aca="true">IF(ISBLANK(B1207),"",IF( ISBLANK(K1207), "" , IF( ISBLANK(O1207), (TODAY()-K1207)/365, (O1207-K1207)/365)) )</f>
        <v/>
      </c>
      <c r="T1207" s="38" t="str">
        <f aca="false">IF(ISBLANK(B1207),"",IF( ISBLANK(K1207), "" , IF( ISBLANK(O1207), ($Z$41-K1207)/365, (O1207-K1207)/365)) )</f>
        <v/>
      </c>
      <c r="U1207" s="38" t="str">
        <f aca="true">IF(ISBLANK(B1207),"",IF( ISBLANK(O1207), "", (TODAY()-O1207)/365))</f>
        <v/>
      </c>
      <c r="V1207" s="38" t="str">
        <f aca="false">IF(ISBLANK(B1207),"",IF( ISBLANK(O1207), "", ($Z$41-O1207)/365))</f>
        <v/>
      </c>
    </row>
    <row r="1208" customFormat="false" ht="15" hidden="false" customHeight="false" outlineLevel="0" collapsed="false">
      <c r="A1208" s="1" t="n">
        <v>1212</v>
      </c>
      <c r="B1208" s="28" t="n">
        <v>405</v>
      </c>
      <c r="C1208" s="29"/>
      <c r="D1208" s="30" t="str">
        <f aca="false">CONCATENATE(E1208,", ",F1208,", кв-ры: ",H1208,", агр: ",I1208,", ",W1208)</f>
        <v>, , кв-ры: 4,14,24,34,44,54,, агр: , </v>
      </c>
      <c r="E1208" s="31"/>
      <c r="F1208" s="31"/>
      <c r="G1208" s="31"/>
      <c r="H1208" s="31" t="s">
        <v>80</v>
      </c>
      <c r="I1208" s="32"/>
      <c r="J1208" s="4"/>
      <c r="K1208" s="46"/>
      <c r="L1208" s="34" t="str">
        <f aca="false">IF(ISBLANK(K1208),"a","b")</f>
        <v>a</v>
      </c>
      <c r="M1208" s="34" t="str">
        <f aca="false">IF(ISBLANK(B1208),"",IF(L1208="b",K1208,IF(L1208="a","")))</f>
        <v/>
      </c>
      <c r="N1208" s="35" t="n">
        <f aca="false">IF(ISBLANK(B1208),"",IF( ISBLANK(K1208), , IF( ISBLANK(O1208), 1,) ))</f>
        <v>0</v>
      </c>
      <c r="O1208" s="44"/>
      <c r="P1208" s="37" t="str">
        <f aca="false">IF(ISBLANK(O1208),"a","b")</f>
        <v>a</v>
      </c>
      <c r="Q1208" s="34" t="str">
        <f aca="false">IF(ISBLANK(B1208),"",IF(P1208="b",O1208,IF(P1208="a","")))</f>
        <v/>
      </c>
      <c r="R1208" s="35" t="n">
        <f aca="false">IF(ISBLANK(B1208),"",IF( ISBLANK(O1208), , 1))</f>
        <v>0</v>
      </c>
      <c r="S1208" s="38" t="str">
        <f aca="true">IF(ISBLANK(B1208),"",IF( ISBLANK(K1208), "" , IF( ISBLANK(O1208), (TODAY()-K1208)/365, (O1208-K1208)/365)) )</f>
        <v/>
      </c>
      <c r="T1208" s="38" t="str">
        <f aca="false">IF(ISBLANK(B1208),"",IF( ISBLANK(K1208), "" , IF( ISBLANK(O1208), ($Z$41-K1208)/365, (O1208-K1208)/365)) )</f>
        <v/>
      </c>
      <c r="U1208" s="38" t="str">
        <f aca="true">IF(ISBLANK(B1208),"",IF( ISBLANK(O1208), "", (TODAY()-O1208)/365))</f>
        <v/>
      </c>
      <c r="V1208" s="38" t="str">
        <f aca="false">IF(ISBLANK(B1208),"",IF( ISBLANK(O1208), "", ($Z$41-O1208)/365))</f>
        <v/>
      </c>
    </row>
    <row r="1209" customFormat="false" ht="15" hidden="false" customHeight="false" outlineLevel="0" collapsed="false">
      <c r="A1209" s="1" t="n">
        <v>1213</v>
      </c>
      <c r="B1209" s="28" t="n">
        <v>406</v>
      </c>
      <c r="C1209" s="29"/>
      <c r="D1209" s="30" t="str">
        <f aca="false">CONCATENATE(E1209,", ",F1209,", кв-ры: ",H1209,", агр: ",I1209,", ",W1209)</f>
        <v>, , кв-ры: 5,15,25,35,45,55,, агр: , </v>
      </c>
      <c r="E1209" s="31"/>
      <c r="F1209" s="31"/>
      <c r="G1209" s="31"/>
      <c r="H1209" s="31" t="s">
        <v>54</v>
      </c>
      <c r="I1209" s="32"/>
      <c r="J1209" s="4"/>
      <c r="K1209" s="46"/>
      <c r="L1209" s="34" t="str">
        <f aca="false">IF(ISBLANK(K1209),"a","b")</f>
        <v>a</v>
      </c>
      <c r="M1209" s="34" t="str">
        <f aca="false">IF(ISBLANK(B1209),"",IF(L1209="b",K1209,IF(L1209="a","")))</f>
        <v/>
      </c>
      <c r="N1209" s="35" t="n">
        <f aca="false">IF(ISBLANK(B1209),"",IF( ISBLANK(K1209), , IF( ISBLANK(O1209), 1,) ))</f>
        <v>0</v>
      </c>
      <c r="O1209" s="44"/>
      <c r="P1209" s="37" t="str">
        <f aca="false">IF(ISBLANK(O1209),"a","b")</f>
        <v>a</v>
      </c>
      <c r="Q1209" s="34" t="str">
        <f aca="false">IF(ISBLANK(B1209),"",IF(P1209="b",O1209,IF(P1209="a","")))</f>
        <v/>
      </c>
      <c r="R1209" s="35" t="n">
        <f aca="false">IF(ISBLANK(B1209),"",IF( ISBLANK(O1209), , 1))</f>
        <v>0</v>
      </c>
      <c r="S1209" s="38" t="str">
        <f aca="true">IF(ISBLANK(B1209),"",IF( ISBLANK(K1209), "" , IF( ISBLANK(O1209), (TODAY()-K1209)/365, (O1209-K1209)/365)) )</f>
        <v/>
      </c>
      <c r="T1209" s="38" t="str">
        <f aca="false">IF(ISBLANK(B1209),"",IF( ISBLANK(K1209), "" , IF( ISBLANK(O1209), ($Z$41-K1209)/365, (O1209-K1209)/365)) )</f>
        <v/>
      </c>
      <c r="U1209" s="38" t="str">
        <f aca="true">IF(ISBLANK(B1209),"",IF( ISBLANK(O1209), "", (TODAY()-O1209)/365))</f>
        <v/>
      </c>
      <c r="V1209" s="38" t="str">
        <f aca="false">IF(ISBLANK(B1209),"",IF( ISBLANK(O1209), "", ($Z$41-O1209)/365))</f>
        <v/>
      </c>
    </row>
    <row r="1210" customFormat="false" ht="15" hidden="false" customHeight="false" outlineLevel="0" collapsed="false">
      <c r="A1210" s="1" t="n">
        <v>1214</v>
      </c>
      <c r="B1210" s="28" t="n">
        <v>407</v>
      </c>
      <c r="C1210" s="29"/>
      <c r="D1210" s="30" t="str">
        <f aca="false">CONCATENATE(E1210,", ",F1210,", кв-ры: ",H1210,", агр: ",I1210,", ",W1210)</f>
        <v>, , кв-ры: 6,16,26,36,46,56,, агр: , </v>
      </c>
      <c r="E1210" s="31"/>
      <c r="F1210" s="31"/>
      <c r="G1210" s="31"/>
      <c r="H1210" s="31" t="s">
        <v>55</v>
      </c>
      <c r="I1210" s="32"/>
      <c r="J1210" s="4"/>
      <c r="K1210" s="46"/>
      <c r="L1210" s="34" t="str">
        <f aca="false">IF(ISBLANK(K1210),"a","b")</f>
        <v>a</v>
      </c>
      <c r="M1210" s="34" t="str">
        <f aca="false">IF(ISBLANK(B1210),"",IF(L1210="b",K1210,IF(L1210="a","")))</f>
        <v/>
      </c>
      <c r="N1210" s="35" t="n">
        <f aca="false">IF(ISBLANK(B1210),"",IF( ISBLANK(K1210), , IF( ISBLANK(O1210), 1,) ))</f>
        <v>0</v>
      </c>
      <c r="O1210" s="44"/>
      <c r="P1210" s="37" t="str">
        <f aca="false">IF(ISBLANK(O1210),"a","b")</f>
        <v>a</v>
      </c>
      <c r="Q1210" s="34" t="str">
        <f aca="false">IF(ISBLANK(B1210),"",IF(P1210="b",O1210,IF(P1210="a","")))</f>
        <v/>
      </c>
      <c r="R1210" s="35" t="n">
        <f aca="false">IF(ISBLANK(B1210),"",IF( ISBLANK(O1210), , 1))</f>
        <v>0</v>
      </c>
      <c r="S1210" s="38" t="str">
        <f aca="true">IF(ISBLANK(B1210),"",IF( ISBLANK(K1210), "" , IF( ISBLANK(O1210), (TODAY()-K1210)/365, (O1210-K1210)/365)) )</f>
        <v/>
      </c>
      <c r="T1210" s="38" t="str">
        <f aca="false">IF(ISBLANK(B1210),"",IF( ISBLANK(K1210), "" , IF( ISBLANK(O1210), ($Z$41-K1210)/365, (O1210-K1210)/365)) )</f>
        <v/>
      </c>
      <c r="U1210" s="38" t="str">
        <f aca="true">IF(ISBLANK(B1210),"",IF( ISBLANK(O1210), "", (TODAY()-O1210)/365))</f>
        <v/>
      </c>
      <c r="V1210" s="38" t="str">
        <f aca="false">IF(ISBLANK(B1210),"",IF( ISBLANK(O1210), "", ($Z$41-O1210)/365))</f>
        <v/>
      </c>
    </row>
    <row r="1211" customFormat="false" ht="15" hidden="false" customHeight="false" outlineLevel="0" collapsed="false">
      <c r="A1211" s="1" t="n">
        <v>1215</v>
      </c>
      <c r="B1211" s="28" t="n">
        <v>408</v>
      </c>
      <c r="C1211" s="29"/>
      <c r="D1211" s="30" t="str">
        <f aca="false">CONCATENATE(E1211,", ",F1211,", кв-ры: ",H1211,", агр: ",I1211,", ",W1211)</f>
        <v>, , кв-ры: 7,17,27,37,47,57,, агр: , </v>
      </c>
      <c r="E1211" s="31"/>
      <c r="F1211" s="31"/>
      <c r="G1211" s="31"/>
      <c r="H1211" s="31" t="s">
        <v>56</v>
      </c>
      <c r="I1211" s="32"/>
      <c r="J1211" s="4"/>
      <c r="K1211" s="46"/>
      <c r="L1211" s="34" t="str">
        <f aca="false">IF(ISBLANK(K1211),"a","b")</f>
        <v>a</v>
      </c>
      <c r="M1211" s="34" t="str">
        <f aca="false">IF(ISBLANK(B1211),"",IF(L1211="b",K1211,IF(L1211="a","")))</f>
        <v/>
      </c>
      <c r="N1211" s="35" t="n">
        <f aca="false">IF(ISBLANK(B1211),"",IF( ISBLANK(K1211), , IF( ISBLANK(O1211), 1,) ))</f>
        <v>0</v>
      </c>
      <c r="O1211" s="44"/>
      <c r="P1211" s="37" t="str">
        <f aca="false">IF(ISBLANK(O1211),"a","b")</f>
        <v>a</v>
      </c>
      <c r="Q1211" s="34" t="str">
        <f aca="false">IF(ISBLANK(B1211),"",IF(P1211="b",O1211,IF(P1211="a","")))</f>
        <v/>
      </c>
      <c r="R1211" s="35" t="n">
        <f aca="false">IF(ISBLANK(B1211),"",IF( ISBLANK(O1211), , 1))</f>
        <v>0</v>
      </c>
      <c r="S1211" s="38" t="str">
        <f aca="true">IF(ISBLANK(B1211),"",IF( ISBLANK(K1211), "" , IF( ISBLANK(O1211), (TODAY()-K1211)/365, (O1211-K1211)/365)) )</f>
        <v/>
      </c>
      <c r="T1211" s="38" t="str">
        <f aca="false">IF(ISBLANK(B1211),"",IF( ISBLANK(K1211), "" , IF( ISBLANK(O1211), ($Z$41-K1211)/365, (O1211-K1211)/365)) )</f>
        <v/>
      </c>
      <c r="U1211" s="38" t="str">
        <f aca="true">IF(ISBLANK(B1211),"",IF( ISBLANK(O1211), "", (TODAY()-O1211)/365))</f>
        <v/>
      </c>
      <c r="V1211" s="38" t="str">
        <f aca="false">IF(ISBLANK(B1211),"",IF( ISBLANK(O1211), "", ($Z$41-O1211)/365))</f>
        <v/>
      </c>
    </row>
    <row r="1212" customFormat="false" ht="15" hidden="false" customHeight="false" outlineLevel="0" collapsed="false">
      <c r="A1212" s="1" t="n">
        <v>1216</v>
      </c>
      <c r="B1212" s="28" t="n">
        <v>409</v>
      </c>
      <c r="C1212" s="29"/>
      <c r="D1212" s="30" t="str">
        <f aca="false">CONCATENATE(E1212,", ",F1212,", кв-ры: ",H1212,", агр: ",I1212,", ",W1212)</f>
        <v>, , кв-ры: 8,18,28,38,48,58,, агр: , </v>
      </c>
      <c r="E1212" s="31"/>
      <c r="F1212" s="31"/>
      <c r="G1212" s="31"/>
      <c r="H1212" s="31" t="s">
        <v>57</v>
      </c>
      <c r="I1212" s="32"/>
      <c r="J1212" s="4"/>
      <c r="K1212" s="46"/>
      <c r="L1212" s="34" t="str">
        <f aca="false">IF(ISBLANK(K1212),"a","b")</f>
        <v>a</v>
      </c>
      <c r="M1212" s="34" t="str">
        <f aca="false">IF(ISBLANK(B1212),"",IF(L1212="b",K1212,IF(L1212="a","")))</f>
        <v/>
      </c>
      <c r="N1212" s="35" t="n">
        <f aca="false">IF(ISBLANK(B1212),"",IF( ISBLANK(K1212), , IF( ISBLANK(O1212), 1,) ))</f>
        <v>0</v>
      </c>
      <c r="O1212" s="44"/>
      <c r="P1212" s="37" t="str">
        <f aca="false">IF(ISBLANK(O1212),"a","b")</f>
        <v>a</v>
      </c>
      <c r="Q1212" s="34" t="str">
        <f aca="false">IF(ISBLANK(B1212),"",IF(P1212="b",O1212,IF(P1212="a","")))</f>
        <v/>
      </c>
      <c r="R1212" s="35" t="n">
        <f aca="false">IF(ISBLANK(B1212),"",IF( ISBLANK(O1212), , 1))</f>
        <v>0</v>
      </c>
      <c r="S1212" s="38" t="str">
        <f aca="true">IF(ISBLANK(B1212),"",IF( ISBLANK(K1212), "" , IF( ISBLANK(O1212), (TODAY()-K1212)/365, (O1212-K1212)/365)) )</f>
        <v/>
      </c>
      <c r="T1212" s="38" t="str">
        <f aca="false">IF(ISBLANK(B1212),"",IF( ISBLANK(K1212), "" , IF( ISBLANK(O1212), ($Z$41-K1212)/365, (O1212-K1212)/365)) )</f>
        <v/>
      </c>
      <c r="U1212" s="38" t="str">
        <f aca="true">IF(ISBLANK(B1212),"",IF( ISBLANK(O1212), "", (TODAY()-O1212)/365))</f>
        <v/>
      </c>
      <c r="V1212" s="38" t="str">
        <f aca="false">IF(ISBLANK(B1212),"",IF( ISBLANK(O1212), "", ($Z$41-O1212)/365))</f>
        <v/>
      </c>
    </row>
    <row r="1213" customFormat="false" ht="15" hidden="false" customHeight="false" outlineLevel="0" collapsed="false">
      <c r="A1213" s="1" t="n">
        <v>1217</v>
      </c>
      <c r="B1213" s="28" t="n">
        <v>410</v>
      </c>
      <c r="C1213" s="29"/>
      <c r="D1213" s="30" t="str">
        <f aca="false">CONCATENATE(E1213,", ",F1213,", кв-ры: ",H1213,", агр: ",I1213,", ",W1213)</f>
        <v>, , кв-ры: 9,19,29,39,49,59,, агр: , </v>
      </c>
      <c r="E1213" s="31"/>
      <c r="F1213" s="31"/>
      <c r="G1213" s="31"/>
      <c r="H1213" s="31" t="s">
        <v>58</v>
      </c>
      <c r="I1213" s="32"/>
      <c r="J1213" s="4"/>
      <c r="K1213" s="46"/>
      <c r="L1213" s="34" t="str">
        <f aca="false">IF(ISBLANK(K1213),"a","b")</f>
        <v>a</v>
      </c>
      <c r="M1213" s="34" t="str">
        <f aca="false">IF(ISBLANK(B1213),"",IF(L1213="b",K1213,IF(L1213="a","")))</f>
        <v/>
      </c>
      <c r="N1213" s="35" t="n">
        <f aca="false">IF(ISBLANK(B1213),"",IF( ISBLANK(K1213), , IF( ISBLANK(O1213), 1,) ))</f>
        <v>0</v>
      </c>
      <c r="O1213" s="44"/>
      <c r="P1213" s="37" t="str">
        <f aca="false">IF(ISBLANK(O1213),"a","b")</f>
        <v>a</v>
      </c>
      <c r="Q1213" s="34" t="str">
        <f aca="false">IF(ISBLANK(B1213),"",IF(P1213="b",O1213,IF(P1213="a","")))</f>
        <v/>
      </c>
      <c r="R1213" s="35" t="n">
        <f aca="false">IF(ISBLANK(B1213),"",IF( ISBLANK(O1213), , 1))</f>
        <v>0</v>
      </c>
      <c r="S1213" s="38" t="str">
        <f aca="true">IF(ISBLANK(B1213),"",IF( ISBLANK(K1213), "" , IF( ISBLANK(O1213), (TODAY()-K1213)/365, (O1213-K1213)/365)) )</f>
        <v/>
      </c>
      <c r="T1213" s="38" t="str">
        <f aca="false">IF(ISBLANK(B1213),"",IF( ISBLANK(K1213), "" , IF( ISBLANK(O1213), ($Z$41-K1213)/365, (O1213-K1213)/365)) )</f>
        <v/>
      </c>
      <c r="U1213" s="38" t="str">
        <f aca="true">IF(ISBLANK(B1213),"",IF( ISBLANK(O1213), "", (TODAY()-O1213)/365))</f>
        <v/>
      </c>
      <c r="V1213" s="38" t="str">
        <f aca="false">IF(ISBLANK(B1213),"",IF( ISBLANK(O1213), "", ($Z$41-O1213)/365))</f>
        <v/>
      </c>
    </row>
    <row r="1214" customFormat="false" ht="15" hidden="false" customHeight="false" outlineLevel="0" collapsed="false">
      <c r="A1214" s="1" t="n">
        <v>1218</v>
      </c>
      <c r="B1214" s="28" t="n">
        <v>411</v>
      </c>
      <c r="C1214" s="29"/>
      <c r="D1214" s="30" t="str">
        <f aca="false">CONCATENATE(E1214,", ",F1214,", кв-ры: ",H1214,", агр: ",I1214,", ",W1214)</f>
        <v>, , кв-ры: 10,20,30,40,50,60,, агр: , </v>
      </c>
      <c r="E1214" s="31"/>
      <c r="F1214" s="31"/>
      <c r="G1214" s="31"/>
      <c r="H1214" s="31" t="s">
        <v>59</v>
      </c>
      <c r="I1214" s="32"/>
      <c r="J1214" s="4"/>
      <c r="K1214" s="46"/>
      <c r="L1214" s="34" t="str">
        <f aca="false">IF(ISBLANK(K1214),"a","b")</f>
        <v>a</v>
      </c>
      <c r="M1214" s="34" t="str">
        <f aca="false">IF(ISBLANK(B1214),"",IF(L1214="b",K1214,IF(L1214="a","")))</f>
        <v/>
      </c>
      <c r="N1214" s="35" t="n">
        <f aca="false">IF(ISBLANK(B1214),"",IF( ISBLANK(K1214), , IF( ISBLANK(O1214), 1,) ))</f>
        <v>0</v>
      </c>
      <c r="O1214" s="44"/>
      <c r="P1214" s="37" t="str">
        <f aca="false">IF(ISBLANK(O1214),"a","b")</f>
        <v>a</v>
      </c>
      <c r="Q1214" s="34" t="str">
        <f aca="false">IF(ISBLANK(B1214),"",IF(P1214="b",O1214,IF(P1214="a","")))</f>
        <v/>
      </c>
      <c r="R1214" s="35" t="n">
        <f aca="false">IF(ISBLANK(B1214),"",IF( ISBLANK(O1214), , 1))</f>
        <v>0</v>
      </c>
      <c r="S1214" s="38" t="str">
        <f aca="true">IF(ISBLANK(B1214),"",IF( ISBLANK(K1214), "" , IF( ISBLANK(O1214), (TODAY()-K1214)/365, (O1214-K1214)/365)) )</f>
        <v/>
      </c>
      <c r="T1214" s="38" t="str">
        <f aca="false">IF(ISBLANK(B1214),"",IF( ISBLANK(K1214), "" , IF( ISBLANK(O1214), ($Z$41-K1214)/365, (O1214-K1214)/365)) )</f>
        <v/>
      </c>
      <c r="U1214" s="38" t="str">
        <f aca="true">IF(ISBLANK(B1214),"",IF( ISBLANK(O1214), "", (TODAY()-O1214)/365))</f>
        <v/>
      </c>
      <c r="V1214" s="38" t="str">
        <f aca="false">IF(ISBLANK(B1214),"",IF( ISBLANK(O1214), "", ($Z$41-O1214)/365))</f>
        <v/>
      </c>
    </row>
    <row r="1215" customFormat="false" ht="15" hidden="false" customHeight="false" outlineLevel="0" collapsed="false">
      <c r="A1215" s="1" t="n">
        <v>1219</v>
      </c>
      <c r="B1215" s="28" t="n">
        <v>412</v>
      </c>
      <c r="C1215" s="29" t="n">
        <v>31</v>
      </c>
      <c r="D1215" s="30" t="str">
        <f aca="false">CONCATENATE(E1215,", ",F1215,", кв-ры: ",H1215,", агр: ",I1215,", ",W1215)</f>
        <v> Суворова, 33, кв-ры: 1,11,21,31,41,51,, агр: есть камера наблюдениия, </v>
      </c>
      <c r="E1215" s="31" t="s">
        <v>209</v>
      </c>
      <c r="F1215" s="31" t="n">
        <v>33</v>
      </c>
      <c r="G1215" s="31" t="n">
        <v>60</v>
      </c>
      <c r="H1215" s="31" t="s">
        <v>77</v>
      </c>
      <c r="I1215" s="32" t="s">
        <v>218</v>
      </c>
      <c r="J1215" s="4"/>
      <c r="K1215" s="46"/>
      <c r="L1215" s="34" t="str">
        <f aca="false">IF(ISBLANK(K1215),"a","b")</f>
        <v>a</v>
      </c>
      <c r="M1215" s="34" t="str">
        <f aca="false">IF(ISBLANK(B1215),"",IF(L1215="b",K1215,IF(L1215="a","")))</f>
        <v/>
      </c>
      <c r="N1215" s="35" t="n">
        <f aca="false">IF(ISBLANK(B1215),"",IF( ISBLANK(K1215), , IF( ISBLANK(O1215), 1,) ))</f>
        <v>0</v>
      </c>
      <c r="O1215" s="44"/>
      <c r="P1215" s="37" t="str">
        <f aca="false">IF(ISBLANK(O1215),"a","b")</f>
        <v>a</v>
      </c>
      <c r="Q1215" s="34" t="str">
        <f aca="false">IF(ISBLANK(B1215),"",IF(P1215="b",O1215,IF(P1215="a","")))</f>
        <v/>
      </c>
      <c r="R1215" s="35" t="n">
        <f aca="false">IF(ISBLANK(B1215),"",IF( ISBLANK(O1215), , 1))</f>
        <v>0</v>
      </c>
      <c r="S1215" s="38" t="str">
        <f aca="true">IF(ISBLANK(B1215),"",IF( ISBLANK(K1215), "" , IF( ISBLANK(O1215), (TODAY()-K1215)/365, (O1215-K1215)/365)) )</f>
        <v/>
      </c>
      <c r="T1215" s="38" t="str">
        <f aca="false">IF(ISBLANK(B1215),"",IF( ISBLANK(K1215), "" , IF( ISBLANK(O1215), ($Z$41-K1215)/365, (O1215-K1215)/365)) )</f>
        <v/>
      </c>
      <c r="U1215" s="38" t="str">
        <f aca="true">IF(ISBLANK(B1215),"",IF( ISBLANK(O1215), "", (TODAY()-O1215)/365))</f>
        <v/>
      </c>
      <c r="V1215" s="38" t="str">
        <f aca="false">IF(ISBLANK(B1215),"",IF( ISBLANK(O1215), "", ($Z$41-O1215)/365))</f>
        <v/>
      </c>
    </row>
    <row r="1216" customFormat="false" ht="15" hidden="false" customHeight="false" outlineLevel="0" collapsed="false">
      <c r="A1216" s="1" t="n">
        <v>1220</v>
      </c>
      <c r="B1216" s="28" t="n">
        <v>413</v>
      </c>
      <c r="C1216" s="29"/>
      <c r="D1216" s="30" t="str">
        <f aca="false">CONCATENATE(E1216,", ",F1216,", кв-ры: ",H1216,", агр: ",I1216,", ",W1216)</f>
        <v>, , кв-ры: 2,12,22,32,42,52,, агр: , </v>
      </c>
      <c r="E1216" s="31"/>
      <c r="F1216" s="31"/>
      <c r="G1216" s="31"/>
      <c r="H1216" s="31" t="s">
        <v>78</v>
      </c>
      <c r="I1216" s="32"/>
      <c r="J1216" s="4"/>
      <c r="K1216" s="46"/>
      <c r="L1216" s="34" t="str">
        <f aca="false">IF(ISBLANK(K1216),"a","b")</f>
        <v>a</v>
      </c>
      <c r="M1216" s="34" t="str">
        <f aca="false">IF(ISBLANK(B1216),"",IF(L1216="b",K1216,IF(L1216="a","")))</f>
        <v/>
      </c>
      <c r="N1216" s="35" t="n">
        <f aca="false">IF(ISBLANK(B1216),"",IF( ISBLANK(K1216), , IF( ISBLANK(O1216), 1,) ))</f>
        <v>0</v>
      </c>
      <c r="O1216" s="44"/>
      <c r="P1216" s="37" t="str">
        <f aca="false">IF(ISBLANK(O1216),"a","b")</f>
        <v>a</v>
      </c>
      <c r="Q1216" s="34" t="str">
        <f aca="false">IF(ISBLANK(B1216),"",IF(P1216="b",O1216,IF(P1216="a","")))</f>
        <v/>
      </c>
      <c r="R1216" s="35" t="n">
        <f aca="false">IF(ISBLANK(B1216),"",IF( ISBLANK(O1216), , 1))</f>
        <v>0</v>
      </c>
      <c r="S1216" s="38" t="str">
        <f aca="true">IF(ISBLANK(B1216),"",IF( ISBLANK(K1216), "" , IF( ISBLANK(O1216), (TODAY()-K1216)/365, (O1216-K1216)/365)) )</f>
        <v/>
      </c>
      <c r="T1216" s="38" t="str">
        <f aca="false">IF(ISBLANK(B1216),"",IF( ISBLANK(K1216), "" , IF( ISBLANK(O1216), ($Z$41-K1216)/365, (O1216-K1216)/365)) )</f>
        <v/>
      </c>
      <c r="U1216" s="38" t="str">
        <f aca="true">IF(ISBLANK(B1216),"",IF( ISBLANK(O1216), "", (TODAY()-O1216)/365))</f>
        <v/>
      </c>
      <c r="V1216" s="38" t="str">
        <f aca="false">IF(ISBLANK(B1216),"",IF( ISBLANK(O1216), "", ($Z$41-O1216)/365))</f>
        <v/>
      </c>
    </row>
    <row r="1217" customFormat="false" ht="15" hidden="false" customHeight="false" outlineLevel="0" collapsed="false">
      <c r="A1217" s="1" t="n">
        <v>1221</v>
      </c>
      <c r="B1217" s="28" t="n">
        <v>414</v>
      </c>
      <c r="C1217" s="29"/>
      <c r="D1217" s="30" t="str">
        <f aca="false">CONCATENATE(E1217,", ",F1217,", кв-ры: ",H1217,", агр: ",I1217,", ",W1217)</f>
        <v>, , кв-ры: 3,13,23,33,43,53,, агр: , </v>
      </c>
      <c r="E1217" s="31"/>
      <c r="F1217" s="31"/>
      <c r="G1217" s="31"/>
      <c r="H1217" s="31" t="s">
        <v>79</v>
      </c>
      <c r="I1217" s="32"/>
      <c r="J1217" s="4"/>
      <c r="K1217" s="46"/>
      <c r="L1217" s="34" t="str">
        <f aca="false">IF(ISBLANK(K1217),"a","b")</f>
        <v>a</v>
      </c>
      <c r="M1217" s="34" t="str">
        <f aca="false">IF(ISBLANK(B1217),"",IF(L1217="b",K1217,IF(L1217="a","")))</f>
        <v/>
      </c>
      <c r="N1217" s="35" t="n">
        <f aca="false">IF(ISBLANK(B1217),"",IF( ISBLANK(K1217), , IF( ISBLANK(O1217), 1,) ))</f>
        <v>0</v>
      </c>
      <c r="O1217" s="44"/>
      <c r="P1217" s="37" t="str">
        <f aca="false">IF(ISBLANK(O1217),"a","b")</f>
        <v>a</v>
      </c>
      <c r="Q1217" s="34" t="str">
        <f aca="false">IF(ISBLANK(B1217),"",IF(P1217="b",O1217,IF(P1217="a","")))</f>
        <v/>
      </c>
      <c r="R1217" s="35" t="n">
        <f aca="false">IF(ISBLANK(B1217),"",IF( ISBLANK(O1217), , 1))</f>
        <v>0</v>
      </c>
      <c r="S1217" s="38" t="str">
        <f aca="true">IF(ISBLANK(B1217),"",IF( ISBLANK(K1217), "" , IF( ISBLANK(O1217), (TODAY()-K1217)/365, (O1217-K1217)/365)) )</f>
        <v/>
      </c>
      <c r="T1217" s="38" t="str">
        <f aca="false">IF(ISBLANK(B1217),"",IF( ISBLANK(K1217), "" , IF( ISBLANK(O1217), ($Z$41-K1217)/365, (O1217-K1217)/365)) )</f>
        <v/>
      </c>
      <c r="U1217" s="38" t="str">
        <f aca="true">IF(ISBLANK(B1217),"",IF( ISBLANK(O1217), "", (TODAY()-O1217)/365))</f>
        <v/>
      </c>
      <c r="V1217" s="38" t="str">
        <f aca="false">IF(ISBLANK(B1217),"",IF( ISBLANK(O1217), "", ($Z$41-O1217)/365))</f>
        <v/>
      </c>
    </row>
    <row r="1218" customFormat="false" ht="15" hidden="false" customHeight="false" outlineLevel="0" collapsed="false">
      <c r="A1218" s="1" t="n">
        <v>1222</v>
      </c>
      <c r="B1218" s="28" t="n">
        <v>415</v>
      </c>
      <c r="C1218" s="29"/>
      <c r="D1218" s="30" t="str">
        <f aca="false">CONCATENATE(E1218,", ",F1218,", кв-ры: ",H1218,", агр: ",I1218,", ",W1218)</f>
        <v>, , кв-ры: 4,14,24,34,44,54,, агр: , </v>
      </c>
      <c r="E1218" s="31"/>
      <c r="F1218" s="31"/>
      <c r="G1218" s="31"/>
      <c r="H1218" s="31" t="s">
        <v>80</v>
      </c>
      <c r="I1218" s="32"/>
      <c r="J1218" s="4"/>
      <c r="K1218" s="46"/>
      <c r="L1218" s="34" t="str">
        <f aca="false">IF(ISBLANK(K1218),"a","b")</f>
        <v>a</v>
      </c>
      <c r="M1218" s="34" t="str">
        <f aca="false">IF(ISBLANK(B1218),"",IF(L1218="b",K1218,IF(L1218="a","")))</f>
        <v/>
      </c>
      <c r="N1218" s="35" t="n">
        <f aca="false">IF(ISBLANK(B1218),"",IF( ISBLANK(K1218), , IF( ISBLANK(O1218), 1,) ))</f>
        <v>0</v>
      </c>
      <c r="O1218" s="44"/>
      <c r="P1218" s="37" t="str">
        <f aca="false">IF(ISBLANK(O1218),"a","b")</f>
        <v>a</v>
      </c>
      <c r="Q1218" s="34" t="str">
        <f aca="false">IF(ISBLANK(B1218),"",IF(P1218="b",O1218,IF(P1218="a","")))</f>
        <v/>
      </c>
      <c r="R1218" s="35" t="n">
        <f aca="false">IF(ISBLANK(B1218),"",IF( ISBLANK(O1218), , 1))</f>
        <v>0</v>
      </c>
      <c r="S1218" s="38" t="str">
        <f aca="true">IF(ISBLANK(B1218),"",IF( ISBLANK(K1218), "" , IF( ISBLANK(O1218), (TODAY()-K1218)/365, (O1218-K1218)/365)) )</f>
        <v/>
      </c>
      <c r="T1218" s="38" t="str">
        <f aca="false">IF(ISBLANK(B1218),"",IF( ISBLANK(K1218), "" , IF( ISBLANK(O1218), ($Z$41-K1218)/365, (O1218-K1218)/365)) )</f>
        <v/>
      </c>
      <c r="U1218" s="38" t="str">
        <f aca="true">IF(ISBLANK(B1218),"",IF( ISBLANK(O1218), "", (TODAY()-O1218)/365))</f>
        <v/>
      </c>
      <c r="V1218" s="38" t="str">
        <f aca="false">IF(ISBLANK(B1218),"",IF( ISBLANK(O1218), "", ($Z$41-O1218)/365))</f>
        <v/>
      </c>
    </row>
    <row r="1219" customFormat="false" ht="15" hidden="false" customHeight="false" outlineLevel="0" collapsed="false">
      <c r="A1219" s="1" t="n">
        <v>1223</v>
      </c>
      <c r="B1219" s="28" t="n">
        <v>416</v>
      </c>
      <c r="C1219" s="29"/>
      <c r="D1219" s="30" t="str">
        <f aca="false">CONCATENATE(E1219,", ",F1219,", кв-ры: ",H1219,", агр: ",I1219,", ",W1219)</f>
        <v>, , кв-ры: 5,15,25,35,45,55,, агр: , </v>
      </c>
      <c r="E1219" s="31"/>
      <c r="F1219" s="31"/>
      <c r="G1219" s="31"/>
      <c r="H1219" s="31" t="s">
        <v>54</v>
      </c>
      <c r="I1219" s="32"/>
      <c r="J1219" s="4"/>
      <c r="K1219" s="46"/>
      <c r="L1219" s="34" t="str">
        <f aca="false">IF(ISBLANK(K1219),"a","b")</f>
        <v>a</v>
      </c>
      <c r="M1219" s="34" t="str">
        <f aca="false">IF(ISBLANK(B1219),"",IF(L1219="b",K1219,IF(L1219="a","")))</f>
        <v/>
      </c>
      <c r="N1219" s="35" t="n">
        <f aca="false">IF(ISBLANK(B1219),"",IF( ISBLANK(K1219), , IF( ISBLANK(O1219), 1,) ))</f>
        <v>0</v>
      </c>
      <c r="O1219" s="44"/>
      <c r="P1219" s="37" t="str">
        <f aca="false">IF(ISBLANK(O1219),"a","b")</f>
        <v>a</v>
      </c>
      <c r="Q1219" s="34" t="str">
        <f aca="false">IF(ISBLANK(B1219),"",IF(P1219="b",O1219,IF(P1219="a","")))</f>
        <v/>
      </c>
      <c r="R1219" s="35" t="n">
        <f aca="false">IF(ISBLANK(B1219),"",IF( ISBLANK(O1219), , 1))</f>
        <v>0</v>
      </c>
      <c r="S1219" s="38" t="str">
        <f aca="true">IF(ISBLANK(B1219),"",IF( ISBLANK(K1219), "" , IF( ISBLANK(O1219), (TODAY()-K1219)/365, (O1219-K1219)/365)) )</f>
        <v/>
      </c>
      <c r="T1219" s="38" t="str">
        <f aca="false">IF(ISBLANK(B1219),"",IF( ISBLANK(K1219), "" , IF( ISBLANK(O1219), ($Z$41-K1219)/365, (O1219-K1219)/365)) )</f>
        <v/>
      </c>
      <c r="U1219" s="38" t="str">
        <f aca="true">IF(ISBLANK(B1219),"",IF( ISBLANK(O1219), "", (TODAY()-O1219)/365))</f>
        <v/>
      </c>
      <c r="V1219" s="38" t="str">
        <f aca="false">IF(ISBLANK(B1219),"",IF( ISBLANK(O1219), "", ($Z$41-O1219)/365))</f>
        <v/>
      </c>
    </row>
    <row r="1220" customFormat="false" ht="15" hidden="false" customHeight="false" outlineLevel="0" collapsed="false">
      <c r="A1220" s="1" t="n">
        <v>1224</v>
      </c>
      <c r="B1220" s="28" t="n">
        <v>417</v>
      </c>
      <c r="C1220" s="29"/>
      <c r="D1220" s="30" t="str">
        <f aca="false">CONCATENATE(E1220,", ",F1220,", кв-ры: ",H1220,", агр: ",I1220,", ",W1220)</f>
        <v>, , кв-ры: 6,16,26,36,46,56,, агр: , </v>
      </c>
      <c r="E1220" s="31"/>
      <c r="F1220" s="31"/>
      <c r="G1220" s="31"/>
      <c r="H1220" s="31" t="s">
        <v>55</v>
      </c>
      <c r="I1220" s="32"/>
      <c r="J1220" s="4"/>
      <c r="K1220" s="46"/>
      <c r="L1220" s="34" t="str">
        <f aca="false">IF(ISBLANK(K1220),"a","b")</f>
        <v>a</v>
      </c>
      <c r="M1220" s="34" t="str">
        <f aca="false">IF(ISBLANK(B1220),"",IF(L1220="b",K1220,IF(L1220="a","")))</f>
        <v/>
      </c>
      <c r="N1220" s="35" t="n">
        <f aca="false">IF(ISBLANK(B1220),"",IF( ISBLANK(K1220), , IF( ISBLANK(O1220), 1,) ))</f>
        <v>0</v>
      </c>
      <c r="O1220" s="44"/>
      <c r="P1220" s="37" t="str">
        <f aca="false">IF(ISBLANK(O1220),"a","b")</f>
        <v>a</v>
      </c>
      <c r="Q1220" s="34" t="str">
        <f aca="false">IF(ISBLANK(B1220),"",IF(P1220="b",O1220,IF(P1220="a","")))</f>
        <v/>
      </c>
      <c r="R1220" s="35" t="n">
        <f aca="false">IF(ISBLANK(B1220),"",IF( ISBLANK(O1220), , 1))</f>
        <v>0</v>
      </c>
      <c r="S1220" s="38" t="str">
        <f aca="true">IF(ISBLANK(B1220),"",IF( ISBLANK(K1220), "" , IF( ISBLANK(O1220), (TODAY()-K1220)/365, (O1220-K1220)/365)) )</f>
        <v/>
      </c>
      <c r="T1220" s="38" t="str">
        <f aca="false">IF(ISBLANK(B1220),"",IF( ISBLANK(K1220), "" , IF( ISBLANK(O1220), ($Z$41-K1220)/365, (O1220-K1220)/365)) )</f>
        <v/>
      </c>
      <c r="U1220" s="38" t="str">
        <f aca="true">IF(ISBLANK(B1220),"",IF( ISBLANK(O1220), "", (TODAY()-O1220)/365))</f>
        <v/>
      </c>
      <c r="V1220" s="38" t="str">
        <f aca="false">IF(ISBLANK(B1220),"",IF( ISBLANK(O1220), "", ($Z$41-O1220)/365))</f>
        <v/>
      </c>
    </row>
    <row r="1221" customFormat="false" ht="15" hidden="false" customHeight="false" outlineLevel="0" collapsed="false">
      <c r="A1221" s="1" t="n">
        <v>1225</v>
      </c>
      <c r="B1221" s="28" t="n">
        <v>418</v>
      </c>
      <c r="C1221" s="29"/>
      <c r="D1221" s="30" t="str">
        <f aca="false">CONCATENATE(E1221,", ",F1221,", кв-ры: ",H1221,", агр: ",I1221,", ",W1221)</f>
        <v>, , кв-ры: 7,17,27,37,47,57,, агр: , </v>
      </c>
      <c r="E1221" s="31"/>
      <c r="F1221" s="31"/>
      <c r="G1221" s="31"/>
      <c r="H1221" s="31" t="s">
        <v>56</v>
      </c>
      <c r="I1221" s="32"/>
      <c r="J1221" s="4"/>
      <c r="K1221" s="46"/>
      <c r="L1221" s="34" t="str">
        <f aca="false">IF(ISBLANK(K1221),"a","b")</f>
        <v>a</v>
      </c>
      <c r="M1221" s="34" t="str">
        <f aca="false">IF(ISBLANK(B1221),"",IF(L1221="b",K1221,IF(L1221="a","")))</f>
        <v/>
      </c>
      <c r="N1221" s="35" t="n">
        <f aca="false">IF(ISBLANK(B1221),"",IF( ISBLANK(K1221), , IF( ISBLANK(O1221), 1,) ))</f>
        <v>0</v>
      </c>
      <c r="O1221" s="44"/>
      <c r="P1221" s="37" t="str">
        <f aca="false">IF(ISBLANK(O1221),"a","b")</f>
        <v>a</v>
      </c>
      <c r="Q1221" s="34" t="str">
        <f aca="false">IF(ISBLANK(B1221),"",IF(P1221="b",O1221,IF(P1221="a","")))</f>
        <v/>
      </c>
      <c r="R1221" s="35" t="n">
        <f aca="false">IF(ISBLANK(B1221),"",IF( ISBLANK(O1221), , 1))</f>
        <v>0</v>
      </c>
      <c r="S1221" s="38" t="str">
        <f aca="true">IF(ISBLANK(B1221),"",IF( ISBLANK(K1221), "" , IF( ISBLANK(O1221), (TODAY()-K1221)/365, (O1221-K1221)/365)) )</f>
        <v/>
      </c>
      <c r="T1221" s="38" t="str">
        <f aca="false">IF(ISBLANK(B1221),"",IF( ISBLANK(K1221), "" , IF( ISBLANK(O1221), ($Z$41-K1221)/365, (O1221-K1221)/365)) )</f>
        <v/>
      </c>
      <c r="U1221" s="38" t="str">
        <f aca="true">IF(ISBLANK(B1221),"",IF( ISBLANK(O1221), "", (TODAY()-O1221)/365))</f>
        <v/>
      </c>
      <c r="V1221" s="38" t="str">
        <f aca="false">IF(ISBLANK(B1221),"",IF( ISBLANK(O1221), "", ($Z$41-O1221)/365))</f>
        <v/>
      </c>
    </row>
    <row r="1222" customFormat="false" ht="15" hidden="false" customHeight="false" outlineLevel="0" collapsed="false">
      <c r="A1222" s="1" t="n">
        <v>1226</v>
      </c>
      <c r="B1222" s="28" t="n">
        <v>419</v>
      </c>
      <c r="C1222" s="29"/>
      <c r="D1222" s="30" t="str">
        <f aca="false">CONCATENATE(E1222,", ",F1222,", кв-ры: ",H1222,", агр: ",I1222,", ",W1222)</f>
        <v>, , кв-ры: 8,18,28,38,48,58,, агр: , </v>
      </c>
      <c r="E1222" s="31"/>
      <c r="F1222" s="31"/>
      <c r="G1222" s="31"/>
      <c r="H1222" s="31" t="s">
        <v>57</v>
      </c>
      <c r="I1222" s="32"/>
      <c r="J1222" s="4"/>
      <c r="K1222" s="46"/>
      <c r="L1222" s="34" t="str">
        <f aca="false">IF(ISBLANK(K1222),"a","b")</f>
        <v>a</v>
      </c>
      <c r="M1222" s="34" t="str">
        <f aca="false">IF(ISBLANK(B1222),"",IF(L1222="b",K1222,IF(L1222="a","")))</f>
        <v/>
      </c>
      <c r="N1222" s="35" t="n">
        <f aca="false">IF(ISBLANK(B1222),"",IF( ISBLANK(K1222), , IF( ISBLANK(O1222), 1,) ))</f>
        <v>0</v>
      </c>
      <c r="O1222" s="44"/>
      <c r="P1222" s="37" t="str">
        <f aca="false">IF(ISBLANK(O1222),"a","b")</f>
        <v>a</v>
      </c>
      <c r="Q1222" s="34" t="str">
        <f aca="false">IF(ISBLANK(B1222),"",IF(P1222="b",O1222,IF(P1222="a","")))</f>
        <v/>
      </c>
      <c r="R1222" s="35" t="n">
        <f aca="false">IF(ISBLANK(B1222),"",IF( ISBLANK(O1222), , 1))</f>
        <v>0</v>
      </c>
      <c r="S1222" s="38" t="str">
        <f aca="true">IF(ISBLANK(B1222),"",IF( ISBLANK(K1222), "" , IF( ISBLANK(O1222), (TODAY()-K1222)/365, (O1222-K1222)/365)) )</f>
        <v/>
      </c>
      <c r="T1222" s="38" t="str">
        <f aca="false">IF(ISBLANK(B1222),"",IF( ISBLANK(K1222), "" , IF( ISBLANK(O1222), ($Z$41-K1222)/365, (O1222-K1222)/365)) )</f>
        <v/>
      </c>
      <c r="U1222" s="38" t="str">
        <f aca="true">IF(ISBLANK(B1222),"",IF( ISBLANK(O1222), "", (TODAY()-O1222)/365))</f>
        <v/>
      </c>
      <c r="V1222" s="38" t="str">
        <f aca="false">IF(ISBLANK(B1222),"",IF( ISBLANK(O1222), "", ($Z$41-O1222)/365))</f>
        <v/>
      </c>
    </row>
    <row r="1223" customFormat="false" ht="15" hidden="false" customHeight="false" outlineLevel="0" collapsed="false">
      <c r="A1223" s="1" t="n">
        <v>1227</v>
      </c>
      <c r="B1223" s="28" t="n">
        <v>420</v>
      </c>
      <c r="C1223" s="29"/>
      <c r="D1223" s="30" t="str">
        <f aca="false">CONCATENATE(E1223,", ",F1223,", кв-ры: ",H1223,", агр: ",I1223,", ",W1223)</f>
        <v>, , кв-ры: 9,19,29,39,49,59,, агр: , </v>
      </c>
      <c r="E1223" s="31"/>
      <c r="F1223" s="31"/>
      <c r="G1223" s="31"/>
      <c r="H1223" s="31" t="s">
        <v>58</v>
      </c>
      <c r="I1223" s="32"/>
      <c r="J1223" s="4"/>
      <c r="K1223" s="46"/>
      <c r="L1223" s="34" t="str">
        <f aca="false">IF(ISBLANK(K1223),"a","b")</f>
        <v>a</v>
      </c>
      <c r="M1223" s="34" t="str">
        <f aca="false">IF(ISBLANK(B1223),"",IF(L1223="b",K1223,IF(L1223="a","")))</f>
        <v/>
      </c>
      <c r="N1223" s="35" t="n">
        <f aca="false">IF(ISBLANK(B1223),"",IF( ISBLANK(K1223), , IF( ISBLANK(O1223), 1,) ))</f>
        <v>0</v>
      </c>
      <c r="O1223" s="44"/>
      <c r="P1223" s="37" t="str">
        <f aca="false">IF(ISBLANK(O1223),"a","b")</f>
        <v>a</v>
      </c>
      <c r="Q1223" s="34" t="str">
        <f aca="false">IF(ISBLANK(B1223),"",IF(P1223="b",O1223,IF(P1223="a","")))</f>
        <v/>
      </c>
      <c r="R1223" s="35" t="n">
        <f aca="false">IF(ISBLANK(B1223),"",IF( ISBLANK(O1223), , 1))</f>
        <v>0</v>
      </c>
      <c r="S1223" s="38" t="str">
        <f aca="true">IF(ISBLANK(B1223),"",IF( ISBLANK(K1223), "" , IF( ISBLANK(O1223), (TODAY()-K1223)/365, (O1223-K1223)/365)) )</f>
        <v/>
      </c>
      <c r="T1223" s="38" t="str">
        <f aca="false">IF(ISBLANK(B1223),"",IF( ISBLANK(K1223), "" , IF( ISBLANK(O1223), ($Z$41-K1223)/365, (O1223-K1223)/365)) )</f>
        <v/>
      </c>
      <c r="U1223" s="38" t="str">
        <f aca="true">IF(ISBLANK(B1223),"",IF( ISBLANK(O1223), "", (TODAY()-O1223)/365))</f>
        <v/>
      </c>
      <c r="V1223" s="38" t="str">
        <f aca="false">IF(ISBLANK(B1223),"",IF( ISBLANK(O1223), "", ($Z$41-O1223)/365))</f>
        <v/>
      </c>
    </row>
    <row r="1224" customFormat="false" ht="15" hidden="false" customHeight="false" outlineLevel="0" collapsed="false">
      <c r="A1224" s="1" t="n">
        <v>1228</v>
      </c>
      <c r="B1224" s="28" t="n">
        <v>421</v>
      </c>
      <c r="C1224" s="29"/>
      <c r="D1224" s="30" t="str">
        <f aca="false">CONCATENATE(E1224,", ",F1224,", кв-ры: ",H1224,", агр: ",I1224,", ",W1224)</f>
        <v>, , кв-ры: 10,20,30,40,50,60,, агр: , </v>
      </c>
      <c r="E1224" s="31"/>
      <c r="F1224" s="31"/>
      <c r="G1224" s="31"/>
      <c r="H1224" s="31" t="s">
        <v>59</v>
      </c>
      <c r="I1224" s="32"/>
      <c r="J1224" s="4"/>
      <c r="K1224" s="46"/>
      <c r="L1224" s="34" t="str">
        <f aca="false">IF(ISBLANK(K1224),"a","b")</f>
        <v>a</v>
      </c>
      <c r="M1224" s="34" t="str">
        <f aca="false">IF(ISBLANK(B1224),"",IF(L1224="b",K1224,IF(L1224="a","")))</f>
        <v/>
      </c>
      <c r="N1224" s="35" t="n">
        <f aca="false">IF(ISBLANK(B1224),"",IF( ISBLANK(K1224), , IF( ISBLANK(O1224), 1,) ))</f>
        <v>0</v>
      </c>
      <c r="O1224" s="44"/>
      <c r="P1224" s="37" t="str">
        <f aca="false">IF(ISBLANK(O1224),"a","b")</f>
        <v>a</v>
      </c>
      <c r="Q1224" s="34" t="str">
        <f aca="false">IF(ISBLANK(B1224),"",IF(P1224="b",O1224,IF(P1224="a","")))</f>
        <v/>
      </c>
      <c r="R1224" s="35" t="n">
        <f aca="false">IF(ISBLANK(B1224),"",IF( ISBLANK(O1224), , 1))</f>
        <v>0</v>
      </c>
      <c r="S1224" s="38" t="str">
        <f aca="true">IF(ISBLANK(B1224),"",IF( ISBLANK(K1224), "" , IF( ISBLANK(O1224), (TODAY()-K1224)/365, (O1224-K1224)/365)) )</f>
        <v/>
      </c>
      <c r="T1224" s="38" t="str">
        <f aca="false">IF(ISBLANK(B1224),"",IF( ISBLANK(K1224), "" , IF( ISBLANK(O1224), ($Z$41-K1224)/365, (O1224-K1224)/365)) )</f>
        <v/>
      </c>
      <c r="U1224" s="38" t="str">
        <f aca="true">IF(ISBLANK(B1224),"",IF( ISBLANK(O1224), "", (TODAY()-O1224)/365))</f>
        <v/>
      </c>
      <c r="V1224" s="38" t="str">
        <f aca="false">IF(ISBLANK(B1224),"",IF( ISBLANK(O1224), "", ($Z$41-O1224)/365))</f>
        <v/>
      </c>
    </row>
    <row r="1225" customFormat="false" ht="15" hidden="false" customHeight="false" outlineLevel="0" collapsed="false">
      <c r="A1225" s="1" t="n">
        <v>1229</v>
      </c>
      <c r="B1225" s="28" t="n">
        <v>422</v>
      </c>
      <c r="C1225" s="29" t="n">
        <v>32</v>
      </c>
      <c r="D1225" s="30" t="str">
        <f aca="false">CONCATENATE(E1225,", ",F1225,", кв-ры: ",H1225,", агр: ",I1225,", ",W1225)</f>
        <v> Суворова, 35, кв-ры: 1,11,21,, агр: , </v>
      </c>
      <c r="E1225" s="31" t="s">
        <v>209</v>
      </c>
      <c r="F1225" s="31" t="n">
        <v>35</v>
      </c>
      <c r="G1225" s="31" t="n">
        <v>22</v>
      </c>
      <c r="H1225" s="31" t="s">
        <v>88</v>
      </c>
      <c r="I1225" s="32"/>
      <c r="J1225" s="4"/>
      <c r="K1225" s="46"/>
      <c r="L1225" s="34" t="str">
        <f aca="false">IF(ISBLANK(K1225),"a","b")</f>
        <v>a</v>
      </c>
      <c r="M1225" s="34" t="str">
        <f aca="false">IF(ISBLANK(B1225),"",IF(L1225="b",K1225,IF(L1225="a","")))</f>
        <v/>
      </c>
      <c r="N1225" s="35" t="n">
        <f aca="false">IF(ISBLANK(B1225),"",IF( ISBLANK(K1225), , IF( ISBLANK(O1225), 1,) ))</f>
        <v>0</v>
      </c>
      <c r="O1225" s="44"/>
      <c r="P1225" s="37" t="str">
        <f aca="false">IF(ISBLANK(O1225),"a","b")</f>
        <v>a</v>
      </c>
      <c r="Q1225" s="34" t="str">
        <f aca="false">IF(ISBLANK(B1225),"",IF(P1225="b",O1225,IF(P1225="a","")))</f>
        <v/>
      </c>
      <c r="R1225" s="35" t="n">
        <f aca="false">IF(ISBLANK(B1225),"",IF( ISBLANK(O1225), , 1))</f>
        <v>0</v>
      </c>
      <c r="S1225" s="38" t="str">
        <f aca="true">IF(ISBLANK(B1225),"",IF( ISBLANK(K1225), "" , IF( ISBLANK(O1225), (TODAY()-K1225)/365, (O1225-K1225)/365)) )</f>
        <v/>
      </c>
      <c r="T1225" s="38" t="str">
        <f aca="false">IF(ISBLANK(B1225),"",IF( ISBLANK(K1225), "" , IF( ISBLANK(O1225), ($Z$41-K1225)/365, (O1225-K1225)/365)) )</f>
        <v/>
      </c>
      <c r="U1225" s="38" t="str">
        <f aca="true">IF(ISBLANK(B1225),"",IF( ISBLANK(O1225), "", (TODAY()-O1225)/365))</f>
        <v/>
      </c>
      <c r="V1225" s="38" t="str">
        <f aca="false">IF(ISBLANK(B1225),"",IF( ISBLANK(O1225), "", ($Z$41-O1225)/365))</f>
        <v/>
      </c>
    </row>
    <row r="1226" customFormat="false" ht="15" hidden="false" customHeight="false" outlineLevel="0" collapsed="false">
      <c r="A1226" s="1" t="n">
        <v>1230</v>
      </c>
      <c r="B1226" s="28" t="n">
        <v>423</v>
      </c>
      <c r="C1226" s="29"/>
      <c r="D1226" s="30" t="str">
        <f aca="false">CONCATENATE(E1226,", ",F1226,", кв-ры: ",H1226,", агр: ",I1226,", ",W1226)</f>
        <v>, , кв-ры: 2,12,22,, агр: , </v>
      </c>
      <c r="E1226" s="31"/>
      <c r="F1226" s="31"/>
      <c r="G1226" s="31"/>
      <c r="H1226" s="31" t="s">
        <v>89</v>
      </c>
      <c r="I1226" s="32"/>
      <c r="J1226" s="4"/>
      <c r="K1226" s="46"/>
      <c r="L1226" s="34" t="str">
        <f aca="false">IF(ISBLANK(K1226),"a","b")</f>
        <v>a</v>
      </c>
      <c r="M1226" s="34" t="str">
        <f aca="false">IF(ISBLANK(B1226),"",IF(L1226="b",K1226,IF(L1226="a","")))</f>
        <v/>
      </c>
      <c r="N1226" s="35" t="n">
        <f aca="false">IF(ISBLANK(B1226),"",IF( ISBLANK(K1226), , IF( ISBLANK(O1226), 1,) ))</f>
        <v>0</v>
      </c>
      <c r="O1226" s="44"/>
      <c r="P1226" s="37" t="str">
        <f aca="false">IF(ISBLANK(O1226),"a","b")</f>
        <v>a</v>
      </c>
      <c r="Q1226" s="34" t="str">
        <f aca="false">IF(ISBLANK(B1226),"",IF(P1226="b",O1226,IF(P1226="a","")))</f>
        <v/>
      </c>
      <c r="R1226" s="35" t="n">
        <f aca="false">IF(ISBLANK(B1226),"",IF( ISBLANK(O1226), , 1))</f>
        <v>0</v>
      </c>
      <c r="S1226" s="38" t="str">
        <f aca="true">IF(ISBLANK(B1226),"",IF( ISBLANK(K1226), "" , IF( ISBLANK(O1226), (TODAY()-K1226)/365, (O1226-K1226)/365)) )</f>
        <v/>
      </c>
      <c r="T1226" s="38" t="str">
        <f aca="false">IF(ISBLANK(B1226),"",IF( ISBLANK(K1226), "" , IF( ISBLANK(O1226), ($Z$41-K1226)/365, (O1226-K1226)/365)) )</f>
        <v/>
      </c>
      <c r="U1226" s="38" t="str">
        <f aca="true">IF(ISBLANK(B1226),"",IF( ISBLANK(O1226), "", (TODAY()-O1226)/365))</f>
        <v/>
      </c>
      <c r="V1226" s="38" t="str">
        <f aca="false">IF(ISBLANK(B1226),"",IF( ISBLANK(O1226), "", ($Z$41-O1226)/365))</f>
        <v/>
      </c>
    </row>
    <row r="1227" customFormat="false" ht="15" hidden="false" customHeight="false" outlineLevel="0" collapsed="false">
      <c r="A1227" s="1" t="n">
        <v>1231</v>
      </c>
      <c r="B1227" s="28" t="n">
        <v>424</v>
      </c>
      <c r="C1227" s="29"/>
      <c r="D1227" s="30" t="str">
        <f aca="false">CONCATENATE(E1227,", ",F1227,", кв-ры: ",H1227,", агр: ",I1227,", ",W1227)</f>
        <v>, , кв-ры: 3,13,, агр: , </v>
      </c>
      <c r="E1227" s="31"/>
      <c r="F1227" s="31"/>
      <c r="G1227" s="31"/>
      <c r="H1227" s="31" t="s">
        <v>72</v>
      </c>
      <c r="I1227" s="32"/>
      <c r="J1227" s="4"/>
      <c r="K1227" s="46"/>
      <c r="L1227" s="34" t="str">
        <f aca="false">IF(ISBLANK(K1227),"a","b")</f>
        <v>a</v>
      </c>
      <c r="M1227" s="34" t="str">
        <f aca="false">IF(ISBLANK(B1227),"",IF(L1227="b",K1227,IF(L1227="a","")))</f>
        <v/>
      </c>
      <c r="N1227" s="35" t="n">
        <f aca="false">IF(ISBLANK(B1227),"",IF( ISBLANK(K1227), , IF( ISBLANK(O1227), 1,) ))</f>
        <v>0</v>
      </c>
      <c r="O1227" s="44"/>
      <c r="P1227" s="37" t="str">
        <f aca="false">IF(ISBLANK(O1227),"a","b")</f>
        <v>a</v>
      </c>
      <c r="Q1227" s="34" t="str">
        <f aca="false">IF(ISBLANK(B1227),"",IF(P1227="b",O1227,IF(P1227="a","")))</f>
        <v/>
      </c>
      <c r="R1227" s="35" t="n">
        <f aca="false">IF(ISBLANK(B1227),"",IF( ISBLANK(O1227), , 1))</f>
        <v>0</v>
      </c>
      <c r="S1227" s="38" t="str">
        <f aca="true">IF(ISBLANK(B1227),"",IF( ISBLANK(K1227), "" , IF( ISBLANK(O1227), (TODAY()-K1227)/365, (O1227-K1227)/365)) )</f>
        <v/>
      </c>
      <c r="T1227" s="38" t="str">
        <f aca="false">IF(ISBLANK(B1227),"",IF( ISBLANK(K1227), "" , IF( ISBLANK(O1227), ($Z$41-K1227)/365, (O1227-K1227)/365)) )</f>
        <v/>
      </c>
      <c r="U1227" s="38" t="str">
        <f aca="true">IF(ISBLANK(B1227),"",IF( ISBLANK(O1227), "", (TODAY()-O1227)/365))</f>
        <v/>
      </c>
      <c r="V1227" s="38" t="str">
        <f aca="false">IF(ISBLANK(B1227),"",IF( ISBLANK(O1227), "", ($Z$41-O1227)/365))</f>
        <v/>
      </c>
    </row>
    <row r="1228" customFormat="false" ht="15" hidden="false" customHeight="false" outlineLevel="0" collapsed="false">
      <c r="A1228" s="1" t="n">
        <v>1232</v>
      </c>
      <c r="B1228" s="28" t="n">
        <v>425</v>
      </c>
      <c r="C1228" s="29"/>
      <c r="D1228" s="30" t="str">
        <f aca="false">CONCATENATE(E1228,", ",F1228,", кв-ры: ",H1228,", агр: ",I1228,", ",W1228)</f>
        <v>, , кв-ры: 4,14,, агр: , </v>
      </c>
      <c r="E1228" s="31"/>
      <c r="F1228" s="31"/>
      <c r="G1228" s="31"/>
      <c r="H1228" s="31" t="s">
        <v>73</v>
      </c>
      <c r="I1228" s="32"/>
      <c r="J1228" s="4"/>
      <c r="K1228" s="46"/>
      <c r="L1228" s="34" t="str">
        <f aca="false">IF(ISBLANK(K1228),"a","b")</f>
        <v>a</v>
      </c>
      <c r="M1228" s="34" t="str">
        <f aca="false">IF(ISBLANK(B1228),"",IF(L1228="b",K1228,IF(L1228="a","")))</f>
        <v/>
      </c>
      <c r="N1228" s="35" t="n">
        <f aca="false">IF(ISBLANK(B1228),"",IF( ISBLANK(K1228), , IF( ISBLANK(O1228), 1,) ))</f>
        <v>0</v>
      </c>
      <c r="O1228" s="44"/>
      <c r="P1228" s="37" t="str">
        <f aca="false">IF(ISBLANK(O1228),"a","b")</f>
        <v>a</v>
      </c>
      <c r="Q1228" s="34" t="str">
        <f aca="false">IF(ISBLANK(B1228),"",IF(P1228="b",O1228,IF(P1228="a","")))</f>
        <v/>
      </c>
      <c r="R1228" s="35" t="n">
        <f aca="false">IF(ISBLANK(B1228),"",IF( ISBLANK(O1228), , 1))</f>
        <v>0</v>
      </c>
      <c r="S1228" s="38" t="str">
        <f aca="true">IF(ISBLANK(B1228),"",IF( ISBLANK(K1228), "" , IF( ISBLANK(O1228), (TODAY()-K1228)/365, (O1228-K1228)/365)) )</f>
        <v/>
      </c>
      <c r="T1228" s="38" t="str">
        <f aca="false">IF(ISBLANK(B1228),"",IF( ISBLANK(K1228), "" , IF( ISBLANK(O1228), ($Z$41-K1228)/365, (O1228-K1228)/365)) )</f>
        <v/>
      </c>
      <c r="U1228" s="38" t="str">
        <f aca="true">IF(ISBLANK(B1228),"",IF( ISBLANK(O1228), "", (TODAY()-O1228)/365))</f>
        <v/>
      </c>
      <c r="V1228" s="38" t="str">
        <f aca="false">IF(ISBLANK(B1228),"",IF( ISBLANK(O1228), "", ($Z$41-O1228)/365))</f>
        <v/>
      </c>
    </row>
    <row r="1229" customFormat="false" ht="15" hidden="false" customHeight="false" outlineLevel="0" collapsed="false">
      <c r="A1229" s="1" t="n">
        <v>1233</v>
      </c>
      <c r="B1229" s="28" t="n">
        <v>426</v>
      </c>
      <c r="C1229" s="29"/>
      <c r="D1229" s="30" t="str">
        <f aca="false">CONCATENATE(E1229,", ",F1229,", кв-ры: ",H1229,", агр: ",I1229,", ",W1229)</f>
        <v>, , кв-ры: 5,15,, агр: , </v>
      </c>
      <c r="E1229" s="31"/>
      <c r="F1229" s="31"/>
      <c r="G1229" s="31"/>
      <c r="H1229" s="31" t="s">
        <v>74</v>
      </c>
      <c r="I1229" s="32"/>
      <c r="J1229" s="4"/>
      <c r="K1229" s="46"/>
      <c r="L1229" s="34" t="str">
        <f aca="false">IF(ISBLANK(K1229),"a","b")</f>
        <v>a</v>
      </c>
      <c r="M1229" s="34" t="str">
        <f aca="false">IF(ISBLANK(B1229),"",IF(L1229="b",K1229,IF(L1229="a","")))</f>
        <v/>
      </c>
      <c r="N1229" s="35" t="n">
        <f aca="false">IF(ISBLANK(B1229),"",IF( ISBLANK(K1229), , IF( ISBLANK(O1229), 1,) ))</f>
        <v>0</v>
      </c>
      <c r="O1229" s="44"/>
      <c r="P1229" s="37" t="str">
        <f aca="false">IF(ISBLANK(O1229),"a","b")</f>
        <v>a</v>
      </c>
      <c r="Q1229" s="34" t="str">
        <f aca="false">IF(ISBLANK(B1229),"",IF(P1229="b",O1229,IF(P1229="a","")))</f>
        <v/>
      </c>
      <c r="R1229" s="35" t="n">
        <f aca="false">IF(ISBLANK(B1229),"",IF( ISBLANK(O1229), , 1))</f>
        <v>0</v>
      </c>
      <c r="S1229" s="38" t="str">
        <f aca="true">IF(ISBLANK(B1229),"",IF( ISBLANK(K1229), "" , IF( ISBLANK(O1229), (TODAY()-K1229)/365, (O1229-K1229)/365)) )</f>
        <v/>
      </c>
      <c r="T1229" s="38" t="str">
        <f aca="false">IF(ISBLANK(B1229),"",IF( ISBLANK(K1229), "" , IF( ISBLANK(O1229), ($Z$41-K1229)/365, (O1229-K1229)/365)) )</f>
        <v/>
      </c>
      <c r="U1229" s="38" t="str">
        <f aca="true">IF(ISBLANK(B1229),"",IF( ISBLANK(O1229), "", (TODAY()-O1229)/365))</f>
        <v/>
      </c>
      <c r="V1229" s="38" t="str">
        <f aca="false">IF(ISBLANK(B1229),"",IF( ISBLANK(O1229), "", ($Z$41-O1229)/365))</f>
        <v/>
      </c>
    </row>
    <row r="1230" customFormat="false" ht="15" hidden="false" customHeight="false" outlineLevel="0" collapsed="false">
      <c r="A1230" s="1" t="n">
        <v>1234</v>
      </c>
      <c r="B1230" s="28" t="n">
        <v>427</v>
      </c>
      <c r="C1230" s="29"/>
      <c r="D1230" s="30" t="str">
        <f aca="false">CONCATENATE(E1230,", ",F1230,", кв-ры: ",H1230,", агр: ",I1230,", ",W1230)</f>
        <v>, , кв-ры: 6,16,, агр: , </v>
      </c>
      <c r="E1230" s="31"/>
      <c r="F1230" s="31"/>
      <c r="G1230" s="31"/>
      <c r="H1230" s="31" t="s">
        <v>75</v>
      </c>
      <c r="I1230" s="32"/>
      <c r="J1230" s="4"/>
      <c r="K1230" s="46"/>
      <c r="L1230" s="34" t="str">
        <f aca="false">IF(ISBLANK(K1230),"a","b")</f>
        <v>a</v>
      </c>
      <c r="M1230" s="34" t="str">
        <f aca="false">IF(ISBLANK(B1230),"",IF(L1230="b",K1230,IF(L1230="a","")))</f>
        <v/>
      </c>
      <c r="N1230" s="35" t="n">
        <f aca="false">IF(ISBLANK(B1230),"",IF( ISBLANK(K1230), , IF( ISBLANK(O1230), 1,) ))</f>
        <v>0</v>
      </c>
      <c r="O1230" s="44"/>
      <c r="P1230" s="37" t="str">
        <f aca="false">IF(ISBLANK(O1230),"a","b")</f>
        <v>a</v>
      </c>
      <c r="Q1230" s="34" t="str">
        <f aca="false">IF(ISBLANK(B1230),"",IF(P1230="b",O1230,IF(P1230="a","")))</f>
        <v/>
      </c>
      <c r="R1230" s="35" t="n">
        <f aca="false">IF(ISBLANK(B1230),"",IF( ISBLANK(O1230), , 1))</f>
        <v>0</v>
      </c>
      <c r="S1230" s="38" t="str">
        <f aca="true">IF(ISBLANK(B1230),"",IF( ISBLANK(K1230), "" , IF( ISBLANK(O1230), (TODAY()-K1230)/365, (O1230-K1230)/365)) )</f>
        <v/>
      </c>
      <c r="T1230" s="38" t="str">
        <f aca="false">IF(ISBLANK(B1230),"",IF( ISBLANK(K1230), "" , IF( ISBLANK(O1230), ($Z$41-K1230)/365, (O1230-K1230)/365)) )</f>
        <v/>
      </c>
      <c r="U1230" s="38" t="str">
        <f aca="true">IF(ISBLANK(B1230),"",IF( ISBLANK(O1230), "", (TODAY()-O1230)/365))</f>
        <v/>
      </c>
      <c r="V1230" s="38" t="str">
        <f aca="false">IF(ISBLANK(B1230),"",IF( ISBLANK(O1230), "", ($Z$41-O1230)/365))</f>
        <v/>
      </c>
    </row>
    <row r="1231" customFormat="false" ht="15" hidden="false" customHeight="false" outlineLevel="0" collapsed="false">
      <c r="A1231" s="1" t="n">
        <v>1235</v>
      </c>
      <c r="B1231" s="28" t="n">
        <v>428</v>
      </c>
      <c r="C1231" s="29"/>
      <c r="D1231" s="30" t="str">
        <f aca="false">CONCATENATE(E1231,", ",F1231,", кв-ры: ",H1231,", агр: ",I1231,", ",W1231)</f>
        <v>, , кв-ры: 7,17,, агр: , </v>
      </c>
      <c r="E1231" s="31"/>
      <c r="F1231" s="31"/>
      <c r="G1231" s="31"/>
      <c r="H1231" s="31" t="s">
        <v>92</v>
      </c>
      <c r="I1231" s="32"/>
      <c r="J1231" s="4"/>
      <c r="K1231" s="46"/>
      <c r="L1231" s="34" t="str">
        <f aca="false">IF(ISBLANK(K1231),"a","b")</f>
        <v>a</v>
      </c>
      <c r="M1231" s="34" t="str">
        <f aca="false">IF(ISBLANK(B1231),"",IF(L1231="b",K1231,IF(L1231="a","")))</f>
        <v/>
      </c>
      <c r="N1231" s="35" t="n">
        <f aca="false">IF(ISBLANK(B1231),"",IF( ISBLANK(K1231), , IF( ISBLANK(O1231), 1,) ))</f>
        <v>0</v>
      </c>
      <c r="O1231" s="44"/>
      <c r="P1231" s="37" t="str">
        <f aca="false">IF(ISBLANK(O1231),"a","b")</f>
        <v>a</v>
      </c>
      <c r="Q1231" s="34" t="str">
        <f aca="false">IF(ISBLANK(B1231),"",IF(P1231="b",O1231,IF(P1231="a","")))</f>
        <v/>
      </c>
      <c r="R1231" s="35" t="n">
        <f aca="false">IF(ISBLANK(B1231),"",IF( ISBLANK(O1231), , 1))</f>
        <v>0</v>
      </c>
      <c r="S1231" s="38" t="str">
        <f aca="true">IF(ISBLANK(B1231),"",IF( ISBLANK(K1231), "" , IF( ISBLANK(O1231), (TODAY()-K1231)/365, (O1231-K1231)/365)) )</f>
        <v/>
      </c>
      <c r="T1231" s="38" t="str">
        <f aca="false">IF(ISBLANK(B1231),"",IF( ISBLANK(K1231), "" , IF( ISBLANK(O1231), ($Z$41-K1231)/365, (O1231-K1231)/365)) )</f>
        <v/>
      </c>
      <c r="U1231" s="38" t="str">
        <f aca="true">IF(ISBLANK(B1231),"",IF( ISBLANK(O1231), "", (TODAY()-O1231)/365))</f>
        <v/>
      </c>
      <c r="V1231" s="38" t="str">
        <f aca="false">IF(ISBLANK(B1231),"",IF( ISBLANK(O1231), "", ($Z$41-O1231)/365))</f>
        <v/>
      </c>
    </row>
    <row r="1232" customFormat="false" ht="15" hidden="false" customHeight="false" outlineLevel="0" collapsed="false">
      <c r="A1232" s="1" t="n">
        <v>1236</v>
      </c>
      <c r="B1232" s="28" t="n">
        <v>429</v>
      </c>
      <c r="C1232" s="29"/>
      <c r="D1232" s="30" t="str">
        <f aca="false">CONCATENATE(E1232,", ",F1232,", кв-ры: ",H1232,", агр: ",I1232,", ",W1232)</f>
        <v>, , кв-ры: 8,18,, агр: , </v>
      </c>
      <c r="E1232" s="31"/>
      <c r="F1232" s="31"/>
      <c r="G1232" s="31"/>
      <c r="H1232" s="31" t="s">
        <v>93</v>
      </c>
      <c r="I1232" s="32"/>
      <c r="J1232" s="4"/>
      <c r="K1232" s="46"/>
      <c r="L1232" s="34" t="str">
        <f aca="false">IF(ISBLANK(K1232),"a","b")</f>
        <v>a</v>
      </c>
      <c r="M1232" s="34" t="str">
        <f aca="false">IF(ISBLANK(B1232),"",IF(L1232="b",K1232,IF(L1232="a","")))</f>
        <v/>
      </c>
      <c r="N1232" s="35" t="n">
        <f aca="false">IF(ISBLANK(B1232),"",IF( ISBLANK(K1232), , IF( ISBLANK(O1232), 1,) ))</f>
        <v>0</v>
      </c>
      <c r="O1232" s="44"/>
      <c r="P1232" s="37" t="str">
        <f aca="false">IF(ISBLANK(O1232),"a","b")</f>
        <v>a</v>
      </c>
      <c r="Q1232" s="34" t="str">
        <f aca="false">IF(ISBLANK(B1232),"",IF(P1232="b",O1232,IF(P1232="a","")))</f>
        <v/>
      </c>
      <c r="R1232" s="35" t="n">
        <f aca="false">IF(ISBLANK(B1232),"",IF( ISBLANK(O1232), , 1))</f>
        <v>0</v>
      </c>
      <c r="S1232" s="38" t="str">
        <f aca="true">IF(ISBLANK(B1232),"",IF( ISBLANK(K1232), "" , IF( ISBLANK(O1232), (TODAY()-K1232)/365, (O1232-K1232)/365)) )</f>
        <v/>
      </c>
      <c r="T1232" s="38" t="str">
        <f aca="false">IF(ISBLANK(B1232),"",IF( ISBLANK(K1232), "" , IF( ISBLANK(O1232), ($Z$41-K1232)/365, (O1232-K1232)/365)) )</f>
        <v/>
      </c>
      <c r="U1232" s="38" t="str">
        <f aca="true">IF(ISBLANK(B1232),"",IF( ISBLANK(O1232), "", (TODAY()-O1232)/365))</f>
        <v/>
      </c>
      <c r="V1232" s="38" t="str">
        <f aca="false">IF(ISBLANK(B1232),"",IF( ISBLANK(O1232), "", ($Z$41-O1232)/365))</f>
        <v/>
      </c>
    </row>
    <row r="1233" customFormat="false" ht="15" hidden="false" customHeight="false" outlineLevel="0" collapsed="false">
      <c r="A1233" s="1" t="n">
        <v>1237</v>
      </c>
      <c r="B1233" s="28" t="n">
        <v>430</v>
      </c>
      <c r="C1233" s="29"/>
      <c r="D1233" s="30" t="str">
        <f aca="false">CONCATENATE(E1233,", ",F1233,", кв-ры: ",H1233,", агр: ",I1233,", ",W1233)</f>
        <v>, , кв-ры: 9,19,, агр: , </v>
      </c>
      <c r="E1233" s="31"/>
      <c r="F1233" s="31"/>
      <c r="G1233" s="31"/>
      <c r="H1233" s="31" t="s">
        <v>94</v>
      </c>
      <c r="I1233" s="32"/>
      <c r="J1233" s="4"/>
      <c r="K1233" s="46"/>
      <c r="L1233" s="34" t="str">
        <f aca="false">IF(ISBLANK(K1233),"a","b")</f>
        <v>a</v>
      </c>
      <c r="M1233" s="34" t="str">
        <f aca="false">IF(ISBLANK(B1233),"",IF(L1233="b",K1233,IF(L1233="a","")))</f>
        <v/>
      </c>
      <c r="N1233" s="35" t="n">
        <f aca="false">IF(ISBLANK(B1233),"",IF( ISBLANK(K1233), , IF( ISBLANK(O1233), 1,) ))</f>
        <v>0</v>
      </c>
      <c r="O1233" s="44"/>
      <c r="P1233" s="37" t="str">
        <f aca="false">IF(ISBLANK(O1233),"a","b")</f>
        <v>a</v>
      </c>
      <c r="Q1233" s="34" t="str">
        <f aca="false">IF(ISBLANK(B1233),"",IF(P1233="b",O1233,IF(P1233="a","")))</f>
        <v/>
      </c>
      <c r="R1233" s="35" t="n">
        <f aca="false">IF(ISBLANK(B1233),"",IF( ISBLANK(O1233), , 1))</f>
        <v>0</v>
      </c>
      <c r="S1233" s="38" t="str">
        <f aca="true">IF(ISBLANK(B1233),"",IF( ISBLANK(K1233), "" , IF( ISBLANK(O1233), (TODAY()-K1233)/365, (O1233-K1233)/365)) )</f>
        <v/>
      </c>
      <c r="T1233" s="38" t="str">
        <f aca="false">IF(ISBLANK(B1233),"",IF( ISBLANK(K1233), "" , IF( ISBLANK(O1233), ($Z$41-K1233)/365, (O1233-K1233)/365)) )</f>
        <v/>
      </c>
      <c r="U1233" s="38" t="str">
        <f aca="true">IF(ISBLANK(B1233),"",IF( ISBLANK(O1233), "", (TODAY()-O1233)/365))</f>
        <v/>
      </c>
      <c r="V1233" s="38" t="str">
        <f aca="false">IF(ISBLANK(B1233),"",IF( ISBLANK(O1233), "", ($Z$41-O1233)/365))</f>
        <v/>
      </c>
    </row>
    <row r="1234" customFormat="false" ht="15" hidden="false" customHeight="false" outlineLevel="0" collapsed="false">
      <c r="A1234" s="1" t="n">
        <v>1238</v>
      </c>
      <c r="B1234" s="28" t="n">
        <v>431</v>
      </c>
      <c r="C1234" s="29"/>
      <c r="D1234" s="30" t="str">
        <f aca="false">CONCATENATE(E1234,", ",F1234,", кв-ры: ",H1234,", агр: ",I1234,", ",W1234)</f>
        <v>, , кв-ры: 10,20,, агр: , </v>
      </c>
      <c r="E1234" s="31"/>
      <c r="F1234" s="31"/>
      <c r="G1234" s="31"/>
      <c r="H1234" s="31" t="s">
        <v>95</v>
      </c>
      <c r="I1234" s="32"/>
      <c r="J1234" s="4"/>
      <c r="K1234" s="46"/>
      <c r="L1234" s="34" t="str">
        <f aca="false">IF(ISBLANK(K1234),"a","b")</f>
        <v>a</v>
      </c>
      <c r="M1234" s="34" t="str">
        <f aca="false">IF(ISBLANK(B1234),"",IF(L1234="b",K1234,IF(L1234="a","")))</f>
        <v/>
      </c>
      <c r="N1234" s="35" t="n">
        <f aca="false">IF(ISBLANK(B1234),"",IF( ISBLANK(K1234), , IF( ISBLANK(O1234), 1,) ))</f>
        <v>0</v>
      </c>
      <c r="O1234" s="44"/>
      <c r="P1234" s="37" t="str">
        <f aca="false">IF(ISBLANK(O1234),"a","b")</f>
        <v>a</v>
      </c>
      <c r="Q1234" s="34" t="str">
        <f aca="false">IF(ISBLANK(B1234),"",IF(P1234="b",O1234,IF(P1234="a","")))</f>
        <v/>
      </c>
      <c r="R1234" s="35" t="n">
        <f aca="false">IF(ISBLANK(B1234),"",IF( ISBLANK(O1234), , 1))</f>
        <v>0</v>
      </c>
      <c r="S1234" s="38" t="str">
        <f aca="true">IF(ISBLANK(B1234),"",IF( ISBLANK(K1234), "" , IF( ISBLANK(O1234), (TODAY()-K1234)/365, (O1234-K1234)/365)) )</f>
        <v/>
      </c>
      <c r="T1234" s="38" t="str">
        <f aca="false">IF(ISBLANK(B1234),"",IF( ISBLANK(K1234), "" , IF( ISBLANK(O1234), ($Z$41-K1234)/365, (O1234-K1234)/365)) )</f>
        <v/>
      </c>
      <c r="U1234" s="38" t="str">
        <f aca="true">IF(ISBLANK(B1234),"",IF( ISBLANK(O1234), "", (TODAY()-O1234)/365))</f>
        <v/>
      </c>
      <c r="V1234" s="38" t="str">
        <f aca="false">IF(ISBLANK(B1234),"",IF( ISBLANK(O1234), "", ($Z$41-O1234)/365))</f>
        <v/>
      </c>
    </row>
    <row r="1235" customFormat="false" ht="15" hidden="false" customHeight="false" outlineLevel="0" collapsed="false">
      <c r="A1235" s="1" t="n">
        <v>1239</v>
      </c>
      <c r="B1235" s="28" t="n">
        <v>432</v>
      </c>
      <c r="C1235" s="29" t="n">
        <v>33</v>
      </c>
      <c r="D1235" s="30" t="str">
        <f aca="false">CONCATENATE(E1235,", ",F1235,", кв-ры: ",H1235,", агр: ",I1235,", ",W1235)</f>
        <v> Суворова, 34, кв-ры: 1,11,21,31,41,51,, агр: , </v>
      </c>
      <c r="E1235" s="31" t="s">
        <v>209</v>
      </c>
      <c r="F1235" s="31" t="n">
        <v>34</v>
      </c>
      <c r="G1235" s="31" t="n">
        <v>60</v>
      </c>
      <c r="H1235" s="31" t="s">
        <v>77</v>
      </c>
      <c r="I1235" s="32"/>
      <c r="J1235" s="4"/>
      <c r="K1235" s="46"/>
      <c r="L1235" s="34" t="str">
        <f aca="false">IF(ISBLANK(K1235),"a","b")</f>
        <v>a</v>
      </c>
      <c r="M1235" s="34" t="str">
        <f aca="false">IF(ISBLANK(B1235),"",IF(L1235="b",K1235,IF(L1235="a","")))</f>
        <v/>
      </c>
      <c r="N1235" s="35" t="n">
        <f aca="false">IF(ISBLANK(B1235),"",IF( ISBLANK(K1235), , IF( ISBLANK(O1235), 1,) ))</f>
        <v>0</v>
      </c>
      <c r="O1235" s="44"/>
      <c r="P1235" s="37" t="str">
        <f aca="false">IF(ISBLANK(O1235),"a","b")</f>
        <v>a</v>
      </c>
      <c r="Q1235" s="34" t="str">
        <f aca="false">IF(ISBLANK(B1235),"",IF(P1235="b",O1235,IF(P1235="a","")))</f>
        <v/>
      </c>
      <c r="R1235" s="35" t="n">
        <f aca="false">IF(ISBLANK(B1235),"",IF( ISBLANK(O1235), , 1))</f>
        <v>0</v>
      </c>
      <c r="S1235" s="38" t="str">
        <f aca="true">IF(ISBLANK(B1235),"",IF( ISBLANK(K1235), "" , IF( ISBLANK(O1235), (TODAY()-K1235)/365, (O1235-K1235)/365)) )</f>
        <v/>
      </c>
      <c r="T1235" s="38" t="str">
        <f aca="false">IF(ISBLANK(B1235),"",IF( ISBLANK(K1235), "" , IF( ISBLANK(O1235), ($Z$41-K1235)/365, (O1235-K1235)/365)) )</f>
        <v/>
      </c>
      <c r="U1235" s="38" t="str">
        <f aca="true">IF(ISBLANK(B1235),"",IF( ISBLANK(O1235), "", (TODAY()-O1235)/365))</f>
        <v/>
      </c>
      <c r="V1235" s="38" t="str">
        <f aca="false">IF(ISBLANK(B1235),"",IF( ISBLANK(O1235), "", ($Z$41-O1235)/365))</f>
        <v/>
      </c>
    </row>
    <row r="1236" customFormat="false" ht="15" hidden="false" customHeight="false" outlineLevel="0" collapsed="false">
      <c r="A1236" s="1" t="n">
        <v>1240</v>
      </c>
      <c r="B1236" s="28" t="n">
        <v>433</v>
      </c>
      <c r="C1236" s="29"/>
      <c r="D1236" s="30" t="str">
        <f aca="false">CONCATENATE(E1236,", ",F1236,", кв-ры: ",H1236,", агр: ",I1236,", ",W1236)</f>
        <v>, , кв-ры: 2,12,22,32,42,52,, агр: , </v>
      </c>
      <c r="E1236" s="31"/>
      <c r="F1236" s="31"/>
      <c r="G1236" s="31"/>
      <c r="H1236" s="31" t="s">
        <v>78</v>
      </c>
      <c r="I1236" s="32"/>
      <c r="J1236" s="4"/>
      <c r="K1236" s="46"/>
      <c r="L1236" s="34" t="str">
        <f aca="false">IF(ISBLANK(K1236),"a","b")</f>
        <v>a</v>
      </c>
      <c r="M1236" s="34" t="str">
        <f aca="false">IF(ISBLANK(B1236),"",IF(L1236="b",K1236,IF(L1236="a","")))</f>
        <v/>
      </c>
      <c r="N1236" s="35" t="n">
        <f aca="false">IF(ISBLANK(B1236),"",IF( ISBLANK(K1236), , IF( ISBLANK(O1236), 1,) ))</f>
        <v>0</v>
      </c>
      <c r="O1236" s="44"/>
      <c r="P1236" s="37" t="str">
        <f aca="false">IF(ISBLANK(O1236),"a","b")</f>
        <v>a</v>
      </c>
      <c r="Q1236" s="34" t="str">
        <f aca="false">IF(ISBLANK(B1236),"",IF(P1236="b",O1236,IF(P1236="a","")))</f>
        <v/>
      </c>
      <c r="R1236" s="35" t="n">
        <f aca="false">IF(ISBLANK(B1236),"",IF( ISBLANK(O1236), , 1))</f>
        <v>0</v>
      </c>
      <c r="S1236" s="38" t="str">
        <f aca="true">IF(ISBLANK(B1236),"",IF( ISBLANK(K1236), "" , IF( ISBLANK(O1236), (TODAY()-K1236)/365, (O1236-K1236)/365)) )</f>
        <v/>
      </c>
      <c r="T1236" s="38" t="str">
        <f aca="false">IF(ISBLANK(B1236),"",IF( ISBLANK(K1236), "" , IF( ISBLANK(O1236), ($Z$41-K1236)/365, (O1236-K1236)/365)) )</f>
        <v/>
      </c>
      <c r="U1236" s="38" t="str">
        <f aca="true">IF(ISBLANK(B1236),"",IF( ISBLANK(O1236), "", (TODAY()-O1236)/365))</f>
        <v/>
      </c>
      <c r="V1236" s="38" t="str">
        <f aca="false">IF(ISBLANK(B1236),"",IF( ISBLANK(O1236), "", ($Z$41-O1236)/365))</f>
        <v/>
      </c>
    </row>
    <row r="1237" customFormat="false" ht="15" hidden="false" customHeight="false" outlineLevel="0" collapsed="false">
      <c r="A1237" s="1" t="n">
        <v>1241</v>
      </c>
      <c r="B1237" s="28" t="n">
        <v>434</v>
      </c>
      <c r="C1237" s="29"/>
      <c r="D1237" s="30" t="str">
        <f aca="false">CONCATENATE(E1237,", ",F1237,", кв-ры: ",H1237,", агр: ",I1237,", ",W1237)</f>
        <v>, , кв-ры: 3,13,23,33,43,53,, агр: , </v>
      </c>
      <c r="E1237" s="31"/>
      <c r="F1237" s="31"/>
      <c r="G1237" s="31"/>
      <c r="H1237" s="31" t="s">
        <v>79</v>
      </c>
      <c r="I1237" s="32"/>
      <c r="J1237" s="4"/>
      <c r="K1237" s="46"/>
      <c r="L1237" s="34" t="str">
        <f aca="false">IF(ISBLANK(K1237),"a","b")</f>
        <v>a</v>
      </c>
      <c r="M1237" s="34" t="str">
        <f aca="false">IF(ISBLANK(B1237),"",IF(L1237="b",K1237,IF(L1237="a","")))</f>
        <v/>
      </c>
      <c r="N1237" s="35" t="n">
        <f aca="false">IF(ISBLANK(B1237),"",IF( ISBLANK(K1237), , IF( ISBLANK(O1237), 1,) ))</f>
        <v>0</v>
      </c>
      <c r="O1237" s="44"/>
      <c r="P1237" s="37" t="str">
        <f aca="false">IF(ISBLANK(O1237),"a","b")</f>
        <v>a</v>
      </c>
      <c r="Q1237" s="34" t="str">
        <f aca="false">IF(ISBLANK(B1237),"",IF(P1237="b",O1237,IF(P1237="a","")))</f>
        <v/>
      </c>
      <c r="R1237" s="35" t="n">
        <f aca="false">IF(ISBLANK(B1237),"",IF( ISBLANK(O1237), , 1))</f>
        <v>0</v>
      </c>
      <c r="S1237" s="38" t="str">
        <f aca="true">IF(ISBLANK(B1237),"",IF( ISBLANK(K1237), "" , IF( ISBLANK(O1237), (TODAY()-K1237)/365, (O1237-K1237)/365)) )</f>
        <v/>
      </c>
      <c r="T1237" s="38" t="str">
        <f aca="false">IF(ISBLANK(B1237),"",IF( ISBLANK(K1237), "" , IF( ISBLANK(O1237), ($Z$41-K1237)/365, (O1237-K1237)/365)) )</f>
        <v/>
      </c>
      <c r="U1237" s="38" t="str">
        <f aca="true">IF(ISBLANK(B1237),"",IF( ISBLANK(O1237), "", (TODAY()-O1237)/365))</f>
        <v/>
      </c>
      <c r="V1237" s="38" t="str">
        <f aca="false">IF(ISBLANK(B1237),"",IF( ISBLANK(O1237), "", ($Z$41-O1237)/365))</f>
        <v/>
      </c>
    </row>
    <row r="1238" customFormat="false" ht="15" hidden="false" customHeight="false" outlineLevel="0" collapsed="false">
      <c r="A1238" s="1" t="n">
        <v>1242</v>
      </c>
      <c r="B1238" s="28" t="n">
        <v>435</v>
      </c>
      <c r="C1238" s="29"/>
      <c r="D1238" s="30" t="str">
        <f aca="false">CONCATENATE(E1238,", ",F1238,", кв-ры: ",H1238,", агр: ",I1238,", ",W1238)</f>
        <v>, , кв-ры: 4,14,24,34,44,54,, агр: , </v>
      </c>
      <c r="E1238" s="31"/>
      <c r="F1238" s="31"/>
      <c r="G1238" s="31"/>
      <c r="H1238" s="31" t="s">
        <v>80</v>
      </c>
      <c r="I1238" s="32"/>
      <c r="J1238" s="4"/>
      <c r="K1238" s="46"/>
      <c r="L1238" s="34" t="str">
        <f aca="false">IF(ISBLANK(K1238),"a","b")</f>
        <v>a</v>
      </c>
      <c r="M1238" s="34" t="str">
        <f aca="false">IF(ISBLANK(B1238),"",IF(L1238="b",K1238,IF(L1238="a","")))</f>
        <v/>
      </c>
      <c r="N1238" s="35" t="n">
        <f aca="false">IF(ISBLANK(B1238),"",IF( ISBLANK(K1238), , IF( ISBLANK(O1238), 1,) ))</f>
        <v>0</v>
      </c>
      <c r="O1238" s="44"/>
      <c r="P1238" s="37" t="str">
        <f aca="false">IF(ISBLANK(O1238),"a","b")</f>
        <v>a</v>
      </c>
      <c r="Q1238" s="34" t="str">
        <f aca="false">IF(ISBLANK(B1238),"",IF(P1238="b",O1238,IF(P1238="a","")))</f>
        <v/>
      </c>
      <c r="R1238" s="35" t="n">
        <f aca="false">IF(ISBLANK(B1238),"",IF( ISBLANK(O1238), , 1))</f>
        <v>0</v>
      </c>
      <c r="S1238" s="38" t="str">
        <f aca="true">IF(ISBLANK(B1238),"",IF( ISBLANK(K1238), "" , IF( ISBLANK(O1238), (TODAY()-K1238)/365, (O1238-K1238)/365)) )</f>
        <v/>
      </c>
      <c r="T1238" s="38" t="str">
        <f aca="false">IF(ISBLANK(B1238),"",IF( ISBLANK(K1238), "" , IF( ISBLANK(O1238), ($Z$41-K1238)/365, (O1238-K1238)/365)) )</f>
        <v/>
      </c>
      <c r="U1238" s="38" t="str">
        <f aca="true">IF(ISBLANK(B1238),"",IF( ISBLANK(O1238), "", (TODAY()-O1238)/365))</f>
        <v/>
      </c>
      <c r="V1238" s="38" t="str">
        <f aca="false">IF(ISBLANK(B1238),"",IF( ISBLANK(O1238), "", ($Z$41-O1238)/365))</f>
        <v/>
      </c>
    </row>
    <row r="1239" customFormat="false" ht="15" hidden="false" customHeight="false" outlineLevel="0" collapsed="false">
      <c r="A1239" s="1" t="n">
        <v>1243</v>
      </c>
      <c r="B1239" s="28" t="n">
        <v>436</v>
      </c>
      <c r="C1239" s="29"/>
      <c r="D1239" s="30" t="str">
        <f aca="false">CONCATENATE(E1239,", ",F1239,", кв-ры: ",H1239,", агр: ",I1239,", ",W1239)</f>
        <v>, , кв-ры: 5,15,25,35,45,55,, агр: , </v>
      </c>
      <c r="E1239" s="31"/>
      <c r="F1239" s="31"/>
      <c r="G1239" s="31"/>
      <c r="H1239" s="31" t="s">
        <v>54</v>
      </c>
      <c r="I1239" s="32"/>
      <c r="J1239" s="4"/>
      <c r="K1239" s="46"/>
      <c r="L1239" s="34" t="str">
        <f aca="false">IF(ISBLANK(K1239),"a","b")</f>
        <v>a</v>
      </c>
      <c r="M1239" s="34" t="str">
        <f aca="false">IF(ISBLANK(B1239),"",IF(L1239="b",K1239,IF(L1239="a","")))</f>
        <v/>
      </c>
      <c r="N1239" s="35" t="n">
        <f aca="false">IF(ISBLANK(B1239),"",IF( ISBLANK(K1239), , IF( ISBLANK(O1239), 1,) ))</f>
        <v>0</v>
      </c>
      <c r="O1239" s="44"/>
      <c r="P1239" s="37" t="str">
        <f aca="false">IF(ISBLANK(O1239),"a","b")</f>
        <v>a</v>
      </c>
      <c r="Q1239" s="34" t="str">
        <f aca="false">IF(ISBLANK(B1239),"",IF(P1239="b",O1239,IF(P1239="a","")))</f>
        <v/>
      </c>
      <c r="R1239" s="35" t="n">
        <f aca="false">IF(ISBLANK(B1239),"",IF( ISBLANK(O1239), , 1))</f>
        <v>0</v>
      </c>
      <c r="S1239" s="38" t="str">
        <f aca="true">IF(ISBLANK(B1239),"",IF( ISBLANK(K1239), "" , IF( ISBLANK(O1239), (TODAY()-K1239)/365, (O1239-K1239)/365)) )</f>
        <v/>
      </c>
      <c r="T1239" s="38" t="str">
        <f aca="false">IF(ISBLANK(B1239),"",IF( ISBLANK(K1239), "" , IF( ISBLANK(O1239), ($Z$41-K1239)/365, (O1239-K1239)/365)) )</f>
        <v/>
      </c>
      <c r="U1239" s="38" t="str">
        <f aca="true">IF(ISBLANK(B1239),"",IF( ISBLANK(O1239), "", (TODAY()-O1239)/365))</f>
        <v/>
      </c>
      <c r="V1239" s="38" t="str">
        <f aca="false">IF(ISBLANK(B1239),"",IF( ISBLANK(O1239), "", ($Z$41-O1239)/365))</f>
        <v/>
      </c>
    </row>
    <row r="1240" customFormat="false" ht="15" hidden="false" customHeight="false" outlineLevel="0" collapsed="false">
      <c r="A1240" s="1" t="n">
        <v>1244</v>
      </c>
      <c r="B1240" s="28" t="n">
        <v>437</v>
      </c>
      <c r="C1240" s="29"/>
      <c r="D1240" s="30" t="str">
        <f aca="false">CONCATENATE(E1240,", ",F1240,", кв-ры: ",H1240,", агр: ",I1240,", ",W1240)</f>
        <v>, , кв-ры: 6,16,26,36,46,56,, агр: , </v>
      </c>
      <c r="E1240" s="31"/>
      <c r="F1240" s="31"/>
      <c r="G1240" s="31"/>
      <c r="H1240" s="31" t="s">
        <v>55</v>
      </c>
      <c r="I1240" s="32"/>
      <c r="J1240" s="4"/>
      <c r="K1240" s="46"/>
      <c r="L1240" s="34" t="str">
        <f aca="false">IF(ISBLANK(K1240),"a","b")</f>
        <v>a</v>
      </c>
      <c r="M1240" s="34" t="str">
        <f aca="false">IF(ISBLANK(B1240),"",IF(L1240="b",K1240,IF(L1240="a","")))</f>
        <v/>
      </c>
      <c r="N1240" s="35" t="n">
        <f aca="false">IF(ISBLANK(B1240),"",IF( ISBLANK(K1240), , IF( ISBLANK(O1240), 1,) ))</f>
        <v>0</v>
      </c>
      <c r="O1240" s="44"/>
      <c r="P1240" s="37" t="str">
        <f aca="false">IF(ISBLANK(O1240),"a","b")</f>
        <v>a</v>
      </c>
      <c r="Q1240" s="34" t="str">
        <f aca="false">IF(ISBLANK(B1240),"",IF(P1240="b",O1240,IF(P1240="a","")))</f>
        <v/>
      </c>
      <c r="R1240" s="35" t="n">
        <f aca="false">IF(ISBLANK(B1240),"",IF( ISBLANK(O1240), , 1))</f>
        <v>0</v>
      </c>
      <c r="S1240" s="38" t="str">
        <f aca="true">IF(ISBLANK(B1240),"",IF( ISBLANK(K1240), "" , IF( ISBLANK(O1240), (TODAY()-K1240)/365, (O1240-K1240)/365)) )</f>
        <v/>
      </c>
      <c r="T1240" s="38" t="str">
        <f aca="false">IF(ISBLANK(B1240),"",IF( ISBLANK(K1240), "" , IF( ISBLANK(O1240), ($Z$41-K1240)/365, (O1240-K1240)/365)) )</f>
        <v/>
      </c>
      <c r="U1240" s="38" t="str">
        <f aca="true">IF(ISBLANK(B1240),"",IF( ISBLANK(O1240), "", (TODAY()-O1240)/365))</f>
        <v/>
      </c>
      <c r="V1240" s="38" t="str">
        <f aca="false">IF(ISBLANK(B1240),"",IF( ISBLANK(O1240), "", ($Z$41-O1240)/365))</f>
        <v/>
      </c>
    </row>
    <row r="1241" customFormat="false" ht="15" hidden="false" customHeight="false" outlineLevel="0" collapsed="false">
      <c r="A1241" s="1" t="n">
        <v>1245</v>
      </c>
      <c r="B1241" s="28" t="n">
        <v>438</v>
      </c>
      <c r="C1241" s="29"/>
      <c r="D1241" s="30" t="str">
        <f aca="false">CONCATENATE(E1241,", ",F1241,", кв-ры: ",H1241,", агр: ",I1241,", ",W1241)</f>
        <v>, , кв-ры: 7,17,27,37,47,57,, агр: , </v>
      </c>
      <c r="E1241" s="31"/>
      <c r="F1241" s="31"/>
      <c r="G1241" s="31"/>
      <c r="H1241" s="31" t="s">
        <v>56</v>
      </c>
      <c r="I1241" s="32"/>
      <c r="J1241" s="4"/>
      <c r="K1241" s="46"/>
      <c r="L1241" s="34" t="str">
        <f aca="false">IF(ISBLANK(K1241),"a","b")</f>
        <v>a</v>
      </c>
      <c r="M1241" s="34" t="str">
        <f aca="false">IF(ISBLANK(B1241),"",IF(L1241="b",K1241,IF(L1241="a","")))</f>
        <v/>
      </c>
      <c r="N1241" s="35" t="n">
        <f aca="false">IF(ISBLANK(B1241),"",IF( ISBLANK(K1241), , IF( ISBLANK(O1241), 1,) ))</f>
        <v>0</v>
      </c>
      <c r="O1241" s="44"/>
      <c r="P1241" s="37" t="str">
        <f aca="false">IF(ISBLANK(O1241),"a","b")</f>
        <v>a</v>
      </c>
      <c r="Q1241" s="34" t="str">
        <f aca="false">IF(ISBLANK(B1241),"",IF(P1241="b",O1241,IF(P1241="a","")))</f>
        <v/>
      </c>
      <c r="R1241" s="35" t="n">
        <f aca="false">IF(ISBLANK(B1241),"",IF( ISBLANK(O1241), , 1))</f>
        <v>0</v>
      </c>
      <c r="S1241" s="38" t="str">
        <f aca="true">IF(ISBLANK(B1241),"",IF( ISBLANK(K1241), "" , IF( ISBLANK(O1241), (TODAY()-K1241)/365, (O1241-K1241)/365)) )</f>
        <v/>
      </c>
      <c r="T1241" s="38" t="str">
        <f aca="false">IF(ISBLANK(B1241),"",IF( ISBLANK(K1241), "" , IF( ISBLANK(O1241), ($Z$41-K1241)/365, (O1241-K1241)/365)) )</f>
        <v/>
      </c>
      <c r="U1241" s="38" t="str">
        <f aca="true">IF(ISBLANK(B1241),"",IF( ISBLANK(O1241), "", (TODAY()-O1241)/365))</f>
        <v/>
      </c>
      <c r="V1241" s="38" t="str">
        <f aca="false">IF(ISBLANK(B1241),"",IF( ISBLANK(O1241), "", ($Z$41-O1241)/365))</f>
        <v/>
      </c>
    </row>
    <row r="1242" customFormat="false" ht="15" hidden="false" customHeight="false" outlineLevel="0" collapsed="false">
      <c r="A1242" s="1" t="n">
        <v>1246</v>
      </c>
      <c r="B1242" s="28" t="n">
        <v>439</v>
      </c>
      <c r="C1242" s="29"/>
      <c r="D1242" s="30" t="str">
        <f aca="false">CONCATENATE(E1242,", ",F1242,", кв-ры: ",H1242,", агр: ",I1242,", ",W1242)</f>
        <v>, , кв-ры: 8,18,28,38,48,58,, агр: , </v>
      </c>
      <c r="E1242" s="31"/>
      <c r="F1242" s="31"/>
      <c r="G1242" s="31"/>
      <c r="H1242" s="31" t="s">
        <v>57</v>
      </c>
      <c r="I1242" s="32"/>
      <c r="J1242" s="4"/>
      <c r="K1242" s="46"/>
      <c r="L1242" s="34" t="str">
        <f aca="false">IF(ISBLANK(K1242),"a","b")</f>
        <v>a</v>
      </c>
      <c r="M1242" s="34" t="str">
        <f aca="false">IF(ISBLANK(B1242),"",IF(L1242="b",K1242,IF(L1242="a","")))</f>
        <v/>
      </c>
      <c r="N1242" s="35" t="n">
        <f aca="false">IF(ISBLANK(B1242),"",IF( ISBLANK(K1242), , IF( ISBLANK(O1242), 1,) ))</f>
        <v>0</v>
      </c>
      <c r="O1242" s="44"/>
      <c r="P1242" s="37" t="str">
        <f aca="false">IF(ISBLANK(O1242),"a","b")</f>
        <v>a</v>
      </c>
      <c r="Q1242" s="34" t="str">
        <f aca="false">IF(ISBLANK(B1242),"",IF(P1242="b",O1242,IF(P1242="a","")))</f>
        <v/>
      </c>
      <c r="R1242" s="35" t="n">
        <f aca="false">IF(ISBLANK(B1242),"",IF( ISBLANK(O1242), , 1))</f>
        <v>0</v>
      </c>
      <c r="S1242" s="38" t="str">
        <f aca="true">IF(ISBLANK(B1242),"",IF( ISBLANK(K1242), "" , IF( ISBLANK(O1242), (TODAY()-K1242)/365, (O1242-K1242)/365)) )</f>
        <v/>
      </c>
      <c r="T1242" s="38" t="str">
        <f aca="false">IF(ISBLANK(B1242),"",IF( ISBLANK(K1242), "" , IF( ISBLANK(O1242), ($Z$41-K1242)/365, (O1242-K1242)/365)) )</f>
        <v/>
      </c>
      <c r="U1242" s="38" t="str">
        <f aca="true">IF(ISBLANK(B1242),"",IF( ISBLANK(O1242), "", (TODAY()-O1242)/365))</f>
        <v/>
      </c>
      <c r="V1242" s="38" t="str">
        <f aca="false">IF(ISBLANK(B1242),"",IF( ISBLANK(O1242), "", ($Z$41-O1242)/365))</f>
        <v/>
      </c>
    </row>
    <row r="1243" customFormat="false" ht="15" hidden="false" customHeight="false" outlineLevel="0" collapsed="false">
      <c r="A1243" s="1" t="n">
        <v>1247</v>
      </c>
      <c r="B1243" s="28" t="n">
        <v>440</v>
      </c>
      <c r="C1243" s="29"/>
      <c r="D1243" s="30" t="str">
        <f aca="false">CONCATENATE(E1243,", ",F1243,", кв-ры: ",H1243,", агр: ",I1243,", ",W1243)</f>
        <v>, , кв-ры: 9,19,29,39,49,59,, агр: , </v>
      </c>
      <c r="E1243" s="31"/>
      <c r="F1243" s="31"/>
      <c r="G1243" s="31"/>
      <c r="H1243" s="31" t="s">
        <v>58</v>
      </c>
      <c r="I1243" s="32"/>
      <c r="J1243" s="4"/>
      <c r="K1243" s="46"/>
      <c r="L1243" s="34" t="str">
        <f aca="false">IF(ISBLANK(K1243),"a","b")</f>
        <v>a</v>
      </c>
      <c r="M1243" s="34" t="str">
        <f aca="false">IF(ISBLANK(B1243),"",IF(L1243="b",K1243,IF(L1243="a","")))</f>
        <v/>
      </c>
      <c r="N1243" s="35" t="n">
        <f aca="false">IF(ISBLANK(B1243),"",IF( ISBLANK(K1243), , IF( ISBLANK(O1243), 1,) ))</f>
        <v>0</v>
      </c>
      <c r="O1243" s="44"/>
      <c r="P1243" s="37" t="str">
        <f aca="false">IF(ISBLANK(O1243),"a","b")</f>
        <v>a</v>
      </c>
      <c r="Q1243" s="34" t="str">
        <f aca="false">IF(ISBLANK(B1243),"",IF(P1243="b",O1243,IF(P1243="a","")))</f>
        <v/>
      </c>
      <c r="R1243" s="35" t="n">
        <f aca="false">IF(ISBLANK(B1243),"",IF( ISBLANK(O1243), , 1))</f>
        <v>0</v>
      </c>
      <c r="S1243" s="38" t="str">
        <f aca="true">IF(ISBLANK(B1243),"",IF( ISBLANK(K1243), "" , IF( ISBLANK(O1243), (TODAY()-K1243)/365, (O1243-K1243)/365)) )</f>
        <v/>
      </c>
      <c r="T1243" s="38" t="str">
        <f aca="false">IF(ISBLANK(B1243),"",IF( ISBLANK(K1243), "" , IF( ISBLANK(O1243), ($Z$41-K1243)/365, (O1243-K1243)/365)) )</f>
        <v/>
      </c>
      <c r="U1243" s="38" t="str">
        <f aca="true">IF(ISBLANK(B1243),"",IF( ISBLANK(O1243), "", (TODAY()-O1243)/365))</f>
        <v/>
      </c>
      <c r="V1243" s="38" t="str">
        <f aca="false">IF(ISBLANK(B1243),"",IF( ISBLANK(O1243), "", ($Z$41-O1243)/365))</f>
        <v/>
      </c>
    </row>
    <row r="1244" customFormat="false" ht="15" hidden="false" customHeight="false" outlineLevel="0" collapsed="false">
      <c r="A1244" s="1" t="n">
        <v>1248</v>
      </c>
      <c r="B1244" s="28" t="n">
        <v>441</v>
      </c>
      <c r="C1244" s="29"/>
      <c r="D1244" s="30" t="str">
        <f aca="false">CONCATENATE(E1244,", ",F1244,", кв-ры: ",H1244,", агр: ",I1244,", ",W1244)</f>
        <v>, , кв-ры: 10,20,30,40,50,60,, агр: , </v>
      </c>
      <c r="E1244" s="31"/>
      <c r="F1244" s="31"/>
      <c r="G1244" s="31"/>
      <c r="H1244" s="31" t="s">
        <v>59</v>
      </c>
      <c r="I1244" s="32"/>
      <c r="J1244" s="4"/>
      <c r="K1244" s="46"/>
      <c r="L1244" s="34" t="str">
        <f aca="false">IF(ISBLANK(K1244),"a","b")</f>
        <v>a</v>
      </c>
      <c r="M1244" s="34" t="str">
        <f aca="false">IF(ISBLANK(B1244),"",IF(L1244="b",K1244,IF(L1244="a","")))</f>
        <v/>
      </c>
      <c r="N1244" s="35" t="n">
        <f aca="false">IF(ISBLANK(B1244),"",IF( ISBLANK(K1244), , IF( ISBLANK(O1244), 1,) ))</f>
        <v>0</v>
      </c>
      <c r="O1244" s="44"/>
      <c r="P1244" s="37" t="str">
        <f aca="false">IF(ISBLANK(O1244),"a","b")</f>
        <v>a</v>
      </c>
      <c r="Q1244" s="34" t="str">
        <f aca="false">IF(ISBLANK(B1244),"",IF(P1244="b",O1244,IF(P1244="a","")))</f>
        <v/>
      </c>
      <c r="R1244" s="35" t="n">
        <f aca="false">IF(ISBLANK(B1244),"",IF( ISBLANK(O1244), , 1))</f>
        <v>0</v>
      </c>
      <c r="S1244" s="38" t="str">
        <f aca="true">IF(ISBLANK(B1244),"",IF( ISBLANK(K1244), "" , IF( ISBLANK(O1244), (TODAY()-K1244)/365, (O1244-K1244)/365)) )</f>
        <v/>
      </c>
      <c r="T1244" s="38" t="str">
        <f aca="false">IF(ISBLANK(B1244),"",IF( ISBLANK(K1244), "" , IF( ISBLANK(O1244), ($Z$41-K1244)/365, (O1244-K1244)/365)) )</f>
        <v/>
      </c>
      <c r="U1244" s="38" t="str">
        <f aca="true">IF(ISBLANK(B1244),"",IF( ISBLANK(O1244), "", (TODAY()-O1244)/365))</f>
        <v/>
      </c>
      <c r="V1244" s="38" t="str">
        <f aca="false">IF(ISBLANK(B1244),"",IF( ISBLANK(O1244), "", ($Z$41-O1244)/365))</f>
        <v/>
      </c>
    </row>
    <row r="1245" customFormat="false" ht="15" hidden="false" customHeight="false" outlineLevel="0" collapsed="false">
      <c r="A1245" s="1" t="n">
        <v>1249</v>
      </c>
      <c r="B1245" s="28" t="n">
        <v>442</v>
      </c>
      <c r="C1245" s="29" t="n">
        <v>34</v>
      </c>
      <c r="D1245" s="30" t="str">
        <f aca="false">CONCATENATE(E1245,", ",F1245,", кв-ры: ",H1245,", агр: ",I1245,", ",W1245)</f>
        <v> Суворова, 36, кв-ры: 1,11,21,31,41,51,, агр: , </v>
      </c>
      <c r="E1245" s="31" t="s">
        <v>209</v>
      </c>
      <c r="F1245" s="31" t="n">
        <v>36</v>
      </c>
      <c r="G1245" s="31" t="n">
        <v>60</v>
      </c>
      <c r="H1245" s="31" t="s">
        <v>77</v>
      </c>
      <c r="I1245" s="32"/>
      <c r="J1245" s="4"/>
      <c r="K1245" s="46"/>
      <c r="L1245" s="34" t="str">
        <f aca="false">IF(ISBLANK(K1245),"a","b")</f>
        <v>a</v>
      </c>
      <c r="M1245" s="34" t="str">
        <f aca="false">IF(ISBLANK(B1245),"",IF(L1245="b",K1245,IF(L1245="a","")))</f>
        <v/>
      </c>
      <c r="N1245" s="35" t="n">
        <f aca="false">IF(ISBLANK(B1245),"",IF( ISBLANK(K1245), , IF( ISBLANK(O1245), 1,) ))</f>
        <v>0</v>
      </c>
      <c r="O1245" s="44"/>
      <c r="P1245" s="37" t="str">
        <f aca="false">IF(ISBLANK(O1245),"a","b")</f>
        <v>a</v>
      </c>
      <c r="Q1245" s="34" t="str">
        <f aca="false">IF(ISBLANK(B1245),"",IF(P1245="b",O1245,IF(P1245="a","")))</f>
        <v/>
      </c>
      <c r="R1245" s="35" t="n">
        <f aca="false">IF(ISBLANK(B1245),"",IF( ISBLANK(O1245), , 1))</f>
        <v>0</v>
      </c>
      <c r="S1245" s="38" t="str">
        <f aca="true">IF(ISBLANK(B1245),"",IF( ISBLANK(K1245), "" , IF( ISBLANK(O1245), (TODAY()-K1245)/365, (O1245-K1245)/365)) )</f>
        <v/>
      </c>
      <c r="T1245" s="38" t="str">
        <f aca="false">IF(ISBLANK(B1245),"",IF( ISBLANK(K1245), "" , IF( ISBLANK(O1245), ($Z$41-K1245)/365, (O1245-K1245)/365)) )</f>
        <v/>
      </c>
      <c r="U1245" s="38" t="str">
        <f aca="true">IF(ISBLANK(B1245),"",IF( ISBLANK(O1245), "", (TODAY()-O1245)/365))</f>
        <v/>
      </c>
      <c r="V1245" s="38" t="str">
        <f aca="false">IF(ISBLANK(B1245),"",IF( ISBLANK(O1245), "", ($Z$41-O1245)/365))</f>
        <v/>
      </c>
    </row>
    <row r="1246" customFormat="false" ht="15" hidden="false" customHeight="false" outlineLevel="0" collapsed="false">
      <c r="A1246" s="1" t="n">
        <v>1250</v>
      </c>
      <c r="B1246" s="28" t="n">
        <v>443</v>
      </c>
      <c r="C1246" s="29"/>
      <c r="D1246" s="30" t="str">
        <f aca="false">CONCATENATE(E1246,", ",F1246,", кв-ры: ",H1246,", агр: ",I1246,", ",W1246)</f>
        <v>, , кв-ры: 2,12,22,32,42,52,, агр: , </v>
      </c>
      <c r="E1246" s="31"/>
      <c r="F1246" s="31"/>
      <c r="G1246" s="31"/>
      <c r="H1246" s="31" t="s">
        <v>78</v>
      </c>
      <c r="I1246" s="32"/>
      <c r="J1246" s="4"/>
      <c r="K1246" s="46"/>
      <c r="L1246" s="34" t="str">
        <f aca="false">IF(ISBLANK(K1246),"a","b")</f>
        <v>a</v>
      </c>
      <c r="M1246" s="34" t="str">
        <f aca="false">IF(ISBLANK(B1246),"",IF(L1246="b",K1246,IF(L1246="a","")))</f>
        <v/>
      </c>
      <c r="N1246" s="35" t="n">
        <f aca="false">IF(ISBLANK(B1246),"",IF( ISBLANK(K1246), , IF( ISBLANK(O1246), 1,) ))</f>
        <v>0</v>
      </c>
      <c r="O1246" s="44"/>
      <c r="P1246" s="37" t="str">
        <f aca="false">IF(ISBLANK(O1246),"a","b")</f>
        <v>a</v>
      </c>
      <c r="Q1246" s="34" t="str">
        <f aca="false">IF(ISBLANK(B1246),"",IF(P1246="b",O1246,IF(P1246="a","")))</f>
        <v/>
      </c>
      <c r="R1246" s="35" t="n">
        <f aca="false">IF(ISBLANK(B1246),"",IF( ISBLANK(O1246), , 1))</f>
        <v>0</v>
      </c>
      <c r="S1246" s="38" t="str">
        <f aca="true">IF(ISBLANK(B1246),"",IF( ISBLANK(K1246), "" , IF( ISBLANK(O1246), (TODAY()-K1246)/365, (O1246-K1246)/365)) )</f>
        <v/>
      </c>
      <c r="T1246" s="38" t="str">
        <f aca="false">IF(ISBLANK(B1246),"",IF( ISBLANK(K1246), "" , IF( ISBLANK(O1246), ($Z$41-K1246)/365, (O1246-K1246)/365)) )</f>
        <v/>
      </c>
      <c r="U1246" s="38" t="str">
        <f aca="true">IF(ISBLANK(B1246),"",IF( ISBLANK(O1246), "", (TODAY()-O1246)/365))</f>
        <v/>
      </c>
      <c r="V1246" s="38" t="str">
        <f aca="false">IF(ISBLANK(B1246),"",IF( ISBLANK(O1246), "", ($Z$41-O1246)/365))</f>
        <v/>
      </c>
    </row>
    <row r="1247" customFormat="false" ht="15" hidden="false" customHeight="false" outlineLevel="0" collapsed="false">
      <c r="A1247" s="1" t="n">
        <v>1251</v>
      </c>
      <c r="B1247" s="28" t="n">
        <v>444</v>
      </c>
      <c r="C1247" s="29"/>
      <c r="D1247" s="30" t="str">
        <f aca="false">CONCATENATE(E1247,", ",F1247,", кв-ры: ",H1247,", агр: ",I1247,", ",W1247)</f>
        <v>, , кв-ры: 3,13,23,33,43,53,, агр: , </v>
      </c>
      <c r="E1247" s="31"/>
      <c r="F1247" s="31"/>
      <c r="G1247" s="31"/>
      <c r="H1247" s="31" t="s">
        <v>79</v>
      </c>
      <c r="I1247" s="32"/>
      <c r="J1247" s="4"/>
      <c r="K1247" s="46"/>
      <c r="L1247" s="34" t="str">
        <f aca="false">IF(ISBLANK(K1247),"a","b")</f>
        <v>a</v>
      </c>
      <c r="M1247" s="34" t="str">
        <f aca="false">IF(ISBLANK(B1247),"",IF(L1247="b",K1247,IF(L1247="a","")))</f>
        <v/>
      </c>
      <c r="N1247" s="35" t="n">
        <f aca="false">IF(ISBLANK(B1247),"",IF( ISBLANK(K1247), , IF( ISBLANK(O1247), 1,) ))</f>
        <v>0</v>
      </c>
      <c r="O1247" s="44"/>
      <c r="P1247" s="37" t="str">
        <f aca="false">IF(ISBLANK(O1247),"a","b")</f>
        <v>a</v>
      </c>
      <c r="Q1247" s="34" t="str">
        <f aca="false">IF(ISBLANK(B1247),"",IF(P1247="b",O1247,IF(P1247="a","")))</f>
        <v/>
      </c>
      <c r="R1247" s="35" t="n">
        <f aca="false">IF(ISBLANK(B1247),"",IF( ISBLANK(O1247), , 1))</f>
        <v>0</v>
      </c>
      <c r="S1247" s="38" t="str">
        <f aca="true">IF(ISBLANK(B1247),"",IF( ISBLANK(K1247), "" , IF( ISBLANK(O1247), (TODAY()-K1247)/365, (O1247-K1247)/365)) )</f>
        <v/>
      </c>
      <c r="T1247" s="38" t="str">
        <f aca="false">IF(ISBLANK(B1247),"",IF( ISBLANK(K1247), "" , IF( ISBLANK(O1247), ($Z$41-K1247)/365, (O1247-K1247)/365)) )</f>
        <v/>
      </c>
      <c r="U1247" s="38" t="str">
        <f aca="true">IF(ISBLANK(B1247),"",IF( ISBLANK(O1247), "", (TODAY()-O1247)/365))</f>
        <v/>
      </c>
      <c r="V1247" s="38" t="str">
        <f aca="false">IF(ISBLANK(B1247),"",IF( ISBLANK(O1247), "", ($Z$41-O1247)/365))</f>
        <v/>
      </c>
    </row>
    <row r="1248" customFormat="false" ht="15" hidden="false" customHeight="false" outlineLevel="0" collapsed="false">
      <c r="A1248" s="1" t="n">
        <v>1252</v>
      </c>
      <c r="B1248" s="28" t="n">
        <v>445</v>
      </c>
      <c r="C1248" s="29"/>
      <c r="D1248" s="30" t="str">
        <f aca="false">CONCATENATE(E1248,", ",F1248,", кв-ры: ",H1248,", агр: ",I1248,", ",W1248)</f>
        <v>, , кв-ры: 4,14,24,34,44,54,, агр: , </v>
      </c>
      <c r="E1248" s="31"/>
      <c r="F1248" s="31"/>
      <c r="G1248" s="31"/>
      <c r="H1248" s="31" t="s">
        <v>80</v>
      </c>
      <c r="I1248" s="32"/>
      <c r="J1248" s="4"/>
      <c r="K1248" s="46"/>
      <c r="L1248" s="34" t="str">
        <f aca="false">IF(ISBLANK(K1248),"a","b")</f>
        <v>a</v>
      </c>
      <c r="M1248" s="34" t="str">
        <f aca="false">IF(ISBLANK(B1248),"",IF(L1248="b",K1248,IF(L1248="a","")))</f>
        <v/>
      </c>
      <c r="N1248" s="35" t="n">
        <f aca="false">IF(ISBLANK(B1248),"",IF( ISBLANK(K1248), , IF( ISBLANK(O1248), 1,) ))</f>
        <v>0</v>
      </c>
      <c r="O1248" s="44"/>
      <c r="P1248" s="37" t="str">
        <f aca="false">IF(ISBLANK(O1248),"a","b")</f>
        <v>a</v>
      </c>
      <c r="Q1248" s="34" t="str">
        <f aca="false">IF(ISBLANK(B1248),"",IF(P1248="b",O1248,IF(P1248="a","")))</f>
        <v/>
      </c>
      <c r="R1248" s="35" t="n">
        <f aca="false">IF(ISBLANK(B1248),"",IF( ISBLANK(O1248), , 1))</f>
        <v>0</v>
      </c>
      <c r="S1248" s="38" t="str">
        <f aca="true">IF(ISBLANK(B1248),"",IF( ISBLANK(K1248), "" , IF( ISBLANK(O1248), (TODAY()-K1248)/365, (O1248-K1248)/365)) )</f>
        <v/>
      </c>
      <c r="T1248" s="38" t="str">
        <f aca="false">IF(ISBLANK(B1248),"",IF( ISBLANK(K1248), "" , IF( ISBLANK(O1248), ($Z$41-K1248)/365, (O1248-K1248)/365)) )</f>
        <v/>
      </c>
      <c r="U1248" s="38" t="str">
        <f aca="true">IF(ISBLANK(B1248),"",IF( ISBLANK(O1248), "", (TODAY()-O1248)/365))</f>
        <v/>
      </c>
      <c r="V1248" s="38" t="str">
        <f aca="false">IF(ISBLANK(B1248),"",IF( ISBLANK(O1248), "", ($Z$41-O1248)/365))</f>
        <v/>
      </c>
    </row>
    <row r="1249" customFormat="false" ht="15" hidden="false" customHeight="false" outlineLevel="0" collapsed="false">
      <c r="A1249" s="1" t="n">
        <v>1253</v>
      </c>
      <c r="B1249" s="28" t="n">
        <v>446</v>
      </c>
      <c r="C1249" s="29"/>
      <c r="D1249" s="30" t="str">
        <f aca="false">CONCATENATE(E1249,", ",F1249,", кв-ры: ",H1249,", агр: ",I1249,", ",W1249)</f>
        <v>, , кв-ры: 5,15,25,35,45,55,, агр: , </v>
      </c>
      <c r="E1249" s="31"/>
      <c r="F1249" s="31"/>
      <c r="G1249" s="31"/>
      <c r="H1249" s="31" t="s">
        <v>54</v>
      </c>
      <c r="I1249" s="32"/>
      <c r="J1249" s="4"/>
      <c r="K1249" s="46"/>
      <c r="L1249" s="34" t="str">
        <f aca="false">IF(ISBLANK(K1249),"a","b")</f>
        <v>a</v>
      </c>
      <c r="M1249" s="34" t="str">
        <f aca="false">IF(ISBLANK(B1249),"",IF(L1249="b",K1249,IF(L1249="a","")))</f>
        <v/>
      </c>
      <c r="N1249" s="35" t="n">
        <f aca="false">IF(ISBLANK(B1249),"",IF( ISBLANK(K1249), , IF( ISBLANK(O1249), 1,) ))</f>
        <v>0</v>
      </c>
      <c r="O1249" s="44"/>
      <c r="P1249" s="37" t="str">
        <f aca="false">IF(ISBLANK(O1249),"a","b")</f>
        <v>a</v>
      </c>
      <c r="Q1249" s="34" t="str">
        <f aca="false">IF(ISBLANK(B1249),"",IF(P1249="b",O1249,IF(P1249="a","")))</f>
        <v/>
      </c>
      <c r="R1249" s="35" t="n">
        <f aca="false">IF(ISBLANK(B1249),"",IF( ISBLANK(O1249), , 1))</f>
        <v>0</v>
      </c>
      <c r="S1249" s="38" t="str">
        <f aca="true">IF(ISBLANK(B1249),"",IF( ISBLANK(K1249), "" , IF( ISBLANK(O1249), (TODAY()-K1249)/365, (O1249-K1249)/365)) )</f>
        <v/>
      </c>
      <c r="T1249" s="38" t="str">
        <f aca="false">IF(ISBLANK(B1249),"",IF( ISBLANK(K1249), "" , IF( ISBLANK(O1249), ($Z$41-K1249)/365, (O1249-K1249)/365)) )</f>
        <v/>
      </c>
      <c r="U1249" s="38" t="str">
        <f aca="true">IF(ISBLANK(B1249),"",IF( ISBLANK(O1249), "", (TODAY()-O1249)/365))</f>
        <v/>
      </c>
      <c r="V1249" s="38" t="str">
        <f aca="false">IF(ISBLANK(B1249),"",IF( ISBLANK(O1249), "", ($Z$41-O1249)/365))</f>
        <v/>
      </c>
    </row>
    <row r="1250" customFormat="false" ht="15" hidden="false" customHeight="false" outlineLevel="0" collapsed="false">
      <c r="A1250" s="1" t="n">
        <v>1254</v>
      </c>
      <c r="B1250" s="28" t="n">
        <v>447</v>
      </c>
      <c r="C1250" s="29"/>
      <c r="D1250" s="30" t="str">
        <f aca="false">CONCATENATE(E1250,", ",F1250,", кв-ры: ",H1250,", агр: ",I1250,", ",W1250)</f>
        <v>, , кв-ры: 6,16,26,36,46,56,, агр: , </v>
      </c>
      <c r="E1250" s="31"/>
      <c r="F1250" s="31"/>
      <c r="G1250" s="31"/>
      <c r="H1250" s="31" t="s">
        <v>55</v>
      </c>
      <c r="I1250" s="32"/>
      <c r="J1250" s="4"/>
      <c r="K1250" s="46"/>
      <c r="L1250" s="34" t="str">
        <f aca="false">IF(ISBLANK(K1250),"a","b")</f>
        <v>a</v>
      </c>
      <c r="M1250" s="34" t="str">
        <f aca="false">IF(ISBLANK(B1250),"",IF(L1250="b",K1250,IF(L1250="a","")))</f>
        <v/>
      </c>
      <c r="N1250" s="35" t="n">
        <f aca="false">IF(ISBLANK(B1250),"",IF( ISBLANK(K1250), , IF( ISBLANK(O1250), 1,) ))</f>
        <v>0</v>
      </c>
      <c r="O1250" s="44"/>
      <c r="P1250" s="37" t="str">
        <f aca="false">IF(ISBLANK(O1250),"a","b")</f>
        <v>a</v>
      </c>
      <c r="Q1250" s="34" t="str">
        <f aca="false">IF(ISBLANK(B1250),"",IF(P1250="b",O1250,IF(P1250="a","")))</f>
        <v/>
      </c>
      <c r="R1250" s="35" t="n">
        <f aca="false">IF(ISBLANK(B1250),"",IF( ISBLANK(O1250), , 1))</f>
        <v>0</v>
      </c>
      <c r="S1250" s="38" t="str">
        <f aca="true">IF(ISBLANK(B1250),"",IF( ISBLANK(K1250), "" , IF( ISBLANK(O1250), (TODAY()-K1250)/365, (O1250-K1250)/365)) )</f>
        <v/>
      </c>
      <c r="T1250" s="38" t="str">
        <f aca="false">IF(ISBLANK(B1250),"",IF( ISBLANK(K1250), "" , IF( ISBLANK(O1250), ($Z$41-K1250)/365, (O1250-K1250)/365)) )</f>
        <v/>
      </c>
      <c r="U1250" s="38" t="str">
        <f aca="true">IF(ISBLANK(B1250),"",IF( ISBLANK(O1250), "", (TODAY()-O1250)/365))</f>
        <v/>
      </c>
      <c r="V1250" s="38" t="str">
        <f aca="false">IF(ISBLANK(B1250),"",IF( ISBLANK(O1250), "", ($Z$41-O1250)/365))</f>
        <v/>
      </c>
    </row>
    <row r="1251" customFormat="false" ht="15" hidden="false" customHeight="false" outlineLevel="0" collapsed="false">
      <c r="A1251" s="1" t="n">
        <v>1255</v>
      </c>
      <c r="B1251" s="28" t="n">
        <v>448</v>
      </c>
      <c r="C1251" s="29"/>
      <c r="D1251" s="30" t="str">
        <f aca="false">CONCATENATE(E1251,", ",F1251,", кв-ры: ",H1251,", агр: ",I1251,", ",W1251)</f>
        <v>, , кв-ры: 7,17,27,37,47,57,, агр: , </v>
      </c>
      <c r="E1251" s="31"/>
      <c r="F1251" s="31"/>
      <c r="G1251" s="31"/>
      <c r="H1251" s="31" t="s">
        <v>56</v>
      </c>
      <c r="I1251" s="32"/>
      <c r="J1251" s="4"/>
      <c r="K1251" s="46"/>
      <c r="L1251" s="34" t="str">
        <f aca="false">IF(ISBLANK(K1251),"a","b")</f>
        <v>a</v>
      </c>
      <c r="M1251" s="34" t="str">
        <f aca="false">IF(ISBLANK(B1251),"",IF(L1251="b",K1251,IF(L1251="a","")))</f>
        <v/>
      </c>
      <c r="N1251" s="35" t="n">
        <f aca="false">IF(ISBLANK(B1251),"",IF( ISBLANK(K1251), , IF( ISBLANK(O1251), 1,) ))</f>
        <v>0</v>
      </c>
      <c r="O1251" s="44"/>
      <c r="P1251" s="37" t="str">
        <f aca="false">IF(ISBLANK(O1251),"a","b")</f>
        <v>a</v>
      </c>
      <c r="Q1251" s="34" t="str">
        <f aca="false">IF(ISBLANK(B1251),"",IF(P1251="b",O1251,IF(P1251="a","")))</f>
        <v/>
      </c>
      <c r="R1251" s="35" t="n">
        <f aca="false">IF(ISBLANK(B1251),"",IF( ISBLANK(O1251), , 1))</f>
        <v>0</v>
      </c>
      <c r="S1251" s="38" t="str">
        <f aca="true">IF(ISBLANK(B1251),"",IF( ISBLANK(K1251), "" , IF( ISBLANK(O1251), (TODAY()-K1251)/365, (O1251-K1251)/365)) )</f>
        <v/>
      </c>
      <c r="T1251" s="38" t="str">
        <f aca="false">IF(ISBLANK(B1251),"",IF( ISBLANK(K1251), "" , IF( ISBLANK(O1251), ($Z$41-K1251)/365, (O1251-K1251)/365)) )</f>
        <v/>
      </c>
      <c r="U1251" s="38" t="str">
        <f aca="true">IF(ISBLANK(B1251),"",IF( ISBLANK(O1251), "", (TODAY()-O1251)/365))</f>
        <v/>
      </c>
      <c r="V1251" s="38" t="str">
        <f aca="false">IF(ISBLANK(B1251),"",IF( ISBLANK(O1251), "", ($Z$41-O1251)/365))</f>
        <v/>
      </c>
    </row>
    <row r="1252" customFormat="false" ht="15" hidden="false" customHeight="false" outlineLevel="0" collapsed="false">
      <c r="A1252" s="1" t="n">
        <v>1256</v>
      </c>
      <c r="B1252" s="28" t="n">
        <v>449</v>
      </c>
      <c r="C1252" s="29"/>
      <c r="D1252" s="30" t="str">
        <f aca="false">CONCATENATE(E1252,", ",F1252,", кв-ры: ",H1252,", агр: ",I1252,", ",W1252)</f>
        <v>, , кв-ры: 8,18,28,38,48,58,, агр: , </v>
      </c>
      <c r="E1252" s="31"/>
      <c r="F1252" s="31"/>
      <c r="G1252" s="31"/>
      <c r="H1252" s="31" t="s">
        <v>57</v>
      </c>
      <c r="I1252" s="32"/>
      <c r="J1252" s="4"/>
      <c r="K1252" s="46"/>
      <c r="L1252" s="34" t="str">
        <f aca="false">IF(ISBLANK(K1252),"a","b")</f>
        <v>a</v>
      </c>
      <c r="M1252" s="34" t="str">
        <f aca="false">IF(ISBLANK(B1252),"",IF(L1252="b",K1252,IF(L1252="a","")))</f>
        <v/>
      </c>
      <c r="N1252" s="35" t="n">
        <f aca="false">IF(ISBLANK(B1252),"",IF( ISBLANK(K1252), , IF( ISBLANK(O1252), 1,) ))</f>
        <v>0</v>
      </c>
      <c r="O1252" s="44"/>
      <c r="P1252" s="37" t="str">
        <f aca="false">IF(ISBLANK(O1252),"a","b")</f>
        <v>a</v>
      </c>
      <c r="Q1252" s="34" t="str">
        <f aca="false">IF(ISBLANK(B1252),"",IF(P1252="b",O1252,IF(P1252="a","")))</f>
        <v/>
      </c>
      <c r="R1252" s="35" t="n">
        <f aca="false">IF(ISBLANK(B1252),"",IF( ISBLANK(O1252), , 1))</f>
        <v>0</v>
      </c>
      <c r="S1252" s="38" t="str">
        <f aca="true">IF(ISBLANK(B1252),"",IF( ISBLANK(K1252), "" , IF( ISBLANK(O1252), (TODAY()-K1252)/365, (O1252-K1252)/365)) )</f>
        <v/>
      </c>
      <c r="T1252" s="38" t="str">
        <f aca="false">IF(ISBLANK(B1252),"",IF( ISBLANK(K1252), "" , IF( ISBLANK(O1252), ($Z$41-K1252)/365, (O1252-K1252)/365)) )</f>
        <v/>
      </c>
      <c r="U1252" s="38" t="str">
        <f aca="true">IF(ISBLANK(B1252),"",IF( ISBLANK(O1252), "", (TODAY()-O1252)/365))</f>
        <v/>
      </c>
      <c r="V1252" s="38" t="str">
        <f aca="false">IF(ISBLANK(B1252),"",IF( ISBLANK(O1252), "", ($Z$41-O1252)/365))</f>
        <v/>
      </c>
    </row>
    <row r="1253" customFormat="false" ht="15" hidden="false" customHeight="false" outlineLevel="0" collapsed="false">
      <c r="A1253" s="1" t="n">
        <v>1257</v>
      </c>
      <c r="B1253" s="28" t="n">
        <v>450</v>
      </c>
      <c r="C1253" s="29"/>
      <c r="D1253" s="30" t="str">
        <f aca="false">CONCATENATE(E1253,", ",F1253,", кв-ры: ",H1253,", агр: ",I1253,", ",W1253)</f>
        <v>, , кв-ры: 9,19,29,39,49,59,, агр: , </v>
      </c>
      <c r="E1253" s="31"/>
      <c r="F1253" s="31"/>
      <c r="G1253" s="31"/>
      <c r="H1253" s="31" t="s">
        <v>58</v>
      </c>
      <c r="I1253" s="32"/>
      <c r="J1253" s="4"/>
      <c r="K1253" s="46"/>
      <c r="L1253" s="34" t="str">
        <f aca="false">IF(ISBLANK(K1253),"a","b")</f>
        <v>a</v>
      </c>
      <c r="M1253" s="34" t="str">
        <f aca="false">IF(ISBLANK(B1253),"",IF(L1253="b",K1253,IF(L1253="a","")))</f>
        <v/>
      </c>
      <c r="N1253" s="35" t="n">
        <f aca="false">IF(ISBLANK(B1253),"",IF( ISBLANK(K1253), , IF( ISBLANK(O1253), 1,) ))</f>
        <v>0</v>
      </c>
      <c r="O1253" s="44"/>
      <c r="P1253" s="37" t="str">
        <f aca="false">IF(ISBLANK(O1253),"a","b")</f>
        <v>a</v>
      </c>
      <c r="Q1253" s="34" t="str">
        <f aca="false">IF(ISBLANK(B1253),"",IF(P1253="b",O1253,IF(P1253="a","")))</f>
        <v/>
      </c>
      <c r="R1253" s="35" t="n">
        <f aca="false">IF(ISBLANK(B1253),"",IF( ISBLANK(O1253), , 1))</f>
        <v>0</v>
      </c>
      <c r="S1253" s="38" t="str">
        <f aca="true">IF(ISBLANK(B1253),"",IF( ISBLANK(K1253), "" , IF( ISBLANK(O1253), (TODAY()-K1253)/365, (O1253-K1253)/365)) )</f>
        <v/>
      </c>
      <c r="T1253" s="38" t="str">
        <f aca="false">IF(ISBLANK(B1253),"",IF( ISBLANK(K1253), "" , IF( ISBLANK(O1253), ($Z$41-K1253)/365, (O1253-K1253)/365)) )</f>
        <v/>
      </c>
      <c r="U1253" s="38" t="str">
        <f aca="true">IF(ISBLANK(B1253),"",IF( ISBLANK(O1253), "", (TODAY()-O1253)/365))</f>
        <v/>
      </c>
      <c r="V1253" s="38" t="str">
        <f aca="false">IF(ISBLANK(B1253),"",IF( ISBLANK(O1253), "", ($Z$41-O1253)/365))</f>
        <v/>
      </c>
    </row>
    <row r="1254" customFormat="false" ht="15" hidden="false" customHeight="false" outlineLevel="0" collapsed="false">
      <c r="A1254" s="1" t="n">
        <v>1258</v>
      </c>
      <c r="B1254" s="28" t="n">
        <v>451</v>
      </c>
      <c r="C1254" s="29"/>
      <c r="D1254" s="30" t="str">
        <f aca="false">CONCATENATE(E1254,", ",F1254,", кв-ры: ",H1254,", агр: ",I1254,", ",W1254)</f>
        <v>, , кв-ры: 10,20,30,40,50,60,, агр: , </v>
      </c>
      <c r="E1254" s="31"/>
      <c r="F1254" s="31"/>
      <c r="G1254" s="31"/>
      <c r="H1254" s="31" t="s">
        <v>59</v>
      </c>
      <c r="I1254" s="32"/>
      <c r="J1254" s="4"/>
      <c r="K1254" s="46"/>
      <c r="L1254" s="34" t="str">
        <f aca="false">IF(ISBLANK(K1254),"a","b")</f>
        <v>a</v>
      </c>
      <c r="M1254" s="34" t="str">
        <f aca="false">IF(ISBLANK(B1254),"",IF(L1254="b",K1254,IF(L1254="a","")))</f>
        <v/>
      </c>
      <c r="N1254" s="35" t="n">
        <f aca="false">IF(ISBLANK(B1254),"",IF( ISBLANK(K1254), , IF( ISBLANK(O1254), 1,) ))</f>
        <v>0</v>
      </c>
      <c r="O1254" s="44"/>
      <c r="P1254" s="37" t="str">
        <f aca="false">IF(ISBLANK(O1254),"a","b")</f>
        <v>a</v>
      </c>
      <c r="Q1254" s="34" t="str">
        <f aca="false">IF(ISBLANK(B1254),"",IF(P1254="b",O1254,IF(P1254="a","")))</f>
        <v/>
      </c>
      <c r="R1254" s="35" t="n">
        <f aca="false">IF(ISBLANK(B1254),"",IF( ISBLANK(O1254), , 1))</f>
        <v>0</v>
      </c>
      <c r="S1254" s="38" t="str">
        <f aca="true">IF(ISBLANK(B1254),"",IF( ISBLANK(K1254), "" , IF( ISBLANK(O1254), (TODAY()-K1254)/365, (O1254-K1254)/365)) )</f>
        <v/>
      </c>
      <c r="T1254" s="38" t="str">
        <f aca="false">IF(ISBLANK(B1254),"",IF( ISBLANK(K1254), "" , IF( ISBLANK(O1254), ($Z$41-K1254)/365, (O1254-K1254)/365)) )</f>
        <v/>
      </c>
      <c r="U1254" s="38" t="str">
        <f aca="true">IF(ISBLANK(B1254),"",IF( ISBLANK(O1254), "", (TODAY()-O1254)/365))</f>
        <v/>
      </c>
      <c r="V1254" s="38" t="str">
        <f aca="false">IF(ISBLANK(B1254),"",IF( ISBLANK(O1254), "", ($Z$41-O1254)/365))</f>
        <v/>
      </c>
    </row>
    <row r="1255" customFormat="false" ht="15" hidden="false" customHeight="false" outlineLevel="0" collapsed="false">
      <c r="A1255" s="1" t="n">
        <v>1259</v>
      </c>
      <c r="B1255" s="28" t="n">
        <v>452</v>
      </c>
      <c r="C1255" s="29" t="n">
        <v>35</v>
      </c>
      <c r="D1255" s="30" t="str">
        <f aca="false">CONCATENATE(E1255,", ",F1255,", кв-ры: ",H1255,", агр: ",I1255,", ",W1255)</f>
        <v> Суворова, 38, кв-ры: 1,11,21,31,41,51,, агр: , </v>
      </c>
      <c r="E1255" s="31" t="s">
        <v>209</v>
      </c>
      <c r="F1255" s="31" t="n">
        <v>38</v>
      </c>
      <c r="G1255" s="31" t="n">
        <v>60</v>
      </c>
      <c r="H1255" s="31" t="s">
        <v>77</v>
      </c>
      <c r="I1255" s="32"/>
      <c r="J1255" s="4"/>
      <c r="K1255" s="46"/>
      <c r="L1255" s="34" t="str">
        <f aca="false">IF(ISBLANK(K1255),"a","b")</f>
        <v>a</v>
      </c>
      <c r="M1255" s="34" t="str">
        <f aca="false">IF(ISBLANK(B1255),"",IF(L1255="b",K1255,IF(L1255="a","")))</f>
        <v/>
      </c>
      <c r="N1255" s="35" t="n">
        <f aca="false">IF(ISBLANK(B1255),"",IF( ISBLANK(K1255), , IF( ISBLANK(O1255), 1,) ))</f>
        <v>0</v>
      </c>
      <c r="O1255" s="44"/>
      <c r="P1255" s="37" t="str">
        <f aca="false">IF(ISBLANK(O1255),"a","b")</f>
        <v>a</v>
      </c>
      <c r="Q1255" s="34" t="str">
        <f aca="false">IF(ISBLANK(B1255),"",IF(P1255="b",O1255,IF(P1255="a","")))</f>
        <v/>
      </c>
      <c r="R1255" s="35" t="n">
        <f aca="false">IF(ISBLANK(B1255),"",IF( ISBLANK(O1255), , 1))</f>
        <v>0</v>
      </c>
      <c r="S1255" s="38" t="str">
        <f aca="true">IF(ISBLANK(B1255),"",IF( ISBLANK(K1255), "" , IF( ISBLANK(O1255), (TODAY()-K1255)/365, (O1255-K1255)/365)) )</f>
        <v/>
      </c>
      <c r="T1255" s="38" t="str">
        <f aca="false">IF(ISBLANK(B1255),"",IF( ISBLANK(K1255), "" , IF( ISBLANK(O1255), ($Z$41-K1255)/365, (O1255-K1255)/365)) )</f>
        <v/>
      </c>
      <c r="U1255" s="38" t="str">
        <f aca="true">IF(ISBLANK(B1255),"",IF( ISBLANK(O1255), "", (TODAY()-O1255)/365))</f>
        <v/>
      </c>
      <c r="V1255" s="38" t="str">
        <f aca="false">IF(ISBLANK(B1255),"",IF( ISBLANK(O1255), "", ($Z$41-O1255)/365))</f>
        <v/>
      </c>
    </row>
    <row r="1256" customFormat="false" ht="15" hidden="false" customHeight="false" outlineLevel="0" collapsed="false">
      <c r="A1256" s="1" t="n">
        <v>1260</v>
      </c>
      <c r="B1256" s="28" t="n">
        <v>453</v>
      </c>
      <c r="C1256" s="29"/>
      <c r="D1256" s="30" t="str">
        <f aca="false">CONCATENATE(E1256,", ",F1256,", кв-ры: ",H1256,", агр: ",I1256,", ",W1256)</f>
        <v>, , кв-ры: 2,12,22,32,42,52,, агр: , </v>
      </c>
      <c r="E1256" s="31"/>
      <c r="F1256" s="31"/>
      <c r="G1256" s="31"/>
      <c r="H1256" s="31" t="s">
        <v>78</v>
      </c>
      <c r="I1256" s="32"/>
      <c r="J1256" s="4"/>
      <c r="K1256" s="46"/>
      <c r="L1256" s="34" t="str">
        <f aca="false">IF(ISBLANK(K1256),"a","b")</f>
        <v>a</v>
      </c>
      <c r="M1256" s="34" t="str">
        <f aca="false">IF(ISBLANK(B1256),"",IF(L1256="b",K1256,IF(L1256="a","")))</f>
        <v/>
      </c>
      <c r="N1256" s="35" t="n">
        <f aca="false">IF(ISBLANK(B1256),"",IF( ISBLANK(K1256), , IF( ISBLANK(O1256), 1,) ))</f>
        <v>0</v>
      </c>
      <c r="O1256" s="44"/>
      <c r="P1256" s="37" t="str">
        <f aca="false">IF(ISBLANK(O1256),"a","b")</f>
        <v>a</v>
      </c>
      <c r="Q1256" s="34" t="str">
        <f aca="false">IF(ISBLANK(B1256),"",IF(P1256="b",O1256,IF(P1256="a","")))</f>
        <v/>
      </c>
      <c r="R1256" s="35" t="n">
        <f aca="false">IF(ISBLANK(B1256),"",IF( ISBLANK(O1256), , 1))</f>
        <v>0</v>
      </c>
      <c r="S1256" s="38" t="str">
        <f aca="true">IF(ISBLANK(B1256),"",IF( ISBLANK(K1256), "" , IF( ISBLANK(O1256), (TODAY()-K1256)/365, (O1256-K1256)/365)) )</f>
        <v/>
      </c>
      <c r="T1256" s="38" t="str">
        <f aca="false">IF(ISBLANK(B1256),"",IF( ISBLANK(K1256), "" , IF( ISBLANK(O1256), ($Z$41-K1256)/365, (O1256-K1256)/365)) )</f>
        <v/>
      </c>
      <c r="U1256" s="38" t="str">
        <f aca="true">IF(ISBLANK(B1256),"",IF( ISBLANK(O1256), "", (TODAY()-O1256)/365))</f>
        <v/>
      </c>
      <c r="V1256" s="38" t="str">
        <f aca="false">IF(ISBLANK(B1256),"",IF( ISBLANK(O1256), "", ($Z$41-O1256)/365))</f>
        <v/>
      </c>
    </row>
    <row r="1257" customFormat="false" ht="15" hidden="false" customHeight="false" outlineLevel="0" collapsed="false">
      <c r="A1257" s="1" t="n">
        <v>1261</v>
      </c>
      <c r="B1257" s="28" t="n">
        <v>454</v>
      </c>
      <c r="C1257" s="29"/>
      <c r="D1257" s="30" t="str">
        <f aca="false">CONCATENATE(E1257,", ",F1257,", кв-ры: ",H1257,", агр: ",I1257,", ",W1257)</f>
        <v>, , кв-ры: 3,13,23,33,43,53,, агр: , </v>
      </c>
      <c r="E1257" s="31"/>
      <c r="F1257" s="31"/>
      <c r="G1257" s="31"/>
      <c r="H1257" s="31" t="s">
        <v>79</v>
      </c>
      <c r="I1257" s="32"/>
      <c r="J1257" s="4"/>
      <c r="K1257" s="46"/>
      <c r="L1257" s="34" t="str">
        <f aca="false">IF(ISBLANK(K1257),"a","b")</f>
        <v>a</v>
      </c>
      <c r="M1257" s="34" t="str">
        <f aca="false">IF(ISBLANK(B1257),"",IF(L1257="b",K1257,IF(L1257="a","")))</f>
        <v/>
      </c>
      <c r="N1257" s="35" t="n">
        <f aca="false">IF(ISBLANK(B1257),"",IF( ISBLANK(K1257), , IF( ISBLANK(O1257), 1,) ))</f>
        <v>0</v>
      </c>
      <c r="O1257" s="44"/>
      <c r="P1257" s="37" t="str">
        <f aca="false">IF(ISBLANK(O1257),"a","b")</f>
        <v>a</v>
      </c>
      <c r="Q1257" s="34" t="str">
        <f aca="false">IF(ISBLANK(B1257),"",IF(P1257="b",O1257,IF(P1257="a","")))</f>
        <v/>
      </c>
      <c r="R1257" s="35" t="n">
        <f aca="false">IF(ISBLANK(B1257),"",IF( ISBLANK(O1257), , 1))</f>
        <v>0</v>
      </c>
      <c r="S1257" s="38" t="str">
        <f aca="true">IF(ISBLANK(B1257),"",IF( ISBLANK(K1257), "" , IF( ISBLANK(O1257), (TODAY()-K1257)/365, (O1257-K1257)/365)) )</f>
        <v/>
      </c>
      <c r="T1257" s="38" t="str">
        <f aca="false">IF(ISBLANK(B1257),"",IF( ISBLANK(K1257), "" , IF( ISBLANK(O1257), ($Z$41-K1257)/365, (O1257-K1257)/365)) )</f>
        <v/>
      </c>
      <c r="U1257" s="38" t="str">
        <f aca="true">IF(ISBLANK(B1257),"",IF( ISBLANK(O1257), "", (TODAY()-O1257)/365))</f>
        <v/>
      </c>
      <c r="V1257" s="38" t="str">
        <f aca="false">IF(ISBLANK(B1257),"",IF( ISBLANK(O1257), "", ($Z$41-O1257)/365))</f>
        <v/>
      </c>
    </row>
    <row r="1258" customFormat="false" ht="15" hidden="false" customHeight="false" outlineLevel="0" collapsed="false">
      <c r="A1258" s="1" t="n">
        <v>1262</v>
      </c>
      <c r="B1258" s="28" t="n">
        <v>455</v>
      </c>
      <c r="C1258" s="29"/>
      <c r="D1258" s="30" t="str">
        <f aca="false">CONCATENATE(E1258,", ",F1258,", кв-ры: ",H1258,", агр: ",I1258,", ",W1258)</f>
        <v>, , кв-ры: 4,14,24,34,44,54,, агр: , </v>
      </c>
      <c r="E1258" s="31"/>
      <c r="F1258" s="31"/>
      <c r="G1258" s="31"/>
      <c r="H1258" s="31" t="s">
        <v>80</v>
      </c>
      <c r="I1258" s="32"/>
      <c r="J1258" s="4"/>
      <c r="K1258" s="46"/>
      <c r="L1258" s="34" t="str">
        <f aca="false">IF(ISBLANK(K1258),"a","b")</f>
        <v>a</v>
      </c>
      <c r="M1258" s="34" t="str">
        <f aca="false">IF(ISBLANK(B1258),"",IF(L1258="b",K1258,IF(L1258="a","")))</f>
        <v/>
      </c>
      <c r="N1258" s="35" t="n">
        <f aca="false">IF(ISBLANK(B1258),"",IF( ISBLANK(K1258), , IF( ISBLANK(O1258), 1,) ))</f>
        <v>0</v>
      </c>
      <c r="O1258" s="44"/>
      <c r="P1258" s="37" t="str">
        <f aca="false">IF(ISBLANK(O1258),"a","b")</f>
        <v>a</v>
      </c>
      <c r="Q1258" s="34" t="str">
        <f aca="false">IF(ISBLANK(B1258),"",IF(P1258="b",O1258,IF(P1258="a","")))</f>
        <v/>
      </c>
      <c r="R1258" s="35" t="n">
        <f aca="false">IF(ISBLANK(B1258),"",IF( ISBLANK(O1258), , 1))</f>
        <v>0</v>
      </c>
      <c r="S1258" s="38" t="str">
        <f aca="true">IF(ISBLANK(B1258),"",IF( ISBLANK(K1258), "" , IF( ISBLANK(O1258), (TODAY()-K1258)/365, (O1258-K1258)/365)) )</f>
        <v/>
      </c>
      <c r="T1258" s="38" t="str">
        <f aca="false">IF(ISBLANK(B1258),"",IF( ISBLANK(K1258), "" , IF( ISBLANK(O1258), ($Z$41-K1258)/365, (O1258-K1258)/365)) )</f>
        <v/>
      </c>
      <c r="U1258" s="38" t="str">
        <f aca="true">IF(ISBLANK(B1258),"",IF( ISBLANK(O1258), "", (TODAY()-O1258)/365))</f>
        <v/>
      </c>
      <c r="V1258" s="38" t="str">
        <f aca="false">IF(ISBLANK(B1258),"",IF( ISBLANK(O1258), "", ($Z$41-O1258)/365))</f>
        <v/>
      </c>
    </row>
    <row r="1259" customFormat="false" ht="15" hidden="false" customHeight="false" outlineLevel="0" collapsed="false">
      <c r="A1259" s="1" t="n">
        <v>1263</v>
      </c>
      <c r="B1259" s="28" t="n">
        <v>456</v>
      </c>
      <c r="C1259" s="29"/>
      <c r="D1259" s="30" t="str">
        <f aca="false">CONCATENATE(E1259,", ",F1259,", кв-ры: ",H1259,", агр: ",I1259,", ",W1259)</f>
        <v>, , кв-ры: 5,15,25,35,45,55,, агр: , </v>
      </c>
      <c r="E1259" s="31"/>
      <c r="F1259" s="31"/>
      <c r="G1259" s="31"/>
      <c r="H1259" s="31" t="s">
        <v>54</v>
      </c>
      <c r="I1259" s="32"/>
      <c r="J1259" s="4"/>
      <c r="K1259" s="46"/>
      <c r="L1259" s="34" t="str">
        <f aca="false">IF(ISBLANK(K1259),"a","b")</f>
        <v>a</v>
      </c>
      <c r="M1259" s="34" t="str">
        <f aca="false">IF(ISBLANK(B1259),"",IF(L1259="b",K1259,IF(L1259="a","")))</f>
        <v/>
      </c>
      <c r="N1259" s="35" t="n">
        <f aca="false">IF(ISBLANK(B1259),"",IF( ISBLANK(K1259), , IF( ISBLANK(O1259), 1,) ))</f>
        <v>0</v>
      </c>
      <c r="O1259" s="44"/>
      <c r="P1259" s="37" t="str">
        <f aca="false">IF(ISBLANK(O1259),"a","b")</f>
        <v>a</v>
      </c>
      <c r="Q1259" s="34" t="str">
        <f aca="false">IF(ISBLANK(B1259),"",IF(P1259="b",O1259,IF(P1259="a","")))</f>
        <v/>
      </c>
      <c r="R1259" s="35" t="n">
        <f aca="false">IF(ISBLANK(B1259),"",IF( ISBLANK(O1259), , 1))</f>
        <v>0</v>
      </c>
      <c r="S1259" s="38" t="str">
        <f aca="true">IF(ISBLANK(B1259),"",IF( ISBLANK(K1259), "" , IF( ISBLANK(O1259), (TODAY()-K1259)/365, (O1259-K1259)/365)) )</f>
        <v/>
      </c>
      <c r="T1259" s="38" t="str">
        <f aca="false">IF(ISBLANK(B1259),"",IF( ISBLANK(K1259), "" , IF( ISBLANK(O1259), ($Z$41-K1259)/365, (O1259-K1259)/365)) )</f>
        <v/>
      </c>
      <c r="U1259" s="38" t="str">
        <f aca="true">IF(ISBLANK(B1259),"",IF( ISBLANK(O1259), "", (TODAY()-O1259)/365))</f>
        <v/>
      </c>
      <c r="V1259" s="38" t="str">
        <f aca="false">IF(ISBLANK(B1259),"",IF( ISBLANK(O1259), "", ($Z$41-O1259)/365))</f>
        <v/>
      </c>
    </row>
    <row r="1260" customFormat="false" ht="15" hidden="false" customHeight="false" outlineLevel="0" collapsed="false">
      <c r="A1260" s="1" t="n">
        <v>1264</v>
      </c>
      <c r="B1260" s="28" t="n">
        <v>457</v>
      </c>
      <c r="C1260" s="29"/>
      <c r="D1260" s="30" t="str">
        <f aca="false">CONCATENATE(E1260,", ",F1260,", кв-ры: ",H1260,", агр: ",I1260,", ",W1260)</f>
        <v>, , кв-ры: 6,16,26,36,46,56,, агр: , </v>
      </c>
      <c r="E1260" s="31"/>
      <c r="F1260" s="31"/>
      <c r="G1260" s="31"/>
      <c r="H1260" s="31" t="s">
        <v>55</v>
      </c>
      <c r="I1260" s="32"/>
      <c r="J1260" s="4"/>
      <c r="K1260" s="46"/>
      <c r="L1260" s="34" t="str">
        <f aca="false">IF(ISBLANK(K1260),"a","b")</f>
        <v>a</v>
      </c>
      <c r="M1260" s="34" t="str">
        <f aca="false">IF(ISBLANK(B1260),"",IF(L1260="b",K1260,IF(L1260="a","")))</f>
        <v/>
      </c>
      <c r="N1260" s="35" t="n">
        <f aca="false">IF(ISBLANK(B1260),"",IF( ISBLANK(K1260), , IF( ISBLANK(O1260), 1,) ))</f>
        <v>0</v>
      </c>
      <c r="O1260" s="44"/>
      <c r="P1260" s="37" t="str">
        <f aca="false">IF(ISBLANK(O1260),"a","b")</f>
        <v>a</v>
      </c>
      <c r="Q1260" s="34" t="str">
        <f aca="false">IF(ISBLANK(B1260),"",IF(P1260="b",O1260,IF(P1260="a","")))</f>
        <v/>
      </c>
      <c r="R1260" s="35" t="n">
        <f aca="false">IF(ISBLANK(B1260),"",IF( ISBLANK(O1260), , 1))</f>
        <v>0</v>
      </c>
      <c r="S1260" s="38" t="str">
        <f aca="true">IF(ISBLANK(B1260),"",IF( ISBLANK(K1260), "" , IF( ISBLANK(O1260), (TODAY()-K1260)/365, (O1260-K1260)/365)) )</f>
        <v/>
      </c>
      <c r="T1260" s="38" t="str">
        <f aca="false">IF(ISBLANK(B1260),"",IF( ISBLANK(K1260), "" , IF( ISBLANK(O1260), ($Z$41-K1260)/365, (O1260-K1260)/365)) )</f>
        <v/>
      </c>
      <c r="U1260" s="38" t="str">
        <f aca="true">IF(ISBLANK(B1260),"",IF( ISBLANK(O1260), "", (TODAY()-O1260)/365))</f>
        <v/>
      </c>
      <c r="V1260" s="38" t="str">
        <f aca="false">IF(ISBLANK(B1260),"",IF( ISBLANK(O1260), "", ($Z$41-O1260)/365))</f>
        <v/>
      </c>
    </row>
    <row r="1261" customFormat="false" ht="15" hidden="false" customHeight="false" outlineLevel="0" collapsed="false">
      <c r="A1261" s="1" t="n">
        <v>1265</v>
      </c>
      <c r="B1261" s="28" t="n">
        <v>458</v>
      </c>
      <c r="C1261" s="29"/>
      <c r="D1261" s="30" t="str">
        <f aca="false">CONCATENATE(E1261,", ",F1261,", кв-ры: ",H1261,", агр: ",I1261,", ",W1261)</f>
        <v>, , кв-ры: 7,17,27,37,47,57,, агр: , </v>
      </c>
      <c r="E1261" s="31"/>
      <c r="F1261" s="31"/>
      <c r="G1261" s="31"/>
      <c r="H1261" s="31" t="s">
        <v>56</v>
      </c>
      <c r="I1261" s="32"/>
      <c r="J1261" s="4"/>
      <c r="K1261" s="46"/>
      <c r="L1261" s="34" t="str">
        <f aca="false">IF(ISBLANK(K1261),"a","b")</f>
        <v>a</v>
      </c>
      <c r="M1261" s="34" t="str">
        <f aca="false">IF(ISBLANK(B1261),"",IF(L1261="b",K1261,IF(L1261="a","")))</f>
        <v/>
      </c>
      <c r="N1261" s="35" t="n">
        <f aca="false">IF(ISBLANK(B1261),"",IF( ISBLANK(K1261), , IF( ISBLANK(O1261), 1,) ))</f>
        <v>0</v>
      </c>
      <c r="O1261" s="44"/>
      <c r="P1261" s="37" t="str">
        <f aca="false">IF(ISBLANK(O1261),"a","b")</f>
        <v>a</v>
      </c>
      <c r="Q1261" s="34" t="str">
        <f aca="false">IF(ISBLANK(B1261),"",IF(P1261="b",O1261,IF(P1261="a","")))</f>
        <v/>
      </c>
      <c r="R1261" s="35" t="n">
        <f aca="false">IF(ISBLANK(B1261),"",IF( ISBLANK(O1261), , 1))</f>
        <v>0</v>
      </c>
      <c r="S1261" s="38" t="str">
        <f aca="true">IF(ISBLANK(B1261),"",IF( ISBLANK(K1261), "" , IF( ISBLANK(O1261), (TODAY()-K1261)/365, (O1261-K1261)/365)) )</f>
        <v/>
      </c>
      <c r="T1261" s="38" t="str">
        <f aca="false">IF(ISBLANK(B1261),"",IF( ISBLANK(K1261), "" , IF( ISBLANK(O1261), ($Z$41-K1261)/365, (O1261-K1261)/365)) )</f>
        <v/>
      </c>
      <c r="U1261" s="38" t="str">
        <f aca="true">IF(ISBLANK(B1261),"",IF( ISBLANK(O1261), "", (TODAY()-O1261)/365))</f>
        <v/>
      </c>
      <c r="V1261" s="38" t="str">
        <f aca="false">IF(ISBLANK(B1261),"",IF( ISBLANK(O1261), "", ($Z$41-O1261)/365))</f>
        <v/>
      </c>
    </row>
    <row r="1262" customFormat="false" ht="15" hidden="false" customHeight="false" outlineLevel="0" collapsed="false">
      <c r="A1262" s="1" t="n">
        <v>1266</v>
      </c>
      <c r="B1262" s="28" t="n">
        <v>459</v>
      </c>
      <c r="C1262" s="29"/>
      <c r="D1262" s="30" t="str">
        <f aca="false">CONCATENATE(E1262,", ",F1262,", кв-ры: ",H1262,", агр: ",I1262,", ",W1262)</f>
        <v>, , кв-ры: 8,18,28,38,48,58,, агр: , </v>
      </c>
      <c r="E1262" s="31"/>
      <c r="F1262" s="31"/>
      <c r="G1262" s="31"/>
      <c r="H1262" s="31" t="s">
        <v>57</v>
      </c>
      <c r="I1262" s="32"/>
      <c r="J1262" s="4"/>
      <c r="K1262" s="46"/>
      <c r="L1262" s="34" t="str">
        <f aca="false">IF(ISBLANK(K1262),"a","b")</f>
        <v>a</v>
      </c>
      <c r="M1262" s="34" t="str">
        <f aca="false">IF(ISBLANK(B1262),"",IF(L1262="b",K1262,IF(L1262="a","")))</f>
        <v/>
      </c>
      <c r="N1262" s="35" t="n">
        <f aca="false">IF(ISBLANK(B1262),"",IF( ISBLANK(K1262), , IF( ISBLANK(O1262), 1,) ))</f>
        <v>0</v>
      </c>
      <c r="O1262" s="44"/>
      <c r="P1262" s="37" t="str">
        <f aca="false">IF(ISBLANK(O1262),"a","b")</f>
        <v>a</v>
      </c>
      <c r="Q1262" s="34" t="str">
        <f aca="false">IF(ISBLANK(B1262),"",IF(P1262="b",O1262,IF(P1262="a","")))</f>
        <v/>
      </c>
      <c r="R1262" s="35" t="n">
        <f aca="false">IF(ISBLANK(B1262),"",IF( ISBLANK(O1262), , 1))</f>
        <v>0</v>
      </c>
      <c r="S1262" s="38" t="str">
        <f aca="true">IF(ISBLANK(B1262),"",IF( ISBLANK(K1262), "" , IF( ISBLANK(O1262), (TODAY()-K1262)/365, (O1262-K1262)/365)) )</f>
        <v/>
      </c>
      <c r="T1262" s="38" t="str">
        <f aca="false">IF(ISBLANK(B1262),"",IF( ISBLANK(K1262), "" , IF( ISBLANK(O1262), ($Z$41-K1262)/365, (O1262-K1262)/365)) )</f>
        <v/>
      </c>
      <c r="U1262" s="38" t="str">
        <f aca="true">IF(ISBLANK(B1262),"",IF( ISBLANK(O1262), "", (TODAY()-O1262)/365))</f>
        <v/>
      </c>
      <c r="V1262" s="38" t="str">
        <f aca="false">IF(ISBLANK(B1262),"",IF( ISBLANK(O1262), "", ($Z$41-O1262)/365))</f>
        <v/>
      </c>
    </row>
    <row r="1263" customFormat="false" ht="15" hidden="false" customHeight="false" outlineLevel="0" collapsed="false">
      <c r="A1263" s="1" t="n">
        <v>1267</v>
      </c>
      <c r="B1263" s="28" t="n">
        <v>460</v>
      </c>
      <c r="C1263" s="29"/>
      <c r="D1263" s="30" t="str">
        <f aca="false">CONCATENATE(E1263,", ",F1263,", кв-ры: ",H1263,", агр: ",I1263,", ",W1263)</f>
        <v>, , кв-ры: 9,19,29,39,49,59,, агр: , </v>
      </c>
      <c r="E1263" s="31"/>
      <c r="F1263" s="31"/>
      <c r="G1263" s="31"/>
      <c r="H1263" s="31" t="s">
        <v>58</v>
      </c>
      <c r="I1263" s="32"/>
      <c r="J1263" s="4"/>
      <c r="K1263" s="46"/>
      <c r="L1263" s="34" t="str">
        <f aca="false">IF(ISBLANK(K1263),"a","b")</f>
        <v>a</v>
      </c>
      <c r="M1263" s="34" t="str">
        <f aca="false">IF(ISBLANK(B1263),"",IF(L1263="b",K1263,IF(L1263="a","")))</f>
        <v/>
      </c>
      <c r="N1263" s="35" t="n">
        <f aca="false">IF(ISBLANK(B1263),"",IF( ISBLANK(K1263), , IF( ISBLANK(O1263), 1,) ))</f>
        <v>0</v>
      </c>
      <c r="O1263" s="44"/>
      <c r="P1263" s="37" t="str">
        <f aca="false">IF(ISBLANK(O1263),"a","b")</f>
        <v>a</v>
      </c>
      <c r="Q1263" s="34" t="str">
        <f aca="false">IF(ISBLANK(B1263),"",IF(P1263="b",O1263,IF(P1263="a","")))</f>
        <v/>
      </c>
      <c r="R1263" s="35" t="n">
        <f aca="false">IF(ISBLANK(B1263),"",IF( ISBLANK(O1263), , 1))</f>
        <v>0</v>
      </c>
      <c r="S1263" s="38" t="str">
        <f aca="true">IF(ISBLANK(B1263),"",IF( ISBLANK(K1263), "" , IF( ISBLANK(O1263), (TODAY()-K1263)/365, (O1263-K1263)/365)) )</f>
        <v/>
      </c>
      <c r="T1263" s="38" t="str">
        <f aca="false">IF(ISBLANK(B1263),"",IF( ISBLANK(K1263), "" , IF( ISBLANK(O1263), ($Z$41-K1263)/365, (O1263-K1263)/365)) )</f>
        <v/>
      </c>
      <c r="U1263" s="38" t="str">
        <f aca="true">IF(ISBLANK(B1263),"",IF( ISBLANK(O1263), "", (TODAY()-O1263)/365))</f>
        <v/>
      </c>
      <c r="V1263" s="38" t="str">
        <f aca="false">IF(ISBLANK(B1263),"",IF( ISBLANK(O1263), "", ($Z$41-O1263)/365))</f>
        <v/>
      </c>
    </row>
    <row r="1264" customFormat="false" ht="15" hidden="false" customHeight="false" outlineLevel="0" collapsed="false">
      <c r="A1264" s="1" t="n">
        <v>1268</v>
      </c>
      <c r="B1264" s="28" t="n">
        <v>461</v>
      </c>
      <c r="C1264" s="29"/>
      <c r="D1264" s="30" t="str">
        <f aca="false">CONCATENATE(E1264,", ",F1264,", кв-ры: ",H1264,", агр: ",I1264,", ",W1264)</f>
        <v>, , кв-ры: 10,20,30,40,50,60,, агр: , </v>
      </c>
      <c r="E1264" s="31"/>
      <c r="F1264" s="31"/>
      <c r="G1264" s="31"/>
      <c r="H1264" s="31" t="s">
        <v>59</v>
      </c>
      <c r="I1264" s="32"/>
      <c r="J1264" s="4"/>
      <c r="K1264" s="46"/>
      <c r="L1264" s="34" t="str">
        <f aca="false">IF(ISBLANK(K1264),"a","b")</f>
        <v>a</v>
      </c>
      <c r="M1264" s="34" t="str">
        <f aca="false">IF(ISBLANK(B1264),"",IF(L1264="b",K1264,IF(L1264="a","")))</f>
        <v/>
      </c>
      <c r="N1264" s="35" t="n">
        <f aca="false">IF(ISBLANK(B1264),"",IF( ISBLANK(K1264), , IF( ISBLANK(O1264), 1,) ))</f>
        <v>0</v>
      </c>
      <c r="O1264" s="44"/>
      <c r="P1264" s="37" t="str">
        <f aca="false">IF(ISBLANK(O1264),"a","b")</f>
        <v>a</v>
      </c>
      <c r="Q1264" s="34" t="str">
        <f aca="false">IF(ISBLANK(B1264),"",IF(P1264="b",O1264,IF(P1264="a","")))</f>
        <v/>
      </c>
      <c r="R1264" s="35" t="n">
        <f aca="false">IF(ISBLANK(B1264),"",IF( ISBLANK(O1264), , 1))</f>
        <v>0</v>
      </c>
      <c r="S1264" s="38" t="str">
        <f aca="true">IF(ISBLANK(B1264),"",IF( ISBLANK(K1264), "" , IF( ISBLANK(O1264), (TODAY()-K1264)/365, (O1264-K1264)/365)) )</f>
        <v/>
      </c>
      <c r="T1264" s="38" t="str">
        <f aca="false">IF(ISBLANK(B1264),"",IF( ISBLANK(K1264), "" , IF( ISBLANK(O1264), ($Z$41-K1264)/365, (O1264-K1264)/365)) )</f>
        <v/>
      </c>
      <c r="U1264" s="38" t="str">
        <f aca="true">IF(ISBLANK(B1264),"",IF( ISBLANK(O1264), "", (TODAY()-O1264)/365))</f>
        <v/>
      </c>
      <c r="V1264" s="38" t="str">
        <f aca="false">IF(ISBLANK(B1264),"",IF( ISBLANK(O1264), "", ($Z$41-O1264)/365))</f>
        <v/>
      </c>
    </row>
    <row r="1265" customFormat="false" ht="15" hidden="false" customHeight="false" outlineLevel="0" collapsed="false">
      <c r="A1265" s="1" t="n">
        <v>1269</v>
      </c>
      <c r="B1265" s="28" t="n">
        <v>462</v>
      </c>
      <c r="C1265" s="29" t="n">
        <v>1</v>
      </c>
      <c r="D1265" s="30" t="str">
        <f aca="false">CONCATENATE(E1265,", ",F1265,", кв-ры: ",H1265,", агр: ",I1265,", ",W1265)</f>
        <v> Песочная, , кв-ры: , агр: , </v>
      </c>
      <c r="E1265" s="31" t="s">
        <v>219</v>
      </c>
      <c r="F1265" s="31"/>
      <c r="G1265" s="31"/>
      <c r="H1265" s="31"/>
      <c r="I1265" s="32"/>
      <c r="J1265" s="4"/>
      <c r="K1265" s="46"/>
      <c r="L1265" s="34" t="str">
        <f aca="false">IF(ISBLANK(K1265),"a","b")</f>
        <v>a</v>
      </c>
      <c r="M1265" s="34" t="str">
        <f aca="false">IF(ISBLANK(B1265),"",IF(L1265="b",K1265,IF(L1265="a","")))</f>
        <v/>
      </c>
      <c r="N1265" s="35" t="n">
        <f aca="false">IF(ISBLANK(B1265),"",IF( ISBLANK(K1265), , IF( ISBLANK(O1265), 1,) ))</f>
        <v>0</v>
      </c>
      <c r="O1265" s="44"/>
      <c r="P1265" s="37" t="str">
        <f aca="false">IF(ISBLANK(O1265),"a","b")</f>
        <v>a</v>
      </c>
      <c r="Q1265" s="34" t="str">
        <f aca="false">IF(ISBLANK(B1265),"",IF(P1265="b",O1265,IF(P1265="a","")))</f>
        <v/>
      </c>
      <c r="R1265" s="35" t="n">
        <f aca="false">IF(ISBLANK(B1265),"",IF( ISBLANK(O1265), , 1))</f>
        <v>0</v>
      </c>
      <c r="S1265" s="38" t="str">
        <f aca="true">IF(ISBLANK(B1265),"",IF( ISBLANK(K1265), "" , IF( ISBLANK(O1265), (TODAY()-K1265)/365, (O1265-K1265)/365)) )</f>
        <v/>
      </c>
      <c r="T1265" s="38" t="str">
        <f aca="false">IF(ISBLANK(B1265),"",IF( ISBLANK(K1265), "" , IF( ISBLANK(O1265), ($Z$41-K1265)/365, (O1265-K1265)/365)) )</f>
        <v/>
      </c>
      <c r="U1265" s="38" t="str">
        <f aca="true">IF(ISBLANK(B1265),"",IF( ISBLANK(O1265), "", (TODAY()-O1265)/365))</f>
        <v/>
      </c>
      <c r="V1265" s="38" t="str">
        <f aca="false">IF(ISBLANK(B1265),"",IF( ISBLANK(O1265), "", ($Z$41-O1265)/365))</f>
        <v/>
      </c>
    </row>
    <row r="1266" customFormat="false" ht="15" hidden="false" customHeight="false" outlineLevel="0" collapsed="false">
      <c r="A1266" s="1" t="n">
        <v>1270</v>
      </c>
      <c r="B1266" s="28" t="n">
        <v>463</v>
      </c>
      <c r="C1266" s="29" t="n">
        <v>2</v>
      </c>
      <c r="D1266" s="30" t="str">
        <f aca="false">CONCATENATE(E1266,", ",F1266,", кв-ры: ",H1266,", агр: ",I1266,", ",W1266)</f>
        <v> Песочная, , кв-ры: , агр: , </v>
      </c>
      <c r="E1266" s="31" t="s">
        <v>219</v>
      </c>
      <c r="F1266" s="31"/>
      <c r="G1266" s="31"/>
      <c r="H1266" s="31"/>
      <c r="I1266" s="32"/>
      <c r="J1266" s="4"/>
      <c r="K1266" s="46"/>
      <c r="L1266" s="34" t="str">
        <f aca="false">IF(ISBLANK(K1266),"a","b")</f>
        <v>a</v>
      </c>
      <c r="M1266" s="34" t="str">
        <f aca="false">IF(ISBLANK(B1266),"",IF(L1266="b",K1266,IF(L1266="a","")))</f>
        <v/>
      </c>
      <c r="N1266" s="35" t="n">
        <f aca="false">IF(ISBLANK(B1266),"",IF( ISBLANK(K1266), , IF( ISBLANK(O1266), 1,) ))</f>
        <v>0</v>
      </c>
      <c r="O1266" s="44"/>
      <c r="P1266" s="37" t="str">
        <f aca="false">IF(ISBLANK(O1266),"a","b")</f>
        <v>a</v>
      </c>
      <c r="Q1266" s="34" t="str">
        <f aca="false">IF(ISBLANK(B1266),"",IF(P1266="b",O1266,IF(P1266="a","")))</f>
        <v/>
      </c>
      <c r="R1266" s="35" t="n">
        <f aca="false">IF(ISBLANK(B1266),"",IF( ISBLANK(O1266), , 1))</f>
        <v>0</v>
      </c>
      <c r="S1266" s="38" t="str">
        <f aca="true">IF(ISBLANK(B1266),"",IF( ISBLANK(K1266), "" , IF( ISBLANK(O1266), (TODAY()-K1266)/365, (O1266-K1266)/365)) )</f>
        <v/>
      </c>
      <c r="T1266" s="38" t="str">
        <f aca="false">IF(ISBLANK(B1266),"",IF( ISBLANK(K1266), "" , IF( ISBLANK(O1266), ($Z$41-K1266)/365, (O1266-K1266)/365)) )</f>
        <v/>
      </c>
      <c r="U1266" s="38" t="str">
        <f aca="true">IF(ISBLANK(B1266),"",IF( ISBLANK(O1266), "", (TODAY()-O1266)/365))</f>
        <v/>
      </c>
      <c r="V1266" s="38" t="str">
        <f aca="false">IF(ISBLANK(B1266),"",IF( ISBLANK(O1266), "", ($Z$41-O1266)/365))</f>
        <v/>
      </c>
    </row>
    <row r="1267" customFormat="false" ht="15" hidden="false" customHeight="false" outlineLevel="0" collapsed="false">
      <c r="A1267" s="1" t="n">
        <v>1271</v>
      </c>
      <c r="B1267" s="28" t="n">
        <v>464</v>
      </c>
      <c r="C1267" s="29" t="n">
        <v>3</v>
      </c>
      <c r="D1267" s="30" t="str">
        <f aca="false">CONCATENATE(E1267,", ",F1267,", кв-ры: ",H1267,", агр: ",I1267,", ",W1267)</f>
        <v> Песочная, 15, кв-ры: 1, агр: , </v>
      </c>
      <c r="E1267" s="31" t="s">
        <v>219</v>
      </c>
      <c r="F1267" s="31" t="n">
        <v>15</v>
      </c>
      <c r="G1267" s="31" t="n">
        <v>1</v>
      </c>
      <c r="H1267" s="31" t="n">
        <v>1</v>
      </c>
      <c r="I1267" s="32"/>
      <c r="J1267" s="4"/>
      <c r="K1267" s="46"/>
      <c r="L1267" s="34" t="str">
        <f aca="false">IF(ISBLANK(K1267),"a","b")</f>
        <v>a</v>
      </c>
      <c r="M1267" s="34" t="str">
        <f aca="false">IF(ISBLANK(B1267),"",IF(L1267="b",K1267,IF(L1267="a","")))</f>
        <v/>
      </c>
      <c r="N1267" s="35" t="n">
        <f aca="false">IF(ISBLANK(B1267),"",IF( ISBLANK(K1267), , IF( ISBLANK(O1267), 1,) ))</f>
        <v>0</v>
      </c>
      <c r="O1267" s="44"/>
      <c r="P1267" s="37" t="str">
        <f aca="false">IF(ISBLANK(O1267),"a","b")</f>
        <v>a</v>
      </c>
      <c r="Q1267" s="34" t="str">
        <f aca="false">IF(ISBLANK(B1267),"",IF(P1267="b",O1267,IF(P1267="a","")))</f>
        <v/>
      </c>
      <c r="R1267" s="35" t="n">
        <f aca="false">IF(ISBLANK(B1267),"",IF( ISBLANK(O1267), , 1))</f>
        <v>0</v>
      </c>
      <c r="S1267" s="38" t="str">
        <f aca="true">IF(ISBLANK(B1267),"",IF( ISBLANK(K1267), "" , IF( ISBLANK(O1267), (TODAY()-K1267)/365, (O1267-K1267)/365)) )</f>
        <v/>
      </c>
      <c r="T1267" s="38" t="str">
        <f aca="false">IF(ISBLANK(B1267),"",IF( ISBLANK(K1267), "" , IF( ISBLANK(O1267), ($Z$41-K1267)/365, (O1267-K1267)/365)) )</f>
        <v/>
      </c>
      <c r="U1267" s="38" t="str">
        <f aca="true">IF(ISBLANK(B1267),"",IF( ISBLANK(O1267), "", (TODAY()-O1267)/365))</f>
        <v/>
      </c>
      <c r="V1267" s="38" t="str">
        <f aca="false">IF(ISBLANK(B1267),"",IF( ISBLANK(O1267), "", ($Z$41-O1267)/365))</f>
        <v/>
      </c>
    </row>
    <row r="1268" customFormat="false" ht="15" hidden="false" customHeight="false" outlineLevel="0" collapsed="false">
      <c r="A1268" s="1" t="n">
        <v>1272</v>
      </c>
      <c r="B1268" s="28" t="n">
        <v>465</v>
      </c>
      <c r="C1268" s="29" t="n">
        <v>4</v>
      </c>
      <c r="D1268" s="30" t="str">
        <f aca="false">CONCATENATE(E1268,", ",F1268,", кв-ры: ",H1268,", агр: ",I1268,", ",W1268)</f>
        <v> Песочная, 13, кв-ры: 1, агр: , </v>
      </c>
      <c r="E1268" s="31" t="s">
        <v>219</v>
      </c>
      <c r="F1268" s="31" t="n">
        <v>13</v>
      </c>
      <c r="G1268" s="31" t="n">
        <v>2</v>
      </c>
      <c r="H1268" s="31" t="n">
        <v>1</v>
      </c>
      <c r="I1268" s="32"/>
      <c r="J1268" s="4"/>
      <c r="K1268" s="46"/>
      <c r="L1268" s="34" t="str">
        <f aca="false">IF(ISBLANK(K1268),"a","b")</f>
        <v>a</v>
      </c>
      <c r="M1268" s="34" t="str">
        <f aca="false">IF(ISBLANK(B1268),"",IF(L1268="b",K1268,IF(L1268="a","")))</f>
        <v/>
      </c>
      <c r="N1268" s="35" t="n">
        <f aca="false">IF(ISBLANK(B1268),"",IF( ISBLANK(K1268), , IF( ISBLANK(O1268), 1,) ))</f>
        <v>0</v>
      </c>
      <c r="O1268" s="44"/>
      <c r="P1268" s="37" t="str">
        <f aca="false">IF(ISBLANK(O1268),"a","b")</f>
        <v>a</v>
      </c>
      <c r="Q1268" s="34" t="str">
        <f aca="false">IF(ISBLANK(B1268),"",IF(P1268="b",O1268,IF(P1268="a","")))</f>
        <v/>
      </c>
      <c r="R1268" s="35" t="n">
        <f aca="false">IF(ISBLANK(B1268),"",IF( ISBLANK(O1268), , 1))</f>
        <v>0</v>
      </c>
      <c r="S1268" s="38" t="str">
        <f aca="true">IF(ISBLANK(B1268),"",IF( ISBLANK(K1268), "" , IF( ISBLANK(O1268), (TODAY()-K1268)/365, (O1268-K1268)/365)) )</f>
        <v/>
      </c>
      <c r="T1268" s="38" t="str">
        <f aca="false">IF(ISBLANK(B1268),"",IF( ISBLANK(K1268), "" , IF( ISBLANK(O1268), ($Z$41-K1268)/365, (O1268-K1268)/365)) )</f>
        <v/>
      </c>
      <c r="U1268" s="38" t="str">
        <f aca="true">IF(ISBLANK(B1268),"",IF( ISBLANK(O1268), "", (TODAY()-O1268)/365))</f>
        <v/>
      </c>
      <c r="V1268" s="38" t="str">
        <f aca="false">IF(ISBLANK(B1268),"",IF( ISBLANK(O1268), "", ($Z$41-O1268)/365))</f>
        <v/>
      </c>
    </row>
    <row r="1269" customFormat="false" ht="15" hidden="false" customHeight="false" outlineLevel="0" collapsed="false">
      <c r="A1269" s="1" t="n">
        <v>1273</v>
      </c>
      <c r="B1269" s="28" t="n">
        <v>466</v>
      </c>
      <c r="C1269" s="29"/>
      <c r="D1269" s="30" t="str">
        <f aca="false">CONCATENATE(E1269,", ",F1269,", кв-ры: ",H1269,", агр: ",I1269,", ",W1269)</f>
        <v>, , кв-ры: 2, агр: , </v>
      </c>
      <c r="E1269" s="31"/>
      <c r="F1269" s="31"/>
      <c r="G1269" s="31"/>
      <c r="H1269" s="31" t="n">
        <v>2</v>
      </c>
      <c r="I1269" s="32"/>
      <c r="J1269" s="4"/>
      <c r="K1269" s="46"/>
      <c r="L1269" s="34" t="str">
        <f aca="false">IF(ISBLANK(K1269),"a","b")</f>
        <v>a</v>
      </c>
      <c r="M1269" s="34" t="str">
        <f aca="false">IF(ISBLANK(B1269),"",IF(L1269="b",K1269,IF(L1269="a","")))</f>
        <v/>
      </c>
      <c r="N1269" s="35" t="n">
        <f aca="false">IF(ISBLANK(B1269),"",IF( ISBLANK(K1269), , IF( ISBLANK(O1269), 1,) ))</f>
        <v>0</v>
      </c>
      <c r="O1269" s="44"/>
      <c r="P1269" s="37" t="str">
        <f aca="false">IF(ISBLANK(O1269),"a","b")</f>
        <v>a</v>
      </c>
      <c r="Q1269" s="34" t="str">
        <f aca="false">IF(ISBLANK(B1269),"",IF(P1269="b",O1269,IF(P1269="a","")))</f>
        <v/>
      </c>
      <c r="R1269" s="35" t="n">
        <f aca="false">IF(ISBLANK(B1269),"",IF( ISBLANK(O1269), , 1))</f>
        <v>0</v>
      </c>
      <c r="S1269" s="38" t="str">
        <f aca="true">IF(ISBLANK(B1269),"",IF( ISBLANK(K1269), "" , IF( ISBLANK(O1269), (TODAY()-K1269)/365, (O1269-K1269)/365)) )</f>
        <v/>
      </c>
      <c r="T1269" s="38" t="str">
        <f aca="false">IF(ISBLANK(B1269),"",IF( ISBLANK(K1269), "" , IF( ISBLANK(O1269), ($Z$41-K1269)/365, (O1269-K1269)/365)) )</f>
        <v/>
      </c>
      <c r="U1269" s="38" t="str">
        <f aca="true">IF(ISBLANK(B1269),"",IF( ISBLANK(O1269), "", (TODAY()-O1269)/365))</f>
        <v/>
      </c>
      <c r="V1269" s="38" t="str">
        <f aca="false">IF(ISBLANK(B1269),"",IF( ISBLANK(O1269), "", ($Z$41-O1269)/365))</f>
        <v/>
      </c>
    </row>
    <row r="1270" customFormat="false" ht="15" hidden="false" customHeight="false" outlineLevel="0" collapsed="false">
      <c r="A1270" s="1" t="n">
        <v>1274</v>
      </c>
      <c r="B1270" s="28" t="n">
        <v>467</v>
      </c>
      <c r="C1270" s="29" t="n">
        <v>1</v>
      </c>
      <c r="D1270" s="30" t="str">
        <f aca="false">CONCATENATE(E1270,", ",F1270,", кв-ры: ",H1270,", агр: ",I1270,", ",W1270)</f>
        <v> Пушкина, 3, кв-ры: 1, агр: , </v>
      </c>
      <c r="E1270" s="31" t="s">
        <v>220</v>
      </c>
      <c r="F1270" s="31" t="n">
        <v>3</v>
      </c>
      <c r="G1270" s="31" t="n">
        <v>1</v>
      </c>
      <c r="H1270" s="31" t="n">
        <v>1</v>
      </c>
      <c r="I1270" s="32"/>
      <c r="J1270" s="4"/>
      <c r="K1270" s="46"/>
      <c r="L1270" s="34" t="str">
        <f aca="false">IF(ISBLANK(K1270),"a","b")</f>
        <v>a</v>
      </c>
      <c r="M1270" s="34" t="str">
        <f aca="false">IF(ISBLANK(B1270),"",IF(L1270="b",K1270,IF(L1270="a","")))</f>
        <v/>
      </c>
      <c r="N1270" s="35" t="n">
        <f aca="false">IF(ISBLANK(B1270),"",IF( ISBLANK(K1270), , IF( ISBLANK(O1270), 1,) ))</f>
        <v>0</v>
      </c>
      <c r="O1270" s="44"/>
      <c r="P1270" s="37" t="str">
        <f aca="false">IF(ISBLANK(O1270),"a","b")</f>
        <v>a</v>
      </c>
      <c r="Q1270" s="34" t="str">
        <f aca="false">IF(ISBLANK(B1270),"",IF(P1270="b",O1270,IF(P1270="a","")))</f>
        <v/>
      </c>
      <c r="R1270" s="35" t="n">
        <f aca="false">IF(ISBLANK(B1270),"",IF( ISBLANK(O1270), , 1))</f>
        <v>0</v>
      </c>
      <c r="S1270" s="38" t="str">
        <f aca="true">IF(ISBLANK(B1270),"",IF( ISBLANK(K1270), "" , IF( ISBLANK(O1270), (TODAY()-K1270)/365, (O1270-K1270)/365)) )</f>
        <v/>
      </c>
      <c r="T1270" s="38" t="str">
        <f aca="false">IF(ISBLANK(B1270),"",IF( ISBLANK(K1270), "" , IF( ISBLANK(O1270), ($Z$41-K1270)/365, (O1270-K1270)/365)) )</f>
        <v/>
      </c>
      <c r="U1270" s="38" t="str">
        <f aca="true">IF(ISBLANK(B1270),"",IF( ISBLANK(O1270), "", (TODAY()-O1270)/365))</f>
        <v/>
      </c>
      <c r="V1270" s="38" t="str">
        <f aca="false">IF(ISBLANK(B1270),"",IF( ISBLANK(O1270), "", ($Z$41-O1270)/365))</f>
        <v/>
      </c>
    </row>
    <row r="1271" customFormat="false" ht="15" hidden="false" customHeight="false" outlineLevel="0" collapsed="false">
      <c r="A1271" s="1" t="n">
        <v>1275</v>
      </c>
      <c r="B1271" s="28" t="n">
        <v>468</v>
      </c>
      <c r="C1271" s="29" t="n">
        <v>2</v>
      </c>
      <c r="D1271" s="30" t="str">
        <f aca="false">CONCATENATE(E1271,", ",F1271,", кв-ры: ",H1271,", агр: ",I1271,", ",W1271)</f>
        <v> Пушкина, 4, кв-ры: 1, агр: , </v>
      </c>
      <c r="E1271" s="31" t="s">
        <v>220</v>
      </c>
      <c r="F1271" s="31" t="n">
        <v>4</v>
      </c>
      <c r="G1271" s="31" t="n">
        <v>1</v>
      </c>
      <c r="H1271" s="31" t="n">
        <v>1</v>
      </c>
      <c r="I1271" s="32"/>
      <c r="J1271" s="4"/>
      <c r="K1271" s="46"/>
      <c r="L1271" s="34" t="str">
        <f aca="false">IF(ISBLANK(K1271),"a","b")</f>
        <v>a</v>
      </c>
      <c r="M1271" s="34" t="str">
        <f aca="false">IF(ISBLANK(B1271),"",IF(L1271="b",K1271,IF(L1271="a","")))</f>
        <v/>
      </c>
      <c r="N1271" s="35" t="n">
        <f aca="false">IF(ISBLANK(B1271),"",IF( ISBLANK(K1271), , IF( ISBLANK(O1271), 1,) ))</f>
        <v>0</v>
      </c>
      <c r="O1271" s="44"/>
      <c r="P1271" s="37" t="str">
        <f aca="false">IF(ISBLANK(O1271),"a","b")</f>
        <v>a</v>
      </c>
      <c r="Q1271" s="34" t="str">
        <f aca="false">IF(ISBLANK(B1271),"",IF(P1271="b",O1271,IF(P1271="a","")))</f>
        <v/>
      </c>
      <c r="R1271" s="35" t="n">
        <f aca="false">IF(ISBLANK(B1271),"",IF( ISBLANK(O1271), , 1))</f>
        <v>0</v>
      </c>
      <c r="S1271" s="38" t="str">
        <f aca="true">IF(ISBLANK(B1271),"",IF( ISBLANK(K1271), "" , IF( ISBLANK(O1271), (TODAY()-K1271)/365, (O1271-K1271)/365)) )</f>
        <v/>
      </c>
      <c r="T1271" s="38" t="str">
        <f aca="false">IF(ISBLANK(B1271),"",IF( ISBLANK(K1271), "" , IF( ISBLANK(O1271), ($Z$41-K1271)/365, (O1271-K1271)/365)) )</f>
        <v/>
      </c>
      <c r="U1271" s="38" t="str">
        <f aca="true">IF(ISBLANK(B1271),"",IF( ISBLANK(O1271), "", (TODAY()-O1271)/365))</f>
        <v/>
      </c>
      <c r="V1271" s="38" t="str">
        <f aca="false">IF(ISBLANK(B1271),"",IF( ISBLANK(O1271), "", ($Z$41-O1271)/365))</f>
        <v/>
      </c>
    </row>
    <row r="1272" customFormat="false" ht="15" hidden="false" customHeight="false" outlineLevel="0" collapsed="false">
      <c r="A1272" s="1" t="n">
        <v>1276</v>
      </c>
      <c r="B1272" s="28" t="n">
        <v>469</v>
      </c>
      <c r="C1272" s="29" t="n">
        <v>3</v>
      </c>
      <c r="D1272" s="30" t="str">
        <f aca="false">CONCATENATE(E1272,", ",F1272,", кв-ры: ",H1272,", агр: ",I1272,", ",W1272)</f>
        <v> Пушкина, 5, кв-ры: 1, агр: , </v>
      </c>
      <c r="E1272" s="31" t="s">
        <v>220</v>
      </c>
      <c r="F1272" s="31" t="n">
        <v>5</v>
      </c>
      <c r="G1272" s="31" t="n">
        <v>1</v>
      </c>
      <c r="H1272" s="31" t="n">
        <v>1</v>
      </c>
      <c r="I1272" s="32"/>
      <c r="J1272" s="4"/>
      <c r="K1272" s="46"/>
      <c r="L1272" s="34" t="str">
        <f aca="false">IF(ISBLANK(K1272),"a","b")</f>
        <v>a</v>
      </c>
      <c r="M1272" s="34" t="str">
        <f aca="false">IF(ISBLANK(B1272),"",IF(L1272="b",K1272,IF(L1272="a","")))</f>
        <v/>
      </c>
      <c r="N1272" s="35" t="n">
        <f aca="false">IF(ISBLANK(B1272),"",IF( ISBLANK(K1272), , IF( ISBLANK(O1272), 1,) ))</f>
        <v>0</v>
      </c>
      <c r="O1272" s="44"/>
      <c r="P1272" s="37" t="str">
        <f aca="false">IF(ISBLANK(O1272),"a","b")</f>
        <v>a</v>
      </c>
      <c r="Q1272" s="34" t="str">
        <f aca="false">IF(ISBLANK(B1272),"",IF(P1272="b",O1272,IF(P1272="a","")))</f>
        <v/>
      </c>
      <c r="R1272" s="35" t="n">
        <f aca="false">IF(ISBLANK(B1272),"",IF( ISBLANK(O1272), , 1))</f>
        <v>0</v>
      </c>
      <c r="S1272" s="38" t="str">
        <f aca="true">IF(ISBLANK(B1272),"",IF( ISBLANK(K1272), "" , IF( ISBLANK(O1272), (TODAY()-K1272)/365, (O1272-K1272)/365)) )</f>
        <v/>
      </c>
      <c r="T1272" s="38" t="str">
        <f aca="false">IF(ISBLANK(B1272),"",IF( ISBLANK(K1272), "" , IF( ISBLANK(O1272), ($Z$41-K1272)/365, (O1272-K1272)/365)) )</f>
        <v/>
      </c>
      <c r="U1272" s="38" t="str">
        <f aca="true">IF(ISBLANK(B1272),"",IF( ISBLANK(O1272), "", (TODAY()-O1272)/365))</f>
        <v/>
      </c>
      <c r="V1272" s="38" t="str">
        <f aca="false">IF(ISBLANK(B1272),"",IF( ISBLANK(O1272), "", ($Z$41-O1272)/365))</f>
        <v/>
      </c>
    </row>
    <row r="1273" customFormat="false" ht="15" hidden="false" customHeight="false" outlineLevel="0" collapsed="false">
      <c r="A1273" s="1" t="n">
        <v>1277</v>
      </c>
      <c r="B1273" s="28" t="n">
        <v>470</v>
      </c>
      <c r="C1273" s="29" t="n">
        <v>4</v>
      </c>
      <c r="D1273" s="30" t="str">
        <f aca="false">CONCATENATE(E1273,", ",F1273,", кв-ры: ",H1273,", агр: ",I1273,", ",W1273)</f>
        <v> Пушкина, 11, кв-ры: 1, агр: , </v>
      </c>
      <c r="E1273" s="31" t="s">
        <v>220</v>
      </c>
      <c r="F1273" s="31" t="n">
        <v>11</v>
      </c>
      <c r="G1273" s="31" t="n">
        <v>1</v>
      </c>
      <c r="H1273" s="31" t="n">
        <v>1</v>
      </c>
      <c r="I1273" s="32"/>
      <c r="J1273" s="4"/>
      <c r="K1273" s="46"/>
      <c r="L1273" s="34" t="str">
        <f aca="false">IF(ISBLANK(K1273),"a","b")</f>
        <v>a</v>
      </c>
      <c r="M1273" s="34" t="str">
        <f aca="false">IF(ISBLANK(B1273),"",IF(L1273="b",K1273,IF(L1273="a","")))</f>
        <v/>
      </c>
      <c r="N1273" s="35" t="n">
        <f aca="false">IF(ISBLANK(B1273),"",IF( ISBLANK(K1273), , IF( ISBLANK(O1273), 1,) ))</f>
        <v>0</v>
      </c>
      <c r="O1273" s="44"/>
      <c r="P1273" s="37" t="str">
        <f aca="false">IF(ISBLANK(O1273),"a","b")</f>
        <v>a</v>
      </c>
      <c r="Q1273" s="34" t="str">
        <f aca="false">IF(ISBLANK(B1273),"",IF(P1273="b",O1273,IF(P1273="a","")))</f>
        <v/>
      </c>
      <c r="R1273" s="35" t="n">
        <f aca="false">IF(ISBLANK(B1273),"",IF( ISBLANK(O1273), , 1))</f>
        <v>0</v>
      </c>
      <c r="S1273" s="38" t="str">
        <f aca="true">IF(ISBLANK(B1273),"",IF( ISBLANK(K1273), "" , IF( ISBLANK(O1273), (TODAY()-K1273)/365, (O1273-K1273)/365)) )</f>
        <v/>
      </c>
      <c r="T1273" s="38" t="str">
        <f aca="false">IF(ISBLANK(B1273),"",IF( ISBLANK(K1273), "" , IF( ISBLANK(O1273), ($Z$41-K1273)/365, (O1273-K1273)/365)) )</f>
        <v/>
      </c>
      <c r="U1273" s="38" t="str">
        <f aca="true">IF(ISBLANK(B1273),"",IF( ISBLANK(O1273), "", (TODAY()-O1273)/365))</f>
        <v/>
      </c>
      <c r="V1273" s="38" t="str">
        <f aca="false">IF(ISBLANK(B1273),"",IF( ISBLANK(O1273), "", ($Z$41-O1273)/365))</f>
        <v/>
      </c>
    </row>
    <row r="1274" customFormat="false" ht="15" hidden="false" customHeight="false" outlineLevel="0" collapsed="false">
      <c r="A1274" s="1" t="n">
        <v>1278</v>
      </c>
      <c r="B1274" s="28" t="n">
        <v>471</v>
      </c>
      <c r="C1274" s="29" t="n">
        <v>5</v>
      </c>
      <c r="D1274" s="30" t="str">
        <f aca="false">CONCATENATE(E1274,", ",F1274,", кв-ры: ",H1274,", агр: ",I1274,", ",W1274)</f>
        <v> Пушкина, 12, кв-ры: 1, агр: , </v>
      </c>
      <c r="E1274" s="31" t="s">
        <v>220</v>
      </c>
      <c r="F1274" s="31" t="n">
        <v>12</v>
      </c>
      <c r="G1274" s="31" t="n">
        <v>1</v>
      </c>
      <c r="H1274" s="31" t="n">
        <v>1</v>
      </c>
      <c r="I1274" s="32"/>
      <c r="J1274" s="4"/>
      <c r="K1274" s="46"/>
      <c r="L1274" s="34" t="str">
        <f aca="false">IF(ISBLANK(K1274),"a","b")</f>
        <v>a</v>
      </c>
      <c r="M1274" s="34" t="str">
        <f aca="false">IF(ISBLANK(B1274),"",IF(L1274="b",K1274,IF(L1274="a","")))</f>
        <v/>
      </c>
      <c r="N1274" s="35" t="n">
        <f aca="false">IF(ISBLANK(B1274),"",IF( ISBLANK(K1274), , IF( ISBLANK(O1274), 1,) ))</f>
        <v>0</v>
      </c>
      <c r="O1274" s="44"/>
      <c r="P1274" s="37" t="str">
        <f aca="false">IF(ISBLANK(O1274),"a","b")</f>
        <v>a</v>
      </c>
      <c r="Q1274" s="34" t="str">
        <f aca="false">IF(ISBLANK(B1274),"",IF(P1274="b",O1274,IF(P1274="a","")))</f>
        <v/>
      </c>
      <c r="R1274" s="35" t="n">
        <f aca="false">IF(ISBLANK(B1274),"",IF( ISBLANK(O1274), , 1))</f>
        <v>0</v>
      </c>
      <c r="S1274" s="38" t="str">
        <f aca="true">IF(ISBLANK(B1274),"",IF( ISBLANK(K1274), "" , IF( ISBLANK(O1274), (TODAY()-K1274)/365, (O1274-K1274)/365)) )</f>
        <v/>
      </c>
      <c r="T1274" s="38" t="str">
        <f aca="false">IF(ISBLANK(B1274),"",IF( ISBLANK(K1274), "" , IF( ISBLANK(O1274), ($Z$41-K1274)/365, (O1274-K1274)/365)) )</f>
        <v/>
      </c>
      <c r="U1274" s="38" t="str">
        <f aca="true">IF(ISBLANK(B1274),"",IF( ISBLANK(O1274), "", (TODAY()-O1274)/365))</f>
        <v/>
      </c>
      <c r="V1274" s="38" t="str">
        <f aca="false">IF(ISBLANK(B1274),"",IF( ISBLANK(O1274), "", ($Z$41-O1274)/365))</f>
        <v/>
      </c>
    </row>
    <row r="1275" customFormat="false" ht="15" hidden="false" customHeight="false" outlineLevel="0" collapsed="false">
      <c r="A1275" s="1" t="n">
        <v>1279</v>
      </c>
      <c r="B1275" s="28" t="n">
        <v>472</v>
      </c>
      <c r="C1275" s="29" t="n">
        <v>6</v>
      </c>
      <c r="D1275" s="30" t="str">
        <f aca="false">CONCATENATE(E1275,", ",F1275,", кв-ры: ",H1275,", агр: ",I1275,", ",W1275)</f>
        <v> Пушкина, 13, кв-ры: 1, агр: , </v>
      </c>
      <c r="E1275" s="31" t="s">
        <v>220</v>
      </c>
      <c r="F1275" s="31" t="n">
        <v>13</v>
      </c>
      <c r="G1275" s="31" t="n">
        <v>1</v>
      </c>
      <c r="H1275" s="31" t="n">
        <v>1</v>
      </c>
      <c r="I1275" s="32"/>
      <c r="J1275" s="4"/>
      <c r="K1275" s="46"/>
      <c r="L1275" s="34" t="str">
        <f aca="false">IF(ISBLANK(K1275),"a","b")</f>
        <v>a</v>
      </c>
      <c r="M1275" s="34" t="str">
        <f aca="false">IF(ISBLANK(B1275),"",IF(L1275="b",K1275,IF(L1275="a","")))</f>
        <v/>
      </c>
      <c r="N1275" s="35" t="n">
        <f aca="false">IF(ISBLANK(B1275),"",IF( ISBLANK(K1275), , IF( ISBLANK(O1275), 1,) ))</f>
        <v>0</v>
      </c>
      <c r="O1275" s="44"/>
      <c r="P1275" s="37" t="str">
        <f aca="false">IF(ISBLANK(O1275),"a","b")</f>
        <v>a</v>
      </c>
      <c r="Q1275" s="34" t="str">
        <f aca="false">IF(ISBLANK(B1275),"",IF(P1275="b",O1275,IF(P1275="a","")))</f>
        <v/>
      </c>
      <c r="R1275" s="35" t="n">
        <f aca="false">IF(ISBLANK(B1275),"",IF( ISBLANK(O1275), , 1))</f>
        <v>0</v>
      </c>
      <c r="S1275" s="38" t="str">
        <f aca="true">IF(ISBLANK(B1275),"",IF( ISBLANK(K1275), "" , IF( ISBLANK(O1275), (TODAY()-K1275)/365, (O1275-K1275)/365)) )</f>
        <v/>
      </c>
      <c r="T1275" s="38" t="str">
        <f aca="false">IF(ISBLANK(B1275),"",IF( ISBLANK(K1275), "" , IF( ISBLANK(O1275), ($Z$41-K1275)/365, (O1275-K1275)/365)) )</f>
        <v/>
      </c>
      <c r="U1275" s="38" t="str">
        <f aca="true">IF(ISBLANK(B1275),"",IF( ISBLANK(O1275), "", (TODAY()-O1275)/365))</f>
        <v/>
      </c>
      <c r="V1275" s="38" t="str">
        <f aca="false">IF(ISBLANK(B1275),"",IF( ISBLANK(O1275), "", ($Z$41-O1275)/365))</f>
        <v/>
      </c>
    </row>
    <row r="1276" customFormat="false" ht="15" hidden="false" customHeight="false" outlineLevel="0" collapsed="false">
      <c r="A1276" s="1" t="n">
        <v>1280</v>
      </c>
      <c r="B1276" s="28" t="n">
        <v>473</v>
      </c>
      <c r="C1276" s="29" t="n">
        <v>7</v>
      </c>
      <c r="D1276" s="30" t="str">
        <f aca="false">CONCATENATE(E1276,", ",F1276,", кв-ры: ",H1276,", агр: ",I1276,", ",W1276)</f>
        <v> Пушкина, 14, кв-ры: 1, агр: , </v>
      </c>
      <c r="E1276" s="31" t="s">
        <v>220</v>
      </c>
      <c r="F1276" s="31" t="n">
        <v>14</v>
      </c>
      <c r="G1276" s="31" t="n">
        <v>1</v>
      </c>
      <c r="H1276" s="31" t="n">
        <v>1</v>
      </c>
      <c r="I1276" s="32"/>
      <c r="J1276" s="4"/>
      <c r="K1276" s="46"/>
      <c r="L1276" s="34" t="str">
        <f aca="false">IF(ISBLANK(K1276),"a","b")</f>
        <v>a</v>
      </c>
      <c r="M1276" s="34" t="str">
        <f aca="false">IF(ISBLANK(B1276),"",IF(L1276="b",K1276,IF(L1276="a","")))</f>
        <v/>
      </c>
      <c r="N1276" s="35" t="n">
        <f aca="false">IF(ISBLANK(B1276),"",IF( ISBLANK(K1276), , IF( ISBLANK(O1276), 1,) ))</f>
        <v>0</v>
      </c>
      <c r="O1276" s="44"/>
      <c r="P1276" s="37" t="str">
        <f aca="false">IF(ISBLANK(O1276),"a","b")</f>
        <v>a</v>
      </c>
      <c r="Q1276" s="34" t="str">
        <f aca="false">IF(ISBLANK(B1276),"",IF(P1276="b",O1276,IF(P1276="a","")))</f>
        <v/>
      </c>
      <c r="R1276" s="35" t="n">
        <f aca="false">IF(ISBLANK(B1276),"",IF( ISBLANK(O1276), , 1))</f>
        <v>0</v>
      </c>
      <c r="S1276" s="38" t="str">
        <f aca="true">IF(ISBLANK(B1276),"",IF( ISBLANK(K1276), "" , IF( ISBLANK(O1276), (TODAY()-K1276)/365, (O1276-K1276)/365)) )</f>
        <v/>
      </c>
      <c r="T1276" s="38" t="str">
        <f aca="false">IF(ISBLANK(B1276),"",IF( ISBLANK(K1276), "" , IF( ISBLANK(O1276), ($Z$41-K1276)/365, (O1276-K1276)/365)) )</f>
        <v/>
      </c>
      <c r="U1276" s="38" t="str">
        <f aca="true">IF(ISBLANK(B1276),"",IF( ISBLANK(O1276), "", (TODAY()-O1276)/365))</f>
        <v/>
      </c>
      <c r="V1276" s="38" t="str">
        <f aca="false">IF(ISBLANK(B1276),"",IF( ISBLANK(O1276), "", ($Z$41-O1276)/365))</f>
        <v/>
      </c>
    </row>
    <row r="1277" customFormat="false" ht="15" hidden="false" customHeight="false" outlineLevel="0" collapsed="false">
      <c r="A1277" s="1" t="n">
        <v>1281</v>
      </c>
      <c r="B1277" s="28" t="n">
        <v>474</v>
      </c>
      <c r="C1277" s="29" t="n">
        <v>8</v>
      </c>
      <c r="D1277" s="30" t="str">
        <f aca="false">CONCATENATE(E1277,", ",F1277,", кв-ры: ",H1277,", агр: ",I1277,", ",W1277)</f>
        <v> Пушкина, 20, кв-ры: 1, агр: , </v>
      </c>
      <c r="E1277" s="31" t="s">
        <v>220</v>
      </c>
      <c r="F1277" s="31" t="n">
        <v>20</v>
      </c>
      <c r="G1277" s="31" t="n">
        <v>2</v>
      </c>
      <c r="H1277" s="31" t="n">
        <v>1</v>
      </c>
      <c r="I1277" s="32"/>
      <c r="J1277" s="4"/>
      <c r="K1277" s="46"/>
      <c r="L1277" s="34" t="str">
        <f aca="false">IF(ISBLANK(K1277),"a","b")</f>
        <v>a</v>
      </c>
      <c r="M1277" s="34" t="str">
        <f aca="false">IF(ISBLANK(B1277),"",IF(L1277="b",K1277,IF(L1277="a","")))</f>
        <v/>
      </c>
      <c r="N1277" s="35" t="n">
        <f aca="false">IF(ISBLANK(B1277),"",IF( ISBLANK(K1277), , IF( ISBLANK(O1277), 1,) ))</f>
        <v>0</v>
      </c>
      <c r="O1277" s="44"/>
      <c r="P1277" s="37" t="str">
        <f aca="false">IF(ISBLANK(O1277),"a","b")</f>
        <v>a</v>
      </c>
      <c r="Q1277" s="34" t="str">
        <f aca="false">IF(ISBLANK(B1277),"",IF(P1277="b",O1277,IF(P1277="a","")))</f>
        <v/>
      </c>
      <c r="R1277" s="35" t="n">
        <f aca="false">IF(ISBLANK(B1277),"",IF( ISBLANK(O1277), , 1))</f>
        <v>0</v>
      </c>
      <c r="S1277" s="38" t="str">
        <f aca="true">IF(ISBLANK(B1277),"",IF( ISBLANK(K1277), "" , IF( ISBLANK(O1277), (TODAY()-K1277)/365, (O1277-K1277)/365)) )</f>
        <v/>
      </c>
      <c r="T1277" s="38" t="str">
        <f aca="false">IF(ISBLANK(B1277),"",IF( ISBLANK(K1277), "" , IF( ISBLANK(O1277), ($Z$41-K1277)/365, (O1277-K1277)/365)) )</f>
        <v/>
      </c>
      <c r="U1277" s="38" t="str">
        <f aca="true">IF(ISBLANK(B1277),"",IF( ISBLANK(O1277), "", (TODAY()-O1277)/365))</f>
        <v/>
      </c>
      <c r="V1277" s="38" t="str">
        <f aca="false">IF(ISBLANK(B1277),"",IF( ISBLANK(O1277), "", ($Z$41-O1277)/365))</f>
        <v/>
      </c>
    </row>
    <row r="1278" customFormat="false" ht="15" hidden="false" customHeight="false" outlineLevel="0" collapsed="false">
      <c r="A1278" s="1" t="n">
        <v>1282</v>
      </c>
      <c r="B1278" s="28" t="n">
        <v>475</v>
      </c>
      <c r="C1278" s="29"/>
      <c r="D1278" s="30" t="str">
        <f aca="false">CONCATENATE(E1278,", ",F1278,", кв-ры: ",H1278,", агр: ",I1278,", ",W1278)</f>
        <v>, , кв-ры: 2, агр: , </v>
      </c>
      <c r="E1278" s="31"/>
      <c r="F1278" s="31"/>
      <c r="G1278" s="31"/>
      <c r="H1278" s="31" t="n">
        <v>2</v>
      </c>
      <c r="I1278" s="32"/>
      <c r="J1278" s="4"/>
      <c r="K1278" s="46"/>
      <c r="L1278" s="34" t="str">
        <f aca="false">IF(ISBLANK(K1278),"a","b")</f>
        <v>a</v>
      </c>
      <c r="M1278" s="34" t="str">
        <f aca="false">IF(ISBLANK(B1278),"",IF(L1278="b",K1278,IF(L1278="a","")))</f>
        <v/>
      </c>
      <c r="N1278" s="35" t="n">
        <f aca="false">IF(ISBLANK(B1278),"",IF( ISBLANK(K1278), , IF( ISBLANK(O1278), 1,) ))</f>
        <v>0</v>
      </c>
      <c r="O1278" s="44"/>
      <c r="P1278" s="37" t="str">
        <f aca="false">IF(ISBLANK(O1278),"a","b")</f>
        <v>a</v>
      </c>
      <c r="Q1278" s="34" t="str">
        <f aca="false">IF(ISBLANK(B1278),"",IF(P1278="b",O1278,IF(P1278="a","")))</f>
        <v/>
      </c>
      <c r="R1278" s="35" t="n">
        <f aca="false">IF(ISBLANK(B1278),"",IF( ISBLANK(O1278), , 1))</f>
        <v>0</v>
      </c>
      <c r="S1278" s="38" t="str">
        <f aca="true">IF(ISBLANK(B1278),"",IF( ISBLANK(K1278), "" , IF( ISBLANK(O1278), (TODAY()-K1278)/365, (O1278-K1278)/365)) )</f>
        <v/>
      </c>
      <c r="T1278" s="38" t="str">
        <f aca="false">IF(ISBLANK(B1278),"",IF( ISBLANK(K1278), "" , IF( ISBLANK(O1278), ($Z$41-K1278)/365, (O1278-K1278)/365)) )</f>
        <v/>
      </c>
      <c r="U1278" s="38" t="str">
        <f aca="true">IF(ISBLANK(B1278),"",IF( ISBLANK(O1278), "", (TODAY()-O1278)/365))</f>
        <v/>
      </c>
      <c r="V1278" s="38" t="str">
        <f aca="false">IF(ISBLANK(B1278),"",IF( ISBLANK(O1278), "", ($Z$41-O1278)/365))</f>
        <v/>
      </c>
    </row>
    <row r="1279" customFormat="false" ht="15" hidden="false" customHeight="false" outlineLevel="0" collapsed="false">
      <c r="A1279" s="1" t="n">
        <v>1283</v>
      </c>
      <c r="B1279" s="28" t="n">
        <v>476</v>
      </c>
      <c r="C1279" s="29" t="n">
        <v>9</v>
      </c>
      <c r="D1279" s="30" t="str">
        <f aca="false">CONCATENATE(E1279,", ",F1279,", кв-ры: ",H1279,", агр: ",I1279,", ",W1279)</f>
        <v> Пушкина, 22, кв-ры: 1, агр: , </v>
      </c>
      <c r="E1279" s="31" t="s">
        <v>220</v>
      </c>
      <c r="F1279" s="31" t="n">
        <v>22</v>
      </c>
      <c r="G1279" s="31" t="n">
        <v>1</v>
      </c>
      <c r="H1279" s="31" t="n">
        <v>1</v>
      </c>
      <c r="I1279" s="32"/>
      <c r="J1279" s="4"/>
      <c r="K1279" s="46"/>
      <c r="L1279" s="34" t="str">
        <f aca="false">IF(ISBLANK(K1279),"a","b")</f>
        <v>a</v>
      </c>
      <c r="M1279" s="34" t="str">
        <f aca="false">IF(ISBLANK(B1279),"",IF(L1279="b",K1279,IF(L1279="a","")))</f>
        <v/>
      </c>
      <c r="N1279" s="35" t="n">
        <f aca="false">IF(ISBLANK(B1279),"",IF( ISBLANK(K1279), , IF( ISBLANK(O1279), 1,) ))</f>
        <v>0</v>
      </c>
      <c r="O1279" s="44"/>
      <c r="P1279" s="37" t="str">
        <f aca="false">IF(ISBLANK(O1279),"a","b")</f>
        <v>a</v>
      </c>
      <c r="Q1279" s="34" t="str">
        <f aca="false">IF(ISBLANK(B1279),"",IF(P1279="b",O1279,IF(P1279="a","")))</f>
        <v/>
      </c>
      <c r="R1279" s="35" t="n">
        <f aca="false">IF(ISBLANK(B1279),"",IF( ISBLANK(O1279), , 1))</f>
        <v>0</v>
      </c>
      <c r="S1279" s="38" t="str">
        <f aca="true">IF(ISBLANK(B1279),"",IF( ISBLANK(K1279), "" , IF( ISBLANK(O1279), (TODAY()-K1279)/365, (O1279-K1279)/365)) )</f>
        <v/>
      </c>
      <c r="T1279" s="38" t="str">
        <f aca="false">IF(ISBLANK(B1279),"",IF( ISBLANK(K1279), "" , IF( ISBLANK(O1279), ($Z$41-K1279)/365, (O1279-K1279)/365)) )</f>
        <v/>
      </c>
      <c r="U1279" s="38" t="str">
        <f aca="true">IF(ISBLANK(B1279),"",IF( ISBLANK(O1279), "", (TODAY()-O1279)/365))</f>
        <v/>
      </c>
      <c r="V1279" s="38" t="str">
        <f aca="false">IF(ISBLANK(B1279),"",IF( ISBLANK(O1279), "", ($Z$41-O1279)/365))</f>
        <v/>
      </c>
    </row>
    <row r="1280" customFormat="false" ht="15" hidden="false" customHeight="false" outlineLevel="0" collapsed="false">
      <c r="A1280" s="1" t="n">
        <v>1284</v>
      </c>
      <c r="B1280" s="28" t="n">
        <v>477</v>
      </c>
      <c r="C1280" s="29" t="n">
        <v>1</v>
      </c>
      <c r="D1280" s="30" t="str">
        <f aca="false">CONCATENATE(E1280,", ",F1280,", кв-ры: ",H1280,", агр: ",I1280,", ",W1280)</f>
        <v> Урицкого, 3, кв-ры: 1, агр: , </v>
      </c>
      <c r="E1280" s="31" t="s">
        <v>221</v>
      </c>
      <c r="F1280" s="31" t="n">
        <v>3</v>
      </c>
      <c r="G1280" s="31" t="n">
        <v>2</v>
      </c>
      <c r="H1280" s="31" t="n">
        <v>1</v>
      </c>
      <c r="I1280" s="32"/>
      <c r="J1280" s="4"/>
      <c r="K1280" s="46"/>
      <c r="L1280" s="34" t="str">
        <f aca="false">IF(ISBLANK(K1280),"a","b")</f>
        <v>a</v>
      </c>
      <c r="M1280" s="34" t="str">
        <f aca="false">IF(ISBLANK(B1280),"",IF(L1280="b",K1280,IF(L1280="a","")))</f>
        <v/>
      </c>
      <c r="N1280" s="35" t="n">
        <f aca="false">IF(ISBLANK(B1280),"",IF( ISBLANK(K1280), , IF( ISBLANK(O1280), 1,) ))</f>
        <v>0</v>
      </c>
      <c r="O1280" s="44"/>
      <c r="P1280" s="37" t="str">
        <f aca="false">IF(ISBLANK(O1280),"a","b")</f>
        <v>a</v>
      </c>
      <c r="Q1280" s="34" t="str">
        <f aca="false">IF(ISBLANK(B1280),"",IF(P1280="b",O1280,IF(P1280="a","")))</f>
        <v/>
      </c>
      <c r="R1280" s="35" t="n">
        <f aca="false">IF(ISBLANK(B1280),"",IF( ISBLANK(O1280), , 1))</f>
        <v>0</v>
      </c>
      <c r="S1280" s="38" t="str">
        <f aca="true">IF(ISBLANK(B1280),"",IF( ISBLANK(K1280), "" , IF( ISBLANK(O1280), (TODAY()-K1280)/365, (O1280-K1280)/365)) )</f>
        <v/>
      </c>
      <c r="T1280" s="38" t="str">
        <f aca="false">IF(ISBLANK(B1280),"",IF( ISBLANK(K1280), "" , IF( ISBLANK(O1280), ($Z$41-K1280)/365, (O1280-K1280)/365)) )</f>
        <v/>
      </c>
      <c r="U1280" s="38" t="str">
        <f aca="true">IF(ISBLANK(B1280),"",IF( ISBLANK(O1280), "", (TODAY()-O1280)/365))</f>
        <v/>
      </c>
      <c r="V1280" s="38" t="str">
        <f aca="false">IF(ISBLANK(B1280),"",IF( ISBLANK(O1280), "", ($Z$41-O1280)/365))</f>
        <v/>
      </c>
    </row>
    <row r="1281" customFormat="false" ht="15" hidden="false" customHeight="false" outlineLevel="0" collapsed="false">
      <c r="A1281" s="1" t="n">
        <v>1285</v>
      </c>
      <c r="B1281" s="28" t="n">
        <v>478</v>
      </c>
      <c r="C1281" s="29"/>
      <c r="D1281" s="30" t="str">
        <f aca="false">CONCATENATE(E1281,", ",F1281,", кв-ры: ",H1281,", агр: ",I1281,", ",W1281)</f>
        <v>, , кв-ры: 2, агр: , </v>
      </c>
      <c r="E1281" s="31"/>
      <c r="F1281" s="31"/>
      <c r="G1281" s="31"/>
      <c r="H1281" s="31" t="n">
        <v>2</v>
      </c>
      <c r="I1281" s="32"/>
      <c r="J1281" s="4"/>
      <c r="K1281" s="46"/>
      <c r="L1281" s="34" t="str">
        <f aca="false">IF(ISBLANK(K1281),"a","b")</f>
        <v>a</v>
      </c>
      <c r="M1281" s="34" t="str">
        <f aca="false">IF(ISBLANK(B1281),"",IF(L1281="b",K1281,IF(L1281="a","")))</f>
        <v/>
      </c>
      <c r="N1281" s="35" t="n">
        <f aca="false">IF(ISBLANK(B1281),"",IF( ISBLANK(K1281), , IF( ISBLANK(O1281), 1,) ))</f>
        <v>0</v>
      </c>
      <c r="O1281" s="44"/>
      <c r="P1281" s="37" t="str">
        <f aca="false">IF(ISBLANK(O1281),"a","b")</f>
        <v>a</v>
      </c>
      <c r="Q1281" s="34" t="str">
        <f aca="false">IF(ISBLANK(B1281),"",IF(P1281="b",O1281,IF(P1281="a","")))</f>
        <v/>
      </c>
      <c r="R1281" s="35" t="n">
        <f aca="false">IF(ISBLANK(B1281),"",IF( ISBLANK(O1281), , 1))</f>
        <v>0</v>
      </c>
      <c r="S1281" s="38" t="str">
        <f aca="true">IF(ISBLANK(B1281),"",IF( ISBLANK(K1281), "" , IF( ISBLANK(O1281), (TODAY()-K1281)/365, (O1281-K1281)/365)) )</f>
        <v/>
      </c>
      <c r="T1281" s="38" t="str">
        <f aca="false">IF(ISBLANK(B1281),"",IF( ISBLANK(K1281), "" , IF( ISBLANK(O1281), ($Z$41-K1281)/365, (O1281-K1281)/365)) )</f>
        <v/>
      </c>
      <c r="U1281" s="38" t="str">
        <f aca="true">IF(ISBLANK(B1281),"",IF( ISBLANK(O1281), "", (TODAY()-O1281)/365))</f>
        <v/>
      </c>
      <c r="V1281" s="38" t="str">
        <f aca="false">IF(ISBLANK(B1281),"",IF( ISBLANK(O1281), "", ($Z$41-O1281)/365))</f>
        <v/>
      </c>
    </row>
    <row r="1282" customFormat="false" ht="15" hidden="false" customHeight="false" outlineLevel="0" collapsed="false">
      <c r="A1282" s="1" t="n">
        <v>1286</v>
      </c>
      <c r="B1282" s="28" t="n">
        <v>479</v>
      </c>
      <c r="C1282" s="29" t="n">
        <v>2</v>
      </c>
      <c r="D1282" s="30" t="str">
        <f aca="false">CONCATENATE(E1282,", ",F1282,", кв-ры: ",H1282,", агр: ",I1282,", ",W1282)</f>
        <v> Урицкого, 10, кв-ры: 1, агр: , </v>
      </c>
      <c r="E1282" s="31" t="s">
        <v>221</v>
      </c>
      <c r="F1282" s="31" t="n">
        <v>10</v>
      </c>
      <c r="G1282" s="31" t="n">
        <v>1</v>
      </c>
      <c r="H1282" s="31" t="n">
        <v>1</v>
      </c>
      <c r="I1282" s="32"/>
      <c r="J1282" s="4"/>
      <c r="K1282" s="46"/>
      <c r="L1282" s="34" t="str">
        <f aca="false">IF(ISBLANK(K1282),"a","b")</f>
        <v>a</v>
      </c>
      <c r="M1282" s="34" t="str">
        <f aca="false">IF(ISBLANK(B1282),"",IF(L1282="b",K1282,IF(L1282="a","")))</f>
        <v/>
      </c>
      <c r="N1282" s="35" t="n">
        <f aca="false">IF(ISBLANK(B1282),"",IF( ISBLANK(K1282), , IF( ISBLANK(O1282), 1,) ))</f>
        <v>0</v>
      </c>
      <c r="O1282" s="44"/>
      <c r="P1282" s="37" t="str">
        <f aca="false">IF(ISBLANK(O1282),"a","b")</f>
        <v>a</v>
      </c>
      <c r="Q1282" s="34" t="str">
        <f aca="false">IF(ISBLANK(B1282),"",IF(P1282="b",O1282,IF(P1282="a","")))</f>
        <v/>
      </c>
      <c r="R1282" s="35" t="n">
        <f aca="false">IF(ISBLANK(B1282),"",IF( ISBLANK(O1282), , 1))</f>
        <v>0</v>
      </c>
      <c r="S1282" s="38" t="str">
        <f aca="true">IF(ISBLANK(B1282),"",IF( ISBLANK(K1282), "" , IF( ISBLANK(O1282), (TODAY()-K1282)/365, (O1282-K1282)/365)) )</f>
        <v/>
      </c>
      <c r="T1282" s="38" t="str">
        <f aca="false">IF(ISBLANK(B1282),"",IF( ISBLANK(K1282), "" , IF( ISBLANK(O1282), ($Z$41-K1282)/365, (O1282-K1282)/365)) )</f>
        <v/>
      </c>
      <c r="U1282" s="38" t="str">
        <f aca="true">IF(ISBLANK(B1282),"",IF( ISBLANK(O1282), "", (TODAY()-O1282)/365))</f>
        <v/>
      </c>
      <c r="V1282" s="38" t="str">
        <f aca="false">IF(ISBLANK(B1282),"",IF( ISBLANK(O1282), "", ($Z$41-O1282)/365))</f>
        <v/>
      </c>
    </row>
    <row r="1283" customFormat="false" ht="15" hidden="false" customHeight="false" outlineLevel="0" collapsed="false">
      <c r="A1283" s="1" t="n">
        <v>1287</v>
      </c>
      <c r="B1283" s="28" t="n">
        <v>480</v>
      </c>
      <c r="C1283" s="29" t="n">
        <v>3</v>
      </c>
      <c r="D1283" s="30" t="str">
        <f aca="false">CONCATENATE(E1283,", ",F1283,", кв-ры: ",H1283,", агр: ",I1283,", ",W1283)</f>
        <v> Урицкого, 11, кв-ры: 1, агр: , </v>
      </c>
      <c r="E1283" s="31" t="s">
        <v>221</v>
      </c>
      <c r="F1283" s="31" t="n">
        <v>11</v>
      </c>
      <c r="G1283" s="31" t="n">
        <v>2</v>
      </c>
      <c r="H1283" s="31" t="n">
        <v>1</v>
      </c>
      <c r="I1283" s="32"/>
      <c r="J1283" s="4"/>
      <c r="K1283" s="46"/>
      <c r="L1283" s="34" t="str">
        <f aca="false">IF(ISBLANK(K1283),"a","b")</f>
        <v>a</v>
      </c>
      <c r="M1283" s="34" t="str">
        <f aca="false">IF(ISBLANK(B1283),"",IF(L1283="b",K1283,IF(L1283="a","")))</f>
        <v/>
      </c>
      <c r="N1283" s="35" t="n">
        <f aca="false">IF(ISBLANK(B1283),"",IF( ISBLANK(K1283), , IF( ISBLANK(O1283), 1,) ))</f>
        <v>0</v>
      </c>
      <c r="O1283" s="44"/>
      <c r="P1283" s="37" t="str">
        <f aca="false">IF(ISBLANK(O1283),"a","b")</f>
        <v>a</v>
      </c>
      <c r="Q1283" s="34" t="str">
        <f aca="false">IF(ISBLANK(B1283),"",IF(P1283="b",O1283,IF(P1283="a","")))</f>
        <v/>
      </c>
      <c r="R1283" s="35" t="n">
        <f aca="false">IF(ISBLANK(B1283),"",IF( ISBLANK(O1283), , 1))</f>
        <v>0</v>
      </c>
      <c r="S1283" s="38" t="str">
        <f aca="true">IF(ISBLANK(B1283),"",IF( ISBLANK(K1283), "" , IF( ISBLANK(O1283), (TODAY()-K1283)/365, (O1283-K1283)/365)) )</f>
        <v/>
      </c>
      <c r="T1283" s="38" t="str">
        <f aca="false">IF(ISBLANK(B1283),"",IF( ISBLANK(K1283), "" , IF( ISBLANK(O1283), ($Z$41-K1283)/365, (O1283-K1283)/365)) )</f>
        <v/>
      </c>
      <c r="U1283" s="38" t="str">
        <f aca="true">IF(ISBLANK(B1283),"",IF( ISBLANK(O1283), "", (TODAY()-O1283)/365))</f>
        <v/>
      </c>
      <c r="V1283" s="38" t="str">
        <f aca="false">IF(ISBLANK(B1283),"",IF( ISBLANK(O1283), "", ($Z$41-O1283)/365))</f>
        <v/>
      </c>
    </row>
    <row r="1284" customFormat="false" ht="15" hidden="false" customHeight="false" outlineLevel="0" collapsed="false">
      <c r="A1284" s="1" t="n">
        <v>1288</v>
      </c>
      <c r="B1284" s="28" t="n">
        <v>481</v>
      </c>
      <c r="C1284" s="29"/>
      <c r="D1284" s="30" t="str">
        <f aca="false">CONCATENATE(E1284,", ",F1284,", кв-ры: ",H1284,", агр: ",I1284,", ",W1284)</f>
        <v>, , кв-ры: 2, агр: , </v>
      </c>
      <c r="E1284" s="31"/>
      <c r="F1284" s="31"/>
      <c r="G1284" s="31"/>
      <c r="H1284" s="31" t="n">
        <v>2</v>
      </c>
      <c r="I1284" s="32"/>
      <c r="J1284" s="4"/>
      <c r="K1284" s="46"/>
      <c r="L1284" s="34" t="str">
        <f aca="false">IF(ISBLANK(K1284),"a","b")</f>
        <v>a</v>
      </c>
      <c r="M1284" s="34" t="str">
        <f aca="false">IF(ISBLANK(B1284),"",IF(L1284="b",K1284,IF(L1284="a","")))</f>
        <v/>
      </c>
      <c r="N1284" s="35" t="n">
        <f aca="false">IF(ISBLANK(B1284),"",IF( ISBLANK(K1284), , IF( ISBLANK(O1284), 1,) ))</f>
        <v>0</v>
      </c>
      <c r="O1284" s="44"/>
      <c r="P1284" s="37" t="str">
        <f aca="false">IF(ISBLANK(O1284),"a","b")</f>
        <v>a</v>
      </c>
      <c r="Q1284" s="34" t="str">
        <f aca="false">IF(ISBLANK(B1284),"",IF(P1284="b",O1284,IF(P1284="a","")))</f>
        <v/>
      </c>
      <c r="R1284" s="35" t="n">
        <f aca="false">IF(ISBLANK(B1284),"",IF( ISBLANK(O1284), , 1))</f>
        <v>0</v>
      </c>
      <c r="S1284" s="38" t="str">
        <f aca="true">IF(ISBLANK(B1284),"",IF( ISBLANK(K1284), "" , IF( ISBLANK(O1284), (TODAY()-K1284)/365, (O1284-K1284)/365)) )</f>
        <v/>
      </c>
      <c r="T1284" s="38" t="str">
        <f aca="false">IF(ISBLANK(B1284),"",IF( ISBLANK(K1284), "" , IF( ISBLANK(O1284), ($Z$41-K1284)/365, (O1284-K1284)/365)) )</f>
        <v/>
      </c>
      <c r="U1284" s="38" t="str">
        <f aca="true">IF(ISBLANK(B1284),"",IF( ISBLANK(O1284), "", (TODAY()-O1284)/365))</f>
        <v/>
      </c>
      <c r="V1284" s="38" t="str">
        <f aca="false">IF(ISBLANK(B1284),"",IF( ISBLANK(O1284), "", ($Z$41-O1284)/365))</f>
        <v/>
      </c>
    </row>
    <row r="1285" customFormat="false" ht="15" hidden="false" customHeight="false" outlineLevel="0" collapsed="false">
      <c r="A1285" s="1" t="n">
        <v>1289</v>
      </c>
      <c r="B1285" s="28" t="n">
        <v>482</v>
      </c>
      <c r="C1285" s="29" t="n">
        <v>4</v>
      </c>
      <c r="D1285" s="30" t="str">
        <f aca="false">CONCATENATE(E1285,", ",F1285,", кв-ры: ",H1285,", агр: ",I1285,", ",W1285)</f>
        <v> Урицкого, 13, кв-ры: 1, агр: , </v>
      </c>
      <c r="E1285" s="31" t="s">
        <v>221</v>
      </c>
      <c r="F1285" s="31" t="n">
        <v>13</v>
      </c>
      <c r="G1285" s="31" t="n">
        <v>2</v>
      </c>
      <c r="H1285" s="31" t="n">
        <v>1</v>
      </c>
      <c r="I1285" s="32"/>
      <c r="J1285" s="4"/>
      <c r="K1285" s="46"/>
      <c r="L1285" s="34" t="str">
        <f aca="false">IF(ISBLANK(K1285),"a","b")</f>
        <v>a</v>
      </c>
      <c r="M1285" s="34" t="str">
        <f aca="false">IF(ISBLANK(B1285),"",IF(L1285="b",K1285,IF(L1285="a","")))</f>
        <v/>
      </c>
      <c r="N1285" s="35" t="n">
        <f aca="false">IF(ISBLANK(B1285),"",IF( ISBLANK(K1285), , IF( ISBLANK(O1285), 1,) ))</f>
        <v>0</v>
      </c>
      <c r="O1285" s="44"/>
      <c r="P1285" s="37" t="str">
        <f aca="false">IF(ISBLANK(O1285),"a","b")</f>
        <v>a</v>
      </c>
      <c r="Q1285" s="34" t="str">
        <f aca="false">IF(ISBLANK(B1285),"",IF(P1285="b",O1285,IF(P1285="a","")))</f>
        <v/>
      </c>
      <c r="R1285" s="35" t="n">
        <f aca="false">IF(ISBLANK(B1285),"",IF( ISBLANK(O1285), , 1))</f>
        <v>0</v>
      </c>
      <c r="S1285" s="38" t="str">
        <f aca="true">IF(ISBLANK(B1285),"",IF( ISBLANK(K1285), "" , IF( ISBLANK(O1285), (TODAY()-K1285)/365, (O1285-K1285)/365)) )</f>
        <v/>
      </c>
      <c r="T1285" s="38" t="str">
        <f aca="false">IF(ISBLANK(B1285),"",IF( ISBLANK(K1285), "" , IF( ISBLANK(O1285), ($Z$41-K1285)/365, (O1285-K1285)/365)) )</f>
        <v/>
      </c>
      <c r="U1285" s="38" t="str">
        <f aca="true">IF(ISBLANK(B1285),"",IF( ISBLANK(O1285), "", (TODAY()-O1285)/365))</f>
        <v/>
      </c>
      <c r="V1285" s="38" t="str">
        <f aca="false">IF(ISBLANK(B1285),"",IF( ISBLANK(O1285), "", ($Z$41-O1285)/365))</f>
        <v/>
      </c>
    </row>
    <row r="1286" customFormat="false" ht="15" hidden="false" customHeight="false" outlineLevel="0" collapsed="false">
      <c r="A1286" s="1" t="n">
        <v>1290</v>
      </c>
      <c r="B1286" s="28" t="n">
        <v>483</v>
      </c>
      <c r="C1286" s="29"/>
      <c r="D1286" s="30" t="str">
        <f aca="false">CONCATENATE(E1286,", ",F1286,", кв-ры: ",H1286,", агр: ",I1286,", ",W1286)</f>
        <v>, , кв-ры: 2, агр: , </v>
      </c>
      <c r="E1286" s="31"/>
      <c r="F1286" s="31"/>
      <c r="G1286" s="31"/>
      <c r="H1286" s="31" t="n">
        <v>2</v>
      </c>
      <c r="I1286" s="32"/>
      <c r="J1286" s="4"/>
      <c r="K1286" s="46"/>
      <c r="L1286" s="34" t="str">
        <f aca="false">IF(ISBLANK(K1286),"a","b")</f>
        <v>a</v>
      </c>
      <c r="M1286" s="34" t="str">
        <f aca="false">IF(ISBLANK(B1286),"",IF(L1286="b",K1286,IF(L1286="a","")))</f>
        <v/>
      </c>
      <c r="N1286" s="35" t="n">
        <f aca="false">IF(ISBLANK(B1286),"",IF( ISBLANK(K1286), , IF( ISBLANK(O1286), 1,) ))</f>
        <v>0</v>
      </c>
      <c r="O1286" s="44"/>
      <c r="P1286" s="37" t="str">
        <f aca="false">IF(ISBLANK(O1286),"a","b")</f>
        <v>a</v>
      </c>
      <c r="Q1286" s="34" t="str">
        <f aca="false">IF(ISBLANK(B1286),"",IF(P1286="b",O1286,IF(P1286="a","")))</f>
        <v/>
      </c>
      <c r="R1286" s="35" t="n">
        <f aca="false">IF(ISBLANK(B1286),"",IF( ISBLANK(O1286), , 1))</f>
        <v>0</v>
      </c>
      <c r="S1286" s="38" t="str">
        <f aca="true">IF(ISBLANK(B1286),"",IF( ISBLANK(K1286), "" , IF( ISBLANK(O1286), (TODAY()-K1286)/365, (O1286-K1286)/365)) )</f>
        <v/>
      </c>
      <c r="T1286" s="38" t="str">
        <f aca="false">IF(ISBLANK(B1286),"",IF( ISBLANK(K1286), "" , IF( ISBLANK(O1286), ($Z$41-K1286)/365, (O1286-K1286)/365)) )</f>
        <v/>
      </c>
      <c r="U1286" s="38" t="str">
        <f aca="true">IF(ISBLANK(B1286),"",IF( ISBLANK(O1286), "", (TODAY()-O1286)/365))</f>
        <v/>
      </c>
      <c r="V1286" s="38" t="str">
        <f aca="false">IF(ISBLANK(B1286),"",IF( ISBLANK(O1286), "", ($Z$41-O1286)/365))</f>
        <v/>
      </c>
    </row>
    <row r="1287" customFormat="false" ht="15" hidden="false" customHeight="false" outlineLevel="0" collapsed="false">
      <c r="A1287" s="1" t="n">
        <v>1291</v>
      </c>
      <c r="B1287" s="28" t="n">
        <v>484</v>
      </c>
      <c r="C1287" s="29" t="n">
        <v>5</v>
      </c>
      <c r="D1287" s="30" t="str">
        <f aca="false">CONCATENATE(E1287,", ",F1287,", кв-ры: ",H1287,", агр: ",I1287,", ",W1287)</f>
        <v> Урицкого, 12, кв-ры: 1, агр: , </v>
      </c>
      <c r="E1287" s="31" t="s">
        <v>221</v>
      </c>
      <c r="F1287" s="31" t="n">
        <v>12</v>
      </c>
      <c r="G1287" s="31" t="n">
        <v>1</v>
      </c>
      <c r="H1287" s="31" t="n">
        <v>1</v>
      </c>
      <c r="I1287" s="32"/>
      <c r="J1287" s="4"/>
      <c r="K1287" s="46"/>
      <c r="L1287" s="34" t="str">
        <f aca="false">IF(ISBLANK(K1287),"a","b")</f>
        <v>a</v>
      </c>
      <c r="M1287" s="34" t="str">
        <f aca="false">IF(ISBLANK(B1287),"",IF(L1287="b",K1287,IF(L1287="a","")))</f>
        <v/>
      </c>
      <c r="N1287" s="35" t="n">
        <f aca="false">IF(ISBLANK(B1287),"",IF( ISBLANK(K1287), , IF( ISBLANK(O1287), 1,) ))</f>
        <v>0</v>
      </c>
      <c r="O1287" s="44"/>
      <c r="P1287" s="37" t="str">
        <f aca="false">IF(ISBLANK(O1287),"a","b")</f>
        <v>a</v>
      </c>
      <c r="Q1287" s="34" t="str">
        <f aca="false">IF(ISBLANK(B1287),"",IF(P1287="b",O1287,IF(P1287="a","")))</f>
        <v/>
      </c>
      <c r="R1287" s="35" t="n">
        <f aca="false">IF(ISBLANK(B1287),"",IF( ISBLANK(O1287), , 1))</f>
        <v>0</v>
      </c>
      <c r="S1287" s="38" t="str">
        <f aca="true">IF(ISBLANK(B1287),"",IF( ISBLANK(K1287), "" , IF( ISBLANK(O1287), (TODAY()-K1287)/365, (O1287-K1287)/365)) )</f>
        <v/>
      </c>
      <c r="T1287" s="38" t="str">
        <f aca="false">IF(ISBLANK(B1287),"",IF( ISBLANK(K1287), "" , IF( ISBLANK(O1287), ($Z$41-K1287)/365, (O1287-K1287)/365)) )</f>
        <v/>
      </c>
      <c r="U1287" s="38" t="str">
        <f aca="true">IF(ISBLANK(B1287),"",IF( ISBLANK(O1287), "", (TODAY()-O1287)/365))</f>
        <v/>
      </c>
      <c r="V1287" s="38" t="str">
        <f aca="false">IF(ISBLANK(B1287),"",IF( ISBLANK(O1287), "", ($Z$41-O1287)/365))</f>
        <v/>
      </c>
    </row>
    <row r="1288" customFormat="false" ht="15" hidden="false" customHeight="false" outlineLevel="0" collapsed="false">
      <c r="A1288" s="1" t="n">
        <v>1292</v>
      </c>
      <c r="B1288" s="28" t="n">
        <v>485</v>
      </c>
      <c r="C1288" s="29" t="n">
        <v>1</v>
      </c>
      <c r="D1288" s="30" t="str">
        <f aca="false">CONCATENATE(E1288,", ",F1288,", кв-ры: ",H1288,", агр: ",I1288,", ",W1288)</f>
        <v> Дзержинского, 12, кв-ры: 1, агр: , </v>
      </c>
      <c r="E1288" s="31" t="s">
        <v>222</v>
      </c>
      <c r="F1288" s="31" t="n">
        <v>12</v>
      </c>
      <c r="G1288" s="31" t="n">
        <v>1</v>
      </c>
      <c r="H1288" s="31" t="n">
        <v>1</v>
      </c>
      <c r="I1288" s="32"/>
      <c r="J1288" s="4"/>
      <c r="K1288" s="46"/>
      <c r="L1288" s="34" t="str">
        <f aca="false">IF(ISBLANK(K1288),"a","b")</f>
        <v>a</v>
      </c>
      <c r="M1288" s="34" t="str">
        <f aca="false">IF(ISBLANK(B1288),"",IF(L1288="b",K1288,IF(L1288="a","")))</f>
        <v/>
      </c>
      <c r="N1288" s="35" t="n">
        <f aca="false">IF(ISBLANK(B1288),"",IF( ISBLANK(K1288), , IF( ISBLANK(O1288), 1,) ))</f>
        <v>0</v>
      </c>
      <c r="O1288" s="44"/>
      <c r="P1288" s="37" t="str">
        <f aca="false">IF(ISBLANK(O1288),"a","b")</f>
        <v>a</v>
      </c>
      <c r="Q1288" s="34" t="str">
        <f aca="false">IF(ISBLANK(B1288),"",IF(P1288="b",O1288,IF(P1288="a","")))</f>
        <v/>
      </c>
      <c r="R1288" s="35" t="n">
        <f aca="false">IF(ISBLANK(B1288),"",IF( ISBLANK(O1288), , 1))</f>
        <v>0</v>
      </c>
      <c r="S1288" s="38" t="str">
        <f aca="true">IF(ISBLANK(B1288),"",IF( ISBLANK(K1288), "" , IF( ISBLANK(O1288), (TODAY()-K1288)/365, (O1288-K1288)/365)) )</f>
        <v/>
      </c>
      <c r="T1288" s="38" t="str">
        <f aca="false">IF(ISBLANK(B1288),"",IF( ISBLANK(K1288), "" , IF( ISBLANK(O1288), ($Z$41-K1288)/365, (O1288-K1288)/365)) )</f>
        <v/>
      </c>
      <c r="U1288" s="38" t="str">
        <f aca="true">IF(ISBLANK(B1288),"",IF( ISBLANK(O1288), "", (TODAY()-O1288)/365))</f>
        <v/>
      </c>
      <c r="V1288" s="38" t="str">
        <f aca="false">IF(ISBLANK(B1288),"",IF( ISBLANK(O1288), "", ($Z$41-O1288)/365))</f>
        <v/>
      </c>
    </row>
    <row r="1289" customFormat="false" ht="15" hidden="false" customHeight="false" outlineLevel="0" collapsed="false">
      <c r="A1289" s="1" t="n">
        <v>1293</v>
      </c>
      <c r="B1289" s="28" t="n">
        <v>486</v>
      </c>
      <c r="C1289" s="29" t="n">
        <v>2</v>
      </c>
      <c r="D1289" s="30" t="str">
        <f aca="false">CONCATENATE(E1289,", ",F1289,", кв-ры: ",H1289,", агр: ",I1289,", ",W1289)</f>
        <v> Дзержинского, 14, кв-ры: 1, агр: , </v>
      </c>
      <c r="E1289" s="31" t="s">
        <v>222</v>
      </c>
      <c r="F1289" s="31" t="n">
        <v>14</v>
      </c>
      <c r="G1289" s="31" t="n">
        <v>2</v>
      </c>
      <c r="H1289" s="31" t="n">
        <v>1</v>
      </c>
      <c r="I1289" s="32"/>
      <c r="J1289" s="4"/>
      <c r="K1289" s="46"/>
      <c r="L1289" s="34" t="str">
        <f aca="false">IF(ISBLANK(K1289),"a","b")</f>
        <v>a</v>
      </c>
      <c r="M1289" s="34" t="str">
        <f aca="false">IF(ISBLANK(B1289),"",IF(L1289="b",K1289,IF(L1289="a","")))</f>
        <v/>
      </c>
      <c r="N1289" s="35" t="n">
        <f aca="false">IF(ISBLANK(B1289),"",IF( ISBLANK(K1289), , IF( ISBLANK(O1289), 1,) ))</f>
        <v>0</v>
      </c>
      <c r="O1289" s="44"/>
      <c r="P1289" s="37" t="str">
        <f aca="false">IF(ISBLANK(O1289),"a","b")</f>
        <v>a</v>
      </c>
      <c r="Q1289" s="34" t="str">
        <f aca="false">IF(ISBLANK(B1289),"",IF(P1289="b",O1289,IF(P1289="a","")))</f>
        <v/>
      </c>
      <c r="R1289" s="35" t="n">
        <f aca="false">IF(ISBLANK(B1289),"",IF( ISBLANK(O1289), , 1))</f>
        <v>0</v>
      </c>
      <c r="S1289" s="38" t="str">
        <f aca="true">IF(ISBLANK(B1289),"",IF( ISBLANK(K1289), "" , IF( ISBLANK(O1289), (TODAY()-K1289)/365, (O1289-K1289)/365)) )</f>
        <v/>
      </c>
      <c r="T1289" s="38" t="str">
        <f aca="false">IF(ISBLANK(B1289),"",IF( ISBLANK(K1289), "" , IF( ISBLANK(O1289), ($Z$41-K1289)/365, (O1289-K1289)/365)) )</f>
        <v/>
      </c>
      <c r="U1289" s="38" t="str">
        <f aca="true">IF(ISBLANK(B1289),"",IF( ISBLANK(O1289), "", (TODAY()-O1289)/365))</f>
        <v/>
      </c>
      <c r="V1289" s="38" t="str">
        <f aca="false">IF(ISBLANK(B1289),"",IF( ISBLANK(O1289), "", ($Z$41-O1289)/365))</f>
        <v/>
      </c>
    </row>
    <row r="1290" customFormat="false" ht="15" hidden="false" customHeight="false" outlineLevel="0" collapsed="false">
      <c r="A1290" s="1" t="n">
        <v>1294</v>
      </c>
      <c r="B1290" s="28" t="n">
        <v>487</v>
      </c>
      <c r="C1290" s="29"/>
      <c r="D1290" s="30" t="str">
        <f aca="false">CONCATENATE(E1290,", ",F1290,", кв-ры: ",H1290,", агр: ",I1290,", ",W1290)</f>
        <v>, , кв-ры: 2, агр: , </v>
      </c>
      <c r="E1290" s="31"/>
      <c r="F1290" s="31"/>
      <c r="G1290" s="31"/>
      <c r="H1290" s="31" t="n">
        <v>2</v>
      </c>
      <c r="I1290" s="32"/>
      <c r="J1290" s="4"/>
      <c r="K1290" s="46"/>
      <c r="L1290" s="34" t="str">
        <f aca="false">IF(ISBLANK(K1290),"a","b")</f>
        <v>a</v>
      </c>
      <c r="M1290" s="34" t="str">
        <f aca="false">IF(ISBLANK(B1290),"",IF(L1290="b",K1290,IF(L1290="a","")))</f>
        <v/>
      </c>
      <c r="N1290" s="35" t="n">
        <f aca="false">IF(ISBLANK(B1290),"",IF( ISBLANK(K1290), , IF( ISBLANK(O1290), 1,) ))</f>
        <v>0</v>
      </c>
      <c r="O1290" s="44"/>
      <c r="P1290" s="37" t="str">
        <f aca="false">IF(ISBLANK(O1290),"a","b")</f>
        <v>a</v>
      </c>
      <c r="Q1290" s="34" t="str">
        <f aca="false">IF(ISBLANK(B1290),"",IF(P1290="b",O1290,IF(P1290="a","")))</f>
        <v/>
      </c>
      <c r="R1290" s="35" t="n">
        <f aca="false">IF(ISBLANK(B1290),"",IF( ISBLANK(O1290), , 1))</f>
        <v>0</v>
      </c>
      <c r="S1290" s="38" t="str">
        <f aca="true">IF(ISBLANK(B1290),"",IF( ISBLANK(K1290), "" , IF( ISBLANK(O1290), (TODAY()-K1290)/365, (O1290-K1290)/365)) )</f>
        <v/>
      </c>
      <c r="T1290" s="38" t="str">
        <f aca="false">IF(ISBLANK(B1290),"",IF( ISBLANK(K1290), "" , IF( ISBLANK(O1290), ($Z$41-K1290)/365, (O1290-K1290)/365)) )</f>
        <v/>
      </c>
      <c r="U1290" s="38" t="str">
        <f aca="true">IF(ISBLANK(B1290),"",IF( ISBLANK(O1290), "", (TODAY()-O1290)/365))</f>
        <v/>
      </c>
      <c r="V1290" s="38" t="str">
        <f aca="false">IF(ISBLANK(B1290),"",IF( ISBLANK(O1290), "", ($Z$41-O1290)/365))</f>
        <v/>
      </c>
    </row>
    <row r="1291" customFormat="false" ht="15" hidden="false" customHeight="false" outlineLevel="0" collapsed="false">
      <c r="A1291" s="1" t="n">
        <v>1295</v>
      </c>
      <c r="B1291" s="28" t="n">
        <v>488</v>
      </c>
      <c r="C1291" s="29" t="n">
        <v>3</v>
      </c>
      <c r="D1291" s="30" t="str">
        <f aca="false">CONCATENATE(E1291,", ",F1291,", кв-ры: ",H1291,", агр: ",I1291,", ",W1291)</f>
        <v> Дзержинского, 18, кв-ры: 1, агр: , </v>
      </c>
      <c r="E1291" s="31" t="s">
        <v>222</v>
      </c>
      <c r="F1291" s="31" t="n">
        <v>18</v>
      </c>
      <c r="G1291" s="31" t="n">
        <v>1</v>
      </c>
      <c r="H1291" s="31" t="n">
        <v>1</v>
      </c>
      <c r="I1291" s="32"/>
      <c r="J1291" s="4"/>
      <c r="K1291" s="46"/>
      <c r="L1291" s="34" t="str">
        <f aca="false">IF(ISBLANK(K1291),"a","b")</f>
        <v>a</v>
      </c>
      <c r="M1291" s="34" t="str">
        <f aca="false">IF(ISBLANK(B1291),"",IF(L1291="b",K1291,IF(L1291="a","")))</f>
        <v/>
      </c>
      <c r="N1291" s="35" t="n">
        <f aca="false">IF(ISBLANK(B1291),"",IF( ISBLANK(K1291), , IF( ISBLANK(O1291), 1,) ))</f>
        <v>0</v>
      </c>
      <c r="O1291" s="44"/>
      <c r="P1291" s="37" t="str">
        <f aca="false">IF(ISBLANK(O1291),"a","b")</f>
        <v>a</v>
      </c>
      <c r="Q1291" s="34" t="str">
        <f aca="false">IF(ISBLANK(B1291),"",IF(P1291="b",O1291,IF(P1291="a","")))</f>
        <v/>
      </c>
      <c r="R1291" s="35" t="n">
        <f aca="false">IF(ISBLANK(B1291),"",IF( ISBLANK(O1291), , 1))</f>
        <v>0</v>
      </c>
      <c r="S1291" s="38" t="str">
        <f aca="true">IF(ISBLANK(B1291),"",IF( ISBLANK(K1291), "" , IF( ISBLANK(O1291), (TODAY()-K1291)/365, (O1291-K1291)/365)) )</f>
        <v/>
      </c>
      <c r="T1291" s="38" t="str">
        <f aca="false">IF(ISBLANK(B1291),"",IF( ISBLANK(K1291), "" , IF( ISBLANK(O1291), ($Z$41-K1291)/365, (O1291-K1291)/365)) )</f>
        <v/>
      </c>
      <c r="U1291" s="38" t="str">
        <f aca="true">IF(ISBLANK(B1291),"",IF( ISBLANK(O1291), "", (TODAY()-O1291)/365))</f>
        <v/>
      </c>
      <c r="V1291" s="38" t="str">
        <f aca="false">IF(ISBLANK(B1291),"",IF( ISBLANK(O1291), "", ($Z$41-O1291)/365))</f>
        <v/>
      </c>
    </row>
    <row r="1292" customFormat="false" ht="15" hidden="false" customHeight="false" outlineLevel="0" collapsed="false">
      <c r="A1292" s="1" t="n">
        <v>1296</v>
      </c>
      <c r="B1292" s="28" t="n">
        <v>489</v>
      </c>
      <c r="C1292" s="29" t="n">
        <v>4</v>
      </c>
      <c r="D1292" s="30" t="str">
        <f aca="false">CONCATENATE(E1292,", ",F1292,", кв-ры: ",H1292,", агр: ",I1292,", ",W1292)</f>
        <v> Дзержинского, 1, кв-ры: 1, агр: , </v>
      </c>
      <c r="E1292" s="31" t="s">
        <v>222</v>
      </c>
      <c r="F1292" s="31" t="n">
        <v>1</v>
      </c>
      <c r="G1292" s="31" t="n">
        <v>1</v>
      </c>
      <c r="H1292" s="31" t="n">
        <v>1</v>
      </c>
      <c r="I1292" s="32"/>
      <c r="J1292" s="4"/>
      <c r="K1292" s="46"/>
      <c r="L1292" s="34" t="str">
        <f aca="false">IF(ISBLANK(K1292),"a","b")</f>
        <v>a</v>
      </c>
      <c r="M1292" s="34" t="str">
        <f aca="false">IF(ISBLANK(B1292),"",IF(L1292="b",K1292,IF(L1292="a","")))</f>
        <v/>
      </c>
      <c r="N1292" s="35" t="n">
        <f aca="false">IF(ISBLANK(B1292),"",IF( ISBLANK(K1292), , IF( ISBLANK(O1292), 1,) ))</f>
        <v>0</v>
      </c>
      <c r="O1292" s="44"/>
      <c r="P1292" s="37" t="str">
        <f aca="false">IF(ISBLANK(O1292),"a","b")</f>
        <v>a</v>
      </c>
      <c r="Q1292" s="34" t="str">
        <f aca="false">IF(ISBLANK(B1292),"",IF(P1292="b",O1292,IF(P1292="a","")))</f>
        <v/>
      </c>
      <c r="R1292" s="35" t="n">
        <f aca="false">IF(ISBLANK(B1292),"",IF( ISBLANK(O1292), , 1))</f>
        <v>0</v>
      </c>
      <c r="S1292" s="38" t="str">
        <f aca="true">IF(ISBLANK(B1292),"",IF( ISBLANK(K1292), "" , IF( ISBLANK(O1292), (TODAY()-K1292)/365, (O1292-K1292)/365)) )</f>
        <v/>
      </c>
      <c r="T1292" s="38" t="str">
        <f aca="false">IF(ISBLANK(B1292),"",IF( ISBLANK(K1292), "" , IF( ISBLANK(O1292), ($Z$41-K1292)/365, (O1292-K1292)/365)) )</f>
        <v/>
      </c>
      <c r="U1292" s="38" t="str">
        <f aca="true">IF(ISBLANK(B1292),"",IF( ISBLANK(O1292), "", (TODAY()-O1292)/365))</f>
        <v/>
      </c>
      <c r="V1292" s="38" t="str">
        <f aca="false">IF(ISBLANK(B1292),"",IF( ISBLANK(O1292), "", ($Z$41-O1292)/365))</f>
        <v/>
      </c>
    </row>
    <row r="1293" customFormat="false" ht="15" hidden="false" customHeight="false" outlineLevel="0" collapsed="false">
      <c r="A1293" s="1" t="n">
        <v>1297</v>
      </c>
      <c r="B1293" s="28" t="n">
        <v>490</v>
      </c>
      <c r="C1293" s="29" t="n">
        <v>5</v>
      </c>
      <c r="D1293" s="30" t="str">
        <f aca="false">CONCATENATE(E1293,", ",F1293,", кв-ры: ",H1293,", агр: ",I1293,", ",W1293)</f>
        <v> Дзержинского, 3, кв-ры: 1, агр: , </v>
      </c>
      <c r="E1293" s="31" t="s">
        <v>222</v>
      </c>
      <c r="F1293" s="31" t="n">
        <v>3</v>
      </c>
      <c r="G1293" s="31" t="n">
        <v>1</v>
      </c>
      <c r="H1293" s="31" t="n">
        <v>1</v>
      </c>
      <c r="I1293" s="32"/>
      <c r="J1293" s="4"/>
      <c r="K1293" s="46"/>
      <c r="L1293" s="34" t="str">
        <f aca="false">IF(ISBLANK(K1293),"a","b")</f>
        <v>a</v>
      </c>
      <c r="M1293" s="34" t="str">
        <f aca="false">IF(ISBLANK(B1293),"",IF(L1293="b",K1293,IF(L1293="a","")))</f>
        <v/>
      </c>
      <c r="N1293" s="35" t="n">
        <f aca="false">IF(ISBLANK(B1293),"",IF( ISBLANK(K1293), , IF( ISBLANK(O1293), 1,) ))</f>
        <v>0</v>
      </c>
      <c r="O1293" s="44"/>
      <c r="P1293" s="37" t="str">
        <f aca="false">IF(ISBLANK(O1293),"a","b")</f>
        <v>a</v>
      </c>
      <c r="Q1293" s="34" t="str">
        <f aca="false">IF(ISBLANK(B1293),"",IF(P1293="b",O1293,IF(P1293="a","")))</f>
        <v/>
      </c>
      <c r="R1293" s="35" t="n">
        <f aca="false">IF(ISBLANK(B1293),"",IF( ISBLANK(O1293), , 1))</f>
        <v>0</v>
      </c>
      <c r="S1293" s="38" t="str">
        <f aca="true">IF(ISBLANK(B1293),"",IF( ISBLANK(K1293), "" , IF( ISBLANK(O1293), (TODAY()-K1293)/365, (O1293-K1293)/365)) )</f>
        <v/>
      </c>
      <c r="T1293" s="38" t="str">
        <f aca="false">IF(ISBLANK(B1293),"",IF( ISBLANK(K1293), "" , IF( ISBLANK(O1293), ($Z$41-K1293)/365, (O1293-K1293)/365)) )</f>
        <v/>
      </c>
      <c r="U1293" s="38" t="str">
        <f aca="true">IF(ISBLANK(B1293),"",IF( ISBLANK(O1293), "", (TODAY()-O1293)/365))</f>
        <v/>
      </c>
      <c r="V1293" s="38" t="str">
        <f aca="false">IF(ISBLANK(B1293),"",IF( ISBLANK(O1293), "", ($Z$41-O1293)/365))</f>
        <v/>
      </c>
    </row>
    <row r="1294" customFormat="false" ht="15" hidden="false" customHeight="false" outlineLevel="0" collapsed="false">
      <c r="A1294" s="1" t="n">
        <v>1298</v>
      </c>
      <c r="B1294" s="28" t="n">
        <v>491</v>
      </c>
      <c r="C1294" s="29" t="n">
        <v>6</v>
      </c>
      <c r="D1294" s="30" t="str">
        <f aca="false">CONCATENATE(E1294,", ",F1294,", кв-ры: ",H1294,", агр: ",I1294,", ",W1294)</f>
        <v> Дзержинского, 11, кв-ры: 1, агр: , </v>
      </c>
      <c r="E1294" s="31" t="s">
        <v>222</v>
      </c>
      <c r="F1294" s="31" t="n">
        <v>11</v>
      </c>
      <c r="G1294" s="31" t="n">
        <v>1</v>
      </c>
      <c r="H1294" s="31" t="n">
        <v>1</v>
      </c>
      <c r="I1294" s="32"/>
      <c r="J1294" s="4"/>
      <c r="K1294" s="46"/>
      <c r="L1294" s="34" t="str">
        <f aca="false">IF(ISBLANK(K1294),"a","b")</f>
        <v>a</v>
      </c>
      <c r="M1294" s="34" t="str">
        <f aca="false">IF(ISBLANK(B1294),"",IF(L1294="b",K1294,IF(L1294="a","")))</f>
        <v/>
      </c>
      <c r="N1294" s="35" t="n">
        <f aca="false">IF(ISBLANK(B1294),"",IF( ISBLANK(K1294), , IF( ISBLANK(O1294), 1,) ))</f>
        <v>0</v>
      </c>
      <c r="O1294" s="44"/>
      <c r="P1294" s="37" t="str">
        <f aca="false">IF(ISBLANK(O1294),"a","b")</f>
        <v>a</v>
      </c>
      <c r="Q1294" s="34" t="str">
        <f aca="false">IF(ISBLANK(B1294),"",IF(P1294="b",O1294,IF(P1294="a","")))</f>
        <v/>
      </c>
      <c r="R1294" s="35" t="n">
        <f aca="false">IF(ISBLANK(B1294),"",IF( ISBLANK(O1294), , 1))</f>
        <v>0</v>
      </c>
      <c r="S1294" s="38" t="str">
        <f aca="true">IF(ISBLANK(B1294),"",IF( ISBLANK(K1294), "" , IF( ISBLANK(O1294), (TODAY()-K1294)/365, (O1294-K1294)/365)) )</f>
        <v/>
      </c>
      <c r="T1294" s="38" t="str">
        <f aca="false">IF(ISBLANK(B1294),"",IF( ISBLANK(K1294), "" , IF( ISBLANK(O1294), ($Z$41-K1294)/365, (O1294-K1294)/365)) )</f>
        <v/>
      </c>
      <c r="U1294" s="38" t="str">
        <f aca="true">IF(ISBLANK(B1294),"",IF( ISBLANK(O1294), "", (TODAY()-O1294)/365))</f>
        <v/>
      </c>
      <c r="V1294" s="38" t="str">
        <f aca="false">IF(ISBLANK(B1294),"",IF( ISBLANK(O1294), "", ($Z$41-O1294)/365))</f>
        <v/>
      </c>
    </row>
    <row r="1295" customFormat="false" ht="15" hidden="false" customHeight="false" outlineLevel="0" collapsed="false">
      <c r="A1295" s="1" t="n">
        <v>1299</v>
      </c>
      <c r="B1295" s="28" t="n">
        <v>492</v>
      </c>
      <c r="C1295" s="29" t="n">
        <v>7</v>
      </c>
      <c r="D1295" s="30" t="str">
        <f aca="false">CONCATENATE(E1295,", ",F1295,", кв-ры: ",H1295,", агр: ",I1295,", ",W1295)</f>
        <v> Дзержинского, 13, кв-ры: 1, агр: , </v>
      </c>
      <c r="E1295" s="31" t="s">
        <v>222</v>
      </c>
      <c r="F1295" s="31" t="n">
        <v>13</v>
      </c>
      <c r="G1295" s="31" t="n">
        <v>1</v>
      </c>
      <c r="H1295" s="31" t="n">
        <v>1</v>
      </c>
      <c r="I1295" s="32"/>
      <c r="J1295" s="4"/>
      <c r="K1295" s="46"/>
      <c r="L1295" s="34" t="str">
        <f aca="false">IF(ISBLANK(K1295),"a","b")</f>
        <v>a</v>
      </c>
      <c r="M1295" s="34" t="str">
        <f aca="false">IF(ISBLANK(B1295),"",IF(L1295="b",K1295,IF(L1295="a","")))</f>
        <v/>
      </c>
      <c r="N1295" s="35" t="n">
        <f aca="false">IF(ISBLANK(B1295),"",IF( ISBLANK(K1295), , IF( ISBLANK(O1295), 1,) ))</f>
        <v>0</v>
      </c>
      <c r="O1295" s="44"/>
      <c r="P1295" s="37" t="str">
        <f aca="false">IF(ISBLANK(O1295),"a","b")</f>
        <v>a</v>
      </c>
      <c r="Q1295" s="34" t="str">
        <f aca="false">IF(ISBLANK(B1295),"",IF(P1295="b",O1295,IF(P1295="a","")))</f>
        <v/>
      </c>
      <c r="R1295" s="35" t="n">
        <f aca="false">IF(ISBLANK(B1295),"",IF( ISBLANK(O1295), , 1))</f>
        <v>0</v>
      </c>
      <c r="S1295" s="38" t="str">
        <f aca="true">IF(ISBLANK(B1295),"",IF( ISBLANK(K1295), "" , IF( ISBLANK(O1295), (TODAY()-K1295)/365, (O1295-K1295)/365)) )</f>
        <v/>
      </c>
      <c r="T1295" s="38" t="str">
        <f aca="false">IF(ISBLANK(B1295),"",IF( ISBLANK(K1295), "" , IF( ISBLANK(O1295), ($Z$41-K1295)/365, (O1295-K1295)/365)) )</f>
        <v/>
      </c>
      <c r="U1295" s="38" t="str">
        <f aca="true">IF(ISBLANK(B1295),"",IF( ISBLANK(O1295), "", (TODAY()-O1295)/365))</f>
        <v/>
      </c>
      <c r="V1295" s="38" t="str">
        <f aca="false">IF(ISBLANK(B1295),"",IF( ISBLANK(O1295), "", ($Z$41-O1295)/365))</f>
        <v/>
      </c>
    </row>
    <row r="1296" customFormat="false" ht="15" hidden="false" customHeight="false" outlineLevel="0" collapsed="false">
      <c r="A1296" s="1" t="n">
        <v>1300</v>
      </c>
      <c r="B1296" s="28" t="n">
        <v>493</v>
      </c>
      <c r="C1296" s="29" t="n">
        <v>8</v>
      </c>
      <c r="D1296" s="30" t="str">
        <f aca="false">CONCATENATE(E1296,", ",F1296,", кв-ры: ",H1296,", агр: ",I1296,", ",W1296)</f>
        <v> Дзержинского, 19, кв-ры: 1, агр: , </v>
      </c>
      <c r="E1296" s="31" t="s">
        <v>222</v>
      </c>
      <c r="F1296" s="31" t="n">
        <v>19</v>
      </c>
      <c r="G1296" s="31" t="n">
        <v>2</v>
      </c>
      <c r="H1296" s="31" t="n">
        <v>1</v>
      </c>
      <c r="I1296" s="32"/>
      <c r="J1296" s="4"/>
      <c r="K1296" s="46"/>
      <c r="L1296" s="34" t="str">
        <f aca="false">IF(ISBLANK(K1296),"a","b")</f>
        <v>a</v>
      </c>
      <c r="M1296" s="34" t="str">
        <f aca="false">IF(ISBLANK(B1296),"",IF(L1296="b",K1296,IF(L1296="a","")))</f>
        <v/>
      </c>
      <c r="N1296" s="35" t="n">
        <f aca="false">IF(ISBLANK(B1296),"",IF( ISBLANK(K1296), , IF( ISBLANK(O1296), 1,) ))</f>
        <v>0</v>
      </c>
      <c r="O1296" s="44"/>
      <c r="P1296" s="37" t="str">
        <f aca="false">IF(ISBLANK(O1296),"a","b")</f>
        <v>a</v>
      </c>
      <c r="Q1296" s="34" t="str">
        <f aca="false">IF(ISBLANK(B1296),"",IF(P1296="b",O1296,IF(P1296="a","")))</f>
        <v/>
      </c>
      <c r="R1296" s="35" t="n">
        <f aca="false">IF(ISBLANK(B1296),"",IF( ISBLANK(O1296), , 1))</f>
        <v>0</v>
      </c>
      <c r="S1296" s="38" t="str">
        <f aca="true">IF(ISBLANK(B1296),"",IF( ISBLANK(K1296), "" , IF( ISBLANK(O1296), (TODAY()-K1296)/365, (O1296-K1296)/365)) )</f>
        <v/>
      </c>
      <c r="T1296" s="38" t="str">
        <f aca="false">IF(ISBLANK(B1296),"",IF( ISBLANK(K1296), "" , IF( ISBLANK(O1296), ($Z$41-K1296)/365, (O1296-K1296)/365)) )</f>
        <v/>
      </c>
      <c r="U1296" s="38" t="str">
        <f aca="true">IF(ISBLANK(B1296),"",IF( ISBLANK(O1296), "", (TODAY()-O1296)/365))</f>
        <v/>
      </c>
      <c r="V1296" s="38" t="str">
        <f aca="false">IF(ISBLANK(B1296),"",IF( ISBLANK(O1296), "", ($Z$41-O1296)/365))</f>
        <v/>
      </c>
    </row>
    <row r="1297" customFormat="false" ht="15" hidden="false" customHeight="false" outlineLevel="0" collapsed="false">
      <c r="A1297" s="1" t="n">
        <v>1301</v>
      </c>
      <c r="B1297" s="28" t="n">
        <v>494</v>
      </c>
      <c r="C1297" s="29"/>
      <c r="D1297" s="30" t="str">
        <f aca="false">CONCATENATE(E1297,", ",F1297,", кв-ры: ",H1297,", агр: ",I1297,", ",W1297)</f>
        <v>, , кв-ры: 2, агр: , </v>
      </c>
      <c r="E1297" s="31"/>
      <c r="F1297" s="31"/>
      <c r="G1297" s="31"/>
      <c r="H1297" s="31" t="n">
        <v>2</v>
      </c>
      <c r="I1297" s="32"/>
      <c r="J1297" s="4"/>
      <c r="K1297" s="46"/>
      <c r="L1297" s="34" t="str">
        <f aca="false">IF(ISBLANK(K1297),"a","b")</f>
        <v>a</v>
      </c>
      <c r="M1297" s="34" t="str">
        <f aca="false">IF(ISBLANK(B1297),"",IF(L1297="b",K1297,IF(L1297="a","")))</f>
        <v/>
      </c>
      <c r="N1297" s="35" t="n">
        <f aca="false">IF(ISBLANK(B1297),"",IF( ISBLANK(K1297), , IF( ISBLANK(O1297), 1,) ))</f>
        <v>0</v>
      </c>
      <c r="O1297" s="44"/>
      <c r="P1297" s="37" t="str">
        <f aca="false">IF(ISBLANK(O1297),"a","b")</f>
        <v>a</v>
      </c>
      <c r="Q1297" s="34" t="str">
        <f aca="false">IF(ISBLANK(B1297),"",IF(P1297="b",O1297,IF(P1297="a","")))</f>
        <v/>
      </c>
      <c r="R1297" s="35" t="n">
        <f aca="false">IF(ISBLANK(B1297),"",IF( ISBLANK(O1297), , 1))</f>
        <v>0</v>
      </c>
      <c r="S1297" s="38" t="str">
        <f aca="true">IF(ISBLANK(B1297),"",IF( ISBLANK(K1297), "" , IF( ISBLANK(O1297), (TODAY()-K1297)/365, (O1297-K1297)/365)) )</f>
        <v/>
      </c>
      <c r="T1297" s="38" t="str">
        <f aca="false">IF(ISBLANK(B1297),"",IF( ISBLANK(K1297), "" , IF( ISBLANK(O1297), ($Z$41-K1297)/365, (O1297-K1297)/365)) )</f>
        <v/>
      </c>
      <c r="U1297" s="38" t="str">
        <f aca="true">IF(ISBLANK(B1297),"",IF( ISBLANK(O1297), "", (TODAY()-O1297)/365))</f>
        <v/>
      </c>
      <c r="V1297" s="38" t="str">
        <f aca="false">IF(ISBLANK(B1297),"",IF( ISBLANK(O1297), "", ($Z$41-O1297)/365))</f>
        <v/>
      </c>
    </row>
    <row r="1298" customFormat="false" ht="15" hidden="false" customHeight="false" outlineLevel="0" collapsed="false">
      <c r="A1298" s="1" t="n">
        <v>1302</v>
      </c>
      <c r="B1298" s="28" t="n">
        <v>495</v>
      </c>
      <c r="C1298" s="29" t="n">
        <v>9</v>
      </c>
      <c r="D1298" s="30" t="str">
        <f aca="false">CONCATENATE(E1298,", ",F1298,", кв-ры: ",H1298,", агр: ",I1298,", ",W1298)</f>
        <v> Дзержинского, 21, кв-ры: 1, агр: , </v>
      </c>
      <c r="E1298" s="31" t="s">
        <v>222</v>
      </c>
      <c r="F1298" s="31" t="n">
        <v>21</v>
      </c>
      <c r="G1298" s="31" t="n">
        <v>2</v>
      </c>
      <c r="H1298" s="31" t="n">
        <v>1</v>
      </c>
      <c r="I1298" s="32"/>
      <c r="J1298" s="4"/>
      <c r="K1298" s="46"/>
      <c r="L1298" s="34" t="str">
        <f aca="false">IF(ISBLANK(K1298),"a","b")</f>
        <v>a</v>
      </c>
      <c r="M1298" s="34" t="str">
        <f aca="false">IF(ISBLANK(B1298),"",IF(L1298="b",K1298,IF(L1298="a","")))</f>
        <v/>
      </c>
      <c r="N1298" s="35" t="n">
        <f aca="false">IF(ISBLANK(B1298),"",IF( ISBLANK(K1298), , IF( ISBLANK(O1298), 1,) ))</f>
        <v>0</v>
      </c>
      <c r="O1298" s="44"/>
      <c r="P1298" s="37" t="str">
        <f aca="false">IF(ISBLANK(O1298),"a","b")</f>
        <v>a</v>
      </c>
      <c r="Q1298" s="34" t="str">
        <f aca="false">IF(ISBLANK(B1298),"",IF(P1298="b",O1298,IF(P1298="a","")))</f>
        <v/>
      </c>
      <c r="R1298" s="35" t="n">
        <f aca="false">IF(ISBLANK(B1298),"",IF( ISBLANK(O1298), , 1))</f>
        <v>0</v>
      </c>
      <c r="S1298" s="38" t="str">
        <f aca="true">IF(ISBLANK(B1298),"",IF( ISBLANK(K1298), "" , IF( ISBLANK(O1298), (TODAY()-K1298)/365, (O1298-K1298)/365)) )</f>
        <v/>
      </c>
      <c r="T1298" s="38" t="str">
        <f aca="false">IF(ISBLANK(B1298),"",IF( ISBLANK(K1298), "" , IF( ISBLANK(O1298), ($Z$41-K1298)/365, (O1298-K1298)/365)) )</f>
        <v/>
      </c>
      <c r="U1298" s="38" t="str">
        <f aca="true">IF(ISBLANK(B1298),"",IF( ISBLANK(O1298), "", (TODAY()-O1298)/365))</f>
        <v/>
      </c>
      <c r="V1298" s="38" t="str">
        <f aca="false">IF(ISBLANK(B1298),"",IF( ISBLANK(O1298), "", ($Z$41-O1298)/365))</f>
        <v/>
      </c>
    </row>
    <row r="1299" customFormat="false" ht="15" hidden="false" customHeight="false" outlineLevel="0" collapsed="false">
      <c r="A1299" s="1" t="n">
        <v>1303</v>
      </c>
      <c r="B1299" s="28" t="n">
        <v>496</v>
      </c>
      <c r="C1299" s="29"/>
      <c r="D1299" s="30" t="str">
        <f aca="false">CONCATENATE(E1299,", ",F1299,", кв-ры: ",H1299,", агр: ",I1299,", ",W1299)</f>
        <v>, , кв-ры: 2, агр: , </v>
      </c>
      <c r="E1299" s="31"/>
      <c r="F1299" s="31"/>
      <c r="G1299" s="31"/>
      <c r="H1299" s="31" t="n">
        <v>2</v>
      </c>
      <c r="I1299" s="32"/>
      <c r="J1299" s="4"/>
      <c r="K1299" s="46"/>
      <c r="L1299" s="34" t="str">
        <f aca="false">IF(ISBLANK(K1299),"a","b")</f>
        <v>a</v>
      </c>
      <c r="M1299" s="34" t="str">
        <f aca="false">IF(ISBLANK(B1299),"",IF(L1299="b",K1299,IF(L1299="a","")))</f>
        <v/>
      </c>
      <c r="N1299" s="35" t="n">
        <f aca="false">IF(ISBLANK(B1299),"",IF( ISBLANK(K1299), , IF( ISBLANK(O1299), 1,) ))</f>
        <v>0</v>
      </c>
      <c r="O1299" s="44"/>
      <c r="P1299" s="37" t="str">
        <f aca="false">IF(ISBLANK(O1299),"a","b")</f>
        <v>a</v>
      </c>
      <c r="Q1299" s="34" t="str">
        <f aca="false">IF(ISBLANK(B1299),"",IF(P1299="b",O1299,IF(P1299="a","")))</f>
        <v/>
      </c>
      <c r="R1299" s="35" t="n">
        <f aca="false">IF(ISBLANK(B1299),"",IF( ISBLANK(O1299), , 1))</f>
        <v>0</v>
      </c>
      <c r="S1299" s="38" t="str">
        <f aca="true">IF(ISBLANK(B1299),"",IF( ISBLANK(K1299), "" , IF( ISBLANK(O1299), (TODAY()-K1299)/365, (O1299-K1299)/365)) )</f>
        <v/>
      </c>
      <c r="T1299" s="38" t="str">
        <f aca="false">IF(ISBLANK(B1299),"",IF( ISBLANK(K1299), "" , IF( ISBLANK(O1299), ($Z$41-K1299)/365, (O1299-K1299)/365)) )</f>
        <v/>
      </c>
      <c r="U1299" s="38" t="str">
        <f aca="true">IF(ISBLANK(B1299),"",IF( ISBLANK(O1299), "", (TODAY()-O1299)/365))</f>
        <v/>
      </c>
      <c r="V1299" s="38" t="str">
        <f aca="false">IF(ISBLANK(B1299),"",IF( ISBLANK(O1299), "", ($Z$41-O1299)/365))</f>
        <v/>
      </c>
    </row>
    <row r="1300" customFormat="false" ht="15" hidden="false" customHeight="false" outlineLevel="0" collapsed="false">
      <c r="A1300" s="1" t="n">
        <v>1304</v>
      </c>
      <c r="B1300" s="28" t="n">
        <v>497</v>
      </c>
      <c r="C1300" s="29" t="n">
        <v>1</v>
      </c>
      <c r="D1300" s="30" t="str">
        <f aca="false">CONCATENATE(E1300,", ",F1300,", кв-ры: ",H1300,", агр: ",I1300,", ",W1300)</f>
        <v> Горького, 32, кв-ры: 1,11,21,31,41,51,61,, агр: , </v>
      </c>
      <c r="E1300" s="31" t="s">
        <v>223</v>
      </c>
      <c r="F1300" s="31" t="n">
        <v>32</v>
      </c>
      <c r="G1300" s="31" t="n">
        <v>70</v>
      </c>
      <c r="H1300" s="31" t="s">
        <v>50</v>
      </c>
      <c r="I1300" s="32"/>
      <c r="J1300" s="4"/>
      <c r="K1300" s="46"/>
      <c r="L1300" s="34" t="str">
        <f aca="false">IF(ISBLANK(K1300),"a","b")</f>
        <v>a</v>
      </c>
      <c r="M1300" s="34" t="str">
        <f aca="false">IF(ISBLANK(B1300),"",IF(L1300="b",K1300,IF(L1300="a","")))</f>
        <v/>
      </c>
      <c r="N1300" s="35" t="n">
        <f aca="false">IF(ISBLANK(B1300),"",IF( ISBLANK(K1300), , IF( ISBLANK(O1300), 1,) ))</f>
        <v>0</v>
      </c>
      <c r="O1300" s="44"/>
      <c r="P1300" s="37" t="str">
        <f aca="false">IF(ISBLANK(O1300),"a","b")</f>
        <v>a</v>
      </c>
      <c r="Q1300" s="34" t="str">
        <f aca="false">IF(ISBLANK(B1300),"",IF(P1300="b",O1300,IF(P1300="a","")))</f>
        <v/>
      </c>
      <c r="R1300" s="35" t="n">
        <f aca="false">IF(ISBLANK(B1300),"",IF( ISBLANK(O1300), , 1))</f>
        <v>0</v>
      </c>
      <c r="S1300" s="38" t="str">
        <f aca="true">IF(ISBLANK(B1300),"",IF( ISBLANK(K1300), "" , IF( ISBLANK(O1300), (TODAY()-K1300)/365, (O1300-K1300)/365)) )</f>
        <v/>
      </c>
      <c r="T1300" s="38" t="str">
        <f aca="false">IF(ISBLANK(B1300),"",IF( ISBLANK(K1300), "" , IF( ISBLANK(O1300), ($Z$41-K1300)/365, (O1300-K1300)/365)) )</f>
        <v/>
      </c>
      <c r="U1300" s="38" t="str">
        <f aca="true">IF(ISBLANK(B1300),"",IF( ISBLANK(O1300), "", (TODAY()-O1300)/365))</f>
        <v/>
      </c>
      <c r="V1300" s="38" t="str">
        <f aca="false">IF(ISBLANK(B1300),"",IF( ISBLANK(O1300), "", ($Z$41-O1300)/365))</f>
        <v/>
      </c>
    </row>
    <row r="1301" customFormat="false" ht="15" hidden="false" customHeight="false" outlineLevel="0" collapsed="false">
      <c r="A1301" s="1" t="n">
        <v>1305</v>
      </c>
      <c r="B1301" s="28" t="n">
        <v>498</v>
      </c>
      <c r="C1301" s="29"/>
      <c r="D1301" s="30" t="str">
        <f aca="false">CONCATENATE(E1301,", ",F1301,", кв-ры: ",H1301,", агр: ",I1301,", ",W1301)</f>
        <v>, , кв-ры: 2,12,22,32,42,52,62,, агр: , </v>
      </c>
      <c r="E1301" s="31"/>
      <c r="F1301" s="31"/>
      <c r="G1301" s="31"/>
      <c r="H1301" s="31" t="s">
        <v>51</v>
      </c>
      <c r="I1301" s="32"/>
      <c r="J1301" s="4"/>
      <c r="K1301" s="46"/>
      <c r="L1301" s="34" t="str">
        <f aca="false">IF(ISBLANK(K1301),"a","b")</f>
        <v>a</v>
      </c>
      <c r="M1301" s="34" t="str">
        <f aca="false">IF(ISBLANK(B1301),"",IF(L1301="b",K1301,IF(L1301="a","")))</f>
        <v/>
      </c>
      <c r="N1301" s="35" t="n">
        <f aca="false">IF(ISBLANK(B1301),"",IF( ISBLANK(K1301), , IF( ISBLANK(O1301), 1,) ))</f>
        <v>0</v>
      </c>
      <c r="O1301" s="44"/>
      <c r="P1301" s="37" t="str">
        <f aca="false">IF(ISBLANK(O1301),"a","b")</f>
        <v>a</v>
      </c>
      <c r="Q1301" s="34" t="str">
        <f aca="false">IF(ISBLANK(B1301),"",IF(P1301="b",O1301,IF(P1301="a","")))</f>
        <v/>
      </c>
      <c r="R1301" s="35" t="n">
        <f aca="false">IF(ISBLANK(B1301),"",IF( ISBLANK(O1301), , 1))</f>
        <v>0</v>
      </c>
      <c r="S1301" s="38" t="str">
        <f aca="true">IF(ISBLANK(B1301),"",IF( ISBLANK(K1301), "" , IF( ISBLANK(O1301), (TODAY()-K1301)/365, (O1301-K1301)/365)) )</f>
        <v/>
      </c>
      <c r="T1301" s="38" t="str">
        <f aca="false">IF(ISBLANK(B1301),"",IF( ISBLANK(K1301), "" , IF( ISBLANK(O1301), ($Z$41-K1301)/365, (O1301-K1301)/365)) )</f>
        <v/>
      </c>
      <c r="U1301" s="38" t="str">
        <f aca="true">IF(ISBLANK(B1301),"",IF( ISBLANK(O1301), "", (TODAY()-O1301)/365))</f>
        <v/>
      </c>
      <c r="V1301" s="38" t="str">
        <f aca="false">IF(ISBLANK(B1301),"",IF( ISBLANK(O1301), "", ($Z$41-O1301)/365))</f>
        <v/>
      </c>
    </row>
    <row r="1302" customFormat="false" ht="15" hidden="false" customHeight="false" outlineLevel="0" collapsed="false">
      <c r="A1302" s="1" t="n">
        <v>1306</v>
      </c>
      <c r="B1302" s="28" t="n">
        <v>499</v>
      </c>
      <c r="C1302" s="29"/>
      <c r="D1302" s="30" t="str">
        <f aca="false">CONCATENATE(E1302,", ",F1302,", кв-ры: ",H1302,", агр: ",I1302,", ",W1302)</f>
        <v>, , кв-ры: 3,13,23,33,43,53,63,, агр: , </v>
      </c>
      <c r="E1302" s="31"/>
      <c r="F1302" s="31"/>
      <c r="G1302" s="31"/>
      <c r="H1302" s="31" t="s">
        <v>52</v>
      </c>
      <c r="I1302" s="32"/>
      <c r="J1302" s="4"/>
      <c r="K1302" s="46"/>
      <c r="L1302" s="34" t="str">
        <f aca="false">IF(ISBLANK(K1302),"a","b")</f>
        <v>a</v>
      </c>
      <c r="M1302" s="34" t="str">
        <f aca="false">IF(ISBLANK(B1302),"",IF(L1302="b",K1302,IF(L1302="a","")))</f>
        <v/>
      </c>
      <c r="N1302" s="35" t="n">
        <f aca="false">IF(ISBLANK(B1302),"",IF( ISBLANK(K1302), , IF( ISBLANK(O1302), 1,) ))</f>
        <v>0</v>
      </c>
      <c r="O1302" s="44"/>
      <c r="P1302" s="37" t="str">
        <f aca="false">IF(ISBLANK(O1302),"a","b")</f>
        <v>a</v>
      </c>
      <c r="Q1302" s="34" t="str">
        <f aca="false">IF(ISBLANK(B1302),"",IF(P1302="b",O1302,IF(P1302="a","")))</f>
        <v/>
      </c>
      <c r="R1302" s="35" t="n">
        <f aca="false">IF(ISBLANK(B1302),"",IF( ISBLANK(O1302), , 1))</f>
        <v>0</v>
      </c>
      <c r="S1302" s="38" t="str">
        <f aca="true">IF(ISBLANK(B1302),"",IF( ISBLANK(K1302), "" , IF( ISBLANK(O1302), (TODAY()-K1302)/365, (O1302-K1302)/365)) )</f>
        <v/>
      </c>
      <c r="T1302" s="38" t="str">
        <f aca="false">IF(ISBLANK(B1302),"",IF( ISBLANK(K1302), "" , IF( ISBLANK(O1302), ($Z$41-K1302)/365, (O1302-K1302)/365)) )</f>
        <v/>
      </c>
      <c r="U1302" s="38" t="str">
        <f aca="true">IF(ISBLANK(B1302),"",IF( ISBLANK(O1302), "", (TODAY()-O1302)/365))</f>
        <v/>
      </c>
      <c r="V1302" s="38" t="str">
        <f aca="false">IF(ISBLANK(B1302),"",IF( ISBLANK(O1302), "", ($Z$41-O1302)/365))</f>
        <v/>
      </c>
    </row>
    <row r="1303" customFormat="false" ht="15" hidden="false" customHeight="false" outlineLevel="0" collapsed="false">
      <c r="A1303" s="1" t="n">
        <v>1307</v>
      </c>
      <c r="B1303" s="28" t="n">
        <v>500</v>
      </c>
      <c r="C1303" s="29"/>
      <c r="D1303" s="30" t="str">
        <f aca="false">CONCATENATE(E1303,", ",F1303,", кв-ры: ",H1303,", агр: ",I1303,", ",W1303)</f>
        <v>, , кв-ры: 4,14,24,34,44,54,64,, агр: , </v>
      </c>
      <c r="E1303" s="31"/>
      <c r="F1303" s="31"/>
      <c r="G1303" s="31"/>
      <c r="H1303" s="31" t="s">
        <v>53</v>
      </c>
      <c r="I1303" s="32"/>
      <c r="J1303" s="4"/>
      <c r="K1303" s="46"/>
      <c r="L1303" s="34" t="str">
        <f aca="false">IF(ISBLANK(K1303),"a","b")</f>
        <v>a</v>
      </c>
      <c r="M1303" s="34" t="str">
        <f aca="false">IF(ISBLANK(B1303),"",IF(L1303="b",K1303,IF(L1303="a","")))</f>
        <v/>
      </c>
      <c r="N1303" s="35" t="n">
        <f aca="false">IF(ISBLANK(B1303),"",IF( ISBLANK(K1303), , IF( ISBLANK(O1303), 1,) ))</f>
        <v>0</v>
      </c>
      <c r="O1303" s="44"/>
      <c r="P1303" s="37" t="str">
        <f aca="false">IF(ISBLANK(O1303),"a","b")</f>
        <v>a</v>
      </c>
      <c r="Q1303" s="34" t="str">
        <f aca="false">IF(ISBLANK(B1303),"",IF(P1303="b",O1303,IF(P1303="a","")))</f>
        <v/>
      </c>
      <c r="R1303" s="35" t="n">
        <f aca="false">IF(ISBLANK(B1303),"",IF( ISBLANK(O1303), , 1))</f>
        <v>0</v>
      </c>
      <c r="S1303" s="38" t="str">
        <f aca="true">IF(ISBLANK(B1303),"",IF( ISBLANK(K1303), "" , IF( ISBLANK(O1303), (TODAY()-K1303)/365, (O1303-K1303)/365)) )</f>
        <v/>
      </c>
      <c r="T1303" s="38" t="str">
        <f aca="false">IF(ISBLANK(B1303),"",IF( ISBLANK(K1303), "" , IF( ISBLANK(O1303), ($Z$41-K1303)/365, (O1303-K1303)/365)) )</f>
        <v/>
      </c>
      <c r="U1303" s="38" t="str">
        <f aca="true">IF(ISBLANK(B1303),"",IF( ISBLANK(O1303), "", (TODAY()-O1303)/365))</f>
        <v/>
      </c>
      <c r="V1303" s="38" t="str">
        <f aca="false">IF(ISBLANK(B1303),"",IF( ISBLANK(O1303), "", ($Z$41-O1303)/365))</f>
        <v/>
      </c>
    </row>
    <row r="1304" customFormat="false" ht="15" hidden="false" customHeight="false" outlineLevel="0" collapsed="false">
      <c r="A1304" s="1" t="n">
        <v>1308</v>
      </c>
      <c r="B1304" s="28" t="n">
        <v>501</v>
      </c>
      <c r="C1304" s="29"/>
      <c r="D1304" s="30" t="str">
        <f aca="false">CONCATENATE(E1304,", ",F1304,", кв-ры: ",H1304,", агр: ",I1304,", ",W1304)</f>
        <v>, , кв-ры: 5,15,25,35,45,55,65,, агр: , </v>
      </c>
      <c r="E1304" s="31"/>
      <c r="F1304" s="31"/>
      <c r="G1304" s="31"/>
      <c r="H1304" s="31" t="s">
        <v>60</v>
      </c>
      <c r="I1304" s="32"/>
      <c r="J1304" s="4"/>
      <c r="K1304" s="46"/>
      <c r="L1304" s="34" t="str">
        <f aca="false">IF(ISBLANK(K1304),"a","b")</f>
        <v>a</v>
      </c>
      <c r="M1304" s="34" t="str">
        <f aca="false">IF(ISBLANK(B1304),"",IF(L1304="b",K1304,IF(L1304="a","")))</f>
        <v/>
      </c>
      <c r="N1304" s="35" t="n">
        <f aca="false">IF(ISBLANK(B1304),"",IF( ISBLANK(K1304), , IF( ISBLANK(O1304), 1,) ))</f>
        <v>0</v>
      </c>
      <c r="O1304" s="44"/>
      <c r="P1304" s="37" t="str">
        <f aca="false">IF(ISBLANK(O1304),"a","b")</f>
        <v>a</v>
      </c>
      <c r="Q1304" s="34" t="str">
        <f aca="false">IF(ISBLANK(B1304),"",IF(P1304="b",O1304,IF(P1304="a","")))</f>
        <v/>
      </c>
      <c r="R1304" s="35" t="n">
        <f aca="false">IF(ISBLANK(B1304),"",IF( ISBLANK(O1304), , 1))</f>
        <v>0</v>
      </c>
      <c r="S1304" s="38" t="str">
        <f aca="true">IF(ISBLANK(B1304),"",IF( ISBLANK(K1304), "" , IF( ISBLANK(O1304), (TODAY()-K1304)/365, (O1304-K1304)/365)) )</f>
        <v/>
      </c>
      <c r="T1304" s="38" t="str">
        <f aca="false">IF(ISBLANK(B1304),"",IF( ISBLANK(K1304), "" , IF( ISBLANK(O1304), ($Z$41-K1304)/365, (O1304-K1304)/365)) )</f>
        <v/>
      </c>
      <c r="U1304" s="38" t="str">
        <f aca="true">IF(ISBLANK(B1304),"",IF( ISBLANK(O1304), "", (TODAY()-O1304)/365))</f>
        <v/>
      </c>
      <c r="V1304" s="38" t="str">
        <f aca="false">IF(ISBLANK(B1304),"",IF( ISBLANK(O1304), "", ($Z$41-O1304)/365))</f>
        <v/>
      </c>
    </row>
    <row r="1305" customFormat="false" ht="15" hidden="false" customHeight="false" outlineLevel="0" collapsed="false">
      <c r="A1305" s="1" t="n">
        <v>1309</v>
      </c>
      <c r="B1305" s="28" t="n">
        <v>502</v>
      </c>
      <c r="C1305" s="29"/>
      <c r="D1305" s="30" t="str">
        <f aca="false">CONCATENATE(E1305,", ",F1305,", кв-ры: ",H1305,", агр: ",I1305,", ",W1305)</f>
        <v>, , кв-ры: 6,16,26,36,46,56,66,, агр: , </v>
      </c>
      <c r="E1305" s="31"/>
      <c r="F1305" s="31"/>
      <c r="G1305" s="31"/>
      <c r="H1305" s="31" t="s">
        <v>61</v>
      </c>
      <c r="I1305" s="32"/>
      <c r="J1305" s="4"/>
      <c r="K1305" s="46"/>
      <c r="L1305" s="34" t="str">
        <f aca="false">IF(ISBLANK(K1305),"a","b")</f>
        <v>a</v>
      </c>
      <c r="M1305" s="34" t="str">
        <f aca="false">IF(ISBLANK(B1305),"",IF(L1305="b",K1305,IF(L1305="a","")))</f>
        <v/>
      </c>
      <c r="N1305" s="35" t="n">
        <f aca="false">IF(ISBLANK(B1305),"",IF( ISBLANK(K1305), , IF( ISBLANK(O1305), 1,) ))</f>
        <v>0</v>
      </c>
      <c r="O1305" s="44"/>
      <c r="P1305" s="37" t="str">
        <f aca="false">IF(ISBLANK(O1305),"a","b")</f>
        <v>a</v>
      </c>
      <c r="Q1305" s="34" t="str">
        <f aca="false">IF(ISBLANK(B1305),"",IF(P1305="b",O1305,IF(P1305="a","")))</f>
        <v/>
      </c>
      <c r="R1305" s="35" t="n">
        <f aca="false">IF(ISBLANK(B1305),"",IF( ISBLANK(O1305), , 1))</f>
        <v>0</v>
      </c>
      <c r="S1305" s="38" t="str">
        <f aca="true">IF(ISBLANK(B1305),"",IF( ISBLANK(K1305), "" , IF( ISBLANK(O1305), (TODAY()-K1305)/365, (O1305-K1305)/365)) )</f>
        <v/>
      </c>
      <c r="T1305" s="38" t="str">
        <f aca="false">IF(ISBLANK(B1305),"",IF( ISBLANK(K1305), "" , IF( ISBLANK(O1305), ($Z$41-K1305)/365, (O1305-K1305)/365)) )</f>
        <v/>
      </c>
      <c r="U1305" s="38" t="str">
        <f aca="true">IF(ISBLANK(B1305),"",IF( ISBLANK(O1305), "", (TODAY()-O1305)/365))</f>
        <v/>
      </c>
      <c r="V1305" s="38" t="str">
        <f aca="false">IF(ISBLANK(B1305),"",IF( ISBLANK(O1305), "", ($Z$41-O1305)/365))</f>
        <v/>
      </c>
    </row>
    <row r="1306" customFormat="false" ht="15" hidden="false" customHeight="false" outlineLevel="0" collapsed="false">
      <c r="A1306" s="1" t="n">
        <v>1310</v>
      </c>
      <c r="B1306" s="28" t="n">
        <v>503</v>
      </c>
      <c r="C1306" s="29"/>
      <c r="D1306" s="30" t="str">
        <f aca="false">CONCATENATE(E1306,", ",F1306,", кв-ры: ",H1306,", агр: ",I1306,", ",W1306)</f>
        <v>, , кв-ры: 7,17,27,37,47,57,67,, агр: , </v>
      </c>
      <c r="E1306" s="31"/>
      <c r="F1306" s="31"/>
      <c r="G1306" s="31"/>
      <c r="H1306" s="31" t="s">
        <v>62</v>
      </c>
      <c r="I1306" s="32"/>
      <c r="J1306" s="4"/>
      <c r="K1306" s="46"/>
      <c r="L1306" s="34" t="str">
        <f aca="false">IF(ISBLANK(K1306),"a","b")</f>
        <v>a</v>
      </c>
      <c r="M1306" s="34" t="str">
        <f aca="false">IF(ISBLANK(B1306),"",IF(L1306="b",K1306,IF(L1306="a","")))</f>
        <v/>
      </c>
      <c r="N1306" s="35" t="n">
        <f aca="false">IF(ISBLANK(B1306),"",IF( ISBLANK(K1306), , IF( ISBLANK(O1306), 1,) ))</f>
        <v>0</v>
      </c>
      <c r="O1306" s="44"/>
      <c r="P1306" s="37" t="str">
        <f aca="false">IF(ISBLANK(O1306),"a","b")</f>
        <v>a</v>
      </c>
      <c r="Q1306" s="34" t="str">
        <f aca="false">IF(ISBLANK(B1306),"",IF(P1306="b",O1306,IF(P1306="a","")))</f>
        <v/>
      </c>
      <c r="R1306" s="35" t="n">
        <f aca="false">IF(ISBLANK(B1306),"",IF( ISBLANK(O1306), , 1))</f>
        <v>0</v>
      </c>
      <c r="S1306" s="38" t="str">
        <f aca="true">IF(ISBLANK(B1306),"",IF( ISBLANK(K1306), "" , IF( ISBLANK(O1306), (TODAY()-K1306)/365, (O1306-K1306)/365)) )</f>
        <v/>
      </c>
      <c r="T1306" s="38" t="str">
        <f aca="false">IF(ISBLANK(B1306),"",IF( ISBLANK(K1306), "" , IF( ISBLANK(O1306), ($Z$41-K1306)/365, (O1306-K1306)/365)) )</f>
        <v/>
      </c>
      <c r="U1306" s="38" t="str">
        <f aca="true">IF(ISBLANK(B1306),"",IF( ISBLANK(O1306), "", (TODAY()-O1306)/365))</f>
        <v/>
      </c>
      <c r="V1306" s="38" t="str">
        <f aca="false">IF(ISBLANK(B1306),"",IF( ISBLANK(O1306), "", ($Z$41-O1306)/365))</f>
        <v/>
      </c>
    </row>
    <row r="1307" customFormat="false" ht="15" hidden="false" customHeight="false" outlineLevel="0" collapsed="false">
      <c r="A1307" s="1" t="n">
        <v>1311</v>
      </c>
      <c r="B1307" s="28" t="n">
        <v>504</v>
      </c>
      <c r="C1307" s="29"/>
      <c r="D1307" s="30" t="str">
        <f aca="false">CONCATENATE(E1307,", ",F1307,", кв-ры: ",H1307,", агр: ",I1307,", ",W1307)</f>
        <v>, , кв-ры: 8,18,28,38,48,58,68,, агр: , </v>
      </c>
      <c r="E1307" s="31"/>
      <c r="F1307" s="31"/>
      <c r="G1307" s="31"/>
      <c r="H1307" s="31" t="s">
        <v>63</v>
      </c>
      <c r="I1307" s="32"/>
      <c r="J1307" s="4"/>
      <c r="K1307" s="46"/>
      <c r="L1307" s="34" t="str">
        <f aca="false">IF(ISBLANK(K1307),"a","b")</f>
        <v>a</v>
      </c>
      <c r="M1307" s="34" t="str">
        <f aca="false">IF(ISBLANK(B1307),"",IF(L1307="b",K1307,IF(L1307="a","")))</f>
        <v/>
      </c>
      <c r="N1307" s="35" t="n">
        <f aca="false">IF(ISBLANK(B1307),"",IF( ISBLANK(K1307), , IF( ISBLANK(O1307), 1,) ))</f>
        <v>0</v>
      </c>
      <c r="O1307" s="44"/>
      <c r="P1307" s="37" t="str">
        <f aca="false">IF(ISBLANK(O1307),"a","b")</f>
        <v>a</v>
      </c>
      <c r="Q1307" s="34" t="str">
        <f aca="false">IF(ISBLANK(B1307),"",IF(P1307="b",O1307,IF(P1307="a","")))</f>
        <v/>
      </c>
      <c r="R1307" s="35" t="n">
        <f aca="false">IF(ISBLANK(B1307),"",IF( ISBLANK(O1307), , 1))</f>
        <v>0</v>
      </c>
      <c r="S1307" s="38" t="str">
        <f aca="true">IF(ISBLANK(B1307),"",IF( ISBLANK(K1307), "" , IF( ISBLANK(O1307), (TODAY()-K1307)/365, (O1307-K1307)/365)) )</f>
        <v/>
      </c>
      <c r="T1307" s="38" t="str">
        <f aca="false">IF(ISBLANK(B1307),"",IF( ISBLANK(K1307), "" , IF( ISBLANK(O1307), ($Z$41-K1307)/365, (O1307-K1307)/365)) )</f>
        <v/>
      </c>
      <c r="U1307" s="38" t="str">
        <f aca="true">IF(ISBLANK(B1307),"",IF( ISBLANK(O1307), "", (TODAY()-O1307)/365))</f>
        <v/>
      </c>
      <c r="V1307" s="38" t="str">
        <f aca="false">IF(ISBLANK(B1307),"",IF( ISBLANK(O1307), "", ($Z$41-O1307)/365))</f>
        <v/>
      </c>
    </row>
    <row r="1308" customFormat="false" ht="15" hidden="false" customHeight="false" outlineLevel="0" collapsed="false">
      <c r="A1308" s="1" t="n">
        <v>1312</v>
      </c>
      <c r="B1308" s="28" t="n">
        <v>505</v>
      </c>
      <c r="C1308" s="29"/>
      <c r="D1308" s="30" t="str">
        <f aca="false">CONCATENATE(E1308,", ",F1308,", кв-ры: ",H1308,", агр: ",I1308,", ",W1308)</f>
        <v>, , кв-ры: 9,19,29,39,49,59,69,, агр: , </v>
      </c>
      <c r="E1308" s="31"/>
      <c r="F1308" s="31"/>
      <c r="G1308" s="31"/>
      <c r="H1308" s="31" t="s">
        <v>64</v>
      </c>
      <c r="I1308" s="32"/>
      <c r="J1308" s="4"/>
      <c r="K1308" s="46"/>
      <c r="L1308" s="34" t="str">
        <f aca="false">IF(ISBLANK(K1308),"a","b")</f>
        <v>a</v>
      </c>
      <c r="M1308" s="34" t="str">
        <f aca="false">IF(ISBLANK(B1308),"",IF(L1308="b",K1308,IF(L1308="a","")))</f>
        <v/>
      </c>
      <c r="N1308" s="35" t="n">
        <f aca="false">IF(ISBLANK(B1308),"",IF( ISBLANK(K1308), , IF( ISBLANK(O1308), 1,) ))</f>
        <v>0</v>
      </c>
      <c r="O1308" s="44"/>
      <c r="P1308" s="37" t="str">
        <f aca="false">IF(ISBLANK(O1308),"a","b")</f>
        <v>a</v>
      </c>
      <c r="Q1308" s="34" t="str">
        <f aca="false">IF(ISBLANK(B1308),"",IF(P1308="b",O1308,IF(P1308="a","")))</f>
        <v/>
      </c>
      <c r="R1308" s="35" t="n">
        <f aca="false">IF(ISBLANK(B1308),"",IF( ISBLANK(O1308), , 1))</f>
        <v>0</v>
      </c>
      <c r="S1308" s="38" t="str">
        <f aca="true">IF(ISBLANK(B1308),"",IF( ISBLANK(K1308), "" , IF( ISBLANK(O1308), (TODAY()-K1308)/365, (O1308-K1308)/365)) )</f>
        <v/>
      </c>
      <c r="T1308" s="38" t="str">
        <f aca="false">IF(ISBLANK(B1308),"",IF( ISBLANK(K1308), "" , IF( ISBLANK(O1308), ($Z$41-K1308)/365, (O1308-K1308)/365)) )</f>
        <v/>
      </c>
      <c r="U1308" s="38" t="str">
        <f aca="true">IF(ISBLANK(B1308),"",IF( ISBLANK(O1308), "", (TODAY()-O1308)/365))</f>
        <v/>
      </c>
      <c r="V1308" s="38" t="str">
        <f aca="false">IF(ISBLANK(B1308),"",IF( ISBLANK(O1308), "", ($Z$41-O1308)/365))</f>
        <v/>
      </c>
    </row>
    <row r="1309" customFormat="false" ht="15" hidden="false" customHeight="false" outlineLevel="0" collapsed="false">
      <c r="A1309" s="1" t="n">
        <v>1313</v>
      </c>
      <c r="B1309" s="28" t="n">
        <v>506</v>
      </c>
      <c r="C1309" s="29"/>
      <c r="D1309" s="30" t="str">
        <f aca="false">CONCATENATE(E1309,", ",F1309,", кв-ры: ",H1309,", агр: ",I1309,", ",W1309)</f>
        <v>, , кв-ры: 10,20,30,40,50,60,70,, агр: , </v>
      </c>
      <c r="E1309" s="31"/>
      <c r="F1309" s="31"/>
      <c r="G1309" s="31"/>
      <c r="H1309" s="31" t="s">
        <v>65</v>
      </c>
      <c r="I1309" s="32"/>
      <c r="J1309" s="4"/>
      <c r="K1309" s="46"/>
      <c r="L1309" s="34" t="str">
        <f aca="false">IF(ISBLANK(K1309),"a","b")</f>
        <v>a</v>
      </c>
      <c r="M1309" s="34" t="str">
        <f aca="false">IF(ISBLANK(B1309),"",IF(L1309="b",K1309,IF(L1309="a","")))</f>
        <v/>
      </c>
      <c r="N1309" s="35" t="n">
        <f aca="false">IF(ISBLANK(B1309),"",IF( ISBLANK(K1309), , IF( ISBLANK(O1309), 1,) ))</f>
        <v>0</v>
      </c>
      <c r="O1309" s="44"/>
      <c r="P1309" s="37" t="str">
        <f aca="false">IF(ISBLANK(O1309),"a","b")</f>
        <v>a</v>
      </c>
      <c r="Q1309" s="34" t="str">
        <f aca="false">IF(ISBLANK(B1309),"",IF(P1309="b",O1309,IF(P1309="a","")))</f>
        <v/>
      </c>
      <c r="R1309" s="35" t="n">
        <f aca="false">IF(ISBLANK(B1309),"",IF( ISBLANK(O1309), , 1))</f>
        <v>0</v>
      </c>
      <c r="S1309" s="38" t="str">
        <f aca="true">IF(ISBLANK(B1309),"",IF( ISBLANK(K1309), "" , IF( ISBLANK(O1309), (TODAY()-K1309)/365, (O1309-K1309)/365)) )</f>
        <v/>
      </c>
      <c r="T1309" s="38" t="str">
        <f aca="false">IF(ISBLANK(B1309),"",IF( ISBLANK(K1309), "" , IF( ISBLANK(O1309), ($Z$41-K1309)/365, (O1309-K1309)/365)) )</f>
        <v/>
      </c>
      <c r="U1309" s="38" t="str">
        <f aca="true">IF(ISBLANK(B1309),"",IF( ISBLANK(O1309), "", (TODAY()-O1309)/365))</f>
        <v/>
      </c>
      <c r="V1309" s="38" t="str">
        <f aca="false">IF(ISBLANK(B1309),"",IF( ISBLANK(O1309), "", ($Z$41-O1309)/365))</f>
        <v/>
      </c>
    </row>
    <row r="1310" customFormat="false" ht="15" hidden="false" customHeight="false" outlineLevel="0" collapsed="false">
      <c r="A1310" s="1" t="n">
        <v>1314</v>
      </c>
      <c r="B1310" s="28" t="n">
        <v>507</v>
      </c>
      <c r="C1310" s="29" t="n">
        <v>2</v>
      </c>
      <c r="D1310" s="30" t="str">
        <f aca="false">CONCATENATE(E1310,", ",F1310,", кв-ры: ",H1310,", агр: ",I1310,", ",W1310)</f>
        <v> Горького, 1, кв-ры: 1, агр: , </v>
      </c>
      <c r="E1310" s="31" t="s">
        <v>223</v>
      </c>
      <c r="F1310" s="31" t="n">
        <v>1</v>
      </c>
      <c r="G1310" s="31" t="n">
        <v>1</v>
      </c>
      <c r="H1310" s="31" t="n">
        <v>1</v>
      </c>
      <c r="I1310" s="32"/>
      <c r="J1310" s="4"/>
      <c r="K1310" s="46"/>
      <c r="L1310" s="34" t="str">
        <f aca="false">IF(ISBLANK(K1310),"a","b")</f>
        <v>a</v>
      </c>
      <c r="M1310" s="34" t="str">
        <f aca="false">IF(ISBLANK(B1310),"",IF(L1310="b",K1310,IF(L1310="a","")))</f>
        <v/>
      </c>
      <c r="N1310" s="35" t="n">
        <f aca="false">IF(ISBLANK(B1310),"",IF( ISBLANK(K1310), , IF( ISBLANK(O1310), 1,) ))</f>
        <v>0</v>
      </c>
      <c r="O1310" s="44"/>
      <c r="P1310" s="37" t="str">
        <f aca="false">IF(ISBLANK(O1310),"a","b")</f>
        <v>a</v>
      </c>
      <c r="Q1310" s="34" t="str">
        <f aca="false">IF(ISBLANK(B1310),"",IF(P1310="b",O1310,IF(P1310="a","")))</f>
        <v/>
      </c>
      <c r="R1310" s="35" t="n">
        <f aca="false">IF(ISBLANK(B1310),"",IF( ISBLANK(O1310), , 1))</f>
        <v>0</v>
      </c>
      <c r="S1310" s="38" t="str">
        <f aca="true">IF(ISBLANK(B1310),"",IF( ISBLANK(K1310), "" , IF( ISBLANK(O1310), (TODAY()-K1310)/365, (O1310-K1310)/365)) )</f>
        <v/>
      </c>
      <c r="T1310" s="38" t="str">
        <f aca="false">IF(ISBLANK(B1310),"",IF( ISBLANK(K1310), "" , IF( ISBLANK(O1310), ($Z$41-K1310)/365, (O1310-K1310)/365)) )</f>
        <v/>
      </c>
      <c r="U1310" s="38" t="str">
        <f aca="true">IF(ISBLANK(B1310),"",IF( ISBLANK(O1310), "", (TODAY()-O1310)/365))</f>
        <v/>
      </c>
      <c r="V1310" s="38" t="str">
        <f aca="false">IF(ISBLANK(B1310),"",IF( ISBLANK(O1310), "", ($Z$41-O1310)/365))</f>
        <v/>
      </c>
    </row>
    <row r="1311" customFormat="false" ht="15" hidden="false" customHeight="false" outlineLevel="0" collapsed="false">
      <c r="A1311" s="1" t="n">
        <v>1315</v>
      </c>
      <c r="B1311" s="28" t="n">
        <v>508</v>
      </c>
      <c r="C1311" s="29" t="n">
        <v>3</v>
      </c>
      <c r="D1311" s="30" t="str">
        <f aca="false">CONCATENATE(E1311,", ",F1311,", кв-ры: ",H1311,", агр: ",I1311,", ",W1311)</f>
        <v> Горького, 2, кв-ры: 1, агр: , </v>
      </c>
      <c r="E1311" s="31" t="s">
        <v>223</v>
      </c>
      <c r="F1311" s="31" t="n">
        <v>2</v>
      </c>
      <c r="G1311" s="31" t="n">
        <v>2</v>
      </c>
      <c r="H1311" s="31" t="n">
        <v>1</v>
      </c>
      <c r="I1311" s="32"/>
      <c r="J1311" s="4"/>
      <c r="K1311" s="46"/>
      <c r="L1311" s="34" t="str">
        <f aca="false">IF(ISBLANK(K1311),"a","b")</f>
        <v>a</v>
      </c>
      <c r="M1311" s="34" t="str">
        <f aca="false">IF(ISBLANK(B1311),"",IF(L1311="b",K1311,IF(L1311="a","")))</f>
        <v/>
      </c>
      <c r="N1311" s="35" t="n">
        <f aca="false">IF(ISBLANK(B1311),"",IF( ISBLANK(K1311), , IF( ISBLANK(O1311), 1,) ))</f>
        <v>0</v>
      </c>
      <c r="O1311" s="44"/>
      <c r="P1311" s="37" t="str">
        <f aca="false">IF(ISBLANK(O1311),"a","b")</f>
        <v>a</v>
      </c>
      <c r="Q1311" s="34" t="str">
        <f aca="false">IF(ISBLANK(B1311),"",IF(P1311="b",O1311,IF(P1311="a","")))</f>
        <v/>
      </c>
      <c r="R1311" s="35" t="n">
        <f aca="false">IF(ISBLANK(B1311),"",IF( ISBLANK(O1311), , 1))</f>
        <v>0</v>
      </c>
      <c r="S1311" s="38" t="str">
        <f aca="true">IF(ISBLANK(B1311),"",IF( ISBLANK(K1311), "" , IF( ISBLANK(O1311), (TODAY()-K1311)/365, (O1311-K1311)/365)) )</f>
        <v/>
      </c>
      <c r="T1311" s="38" t="str">
        <f aca="false">IF(ISBLANK(B1311),"",IF( ISBLANK(K1311), "" , IF( ISBLANK(O1311), ($Z$41-K1311)/365, (O1311-K1311)/365)) )</f>
        <v/>
      </c>
      <c r="U1311" s="38" t="str">
        <f aca="true">IF(ISBLANK(B1311),"",IF( ISBLANK(O1311), "", (TODAY()-O1311)/365))</f>
        <v/>
      </c>
      <c r="V1311" s="38" t="str">
        <f aca="false">IF(ISBLANK(B1311),"",IF( ISBLANK(O1311), "", ($Z$41-O1311)/365))</f>
        <v/>
      </c>
    </row>
    <row r="1312" customFormat="false" ht="15" hidden="false" customHeight="false" outlineLevel="0" collapsed="false">
      <c r="A1312" s="1" t="n">
        <v>1316</v>
      </c>
      <c r="B1312" s="28" t="n">
        <v>509</v>
      </c>
      <c r="C1312" s="29"/>
      <c r="D1312" s="30" t="str">
        <f aca="false">CONCATENATE(E1312,", ",F1312,", кв-ры: ",H1312,", агр: ",I1312,", ",W1312)</f>
        <v>, , кв-ры: 2, агр: , </v>
      </c>
      <c r="E1312" s="31"/>
      <c r="F1312" s="31"/>
      <c r="G1312" s="31"/>
      <c r="H1312" s="31" t="n">
        <v>2</v>
      </c>
      <c r="I1312" s="32"/>
      <c r="J1312" s="4"/>
      <c r="K1312" s="46"/>
      <c r="L1312" s="34" t="str">
        <f aca="false">IF(ISBLANK(K1312),"a","b")</f>
        <v>a</v>
      </c>
      <c r="M1312" s="34" t="str">
        <f aca="false">IF(ISBLANK(B1312),"",IF(L1312="b",K1312,IF(L1312="a","")))</f>
        <v/>
      </c>
      <c r="N1312" s="35" t="n">
        <f aca="false">IF(ISBLANK(B1312),"",IF( ISBLANK(K1312), , IF( ISBLANK(O1312), 1,) ))</f>
        <v>0</v>
      </c>
      <c r="O1312" s="44"/>
      <c r="P1312" s="37" t="str">
        <f aca="false">IF(ISBLANK(O1312),"a","b")</f>
        <v>a</v>
      </c>
      <c r="Q1312" s="34" t="str">
        <f aca="false">IF(ISBLANK(B1312),"",IF(P1312="b",O1312,IF(P1312="a","")))</f>
        <v/>
      </c>
      <c r="R1312" s="35" t="n">
        <f aca="false">IF(ISBLANK(B1312),"",IF( ISBLANK(O1312), , 1))</f>
        <v>0</v>
      </c>
      <c r="S1312" s="38" t="str">
        <f aca="true">IF(ISBLANK(B1312),"",IF( ISBLANK(K1312), "" , IF( ISBLANK(O1312), (TODAY()-K1312)/365, (O1312-K1312)/365)) )</f>
        <v/>
      </c>
      <c r="T1312" s="38" t="str">
        <f aca="false">IF(ISBLANK(B1312),"",IF( ISBLANK(K1312), "" , IF( ISBLANK(O1312), ($Z$41-K1312)/365, (O1312-K1312)/365)) )</f>
        <v/>
      </c>
      <c r="U1312" s="38" t="str">
        <f aca="true">IF(ISBLANK(B1312),"",IF( ISBLANK(O1312), "", (TODAY()-O1312)/365))</f>
        <v/>
      </c>
      <c r="V1312" s="38" t="str">
        <f aca="false">IF(ISBLANK(B1312),"",IF( ISBLANK(O1312), "", ($Z$41-O1312)/365))</f>
        <v/>
      </c>
    </row>
    <row r="1313" customFormat="false" ht="15" hidden="false" customHeight="false" outlineLevel="0" collapsed="false">
      <c r="A1313" s="1" t="n">
        <v>1317</v>
      </c>
      <c r="B1313" s="28" t="n">
        <v>510</v>
      </c>
      <c r="C1313" s="29" t="n">
        <v>4</v>
      </c>
      <c r="D1313" s="30" t="str">
        <f aca="false">CONCATENATE(E1313,", ",F1313,", кв-ры: ",H1313,", агр: ",I1313,", ",W1313)</f>
        <v> Горького, 3, кв-ры: 1, агр: , </v>
      </c>
      <c r="E1313" s="31" t="s">
        <v>223</v>
      </c>
      <c r="F1313" s="31" t="n">
        <v>3</v>
      </c>
      <c r="G1313" s="31" t="n">
        <v>1</v>
      </c>
      <c r="H1313" s="31" t="n">
        <v>1</v>
      </c>
      <c r="I1313" s="32"/>
      <c r="J1313" s="4"/>
      <c r="K1313" s="46"/>
      <c r="L1313" s="34" t="str">
        <f aca="false">IF(ISBLANK(K1313),"a","b")</f>
        <v>a</v>
      </c>
      <c r="M1313" s="34" t="str">
        <f aca="false">IF(ISBLANK(B1313),"",IF(L1313="b",K1313,IF(L1313="a","")))</f>
        <v/>
      </c>
      <c r="N1313" s="35" t="n">
        <f aca="false">IF(ISBLANK(B1313),"",IF( ISBLANK(K1313), , IF( ISBLANK(O1313), 1,) ))</f>
        <v>0</v>
      </c>
      <c r="O1313" s="44"/>
      <c r="P1313" s="37" t="str">
        <f aca="false">IF(ISBLANK(O1313),"a","b")</f>
        <v>a</v>
      </c>
      <c r="Q1313" s="34" t="str">
        <f aca="false">IF(ISBLANK(B1313),"",IF(P1313="b",O1313,IF(P1313="a","")))</f>
        <v/>
      </c>
      <c r="R1313" s="35" t="n">
        <f aca="false">IF(ISBLANK(B1313),"",IF( ISBLANK(O1313), , 1))</f>
        <v>0</v>
      </c>
      <c r="S1313" s="38" t="str">
        <f aca="true">IF(ISBLANK(B1313),"",IF( ISBLANK(K1313), "" , IF( ISBLANK(O1313), (TODAY()-K1313)/365, (O1313-K1313)/365)) )</f>
        <v/>
      </c>
      <c r="T1313" s="38" t="str">
        <f aca="false">IF(ISBLANK(B1313),"",IF( ISBLANK(K1313), "" , IF( ISBLANK(O1313), ($Z$41-K1313)/365, (O1313-K1313)/365)) )</f>
        <v/>
      </c>
      <c r="U1313" s="38" t="str">
        <f aca="true">IF(ISBLANK(B1313),"",IF( ISBLANK(O1313), "", (TODAY()-O1313)/365))</f>
        <v/>
      </c>
      <c r="V1313" s="38" t="str">
        <f aca="false">IF(ISBLANK(B1313),"",IF( ISBLANK(O1313), "", ($Z$41-O1313)/365))</f>
        <v/>
      </c>
    </row>
    <row r="1314" customFormat="false" ht="15" hidden="false" customHeight="false" outlineLevel="0" collapsed="false">
      <c r="A1314" s="1" t="n">
        <v>1318</v>
      </c>
      <c r="B1314" s="28" t="n">
        <v>511</v>
      </c>
      <c r="C1314" s="29" t="n">
        <v>5</v>
      </c>
      <c r="D1314" s="30" t="str">
        <f aca="false">CONCATENATE(E1314,", ",F1314,", кв-ры: ",H1314,", агр: ",I1314,", ",W1314)</f>
        <v> Горького, 4, кв-ры: 1, агр: , </v>
      </c>
      <c r="E1314" s="31" t="s">
        <v>223</v>
      </c>
      <c r="F1314" s="31" t="n">
        <v>4</v>
      </c>
      <c r="G1314" s="31" t="n">
        <v>8</v>
      </c>
      <c r="H1314" s="31" t="n">
        <v>1</v>
      </c>
      <c r="I1314" s="32"/>
      <c r="J1314" s="4"/>
      <c r="K1314" s="46"/>
      <c r="L1314" s="34" t="str">
        <f aca="false">IF(ISBLANK(K1314),"a","b")</f>
        <v>a</v>
      </c>
      <c r="M1314" s="34" t="str">
        <f aca="false">IF(ISBLANK(B1314),"",IF(L1314="b",K1314,IF(L1314="a","")))</f>
        <v/>
      </c>
      <c r="N1314" s="35" t="n">
        <f aca="false">IF(ISBLANK(B1314),"",IF( ISBLANK(K1314), , IF( ISBLANK(O1314), 1,) ))</f>
        <v>0</v>
      </c>
      <c r="O1314" s="44"/>
      <c r="P1314" s="37" t="str">
        <f aca="false">IF(ISBLANK(O1314),"a","b")</f>
        <v>a</v>
      </c>
      <c r="Q1314" s="34" t="str">
        <f aca="false">IF(ISBLANK(B1314),"",IF(P1314="b",O1314,IF(P1314="a","")))</f>
        <v/>
      </c>
      <c r="R1314" s="35" t="n">
        <f aca="false">IF(ISBLANK(B1314),"",IF( ISBLANK(O1314), , 1))</f>
        <v>0</v>
      </c>
      <c r="S1314" s="38" t="str">
        <f aca="true">IF(ISBLANK(B1314),"",IF( ISBLANK(K1314), "" , IF( ISBLANK(O1314), (TODAY()-K1314)/365, (O1314-K1314)/365)) )</f>
        <v/>
      </c>
      <c r="T1314" s="38" t="str">
        <f aca="false">IF(ISBLANK(B1314),"",IF( ISBLANK(K1314), "" , IF( ISBLANK(O1314), ($Z$41-K1314)/365, (O1314-K1314)/365)) )</f>
        <v/>
      </c>
      <c r="U1314" s="38" t="str">
        <f aca="true">IF(ISBLANK(B1314),"",IF( ISBLANK(O1314), "", (TODAY()-O1314)/365))</f>
        <v/>
      </c>
      <c r="V1314" s="38" t="str">
        <f aca="false">IF(ISBLANK(B1314),"",IF( ISBLANK(O1314), "", ($Z$41-O1314)/365))</f>
        <v/>
      </c>
    </row>
    <row r="1315" customFormat="false" ht="15" hidden="false" customHeight="false" outlineLevel="0" collapsed="false">
      <c r="A1315" s="1" t="n">
        <v>1319</v>
      </c>
      <c r="B1315" s="28" t="n">
        <v>512</v>
      </c>
      <c r="C1315" s="29"/>
      <c r="D1315" s="30" t="str">
        <f aca="false">CONCATENATE(E1315,", ",F1315,", кв-ры: ",H1315,", агр: ",I1315,", ",W1315)</f>
        <v>, , кв-ры: 2, агр: , </v>
      </c>
      <c r="E1315" s="31"/>
      <c r="F1315" s="31"/>
      <c r="G1315" s="31"/>
      <c r="H1315" s="31" t="n">
        <v>2</v>
      </c>
      <c r="I1315" s="32"/>
      <c r="J1315" s="4"/>
      <c r="K1315" s="46"/>
      <c r="L1315" s="34" t="str">
        <f aca="false">IF(ISBLANK(K1315),"a","b")</f>
        <v>a</v>
      </c>
      <c r="M1315" s="34" t="str">
        <f aca="false">IF(ISBLANK(B1315),"",IF(L1315="b",K1315,IF(L1315="a","")))</f>
        <v/>
      </c>
      <c r="N1315" s="35" t="n">
        <f aca="false">IF(ISBLANK(B1315),"",IF( ISBLANK(K1315), , IF( ISBLANK(O1315), 1,) ))</f>
        <v>0</v>
      </c>
      <c r="O1315" s="44"/>
      <c r="P1315" s="37" t="str">
        <f aca="false">IF(ISBLANK(O1315),"a","b")</f>
        <v>a</v>
      </c>
      <c r="Q1315" s="34" t="str">
        <f aca="false">IF(ISBLANK(B1315),"",IF(P1315="b",O1315,IF(P1315="a","")))</f>
        <v/>
      </c>
      <c r="R1315" s="35" t="n">
        <f aca="false">IF(ISBLANK(B1315),"",IF( ISBLANK(O1315), , 1))</f>
        <v>0</v>
      </c>
      <c r="S1315" s="38" t="str">
        <f aca="true">IF(ISBLANK(B1315),"",IF( ISBLANK(K1315), "" , IF( ISBLANK(O1315), (TODAY()-K1315)/365, (O1315-K1315)/365)) )</f>
        <v/>
      </c>
      <c r="T1315" s="38" t="str">
        <f aca="false">IF(ISBLANK(B1315),"",IF( ISBLANK(K1315), "" , IF( ISBLANK(O1315), ($Z$41-K1315)/365, (O1315-K1315)/365)) )</f>
        <v/>
      </c>
      <c r="U1315" s="38" t="str">
        <f aca="true">IF(ISBLANK(B1315),"",IF( ISBLANK(O1315), "", (TODAY()-O1315)/365))</f>
        <v/>
      </c>
      <c r="V1315" s="38" t="str">
        <f aca="false">IF(ISBLANK(B1315),"",IF( ISBLANK(O1315), "", ($Z$41-O1315)/365))</f>
        <v/>
      </c>
    </row>
    <row r="1316" customFormat="false" ht="15" hidden="false" customHeight="false" outlineLevel="0" collapsed="false">
      <c r="A1316" s="1" t="n">
        <v>1320</v>
      </c>
      <c r="B1316" s="28" t="n">
        <v>513</v>
      </c>
      <c r="C1316" s="29"/>
      <c r="D1316" s="30" t="str">
        <f aca="false">CONCATENATE(E1316,", ",F1316,", кв-ры: ",H1316,", агр: ",I1316,", ",W1316)</f>
        <v>, , кв-ры: 3, агр: , </v>
      </c>
      <c r="E1316" s="31"/>
      <c r="F1316" s="31"/>
      <c r="G1316" s="31"/>
      <c r="H1316" s="31" t="n">
        <v>3</v>
      </c>
      <c r="I1316" s="32"/>
      <c r="J1316" s="4"/>
      <c r="K1316" s="46"/>
      <c r="L1316" s="34" t="str">
        <f aca="false">IF(ISBLANK(K1316),"a","b")</f>
        <v>a</v>
      </c>
      <c r="M1316" s="34" t="str">
        <f aca="false">IF(ISBLANK(B1316),"",IF(L1316="b",K1316,IF(L1316="a","")))</f>
        <v/>
      </c>
      <c r="N1316" s="35" t="n">
        <f aca="false">IF(ISBLANK(B1316),"",IF( ISBLANK(K1316), , IF( ISBLANK(O1316), 1,) ))</f>
        <v>0</v>
      </c>
      <c r="O1316" s="44"/>
      <c r="P1316" s="37" t="str">
        <f aca="false">IF(ISBLANK(O1316),"a","b")</f>
        <v>a</v>
      </c>
      <c r="Q1316" s="34" t="str">
        <f aca="false">IF(ISBLANK(B1316),"",IF(P1316="b",O1316,IF(P1316="a","")))</f>
        <v/>
      </c>
      <c r="R1316" s="35" t="n">
        <f aca="false">IF(ISBLANK(B1316),"",IF( ISBLANK(O1316), , 1))</f>
        <v>0</v>
      </c>
      <c r="S1316" s="38" t="str">
        <f aca="true">IF(ISBLANK(B1316),"",IF( ISBLANK(K1316), "" , IF( ISBLANK(O1316), (TODAY()-K1316)/365, (O1316-K1316)/365)) )</f>
        <v/>
      </c>
      <c r="T1316" s="38" t="str">
        <f aca="false">IF(ISBLANK(B1316),"",IF( ISBLANK(K1316), "" , IF( ISBLANK(O1316), ($Z$41-K1316)/365, (O1316-K1316)/365)) )</f>
        <v/>
      </c>
      <c r="U1316" s="38" t="str">
        <f aca="true">IF(ISBLANK(B1316),"",IF( ISBLANK(O1316), "", (TODAY()-O1316)/365))</f>
        <v/>
      </c>
      <c r="V1316" s="38" t="str">
        <f aca="false">IF(ISBLANK(B1316),"",IF( ISBLANK(O1316), "", ($Z$41-O1316)/365))</f>
        <v/>
      </c>
    </row>
    <row r="1317" customFormat="false" ht="15" hidden="false" customHeight="false" outlineLevel="0" collapsed="false">
      <c r="A1317" s="1" t="n">
        <v>1321</v>
      </c>
      <c r="B1317" s="28" t="n">
        <v>514</v>
      </c>
      <c r="C1317" s="29"/>
      <c r="D1317" s="30" t="str">
        <f aca="false">CONCATENATE(E1317,", ",F1317,", кв-ры: ",H1317,", агр: ",I1317,", ",W1317)</f>
        <v>, , кв-ры: 4, агр: , </v>
      </c>
      <c r="E1317" s="31"/>
      <c r="F1317" s="31"/>
      <c r="G1317" s="31"/>
      <c r="H1317" s="31" t="n">
        <v>4</v>
      </c>
      <c r="I1317" s="32"/>
      <c r="J1317" s="4"/>
      <c r="K1317" s="46"/>
      <c r="L1317" s="34" t="str">
        <f aca="false">IF(ISBLANK(K1317),"a","b")</f>
        <v>a</v>
      </c>
      <c r="M1317" s="34" t="str">
        <f aca="false">IF(ISBLANK(B1317),"",IF(L1317="b",K1317,IF(L1317="a","")))</f>
        <v/>
      </c>
      <c r="N1317" s="35" t="n">
        <f aca="false">IF(ISBLANK(B1317),"",IF( ISBLANK(K1317), , IF( ISBLANK(O1317), 1,) ))</f>
        <v>0</v>
      </c>
      <c r="O1317" s="44"/>
      <c r="P1317" s="37" t="str">
        <f aca="false">IF(ISBLANK(O1317),"a","b")</f>
        <v>a</v>
      </c>
      <c r="Q1317" s="34" t="str">
        <f aca="false">IF(ISBLANK(B1317),"",IF(P1317="b",O1317,IF(P1317="a","")))</f>
        <v/>
      </c>
      <c r="R1317" s="35" t="n">
        <f aca="false">IF(ISBLANK(B1317),"",IF( ISBLANK(O1317), , 1))</f>
        <v>0</v>
      </c>
      <c r="S1317" s="38" t="str">
        <f aca="true">IF(ISBLANK(B1317),"",IF( ISBLANK(K1317), "" , IF( ISBLANK(O1317), (TODAY()-K1317)/365, (O1317-K1317)/365)) )</f>
        <v/>
      </c>
      <c r="T1317" s="38" t="str">
        <f aca="false">IF(ISBLANK(B1317),"",IF( ISBLANK(K1317), "" , IF( ISBLANK(O1317), ($Z$41-K1317)/365, (O1317-K1317)/365)) )</f>
        <v/>
      </c>
      <c r="U1317" s="38" t="str">
        <f aca="true">IF(ISBLANK(B1317),"",IF( ISBLANK(O1317), "", (TODAY()-O1317)/365))</f>
        <v/>
      </c>
      <c r="V1317" s="38" t="str">
        <f aca="false">IF(ISBLANK(B1317),"",IF( ISBLANK(O1317), "", ($Z$41-O1317)/365))</f>
        <v/>
      </c>
    </row>
    <row r="1318" customFormat="false" ht="15" hidden="false" customHeight="false" outlineLevel="0" collapsed="false">
      <c r="A1318" s="1" t="n">
        <v>1322</v>
      </c>
      <c r="B1318" s="28" t="n">
        <v>515</v>
      </c>
      <c r="C1318" s="29"/>
      <c r="D1318" s="30" t="str">
        <f aca="false">CONCATENATE(E1318,", ",F1318,", кв-ры: ",H1318,", агр: ",I1318,", ",W1318)</f>
        <v>, , кв-ры: 5, агр: , </v>
      </c>
      <c r="E1318" s="31"/>
      <c r="F1318" s="31"/>
      <c r="G1318" s="31"/>
      <c r="H1318" s="31" t="n">
        <v>5</v>
      </c>
      <c r="I1318" s="32"/>
      <c r="J1318" s="4"/>
      <c r="K1318" s="46"/>
      <c r="L1318" s="34" t="str">
        <f aca="false">IF(ISBLANK(K1318),"a","b")</f>
        <v>a</v>
      </c>
      <c r="M1318" s="34" t="str">
        <f aca="false">IF(ISBLANK(B1318),"",IF(L1318="b",K1318,IF(L1318="a","")))</f>
        <v/>
      </c>
      <c r="N1318" s="35" t="n">
        <f aca="false">IF(ISBLANK(B1318),"",IF( ISBLANK(K1318), , IF( ISBLANK(O1318), 1,) ))</f>
        <v>0</v>
      </c>
      <c r="O1318" s="44"/>
      <c r="P1318" s="37" t="str">
        <f aca="false">IF(ISBLANK(O1318),"a","b")</f>
        <v>a</v>
      </c>
      <c r="Q1318" s="34" t="str">
        <f aca="false">IF(ISBLANK(B1318),"",IF(P1318="b",O1318,IF(P1318="a","")))</f>
        <v/>
      </c>
      <c r="R1318" s="35" t="n">
        <f aca="false">IF(ISBLANK(B1318),"",IF( ISBLANK(O1318), , 1))</f>
        <v>0</v>
      </c>
      <c r="S1318" s="38" t="str">
        <f aca="true">IF(ISBLANK(B1318),"",IF( ISBLANK(K1318), "" , IF( ISBLANK(O1318), (TODAY()-K1318)/365, (O1318-K1318)/365)) )</f>
        <v/>
      </c>
      <c r="T1318" s="38" t="str">
        <f aca="false">IF(ISBLANK(B1318),"",IF( ISBLANK(K1318), "" , IF( ISBLANK(O1318), ($Z$41-K1318)/365, (O1318-K1318)/365)) )</f>
        <v/>
      </c>
      <c r="U1318" s="38" t="str">
        <f aca="true">IF(ISBLANK(B1318),"",IF( ISBLANK(O1318), "", (TODAY()-O1318)/365))</f>
        <v/>
      </c>
      <c r="V1318" s="38" t="str">
        <f aca="false">IF(ISBLANK(B1318),"",IF( ISBLANK(O1318), "", ($Z$41-O1318)/365))</f>
        <v/>
      </c>
    </row>
    <row r="1319" customFormat="false" ht="15" hidden="false" customHeight="false" outlineLevel="0" collapsed="false">
      <c r="A1319" s="1" t="n">
        <v>1323</v>
      </c>
      <c r="B1319" s="28" t="n">
        <v>516</v>
      </c>
      <c r="C1319" s="29"/>
      <c r="D1319" s="30" t="str">
        <f aca="false">CONCATENATE(E1319,", ",F1319,", кв-ры: ",H1319,", агр: ",I1319,", ",W1319)</f>
        <v>, , кв-ры: 6, агр: , </v>
      </c>
      <c r="E1319" s="31"/>
      <c r="F1319" s="31"/>
      <c r="G1319" s="31"/>
      <c r="H1319" s="31" t="n">
        <v>6</v>
      </c>
      <c r="I1319" s="32"/>
      <c r="J1319" s="4"/>
      <c r="K1319" s="46"/>
      <c r="L1319" s="34" t="str">
        <f aca="false">IF(ISBLANK(K1319),"a","b")</f>
        <v>a</v>
      </c>
      <c r="M1319" s="34" t="str">
        <f aca="false">IF(ISBLANK(B1319),"",IF(L1319="b",K1319,IF(L1319="a","")))</f>
        <v/>
      </c>
      <c r="N1319" s="35" t="n">
        <f aca="false">IF(ISBLANK(B1319),"",IF( ISBLANK(K1319), , IF( ISBLANK(O1319), 1,) ))</f>
        <v>0</v>
      </c>
      <c r="O1319" s="44"/>
      <c r="P1319" s="37" t="str">
        <f aca="false">IF(ISBLANK(O1319),"a","b")</f>
        <v>a</v>
      </c>
      <c r="Q1319" s="34" t="str">
        <f aca="false">IF(ISBLANK(B1319),"",IF(P1319="b",O1319,IF(P1319="a","")))</f>
        <v/>
      </c>
      <c r="R1319" s="35" t="n">
        <f aca="false">IF(ISBLANK(B1319),"",IF( ISBLANK(O1319), , 1))</f>
        <v>0</v>
      </c>
      <c r="S1319" s="38" t="str">
        <f aca="true">IF(ISBLANK(B1319),"",IF( ISBLANK(K1319), "" , IF( ISBLANK(O1319), (TODAY()-K1319)/365, (O1319-K1319)/365)) )</f>
        <v/>
      </c>
      <c r="T1319" s="38" t="str">
        <f aca="false">IF(ISBLANK(B1319),"",IF( ISBLANK(K1319), "" , IF( ISBLANK(O1319), ($Z$41-K1319)/365, (O1319-K1319)/365)) )</f>
        <v/>
      </c>
      <c r="U1319" s="38" t="str">
        <f aca="true">IF(ISBLANK(B1319),"",IF( ISBLANK(O1319), "", (TODAY()-O1319)/365))</f>
        <v/>
      </c>
      <c r="V1319" s="38" t="str">
        <f aca="false">IF(ISBLANK(B1319),"",IF( ISBLANK(O1319), "", ($Z$41-O1319)/365))</f>
        <v/>
      </c>
    </row>
    <row r="1320" customFormat="false" ht="15" hidden="false" customHeight="false" outlineLevel="0" collapsed="false">
      <c r="A1320" s="1" t="n">
        <v>1324</v>
      </c>
      <c r="B1320" s="28" t="n">
        <v>517</v>
      </c>
      <c r="C1320" s="29"/>
      <c r="D1320" s="30" t="str">
        <f aca="false">CONCATENATE(E1320,", ",F1320,", кв-ры: ",H1320,", агр: ",I1320,", ",W1320)</f>
        <v>, , кв-ры: 7, агр: , </v>
      </c>
      <c r="E1320" s="31"/>
      <c r="F1320" s="31"/>
      <c r="G1320" s="31"/>
      <c r="H1320" s="31" t="n">
        <v>7</v>
      </c>
      <c r="I1320" s="32"/>
      <c r="J1320" s="4"/>
      <c r="K1320" s="46"/>
      <c r="L1320" s="34" t="str">
        <f aca="false">IF(ISBLANK(K1320),"a","b")</f>
        <v>a</v>
      </c>
      <c r="M1320" s="34" t="str">
        <f aca="false">IF(ISBLANK(B1320),"",IF(L1320="b",K1320,IF(L1320="a","")))</f>
        <v/>
      </c>
      <c r="N1320" s="35" t="n">
        <f aca="false">IF(ISBLANK(B1320),"",IF( ISBLANK(K1320), , IF( ISBLANK(O1320), 1,) ))</f>
        <v>0</v>
      </c>
      <c r="O1320" s="44"/>
      <c r="P1320" s="37" t="str">
        <f aca="false">IF(ISBLANK(O1320),"a","b")</f>
        <v>a</v>
      </c>
      <c r="Q1320" s="34" t="str">
        <f aca="false">IF(ISBLANK(B1320),"",IF(P1320="b",O1320,IF(P1320="a","")))</f>
        <v/>
      </c>
      <c r="R1320" s="35" t="n">
        <f aca="false">IF(ISBLANK(B1320),"",IF( ISBLANK(O1320), , 1))</f>
        <v>0</v>
      </c>
      <c r="S1320" s="38" t="str">
        <f aca="true">IF(ISBLANK(B1320),"",IF( ISBLANK(K1320), "" , IF( ISBLANK(O1320), (TODAY()-K1320)/365, (O1320-K1320)/365)) )</f>
        <v/>
      </c>
      <c r="T1320" s="38" t="str">
        <f aca="false">IF(ISBLANK(B1320),"",IF( ISBLANK(K1320), "" , IF( ISBLANK(O1320), ($Z$41-K1320)/365, (O1320-K1320)/365)) )</f>
        <v/>
      </c>
      <c r="U1320" s="38" t="str">
        <f aca="true">IF(ISBLANK(B1320),"",IF( ISBLANK(O1320), "", (TODAY()-O1320)/365))</f>
        <v/>
      </c>
      <c r="V1320" s="38" t="str">
        <f aca="false">IF(ISBLANK(B1320),"",IF( ISBLANK(O1320), "", ($Z$41-O1320)/365))</f>
        <v/>
      </c>
    </row>
    <row r="1321" customFormat="false" ht="15" hidden="false" customHeight="false" outlineLevel="0" collapsed="false">
      <c r="A1321" s="1" t="n">
        <v>1325</v>
      </c>
      <c r="B1321" s="28" t="n">
        <v>518</v>
      </c>
      <c r="C1321" s="29"/>
      <c r="D1321" s="30" t="str">
        <f aca="false">CONCATENATE(E1321,", ",F1321,", кв-ры: ",H1321,", агр: ",I1321,", ",W1321)</f>
        <v>, , кв-ры: 8, агр: , </v>
      </c>
      <c r="E1321" s="31"/>
      <c r="F1321" s="31"/>
      <c r="G1321" s="31"/>
      <c r="H1321" s="31" t="n">
        <v>8</v>
      </c>
      <c r="I1321" s="32"/>
      <c r="J1321" s="4"/>
      <c r="K1321" s="46"/>
      <c r="L1321" s="34" t="str">
        <f aca="false">IF(ISBLANK(K1321),"a","b")</f>
        <v>a</v>
      </c>
      <c r="M1321" s="34" t="str">
        <f aca="false">IF(ISBLANK(B1321),"",IF(L1321="b",K1321,IF(L1321="a","")))</f>
        <v/>
      </c>
      <c r="N1321" s="35" t="n">
        <f aca="false">IF(ISBLANK(B1321),"",IF( ISBLANK(K1321), , IF( ISBLANK(O1321), 1,) ))</f>
        <v>0</v>
      </c>
      <c r="O1321" s="44"/>
      <c r="P1321" s="37" t="str">
        <f aca="false">IF(ISBLANK(O1321),"a","b")</f>
        <v>a</v>
      </c>
      <c r="Q1321" s="34" t="str">
        <f aca="false">IF(ISBLANK(B1321),"",IF(P1321="b",O1321,IF(P1321="a","")))</f>
        <v/>
      </c>
      <c r="R1321" s="35" t="n">
        <f aca="false">IF(ISBLANK(B1321),"",IF( ISBLANK(O1321), , 1))</f>
        <v>0</v>
      </c>
      <c r="S1321" s="38" t="str">
        <f aca="true">IF(ISBLANK(B1321),"",IF( ISBLANK(K1321), "" , IF( ISBLANK(O1321), (TODAY()-K1321)/365, (O1321-K1321)/365)) )</f>
        <v/>
      </c>
      <c r="T1321" s="38" t="str">
        <f aca="false">IF(ISBLANK(B1321),"",IF( ISBLANK(K1321), "" , IF( ISBLANK(O1321), ($Z$41-K1321)/365, (O1321-K1321)/365)) )</f>
        <v/>
      </c>
      <c r="U1321" s="38" t="str">
        <f aca="true">IF(ISBLANK(B1321),"",IF( ISBLANK(O1321), "", (TODAY()-O1321)/365))</f>
        <v/>
      </c>
      <c r="V1321" s="38" t="str">
        <f aca="false">IF(ISBLANK(B1321),"",IF( ISBLANK(O1321), "", ($Z$41-O1321)/365))</f>
        <v/>
      </c>
    </row>
    <row r="1322" customFormat="false" ht="15" hidden="false" customHeight="false" outlineLevel="0" collapsed="false">
      <c r="A1322" s="1" t="n">
        <v>1326</v>
      </c>
      <c r="B1322" s="28" t="n">
        <v>519</v>
      </c>
      <c r="C1322" s="29" t="n">
        <v>6</v>
      </c>
      <c r="D1322" s="30" t="str">
        <f aca="false">CONCATENATE(E1322,", ",F1322,", кв-ры: ",H1322,", агр: ",I1322,", ",W1322)</f>
        <v> Горького, 5, кв-ры: 1, агр: , </v>
      </c>
      <c r="E1322" s="31" t="s">
        <v>223</v>
      </c>
      <c r="F1322" s="31" t="n">
        <v>5</v>
      </c>
      <c r="G1322" s="31" t="n">
        <v>1</v>
      </c>
      <c r="H1322" s="31" t="n">
        <v>1</v>
      </c>
      <c r="I1322" s="32"/>
      <c r="J1322" s="4"/>
      <c r="K1322" s="46"/>
      <c r="L1322" s="34" t="str">
        <f aca="false">IF(ISBLANK(K1322),"a","b")</f>
        <v>a</v>
      </c>
      <c r="M1322" s="34" t="str">
        <f aca="false">IF(ISBLANK(B1322),"",IF(L1322="b",K1322,IF(L1322="a","")))</f>
        <v/>
      </c>
      <c r="N1322" s="35" t="n">
        <f aca="false">IF(ISBLANK(B1322),"",IF( ISBLANK(K1322), , IF( ISBLANK(O1322), 1,) ))</f>
        <v>0</v>
      </c>
      <c r="O1322" s="44"/>
      <c r="P1322" s="37" t="str">
        <f aca="false">IF(ISBLANK(O1322),"a","b")</f>
        <v>a</v>
      </c>
      <c r="Q1322" s="34" t="str">
        <f aca="false">IF(ISBLANK(B1322),"",IF(P1322="b",O1322,IF(P1322="a","")))</f>
        <v/>
      </c>
      <c r="R1322" s="35" t="n">
        <f aca="false">IF(ISBLANK(B1322),"",IF( ISBLANK(O1322), , 1))</f>
        <v>0</v>
      </c>
      <c r="S1322" s="38" t="str">
        <f aca="true">IF(ISBLANK(B1322),"",IF( ISBLANK(K1322), "" , IF( ISBLANK(O1322), (TODAY()-K1322)/365, (O1322-K1322)/365)) )</f>
        <v/>
      </c>
      <c r="T1322" s="38" t="str">
        <f aca="false">IF(ISBLANK(B1322),"",IF( ISBLANK(K1322), "" , IF( ISBLANK(O1322), ($Z$41-K1322)/365, (O1322-K1322)/365)) )</f>
        <v/>
      </c>
      <c r="U1322" s="38" t="str">
        <f aca="true">IF(ISBLANK(B1322),"",IF( ISBLANK(O1322), "", (TODAY()-O1322)/365))</f>
        <v/>
      </c>
      <c r="V1322" s="38" t="str">
        <f aca="false">IF(ISBLANK(B1322),"",IF( ISBLANK(O1322), "", ($Z$41-O1322)/365))</f>
        <v/>
      </c>
    </row>
    <row r="1323" customFormat="false" ht="15" hidden="false" customHeight="false" outlineLevel="0" collapsed="false">
      <c r="A1323" s="1" t="n">
        <v>1327</v>
      </c>
      <c r="B1323" s="28" t="n">
        <v>520</v>
      </c>
      <c r="C1323" s="29" t="n">
        <v>7</v>
      </c>
      <c r="D1323" s="30" t="str">
        <f aca="false">CONCATENATE(E1323,", ",F1323,", кв-ры: ",H1323,", агр: ",I1323,", ",W1323)</f>
        <v> Горького, 7, кв-ры: 1, агр: , </v>
      </c>
      <c r="E1323" s="31" t="s">
        <v>223</v>
      </c>
      <c r="F1323" s="31" t="n">
        <v>7</v>
      </c>
      <c r="G1323" s="31" t="n">
        <v>1</v>
      </c>
      <c r="H1323" s="31" t="n">
        <v>1</v>
      </c>
      <c r="I1323" s="32"/>
      <c r="J1323" s="4"/>
      <c r="K1323" s="46"/>
      <c r="L1323" s="34" t="str">
        <f aca="false">IF(ISBLANK(K1323),"a","b")</f>
        <v>a</v>
      </c>
      <c r="M1323" s="34" t="str">
        <f aca="false">IF(ISBLANK(B1323),"",IF(L1323="b",K1323,IF(L1323="a","")))</f>
        <v/>
      </c>
      <c r="N1323" s="35" t="n">
        <f aca="false">IF(ISBLANK(B1323),"",IF( ISBLANK(K1323), , IF( ISBLANK(O1323), 1,) ))</f>
        <v>0</v>
      </c>
      <c r="O1323" s="44"/>
      <c r="P1323" s="37" t="str">
        <f aca="false">IF(ISBLANK(O1323),"a","b")</f>
        <v>a</v>
      </c>
      <c r="Q1323" s="34" t="str">
        <f aca="false">IF(ISBLANK(B1323),"",IF(P1323="b",O1323,IF(P1323="a","")))</f>
        <v/>
      </c>
      <c r="R1323" s="35" t="n">
        <f aca="false">IF(ISBLANK(B1323),"",IF( ISBLANK(O1323), , 1))</f>
        <v>0</v>
      </c>
      <c r="S1323" s="38" t="str">
        <f aca="true">IF(ISBLANK(B1323),"",IF( ISBLANK(K1323), "" , IF( ISBLANK(O1323), (TODAY()-K1323)/365, (O1323-K1323)/365)) )</f>
        <v/>
      </c>
      <c r="T1323" s="38" t="str">
        <f aca="false">IF(ISBLANK(B1323),"",IF( ISBLANK(K1323), "" , IF( ISBLANK(O1323), ($Z$41-K1323)/365, (O1323-K1323)/365)) )</f>
        <v/>
      </c>
      <c r="U1323" s="38" t="str">
        <f aca="true">IF(ISBLANK(B1323),"",IF( ISBLANK(O1323), "", (TODAY()-O1323)/365))</f>
        <v/>
      </c>
      <c r="V1323" s="38" t="str">
        <f aca="false">IF(ISBLANK(B1323),"",IF( ISBLANK(O1323), "", ($Z$41-O1323)/365))</f>
        <v/>
      </c>
    </row>
    <row r="1324" customFormat="false" ht="15" hidden="false" customHeight="false" outlineLevel="0" collapsed="false">
      <c r="A1324" s="1" t="n">
        <v>1328</v>
      </c>
      <c r="B1324" s="28" t="n">
        <v>521</v>
      </c>
      <c r="C1324" s="29" t="n">
        <v>8</v>
      </c>
      <c r="D1324" s="30" t="str">
        <f aca="false">CONCATENATE(E1324,", ",F1324,", кв-ры: ",H1324,", агр: ",I1324,", ",W1324)</f>
        <v> Горького, 8, кв-ры: 1, агр: , </v>
      </c>
      <c r="E1324" s="31" t="s">
        <v>223</v>
      </c>
      <c r="F1324" s="31" t="n">
        <v>8</v>
      </c>
      <c r="G1324" s="31" t="n">
        <v>2</v>
      </c>
      <c r="H1324" s="31" t="n">
        <v>1</v>
      </c>
      <c r="I1324" s="32"/>
      <c r="J1324" s="4"/>
      <c r="K1324" s="46"/>
      <c r="L1324" s="34" t="str">
        <f aca="false">IF(ISBLANK(K1324),"a","b")</f>
        <v>a</v>
      </c>
      <c r="M1324" s="34" t="str">
        <f aca="false">IF(ISBLANK(B1324),"",IF(L1324="b",K1324,IF(L1324="a","")))</f>
        <v/>
      </c>
      <c r="N1324" s="35" t="n">
        <f aca="false">IF(ISBLANK(B1324),"",IF( ISBLANK(K1324), , IF( ISBLANK(O1324), 1,) ))</f>
        <v>0</v>
      </c>
      <c r="O1324" s="44"/>
      <c r="P1324" s="37" t="str">
        <f aca="false">IF(ISBLANK(O1324),"a","b")</f>
        <v>a</v>
      </c>
      <c r="Q1324" s="34" t="str">
        <f aca="false">IF(ISBLANK(B1324),"",IF(P1324="b",O1324,IF(P1324="a","")))</f>
        <v/>
      </c>
      <c r="R1324" s="35" t="n">
        <f aca="false">IF(ISBLANK(B1324),"",IF( ISBLANK(O1324), , 1))</f>
        <v>0</v>
      </c>
      <c r="S1324" s="38" t="str">
        <f aca="true">IF(ISBLANK(B1324),"",IF( ISBLANK(K1324), "" , IF( ISBLANK(O1324), (TODAY()-K1324)/365, (O1324-K1324)/365)) )</f>
        <v/>
      </c>
      <c r="T1324" s="38" t="str">
        <f aca="false">IF(ISBLANK(B1324),"",IF( ISBLANK(K1324), "" , IF( ISBLANK(O1324), ($Z$41-K1324)/365, (O1324-K1324)/365)) )</f>
        <v/>
      </c>
      <c r="U1324" s="38" t="str">
        <f aca="true">IF(ISBLANK(B1324),"",IF( ISBLANK(O1324), "", (TODAY()-O1324)/365))</f>
        <v/>
      </c>
      <c r="V1324" s="38" t="str">
        <f aca="false">IF(ISBLANK(B1324),"",IF( ISBLANK(O1324), "", ($Z$41-O1324)/365))</f>
        <v/>
      </c>
    </row>
    <row r="1325" customFormat="false" ht="15" hidden="false" customHeight="false" outlineLevel="0" collapsed="false">
      <c r="A1325" s="1" t="n">
        <v>1329</v>
      </c>
      <c r="B1325" s="28" t="n">
        <v>522</v>
      </c>
      <c r="C1325" s="29"/>
      <c r="D1325" s="30" t="str">
        <f aca="false">CONCATENATE(E1325,", ",F1325,", кв-ры: ",H1325,", агр: ",I1325,", ",W1325)</f>
        <v>, , кв-ры: 2, агр: , </v>
      </c>
      <c r="E1325" s="31"/>
      <c r="F1325" s="31"/>
      <c r="G1325" s="31"/>
      <c r="H1325" s="31" t="n">
        <v>2</v>
      </c>
      <c r="I1325" s="32"/>
      <c r="J1325" s="4"/>
      <c r="K1325" s="46"/>
      <c r="L1325" s="34" t="str">
        <f aca="false">IF(ISBLANK(K1325),"a","b")</f>
        <v>a</v>
      </c>
      <c r="M1325" s="34" t="str">
        <f aca="false">IF(ISBLANK(B1325),"",IF(L1325="b",K1325,IF(L1325="a","")))</f>
        <v/>
      </c>
      <c r="N1325" s="35" t="n">
        <f aca="false">IF(ISBLANK(B1325),"",IF( ISBLANK(K1325), , IF( ISBLANK(O1325), 1,) ))</f>
        <v>0</v>
      </c>
      <c r="O1325" s="44"/>
      <c r="P1325" s="37" t="str">
        <f aca="false">IF(ISBLANK(O1325),"a","b")</f>
        <v>a</v>
      </c>
      <c r="Q1325" s="34" t="str">
        <f aca="false">IF(ISBLANK(B1325),"",IF(P1325="b",O1325,IF(P1325="a","")))</f>
        <v/>
      </c>
      <c r="R1325" s="35" t="n">
        <f aca="false">IF(ISBLANK(B1325),"",IF( ISBLANK(O1325), , 1))</f>
        <v>0</v>
      </c>
      <c r="S1325" s="38" t="str">
        <f aca="true">IF(ISBLANK(B1325),"",IF( ISBLANK(K1325), "" , IF( ISBLANK(O1325), (TODAY()-K1325)/365, (O1325-K1325)/365)) )</f>
        <v/>
      </c>
      <c r="T1325" s="38" t="str">
        <f aca="false">IF(ISBLANK(B1325),"",IF( ISBLANK(K1325), "" , IF( ISBLANK(O1325), ($Z$41-K1325)/365, (O1325-K1325)/365)) )</f>
        <v/>
      </c>
      <c r="U1325" s="38" t="str">
        <f aca="true">IF(ISBLANK(B1325),"",IF( ISBLANK(O1325), "", (TODAY()-O1325)/365))</f>
        <v/>
      </c>
      <c r="V1325" s="38" t="str">
        <f aca="false">IF(ISBLANK(B1325),"",IF( ISBLANK(O1325), "", ($Z$41-O1325)/365))</f>
        <v/>
      </c>
    </row>
    <row r="1326" customFormat="false" ht="15" hidden="false" customHeight="false" outlineLevel="0" collapsed="false">
      <c r="A1326" s="1" t="n">
        <v>1330</v>
      </c>
      <c r="B1326" s="28" t="n">
        <v>523</v>
      </c>
      <c r="C1326" s="29" t="n">
        <v>9</v>
      </c>
      <c r="D1326" s="30" t="str">
        <f aca="false">CONCATENATE(E1326,", ",F1326,", кв-ры: ",H1326,", агр: ",I1326,", ",W1326)</f>
        <v> Горького, 9, кв-ры: 1, агр: , </v>
      </c>
      <c r="E1326" s="31" t="s">
        <v>223</v>
      </c>
      <c r="F1326" s="31" t="n">
        <v>9</v>
      </c>
      <c r="G1326" s="31" t="n">
        <v>1</v>
      </c>
      <c r="H1326" s="31" t="n">
        <v>1</v>
      </c>
      <c r="I1326" s="32"/>
      <c r="J1326" s="4"/>
      <c r="K1326" s="46"/>
      <c r="L1326" s="34" t="str">
        <f aca="false">IF(ISBLANK(K1326),"a","b")</f>
        <v>a</v>
      </c>
      <c r="M1326" s="34" t="str">
        <f aca="false">IF(ISBLANK(B1326),"",IF(L1326="b",K1326,IF(L1326="a","")))</f>
        <v/>
      </c>
      <c r="N1326" s="35" t="n">
        <f aca="false">IF(ISBLANK(B1326),"",IF( ISBLANK(K1326), , IF( ISBLANK(O1326), 1,) ))</f>
        <v>0</v>
      </c>
      <c r="O1326" s="44"/>
      <c r="P1326" s="37" t="str">
        <f aca="false">IF(ISBLANK(O1326),"a","b")</f>
        <v>a</v>
      </c>
      <c r="Q1326" s="34" t="str">
        <f aca="false">IF(ISBLANK(B1326),"",IF(P1326="b",O1326,IF(P1326="a","")))</f>
        <v/>
      </c>
      <c r="R1326" s="35" t="n">
        <f aca="false">IF(ISBLANK(B1326),"",IF( ISBLANK(O1326), , 1))</f>
        <v>0</v>
      </c>
      <c r="S1326" s="38" t="str">
        <f aca="true">IF(ISBLANK(B1326),"",IF( ISBLANK(K1326), "" , IF( ISBLANK(O1326), (TODAY()-K1326)/365, (O1326-K1326)/365)) )</f>
        <v/>
      </c>
      <c r="T1326" s="38" t="str">
        <f aca="false">IF(ISBLANK(B1326),"",IF( ISBLANK(K1326), "" , IF( ISBLANK(O1326), ($Z$41-K1326)/365, (O1326-K1326)/365)) )</f>
        <v/>
      </c>
      <c r="U1326" s="38" t="str">
        <f aca="true">IF(ISBLANK(B1326),"",IF( ISBLANK(O1326), "", (TODAY()-O1326)/365))</f>
        <v/>
      </c>
      <c r="V1326" s="38" t="str">
        <f aca="false">IF(ISBLANK(B1326),"",IF( ISBLANK(O1326), "", ($Z$41-O1326)/365))</f>
        <v/>
      </c>
    </row>
    <row r="1327" customFormat="false" ht="15" hidden="false" customHeight="false" outlineLevel="0" collapsed="false">
      <c r="A1327" s="1" t="n">
        <v>1331</v>
      </c>
      <c r="B1327" s="28" t="n">
        <v>524</v>
      </c>
      <c r="C1327" s="29" t="n">
        <v>10</v>
      </c>
      <c r="D1327" s="30" t="str">
        <f aca="false">CONCATENATE(E1327,", ",F1327,", кв-ры: ",H1327,", агр: ",I1327,", ",W1327)</f>
        <v> Горького, 10, кв-ры: 1, агр: , </v>
      </c>
      <c r="E1327" s="31" t="s">
        <v>223</v>
      </c>
      <c r="F1327" s="31" t="n">
        <v>10</v>
      </c>
      <c r="G1327" s="31" t="n">
        <v>1</v>
      </c>
      <c r="H1327" s="31" t="n">
        <v>1</v>
      </c>
      <c r="I1327" s="32"/>
      <c r="J1327" s="4"/>
      <c r="K1327" s="46"/>
      <c r="L1327" s="34" t="str">
        <f aca="false">IF(ISBLANK(K1327),"a","b")</f>
        <v>a</v>
      </c>
      <c r="M1327" s="34" t="str">
        <f aca="false">IF(ISBLANK(B1327),"",IF(L1327="b",K1327,IF(L1327="a","")))</f>
        <v/>
      </c>
      <c r="N1327" s="35" t="n">
        <f aca="false">IF(ISBLANK(B1327),"",IF( ISBLANK(K1327), , IF( ISBLANK(O1327), 1,) ))</f>
        <v>0</v>
      </c>
      <c r="O1327" s="44"/>
      <c r="P1327" s="37" t="str">
        <f aca="false">IF(ISBLANK(O1327),"a","b")</f>
        <v>a</v>
      </c>
      <c r="Q1327" s="34" t="str">
        <f aca="false">IF(ISBLANK(B1327),"",IF(P1327="b",O1327,IF(P1327="a","")))</f>
        <v/>
      </c>
      <c r="R1327" s="35" t="n">
        <f aca="false">IF(ISBLANK(B1327),"",IF( ISBLANK(O1327), , 1))</f>
        <v>0</v>
      </c>
      <c r="S1327" s="38" t="str">
        <f aca="true">IF(ISBLANK(B1327),"",IF( ISBLANK(K1327), "" , IF( ISBLANK(O1327), (TODAY()-K1327)/365, (O1327-K1327)/365)) )</f>
        <v/>
      </c>
      <c r="T1327" s="38" t="str">
        <f aca="false">IF(ISBLANK(B1327),"",IF( ISBLANK(K1327), "" , IF( ISBLANK(O1327), ($Z$41-K1327)/365, (O1327-K1327)/365)) )</f>
        <v/>
      </c>
      <c r="U1327" s="38" t="str">
        <f aca="true">IF(ISBLANK(B1327),"",IF( ISBLANK(O1327), "", (TODAY()-O1327)/365))</f>
        <v/>
      </c>
      <c r="V1327" s="38" t="str">
        <f aca="false">IF(ISBLANK(B1327),"",IF( ISBLANK(O1327), "", ($Z$41-O1327)/365))</f>
        <v/>
      </c>
    </row>
    <row r="1328" customFormat="false" ht="15" hidden="false" customHeight="false" outlineLevel="0" collapsed="false">
      <c r="A1328" s="1" t="n">
        <v>1332</v>
      </c>
      <c r="B1328" s="28" t="n">
        <v>525</v>
      </c>
      <c r="C1328" s="29" t="n">
        <v>11</v>
      </c>
      <c r="D1328" s="30" t="str">
        <f aca="false">CONCATENATE(E1328,", ",F1328,", кв-ры: ",H1328,", агр: ",I1328,", ",W1328)</f>
        <v> Горького, 12, кв-ры: 1, агр: , </v>
      </c>
      <c r="E1328" s="31" t="s">
        <v>223</v>
      </c>
      <c r="F1328" s="31" t="n">
        <v>12</v>
      </c>
      <c r="G1328" s="31" t="n">
        <v>1</v>
      </c>
      <c r="H1328" s="31" t="n">
        <v>1</v>
      </c>
      <c r="I1328" s="32"/>
      <c r="J1328" s="4"/>
      <c r="K1328" s="46"/>
      <c r="L1328" s="34" t="str">
        <f aca="false">IF(ISBLANK(K1328),"a","b")</f>
        <v>a</v>
      </c>
      <c r="M1328" s="34" t="str">
        <f aca="false">IF(ISBLANK(B1328),"",IF(L1328="b",K1328,IF(L1328="a","")))</f>
        <v/>
      </c>
      <c r="N1328" s="35" t="n">
        <f aca="false">IF(ISBLANK(B1328),"",IF( ISBLANK(K1328), , IF( ISBLANK(O1328), 1,) ))</f>
        <v>0</v>
      </c>
      <c r="O1328" s="44"/>
      <c r="P1328" s="37" t="str">
        <f aca="false">IF(ISBLANK(O1328),"a","b")</f>
        <v>a</v>
      </c>
      <c r="Q1328" s="34" t="str">
        <f aca="false">IF(ISBLANK(B1328),"",IF(P1328="b",O1328,IF(P1328="a","")))</f>
        <v/>
      </c>
      <c r="R1328" s="35" t="n">
        <f aca="false">IF(ISBLANK(B1328),"",IF( ISBLANK(O1328), , 1))</f>
        <v>0</v>
      </c>
      <c r="S1328" s="38" t="str">
        <f aca="true">IF(ISBLANK(B1328),"",IF( ISBLANK(K1328), "" , IF( ISBLANK(O1328), (TODAY()-K1328)/365, (O1328-K1328)/365)) )</f>
        <v/>
      </c>
      <c r="T1328" s="38" t="str">
        <f aca="false">IF(ISBLANK(B1328),"",IF( ISBLANK(K1328), "" , IF( ISBLANK(O1328), ($Z$41-K1328)/365, (O1328-K1328)/365)) )</f>
        <v/>
      </c>
      <c r="U1328" s="38" t="str">
        <f aca="true">IF(ISBLANK(B1328),"",IF( ISBLANK(O1328), "", (TODAY()-O1328)/365))</f>
        <v/>
      </c>
      <c r="V1328" s="38" t="str">
        <f aca="false">IF(ISBLANK(B1328),"",IF( ISBLANK(O1328), "", ($Z$41-O1328)/365))</f>
        <v/>
      </c>
    </row>
    <row r="1329" customFormat="false" ht="15" hidden="false" customHeight="false" outlineLevel="0" collapsed="false">
      <c r="A1329" s="1" t="n">
        <v>1333</v>
      </c>
      <c r="B1329" s="28" t="n">
        <v>526</v>
      </c>
      <c r="C1329" s="29" t="n">
        <v>12</v>
      </c>
      <c r="D1329" s="30" t="str">
        <f aca="false">CONCATENATE(E1329,", ",F1329,", кв-ры: ",H1329,", агр: ",I1329,", ",W1329)</f>
        <v> Горького, 13, кв-ры: 1, агр: , </v>
      </c>
      <c r="E1329" s="31" t="s">
        <v>223</v>
      </c>
      <c r="F1329" s="31" t="n">
        <v>13</v>
      </c>
      <c r="G1329" s="31" t="n">
        <v>2</v>
      </c>
      <c r="H1329" s="31" t="n">
        <v>1</v>
      </c>
      <c r="I1329" s="32"/>
      <c r="J1329" s="4"/>
      <c r="K1329" s="46"/>
      <c r="L1329" s="34" t="str">
        <f aca="false">IF(ISBLANK(K1329),"a","b")</f>
        <v>a</v>
      </c>
      <c r="M1329" s="34" t="str">
        <f aca="false">IF(ISBLANK(B1329),"",IF(L1329="b",K1329,IF(L1329="a","")))</f>
        <v/>
      </c>
      <c r="N1329" s="35" t="n">
        <f aca="false">IF(ISBLANK(B1329),"",IF( ISBLANK(K1329), , IF( ISBLANK(O1329), 1,) ))</f>
        <v>0</v>
      </c>
      <c r="O1329" s="44"/>
      <c r="P1329" s="37" t="str">
        <f aca="false">IF(ISBLANK(O1329),"a","b")</f>
        <v>a</v>
      </c>
      <c r="Q1329" s="34" t="str">
        <f aca="false">IF(ISBLANK(B1329),"",IF(P1329="b",O1329,IF(P1329="a","")))</f>
        <v/>
      </c>
      <c r="R1329" s="35" t="n">
        <f aca="false">IF(ISBLANK(B1329),"",IF( ISBLANK(O1329), , 1))</f>
        <v>0</v>
      </c>
      <c r="S1329" s="38" t="str">
        <f aca="true">IF(ISBLANK(B1329),"",IF( ISBLANK(K1329), "" , IF( ISBLANK(O1329), (TODAY()-K1329)/365, (O1329-K1329)/365)) )</f>
        <v/>
      </c>
      <c r="T1329" s="38" t="str">
        <f aca="false">IF(ISBLANK(B1329),"",IF( ISBLANK(K1329), "" , IF( ISBLANK(O1329), ($Z$41-K1329)/365, (O1329-K1329)/365)) )</f>
        <v/>
      </c>
      <c r="U1329" s="38" t="str">
        <f aca="true">IF(ISBLANK(B1329),"",IF( ISBLANK(O1329), "", (TODAY()-O1329)/365))</f>
        <v/>
      </c>
      <c r="V1329" s="38" t="str">
        <f aca="false">IF(ISBLANK(B1329),"",IF( ISBLANK(O1329), "", ($Z$41-O1329)/365))</f>
        <v/>
      </c>
    </row>
    <row r="1330" customFormat="false" ht="15" hidden="false" customHeight="false" outlineLevel="0" collapsed="false">
      <c r="A1330" s="1" t="n">
        <v>1334</v>
      </c>
      <c r="B1330" s="28" t="n">
        <v>527</v>
      </c>
      <c r="C1330" s="29"/>
      <c r="D1330" s="30" t="str">
        <f aca="false">CONCATENATE(E1330,", ",F1330,", кв-ры: ",H1330,", агр: ",I1330,", ",W1330)</f>
        <v>, , кв-ры: 2, агр: , </v>
      </c>
      <c r="E1330" s="31"/>
      <c r="F1330" s="31"/>
      <c r="G1330" s="31"/>
      <c r="H1330" s="31" t="n">
        <v>2</v>
      </c>
      <c r="I1330" s="32"/>
      <c r="J1330" s="4"/>
      <c r="K1330" s="46"/>
      <c r="L1330" s="34" t="str">
        <f aca="false">IF(ISBLANK(K1330),"a","b")</f>
        <v>a</v>
      </c>
      <c r="M1330" s="34" t="str">
        <f aca="false">IF(ISBLANK(B1330),"",IF(L1330="b",K1330,IF(L1330="a","")))</f>
        <v/>
      </c>
      <c r="N1330" s="35" t="n">
        <f aca="false">IF(ISBLANK(B1330),"",IF( ISBLANK(K1330), , IF( ISBLANK(O1330), 1,) ))</f>
        <v>0</v>
      </c>
      <c r="O1330" s="44"/>
      <c r="P1330" s="37" t="str">
        <f aca="false">IF(ISBLANK(O1330),"a","b")</f>
        <v>a</v>
      </c>
      <c r="Q1330" s="34" t="str">
        <f aca="false">IF(ISBLANK(B1330),"",IF(P1330="b",O1330,IF(P1330="a","")))</f>
        <v/>
      </c>
      <c r="R1330" s="35" t="n">
        <f aca="false">IF(ISBLANK(B1330),"",IF( ISBLANK(O1330), , 1))</f>
        <v>0</v>
      </c>
      <c r="S1330" s="38" t="str">
        <f aca="true">IF(ISBLANK(B1330),"",IF( ISBLANK(K1330), "" , IF( ISBLANK(O1330), (TODAY()-K1330)/365, (O1330-K1330)/365)) )</f>
        <v/>
      </c>
      <c r="T1330" s="38" t="str">
        <f aca="false">IF(ISBLANK(B1330),"",IF( ISBLANK(K1330), "" , IF( ISBLANK(O1330), ($Z$41-K1330)/365, (O1330-K1330)/365)) )</f>
        <v/>
      </c>
      <c r="U1330" s="38" t="str">
        <f aca="true">IF(ISBLANK(B1330),"",IF( ISBLANK(O1330), "", (TODAY()-O1330)/365))</f>
        <v/>
      </c>
      <c r="V1330" s="38" t="str">
        <f aca="false">IF(ISBLANK(B1330),"",IF( ISBLANK(O1330), "", ($Z$41-O1330)/365))</f>
        <v/>
      </c>
    </row>
    <row r="1331" customFormat="false" ht="15" hidden="false" customHeight="false" outlineLevel="0" collapsed="false">
      <c r="A1331" s="1" t="n">
        <v>1335</v>
      </c>
      <c r="B1331" s="28" t="n">
        <v>528</v>
      </c>
      <c r="C1331" s="29" t="n">
        <v>13</v>
      </c>
      <c r="D1331" s="30" t="str">
        <f aca="false">CONCATENATE(E1331,", ",F1331,", кв-ры: ",H1331,", агр: ",I1331,", ",W1331)</f>
        <v> Горького, 15, кв-ры: 1, агр: , </v>
      </c>
      <c r="E1331" s="31" t="s">
        <v>223</v>
      </c>
      <c r="F1331" s="31" t="n">
        <v>15</v>
      </c>
      <c r="G1331" s="31" t="n">
        <v>1</v>
      </c>
      <c r="H1331" s="31" t="n">
        <v>1</v>
      </c>
      <c r="I1331" s="32"/>
      <c r="J1331" s="4"/>
      <c r="K1331" s="46"/>
      <c r="L1331" s="34" t="str">
        <f aca="false">IF(ISBLANK(K1331),"a","b")</f>
        <v>a</v>
      </c>
      <c r="M1331" s="34" t="str">
        <f aca="false">IF(ISBLANK(B1331),"",IF(L1331="b",K1331,IF(L1331="a","")))</f>
        <v/>
      </c>
      <c r="N1331" s="35" t="n">
        <f aca="false">IF(ISBLANK(B1331),"",IF( ISBLANK(K1331), , IF( ISBLANK(O1331), 1,) ))</f>
        <v>0</v>
      </c>
      <c r="O1331" s="44"/>
      <c r="P1331" s="37" t="str">
        <f aca="false">IF(ISBLANK(O1331),"a","b")</f>
        <v>a</v>
      </c>
      <c r="Q1331" s="34" t="str">
        <f aca="false">IF(ISBLANK(B1331),"",IF(P1331="b",O1331,IF(P1331="a","")))</f>
        <v/>
      </c>
      <c r="R1331" s="35" t="n">
        <f aca="false">IF(ISBLANK(B1331),"",IF( ISBLANK(O1331), , 1))</f>
        <v>0</v>
      </c>
      <c r="S1331" s="38" t="str">
        <f aca="true">IF(ISBLANK(B1331),"",IF( ISBLANK(K1331), "" , IF( ISBLANK(O1331), (TODAY()-K1331)/365, (O1331-K1331)/365)) )</f>
        <v/>
      </c>
      <c r="T1331" s="38" t="str">
        <f aca="false">IF(ISBLANK(B1331),"",IF( ISBLANK(K1331), "" , IF( ISBLANK(O1331), ($Z$41-K1331)/365, (O1331-K1331)/365)) )</f>
        <v/>
      </c>
      <c r="U1331" s="38" t="str">
        <f aca="true">IF(ISBLANK(B1331),"",IF( ISBLANK(O1331), "", (TODAY()-O1331)/365))</f>
        <v/>
      </c>
      <c r="V1331" s="38" t="str">
        <f aca="false">IF(ISBLANK(B1331),"",IF( ISBLANK(O1331), "", ($Z$41-O1331)/365))</f>
        <v/>
      </c>
    </row>
    <row r="1332" customFormat="false" ht="15" hidden="false" customHeight="false" outlineLevel="0" collapsed="false">
      <c r="A1332" s="1" t="n">
        <v>1336</v>
      </c>
      <c r="B1332" s="28" t="n">
        <v>529</v>
      </c>
      <c r="C1332" s="29" t="n">
        <v>14</v>
      </c>
      <c r="D1332" s="30" t="str">
        <f aca="false">CONCATENATE(E1332,", ",F1332,", кв-ры: ",H1332,", агр: ",I1332,", ",W1332)</f>
        <v> Горького, 29, кв-ры: 1, агр: , </v>
      </c>
      <c r="E1332" s="31" t="s">
        <v>223</v>
      </c>
      <c r="F1332" s="31" t="n">
        <v>29</v>
      </c>
      <c r="G1332" s="31" t="n">
        <v>2</v>
      </c>
      <c r="H1332" s="31" t="n">
        <v>1</v>
      </c>
      <c r="I1332" s="32"/>
      <c r="J1332" s="4"/>
      <c r="K1332" s="46"/>
      <c r="L1332" s="34" t="str">
        <f aca="false">IF(ISBLANK(K1332),"a","b")</f>
        <v>a</v>
      </c>
      <c r="M1332" s="34" t="str">
        <f aca="false">IF(ISBLANK(B1332),"",IF(L1332="b",K1332,IF(L1332="a","")))</f>
        <v/>
      </c>
      <c r="N1332" s="35" t="n">
        <f aca="false">IF(ISBLANK(B1332),"",IF( ISBLANK(K1332), , IF( ISBLANK(O1332), 1,) ))</f>
        <v>0</v>
      </c>
      <c r="O1332" s="44"/>
      <c r="P1332" s="37" t="str">
        <f aca="false">IF(ISBLANK(O1332),"a","b")</f>
        <v>a</v>
      </c>
      <c r="Q1332" s="34" t="str">
        <f aca="false">IF(ISBLANK(B1332),"",IF(P1332="b",O1332,IF(P1332="a","")))</f>
        <v/>
      </c>
      <c r="R1332" s="35" t="n">
        <f aca="false">IF(ISBLANK(B1332),"",IF( ISBLANK(O1332), , 1))</f>
        <v>0</v>
      </c>
      <c r="S1332" s="38" t="str">
        <f aca="true">IF(ISBLANK(B1332),"",IF( ISBLANK(K1332), "" , IF( ISBLANK(O1332), (TODAY()-K1332)/365, (O1332-K1332)/365)) )</f>
        <v/>
      </c>
      <c r="T1332" s="38" t="str">
        <f aca="false">IF(ISBLANK(B1332),"",IF( ISBLANK(K1332), "" , IF( ISBLANK(O1332), ($Z$41-K1332)/365, (O1332-K1332)/365)) )</f>
        <v/>
      </c>
      <c r="U1332" s="38" t="str">
        <f aca="true">IF(ISBLANK(B1332),"",IF( ISBLANK(O1332), "", (TODAY()-O1332)/365))</f>
        <v/>
      </c>
      <c r="V1332" s="38" t="str">
        <f aca="false">IF(ISBLANK(B1332),"",IF( ISBLANK(O1332), "", ($Z$41-O1332)/365))</f>
        <v/>
      </c>
    </row>
    <row r="1333" customFormat="false" ht="15" hidden="false" customHeight="false" outlineLevel="0" collapsed="false">
      <c r="A1333" s="1" t="n">
        <v>1337</v>
      </c>
      <c r="B1333" s="28" t="n">
        <v>530</v>
      </c>
      <c r="C1333" s="29"/>
      <c r="D1333" s="30" t="str">
        <f aca="false">CONCATENATE(E1333,", ",F1333,", кв-ры: ",H1333,", агр: ",I1333,", ",W1333)</f>
        <v>, , кв-ры: 2, агр: , </v>
      </c>
      <c r="E1333" s="31"/>
      <c r="F1333" s="31"/>
      <c r="G1333" s="31"/>
      <c r="H1333" s="31" t="n">
        <v>2</v>
      </c>
      <c r="I1333" s="32"/>
      <c r="J1333" s="4"/>
      <c r="K1333" s="46"/>
      <c r="L1333" s="34" t="str">
        <f aca="false">IF(ISBLANK(K1333),"a","b")</f>
        <v>a</v>
      </c>
      <c r="M1333" s="34" t="str">
        <f aca="false">IF(ISBLANK(B1333),"",IF(L1333="b",K1333,IF(L1333="a","")))</f>
        <v/>
      </c>
      <c r="N1333" s="35" t="n">
        <f aca="false">IF(ISBLANK(B1333),"",IF( ISBLANK(K1333), , IF( ISBLANK(O1333), 1,) ))</f>
        <v>0</v>
      </c>
      <c r="O1333" s="44"/>
      <c r="P1333" s="37" t="str">
        <f aca="false">IF(ISBLANK(O1333),"a","b")</f>
        <v>a</v>
      </c>
      <c r="Q1333" s="34" t="str">
        <f aca="false">IF(ISBLANK(B1333),"",IF(P1333="b",O1333,IF(P1333="a","")))</f>
        <v/>
      </c>
      <c r="R1333" s="35" t="n">
        <f aca="false">IF(ISBLANK(B1333),"",IF( ISBLANK(O1333), , 1))</f>
        <v>0</v>
      </c>
      <c r="S1333" s="38" t="str">
        <f aca="true">IF(ISBLANK(B1333),"",IF( ISBLANK(K1333), "" , IF( ISBLANK(O1333), (TODAY()-K1333)/365, (O1333-K1333)/365)) )</f>
        <v/>
      </c>
      <c r="T1333" s="38" t="str">
        <f aca="false">IF(ISBLANK(B1333),"",IF( ISBLANK(K1333), "" , IF( ISBLANK(O1333), ($Z$41-K1333)/365, (O1333-K1333)/365)) )</f>
        <v/>
      </c>
      <c r="U1333" s="38" t="str">
        <f aca="true">IF(ISBLANK(B1333),"",IF( ISBLANK(O1333), "", (TODAY()-O1333)/365))</f>
        <v/>
      </c>
      <c r="V1333" s="38" t="str">
        <f aca="false">IF(ISBLANK(B1333),"",IF( ISBLANK(O1333), "", ($Z$41-O1333)/365))</f>
        <v/>
      </c>
    </row>
    <row r="1334" customFormat="false" ht="15" hidden="false" customHeight="false" outlineLevel="0" collapsed="false">
      <c r="A1334" s="1" t="n">
        <v>1338</v>
      </c>
      <c r="B1334" s="28" t="n">
        <v>531</v>
      </c>
      <c r="C1334" s="29" t="n">
        <v>15</v>
      </c>
      <c r="D1334" s="30" t="str">
        <f aca="false">CONCATENATE(E1334,", ",F1334,", кв-ры: ",H1334,", агр: ",I1334,", ",W1334)</f>
        <v> Горького, 27, кв-ры: 1, агр: , </v>
      </c>
      <c r="E1334" s="31" t="s">
        <v>223</v>
      </c>
      <c r="F1334" s="31" t="n">
        <v>27</v>
      </c>
      <c r="G1334" s="31" t="n">
        <v>1</v>
      </c>
      <c r="H1334" s="31" t="n">
        <v>1</v>
      </c>
      <c r="I1334" s="32"/>
      <c r="J1334" s="4"/>
      <c r="K1334" s="46"/>
      <c r="L1334" s="34" t="str">
        <f aca="false">IF(ISBLANK(K1334),"a","b")</f>
        <v>a</v>
      </c>
      <c r="M1334" s="34" t="str">
        <f aca="false">IF(ISBLANK(B1334),"",IF(L1334="b",K1334,IF(L1334="a","")))</f>
        <v/>
      </c>
      <c r="N1334" s="35" t="n">
        <f aca="false">IF(ISBLANK(B1334),"",IF( ISBLANK(K1334), , IF( ISBLANK(O1334), 1,) ))</f>
        <v>0</v>
      </c>
      <c r="O1334" s="44"/>
      <c r="P1334" s="37" t="str">
        <f aca="false">IF(ISBLANK(O1334),"a","b")</f>
        <v>a</v>
      </c>
      <c r="Q1334" s="34" t="str">
        <f aca="false">IF(ISBLANK(B1334),"",IF(P1334="b",O1334,IF(P1334="a","")))</f>
        <v/>
      </c>
      <c r="R1334" s="35" t="n">
        <f aca="false">IF(ISBLANK(B1334),"",IF( ISBLANK(O1334), , 1))</f>
        <v>0</v>
      </c>
      <c r="S1334" s="38" t="str">
        <f aca="true">IF(ISBLANK(B1334),"",IF( ISBLANK(K1334), "" , IF( ISBLANK(O1334), (TODAY()-K1334)/365, (O1334-K1334)/365)) )</f>
        <v/>
      </c>
      <c r="T1334" s="38" t="str">
        <f aca="false">IF(ISBLANK(B1334),"",IF( ISBLANK(K1334), "" , IF( ISBLANK(O1334), ($Z$41-K1334)/365, (O1334-K1334)/365)) )</f>
        <v/>
      </c>
      <c r="U1334" s="38" t="str">
        <f aca="true">IF(ISBLANK(B1334),"",IF( ISBLANK(O1334), "", (TODAY()-O1334)/365))</f>
        <v/>
      </c>
      <c r="V1334" s="38" t="str">
        <f aca="false">IF(ISBLANK(B1334),"",IF( ISBLANK(O1334), "", ($Z$41-O1334)/365))</f>
        <v/>
      </c>
    </row>
    <row r="1335" customFormat="false" ht="15" hidden="false" customHeight="false" outlineLevel="0" collapsed="false">
      <c r="A1335" s="1" t="n">
        <v>1339</v>
      </c>
      <c r="B1335" s="28" t="n">
        <v>532</v>
      </c>
      <c r="C1335" s="29" t="n">
        <v>16</v>
      </c>
      <c r="D1335" s="30" t="str">
        <f aca="false">CONCATENATE(E1335,", ",F1335,", кв-ры: ",H1335,", агр: ",I1335,", ",W1335)</f>
        <v> Горького, ####, кв-ры: 1, агр: , </v>
      </c>
      <c r="E1335" s="31" t="s">
        <v>223</v>
      </c>
      <c r="F1335" s="31" t="s">
        <v>224</v>
      </c>
      <c r="G1335" s="31" t="n">
        <v>2</v>
      </c>
      <c r="H1335" s="31" t="n">
        <v>1</v>
      </c>
      <c r="I1335" s="32"/>
      <c r="J1335" s="4"/>
      <c r="K1335" s="46"/>
      <c r="L1335" s="34" t="str">
        <f aca="false">IF(ISBLANK(K1335),"a","b")</f>
        <v>a</v>
      </c>
      <c r="M1335" s="34" t="str">
        <f aca="false">IF(ISBLANK(B1335),"",IF(L1335="b",K1335,IF(L1335="a","")))</f>
        <v/>
      </c>
      <c r="N1335" s="35" t="n">
        <f aca="false">IF(ISBLANK(B1335),"",IF( ISBLANK(K1335), , IF( ISBLANK(O1335), 1,) ))</f>
        <v>0</v>
      </c>
      <c r="O1335" s="44"/>
      <c r="P1335" s="37" t="str">
        <f aca="false">IF(ISBLANK(O1335),"a","b")</f>
        <v>a</v>
      </c>
      <c r="Q1335" s="34" t="str">
        <f aca="false">IF(ISBLANK(B1335),"",IF(P1335="b",O1335,IF(P1335="a","")))</f>
        <v/>
      </c>
      <c r="R1335" s="35" t="n">
        <f aca="false">IF(ISBLANK(B1335),"",IF( ISBLANK(O1335), , 1))</f>
        <v>0</v>
      </c>
      <c r="S1335" s="38" t="str">
        <f aca="true">IF(ISBLANK(B1335),"",IF( ISBLANK(K1335), "" , IF( ISBLANK(O1335), (TODAY()-K1335)/365, (O1335-K1335)/365)) )</f>
        <v/>
      </c>
      <c r="T1335" s="38" t="str">
        <f aca="false">IF(ISBLANK(B1335),"",IF( ISBLANK(K1335), "" , IF( ISBLANK(O1335), ($Z$41-K1335)/365, (O1335-K1335)/365)) )</f>
        <v/>
      </c>
      <c r="U1335" s="38" t="str">
        <f aca="true">IF(ISBLANK(B1335),"",IF( ISBLANK(O1335), "", (TODAY()-O1335)/365))</f>
        <v/>
      </c>
      <c r="V1335" s="38" t="str">
        <f aca="false">IF(ISBLANK(B1335),"",IF( ISBLANK(O1335), "", ($Z$41-O1335)/365))</f>
        <v/>
      </c>
    </row>
    <row r="1336" customFormat="false" ht="15" hidden="false" customHeight="false" outlineLevel="0" collapsed="false">
      <c r="A1336" s="1" t="n">
        <v>1340</v>
      </c>
      <c r="B1336" s="28" t="n">
        <v>533</v>
      </c>
      <c r="C1336" s="29"/>
      <c r="D1336" s="30" t="str">
        <f aca="false">CONCATENATE(E1336,", ",F1336,", кв-ры: ",H1336,", агр: ",I1336,", ",W1336)</f>
        <v>, , кв-ры: 2, агр: , </v>
      </c>
      <c r="E1336" s="31"/>
      <c r="F1336" s="31"/>
      <c r="G1336" s="31"/>
      <c r="H1336" s="31" t="n">
        <v>2</v>
      </c>
      <c r="I1336" s="32"/>
      <c r="J1336" s="4"/>
      <c r="K1336" s="46"/>
      <c r="L1336" s="34" t="str">
        <f aca="false">IF(ISBLANK(K1336),"a","b")</f>
        <v>a</v>
      </c>
      <c r="M1336" s="34" t="str">
        <f aca="false">IF(ISBLANK(B1336),"",IF(L1336="b",K1336,IF(L1336="a","")))</f>
        <v/>
      </c>
      <c r="N1336" s="35" t="n">
        <f aca="false">IF(ISBLANK(B1336),"",IF( ISBLANK(K1336), , IF( ISBLANK(O1336), 1,) ))</f>
        <v>0</v>
      </c>
      <c r="O1336" s="44"/>
      <c r="P1336" s="37" t="str">
        <f aca="false">IF(ISBLANK(O1336),"a","b")</f>
        <v>a</v>
      </c>
      <c r="Q1336" s="34" t="str">
        <f aca="false">IF(ISBLANK(B1336),"",IF(P1336="b",O1336,IF(P1336="a","")))</f>
        <v/>
      </c>
      <c r="R1336" s="35" t="n">
        <f aca="false">IF(ISBLANK(B1336),"",IF( ISBLANK(O1336), , 1))</f>
        <v>0</v>
      </c>
      <c r="S1336" s="38" t="str">
        <f aca="true">IF(ISBLANK(B1336),"",IF( ISBLANK(K1336), "" , IF( ISBLANK(O1336), (TODAY()-K1336)/365, (O1336-K1336)/365)) )</f>
        <v/>
      </c>
      <c r="T1336" s="38" t="str">
        <f aca="false">IF(ISBLANK(B1336),"",IF( ISBLANK(K1336), "" , IF( ISBLANK(O1336), ($Z$41-K1336)/365, (O1336-K1336)/365)) )</f>
        <v/>
      </c>
      <c r="U1336" s="38" t="str">
        <f aca="true">IF(ISBLANK(B1336),"",IF( ISBLANK(O1336), "", (TODAY()-O1336)/365))</f>
        <v/>
      </c>
      <c r="V1336" s="38" t="str">
        <f aca="false">IF(ISBLANK(B1336),"",IF( ISBLANK(O1336), "", ($Z$41-O1336)/365))</f>
        <v/>
      </c>
    </row>
    <row r="1337" customFormat="false" ht="15" hidden="false" customHeight="false" outlineLevel="0" collapsed="false">
      <c r="A1337" s="1" t="n">
        <v>1341</v>
      </c>
      <c r="B1337" s="28" t="n">
        <v>534</v>
      </c>
      <c r="C1337" s="29" t="n">
        <v>17</v>
      </c>
      <c r="D1337" s="30" t="str">
        <f aca="false">CONCATENATE(E1337,", ",F1337,", кв-ры: ",H1337,", агр: ",I1337,", ",W1337)</f>
        <v> Горького, ####, кв-ры: 1, агр: , </v>
      </c>
      <c r="E1337" s="31" t="s">
        <v>223</v>
      </c>
      <c r="F1337" s="31" t="s">
        <v>224</v>
      </c>
      <c r="G1337" s="31" t="n">
        <v>1</v>
      </c>
      <c r="H1337" s="31" t="n">
        <v>1</v>
      </c>
      <c r="I1337" s="32"/>
      <c r="J1337" s="4"/>
      <c r="K1337" s="46"/>
      <c r="L1337" s="34" t="str">
        <f aca="false">IF(ISBLANK(K1337),"a","b")</f>
        <v>a</v>
      </c>
      <c r="M1337" s="34" t="str">
        <f aca="false">IF(ISBLANK(B1337),"",IF(L1337="b",K1337,IF(L1337="a","")))</f>
        <v/>
      </c>
      <c r="N1337" s="35" t="n">
        <f aca="false">IF(ISBLANK(B1337),"",IF( ISBLANK(K1337), , IF( ISBLANK(O1337), 1,) ))</f>
        <v>0</v>
      </c>
      <c r="O1337" s="44"/>
      <c r="P1337" s="37" t="str">
        <f aca="false">IF(ISBLANK(O1337),"a","b")</f>
        <v>a</v>
      </c>
      <c r="Q1337" s="34" t="str">
        <f aca="false">IF(ISBLANK(B1337),"",IF(P1337="b",O1337,IF(P1337="a","")))</f>
        <v/>
      </c>
      <c r="R1337" s="35" t="n">
        <f aca="false">IF(ISBLANK(B1337),"",IF( ISBLANK(O1337), , 1))</f>
        <v>0</v>
      </c>
      <c r="S1337" s="38" t="str">
        <f aca="true">IF(ISBLANK(B1337),"",IF( ISBLANK(K1337), "" , IF( ISBLANK(O1337), (TODAY()-K1337)/365, (O1337-K1337)/365)) )</f>
        <v/>
      </c>
      <c r="T1337" s="38" t="str">
        <f aca="false">IF(ISBLANK(B1337),"",IF( ISBLANK(K1337), "" , IF( ISBLANK(O1337), ($Z$41-K1337)/365, (O1337-K1337)/365)) )</f>
        <v/>
      </c>
      <c r="U1337" s="38" t="str">
        <f aca="true">IF(ISBLANK(B1337),"",IF( ISBLANK(O1337), "", (TODAY()-O1337)/365))</f>
        <v/>
      </c>
      <c r="V1337" s="38" t="str">
        <f aca="false">IF(ISBLANK(B1337),"",IF( ISBLANK(O1337), "", ($Z$41-O1337)/365))</f>
        <v/>
      </c>
    </row>
    <row r="1338" customFormat="false" ht="15" hidden="false" customHeight="false" outlineLevel="0" collapsed="false">
      <c r="A1338" s="1" t="n">
        <v>1342</v>
      </c>
      <c r="B1338" s="28" t="n">
        <v>535</v>
      </c>
      <c r="C1338" s="29" t="n">
        <v>18</v>
      </c>
      <c r="D1338" s="30" t="str">
        <f aca="false">CONCATENATE(E1338,", ",F1338,", кв-ры: ",H1338,", агр: ",I1338,", ",W1338)</f>
        <v> Горького, 17, кв-ры: 1, агр: , </v>
      </c>
      <c r="E1338" s="31" t="s">
        <v>223</v>
      </c>
      <c r="F1338" s="31" t="n">
        <v>17</v>
      </c>
      <c r="G1338" s="31" t="n">
        <v>1</v>
      </c>
      <c r="H1338" s="31" t="n">
        <v>1</v>
      </c>
      <c r="I1338" s="32"/>
      <c r="J1338" s="4"/>
      <c r="K1338" s="46"/>
      <c r="L1338" s="34" t="str">
        <f aca="false">IF(ISBLANK(K1338),"a","b")</f>
        <v>a</v>
      </c>
      <c r="M1338" s="34" t="str">
        <f aca="false">IF(ISBLANK(B1338),"",IF(L1338="b",K1338,IF(L1338="a","")))</f>
        <v/>
      </c>
      <c r="N1338" s="35" t="n">
        <f aca="false">IF(ISBLANK(B1338),"",IF( ISBLANK(K1338), , IF( ISBLANK(O1338), 1,) ))</f>
        <v>0</v>
      </c>
      <c r="O1338" s="44"/>
      <c r="P1338" s="37" t="str">
        <f aca="false">IF(ISBLANK(O1338),"a","b")</f>
        <v>a</v>
      </c>
      <c r="Q1338" s="34" t="str">
        <f aca="false">IF(ISBLANK(B1338),"",IF(P1338="b",O1338,IF(P1338="a","")))</f>
        <v/>
      </c>
      <c r="R1338" s="35" t="n">
        <f aca="false">IF(ISBLANK(B1338),"",IF( ISBLANK(O1338), , 1))</f>
        <v>0</v>
      </c>
      <c r="S1338" s="38" t="str">
        <f aca="true">IF(ISBLANK(B1338),"",IF( ISBLANK(K1338), "" , IF( ISBLANK(O1338), (TODAY()-K1338)/365, (O1338-K1338)/365)) )</f>
        <v/>
      </c>
      <c r="T1338" s="38" t="str">
        <f aca="false">IF(ISBLANK(B1338),"",IF( ISBLANK(K1338), "" , IF( ISBLANK(O1338), ($Z$41-K1338)/365, (O1338-K1338)/365)) )</f>
        <v/>
      </c>
      <c r="U1338" s="38" t="str">
        <f aca="true">IF(ISBLANK(B1338),"",IF( ISBLANK(O1338), "", (TODAY()-O1338)/365))</f>
        <v/>
      </c>
      <c r="V1338" s="38" t="str">
        <f aca="false">IF(ISBLANK(B1338),"",IF( ISBLANK(O1338), "", ($Z$41-O1338)/365))</f>
        <v/>
      </c>
    </row>
    <row r="1339" customFormat="false" ht="15" hidden="false" customHeight="false" outlineLevel="0" collapsed="false">
      <c r="A1339" s="1" t="n">
        <v>1343</v>
      </c>
      <c r="B1339" s="28" t="n">
        <v>536</v>
      </c>
      <c r="C1339" s="29" t="n">
        <v>19</v>
      </c>
      <c r="D1339" s="30" t="str">
        <f aca="false">CONCATENATE(E1339,", ",F1339,", кв-ры: ",H1339,", агр: ",I1339,", ",W1339)</f>
        <v> Горького, 30, кв-ры: 1, агр: , </v>
      </c>
      <c r="E1339" s="31" t="s">
        <v>223</v>
      </c>
      <c r="F1339" s="31" t="n">
        <v>30</v>
      </c>
      <c r="G1339" s="31" t="n">
        <v>1</v>
      </c>
      <c r="H1339" s="31" t="n">
        <v>1</v>
      </c>
      <c r="I1339" s="32"/>
      <c r="J1339" s="4"/>
      <c r="K1339" s="46"/>
      <c r="L1339" s="34" t="str">
        <f aca="false">IF(ISBLANK(K1339),"a","b")</f>
        <v>a</v>
      </c>
      <c r="M1339" s="34" t="str">
        <f aca="false">IF(ISBLANK(B1339),"",IF(L1339="b",K1339,IF(L1339="a","")))</f>
        <v/>
      </c>
      <c r="N1339" s="35" t="n">
        <f aca="false">IF(ISBLANK(B1339),"",IF( ISBLANK(K1339), , IF( ISBLANK(O1339), 1,) ))</f>
        <v>0</v>
      </c>
      <c r="O1339" s="44"/>
      <c r="P1339" s="37" t="str">
        <f aca="false">IF(ISBLANK(O1339),"a","b")</f>
        <v>a</v>
      </c>
      <c r="Q1339" s="34" t="str">
        <f aca="false">IF(ISBLANK(B1339),"",IF(P1339="b",O1339,IF(P1339="a","")))</f>
        <v/>
      </c>
      <c r="R1339" s="35" t="n">
        <f aca="false">IF(ISBLANK(B1339),"",IF( ISBLANK(O1339), , 1))</f>
        <v>0</v>
      </c>
      <c r="S1339" s="38" t="str">
        <f aca="true">IF(ISBLANK(B1339),"",IF( ISBLANK(K1339), "" , IF( ISBLANK(O1339), (TODAY()-K1339)/365, (O1339-K1339)/365)) )</f>
        <v/>
      </c>
      <c r="T1339" s="38" t="str">
        <f aca="false">IF(ISBLANK(B1339),"",IF( ISBLANK(K1339), "" , IF( ISBLANK(O1339), ($Z$41-K1339)/365, (O1339-K1339)/365)) )</f>
        <v/>
      </c>
      <c r="U1339" s="38" t="str">
        <f aca="true">IF(ISBLANK(B1339),"",IF( ISBLANK(O1339), "", (TODAY()-O1339)/365))</f>
        <v/>
      </c>
      <c r="V1339" s="38" t="str">
        <f aca="false">IF(ISBLANK(B1339),"",IF( ISBLANK(O1339), "", ($Z$41-O1339)/365))</f>
        <v/>
      </c>
    </row>
    <row r="1340" customFormat="false" ht="15" hidden="false" customHeight="false" outlineLevel="0" collapsed="false">
      <c r="A1340" s="1" t="n">
        <v>1344</v>
      </c>
      <c r="B1340" s="28" t="n">
        <v>537</v>
      </c>
      <c r="C1340" s="29" t="n">
        <v>20</v>
      </c>
      <c r="D1340" s="30" t="str">
        <f aca="false">CONCATENATE(E1340,", ",F1340,", кв-ры: ",H1340,", агр: ",I1340,", ",W1340)</f>
        <v> Горького, ####, кв-ры: 1, агр: , </v>
      </c>
      <c r="E1340" s="31" t="s">
        <v>223</v>
      </c>
      <c r="F1340" s="31" t="s">
        <v>224</v>
      </c>
      <c r="G1340" s="31" t="n">
        <v>2</v>
      </c>
      <c r="H1340" s="31" t="n">
        <v>1</v>
      </c>
      <c r="I1340" s="32"/>
      <c r="J1340" s="4"/>
      <c r="K1340" s="46"/>
      <c r="L1340" s="34" t="str">
        <f aca="false">IF(ISBLANK(K1340),"a","b")</f>
        <v>a</v>
      </c>
      <c r="M1340" s="34" t="str">
        <f aca="false">IF(ISBLANK(B1340),"",IF(L1340="b",K1340,IF(L1340="a","")))</f>
        <v/>
      </c>
      <c r="N1340" s="35" t="n">
        <f aca="false">IF(ISBLANK(B1340),"",IF( ISBLANK(K1340), , IF( ISBLANK(O1340), 1,) ))</f>
        <v>0</v>
      </c>
      <c r="O1340" s="44"/>
      <c r="P1340" s="37" t="str">
        <f aca="false">IF(ISBLANK(O1340),"a","b")</f>
        <v>a</v>
      </c>
      <c r="Q1340" s="34" t="str">
        <f aca="false">IF(ISBLANK(B1340),"",IF(P1340="b",O1340,IF(P1340="a","")))</f>
        <v/>
      </c>
      <c r="R1340" s="35" t="n">
        <f aca="false">IF(ISBLANK(B1340),"",IF( ISBLANK(O1340), , 1))</f>
        <v>0</v>
      </c>
      <c r="S1340" s="38" t="str">
        <f aca="true">IF(ISBLANK(B1340),"",IF( ISBLANK(K1340), "" , IF( ISBLANK(O1340), (TODAY()-K1340)/365, (O1340-K1340)/365)) )</f>
        <v/>
      </c>
      <c r="T1340" s="38" t="str">
        <f aca="false">IF(ISBLANK(B1340),"",IF( ISBLANK(K1340), "" , IF( ISBLANK(O1340), ($Z$41-K1340)/365, (O1340-K1340)/365)) )</f>
        <v/>
      </c>
      <c r="U1340" s="38" t="str">
        <f aca="true">IF(ISBLANK(B1340),"",IF( ISBLANK(O1340), "", (TODAY()-O1340)/365))</f>
        <v/>
      </c>
      <c r="V1340" s="38" t="str">
        <f aca="false">IF(ISBLANK(B1340),"",IF( ISBLANK(O1340), "", ($Z$41-O1340)/365))</f>
        <v/>
      </c>
    </row>
    <row r="1341" customFormat="false" ht="15" hidden="false" customHeight="false" outlineLevel="0" collapsed="false">
      <c r="A1341" s="1" t="n">
        <v>1345</v>
      </c>
      <c r="B1341" s="28" t="n">
        <v>538</v>
      </c>
      <c r="C1341" s="29"/>
      <c r="D1341" s="30" t="str">
        <f aca="false">CONCATENATE(E1341,", ",F1341,", кв-ры: ",H1341,", агр: ",I1341,", ",W1341)</f>
        <v>, , кв-ры: 2, агр: , </v>
      </c>
      <c r="E1341" s="31"/>
      <c r="F1341" s="31"/>
      <c r="G1341" s="31"/>
      <c r="H1341" s="31" t="n">
        <v>2</v>
      </c>
      <c r="I1341" s="32"/>
      <c r="J1341" s="4"/>
      <c r="K1341" s="46"/>
      <c r="L1341" s="34" t="str">
        <f aca="false">IF(ISBLANK(K1341),"a","b")</f>
        <v>a</v>
      </c>
      <c r="M1341" s="34" t="str">
        <f aca="false">IF(ISBLANK(B1341),"",IF(L1341="b",K1341,IF(L1341="a","")))</f>
        <v/>
      </c>
      <c r="N1341" s="35" t="n">
        <f aca="false">IF(ISBLANK(B1341),"",IF( ISBLANK(K1341), , IF( ISBLANK(O1341), 1,) ))</f>
        <v>0</v>
      </c>
      <c r="O1341" s="44"/>
      <c r="P1341" s="37" t="str">
        <f aca="false">IF(ISBLANK(O1341),"a","b")</f>
        <v>a</v>
      </c>
      <c r="Q1341" s="34" t="str">
        <f aca="false">IF(ISBLANK(B1341),"",IF(P1341="b",O1341,IF(P1341="a","")))</f>
        <v/>
      </c>
      <c r="R1341" s="35" t="n">
        <f aca="false">IF(ISBLANK(B1341),"",IF( ISBLANK(O1341), , 1))</f>
        <v>0</v>
      </c>
      <c r="S1341" s="38" t="str">
        <f aca="true">IF(ISBLANK(B1341),"",IF( ISBLANK(K1341), "" , IF( ISBLANK(O1341), (TODAY()-K1341)/365, (O1341-K1341)/365)) )</f>
        <v/>
      </c>
      <c r="T1341" s="38" t="str">
        <f aca="false">IF(ISBLANK(B1341),"",IF( ISBLANK(K1341), "" , IF( ISBLANK(O1341), ($Z$41-K1341)/365, (O1341-K1341)/365)) )</f>
        <v/>
      </c>
      <c r="U1341" s="38" t="str">
        <f aca="true">IF(ISBLANK(B1341),"",IF( ISBLANK(O1341), "", (TODAY()-O1341)/365))</f>
        <v/>
      </c>
      <c r="V1341" s="38" t="str">
        <f aca="false">IF(ISBLANK(B1341),"",IF( ISBLANK(O1341), "", ($Z$41-O1341)/365))</f>
        <v/>
      </c>
    </row>
    <row r="1342" customFormat="false" ht="15" hidden="false" customHeight="false" outlineLevel="0" collapsed="false">
      <c r="A1342" s="1" t="n">
        <v>1346</v>
      </c>
      <c r="B1342" s="28" t="n">
        <v>539</v>
      </c>
      <c r="C1342" s="29" t="n">
        <v>21</v>
      </c>
      <c r="D1342" s="30" t="str">
        <f aca="false">CONCATENATE(E1342,", ",F1342,", кв-ры: ",H1342,", агр: ",I1342,", ",W1342)</f>
        <v> Горького, 10/26/20, кв-ры: 1, агр: , </v>
      </c>
      <c r="E1342" s="31" t="s">
        <v>223</v>
      </c>
      <c r="F1342" s="31" t="s">
        <v>225</v>
      </c>
      <c r="G1342" s="31" t="n">
        <v>1</v>
      </c>
      <c r="H1342" s="31" t="n">
        <v>1</v>
      </c>
      <c r="I1342" s="32"/>
      <c r="J1342" s="4"/>
      <c r="K1342" s="46"/>
      <c r="L1342" s="34" t="str">
        <f aca="false">IF(ISBLANK(K1342),"a","b")</f>
        <v>a</v>
      </c>
      <c r="M1342" s="34" t="str">
        <f aca="false">IF(ISBLANK(B1342),"",IF(L1342="b",K1342,IF(L1342="a","")))</f>
        <v/>
      </c>
      <c r="N1342" s="35" t="n">
        <f aca="false">IF(ISBLANK(B1342),"",IF( ISBLANK(K1342), , IF( ISBLANK(O1342), 1,) ))</f>
        <v>0</v>
      </c>
      <c r="O1342" s="44"/>
      <c r="P1342" s="37" t="str">
        <f aca="false">IF(ISBLANK(O1342),"a","b")</f>
        <v>a</v>
      </c>
      <c r="Q1342" s="34" t="str">
        <f aca="false">IF(ISBLANK(B1342),"",IF(P1342="b",O1342,IF(P1342="a","")))</f>
        <v/>
      </c>
      <c r="R1342" s="35" t="n">
        <f aca="false">IF(ISBLANK(B1342),"",IF( ISBLANK(O1342), , 1))</f>
        <v>0</v>
      </c>
      <c r="S1342" s="38" t="str">
        <f aca="true">IF(ISBLANK(B1342),"",IF( ISBLANK(K1342), "" , IF( ISBLANK(O1342), (TODAY()-K1342)/365, (O1342-K1342)/365)) )</f>
        <v/>
      </c>
      <c r="T1342" s="38" t="str">
        <f aca="false">IF(ISBLANK(B1342),"",IF( ISBLANK(K1342), "" , IF( ISBLANK(O1342), ($Z$41-K1342)/365, (O1342-K1342)/365)) )</f>
        <v/>
      </c>
      <c r="U1342" s="38" t="str">
        <f aca="true">IF(ISBLANK(B1342),"",IF( ISBLANK(O1342), "", (TODAY()-O1342)/365))</f>
        <v/>
      </c>
      <c r="V1342" s="38" t="str">
        <f aca="false">IF(ISBLANK(B1342),"",IF( ISBLANK(O1342), "", ($Z$41-O1342)/365))</f>
        <v/>
      </c>
    </row>
    <row r="1343" customFormat="false" ht="15" hidden="false" customHeight="false" outlineLevel="0" collapsed="false">
      <c r="A1343" s="1" t="n">
        <v>1347</v>
      </c>
      <c r="B1343" s="28" t="n">
        <v>540</v>
      </c>
      <c r="C1343" s="29" t="n">
        <v>22</v>
      </c>
      <c r="D1343" s="30" t="str">
        <f aca="false">CONCATENATE(E1343,", ",F1343,", кв-ры: ",H1343,", агр: ",I1343,", ",W1343)</f>
        <v> Горького, 24, кв-ры: 1, агр: , </v>
      </c>
      <c r="E1343" s="31" t="s">
        <v>223</v>
      </c>
      <c r="F1343" s="31" t="n">
        <v>24</v>
      </c>
      <c r="G1343" s="31" t="n">
        <v>2</v>
      </c>
      <c r="H1343" s="31" t="n">
        <v>1</v>
      </c>
      <c r="I1343" s="32"/>
      <c r="J1343" s="4"/>
      <c r="K1343" s="46"/>
      <c r="L1343" s="34" t="str">
        <f aca="false">IF(ISBLANK(K1343),"a","b")</f>
        <v>a</v>
      </c>
      <c r="M1343" s="34" t="str">
        <f aca="false">IF(ISBLANK(B1343),"",IF(L1343="b",K1343,IF(L1343="a","")))</f>
        <v/>
      </c>
      <c r="N1343" s="35" t="n">
        <f aca="false">IF(ISBLANK(B1343),"",IF( ISBLANK(K1343), , IF( ISBLANK(O1343), 1,) ))</f>
        <v>0</v>
      </c>
      <c r="O1343" s="44"/>
      <c r="P1343" s="37" t="str">
        <f aca="false">IF(ISBLANK(O1343),"a","b")</f>
        <v>a</v>
      </c>
      <c r="Q1343" s="34" t="str">
        <f aca="false">IF(ISBLANK(B1343),"",IF(P1343="b",O1343,IF(P1343="a","")))</f>
        <v/>
      </c>
      <c r="R1343" s="35" t="n">
        <f aca="false">IF(ISBLANK(B1343),"",IF( ISBLANK(O1343), , 1))</f>
        <v>0</v>
      </c>
      <c r="S1343" s="38" t="str">
        <f aca="true">IF(ISBLANK(B1343),"",IF( ISBLANK(K1343), "" , IF( ISBLANK(O1343), (TODAY()-K1343)/365, (O1343-K1343)/365)) )</f>
        <v/>
      </c>
      <c r="T1343" s="38" t="str">
        <f aca="false">IF(ISBLANK(B1343),"",IF( ISBLANK(K1343), "" , IF( ISBLANK(O1343), ($Z$41-K1343)/365, (O1343-K1343)/365)) )</f>
        <v/>
      </c>
      <c r="U1343" s="38" t="str">
        <f aca="true">IF(ISBLANK(B1343),"",IF( ISBLANK(O1343), "", (TODAY()-O1343)/365))</f>
        <v/>
      </c>
      <c r="V1343" s="38" t="str">
        <f aca="false">IF(ISBLANK(B1343),"",IF( ISBLANK(O1343), "", ($Z$41-O1343)/365))</f>
        <v/>
      </c>
    </row>
    <row r="1344" customFormat="false" ht="15" hidden="false" customHeight="false" outlineLevel="0" collapsed="false">
      <c r="A1344" s="1" t="n">
        <v>1348</v>
      </c>
      <c r="B1344" s="28" t="n">
        <v>541</v>
      </c>
      <c r="C1344" s="29"/>
      <c r="D1344" s="30" t="str">
        <f aca="false">CONCATENATE(E1344,", ",F1344,", кв-ры: ",H1344,", агр: ",I1344,", ",W1344)</f>
        <v>, , кв-ры: 2, агр: , </v>
      </c>
      <c r="E1344" s="31"/>
      <c r="F1344" s="31"/>
      <c r="G1344" s="31"/>
      <c r="H1344" s="31" t="n">
        <v>2</v>
      </c>
      <c r="I1344" s="32"/>
      <c r="J1344" s="4"/>
      <c r="K1344" s="46"/>
      <c r="L1344" s="34" t="str">
        <f aca="false">IF(ISBLANK(K1344),"a","b")</f>
        <v>a</v>
      </c>
      <c r="M1344" s="34" t="str">
        <f aca="false">IF(ISBLANK(B1344),"",IF(L1344="b",K1344,IF(L1344="a","")))</f>
        <v/>
      </c>
      <c r="N1344" s="35" t="n">
        <f aca="false">IF(ISBLANK(B1344),"",IF( ISBLANK(K1344), , IF( ISBLANK(O1344), 1,) ))</f>
        <v>0</v>
      </c>
      <c r="O1344" s="44"/>
      <c r="P1344" s="37" t="str">
        <f aca="false">IF(ISBLANK(O1344),"a","b")</f>
        <v>a</v>
      </c>
      <c r="Q1344" s="34" t="str">
        <f aca="false">IF(ISBLANK(B1344),"",IF(P1344="b",O1344,IF(P1344="a","")))</f>
        <v/>
      </c>
      <c r="R1344" s="35" t="n">
        <f aca="false">IF(ISBLANK(B1344),"",IF( ISBLANK(O1344), , 1))</f>
        <v>0</v>
      </c>
      <c r="S1344" s="38" t="str">
        <f aca="true">IF(ISBLANK(B1344),"",IF( ISBLANK(K1344), "" , IF( ISBLANK(O1344), (TODAY()-K1344)/365, (O1344-K1344)/365)) )</f>
        <v/>
      </c>
      <c r="T1344" s="38" t="str">
        <f aca="false">IF(ISBLANK(B1344),"",IF( ISBLANK(K1344), "" , IF( ISBLANK(O1344), ($Z$41-K1344)/365, (O1344-K1344)/365)) )</f>
        <v/>
      </c>
      <c r="U1344" s="38" t="str">
        <f aca="true">IF(ISBLANK(B1344),"",IF( ISBLANK(O1344), "", (TODAY()-O1344)/365))</f>
        <v/>
      </c>
      <c r="V1344" s="38" t="str">
        <f aca="false">IF(ISBLANK(B1344),"",IF( ISBLANK(O1344), "", ($Z$41-O1344)/365))</f>
        <v/>
      </c>
    </row>
    <row r="1345" customFormat="false" ht="15" hidden="false" customHeight="false" outlineLevel="0" collapsed="false">
      <c r="A1345" s="1" t="n">
        <v>1349</v>
      </c>
      <c r="B1345" s="28" t="n">
        <v>542</v>
      </c>
      <c r="C1345" s="29" t="n">
        <v>23</v>
      </c>
      <c r="D1345" s="30" t="str">
        <f aca="false">CONCATENATE(E1345,", ",F1345,", кв-ры: ",H1345,", агр: ",I1345,", ",W1345)</f>
        <v> Горького, 22, кв-ры: 1, агр: , </v>
      </c>
      <c r="E1345" s="31" t="s">
        <v>223</v>
      </c>
      <c r="F1345" s="31" t="n">
        <v>22</v>
      </c>
      <c r="G1345" s="31" t="n">
        <v>2</v>
      </c>
      <c r="H1345" s="31" t="n">
        <v>1</v>
      </c>
      <c r="I1345" s="32"/>
      <c r="J1345" s="4"/>
      <c r="K1345" s="46"/>
      <c r="L1345" s="34" t="str">
        <f aca="false">IF(ISBLANK(K1345),"a","b")</f>
        <v>a</v>
      </c>
      <c r="M1345" s="34" t="str">
        <f aca="false">IF(ISBLANK(B1345),"",IF(L1345="b",K1345,IF(L1345="a","")))</f>
        <v/>
      </c>
      <c r="N1345" s="35" t="n">
        <f aca="false">IF(ISBLANK(B1345),"",IF( ISBLANK(K1345), , IF( ISBLANK(O1345), 1,) ))</f>
        <v>0</v>
      </c>
      <c r="O1345" s="44"/>
      <c r="P1345" s="37" t="str">
        <f aca="false">IF(ISBLANK(O1345),"a","b")</f>
        <v>a</v>
      </c>
      <c r="Q1345" s="34" t="str">
        <f aca="false">IF(ISBLANK(B1345),"",IF(P1345="b",O1345,IF(P1345="a","")))</f>
        <v/>
      </c>
      <c r="R1345" s="35" t="n">
        <f aca="false">IF(ISBLANK(B1345),"",IF( ISBLANK(O1345), , 1))</f>
        <v>0</v>
      </c>
      <c r="S1345" s="38" t="str">
        <f aca="true">IF(ISBLANK(B1345),"",IF( ISBLANK(K1345), "" , IF( ISBLANK(O1345), (TODAY()-K1345)/365, (O1345-K1345)/365)) )</f>
        <v/>
      </c>
      <c r="T1345" s="38" t="str">
        <f aca="false">IF(ISBLANK(B1345),"",IF( ISBLANK(K1345), "" , IF( ISBLANK(O1345), ($Z$41-K1345)/365, (O1345-K1345)/365)) )</f>
        <v/>
      </c>
      <c r="U1345" s="38" t="str">
        <f aca="true">IF(ISBLANK(B1345),"",IF( ISBLANK(O1345), "", (TODAY()-O1345)/365))</f>
        <v/>
      </c>
      <c r="V1345" s="38" t="str">
        <f aca="false">IF(ISBLANK(B1345),"",IF( ISBLANK(O1345), "", ($Z$41-O1345)/365))</f>
        <v/>
      </c>
    </row>
    <row r="1346" customFormat="false" ht="15" hidden="false" customHeight="false" outlineLevel="0" collapsed="false">
      <c r="A1346" s="1" t="n">
        <v>1350</v>
      </c>
      <c r="B1346" s="28" t="n">
        <v>543</v>
      </c>
      <c r="C1346" s="29"/>
      <c r="D1346" s="30" t="str">
        <f aca="false">CONCATENATE(E1346,", ",F1346,", кв-ры: ",H1346,", агр: ",I1346,", ",W1346)</f>
        <v>, , кв-ры: 2, агр: , </v>
      </c>
      <c r="E1346" s="31"/>
      <c r="F1346" s="31"/>
      <c r="G1346" s="31"/>
      <c r="H1346" s="31" t="n">
        <v>2</v>
      </c>
      <c r="I1346" s="32"/>
      <c r="J1346" s="4"/>
      <c r="K1346" s="46"/>
      <c r="L1346" s="34" t="str">
        <f aca="false">IF(ISBLANK(K1346),"a","b")</f>
        <v>a</v>
      </c>
      <c r="M1346" s="34" t="str">
        <f aca="false">IF(ISBLANK(B1346),"",IF(L1346="b",K1346,IF(L1346="a","")))</f>
        <v/>
      </c>
      <c r="N1346" s="35" t="n">
        <f aca="false">IF(ISBLANK(B1346),"",IF( ISBLANK(K1346), , IF( ISBLANK(O1346), 1,) ))</f>
        <v>0</v>
      </c>
      <c r="O1346" s="44"/>
      <c r="P1346" s="37" t="str">
        <f aca="false">IF(ISBLANK(O1346),"a","b")</f>
        <v>a</v>
      </c>
      <c r="Q1346" s="34" t="str">
        <f aca="false">IF(ISBLANK(B1346),"",IF(P1346="b",O1346,IF(P1346="a","")))</f>
        <v/>
      </c>
      <c r="R1346" s="35" t="n">
        <f aca="false">IF(ISBLANK(B1346),"",IF( ISBLANK(O1346), , 1))</f>
        <v>0</v>
      </c>
      <c r="S1346" s="38" t="str">
        <f aca="true">IF(ISBLANK(B1346),"",IF( ISBLANK(K1346), "" , IF( ISBLANK(O1346), (TODAY()-K1346)/365, (O1346-K1346)/365)) )</f>
        <v/>
      </c>
      <c r="T1346" s="38" t="str">
        <f aca="false">IF(ISBLANK(B1346),"",IF( ISBLANK(K1346), "" , IF( ISBLANK(O1346), ($Z$41-K1346)/365, (O1346-K1346)/365)) )</f>
        <v/>
      </c>
      <c r="U1346" s="38" t="str">
        <f aca="true">IF(ISBLANK(B1346),"",IF( ISBLANK(O1346), "", (TODAY()-O1346)/365))</f>
        <v/>
      </c>
      <c r="V1346" s="38" t="str">
        <f aca="false">IF(ISBLANK(B1346),"",IF( ISBLANK(O1346), "", ($Z$41-O1346)/365))</f>
        <v/>
      </c>
    </row>
    <row r="1347" customFormat="false" ht="15" hidden="false" customHeight="false" outlineLevel="0" collapsed="false">
      <c r="A1347" s="1" t="n">
        <v>1351</v>
      </c>
      <c r="B1347" s="28" t="n">
        <v>544</v>
      </c>
      <c r="C1347" s="29" t="n">
        <v>24</v>
      </c>
      <c r="D1347" s="30" t="str">
        <f aca="false">CONCATENATE(E1347,", ",F1347,", кв-ры: ",H1347,", агр: ",I1347,", ",W1347)</f>
        <v> Горького, 9/20/20, кв-ры: 1, агр: , </v>
      </c>
      <c r="E1347" s="31" t="s">
        <v>223</v>
      </c>
      <c r="F1347" s="31" t="s">
        <v>226</v>
      </c>
      <c r="G1347" s="31" t="n">
        <v>2</v>
      </c>
      <c r="H1347" s="31" t="n">
        <v>1</v>
      </c>
      <c r="I1347" s="32"/>
      <c r="J1347" s="4"/>
      <c r="K1347" s="46"/>
      <c r="L1347" s="34" t="str">
        <f aca="false">IF(ISBLANK(K1347),"a","b")</f>
        <v>a</v>
      </c>
      <c r="M1347" s="34" t="str">
        <f aca="false">IF(ISBLANK(B1347),"",IF(L1347="b",K1347,IF(L1347="a","")))</f>
        <v/>
      </c>
      <c r="N1347" s="35" t="n">
        <f aca="false">IF(ISBLANK(B1347),"",IF( ISBLANK(K1347), , IF( ISBLANK(O1347), 1,) ))</f>
        <v>0</v>
      </c>
      <c r="O1347" s="44"/>
      <c r="P1347" s="37" t="str">
        <f aca="false">IF(ISBLANK(O1347),"a","b")</f>
        <v>a</v>
      </c>
      <c r="Q1347" s="34" t="str">
        <f aca="false">IF(ISBLANK(B1347),"",IF(P1347="b",O1347,IF(P1347="a","")))</f>
        <v/>
      </c>
      <c r="R1347" s="35" t="n">
        <f aca="false">IF(ISBLANK(B1347),"",IF( ISBLANK(O1347), , 1))</f>
        <v>0</v>
      </c>
      <c r="S1347" s="38" t="str">
        <f aca="true">IF(ISBLANK(B1347),"",IF( ISBLANK(K1347), "" , IF( ISBLANK(O1347), (TODAY()-K1347)/365, (O1347-K1347)/365)) )</f>
        <v/>
      </c>
      <c r="T1347" s="38" t="str">
        <f aca="false">IF(ISBLANK(B1347),"",IF( ISBLANK(K1347), "" , IF( ISBLANK(O1347), ($Z$41-K1347)/365, (O1347-K1347)/365)) )</f>
        <v/>
      </c>
      <c r="U1347" s="38" t="str">
        <f aca="true">IF(ISBLANK(B1347),"",IF( ISBLANK(O1347), "", (TODAY()-O1347)/365))</f>
        <v/>
      </c>
      <c r="V1347" s="38" t="str">
        <f aca="false">IF(ISBLANK(B1347),"",IF( ISBLANK(O1347), "", ($Z$41-O1347)/365))</f>
        <v/>
      </c>
    </row>
    <row r="1348" customFormat="false" ht="15" hidden="false" customHeight="false" outlineLevel="0" collapsed="false">
      <c r="A1348" s="1" t="n">
        <v>1352</v>
      </c>
      <c r="B1348" s="28" t="n">
        <v>545</v>
      </c>
      <c r="C1348" s="29"/>
      <c r="D1348" s="30" t="str">
        <f aca="false">CONCATENATE(E1348,", ",F1348,", кв-ры: ",H1348,", агр: ",I1348,", ",W1348)</f>
        <v>, , кв-ры: 2, агр: , </v>
      </c>
      <c r="E1348" s="31"/>
      <c r="F1348" s="31"/>
      <c r="G1348" s="31"/>
      <c r="H1348" s="31" t="n">
        <v>2</v>
      </c>
      <c r="I1348" s="32"/>
      <c r="J1348" s="4"/>
      <c r="K1348" s="46"/>
      <c r="L1348" s="34" t="str">
        <f aca="false">IF(ISBLANK(K1348),"a","b")</f>
        <v>a</v>
      </c>
      <c r="M1348" s="34" t="str">
        <f aca="false">IF(ISBLANK(B1348),"",IF(L1348="b",K1348,IF(L1348="a","")))</f>
        <v/>
      </c>
      <c r="N1348" s="35" t="n">
        <f aca="false">IF(ISBLANK(B1348),"",IF( ISBLANK(K1348), , IF( ISBLANK(O1348), 1,) ))</f>
        <v>0</v>
      </c>
      <c r="O1348" s="44"/>
      <c r="P1348" s="37" t="str">
        <f aca="false">IF(ISBLANK(O1348),"a","b")</f>
        <v>a</v>
      </c>
      <c r="Q1348" s="34" t="str">
        <f aca="false">IF(ISBLANK(B1348),"",IF(P1348="b",O1348,IF(P1348="a","")))</f>
        <v/>
      </c>
      <c r="R1348" s="35" t="n">
        <f aca="false">IF(ISBLANK(B1348),"",IF( ISBLANK(O1348), , 1))</f>
        <v>0</v>
      </c>
      <c r="S1348" s="38" t="str">
        <f aca="true">IF(ISBLANK(B1348),"",IF( ISBLANK(K1348), "" , IF( ISBLANK(O1348), (TODAY()-K1348)/365, (O1348-K1348)/365)) )</f>
        <v/>
      </c>
      <c r="T1348" s="38" t="str">
        <f aca="false">IF(ISBLANK(B1348),"",IF( ISBLANK(K1348), "" , IF( ISBLANK(O1348), ($Z$41-K1348)/365, (O1348-K1348)/365)) )</f>
        <v/>
      </c>
      <c r="U1348" s="38" t="str">
        <f aca="true">IF(ISBLANK(B1348),"",IF( ISBLANK(O1348), "", (TODAY()-O1348)/365))</f>
        <v/>
      </c>
      <c r="V1348" s="38" t="str">
        <f aca="false">IF(ISBLANK(B1348),"",IF( ISBLANK(O1348), "", ($Z$41-O1348)/365))</f>
        <v/>
      </c>
    </row>
    <row r="1349" customFormat="false" ht="15" hidden="false" customHeight="false" outlineLevel="0" collapsed="false">
      <c r="A1349" s="1" t="n">
        <v>1353</v>
      </c>
      <c r="B1349" s="28" t="n">
        <v>546</v>
      </c>
      <c r="C1349" s="29" t="n">
        <v>25</v>
      </c>
      <c r="D1349" s="30" t="str">
        <f aca="false">CONCATENATE(E1349,", ",F1349,", кв-ры: ",H1349,", агр: ",I1349,", ",W1349)</f>
        <v> Горького, 1/18/00, кв-ры: 1, агр: , </v>
      </c>
      <c r="E1349" s="31" t="s">
        <v>223</v>
      </c>
      <c r="F1349" s="31" t="s">
        <v>227</v>
      </c>
      <c r="G1349" s="31" t="n">
        <v>2</v>
      </c>
      <c r="H1349" s="31" t="n">
        <v>1</v>
      </c>
      <c r="I1349" s="32"/>
      <c r="J1349" s="4"/>
      <c r="K1349" s="46"/>
      <c r="L1349" s="34" t="str">
        <f aca="false">IF(ISBLANK(K1349),"a","b")</f>
        <v>a</v>
      </c>
      <c r="M1349" s="34" t="str">
        <f aca="false">IF(ISBLANK(B1349),"",IF(L1349="b",K1349,IF(L1349="a","")))</f>
        <v/>
      </c>
      <c r="N1349" s="35" t="n">
        <f aca="false">IF(ISBLANK(B1349),"",IF( ISBLANK(K1349), , IF( ISBLANK(O1349), 1,) ))</f>
        <v>0</v>
      </c>
      <c r="O1349" s="44"/>
      <c r="P1349" s="37" t="str">
        <f aca="false">IF(ISBLANK(O1349),"a","b")</f>
        <v>a</v>
      </c>
      <c r="Q1349" s="34" t="str">
        <f aca="false">IF(ISBLANK(B1349),"",IF(P1349="b",O1349,IF(P1349="a","")))</f>
        <v/>
      </c>
      <c r="R1349" s="35" t="n">
        <f aca="false">IF(ISBLANK(B1349),"",IF( ISBLANK(O1349), , 1))</f>
        <v>0</v>
      </c>
      <c r="S1349" s="38" t="str">
        <f aca="true">IF(ISBLANK(B1349),"",IF( ISBLANK(K1349), "" , IF( ISBLANK(O1349), (TODAY()-K1349)/365, (O1349-K1349)/365)) )</f>
        <v/>
      </c>
      <c r="T1349" s="38" t="str">
        <f aca="false">IF(ISBLANK(B1349),"",IF( ISBLANK(K1349), "" , IF( ISBLANK(O1349), ($Z$41-K1349)/365, (O1349-K1349)/365)) )</f>
        <v/>
      </c>
      <c r="U1349" s="38" t="str">
        <f aca="true">IF(ISBLANK(B1349),"",IF( ISBLANK(O1349), "", (TODAY()-O1349)/365))</f>
        <v/>
      </c>
      <c r="V1349" s="38" t="str">
        <f aca="false">IF(ISBLANK(B1349),"",IF( ISBLANK(O1349), "", ($Z$41-O1349)/365))</f>
        <v/>
      </c>
    </row>
    <row r="1350" customFormat="false" ht="15" hidden="false" customHeight="false" outlineLevel="0" collapsed="false">
      <c r="A1350" s="1" t="n">
        <v>1354</v>
      </c>
      <c r="B1350" s="28" t="n">
        <v>547</v>
      </c>
      <c r="C1350" s="29"/>
      <c r="D1350" s="30" t="str">
        <f aca="false">CONCATENATE(E1350,", ",F1350,", кв-ры: ",H1350,", агр: ",I1350,", ",W1350)</f>
        <v>, , кв-ры: 2, агр: , </v>
      </c>
      <c r="E1350" s="31"/>
      <c r="F1350" s="31"/>
      <c r="G1350" s="31"/>
      <c r="H1350" s="31" t="n">
        <v>2</v>
      </c>
      <c r="I1350" s="32"/>
      <c r="J1350" s="4"/>
      <c r="K1350" s="46"/>
      <c r="L1350" s="34" t="str">
        <f aca="false">IF(ISBLANK(K1350),"a","b")</f>
        <v>a</v>
      </c>
      <c r="M1350" s="34" t="str">
        <f aca="false">IF(ISBLANK(B1350),"",IF(L1350="b",K1350,IF(L1350="a","")))</f>
        <v/>
      </c>
      <c r="N1350" s="35" t="n">
        <f aca="false">IF(ISBLANK(B1350),"",IF( ISBLANK(K1350), , IF( ISBLANK(O1350), 1,) ))</f>
        <v>0</v>
      </c>
      <c r="O1350" s="44"/>
      <c r="P1350" s="37" t="str">
        <f aca="false">IF(ISBLANK(O1350),"a","b")</f>
        <v>a</v>
      </c>
      <c r="Q1350" s="34" t="str">
        <f aca="false">IF(ISBLANK(B1350),"",IF(P1350="b",O1350,IF(P1350="a","")))</f>
        <v/>
      </c>
      <c r="R1350" s="35" t="n">
        <f aca="false">IF(ISBLANK(B1350),"",IF( ISBLANK(O1350), , 1))</f>
        <v>0</v>
      </c>
      <c r="S1350" s="38" t="str">
        <f aca="true">IF(ISBLANK(B1350),"",IF( ISBLANK(K1350), "" , IF( ISBLANK(O1350), (TODAY()-K1350)/365, (O1350-K1350)/365)) )</f>
        <v/>
      </c>
      <c r="T1350" s="38" t="str">
        <f aca="false">IF(ISBLANK(B1350),"",IF( ISBLANK(K1350), "" , IF( ISBLANK(O1350), ($Z$41-K1350)/365, (O1350-K1350)/365)) )</f>
        <v/>
      </c>
      <c r="U1350" s="38" t="str">
        <f aca="true">IF(ISBLANK(B1350),"",IF( ISBLANK(O1350), "", (TODAY()-O1350)/365))</f>
        <v/>
      </c>
      <c r="V1350" s="38" t="str">
        <f aca="false">IF(ISBLANK(B1350),"",IF( ISBLANK(O1350), "", ($Z$41-O1350)/365))</f>
        <v/>
      </c>
    </row>
    <row r="1351" customFormat="false" ht="15" hidden="false" customHeight="false" outlineLevel="0" collapsed="false">
      <c r="A1351" s="1" t="n">
        <v>1355</v>
      </c>
      <c r="B1351" s="28" t="n">
        <v>548</v>
      </c>
      <c r="C1351" s="29" t="n">
        <v>26</v>
      </c>
      <c r="D1351" s="30" t="str">
        <f aca="false">CONCATENATE(E1351,", ",F1351,", кв-ры: ",H1351,", агр: ",I1351,", ",W1351)</f>
        <v> Горького, 14, кв-ры: 1, агр: , </v>
      </c>
      <c r="E1351" s="31" t="s">
        <v>223</v>
      </c>
      <c r="F1351" s="31" t="n">
        <v>14</v>
      </c>
      <c r="G1351" s="31" t="n">
        <v>2</v>
      </c>
      <c r="H1351" s="31" t="n">
        <v>1</v>
      </c>
      <c r="I1351" s="32"/>
      <c r="J1351" s="4"/>
      <c r="K1351" s="46"/>
      <c r="L1351" s="34" t="str">
        <f aca="false">IF(ISBLANK(K1351),"a","b")</f>
        <v>a</v>
      </c>
      <c r="M1351" s="34" t="str">
        <f aca="false">IF(ISBLANK(B1351),"",IF(L1351="b",K1351,IF(L1351="a","")))</f>
        <v/>
      </c>
      <c r="N1351" s="35" t="n">
        <f aca="false">IF(ISBLANK(B1351),"",IF( ISBLANK(K1351), , IF( ISBLANK(O1351), 1,) ))</f>
        <v>0</v>
      </c>
      <c r="O1351" s="44"/>
      <c r="P1351" s="37" t="str">
        <f aca="false">IF(ISBLANK(O1351),"a","b")</f>
        <v>a</v>
      </c>
      <c r="Q1351" s="34" t="str">
        <f aca="false">IF(ISBLANK(B1351),"",IF(P1351="b",O1351,IF(P1351="a","")))</f>
        <v/>
      </c>
      <c r="R1351" s="35" t="n">
        <f aca="false">IF(ISBLANK(B1351),"",IF( ISBLANK(O1351), , 1))</f>
        <v>0</v>
      </c>
      <c r="S1351" s="38" t="str">
        <f aca="true">IF(ISBLANK(B1351),"",IF( ISBLANK(K1351), "" , IF( ISBLANK(O1351), (TODAY()-K1351)/365, (O1351-K1351)/365)) )</f>
        <v/>
      </c>
      <c r="T1351" s="38" t="str">
        <f aca="false">IF(ISBLANK(B1351),"",IF( ISBLANK(K1351), "" , IF( ISBLANK(O1351), ($Z$41-K1351)/365, (O1351-K1351)/365)) )</f>
        <v/>
      </c>
      <c r="U1351" s="38" t="str">
        <f aca="true">IF(ISBLANK(B1351),"",IF( ISBLANK(O1351), "", (TODAY()-O1351)/365))</f>
        <v/>
      </c>
      <c r="V1351" s="38" t="str">
        <f aca="false">IF(ISBLANK(B1351),"",IF( ISBLANK(O1351), "", ($Z$41-O1351)/365))</f>
        <v/>
      </c>
    </row>
    <row r="1352" customFormat="false" ht="15" hidden="false" customHeight="false" outlineLevel="0" collapsed="false">
      <c r="A1352" s="1" t="n">
        <v>1356</v>
      </c>
      <c r="B1352" s="28" t="n">
        <v>549</v>
      </c>
      <c r="C1352" s="29"/>
      <c r="D1352" s="30" t="str">
        <f aca="false">CONCATENATE(E1352,", ",F1352,", кв-ры: ",H1352,", агр: ",I1352,", ",W1352)</f>
        <v>, , кв-ры: 2, агр: , </v>
      </c>
      <c r="E1352" s="31"/>
      <c r="F1352" s="31"/>
      <c r="G1352" s="31"/>
      <c r="H1352" s="31" t="n">
        <v>2</v>
      </c>
      <c r="I1352" s="32"/>
      <c r="J1352" s="4"/>
      <c r="K1352" s="46"/>
      <c r="L1352" s="34" t="str">
        <f aca="false">IF(ISBLANK(K1352),"a","b")</f>
        <v>a</v>
      </c>
      <c r="M1352" s="34" t="str">
        <f aca="false">IF(ISBLANK(B1352),"",IF(L1352="b",K1352,IF(L1352="a","")))</f>
        <v/>
      </c>
      <c r="N1352" s="35" t="n">
        <f aca="false">IF(ISBLANK(B1352),"",IF( ISBLANK(K1352), , IF( ISBLANK(O1352), 1,) ))</f>
        <v>0</v>
      </c>
      <c r="O1352" s="44"/>
      <c r="P1352" s="37" t="str">
        <f aca="false">IF(ISBLANK(O1352),"a","b")</f>
        <v>a</v>
      </c>
      <c r="Q1352" s="34" t="str">
        <f aca="false">IF(ISBLANK(B1352),"",IF(P1352="b",O1352,IF(P1352="a","")))</f>
        <v/>
      </c>
      <c r="R1352" s="35" t="n">
        <f aca="false">IF(ISBLANK(B1352),"",IF( ISBLANK(O1352), , 1))</f>
        <v>0</v>
      </c>
      <c r="S1352" s="38" t="str">
        <f aca="true">IF(ISBLANK(B1352),"",IF( ISBLANK(K1352), "" , IF( ISBLANK(O1352), (TODAY()-K1352)/365, (O1352-K1352)/365)) )</f>
        <v/>
      </c>
      <c r="T1352" s="38" t="str">
        <f aca="false">IF(ISBLANK(B1352),"",IF( ISBLANK(K1352), "" , IF( ISBLANK(O1352), ($Z$41-K1352)/365, (O1352-K1352)/365)) )</f>
        <v/>
      </c>
      <c r="U1352" s="38" t="str">
        <f aca="true">IF(ISBLANK(B1352),"",IF( ISBLANK(O1352), "", (TODAY()-O1352)/365))</f>
        <v/>
      </c>
      <c r="V1352" s="38" t="str">
        <f aca="false">IF(ISBLANK(B1352),"",IF( ISBLANK(O1352), "", ($Z$41-O1352)/365))</f>
        <v/>
      </c>
    </row>
    <row r="1353" customFormat="false" ht="15" hidden="false" customHeight="false" outlineLevel="0" collapsed="false">
      <c r="A1353" s="1" t="n">
        <v>1357</v>
      </c>
      <c r="B1353" s="28" t="n">
        <v>550</v>
      </c>
      <c r="C1353" s="29" t="n">
        <v>1</v>
      </c>
      <c r="D1353" s="30" t="str">
        <f aca="false">CONCATENATE(E1353,", ",F1353,", кв-ры: ",H1353,", агр: ",I1353,", ",W1353)</f>
        <v> Гастелло, 2, кв-ры: 1,11,21,31,41,51,, агр: , </v>
      </c>
      <c r="E1353" s="31" t="s">
        <v>228</v>
      </c>
      <c r="F1353" s="31" t="n">
        <v>2</v>
      </c>
      <c r="G1353" s="31" t="n">
        <v>60</v>
      </c>
      <c r="H1353" s="31" t="s">
        <v>77</v>
      </c>
      <c r="I1353" s="32"/>
      <c r="J1353" s="4"/>
      <c r="K1353" s="46"/>
      <c r="L1353" s="34" t="str">
        <f aca="false">IF(ISBLANK(K1353),"a","b")</f>
        <v>a</v>
      </c>
      <c r="M1353" s="34" t="str">
        <f aca="false">IF(ISBLANK(B1353),"",IF(L1353="b",K1353,IF(L1353="a","")))</f>
        <v/>
      </c>
      <c r="N1353" s="35" t="n">
        <f aca="false">IF(ISBLANK(B1353),"",IF( ISBLANK(K1353), , IF( ISBLANK(O1353), 1,) ))</f>
        <v>0</v>
      </c>
      <c r="O1353" s="44"/>
      <c r="P1353" s="37" t="str">
        <f aca="false">IF(ISBLANK(O1353),"a","b")</f>
        <v>a</v>
      </c>
      <c r="Q1353" s="34" t="str">
        <f aca="false">IF(ISBLANK(B1353),"",IF(P1353="b",O1353,IF(P1353="a","")))</f>
        <v/>
      </c>
      <c r="R1353" s="35" t="n">
        <f aca="false">IF(ISBLANK(B1353),"",IF( ISBLANK(O1353), , 1))</f>
        <v>0</v>
      </c>
      <c r="S1353" s="38" t="str">
        <f aca="true">IF(ISBLANK(B1353),"",IF( ISBLANK(K1353), "" , IF( ISBLANK(O1353), (TODAY()-K1353)/365, (O1353-K1353)/365)) )</f>
        <v/>
      </c>
      <c r="T1353" s="38" t="str">
        <f aca="false">IF(ISBLANK(B1353),"",IF( ISBLANK(K1353), "" , IF( ISBLANK(O1353), ($Z$41-K1353)/365, (O1353-K1353)/365)) )</f>
        <v/>
      </c>
      <c r="U1353" s="38" t="str">
        <f aca="true">IF(ISBLANK(B1353),"",IF( ISBLANK(O1353), "", (TODAY()-O1353)/365))</f>
        <v/>
      </c>
      <c r="V1353" s="38" t="str">
        <f aca="false">IF(ISBLANK(B1353),"",IF( ISBLANK(O1353), "", ($Z$41-O1353)/365))</f>
        <v/>
      </c>
    </row>
    <row r="1354" customFormat="false" ht="15" hidden="false" customHeight="false" outlineLevel="0" collapsed="false">
      <c r="A1354" s="1" t="n">
        <v>1358</v>
      </c>
      <c r="B1354" s="28" t="n">
        <v>551</v>
      </c>
      <c r="C1354" s="29"/>
      <c r="D1354" s="30" t="str">
        <f aca="false">CONCATENATE(E1354,", ",F1354,", кв-ры: ",H1354,", агр: ",I1354,", ",W1354)</f>
        <v>, , кв-ры: 2,12,22,32,42,52,, агр: , </v>
      </c>
      <c r="E1354" s="31"/>
      <c r="F1354" s="31"/>
      <c r="G1354" s="31"/>
      <c r="H1354" s="31" t="s">
        <v>78</v>
      </c>
      <c r="I1354" s="32"/>
      <c r="J1354" s="4"/>
      <c r="K1354" s="46"/>
      <c r="L1354" s="34" t="str">
        <f aca="false">IF(ISBLANK(K1354),"a","b")</f>
        <v>a</v>
      </c>
      <c r="M1354" s="34" t="str">
        <f aca="false">IF(ISBLANK(B1354),"",IF(L1354="b",K1354,IF(L1354="a","")))</f>
        <v/>
      </c>
      <c r="N1354" s="35" t="n">
        <f aca="false">IF(ISBLANK(B1354),"",IF( ISBLANK(K1354), , IF( ISBLANK(O1354), 1,) ))</f>
        <v>0</v>
      </c>
      <c r="O1354" s="44"/>
      <c r="P1354" s="37" t="str">
        <f aca="false">IF(ISBLANK(O1354),"a","b")</f>
        <v>a</v>
      </c>
      <c r="Q1354" s="34" t="str">
        <f aca="false">IF(ISBLANK(B1354),"",IF(P1354="b",O1354,IF(P1354="a","")))</f>
        <v/>
      </c>
      <c r="R1354" s="35" t="n">
        <f aca="false">IF(ISBLANK(B1354),"",IF( ISBLANK(O1354), , 1))</f>
        <v>0</v>
      </c>
      <c r="S1354" s="38" t="str">
        <f aca="true">IF(ISBLANK(B1354),"",IF( ISBLANK(K1354), "" , IF( ISBLANK(O1354), (TODAY()-K1354)/365, (O1354-K1354)/365)) )</f>
        <v/>
      </c>
      <c r="T1354" s="38" t="str">
        <f aca="false">IF(ISBLANK(B1354),"",IF( ISBLANK(K1354), "" , IF( ISBLANK(O1354), ($Z$41-K1354)/365, (O1354-K1354)/365)) )</f>
        <v/>
      </c>
      <c r="U1354" s="38" t="str">
        <f aca="true">IF(ISBLANK(B1354),"",IF( ISBLANK(O1354), "", (TODAY()-O1354)/365))</f>
        <v/>
      </c>
      <c r="V1354" s="38" t="str">
        <f aca="false">IF(ISBLANK(B1354),"",IF( ISBLANK(O1354), "", ($Z$41-O1354)/365))</f>
        <v/>
      </c>
    </row>
    <row r="1355" customFormat="false" ht="15" hidden="false" customHeight="false" outlineLevel="0" collapsed="false">
      <c r="A1355" s="1" t="n">
        <v>1359</v>
      </c>
      <c r="B1355" s="28" t="n">
        <v>552</v>
      </c>
      <c r="C1355" s="29"/>
      <c r="D1355" s="30" t="str">
        <f aca="false">CONCATENATE(E1355,", ",F1355,", кв-ры: ",H1355,", агр: ",I1355,", ",W1355)</f>
        <v>, , кв-ры: 3,13,23,33,43,53,, агр: , </v>
      </c>
      <c r="E1355" s="31"/>
      <c r="F1355" s="31"/>
      <c r="G1355" s="31"/>
      <c r="H1355" s="31" t="s">
        <v>79</v>
      </c>
      <c r="I1355" s="32"/>
      <c r="J1355" s="4"/>
      <c r="K1355" s="46"/>
      <c r="L1355" s="34" t="str">
        <f aca="false">IF(ISBLANK(K1355),"a","b")</f>
        <v>a</v>
      </c>
      <c r="M1355" s="34" t="str">
        <f aca="false">IF(ISBLANK(B1355),"",IF(L1355="b",K1355,IF(L1355="a","")))</f>
        <v/>
      </c>
      <c r="N1355" s="35" t="n">
        <f aca="false">IF(ISBLANK(B1355),"",IF( ISBLANK(K1355), , IF( ISBLANK(O1355), 1,) ))</f>
        <v>0</v>
      </c>
      <c r="O1355" s="44"/>
      <c r="P1355" s="37" t="str">
        <f aca="false">IF(ISBLANK(O1355),"a","b")</f>
        <v>a</v>
      </c>
      <c r="Q1355" s="34" t="str">
        <f aca="false">IF(ISBLANK(B1355),"",IF(P1355="b",O1355,IF(P1355="a","")))</f>
        <v/>
      </c>
      <c r="R1355" s="35" t="n">
        <f aca="false">IF(ISBLANK(B1355),"",IF( ISBLANK(O1355), , 1))</f>
        <v>0</v>
      </c>
      <c r="S1355" s="38" t="str">
        <f aca="true">IF(ISBLANK(B1355),"",IF( ISBLANK(K1355), "" , IF( ISBLANK(O1355), (TODAY()-K1355)/365, (O1355-K1355)/365)) )</f>
        <v/>
      </c>
      <c r="T1355" s="38" t="str">
        <f aca="false">IF(ISBLANK(B1355),"",IF( ISBLANK(K1355), "" , IF( ISBLANK(O1355), ($Z$41-K1355)/365, (O1355-K1355)/365)) )</f>
        <v/>
      </c>
      <c r="U1355" s="38" t="str">
        <f aca="true">IF(ISBLANK(B1355),"",IF( ISBLANK(O1355), "", (TODAY()-O1355)/365))</f>
        <v/>
      </c>
      <c r="V1355" s="38" t="str">
        <f aca="false">IF(ISBLANK(B1355),"",IF( ISBLANK(O1355), "", ($Z$41-O1355)/365))</f>
        <v/>
      </c>
    </row>
    <row r="1356" customFormat="false" ht="15" hidden="false" customHeight="false" outlineLevel="0" collapsed="false">
      <c r="A1356" s="1" t="n">
        <v>1360</v>
      </c>
      <c r="B1356" s="28" t="n">
        <v>553</v>
      </c>
      <c r="C1356" s="29"/>
      <c r="D1356" s="30" t="str">
        <f aca="false">CONCATENATE(E1356,", ",F1356,", кв-ры: ",H1356,", агр: ",I1356,", ",W1356)</f>
        <v>, , кв-ры: 4,14,24,34,44,54,, агр: , </v>
      </c>
      <c r="E1356" s="31"/>
      <c r="F1356" s="31"/>
      <c r="G1356" s="31"/>
      <c r="H1356" s="31" t="s">
        <v>80</v>
      </c>
      <c r="I1356" s="32"/>
      <c r="J1356" s="4"/>
      <c r="K1356" s="46"/>
      <c r="L1356" s="34" t="str">
        <f aca="false">IF(ISBLANK(K1356),"a","b")</f>
        <v>a</v>
      </c>
      <c r="M1356" s="34" t="str">
        <f aca="false">IF(ISBLANK(B1356),"",IF(L1356="b",K1356,IF(L1356="a","")))</f>
        <v/>
      </c>
      <c r="N1356" s="35" t="n">
        <f aca="false">IF(ISBLANK(B1356),"",IF( ISBLANK(K1356), , IF( ISBLANK(O1356), 1,) ))</f>
        <v>0</v>
      </c>
      <c r="O1356" s="44"/>
      <c r="P1356" s="37" t="str">
        <f aca="false">IF(ISBLANK(O1356),"a","b")</f>
        <v>a</v>
      </c>
      <c r="Q1356" s="34" t="str">
        <f aca="false">IF(ISBLANK(B1356),"",IF(P1356="b",O1356,IF(P1356="a","")))</f>
        <v/>
      </c>
      <c r="R1356" s="35" t="n">
        <f aca="false">IF(ISBLANK(B1356),"",IF( ISBLANK(O1356), , 1))</f>
        <v>0</v>
      </c>
      <c r="S1356" s="38" t="str">
        <f aca="true">IF(ISBLANK(B1356),"",IF( ISBLANK(K1356), "" , IF( ISBLANK(O1356), (TODAY()-K1356)/365, (O1356-K1356)/365)) )</f>
        <v/>
      </c>
      <c r="T1356" s="38" t="str">
        <f aca="false">IF(ISBLANK(B1356),"",IF( ISBLANK(K1356), "" , IF( ISBLANK(O1356), ($Z$41-K1356)/365, (O1356-K1356)/365)) )</f>
        <v/>
      </c>
      <c r="U1356" s="38" t="str">
        <f aca="true">IF(ISBLANK(B1356),"",IF( ISBLANK(O1356), "", (TODAY()-O1356)/365))</f>
        <v/>
      </c>
      <c r="V1356" s="38" t="str">
        <f aca="false">IF(ISBLANK(B1356),"",IF( ISBLANK(O1356), "", ($Z$41-O1356)/365))</f>
        <v/>
      </c>
    </row>
    <row r="1357" customFormat="false" ht="15" hidden="false" customHeight="false" outlineLevel="0" collapsed="false">
      <c r="A1357" s="1" t="n">
        <v>1361</v>
      </c>
      <c r="B1357" s="28" t="n">
        <v>554</v>
      </c>
      <c r="C1357" s="29"/>
      <c r="D1357" s="30" t="str">
        <f aca="false">CONCATENATE(E1357,", ",F1357,", кв-ры: ",H1357,", агр: ",I1357,", ",W1357)</f>
        <v>, , кв-ры: 5,15,25,35,45,55,, агр: , </v>
      </c>
      <c r="E1357" s="31"/>
      <c r="F1357" s="31"/>
      <c r="G1357" s="31"/>
      <c r="H1357" s="31" t="s">
        <v>54</v>
      </c>
      <c r="I1357" s="32"/>
      <c r="J1357" s="4"/>
      <c r="K1357" s="46"/>
      <c r="L1357" s="34" t="str">
        <f aca="false">IF(ISBLANK(K1357),"a","b")</f>
        <v>a</v>
      </c>
      <c r="M1357" s="34" t="str">
        <f aca="false">IF(ISBLANK(B1357),"",IF(L1357="b",K1357,IF(L1357="a","")))</f>
        <v/>
      </c>
      <c r="N1357" s="35" t="n">
        <f aca="false">IF(ISBLANK(B1357),"",IF( ISBLANK(K1357), , IF( ISBLANK(O1357), 1,) ))</f>
        <v>0</v>
      </c>
      <c r="O1357" s="44"/>
      <c r="P1357" s="37" t="str">
        <f aca="false">IF(ISBLANK(O1357),"a","b")</f>
        <v>a</v>
      </c>
      <c r="Q1357" s="34" t="str">
        <f aca="false">IF(ISBLANK(B1357),"",IF(P1357="b",O1357,IF(P1357="a","")))</f>
        <v/>
      </c>
      <c r="R1357" s="35" t="n">
        <f aca="false">IF(ISBLANK(B1357),"",IF( ISBLANK(O1357), , 1))</f>
        <v>0</v>
      </c>
      <c r="S1357" s="38" t="str">
        <f aca="true">IF(ISBLANK(B1357),"",IF( ISBLANK(K1357), "" , IF( ISBLANK(O1357), (TODAY()-K1357)/365, (O1357-K1357)/365)) )</f>
        <v/>
      </c>
      <c r="T1357" s="38" t="str">
        <f aca="false">IF(ISBLANK(B1357),"",IF( ISBLANK(K1357), "" , IF( ISBLANK(O1357), ($Z$41-K1357)/365, (O1357-K1357)/365)) )</f>
        <v/>
      </c>
      <c r="U1357" s="38" t="str">
        <f aca="true">IF(ISBLANK(B1357),"",IF( ISBLANK(O1357), "", (TODAY()-O1357)/365))</f>
        <v/>
      </c>
      <c r="V1357" s="38" t="str">
        <f aca="false">IF(ISBLANK(B1357),"",IF( ISBLANK(O1357), "", ($Z$41-O1357)/365))</f>
        <v/>
      </c>
    </row>
    <row r="1358" customFormat="false" ht="15" hidden="false" customHeight="false" outlineLevel="0" collapsed="false">
      <c r="A1358" s="1" t="n">
        <v>1362</v>
      </c>
      <c r="B1358" s="28" t="n">
        <v>555</v>
      </c>
      <c r="C1358" s="29"/>
      <c r="D1358" s="30" t="str">
        <f aca="false">CONCATENATE(E1358,", ",F1358,", кв-ры: ",H1358,", агр: ",I1358,", ",W1358)</f>
        <v>, , кв-ры: 6,16,26,36,46,56,, агр: , </v>
      </c>
      <c r="E1358" s="31"/>
      <c r="F1358" s="31"/>
      <c r="G1358" s="31"/>
      <c r="H1358" s="31" t="s">
        <v>55</v>
      </c>
      <c r="I1358" s="32"/>
      <c r="J1358" s="4"/>
      <c r="K1358" s="46"/>
      <c r="L1358" s="34" t="str">
        <f aca="false">IF(ISBLANK(K1358),"a","b")</f>
        <v>a</v>
      </c>
      <c r="M1358" s="34" t="str">
        <f aca="false">IF(ISBLANK(B1358),"",IF(L1358="b",K1358,IF(L1358="a","")))</f>
        <v/>
      </c>
      <c r="N1358" s="35" t="n">
        <f aca="false">IF(ISBLANK(B1358),"",IF( ISBLANK(K1358), , IF( ISBLANK(O1358), 1,) ))</f>
        <v>0</v>
      </c>
      <c r="O1358" s="44"/>
      <c r="P1358" s="37" t="str">
        <f aca="false">IF(ISBLANK(O1358),"a","b")</f>
        <v>a</v>
      </c>
      <c r="Q1358" s="34" t="str">
        <f aca="false">IF(ISBLANK(B1358),"",IF(P1358="b",O1358,IF(P1358="a","")))</f>
        <v/>
      </c>
      <c r="R1358" s="35" t="n">
        <f aca="false">IF(ISBLANK(B1358),"",IF( ISBLANK(O1358), , 1))</f>
        <v>0</v>
      </c>
      <c r="S1358" s="38" t="str">
        <f aca="true">IF(ISBLANK(B1358),"",IF( ISBLANK(K1358), "" , IF( ISBLANK(O1358), (TODAY()-K1358)/365, (O1358-K1358)/365)) )</f>
        <v/>
      </c>
      <c r="T1358" s="38" t="str">
        <f aca="false">IF(ISBLANK(B1358),"",IF( ISBLANK(K1358), "" , IF( ISBLANK(O1358), ($Z$41-K1358)/365, (O1358-K1358)/365)) )</f>
        <v/>
      </c>
      <c r="U1358" s="38" t="str">
        <f aca="true">IF(ISBLANK(B1358),"",IF( ISBLANK(O1358), "", (TODAY()-O1358)/365))</f>
        <v/>
      </c>
      <c r="V1358" s="38" t="str">
        <f aca="false">IF(ISBLANK(B1358),"",IF( ISBLANK(O1358), "", ($Z$41-O1358)/365))</f>
        <v/>
      </c>
    </row>
    <row r="1359" customFormat="false" ht="15" hidden="false" customHeight="false" outlineLevel="0" collapsed="false">
      <c r="A1359" s="1" t="n">
        <v>1363</v>
      </c>
      <c r="B1359" s="28" t="n">
        <v>556</v>
      </c>
      <c r="C1359" s="29"/>
      <c r="D1359" s="30" t="str">
        <f aca="false">CONCATENATE(E1359,", ",F1359,", кв-ры: ",H1359,", агр: ",I1359,", ",W1359)</f>
        <v>, , кв-ры: 7,17,27,37,47,57,, агр: , </v>
      </c>
      <c r="E1359" s="31"/>
      <c r="F1359" s="31"/>
      <c r="G1359" s="31"/>
      <c r="H1359" s="31" t="s">
        <v>56</v>
      </c>
      <c r="I1359" s="32"/>
      <c r="J1359" s="4"/>
      <c r="K1359" s="46"/>
      <c r="L1359" s="34" t="str">
        <f aca="false">IF(ISBLANK(K1359),"a","b")</f>
        <v>a</v>
      </c>
      <c r="M1359" s="34" t="str">
        <f aca="false">IF(ISBLANK(B1359),"",IF(L1359="b",K1359,IF(L1359="a","")))</f>
        <v/>
      </c>
      <c r="N1359" s="35" t="n">
        <f aca="false">IF(ISBLANK(B1359),"",IF( ISBLANK(K1359), , IF( ISBLANK(O1359), 1,) ))</f>
        <v>0</v>
      </c>
      <c r="O1359" s="44"/>
      <c r="P1359" s="37" t="str">
        <f aca="false">IF(ISBLANK(O1359),"a","b")</f>
        <v>a</v>
      </c>
      <c r="Q1359" s="34" t="str">
        <f aca="false">IF(ISBLANK(B1359),"",IF(P1359="b",O1359,IF(P1359="a","")))</f>
        <v/>
      </c>
      <c r="R1359" s="35" t="n">
        <f aca="false">IF(ISBLANK(B1359),"",IF( ISBLANK(O1359), , 1))</f>
        <v>0</v>
      </c>
      <c r="S1359" s="38" t="str">
        <f aca="true">IF(ISBLANK(B1359),"",IF( ISBLANK(K1359), "" , IF( ISBLANK(O1359), (TODAY()-K1359)/365, (O1359-K1359)/365)) )</f>
        <v/>
      </c>
      <c r="T1359" s="38" t="str">
        <f aca="false">IF(ISBLANK(B1359),"",IF( ISBLANK(K1359), "" , IF( ISBLANK(O1359), ($Z$41-K1359)/365, (O1359-K1359)/365)) )</f>
        <v/>
      </c>
      <c r="U1359" s="38" t="str">
        <f aca="true">IF(ISBLANK(B1359),"",IF( ISBLANK(O1359), "", (TODAY()-O1359)/365))</f>
        <v/>
      </c>
      <c r="V1359" s="38" t="str">
        <f aca="false">IF(ISBLANK(B1359),"",IF( ISBLANK(O1359), "", ($Z$41-O1359)/365))</f>
        <v/>
      </c>
    </row>
    <row r="1360" customFormat="false" ht="15" hidden="false" customHeight="false" outlineLevel="0" collapsed="false">
      <c r="A1360" s="1" t="n">
        <v>1364</v>
      </c>
      <c r="B1360" s="28" t="n">
        <v>557</v>
      </c>
      <c r="C1360" s="29"/>
      <c r="D1360" s="30" t="str">
        <f aca="false">CONCATENATE(E1360,", ",F1360,", кв-ры: ",H1360,", агр: ",I1360,", ",W1360)</f>
        <v>, , кв-ры: 8,18,28,38,48,58,, агр: , </v>
      </c>
      <c r="E1360" s="31"/>
      <c r="F1360" s="31"/>
      <c r="G1360" s="31"/>
      <c r="H1360" s="31" t="s">
        <v>57</v>
      </c>
      <c r="I1360" s="32"/>
      <c r="J1360" s="4"/>
      <c r="K1360" s="46"/>
      <c r="L1360" s="34" t="str">
        <f aca="false">IF(ISBLANK(K1360),"a","b")</f>
        <v>a</v>
      </c>
      <c r="M1360" s="34" t="str">
        <f aca="false">IF(ISBLANK(B1360),"",IF(L1360="b",K1360,IF(L1360="a","")))</f>
        <v/>
      </c>
      <c r="N1360" s="35" t="n">
        <f aca="false">IF(ISBLANK(B1360),"",IF( ISBLANK(K1360), , IF( ISBLANK(O1360), 1,) ))</f>
        <v>0</v>
      </c>
      <c r="O1360" s="44"/>
      <c r="P1360" s="37" t="str">
        <f aca="false">IF(ISBLANK(O1360),"a","b")</f>
        <v>a</v>
      </c>
      <c r="Q1360" s="34" t="str">
        <f aca="false">IF(ISBLANK(B1360),"",IF(P1360="b",O1360,IF(P1360="a","")))</f>
        <v/>
      </c>
      <c r="R1360" s="35" t="n">
        <f aca="false">IF(ISBLANK(B1360),"",IF( ISBLANK(O1360), , 1))</f>
        <v>0</v>
      </c>
      <c r="S1360" s="38" t="str">
        <f aca="true">IF(ISBLANK(B1360),"",IF( ISBLANK(K1360), "" , IF( ISBLANK(O1360), (TODAY()-K1360)/365, (O1360-K1360)/365)) )</f>
        <v/>
      </c>
      <c r="T1360" s="38" t="str">
        <f aca="false">IF(ISBLANK(B1360),"",IF( ISBLANK(K1360), "" , IF( ISBLANK(O1360), ($Z$41-K1360)/365, (O1360-K1360)/365)) )</f>
        <v/>
      </c>
      <c r="U1360" s="38" t="str">
        <f aca="true">IF(ISBLANK(B1360),"",IF( ISBLANK(O1360), "", (TODAY()-O1360)/365))</f>
        <v/>
      </c>
      <c r="V1360" s="38" t="str">
        <f aca="false">IF(ISBLANK(B1360),"",IF( ISBLANK(O1360), "", ($Z$41-O1360)/365))</f>
        <v/>
      </c>
    </row>
    <row r="1361" customFormat="false" ht="15" hidden="false" customHeight="false" outlineLevel="0" collapsed="false">
      <c r="A1361" s="1" t="n">
        <v>1365</v>
      </c>
      <c r="B1361" s="28" t="n">
        <v>558</v>
      </c>
      <c r="C1361" s="29"/>
      <c r="D1361" s="30" t="str">
        <f aca="false">CONCATENATE(E1361,", ",F1361,", кв-ры: ",H1361,", агр: ",I1361,", ",W1361)</f>
        <v>, , кв-ры: 9,19,29,39,49,59,, агр: , </v>
      </c>
      <c r="E1361" s="31"/>
      <c r="F1361" s="31"/>
      <c r="G1361" s="31"/>
      <c r="H1361" s="31" t="s">
        <v>58</v>
      </c>
      <c r="I1361" s="32"/>
      <c r="J1361" s="4"/>
      <c r="K1361" s="46"/>
      <c r="L1361" s="34" t="str">
        <f aca="false">IF(ISBLANK(K1361),"a","b")</f>
        <v>a</v>
      </c>
      <c r="M1361" s="34" t="str">
        <f aca="false">IF(ISBLANK(B1361),"",IF(L1361="b",K1361,IF(L1361="a","")))</f>
        <v/>
      </c>
      <c r="N1361" s="35" t="n">
        <f aca="false">IF(ISBLANK(B1361),"",IF( ISBLANK(K1361), , IF( ISBLANK(O1361), 1,) ))</f>
        <v>0</v>
      </c>
      <c r="O1361" s="44"/>
      <c r="P1361" s="37" t="str">
        <f aca="false">IF(ISBLANK(O1361),"a","b")</f>
        <v>a</v>
      </c>
      <c r="Q1361" s="34" t="str">
        <f aca="false">IF(ISBLANK(B1361),"",IF(P1361="b",O1361,IF(P1361="a","")))</f>
        <v/>
      </c>
      <c r="R1361" s="35" t="n">
        <f aca="false">IF(ISBLANK(B1361),"",IF( ISBLANK(O1361), , 1))</f>
        <v>0</v>
      </c>
      <c r="S1361" s="38" t="str">
        <f aca="true">IF(ISBLANK(B1361),"",IF( ISBLANK(K1361), "" , IF( ISBLANK(O1361), (TODAY()-K1361)/365, (O1361-K1361)/365)) )</f>
        <v/>
      </c>
      <c r="T1361" s="38" t="str">
        <f aca="false">IF(ISBLANK(B1361),"",IF( ISBLANK(K1361), "" , IF( ISBLANK(O1361), ($Z$41-K1361)/365, (O1361-K1361)/365)) )</f>
        <v/>
      </c>
      <c r="U1361" s="38" t="str">
        <f aca="true">IF(ISBLANK(B1361),"",IF( ISBLANK(O1361), "", (TODAY()-O1361)/365))</f>
        <v/>
      </c>
      <c r="V1361" s="38" t="str">
        <f aca="false">IF(ISBLANK(B1361),"",IF( ISBLANK(O1361), "", ($Z$41-O1361)/365))</f>
        <v/>
      </c>
    </row>
    <row r="1362" customFormat="false" ht="15" hidden="false" customHeight="false" outlineLevel="0" collapsed="false">
      <c r="A1362" s="1" t="n">
        <v>1366</v>
      </c>
      <c r="B1362" s="28" t="n">
        <v>559</v>
      </c>
      <c r="C1362" s="29"/>
      <c r="D1362" s="30" t="str">
        <f aca="false">CONCATENATE(E1362,", ",F1362,", кв-ры: ",H1362,", агр: ",I1362,", ",W1362)</f>
        <v>, , кв-ры: 10,20,30,40,50,60,, агр: , </v>
      </c>
      <c r="E1362" s="31"/>
      <c r="F1362" s="31"/>
      <c r="G1362" s="31"/>
      <c r="H1362" s="31" t="s">
        <v>59</v>
      </c>
      <c r="I1362" s="32"/>
      <c r="J1362" s="4"/>
      <c r="K1362" s="46"/>
      <c r="L1362" s="34" t="str">
        <f aca="false">IF(ISBLANK(K1362),"a","b")</f>
        <v>a</v>
      </c>
      <c r="M1362" s="34" t="str">
        <f aca="false">IF(ISBLANK(B1362),"",IF(L1362="b",K1362,IF(L1362="a","")))</f>
        <v/>
      </c>
      <c r="N1362" s="35" t="n">
        <f aca="false">IF(ISBLANK(B1362),"",IF( ISBLANK(K1362), , IF( ISBLANK(O1362), 1,) ))</f>
        <v>0</v>
      </c>
      <c r="O1362" s="44"/>
      <c r="P1362" s="37" t="str">
        <f aca="false">IF(ISBLANK(O1362),"a","b")</f>
        <v>a</v>
      </c>
      <c r="Q1362" s="34" t="str">
        <f aca="false">IF(ISBLANK(B1362),"",IF(P1362="b",O1362,IF(P1362="a","")))</f>
        <v/>
      </c>
      <c r="R1362" s="35" t="n">
        <f aca="false">IF(ISBLANK(B1362),"",IF( ISBLANK(O1362), , 1))</f>
        <v>0</v>
      </c>
      <c r="S1362" s="38" t="str">
        <f aca="true">IF(ISBLANK(B1362),"",IF( ISBLANK(K1362), "" , IF( ISBLANK(O1362), (TODAY()-K1362)/365, (O1362-K1362)/365)) )</f>
        <v/>
      </c>
      <c r="T1362" s="38" t="str">
        <f aca="false">IF(ISBLANK(B1362),"",IF( ISBLANK(K1362), "" , IF( ISBLANK(O1362), ($Z$41-K1362)/365, (O1362-K1362)/365)) )</f>
        <v/>
      </c>
      <c r="U1362" s="38" t="str">
        <f aca="true">IF(ISBLANK(B1362),"",IF( ISBLANK(O1362), "", (TODAY()-O1362)/365))</f>
        <v/>
      </c>
      <c r="V1362" s="38" t="str">
        <f aca="false">IF(ISBLANK(B1362),"",IF( ISBLANK(O1362), "", ($Z$41-O1362)/365))</f>
        <v/>
      </c>
    </row>
    <row r="1363" customFormat="false" ht="15" hidden="false" customHeight="false" outlineLevel="0" collapsed="false">
      <c r="A1363" s="1" t="n">
        <v>1367</v>
      </c>
      <c r="B1363" s="28" t="n">
        <v>560</v>
      </c>
      <c r="C1363" s="29" t="n">
        <v>2</v>
      </c>
      <c r="D1363" s="30" t="str">
        <f aca="false">CONCATENATE(E1363,", ",F1363,", кв-ры: ",H1363,", агр: ",I1363,", ",W1363)</f>
        <v> Гастелло, 4, кв-ры: 1, агр: , </v>
      </c>
      <c r="E1363" s="31" t="s">
        <v>228</v>
      </c>
      <c r="F1363" s="31" t="n">
        <v>4</v>
      </c>
      <c r="G1363" s="31" t="n">
        <v>1</v>
      </c>
      <c r="H1363" s="31" t="n">
        <v>1</v>
      </c>
      <c r="I1363" s="32"/>
      <c r="J1363" s="4"/>
      <c r="K1363" s="46"/>
      <c r="L1363" s="34" t="str">
        <f aca="false">IF(ISBLANK(K1363),"a","b")</f>
        <v>a</v>
      </c>
      <c r="M1363" s="34" t="str">
        <f aca="false">IF(ISBLANK(B1363),"",IF(L1363="b",K1363,IF(L1363="a","")))</f>
        <v/>
      </c>
      <c r="N1363" s="35" t="n">
        <f aca="false">IF(ISBLANK(B1363),"",IF( ISBLANK(K1363), , IF( ISBLANK(O1363), 1,) ))</f>
        <v>0</v>
      </c>
      <c r="O1363" s="44"/>
      <c r="P1363" s="37" t="str">
        <f aca="false">IF(ISBLANK(O1363),"a","b")</f>
        <v>a</v>
      </c>
      <c r="Q1363" s="34" t="str">
        <f aca="false">IF(ISBLANK(B1363),"",IF(P1363="b",O1363,IF(P1363="a","")))</f>
        <v/>
      </c>
      <c r="R1363" s="35" t="n">
        <f aca="false">IF(ISBLANK(B1363),"",IF( ISBLANK(O1363), , 1))</f>
        <v>0</v>
      </c>
      <c r="S1363" s="38" t="str">
        <f aca="true">IF(ISBLANK(B1363),"",IF( ISBLANK(K1363), "" , IF( ISBLANK(O1363), (TODAY()-K1363)/365, (O1363-K1363)/365)) )</f>
        <v/>
      </c>
      <c r="T1363" s="38" t="str">
        <f aca="false">IF(ISBLANK(B1363),"",IF( ISBLANK(K1363), "" , IF( ISBLANK(O1363), ($Z$41-K1363)/365, (O1363-K1363)/365)) )</f>
        <v/>
      </c>
      <c r="U1363" s="38" t="str">
        <f aca="true">IF(ISBLANK(B1363),"",IF( ISBLANK(O1363), "", (TODAY()-O1363)/365))</f>
        <v/>
      </c>
      <c r="V1363" s="38" t="str">
        <f aca="false">IF(ISBLANK(B1363),"",IF( ISBLANK(O1363), "", ($Z$41-O1363)/365))</f>
        <v/>
      </c>
    </row>
    <row r="1364" customFormat="false" ht="15" hidden="false" customHeight="false" outlineLevel="0" collapsed="false">
      <c r="A1364" s="1" t="n">
        <v>1368</v>
      </c>
      <c r="B1364" s="28" t="n">
        <v>561</v>
      </c>
      <c r="C1364" s="29" t="n">
        <v>3</v>
      </c>
      <c r="D1364" s="30" t="str">
        <f aca="false">CONCATENATE(E1364,", ",F1364,", кв-ры: ",H1364,", агр: ",I1364,", ",W1364)</f>
        <v> Гастелло, 5а, кв-ры: 1, агр: , </v>
      </c>
      <c r="E1364" s="31" t="s">
        <v>228</v>
      </c>
      <c r="F1364" s="31" t="s">
        <v>229</v>
      </c>
      <c r="G1364" s="31" t="n">
        <v>1</v>
      </c>
      <c r="H1364" s="31" t="n">
        <v>1</v>
      </c>
      <c r="I1364" s="32"/>
      <c r="J1364" s="4"/>
      <c r="K1364" s="46"/>
      <c r="L1364" s="34" t="str">
        <f aca="false">IF(ISBLANK(K1364),"a","b")</f>
        <v>a</v>
      </c>
      <c r="M1364" s="34" t="str">
        <f aca="false">IF(ISBLANK(B1364),"",IF(L1364="b",K1364,IF(L1364="a","")))</f>
        <v/>
      </c>
      <c r="N1364" s="35" t="n">
        <f aca="false">IF(ISBLANK(B1364),"",IF( ISBLANK(K1364), , IF( ISBLANK(O1364), 1,) ))</f>
        <v>0</v>
      </c>
      <c r="O1364" s="44"/>
      <c r="P1364" s="37" t="str">
        <f aca="false">IF(ISBLANK(O1364),"a","b")</f>
        <v>a</v>
      </c>
      <c r="Q1364" s="34" t="str">
        <f aca="false">IF(ISBLANK(B1364),"",IF(P1364="b",O1364,IF(P1364="a","")))</f>
        <v/>
      </c>
      <c r="R1364" s="35" t="n">
        <f aca="false">IF(ISBLANK(B1364),"",IF( ISBLANK(O1364), , 1))</f>
        <v>0</v>
      </c>
      <c r="S1364" s="38" t="str">
        <f aca="true">IF(ISBLANK(B1364),"",IF( ISBLANK(K1364), "" , IF( ISBLANK(O1364), (TODAY()-K1364)/365, (O1364-K1364)/365)) )</f>
        <v/>
      </c>
      <c r="T1364" s="38" t="str">
        <f aca="false">IF(ISBLANK(B1364),"",IF( ISBLANK(K1364), "" , IF( ISBLANK(O1364), ($Z$41-K1364)/365, (O1364-K1364)/365)) )</f>
        <v/>
      </c>
      <c r="U1364" s="38" t="str">
        <f aca="true">IF(ISBLANK(B1364),"",IF( ISBLANK(O1364), "", (TODAY()-O1364)/365))</f>
        <v/>
      </c>
      <c r="V1364" s="38" t="str">
        <f aca="false">IF(ISBLANK(B1364),"",IF( ISBLANK(O1364), "", ($Z$41-O1364)/365))</f>
        <v/>
      </c>
    </row>
    <row r="1365" customFormat="false" ht="15" hidden="false" customHeight="false" outlineLevel="0" collapsed="false">
      <c r="A1365" s="1" t="n">
        <v>1369</v>
      </c>
      <c r="B1365" s="28" t="n">
        <v>562</v>
      </c>
      <c r="C1365" s="29" t="n">
        <v>4</v>
      </c>
      <c r="D1365" s="30" t="str">
        <f aca="false">CONCATENATE(E1365,", ",F1365,", кв-ры: ",H1365,", агр: ",I1365,", ",W1365)</f>
        <v> Гастелло, 6, кв-ры: 1, агр: , </v>
      </c>
      <c r="E1365" s="31" t="s">
        <v>228</v>
      </c>
      <c r="F1365" s="31" t="n">
        <v>6</v>
      </c>
      <c r="G1365" s="31" t="n">
        <v>1</v>
      </c>
      <c r="H1365" s="31" t="n">
        <v>1</v>
      </c>
      <c r="I1365" s="32"/>
      <c r="J1365" s="4"/>
      <c r="K1365" s="46"/>
      <c r="L1365" s="34" t="str">
        <f aca="false">IF(ISBLANK(K1365),"a","b")</f>
        <v>a</v>
      </c>
      <c r="M1365" s="34" t="str">
        <f aca="false">IF(ISBLANK(B1365),"",IF(L1365="b",K1365,IF(L1365="a","")))</f>
        <v/>
      </c>
      <c r="N1365" s="35" t="n">
        <f aca="false">IF(ISBLANK(B1365),"",IF( ISBLANK(K1365), , IF( ISBLANK(O1365), 1,) ))</f>
        <v>0</v>
      </c>
      <c r="O1365" s="44"/>
      <c r="P1365" s="37" t="str">
        <f aca="false">IF(ISBLANK(O1365),"a","b")</f>
        <v>a</v>
      </c>
      <c r="Q1365" s="34" t="str">
        <f aca="false">IF(ISBLANK(B1365),"",IF(P1365="b",O1365,IF(P1365="a","")))</f>
        <v/>
      </c>
      <c r="R1365" s="35" t="n">
        <f aca="false">IF(ISBLANK(B1365),"",IF( ISBLANK(O1365), , 1))</f>
        <v>0</v>
      </c>
      <c r="S1365" s="38" t="str">
        <f aca="true">IF(ISBLANK(B1365),"",IF( ISBLANK(K1365), "" , IF( ISBLANK(O1365), (TODAY()-K1365)/365, (O1365-K1365)/365)) )</f>
        <v/>
      </c>
      <c r="T1365" s="38" t="str">
        <f aca="false">IF(ISBLANK(B1365),"",IF( ISBLANK(K1365), "" , IF( ISBLANK(O1365), ($Z$41-K1365)/365, (O1365-K1365)/365)) )</f>
        <v/>
      </c>
      <c r="U1365" s="38" t="str">
        <f aca="true">IF(ISBLANK(B1365),"",IF( ISBLANK(O1365), "", (TODAY()-O1365)/365))</f>
        <v/>
      </c>
      <c r="V1365" s="38" t="str">
        <f aca="false">IF(ISBLANK(B1365),"",IF( ISBLANK(O1365), "", ($Z$41-O1365)/365))</f>
        <v/>
      </c>
    </row>
    <row r="1366" customFormat="false" ht="15" hidden="false" customHeight="false" outlineLevel="0" collapsed="false">
      <c r="A1366" s="1" t="n">
        <v>1370</v>
      </c>
      <c r="B1366" s="28" t="n">
        <v>563</v>
      </c>
      <c r="C1366" s="29" t="n">
        <v>5</v>
      </c>
      <c r="D1366" s="30" t="str">
        <f aca="false">CONCATENATE(E1366,", ",F1366,", кв-ры: ",H1366,", агр: ",I1366,", ",W1366)</f>
        <v> Гастелло, 9, кв-ры: 1, агр: , </v>
      </c>
      <c r="E1366" s="31" t="s">
        <v>228</v>
      </c>
      <c r="F1366" s="31" t="n">
        <v>9</v>
      </c>
      <c r="G1366" s="31" t="n">
        <v>1</v>
      </c>
      <c r="H1366" s="31" t="n">
        <v>1</v>
      </c>
      <c r="I1366" s="32"/>
      <c r="J1366" s="4"/>
      <c r="K1366" s="46"/>
      <c r="L1366" s="34" t="str">
        <f aca="false">IF(ISBLANK(K1366),"a","b")</f>
        <v>a</v>
      </c>
      <c r="M1366" s="34" t="str">
        <f aca="false">IF(ISBLANK(B1366),"",IF(L1366="b",K1366,IF(L1366="a","")))</f>
        <v/>
      </c>
      <c r="N1366" s="35" t="n">
        <f aca="false">IF(ISBLANK(B1366),"",IF( ISBLANK(K1366), , IF( ISBLANK(O1366), 1,) ))</f>
        <v>0</v>
      </c>
      <c r="O1366" s="44"/>
      <c r="P1366" s="37" t="str">
        <f aca="false">IF(ISBLANK(O1366),"a","b")</f>
        <v>a</v>
      </c>
      <c r="Q1366" s="34" t="str">
        <f aca="false">IF(ISBLANK(B1366),"",IF(P1366="b",O1366,IF(P1366="a","")))</f>
        <v/>
      </c>
      <c r="R1366" s="35" t="n">
        <f aca="false">IF(ISBLANK(B1366),"",IF( ISBLANK(O1366), , 1))</f>
        <v>0</v>
      </c>
      <c r="S1366" s="38" t="str">
        <f aca="true">IF(ISBLANK(B1366),"",IF( ISBLANK(K1366), "" , IF( ISBLANK(O1366), (TODAY()-K1366)/365, (O1366-K1366)/365)) )</f>
        <v/>
      </c>
      <c r="T1366" s="38" t="str">
        <f aca="false">IF(ISBLANK(B1366),"",IF( ISBLANK(K1366), "" , IF( ISBLANK(O1366), ($Z$41-K1366)/365, (O1366-K1366)/365)) )</f>
        <v/>
      </c>
      <c r="U1366" s="38" t="str">
        <f aca="true">IF(ISBLANK(B1366),"",IF( ISBLANK(O1366), "", (TODAY()-O1366)/365))</f>
        <v/>
      </c>
      <c r="V1366" s="38" t="str">
        <f aca="false">IF(ISBLANK(B1366),"",IF( ISBLANK(O1366), "", ($Z$41-O1366)/365))</f>
        <v/>
      </c>
    </row>
    <row r="1367" customFormat="false" ht="15" hidden="false" customHeight="false" outlineLevel="0" collapsed="false">
      <c r="A1367" s="1" t="n">
        <v>1371</v>
      </c>
      <c r="B1367" s="28" t="n">
        <v>564</v>
      </c>
      <c r="C1367" s="29" t="n">
        <v>6</v>
      </c>
      <c r="D1367" s="30" t="str">
        <f aca="false">CONCATENATE(E1367,", ",F1367,", кв-ры: ",H1367,", агр: ",I1367,", ",W1367)</f>
        <v> Гастелло, 11, кв-ры: 1, агр: , </v>
      </c>
      <c r="E1367" s="31" t="s">
        <v>228</v>
      </c>
      <c r="F1367" s="31" t="n">
        <v>11</v>
      </c>
      <c r="G1367" s="31" t="n">
        <v>1</v>
      </c>
      <c r="H1367" s="31" t="n">
        <v>1</v>
      </c>
      <c r="I1367" s="32"/>
      <c r="J1367" s="4"/>
      <c r="K1367" s="46"/>
      <c r="L1367" s="34" t="str">
        <f aca="false">IF(ISBLANK(K1367),"a","b")</f>
        <v>a</v>
      </c>
      <c r="M1367" s="34" t="str">
        <f aca="false">IF(ISBLANK(B1367),"",IF(L1367="b",K1367,IF(L1367="a","")))</f>
        <v/>
      </c>
      <c r="N1367" s="35" t="n">
        <f aca="false">IF(ISBLANK(B1367),"",IF( ISBLANK(K1367), , IF( ISBLANK(O1367), 1,) ))</f>
        <v>0</v>
      </c>
      <c r="O1367" s="44"/>
      <c r="P1367" s="37" t="str">
        <f aca="false">IF(ISBLANK(O1367),"a","b")</f>
        <v>a</v>
      </c>
      <c r="Q1367" s="34" t="str">
        <f aca="false">IF(ISBLANK(B1367),"",IF(P1367="b",O1367,IF(P1367="a","")))</f>
        <v/>
      </c>
      <c r="R1367" s="35" t="n">
        <f aca="false">IF(ISBLANK(B1367),"",IF( ISBLANK(O1367), , 1))</f>
        <v>0</v>
      </c>
      <c r="S1367" s="38" t="str">
        <f aca="true">IF(ISBLANK(B1367),"",IF( ISBLANK(K1367), "" , IF( ISBLANK(O1367), (TODAY()-K1367)/365, (O1367-K1367)/365)) )</f>
        <v/>
      </c>
      <c r="T1367" s="38" t="str">
        <f aca="false">IF(ISBLANK(B1367),"",IF( ISBLANK(K1367), "" , IF( ISBLANK(O1367), ($Z$41-K1367)/365, (O1367-K1367)/365)) )</f>
        <v/>
      </c>
      <c r="U1367" s="38" t="str">
        <f aca="true">IF(ISBLANK(B1367),"",IF( ISBLANK(O1367), "", (TODAY()-O1367)/365))</f>
        <v/>
      </c>
      <c r="V1367" s="38" t="str">
        <f aca="false">IF(ISBLANK(B1367),"",IF( ISBLANK(O1367), "", ($Z$41-O1367)/365))</f>
        <v/>
      </c>
    </row>
    <row r="1368" customFormat="false" ht="15" hidden="false" customHeight="false" outlineLevel="0" collapsed="false">
      <c r="A1368" s="1" t="n">
        <v>1372</v>
      </c>
      <c r="B1368" s="28" t="n">
        <v>565</v>
      </c>
      <c r="C1368" s="29" t="n">
        <v>7</v>
      </c>
      <c r="D1368" s="30" t="str">
        <f aca="false">CONCATENATE(E1368,", ",F1368,", кв-ры: ",H1368,", агр: ",I1368,", ",W1368)</f>
        <v> Гастелло, 12, кв-ры: 1, агр: , </v>
      </c>
      <c r="E1368" s="31" t="s">
        <v>228</v>
      </c>
      <c r="F1368" s="31" t="n">
        <v>12</v>
      </c>
      <c r="G1368" s="31" t="n">
        <v>1</v>
      </c>
      <c r="H1368" s="31" t="n">
        <v>1</v>
      </c>
      <c r="I1368" s="32"/>
      <c r="J1368" s="4"/>
      <c r="K1368" s="46"/>
      <c r="L1368" s="34" t="str">
        <f aca="false">IF(ISBLANK(K1368),"a","b")</f>
        <v>a</v>
      </c>
      <c r="M1368" s="34" t="str">
        <f aca="false">IF(ISBLANK(B1368),"",IF(L1368="b",K1368,IF(L1368="a","")))</f>
        <v/>
      </c>
      <c r="N1368" s="35" t="n">
        <f aca="false">IF(ISBLANK(B1368),"",IF( ISBLANK(K1368), , IF( ISBLANK(O1368), 1,) ))</f>
        <v>0</v>
      </c>
      <c r="O1368" s="44"/>
      <c r="P1368" s="37" t="str">
        <f aca="false">IF(ISBLANK(O1368),"a","b")</f>
        <v>a</v>
      </c>
      <c r="Q1368" s="34" t="str">
        <f aca="false">IF(ISBLANK(B1368),"",IF(P1368="b",O1368,IF(P1368="a","")))</f>
        <v/>
      </c>
      <c r="R1368" s="35" t="n">
        <f aca="false">IF(ISBLANK(B1368),"",IF( ISBLANK(O1368), , 1))</f>
        <v>0</v>
      </c>
      <c r="S1368" s="38" t="str">
        <f aca="true">IF(ISBLANK(B1368),"",IF( ISBLANK(K1368), "" , IF( ISBLANK(O1368), (TODAY()-K1368)/365, (O1368-K1368)/365)) )</f>
        <v/>
      </c>
      <c r="T1368" s="38" t="str">
        <f aca="false">IF(ISBLANK(B1368),"",IF( ISBLANK(K1368), "" , IF( ISBLANK(O1368), ($Z$41-K1368)/365, (O1368-K1368)/365)) )</f>
        <v/>
      </c>
      <c r="U1368" s="38" t="str">
        <f aca="true">IF(ISBLANK(B1368),"",IF( ISBLANK(O1368), "", (TODAY()-O1368)/365))</f>
        <v/>
      </c>
      <c r="V1368" s="38" t="str">
        <f aca="false">IF(ISBLANK(B1368),"",IF( ISBLANK(O1368), "", ($Z$41-O1368)/365))</f>
        <v/>
      </c>
    </row>
    <row r="1369" customFormat="false" ht="15" hidden="false" customHeight="false" outlineLevel="0" collapsed="false">
      <c r="A1369" s="1" t="n">
        <v>1373</v>
      </c>
      <c r="B1369" s="28" t="n">
        <v>566</v>
      </c>
      <c r="C1369" s="29" t="n">
        <v>8</v>
      </c>
      <c r="D1369" s="30" t="str">
        <f aca="false">CONCATENATE(E1369,", ",F1369,", кв-ры: ",H1369,", агр: ",I1369,", ",W1369)</f>
        <v> Гастелло, 14, кв-ры: 1, агр: , </v>
      </c>
      <c r="E1369" s="31" t="s">
        <v>228</v>
      </c>
      <c r="F1369" s="31" t="n">
        <v>14</v>
      </c>
      <c r="G1369" s="31" t="n">
        <v>1</v>
      </c>
      <c r="H1369" s="31" t="n">
        <v>1</v>
      </c>
      <c r="I1369" s="32"/>
      <c r="J1369" s="4"/>
      <c r="K1369" s="46"/>
      <c r="L1369" s="34" t="str">
        <f aca="false">IF(ISBLANK(K1369),"a","b")</f>
        <v>a</v>
      </c>
      <c r="M1369" s="34" t="str">
        <f aca="false">IF(ISBLANK(B1369),"",IF(L1369="b",K1369,IF(L1369="a","")))</f>
        <v/>
      </c>
      <c r="N1369" s="35" t="n">
        <f aca="false">IF(ISBLANK(B1369),"",IF( ISBLANK(K1369), , IF( ISBLANK(O1369), 1,) ))</f>
        <v>0</v>
      </c>
      <c r="O1369" s="44"/>
      <c r="P1369" s="37" t="str">
        <f aca="false">IF(ISBLANK(O1369),"a","b")</f>
        <v>a</v>
      </c>
      <c r="Q1369" s="34" t="str">
        <f aca="false">IF(ISBLANK(B1369),"",IF(P1369="b",O1369,IF(P1369="a","")))</f>
        <v/>
      </c>
      <c r="R1369" s="35" t="n">
        <f aca="false">IF(ISBLANK(B1369),"",IF( ISBLANK(O1369), , 1))</f>
        <v>0</v>
      </c>
      <c r="S1369" s="38" t="str">
        <f aca="true">IF(ISBLANK(B1369),"",IF( ISBLANK(K1369), "" , IF( ISBLANK(O1369), (TODAY()-K1369)/365, (O1369-K1369)/365)) )</f>
        <v/>
      </c>
      <c r="T1369" s="38" t="str">
        <f aca="false">IF(ISBLANK(B1369),"",IF( ISBLANK(K1369), "" , IF( ISBLANK(O1369), ($Z$41-K1369)/365, (O1369-K1369)/365)) )</f>
        <v/>
      </c>
      <c r="U1369" s="38" t="str">
        <f aca="true">IF(ISBLANK(B1369),"",IF( ISBLANK(O1369), "", (TODAY()-O1369)/365))</f>
        <v/>
      </c>
      <c r="V1369" s="38" t="str">
        <f aca="false">IF(ISBLANK(B1369),"",IF( ISBLANK(O1369), "", ($Z$41-O1369)/365))</f>
        <v/>
      </c>
    </row>
    <row r="1370" customFormat="false" ht="15" hidden="false" customHeight="false" outlineLevel="0" collapsed="false">
      <c r="A1370" s="1" t="n">
        <v>1374</v>
      </c>
      <c r="B1370" s="28" t="n">
        <v>567</v>
      </c>
      <c r="C1370" s="29" t="n">
        <v>9</v>
      </c>
      <c r="D1370" s="30" t="str">
        <f aca="false">CONCATENATE(E1370,", ",F1370,", кв-ры: ",H1370,", агр: ",I1370,", ",W1370)</f>
        <v> Гастелло, 33/5, кв-ры: 1, агр: , </v>
      </c>
      <c r="E1370" s="31" t="s">
        <v>228</v>
      </c>
      <c r="F1370" s="31" t="s">
        <v>230</v>
      </c>
      <c r="G1370" s="31" t="n">
        <v>3</v>
      </c>
      <c r="H1370" s="31" t="n">
        <v>1</v>
      </c>
      <c r="I1370" s="32"/>
      <c r="J1370" s="4"/>
      <c r="K1370" s="46"/>
      <c r="L1370" s="34" t="str">
        <f aca="false">IF(ISBLANK(K1370),"a","b")</f>
        <v>a</v>
      </c>
      <c r="M1370" s="34" t="str">
        <f aca="false">IF(ISBLANK(B1370),"",IF(L1370="b",K1370,IF(L1370="a","")))</f>
        <v/>
      </c>
      <c r="N1370" s="35" t="n">
        <f aca="false">IF(ISBLANK(B1370),"",IF( ISBLANK(K1370), , IF( ISBLANK(O1370), 1,) ))</f>
        <v>0</v>
      </c>
      <c r="O1370" s="44"/>
      <c r="P1370" s="37" t="str">
        <f aca="false">IF(ISBLANK(O1370),"a","b")</f>
        <v>a</v>
      </c>
      <c r="Q1370" s="34" t="str">
        <f aca="false">IF(ISBLANK(B1370),"",IF(P1370="b",O1370,IF(P1370="a","")))</f>
        <v/>
      </c>
      <c r="R1370" s="35" t="n">
        <f aca="false">IF(ISBLANK(B1370),"",IF( ISBLANK(O1370), , 1))</f>
        <v>0</v>
      </c>
      <c r="S1370" s="38" t="str">
        <f aca="true">IF(ISBLANK(B1370),"",IF( ISBLANK(K1370), "" , IF( ISBLANK(O1370), (TODAY()-K1370)/365, (O1370-K1370)/365)) )</f>
        <v/>
      </c>
      <c r="T1370" s="38" t="str">
        <f aca="false">IF(ISBLANK(B1370),"",IF( ISBLANK(K1370), "" , IF( ISBLANK(O1370), ($Z$41-K1370)/365, (O1370-K1370)/365)) )</f>
        <v/>
      </c>
      <c r="U1370" s="38" t="str">
        <f aca="true">IF(ISBLANK(B1370),"",IF( ISBLANK(O1370), "", (TODAY()-O1370)/365))</f>
        <v/>
      </c>
      <c r="V1370" s="38" t="str">
        <f aca="false">IF(ISBLANK(B1370),"",IF( ISBLANK(O1370), "", ($Z$41-O1370)/365))</f>
        <v/>
      </c>
    </row>
    <row r="1371" customFormat="false" ht="15" hidden="false" customHeight="false" outlineLevel="0" collapsed="false">
      <c r="A1371" s="1" t="n">
        <v>1375</v>
      </c>
      <c r="B1371" s="28" t="n">
        <v>568</v>
      </c>
      <c r="C1371" s="29"/>
      <c r="D1371" s="30" t="str">
        <f aca="false">CONCATENATE(E1371,", ",F1371,", кв-ры: ",H1371,", агр: ",I1371,", ",W1371)</f>
        <v>, , кв-ры: 2, агр: , </v>
      </c>
      <c r="E1371" s="31"/>
      <c r="F1371" s="31"/>
      <c r="G1371" s="31"/>
      <c r="H1371" s="31" t="n">
        <v>2</v>
      </c>
      <c r="I1371" s="32"/>
      <c r="J1371" s="4"/>
      <c r="K1371" s="46"/>
      <c r="L1371" s="34" t="str">
        <f aca="false">IF(ISBLANK(K1371),"a","b")</f>
        <v>a</v>
      </c>
      <c r="M1371" s="34" t="str">
        <f aca="false">IF(ISBLANK(B1371),"",IF(L1371="b",K1371,IF(L1371="a","")))</f>
        <v/>
      </c>
      <c r="N1371" s="35" t="n">
        <f aca="false">IF(ISBLANK(B1371),"",IF( ISBLANK(K1371), , IF( ISBLANK(O1371), 1,) ))</f>
        <v>0</v>
      </c>
      <c r="O1371" s="44"/>
      <c r="P1371" s="37" t="str">
        <f aca="false">IF(ISBLANK(O1371),"a","b")</f>
        <v>a</v>
      </c>
      <c r="Q1371" s="34" t="str">
        <f aca="false">IF(ISBLANK(B1371),"",IF(P1371="b",O1371,IF(P1371="a","")))</f>
        <v/>
      </c>
      <c r="R1371" s="35" t="n">
        <f aca="false">IF(ISBLANK(B1371),"",IF( ISBLANK(O1371), , 1))</f>
        <v>0</v>
      </c>
      <c r="S1371" s="38" t="str">
        <f aca="true">IF(ISBLANK(B1371),"",IF( ISBLANK(K1371), "" , IF( ISBLANK(O1371), (TODAY()-K1371)/365, (O1371-K1371)/365)) )</f>
        <v/>
      </c>
      <c r="T1371" s="38" t="str">
        <f aca="false">IF(ISBLANK(B1371),"",IF( ISBLANK(K1371), "" , IF( ISBLANK(O1371), ($Z$41-K1371)/365, (O1371-K1371)/365)) )</f>
        <v/>
      </c>
      <c r="U1371" s="38" t="str">
        <f aca="true">IF(ISBLANK(B1371),"",IF( ISBLANK(O1371), "", (TODAY()-O1371)/365))</f>
        <v/>
      </c>
      <c r="V1371" s="38" t="str">
        <f aca="false">IF(ISBLANK(B1371),"",IF( ISBLANK(O1371), "", ($Z$41-O1371)/365))</f>
        <v/>
      </c>
    </row>
    <row r="1372" customFormat="false" ht="15" hidden="false" customHeight="false" outlineLevel="0" collapsed="false">
      <c r="A1372" s="1" t="n">
        <v>1376</v>
      </c>
      <c r="B1372" s="28" t="n">
        <v>569</v>
      </c>
      <c r="C1372" s="29"/>
      <c r="D1372" s="30" t="str">
        <f aca="false">CONCATENATE(E1372,", ",F1372,", кв-ры: ",H1372,", агр: ",I1372,", ",W1372)</f>
        <v>, , кв-ры: 3, агр: , </v>
      </c>
      <c r="E1372" s="31"/>
      <c r="F1372" s="31"/>
      <c r="G1372" s="31"/>
      <c r="H1372" s="31" t="n">
        <v>3</v>
      </c>
      <c r="I1372" s="32"/>
      <c r="J1372" s="4"/>
      <c r="K1372" s="46"/>
      <c r="L1372" s="34" t="str">
        <f aca="false">IF(ISBLANK(K1372),"a","b")</f>
        <v>a</v>
      </c>
      <c r="M1372" s="34" t="str">
        <f aca="false">IF(ISBLANK(B1372),"",IF(L1372="b",K1372,IF(L1372="a","")))</f>
        <v/>
      </c>
      <c r="N1372" s="35" t="n">
        <f aca="false">IF(ISBLANK(B1372),"",IF( ISBLANK(K1372), , IF( ISBLANK(O1372), 1,) ))</f>
        <v>0</v>
      </c>
      <c r="O1372" s="44"/>
      <c r="P1372" s="37" t="str">
        <f aca="false">IF(ISBLANK(O1372),"a","b")</f>
        <v>a</v>
      </c>
      <c r="Q1372" s="34" t="str">
        <f aca="false">IF(ISBLANK(B1372),"",IF(P1372="b",O1372,IF(P1372="a","")))</f>
        <v/>
      </c>
      <c r="R1372" s="35" t="n">
        <f aca="false">IF(ISBLANK(B1372),"",IF( ISBLANK(O1372), , 1))</f>
        <v>0</v>
      </c>
      <c r="S1372" s="38" t="str">
        <f aca="true">IF(ISBLANK(B1372),"",IF( ISBLANK(K1372), "" , IF( ISBLANK(O1372), (TODAY()-K1372)/365, (O1372-K1372)/365)) )</f>
        <v/>
      </c>
      <c r="T1372" s="38" t="str">
        <f aca="false">IF(ISBLANK(B1372),"",IF( ISBLANK(K1372), "" , IF( ISBLANK(O1372), ($Z$41-K1372)/365, (O1372-K1372)/365)) )</f>
        <v/>
      </c>
      <c r="U1372" s="38" t="str">
        <f aca="true">IF(ISBLANK(B1372),"",IF( ISBLANK(O1372), "", (TODAY()-O1372)/365))</f>
        <v/>
      </c>
      <c r="V1372" s="38" t="str">
        <f aca="false">IF(ISBLANK(B1372),"",IF( ISBLANK(O1372), "", ($Z$41-O1372)/365))</f>
        <v/>
      </c>
    </row>
    <row r="1373" customFormat="false" ht="15" hidden="false" customHeight="false" outlineLevel="0" collapsed="false">
      <c r="A1373" s="1" t="n">
        <v>1377</v>
      </c>
      <c r="B1373" s="28" t="n">
        <v>570</v>
      </c>
      <c r="C1373" s="29" t="n">
        <v>10</v>
      </c>
      <c r="D1373" s="30" t="str">
        <f aca="false">CONCATENATE(E1373,", ",F1373,", кв-ры: ",H1373,", агр: ",I1373,", ",W1373)</f>
        <v> Гастелло, 8/31/20, кв-ры: 1, агр: , </v>
      </c>
      <c r="E1373" s="31" t="s">
        <v>228</v>
      </c>
      <c r="F1373" s="31" t="s">
        <v>231</v>
      </c>
      <c r="G1373" s="31" t="n">
        <v>1</v>
      </c>
      <c r="H1373" s="31" t="n">
        <v>1</v>
      </c>
      <c r="I1373" s="32"/>
      <c r="J1373" s="4"/>
      <c r="K1373" s="46"/>
      <c r="L1373" s="34" t="str">
        <f aca="false">IF(ISBLANK(K1373),"a","b")</f>
        <v>a</v>
      </c>
      <c r="M1373" s="34" t="str">
        <f aca="false">IF(ISBLANK(B1373),"",IF(L1373="b",K1373,IF(L1373="a","")))</f>
        <v/>
      </c>
      <c r="N1373" s="35" t="n">
        <f aca="false">IF(ISBLANK(B1373),"",IF( ISBLANK(K1373), , IF( ISBLANK(O1373), 1,) ))</f>
        <v>0</v>
      </c>
      <c r="O1373" s="44"/>
      <c r="P1373" s="37" t="str">
        <f aca="false">IF(ISBLANK(O1373),"a","b")</f>
        <v>a</v>
      </c>
      <c r="Q1373" s="34" t="str">
        <f aca="false">IF(ISBLANK(B1373),"",IF(P1373="b",O1373,IF(P1373="a","")))</f>
        <v/>
      </c>
      <c r="R1373" s="35" t="n">
        <f aca="false">IF(ISBLANK(B1373),"",IF( ISBLANK(O1373), , 1))</f>
        <v>0</v>
      </c>
      <c r="S1373" s="38" t="str">
        <f aca="true">IF(ISBLANK(B1373),"",IF( ISBLANK(K1373), "" , IF( ISBLANK(O1373), (TODAY()-K1373)/365, (O1373-K1373)/365)) )</f>
        <v/>
      </c>
      <c r="T1373" s="38" t="str">
        <f aca="false">IF(ISBLANK(B1373),"",IF( ISBLANK(K1373), "" , IF( ISBLANK(O1373), ($Z$41-K1373)/365, (O1373-K1373)/365)) )</f>
        <v/>
      </c>
      <c r="U1373" s="38" t="str">
        <f aca="true">IF(ISBLANK(B1373),"",IF( ISBLANK(O1373), "", (TODAY()-O1373)/365))</f>
        <v/>
      </c>
      <c r="V1373" s="38" t="str">
        <f aca="false">IF(ISBLANK(B1373),"",IF( ISBLANK(O1373), "", ($Z$41-O1373)/365))</f>
        <v/>
      </c>
    </row>
    <row r="1374" customFormat="false" ht="15" hidden="false" customHeight="false" outlineLevel="0" collapsed="false">
      <c r="A1374" s="1" t="n">
        <v>1378</v>
      </c>
      <c r="B1374" s="28" t="n">
        <v>571</v>
      </c>
      <c r="C1374" s="29" t="n">
        <v>1</v>
      </c>
      <c r="D1374" s="30" t="str">
        <f aca="false">CONCATENATE(E1374,", ",F1374,", кв-ры: ",H1374,", агр: ",I1374,", ",W1374)</f>
        <v>Северопарковая, 3, кв-ры: 1,11,21,31,41,51,61,71,, агр: отказы: 1,2,4,6,7,8,10,12,14, </v>
      </c>
      <c r="E1374" s="31" t="s">
        <v>232</v>
      </c>
      <c r="F1374" s="31" t="n">
        <v>3</v>
      </c>
      <c r="G1374" s="31" t="n">
        <v>75</v>
      </c>
      <c r="H1374" s="31" t="s">
        <v>66</v>
      </c>
      <c r="I1374" s="69" t="s">
        <v>233</v>
      </c>
      <c r="J1374" s="4"/>
      <c r="K1374" s="46"/>
      <c r="L1374" s="34" t="str">
        <f aca="false">IF(ISBLANK(K1374),"a","b")</f>
        <v>a</v>
      </c>
      <c r="M1374" s="34" t="str">
        <f aca="false">IF(ISBLANK(B1374),"",IF(L1374="b",K1374,IF(L1374="a","")))</f>
        <v/>
      </c>
      <c r="N1374" s="35" t="n">
        <f aca="false">IF(ISBLANK(B1374),"",IF( ISBLANK(K1374), , IF( ISBLANK(O1374), 1,) ))</f>
        <v>0</v>
      </c>
      <c r="O1374" s="44"/>
      <c r="P1374" s="37" t="str">
        <f aca="false">IF(ISBLANK(O1374),"a","b")</f>
        <v>a</v>
      </c>
      <c r="Q1374" s="34" t="str">
        <f aca="false">IF(ISBLANK(B1374),"",IF(P1374="b",O1374,IF(P1374="a","")))</f>
        <v/>
      </c>
      <c r="R1374" s="35" t="n">
        <f aca="false">IF(ISBLANK(B1374),"",IF( ISBLANK(O1374), , 1))</f>
        <v>0</v>
      </c>
      <c r="S1374" s="38" t="str">
        <f aca="true">IF(ISBLANK(B1374),"",IF( ISBLANK(K1374), "" , IF( ISBLANK(O1374), (TODAY()-K1374)/365, (O1374-K1374)/365)) )</f>
        <v/>
      </c>
      <c r="T1374" s="38" t="str">
        <f aca="false">IF(ISBLANK(B1374),"",IF( ISBLANK(K1374), "" , IF( ISBLANK(O1374), ($Z$41-K1374)/365, (O1374-K1374)/365)) )</f>
        <v/>
      </c>
      <c r="U1374" s="38" t="str">
        <f aca="true">IF(ISBLANK(B1374),"",IF( ISBLANK(O1374), "", (TODAY()-O1374)/365))</f>
        <v/>
      </c>
      <c r="V1374" s="38" t="str">
        <f aca="false">IF(ISBLANK(B1374),"",IF( ISBLANK(O1374), "", ($Z$41-O1374)/365))</f>
        <v/>
      </c>
    </row>
    <row r="1375" customFormat="false" ht="15" hidden="false" customHeight="false" outlineLevel="0" collapsed="false">
      <c r="A1375" s="1" t="n">
        <v>1379</v>
      </c>
      <c r="B1375" s="28" t="n">
        <v>572</v>
      </c>
      <c r="C1375" s="29"/>
      <c r="D1375" s="30" t="str">
        <f aca="false">CONCATENATE(E1375,", ",F1375,", кв-ры: ",H1375,", агр: ",I1375,", ",W1375)</f>
        <v>, , кв-ры: 2,12,22,32,42,52,62,72,, агр: отказы: 1,2,4,6,7,8,10,12,15, </v>
      </c>
      <c r="E1375" s="31"/>
      <c r="F1375" s="31"/>
      <c r="G1375" s="31"/>
      <c r="H1375" s="31" t="s">
        <v>67</v>
      </c>
      <c r="I1375" s="69" t="s">
        <v>234</v>
      </c>
      <c r="J1375" s="4"/>
      <c r="K1375" s="46"/>
      <c r="L1375" s="34" t="str">
        <f aca="false">IF(ISBLANK(K1375),"a","b")</f>
        <v>a</v>
      </c>
      <c r="M1375" s="34" t="str">
        <f aca="false">IF(ISBLANK(B1375),"",IF(L1375="b",K1375,IF(L1375="a","")))</f>
        <v/>
      </c>
      <c r="N1375" s="35" t="n">
        <f aca="false">IF(ISBLANK(B1375),"",IF( ISBLANK(K1375), , IF( ISBLANK(O1375), 1,) ))</f>
        <v>0</v>
      </c>
      <c r="O1375" s="44"/>
      <c r="P1375" s="37" t="str">
        <f aca="false">IF(ISBLANK(O1375),"a","b")</f>
        <v>a</v>
      </c>
      <c r="Q1375" s="34" t="str">
        <f aca="false">IF(ISBLANK(B1375),"",IF(P1375="b",O1375,IF(P1375="a","")))</f>
        <v/>
      </c>
      <c r="R1375" s="35" t="n">
        <f aca="false">IF(ISBLANK(B1375),"",IF( ISBLANK(O1375), , 1))</f>
        <v>0</v>
      </c>
      <c r="S1375" s="38" t="str">
        <f aca="true">IF(ISBLANK(B1375),"",IF( ISBLANK(K1375), "" , IF( ISBLANK(O1375), (TODAY()-K1375)/365, (O1375-K1375)/365)) )</f>
        <v/>
      </c>
      <c r="T1375" s="38" t="str">
        <f aca="false">IF(ISBLANK(B1375),"",IF( ISBLANK(K1375), "" , IF( ISBLANK(O1375), ($Z$41-K1375)/365, (O1375-K1375)/365)) )</f>
        <v/>
      </c>
      <c r="U1375" s="38" t="str">
        <f aca="true">IF(ISBLANK(B1375),"",IF( ISBLANK(O1375), "", (TODAY()-O1375)/365))</f>
        <v/>
      </c>
      <c r="V1375" s="38" t="str">
        <f aca="false">IF(ISBLANK(B1375),"",IF( ISBLANK(O1375), "", ($Z$41-O1375)/365))</f>
        <v/>
      </c>
    </row>
    <row r="1376" customFormat="false" ht="15" hidden="false" customHeight="false" outlineLevel="0" collapsed="false">
      <c r="A1376" s="1" t="n">
        <v>1380</v>
      </c>
      <c r="B1376" s="28" t="n">
        <v>573</v>
      </c>
      <c r="C1376" s="29"/>
      <c r="D1376" s="30" t="str">
        <f aca="false">CONCATENATE(E1376,", ",F1376,", кв-ры: ",H1376,", агр: ",I1376,", ",W1376)</f>
        <v>, , кв-ры: 3,13,23,33,43,53,63,73,, агр: отказы: 1,2,4,6,7,8,10,12,16, </v>
      </c>
      <c r="E1376" s="31"/>
      <c r="F1376" s="31"/>
      <c r="G1376" s="31"/>
      <c r="H1376" s="31" t="s">
        <v>68</v>
      </c>
      <c r="I1376" s="69" t="s">
        <v>235</v>
      </c>
      <c r="J1376" s="4"/>
      <c r="K1376" s="46"/>
      <c r="L1376" s="34" t="str">
        <f aca="false">IF(ISBLANK(K1376),"a","b")</f>
        <v>a</v>
      </c>
      <c r="M1376" s="34" t="str">
        <f aca="false">IF(ISBLANK(B1376),"",IF(L1376="b",K1376,IF(L1376="a","")))</f>
        <v/>
      </c>
      <c r="N1376" s="35" t="n">
        <f aca="false">IF(ISBLANK(B1376),"",IF( ISBLANK(K1376), , IF( ISBLANK(O1376), 1,) ))</f>
        <v>0</v>
      </c>
      <c r="O1376" s="44"/>
      <c r="P1376" s="37" t="str">
        <f aca="false">IF(ISBLANK(O1376),"a","b")</f>
        <v>a</v>
      </c>
      <c r="Q1376" s="34" t="str">
        <f aca="false">IF(ISBLANK(B1376),"",IF(P1376="b",O1376,IF(P1376="a","")))</f>
        <v/>
      </c>
      <c r="R1376" s="35" t="n">
        <f aca="false">IF(ISBLANK(B1376),"",IF( ISBLANK(O1376), , 1))</f>
        <v>0</v>
      </c>
      <c r="S1376" s="38" t="str">
        <f aca="true">IF(ISBLANK(B1376),"",IF( ISBLANK(K1376), "" , IF( ISBLANK(O1376), (TODAY()-K1376)/365, (O1376-K1376)/365)) )</f>
        <v/>
      </c>
      <c r="T1376" s="38" t="str">
        <f aca="false">IF(ISBLANK(B1376),"",IF( ISBLANK(K1376), "" , IF( ISBLANK(O1376), ($Z$41-K1376)/365, (O1376-K1376)/365)) )</f>
        <v/>
      </c>
      <c r="U1376" s="38" t="str">
        <f aca="true">IF(ISBLANK(B1376),"",IF( ISBLANK(O1376), "", (TODAY()-O1376)/365))</f>
        <v/>
      </c>
      <c r="V1376" s="38" t="str">
        <f aca="false">IF(ISBLANK(B1376),"",IF( ISBLANK(O1376), "", ($Z$41-O1376)/365))</f>
        <v/>
      </c>
    </row>
    <row r="1377" customFormat="false" ht="15" hidden="false" customHeight="false" outlineLevel="0" collapsed="false">
      <c r="A1377" s="1" t="n">
        <v>1381</v>
      </c>
      <c r="B1377" s="28" t="n">
        <v>574</v>
      </c>
      <c r="C1377" s="29"/>
      <c r="D1377" s="30" t="str">
        <f aca="false">CONCATENATE(E1377,", ",F1377,", кв-ры: ",H1377,", агр: ",I1377,", ",W1377)</f>
        <v>, , кв-ры: 4,14,24,34,44,54,64,74,, агр: отказы: 1,2,4,6,7,8,10,12,17, </v>
      </c>
      <c r="E1377" s="31"/>
      <c r="F1377" s="31"/>
      <c r="G1377" s="31"/>
      <c r="H1377" s="31" t="s">
        <v>69</v>
      </c>
      <c r="I1377" s="69" t="s">
        <v>236</v>
      </c>
      <c r="J1377" s="4"/>
      <c r="K1377" s="46"/>
      <c r="L1377" s="34" t="str">
        <f aca="false">IF(ISBLANK(K1377),"a","b")</f>
        <v>a</v>
      </c>
      <c r="M1377" s="34" t="str">
        <f aca="false">IF(ISBLANK(B1377),"",IF(L1377="b",K1377,IF(L1377="a","")))</f>
        <v/>
      </c>
      <c r="N1377" s="35" t="n">
        <f aca="false">IF(ISBLANK(B1377),"",IF( ISBLANK(K1377), , IF( ISBLANK(O1377), 1,) ))</f>
        <v>0</v>
      </c>
      <c r="O1377" s="44"/>
      <c r="P1377" s="37" t="str">
        <f aca="false">IF(ISBLANK(O1377),"a","b")</f>
        <v>a</v>
      </c>
      <c r="Q1377" s="34" t="str">
        <f aca="false">IF(ISBLANK(B1377),"",IF(P1377="b",O1377,IF(P1377="a","")))</f>
        <v/>
      </c>
      <c r="R1377" s="35" t="n">
        <f aca="false">IF(ISBLANK(B1377),"",IF( ISBLANK(O1377), , 1))</f>
        <v>0</v>
      </c>
      <c r="S1377" s="38" t="str">
        <f aca="true">IF(ISBLANK(B1377),"",IF( ISBLANK(K1377), "" , IF( ISBLANK(O1377), (TODAY()-K1377)/365, (O1377-K1377)/365)) )</f>
        <v/>
      </c>
      <c r="T1377" s="38" t="str">
        <f aca="false">IF(ISBLANK(B1377),"",IF( ISBLANK(K1377), "" , IF( ISBLANK(O1377), ($Z$41-K1377)/365, (O1377-K1377)/365)) )</f>
        <v/>
      </c>
      <c r="U1377" s="38" t="str">
        <f aca="true">IF(ISBLANK(B1377),"",IF( ISBLANK(O1377), "", (TODAY()-O1377)/365))</f>
        <v/>
      </c>
      <c r="V1377" s="38" t="str">
        <f aca="false">IF(ISBLANK(B1377),"",IF( ISBLANK(O1377), "", ($Z$41-O1377)/365))</f>
        <v/>
      </c>
    </row>
    <row r="1378" customFormat="false" ht="15" hidden="false" customHeight="false" outlineLevel="0" collapsed="false">
      <c r="A1378" s="1" t="n">
        <v>1382</v>
      </c>
      <c r="B1378" s="28" t="n">
        <v>575</v>
      </c>
      <c r="C1378" s="29"/>
      <c r="D1378" s="30" t="str">
        <f aca="false">CONCATENATE(E1378,", ",F1378,", кв-ры: ",H1378,", агр: ",I1378,", ",W1378)</f>
        <v>, , кв-ры: 5,15,25,35,45,55,65,75,, агр: отказы: 1,2,4,6,7,8,10,12,18, </v>
      </c>
      <c r="E1378" s="31"/>
      <c r="F1378" s="31"/>
      <c r="G1378" s="31"/>
      <c r="H1378" s="31" t="s">
        <v>70</v>
      </c>
      <c r="I1378" s="69" t="s">
        <v>237</v>
      </c>
      <c r="J1378" s="4"/>
      <c r="K1378" s="46"/>
      <c r="L1378" s="34" t="str">
        <f aca="false">IF(ISBLANK(K1378),"a","b")</f>
        <v>a</v>
      </c>
      <c r="M1378" s="34" t="str">
        <f aca="false">IF(ISBLANK(B1378),"",IF(L1378="b",K1378,IF(L1378="a","")))</f>
        <v/>
      </c>
      <c r="N1378" s="35" t="n">
        <f aca="false">IF(ISBLANK(B1378),"",IF( ISBLANK(K1378), , IF( ISBLANK(O1378), 1,) ))</f>
        <v>0</v>
      </c>
      <c r="O1378" s="44"/>
      <c r="P1378" s="37" t="str">
        <f aca="false">IF(ISBLANK(O1378),"a","b")</f>
        <v>a</v>
      </c>
      <c r="Q1378" s="34" t="str">
        <f aca="false">IF(ISBLANK(B1378),"",IF(P1378="b",O1378,IF(P1378="a","")))</f>
        <v/>
      </c>
      <c r="R1378" s="35" t="n">
        <f aca="false">IF(ISBLANK(B1378),"",IF( ISBLANK(O1378), , 1))</f>
        <v>0</v>
      </c>
      <c r="S1378" s="38" t="str">
        <f aca="true">IF(ISBLANK(B1378),"",IF( ISBLANK(K1378), "" , IF( ISBLANK(O1378), (TODAY()-K1378)/365, (O1378-K1378)/365)) )</f>
        <v/>
      </c>
      <c r="T1378" s="38" t="str">
        <f aca="false">IF(ISBLANK(B1378),"",IF( ISBLANK(K1378), "" , IF( ISBLANK(O1378), ($Z$41-K1378)/365, (O1378-K1378)/365)) )</f>
        <v/>
      </c>
      <c r="U1378" s="38" t="str">
        <f aca="true">IF(ISBLANK(B1378),"",IF( ISBLANK(O1378), "", (TODAY()-O1378)/365))</f>
        <v/>
      </c>
      <c r="V1378" s="38" t="str">
        <f aca="false">IF(ISBLANK(B1378),"",IF( ISBLANK(O1378), "", ($Z$41-O1378)/365))</f>
        <v/>
      </c>
    </row>
    <row r="1379" customFormat="false" ht="15" hidden="false" customHeight="false" outlineLevel="0" collapsed="false">
      <c r="A1379" s="1" t="n">
        <v>1383</v>
      </c>
      <c r="B1379" s="28" t="n">
        <v>576</v>
      </c>
      <c r="C1379" s="29"/>
      <c r="D1379" s="30" t="str">
        <f aca="false">CONCATENATE(E1379,", ",F1379,", кв-ры: ",H1379,", агр: ",I1379,", ",W1379)</f>
        <v>, , кв-ры: 6,16,26,36,46,56,66,, агр: отказы: 1,2,4,6,7,8,10,12,19, </v>
      </c>
      <c r="E1379" s="31"/>
      <c r="F1379" s="31"/>
      <c r="G1379" s="31"/>
      <c r="H1379" s="31" t="s">
        <v>61</v>
      </c>
      <c r="I1379" s="69" t="s">
        <v>238</v>
      </c>
      <c r="J1379" s="4"/>
      <c r="K1379" s="46"/>
      <c r="L1379" s="34" t="str">
        <f aca="false">IF(ISBLANK(K1379),"a","b")</f>
        <v>a</v>
      </c>
      <c r="M1379" s="34" t="str">
        <f aca="false">IF(ISBLANK(B1379),"",IF(L1379="b",K1379,IF(L1379="a","")))</f>
        <v/>
      </c>
      <c r="N1379" s="35" t="n">
        <f aca="false">IF(ISBLANK(B1379),"",IF( ISBLANK(K1379), , IF( ISBLANK(O1379), 1,) ))</f>
        <v>0</v>
      </c>
      <c r="O1379" s="44"/>
      <c r="P1379" s="37" t="str">
        <f aca="false">IF(ISBLANK(O1379),"a","b")</f>
        <v>a</v>
      </c>
      <c r="Q1379" s="34" t="str">
        <f aca="false">IF(ISBLANK(B1379),"",IF(P1379="b",O1379,IF(P1379="a","")))</f>
        <v/>
      </c>
      <c r="R1379" s="35" t="n">
        <f aca="false">IF(ISBLANK(B1379),"",IF( ISBLANK(O1379), , 1))</f>
        <v>0</v>
      </c>
      <c r="S1379" s="38" t="str">
        <f aca="true">IF(ISBLANK(B1379),"",IF( ISBLANK(K1379), "" , IF( ISBLANK(O1379), (TODAY()-K1379)/365, (O1379-K1379)/365)) )</f>
        <v/>
      </c>
      <c r="T1379" s="38" t="str">
        <f aca="false">IF(ISBLANK(B1379),"",IF( ISBLANK(K1379), "" , IF( ISBLANK(O1379), ($Z$41-K1379)/365, (O1379-K1379)/365)) )</f>
        <v/>
      </c>
      <c r="U1379" s="38" t="str">
        <f aca="true">IF(ISBLANK(B1379),"",IF( ISBLANK(O1379), "", (TODAY()-O1379)/365))</f>
        <v/>
      </c>
      <c r="V1379" s="38" t="str">
        <f aca="false">IF(ISBLANK(B1379),"",IF( ISBLANK(O1379), "", ($Z$41-O1379)/365))</f>
        <v/>
      </c>
    </row>
    <row r="1380" customFormat="false" ht="15" hidden="false" customHeight="false" outlineLevel="0" collapsed="false">
      <c r="A1380" s="1" t="n">
        <v>1384</v>
      </c>
      <c r="B1380" s="28" t="n">
        <v>577</v>
      </c>
      <c r="C1380" s="29"/>
      <c r="D1380" s="30" t="str">
        <f aca="false">CONCATENATE(E1380,", ",F1380,", кв-ры: ",H1380,", агр: ",I1380,", ",W1380)</f>
        <v>, , кв-ры: 7,17,27,37,47,57,67,, агр: отказы: 1,2,4,6,7,8,10,12,20, </v>
      </c>
      <c r="E1380" s="31"/>
      <c r="F1380" s="31"/>
      <c r="G1380" s="31"/>
      <c r="H1380" s="31" t="s">
        <v>62</v>
      </c>
      <c r="I1380" s="69" t="s">
        <v>239</v>
      </c>
      <c r="J1380" s="4"/>
      <c r="K1380" s="46"/>
      <c r="L1380" s="34" t="str">
        <f aca="false">IF(ISBLANK(K1380),"a","b")</f>
        <v>a</v>
      </c>
      <c r="M1380" s="34" t="str">
        <f aca="false">IF(ISBLANK(B1380),"",IF(L1380="b",K1380,IF(L1380="a","")))</f>
        <v/>
      </c>
      <c r="N1380" s="35" t="n">
        <f aca="false">IF(ISBLANK(B1380),"",IF( ISBLANK(K1380), , IF( ISBLANK(O1380), 1,) ))</f>
        <v>0</v>
      </c>
      <c r="O1380" s="44"/>
      <c r="P1380" s="37" t="str">
        <f aca="false">IF(ISBLANK(O1380),"a","b")</f>
        <v>a</v>
      </c>
      <c r="Q1380" s="34" t="str">
        <f aca="false">IF(ISBLANK(B1380),"",IF(P1380="b",O1380,IF(P1380="a","")))</f>
        <v/>
      </c>
      <c r="R1380" s="35" t="n">
        <f aca="false">IF(ISBLANK(B1380),"",IF( ISBLANK(O1380), , 1))</f>
        <v>0</v>
      </c>
      <c r="S1380" s="38" t="str">
        <f aca="true">IF(ISBLANK(B1380),"",IF( ISBLANK(K1380), "" , IF( ISBLANK(O1380), (TODAY()-K1380)/365, (O1380-K1380)/365)) )</f>
        <v/>
      </c>
      <c r="T1380" s="38" t="str">
        <f aca="false">IF(ISBLANK(B1380),"",IF( ISBLANK(K1380), "" , IF( ISBLANK(O1380), ($Z$41-K1380)/365, (O1380-K1380)/365)) )</f>
        <v/>
      </c>
      <c r="U1380" s="38" t="str">
        <f aca="true">IF(ISBLANK(B1380),"",IF( ISBLANK(O1380), "", (TODAY()-O1380)/365))</f>
        <v/>
      </c>
      <c r="V1380" s="38" t="str">
        <f aca="false">IF(ISBLANK(B1380),"",IF( ISBLANK(O1380), "", ($Z$41-O1380)/365))</f>
        <v/>
      </c>
    </row>
    <row r="1381" customFormat="false" ht="15" hidden="false" customHeight="false" outlineLevel="0" collapsed="false">
      <c r="A1381" s="1" t="n">
        <v>1385</v>
      </c>
      <c r="B1381" s="28" t="n">
        <v>578</v>
      </c>
      <c r="C1381" s="29"/>
      <c r="D1381" s="30" t="str">
        <f aca="false">CONCATENATE(E1381,", ",F1381,", кв-ры: ",H1381,", агр: ",I1381,", ",W1381)</f>
        <v>, , кв-ры: 8,18,28,38,48,58,68,, агр: отказы: 1,2,4,6,7,8,10,12,21, </v>
      </c>
      <c r="E1381" s="31"/>
      <c r="F1381" s="31"/>
      <c r="G1381" s="31"/>
      <c r="H1381" s="31" t="s">
        <v>63</v>
      </c>
      <c r="I1381" s="69" t="s">
        <v>240</v>
      </c>
      <c r="J1381" s="4"/>
      <c r="K1381" s="46"/>
      <c r="L1381" s="34" t="str">
        <f aca="false">IF(ISBLANK(K1381),"a","b")</f>
        <v>a</v>
      </c>
      <c r="M1381" s="34" t="str">
        <f aca="false">IF(ISBLANK(B1381),"",IF(L1381="b",K1381,IF(L1381="a","")))</f>
        <v/>
      </c>
      <c r="N1381" s="35" t="n">
        <f aca="false">IF(ISBLANK(B1381),"",IF( ISBLANK(K1381), , IF( ISBLANK(O1381), 1,) ))</f>
        <v>0</v>
      </c>
      <c r="O1381" s="44"/>
      <c r="P1381" s="37" t="str">
        <f aca="false">IF(ISBLANK(O1381),"a","b")</f>
        <v>a</v>
      </c>
      <c r="Q1381" s="34" t="str">
        <f aca="false">IF(ISBLANK(B1381),"",IF(P1381="b",O1381,IF(P1381="a","")))</f>
        <v/>
      </c>
      <c r="R1381" s="35" t="n">
        <f aca="false">IF(ISBLANK(B1381),"",IF( ISBLANK(O1381), , 1))</f>
        <v>0</v>
      </c>
      <c r="S1381" s="38" t="str">
        <f aca="true">IF(ISBLANK(B1381),"",IF( ISBLANK(K1381), "" , IF( ISBLANK(O1381), (TODAY()-K1381)/365, (O1381-K1381)/365)) )</f>
        <v/>
      </c>
      <c r="T1381" s="38" t="str">
        <f aca="false">IF(ISBLANK(B1381),"",IF( ISBLANK(K1381), "" , IF( ISBLANK(O1381), ($Z$41-K1381)/365, (O1381-K1381)/365)) )</f>
        <v/>
      </c>
      <c r="U1381" s="38" t="str">
        <f aca="true">IF(ISBLANK(B1381),"",IF( ISBLANK(O1381), "", (TODAY()-O1381)/365))</f>
        <v/>
      </c>
      <c r="V1381" s="38" t="str">
        <f aca="false">IF(ISBLANK(B1381),"",IF( ISBLANK(O1381), "", ($Z$41-O1381)/365))</f>
        <v/>
      </c>
    </row>
    <row r="1382" customFormat="false" ht="15" hidden="false" customHeight="false" outlineLevel="0" collapsed="false">
      <c r="A1382" s="1" t="n">
        <v>1386</v>
      </c>
      <c r="B1382" s="28" t="n">
        <v>579</v>
      </c>
      <c r="C1382" s="29"/>
      <c r="D1382" s="30" t="str">
        <f aca="false">CONCATENATE(E1382,", ",F1382,", кв-ры: ",H1382,", агр: ",I1382,", ",W1382)</f>
        <v>, , кв-ры: 9,19,29,39,49,59,69,, агр: отказы: 1,2,4,6,7,8,10,12,22, </v>
      </c>
      <c r="E1382" s="31"/>
      <c r="F1382" s="31"/>
      <c r="G1382" s="31"/>
      <c r="H1382" s="31" t="s">
        <v>64</v>
      </c>
      <c r="I1382" s="69" t="s">
        <v>241</v>
      </c>
      <c r="J1382" s="4"/>
      <c r="K1382" s="46"/>
      <c r="L1382" s="34" t="str">
        <f aca="false">IF(ISBLANK(K1382),"a","b")</f>
        <v>a</v>
      </c>
      <c r="M1382" s="34" t="str">
        <f aca="false">IF(ISBLANK(B1382),"",IF(L1382="b",K1382,IF(L1382="a","")))</f>
        <v/>
      </c>
      <c r="N1382" s="35" t="n">
        <f aca="false">IF(ISBLANK(B1382),"",IF( ISBLANK(K1382), , IF( ISBLANK(O1382), 1,) ))</f>
        <v>0</v>
      </c>
      <c r="O1382" s="44"/>
      <c r="P1382" s="37" t="str">
        <f aca="false">IF(ISBLANK(O1382),"a","b")</f>
        <v>a</v>
      </c>
      <c r="Q1382" s="34" t="str">
        <f aca="false">IF(ISBLANK(B1382),"",IF(P1382="b",O1382,IF(P1382="a","")))</f>
        <v/>
      </c>
      <c r="R1382" s="35" t="n">
        <f aca="false">IF(ISBLANK(B1382),"",IF( ISBLANK(O1382), , 1))</f>
        <v>0</v>
      </c>
      <c r="S1382" s="38" t="str">
        <f aca="true">IF(ISBLANK(B1382),"",IF( ISBLANK(K1382), "" , IF( ISBLANK(O1382), (TODAY()-K1382)/365, (O1382-K1382)/365)) )</f>
        <v/>
      </c>
      <c r="T1382" s="38" t="str">
        <f aca="false">IF(ISBLANK(B1382),"",IF( ISBLANK(K1382), "" , IF( ISBLANK(O1382), ($Z$41-K1382)/365, (O1382-K1382)/365)) )</f>
        <v/>
      </c>
      <c r="U1382" s="38" t="str">
        <f aca="true">IF(ISBLANK(B1382),"",IF( ISBLANK(O1382), "", (TODAY()-O1382)/365))</f>
        <v/>
      </c>
      <c r="V1382" s="38" t="str">
        <f aca="false">IF(ISBLANK(B1382),"",IF( ISBLANK(O1382), "", ($Z$41-O1382)/365))</f>
        <v/>
      </c>
    </row>
    <row r="1383" customFormat="false" ht="15" hidden="false" customHeight="false" outlineLevel="0" collapsed="false">
      <c r="A1383" s="1" t="n">
        <v>1387</v>
      </c>
      <c r="B1383" s="28" t="n">
        <v>580</v>
      </c>
      <c r="C1383" s="29"/>
      <c r="D1383" s="30" t="str">
        <f aca="false">CONCATENATE(E1383,", ",F1383,", кв-ры: ",H1383,", агр: ",I1383,", ",W1383)</f>
        <v>, , кв-ры: 10,20,30,40,50,60,70,, агр: отказы: 1,2,4,6,7,8,10,12,23, </v>
      </c>
      <c r="E1383" s="31"/>
      <c r="F1383" s="31"/>
      <c r="G1383" s="31"/>
      <c r="H1383" s="31" t="s">
        <v>65</v>
      </c>
      <c r="I1383" s="69" t="s">
        <v>242</v>
      </c>
      <c r="J1383" s="4"/>
      <c r="K1383" s="46"/>
      <c r="L1383" s="34" t="str">
        <f aca="false">IF(ISBLANK(K1383),"a","b")</f>
        <v>a</v>
      </c>
      <c r="M1383" s="34" t="str">
        <f aca="false">IF(ISBLANK(B1383),"",IF(L1383="b",K1383,IF(L1383="a","")))</f>
        <v/>
      </c>
      <c r="N1383" s="35" t="n">
        <f aca="false">IF(ISBLANK(B1383),"",IF( ISBLANK(K1383), , IF( ISBLANK(O1383), 1,) ))</f>
        <v>0</v>
      </c>
      <c r="O1383" s="44"/>
      <c r="P1383" s="37" t="str">
        <f aca="false">IF(ISBLANK(O1383),"a","b")</f>
        <v>a</v>
      </c>
      <c r="Q1383" s="34" t="str">
        <f aca="false">IF(ISBLANK(B1383),"",IF(P1383="b",O1383,IF(P1383="a","")))</f>
        <v/>
      </c>
      <c r="R1383" s="35" t="n">
        <f aca="false">IF(ISBLANK(B1383),"",IF( ISBLANK(O1383), , 1))</f>
        <v>0</v>
      </c>
      <c r="S1383" s="38" t="str">
        <f aca="true">IF(ISBLANK(B1383),"",IF( ISBLANK(K1383), "" , IF( ISBLANK(O1383), (TODAY()-K1383)/365, (O1383-K1383)/365)) )</f>
        <v/>
      </c>
      <c r="T1383" s="38" t="str">
        <f aca="false">IF(ISBLANK(B1383),"",IF( ISBLANK(K1383), "" , IF( ISBLANK(O1383), ($Z$41-K1383)/365, (O1383-K1383)/365)) )</f>
        <v/>
      </c>
      <c r="U1383" s="38" t="str">
        <f aca="true">IF(ISBLANK(B1383),"",IF( ISBLANK(O1383), "", (TODAY()-O1383)/365))</f>
        <v/>
      </c>
      <c r="V1383" s="38" t="str">
        <f aca="false">IF(ISBLANK(B1383),"",IF( ISBLANK(O1383), "", ($Z$41-O1383)/365))</f>
        <v/>
      </c>
    </row>
    <row r="1384" customFormat="false" ht="15" hidden="false" customHeight="false" outlineLevel="0" collapsed="false">
      <c r="A1384" s="1" t="n">
        <v>1388</v>
      </c>
      <c r="B1384" s="28" t="n">
        <v>581</v>
      </c>
      <c r="C1384" s="29" t="n">
        <v>2</v>
      </c>
      <c r="D1384" s="30" t="str">
        <f aca="false">CONCATENATE(E1384,", ",F1384,", кв-ры: ",H1384,", агр: ",I1384,", ",W1384)</f>
        <v>Северопарковая, 4, кв-ры: 1, агр: , </v>
      </c>
      <c r="E1384" s="31" t="s">
        <v>232</v>
      </c>
      <c r="F1384" s="31" t="n">
        <v>4</v>
      </c>
      <c r="G1384" s="31" t="n">
        <v>4</v>
      </c>
      <c r="H1384" s="31" t="n">
        <v>1</v>
      </c>
      <c r="I1384" s="32"/>
      <c r="J1384" s="4"/>
      <c r="K1384" s="46"/>
      <c r="L1384" s="34" t="str">
        <f aca="false">IF(ISBLANK(K1384),"a","b")</f>
        <v>a</v>
      </c>
      <c r="M1384" s="34" t="str">
        <f aca="false">IF(ISBLANK(B1384),"",IF(L1384="b",K1384,IF(L1384="a","")))</f>
        <v/>
      </c>
      <c r="N1384" s="35" t="n">
        <f aca="false">IF(ISBLANK(B1384),"",IF( ISBLANK(K1384), , IF( ISBLANK(O1384), 1,) ))</f>
        <v>0</v>
      </c>
      <c r="O1384" s="44"/>
      <c r="P1384" s="37" t="str">
        <f aca="false">IF(ISBLANK(O1384),"a","b")</f>
        <v>a</v>
      </c>
      <c r="Q1384" s="34" t="str">
        <f aca="false">IF(ISBLANK(B1384),"",IF(P1384="b",O1384,IF(P1384="a","")))</f>
        <v/>
      </c>
      <c r="R1384" s="35" t="n">
        <f aca="false">IF(ISBLANK(B1384),"",IF( ISBLANK(O1384), , 1))</f>
        <v>0</v>
      </c>
      <c r="S1384" s="38" t="str">
        <f aca="true">IF(ISBLANK(B1384),"",IF( ISBLANK(K1384), "" , IF( ISBLANK(O1384), (TODAY()-K1384)/365, (O1384-K1384)/365)) )</f>
        <v/>
      </c>
      <c r="T1384" s="38" t="str">
        <f aca="false">IF(ISBLANK(B1384),"",IF( ISBLANK(K1384), "" , IF( ISBLANK(O1384), ($Z$41-K1384)/365, (O1384-K1384)/365)) )</f>
        <v/>
      </c>
      <c r="U1384" s="38" t="str">
        <f aca="true">IF(ISBLANK(B1384),"",IF( ISBLANK(O1384), "", (TODAY()-O1384)/365))</f>
        <v/>
      </c>
      <c r="V1384" s="38" t="str">
        <f aca="false">IF(ISBLANK(B1384),"",IF( ISBLANK(O1384), "", ($Z$41-O1384)/365))</f>
        <v/>
      </c>
    </row>
    <row r="1385" customFormat="false" ht="15" hidden="false" customHeight="false" outlineLevel="0" collapsed="false">
      <c r="A1385" s="1" t="n">
        <v>1389</v>
      </c>
      <c r="B1385" s="28" t="n">
        <v>582</v>
      </c>
      <c r="C1385" s="29"/>
      <c r="D1385" s="30" t="str">
        <f aca="false">CONCATENATE(E1385,", ",F1385,", кв-ры: ",H1385,", агр: ",I1385,", ",W1385)</f>
        <v>, , кв-ры: 2, агр: , </v>
      </c>
      <c r="E1385" s="31"/>
      <c r="F1385" s="31"/>
      <c r="G1385" s="31"/>
      <c r="H1385" s="31" t="n">
        <v>2</v>
      </c>
      <c r="I1385" s="32"/>
      <c r="J1385" s="4"/>
      <c r="K1385" s="46"/>
      <c r="L1385" s="34" t="str">
        <f aca="false">IF(ISBLANK(K1385),"a","b")</f>
        <v>a</v>
      </c>
      <c r="M1385" s="34" t="str">
        <f aca="false">IF(ISBLANK(B1385),"",IF(L1385="b",K1385,IF(L1385="a","")))</f>
        <v/>
      </c>
      <c r="N1385" s="35" t="n">
        <f aca="false">IF(ISBLANK(B1385),"",IF( ISBLANK(K1385), , IF( ISBLANK(O1385), 1,) ))</f>
        <v>0</v>
      </c>
      <c r="O1385" s="44"/>
      <c r="P1385" s="37" t="str">
        <f aca="false">IF(ISBLANK(O1385),"a","b")</f>
        <v>a</v>
      </c>
      <c r="Q1385" s="34" t="str">
        <f aca="false">IF(ISBLANK(B1385),"",IF(P1385="b",O1385,IF(P1385="a","")))</f>
        <v/>
      </c>
      <c r="R1385" s="35" t="n">
        <f aca="false">IF(ISBLANK(B1385),"",IF( ISBLANK(O1385), , 1))</f>
        <v>0</v>
      </c>
      <c r="S1385" s="38" t="str">
        <f aca="true">IF(ISBLANK(B1385),"",IF( ISBLANK(K1385), "" , IF( ISBLANK(O1385), (TODAY()-K1385)/365, (O1385-K1385)/365)) )</f>
        <v/>
      </c>
      <c r="T1385" s="38" t="str">
        <f aca="false">IF(ISBLANK(B1385),"",IF( ISBLANK(K1385), "" , IF( ISBLANK(O1385), ($Z$41-K1385)/365, (O1385-K1385)/365)) )</f>
        <v/>
      </c>
      <c r="U1385" s="38" t="str">
        <f aca="true">IF(ISBLANK(B1385),"",IF( ISBLANK(O1385), "", (TODAY()-O1385)/365))</f>
        <v/>
      </c>
      <c r="V1385" s="38" t="str">
        <f aca="false">IF(ISBLANK(B1385),"",IF( ISBLANK(O1385), "", ($Z$41-O1385)/365))</f>
        <v/>
      </c>
    </row>
    <row r="1386" customFormat="false" ht="15" hidden="false" customHeight="false" outlineLevel="0" collapsed="false">
      <c r="A1386" s="1" t="n">
        <v>1390</v>
      </c>
      <c r="B1386" s="28" t="n">
        <v>583</v>
      </c>
      <c r="C1386" s="29"/>
      <c r="D1386" s="30" t="str">
        <f aca="false">CONCATENATE(E1386,", ",F1386,", кв-ры: ",H1386,", агр: ",I1386,", ",W1386)</f>
        <v>, , кв-ры: 3, агр: , </v>
      </c>
      <c r="E1386" s="31"/>
      <c r="F1386" s="31"/>
      <c r="G1386" s="31"/>
      <c r="H1386" s="31" t="n">
        <v>3</v>
      </c>
      <c r="I1386" s="32"/>
      <c r="J1386" s="4"/>
      <c r="K1386" s="46"/>
      <c r="L1386" s="34" t="str">
        <f aca="false">IF(ISBLANK(K1386),"a","b")</f>
        <v>a</v>
      </c>
      <c r="M1386" s="34" t="str">
        <f aca="false">IF(ISBLANK(B1386),"",IF(L1386="b",K1386,IF(L1386="a","")))</f>
        <v/>
      </c>
      <c r="N1386" s="35" t="n">
        <f aca="false">IF(ISBLANK(B1386),"",IF( ISBLANK(K1386), , IF( ISBLANK(O1386), 1,) ))</f>
        <v>0</v>
      </c>
      <c r="O1386" s="44"/>
      <c r="P1386" s="37" t="str">
        <f aca="false">IF(ISBLANK(O1386),"a","b")</f>
        <v>a</v>
      </c>
      <c r="Q1386" s="34" t="str">
        <f aca="false">IF(ISBLANK(B1386),"",IF(P1386="b",O1386,IF(P1386="a","")))</f>
        <v/>
      </c>
      <c r="R1386" s="35" t="n">
        <f aca="false">IF(ISBLANK(B1386),"",IF( ISBLANK(O1386), , 1))</f>
        <v>0</v>
      </c>
      <c r="S1386" s="38" t="str">
        <f aca="true">IF(ISBLANK(B1386),"",IF( ISBLANK(K1386), "" , IF( ISBLANK(O1386), (TODAY()-K1386)/365, (O1386-K1386)/365)) )</f>
        <v/>
      </c>
      <c r="T1386" s="38" t="str">
        <f aca="false">IF(ISBLANK(B1386),"",IF( ISBLANK(K1386), "" , IF( ISBLANK(O1386), ($Z$41-K1386)/365, (O1386-K1386)/365)) )</f>
        <v/>
      </c>
      <c r="U1386" s="38" t="str">
        <f aca="true">IF(ISBLANK(B1386),"",IF( ISBLANK(O1386), "", (TODAY()-O1386)/365))</f>
        <v/>
      </c>
      <c r="V1386" s="38" t="str">
        <f aca="false">IF(ISBLANK(B1386),"",IF( ISBLANK(O1386), "", ($Z$41-O1386)/365))</f>
        <v/>
      </c>
    </row>
    <row r="1387" customFormat="false" ht="15" hidden="false" customHeight="false" outlineLevel="0" collapsed="false">
      <c r="A1387" s="1" t="n">
        <v>1391</v>
      </c>
      <c r="B1387" s="28" t="n">
        <v>584</v>
      </c>
      <c r="C1387" s="29"/>
      <c r="D1387" s="30" t="str">
        <f aca="false">CONCATENATE(E1387,", ",F1387,", кв-ры: ",H1387,", агр: ",I1387,", ",W1387)</f>
        <v>, , кв-ры: 4, агр: , </v>
      </c>
      <c r="E1387" s="31"/>
      <c r="F1387" s="31"/>
      <c r="G1387" s="31"/>
      <c r="H1387" s="31" t="n">
        <v>4</v>
      </c>
      <c r="I1387" s="32"/>
      <c r="J1387" s="4"/>
      <c r="K1387" s="46"/>
      <c r="L1387" s="34" t="str">
        <f aca="false">IF(ISBLANK(K1387),"a","b")</f>
        <v>a</v>
      </c>
      <c r="M1387" s="34" t="str">
        <f aca="false">IF(ISBLANK(B1387),"",IF(L1387="b",K1387,IF(L1387="a","")))</f>
        <v/>
      </c>
      <c r="N1387" s="35" t="n">
        <f aca="false">IF(ISBLANK(B1387),"",IF( ISBLANK(K1387), , IF( ISBLANK(O1387), 1,) ))</f>
        <v>0</v>
      </c>
      <c r="O1387" s="44"/>
      <c r="P1387" s="37" t="str">
        <f aca="false">IF(ISBLANK(O1387),"a","b")</f>
        <v>a</v>
      </c>
      <c r="Q1387" s="34" t="str">
        <f aca="false">IF(ISBLANK(B1387),"",IF(P1387="b",O1387,IF(P1387="a","")))</f>
        <v/>
      </c>
      <c r="R1387" s="35" t="n">
        <f aca="false">IF(ISBLANK(B1387),"",IF( ISBLANK(O1387), , 1))</f>
        <v>0</v>
      </c>
      <c r="S1387" s="38" t="str">
        <f aca="true">IF(ISBLANK(B1387),"",IF( ISBLANK(K1387), "" , IF( ISBLANK(O1387), (TODAY()-K1387)/365, (O1387-K1387)/365)) )</f>
        <v/>
      </c>
      <c r="T1387" s="38" t="str">
        <f aca="false">IF(ISBLANK(B1387),"",IF( ISBLANK(K1387), "" , IF( ISBLANK(O1387), ($Z$41-K1387)/365, (O1387-K1387)/365)) )</f>
        <v/>
      </c>
      <c r="U1387" s="38" t="str">
        <f aca="true">IF(ISBLANK(B1387),"",IF( ISBLANK(O1387), "", (TODAY()-O1387)/365))</f>
        <v/>
      </c>
      <c r="V1387" s="38" t="str">
        <f aca="false">IF(ISBLANK(B1387),"",IF( ISBLANK(O1387), "", ($Z$41-O1387)/365))</f>
        <v/>
      </c>
    </row>
    <row r="1388" customFormat="false" ht="15" hidden="false" customHeight="false" outlineLevel="0" collapsed="false">
      <c r="A1388" s="1" t="n">
        <v>1392</v>
      </c>
      <c r="B1388" s="28" t="n">
        <v>585</v>
      </c>
      <c r="C1388" s="29" t="n">
        <v>3</v>
      </c>
      <c r="D1388" s="30" t="str">
        <f aca="false">CONCATENATE(E1388,", ",F1388,", кв-ры: ",H1388,", агр: ",I1388,", ",W1388)</f>
        <v>Северопарковая, 6, кв-ры: 1, агр: , </v>
      </c>
      <c r="E1388" s="31" t="s">
        <v>232</v>
      </c>
      <c r="F1388" s="31" t="n">
        <v>6</v>
      </c>
      <c r="G1388" s="31" t="n">
        <v>1</v>
      </c>
      <c r="H1388" s="31" t="n">
        <v>1</v>
      </c>
      <c r="I1388" s="32"/>
      <c r="J1388" s="4"/>
      <c r="K1388" s="46"/>
      <c r="L1388" s="34" t="str">
        <f aca="false">IF(ISBLANK(K1388),"a","b")</f>
        <v>a</v>
      </c>
      <c r="M1388" s="34" t="str">
        <f aca="false">IF(ISBLANK(B1388),"",IF(L1388="b",K1388,IF(L1388="a","")))</f>
        <v/>
      </c>
      <c r="N1388" s="35" t="n">
        <f aca="false">IF(ISBLANK(B1388),"",IF( ISBLANK(K1388), , IF( ISBLANK(O1388), 1,) ))</f>
        <v>0</v>
      </c>
      <c r="O1388" s="44"/>
      <c r="P1388" s="37" t="str">
        <f aca="false">IF(ISBLANK(O1388),"a","b")</f>
        <v>a</v>
      </c>
      <c r="Q1388" s="34" t="str">
        <f aca="false">IF(ISBLANK(B1388),"",IF(P1388="b",O1388,IF(P1388="a","")))</f>
        <v/>
      </c>
      <c r="R1388" s="35" t="n">
        <f aca="false">IF(ISBLANK(B1388),"",IF( ISBLANK(O1388), , 1))</f>
        <v>0</v>
      </c>
      <c r="S1388" s="38" t="str">
        <f aca="true">IF(ISBLANK(B1388),"",IF( ISBLANK(K1388), "" , IF( ISBLANK(O1388), (TODAY()-K1388)/365, (O1388-K1388)/365)) )</f>
        <v/>
      </c>
      <c r="T1388" s="38" t="str">
        <f aca="false">IF(ISBLANK(B1388),"",IF( ISBLANK(K1388), "" , IF( ISBLANK(O1388), ($Z$41-K1388)/365, (O1388-K1388)/365)) )</f>
        <v/>
      </c>
      <c r="U1388" s="38" t="str">
        <f aca="true">IF(ISBLANK(B1388),"",IF( ISBLANK(O1388), "", (TODAY()-O1388)/365))</f>
        <v/>
      </c>
      <c r="V1388" s="38" t="str">
        <f aca="false">IF(ISBLANK(B1388),"",IF( ISBLANK(O1388), "", ($Z$41-O1388)/365))</f>
        <v/>
      </c>
    </row>
    <row r="1389" customFormat="false" ht="15" hidden="false" customHeight="false" outlineLevel="0" collapsed="false">
      <c r="A1389" s="1" t="n">
        <v>1393</v>
      </c>
      <c r="B1389" s="28" t="n">
        <v>586</v>
      </c>
      <c r="C1389" s="29" t="n">
        <v>4</v>
      </c>
      <c r="D1389" s="30" t="str">
        <f aca="false">CONCATENATE(E1389,", ",F1389,", кв-ры: ",H1389,", агр: ",I1389,", ",W1389)</f>
        <v>Северопарковая, 8, кв-ры: 1, агр: , </v>
      </c>
      <c r="E1389" s="31" t="s">
        <v>232</v>
      </c>
      <c r="F1389" s="31" t="n">
        <v>8</v>
      </c>
      <c r="G1389" s="31" t="n">
        <v>2</v>
      </c>
      <c r="H1389" s="31" t="n">
        <v>1</v>
      </c>
      <c r="I1389" s="32"/>
      <c r="J1389" s="4"/>
      <c r="K1389" s="46"/>
      <c r="L1389" s="34" t="str">
        <f aca="false">IF(ISBLANK(K1389),"a","b")</f>
        <v>a</v>
      </c>
      <c r="M1389" s="34" t="str">
        <f aca="false">IF(ISBLANK(B1389),"",IF(L1389="b",K1389,IF(L1389="a","")))</f>
        <v/>
      </c>
      <c r="N1389" s="35" t="n">
        <f aca="false">IF(ISBLANK(B1389),"",IF( ISBLANK(K1389), , IF( ISBLANK(O1389), 1,) ))</f>
        <v>0</v>
      </c>
      <c r="O1389" s="44"/>
      <c r="P1389" s="37" t="str">
        <f aca="false">IF(ISBLANK(O1389),"a","b")</f>
        <v>a</v>
      </c>
      <c r="Q1389" s="34" t="str">
        <f aca="false">IF(ISBLANK(B1389),"",IF(P1389="b",O1389,IF(P1389="a","")))</f>
        <v/>
      </c>
      <c r="R1389" s="35" t="n">
        <f aca="false">IF(ISBLANK(B1389),"",IF( ISBLANK(O1389), , 1))</f>
        <v>0</v>
      </c>
      <c r="S1389" s="38" t="str">
        <f aca="true">IF(ISBLANK(B1389),"",IF( ISBLANK(K1389), "" , IF( ISBLANK(O1389), (TODAY()-K1389)/365, (O1389-K1389)/365)) )</f>
        <v/>
      </c>
      <c r="T1389" s="38" t="str">
        <f aca="false">IF(ISBLANK(B1389),"",IF( ISBLANK(K1389), "" , IF( ISBLANK(O1389), ($Z$41-K1389)/365, (O1389-K1389)/365)) )</f>
        <v/>
      </c>
      <c r="U1389" s="38" t="str">
        <f aca="true">IF(ISBLANK(B1389),"",IF( ISBLANK(O1389), "", (TODAY()-O1389)/365))</f>
        <v/>
      </c>
      <c r="V1389" s="38" t="str">
        <f aca="false">IF(ISBLANK(B1389),"",IF( ISBLANK(O1389), "", ($Z$41-O1389)/365))</f>
        <v/>
      </c>
    </row>
    <row r="1390" customFormat="false" ht="15" hidden="false" customHeight="false" outlineLevel="0" collapsed="false">
      <c r="A1390" s="1" t="n">
        <v>1394</v>
      </c>
      <c r="B1390" s="28" t="n">
        <v>587</v>
      </c>
      <c r="C1390" s="29"/>
      <c r="D1390" s="30" t="str">
        <f aca="false">CONCATENATE(E1390,", ",F1390,", кв-ры: ",H1390,", агр: ",I1390,", ",W1390)</f>
        <v>, , кв-ры: 2, агр: , </v>
      </c>
      <c r="E1390" s="31"/>
      <c r="F1390" s="31"/>
      <c r="G1390" s="31"/>
      <c r="H1390" s="31" t="n">
        <v>2</v>
      </c>
      <c r="I1390" s="32"/>
      <c r="J1390" s="4"/>
      <c r="K1390" s="46"/>
      <c r="L1390" s="34" t="str">
        <f aca="false">IF(ISBLANK(K1390),"a","b")</f>
        <v>a</v>
      </c>
      <c r="M1390" s="34" t="str">
        <f aca="false">IF(ISBLANK(B1390),"",IF(L1390="b",K1390,IF(L1390="a","")))</f>
        <v/>
      </c>
      <c r="N1390" s="35" t="n">
        <f aca="false">IF(ISBLANK(B1390),"",IF( ISBLANK(K1390), , IF( ISBLANK(O1390), 1,) ))</f>
        <v>0</v>
      </c>
      <c r="O1390" s="44"/>
      <c r="P1390" s="37" t="str">
        <f aca="false">IF(ISBLANK(O1390),"a","b")</f>
        <v>a</v>
      </c>
      <c r="Q1390" s="34" t="str">
        <f aca="false">IF(ISBLANK(B1390),"",IF(P1390="b",O1390,IF(P1390="a","")))</f>
        <v/>
      </c>
      <c r="R1390" s="35" t="n">
        <f aca="false">IF(ISBLANK(B1390),"",IF( ISBLANK(O1390), , 1))</f>
        <v>0</v>
      </c>
      <c r="S1390" s="38" t="str">
        <f aca="true">IF(ISBLANK(B1390),"",IF( ISBLANK(K1390), "" , IF( ISBLANK(O1390), (TODAY()-K1390)/365, (O1390-K1390)/365)) )</f>
        <v/>
      </c>
      <c r="T1390" s="38" t="str">
        <f aca="false">IF(ISBLANK(B1390),"",IF( ISBLANK(K1390), "" , IF( ISBLANK(O1390), ($Z$41-K1390)/365, (O1390-K1390)/365)) )</f>
        <v/>
      </c>
      <c r="U1390" s="38" t="str">
        <f aca="true">IF(ISBLANK(B1390),"",IF( ISBLANK(O1390), "", (TODAY()-O1390)/365))</f>
        <v/>
      </c>
      <c r="V1390" s="38" t="str">
        <f aca="false">IF(ISBLANK(B1390),"",IF( ISBLANK(O1390), "", ($Z$41-O1390)/365))</f>
        <v/>
      </c>
    </row>
    <row r="1391" customFormat="false" ht="15" hidden="false" customHeight="false" outlineLevel="0" collapsed="false">
      <c r="A1391" s="1" t="n">
        <v>1395</v>
      </c>
      <c r="B1391" s="28" t="n">
        <v>588</v>
      </c>
      <c r="C1391" s="29" t="n">
        <v>5</v>
      </c>
      <c r="D1391" s="30" t="str">
        <f aca="false">CONCATENATE(E1391,", ",F1391,", кв-ры: ",H1391,", агр: ",I1391,", ",W1391)</f>
        <v>Северопарковая, 10, кв-ры: 1, агр: , </v>
      </c>
      <c r="E1391" s="31" t="s">
        <v>232</v>
      </c>
      <c r="F1391" s="31" t="n">
        <v>10</v>
      </c>
      <c r="G1391" s="31" t="n">
        <v>2</v>
      </c>
      <c r="H1391" s="31" t="n">
        <v>1</v>
      </c>
      <c r="I1391" s="32"/>
      <c r="J1391" s="4"/>
      <c r="K1391" s="46"/>
      <c r="L1391" s="34" t="str">
        <f aca="false">IF(ISBLANK(K1391),"a","b")</f>
        <v>a</v>
      </c>
      <c r="M1391" s="34" t="str">
        <f aca="false">IF(ISBLANK(B1391),"",IF(L1391="b",K1391,IF(L1391="a","")))</f>
        <v/>
      </c>
      <c r="N1391" s="35" t="n">
        <f aca="false">IF(ISBLANK(B1391),"",IF( ISBLANK(K1391), , IF( ISBLANK(O1391), 1,) ))</f>
        <v>0</v>
      </c>
      <c r="O1391" s="44"/>
      <c r="P1391" s="37" t="str">
        <f aca="false">IF(ISBLANK(O1391),"a","b")</f>
        <v>a</v>
      </c>
      <c r="Q1391" s="34" t="str">
        <f aca="false">IF(ISBLANK(B1391),"",IF(P1391="b",O1391,IF(P1391="a","")))</f>
        <v/>
      </c>
      <c r="R1391" s="35" t="n">
        <f aca="false">IF(ISBLANK(B1391),"",IF( ISBLANK(O1391), , 1))</f>
        <v>0</v>
      </c>
      <c r="S1391" s="38" t="str">
        <f aca="true">IF(ISBLANK(B1391),"",IF( ISBLANK(K1391), "" , IF( ISBLANK(O1391), (TODAY()-K1391)/365, (O1391-K1391)/365)) )</f>
        <v/>
      </c>
      <c r="T1391" s="38" t="str">
        <f aca="false">IF(ISBLANK(B1391),"",IF( ISBLANK(K1391), "" , IF( ISBLANK(O1391), ($Z$41-K1391)/365, (O1391-K1391)/365)) )</f>
        <v/>
      </c>
      <c r="U1391" s="38" t="str">
        <f aca="true">IF(ISBLANK(B1391),"",IF( ISBLANK(O1391), "", (TODAY()-O1391)/365))</f>
        <v/>
      </c>
      <c r="V1391" s="38" t="str">
        <f aca="false">IF(ISBLANK(B1391),"",IF( ISBLANK(O1391), "", ($Z$41-O1391)/365))</f>
        <v/>
      </c>
    </row>
    <row r="1392" customFormat="false" ht="15" hidden="false" customHeight="false" outlineLevel="0" collapsed="false">
      <c r="A1392" s="1" t="n">
        <v>1396</v>
      </c>
      <c r="B1392" s="28" t="n">
        <v>589</v>
      </c>
      <c r="C1392" s="29"/>
      <c r="D1392" s="30" t="str">
        <f aca="false">CONCATENATE(E1392,", ",F1392,", кв-ры: ",H1392,", агр: ",I1392,", ",W1392)</f>
        <v>, , кв-ры: 2, агр: , </v>
      </c>
      <c r="E1392" s="31"/>
      <c r="F1392" s="31"/>
      <c r="G1392" s="31"/>
      <c r="H1392" s="31" t="n">
        <v>2</v>
      </c>
      <c r="I1392" s="32"/>
      <c r="J1392" s="4"/>
      <c r="K1392" s="46"/>
      <c r="L1392" s="34" t="str">
        <f aca="false">IF(ISBLANK(K1392),"a","b")</f>
        <v>a</v>
      </c>
      <c r="M1392" s="34" t="str">
        <f aca="false">IF(ISBLANK(B1392),"",IF(L1392="b",K1392,IF(L1392="a","")))</f>
        <v/>
      </c>
      <c r="N1392" s="35" t="n">
        <f aca="false">IF(ISBLANK(B1392),"",IF( ISBLANK(K1392), , IF( ISBLANK(O1392), 1,) ))</f>
        <v>0</v>
      </c>
      <c r="O1392" s="44"/>
      <c r="P1392" s="37" t="str">
        <f aca="false">IF(ISBLANK(O1392),"a","b")</f>
        <v>a</v>
      </c>
      <c r="Q1392" s="34" t="str">
        <f aca="false">IF(ISBLANK(B1392),"",IF(P1392="b",O1392,IF(P1392="a","")))</f>
        <v/>
      </c>
      <c r="R1392" s="35" t="n">
        <f aca="false">IF(ISBLANK(B1392),"",IF( ISBLANK(O1392), , 1))</f>
        <v>0</v>
      </c>
      <c r="S1392" s="38" t="str">
        <f aca="true">IF(ISBLANK(B1392),"",IF( ISBLANK(K1392), "" , IF( ISBLANK(O1392), (TODAY()-K1392)/365, (O1392-K1392)/365)) )</f>
        <v/>
      </c>
      <c r="T1392" s="38" t="str">
        <f aca="false">IF(ISBLANK(B1392),"",IF( ISBLANK(K1392), "" , IF( ISBLANK(O1392), ($Z$41-K1392)/365, (O1392-K1392)/365)) )</f>
        <v/>
      </c>
      <c r="U1392" s="38" t="str">
        <f aca="true">IF(ISBLANK(B1392),"",IF( ISBLANK(O1392), "", (TODAY()-O1392)/365))</f>
        <v/>
      </c>
      <c r="V1392" s="38" t="str">
        <f aca="false">IF(ISBLANK(B1392),"",IF( ISBLANK(O1392), "", ($Z$41-O1392)/365))</f>
        <v/>
      </c>
    </row>
    <row r="1393" customFormat="false" ht="15" hidden="false" customHeight="false" outlineLevel="0" collapsed="false">
      <c r="A1393" s="1" t="n">
        <v>1397</v>
      </c>
      <c r="B1393" s="28" t="n">
        <v>590</v>
      </c>
      <c r="C1393" s="29" t="n">
        <v>6</v>
      </c>
      <c r="D1393" s="30" t="str">
        <f aca="false">CONCATENATE(E1393,", ",F1393,", кв-ры: ",H1393,", агр: ",I1393,", ",W1393)</f>
        <v>Северопарковая, 10а, кв-ры: 1, агр: Отказ 2.20, </v>
      </c>
      <c r="E1393" s="31" t="s">
        <v>232</v>
      </c>
      <c r="F1393" s="31" t="s">
        <v>211</v>
      </c>
      <c r="G1393" s="31" t="n">
        <v>1</v>
      </c>
      <c r="H1393" s="31" t="n">
        <v>1</v>
      </c>
      <c r="I1393" s="32" t="s">
        <v>131</v>
      </c>
      <c r="J1393" s="4"/>
      <c r="K1393" s="46"/>
      <c r="L1393" s="34" t="str">
        <f aca="false">IF(ISBLANK(K1393),"a","b")</f>
        <v>a</v>
      </c>
      <c r="M1393" s="34" t="str">
        <f aca="false">IF(ISBLANK(B1393),"",IF(L1393="b",K1393,IF(L1393="a","")))</f>
        <v/>
      </c>
      <c r="N1393" s="35" t="n">
        <f aca="false">IF(ISBLANK(B1393),"",IF( ISBLANK(K1393), , IF( ISBLANK(O1393), 1,) ))</f>
        <v>0</v>
      </c>
      <c r="O1393" s="44"/>
      <c r="P1393" s="37" t="str">
        <f aca="false">IF(ISBLANK(O1393),"a","b")</f>
        <v>a</v>
      </c>
      <c r="Q1393" s="34" t="str">
        <f aca="false">IF(ISBLANK(B1393),"",IF(P1393="b",O1393,IF(P1393="a","")))</f>
        <v/>
      </c>
      <c r="R1393" s="35" t="n">
        <f aca="false">IF(ISBLANK(B1393),"",IF( ISBLANK(O1393), , 1))</f>
        <v>0</v>
      </c>
      <c r="S1393" s="38" t="str">
        <f aca="true">IF(ISBLANK(B1393),"",IF( ISBLANK(K1393), "" , IF( ISBLANK(O1393), (TODAY()-K1393)/365, (O1393-K1393)/365)) )</f>
        <v/>
      </c>
      <c r="T1393" s="38" t="str">
        <f aca="false">IF(ISBLANK(B1393),"",IF( ISBLANK(K1393), "" , IF( ISBLANK(O1393), ($Z$41-K1393)/365, (O1393-K1393)/365)) )</f>
        <v/>
      </c>
      <c r="U1393" s="38" t="str">
        <f aca="true">IF(ISBLANK(B1393),"",IF( ISBLANK(O1393), "", (TODAY()-O1393)/365))</f>
        <v/>
      </c>
      <c r="V1393" s="38" t="str">
        <f aca="false">IF(ISBLANK(B1393),"",IF( ISBLANK(O1393), "", ($Z$41-O1393)/365))</f>
        <v/>
      </c>
    </row>
    <row r="1394" customFormat="false" ht="15" hidden="false" customHeight="false" outlineLevel="0" collapsed="false">
      <c r="A1394" s="1" t="n">
        <v>1398</v>
      </c>
      <c r="B1394" s="28" t="n">
        <v>591</v>
      </c>
      <c r="C1394" s="29" t="n">
        <v>7</v>
      </c>
      <c r="D1394" s="30" t="str">
        <f aca="false">CONCATENATE(E1394,", ",F1394,", кв-ры: ",H1394,", агр: ",I1394,", ",W1394)</f>
        <v>Северопарковая, 12а, кв-ры: 1, агр: , </v>
      </c>
      <c r="E1394" s="31" t="s">
        <v>232</v>
      </c>
      <c r="F1394" s="31" t="s">
        <v>243</v>
      </c>
      <c r="G1394" s="31" t="n">
        <v>2</v>
      </c>
      <c r="H1394" s="31" t="n">
        <v>1</v>
      </c>
      <c r="I1394" s="32"/>
      <c r="J1394" s="4"/>
      <c r="K1394" s="46"/>
      <c r="L1394" s="34" t="str">
        <f aca="false">IF(ISBLANK(K1394),"a","b")</f>
        <v>a</v>
      </c>
      <c r="M1394" s="34" t="str">
        <f aca="false">IF(ISBLANK(B1394),"",IF(L1394="b",K1394,IF(L1394="a","")))</f>
        <v/>
      </c>
      <c r="N1394" s="35" t="n">
        <f aca="false">IF(ISBLANK(B1394),"",IF( ISBLANK(K1394), , IF( ISBLANK(O1394), 1,) ))</f>
        <v>0</v>
      </c>
      <c r="O1394" s="44"/>
      <c r="P1394" s="37" t="str">
        <f aca="false">IF(ISBLANK(O1394),"a","b")</f>
        <v>a</v>
      </c>
      <c r="Q1394" s="34" t="str">
        <f aca="false">IF(ISBLANK(B1394),"",IF(P1394="b",O1394,IF(P1394="a","")))</f>
        <v/>
      </c>
      <c r="R1394" s="35" t="n">
        <f aca="false">IF(ISBLANK(B1394),"",IF( ISBLANK(O1394), , 1))</f>
        <v>0</v>
      </c>
      <c r="S1394" s="38" t="str">
        <f aca="true">IF(ISBLANK(B1394),"",IF( ISBLANK(K1394), "" , IF( ISBLANK(O1394), (TODAY()-K1394)/365, (O1394-K1394)/365)) )</f>
        <v/>
      </c>
      <c r="T1394" s="38" t="str">
        <f aca="false">IF(ISBLANK(B1394),"",IF( ISBLANK(K1394), "" , IF( ISBLANK(O1394), ($Z$41-K1394)/365, (O1394-K1394)/365)) )</f>
        <v/>
      </c>
      <c r="U1394" s="38" t="str">
        <f aca="true">IF(ISBLANK(B1394),"",IF( ISBLANK(O1394), "", (TODAY()-O1394)/365))</f>
        <v/>
      </c>
      <c r="V1394" s="38" t="str">
        <f aca="false">IF(ISBLANK(B1394),"",IF( ISBLANK(O1394), "", ($Z$41-O1394)/365))</f>
        <v/>
      </c>
    </row>
    <row r="1395" customFormat="false" ht="15" hidden="false" customHeight="false" outlineLevel="0" collapsed="false">
      <c r="A1395" s="1" t="n">
        <v>1399</v>
      </c>
      <c r="B1395" s="28" t="n">
        <v>592</v>
      </c>
      <c r="C1395" s="29"/>
      <c r="D1395" s="30" t="str">
        <f aca="false">CONCATENATE(E1395,", ",F1395,", кв-ры: ",H1395,", агр: ",I1395,", ",W1395)</f>
        <v>, , кв-ры: 2, агр: , </v>
      </c>
      <c r="E1395" s="31"/>
      <c r="F1395" s="31"/>
      <c r="G1395" s="31"/>
      <c r="H1395" s="31" t="n">
        <v>2</v>
      </c>
      <c r="I1395" s="32"/>
      <c r="J1395" s="4"/>
      <c r="K1395" s="46"/>
      <c r="L1395" s="34" t="str">
        <f aca="false">IF(ISBLANK(K1395),"a","b")</f>
        <v>a</v>
      </c>
      <c r="M1395" s="34" t="str">
        <f aca="false">IF(ISBLANK(B1395),"",IF(L1395="b",K1395,IF(L1395="a","")))</f>
        <v/>
      </c>
      <c r="N1395" s="35" t="n">
        <f aca="false">IF(ISBLANK(B1395),"",IF( ISBLANK(K1395), , IF( ISBLANK(O1395), 1,) ))</f>
        <v>0</v>
      </c>
      <c r="O1395" s="44"/>
      <c r="P1395" s="37" t="str">
        <f aca="false">IF(ISBLANK(O1395),"a","b")</f>
        <v>a</v>
      </c>
      <c r="Q1395" s="34" t="str">
        <f aca="false">IF(ISBLANK(B1395),"",IF(P1395="b",O1395,IF(P1395="a","")))</f>
        <v/>
      </c>
      <c r="R1395" s="35" t="n">
        <f aca="false">IF(ISBLANK(B1395),"",IF( ISBLANK(O1395), , 1))</f>
        <v>0</v>
      </c>
      <c r="S1395" s="38" t="str">
        <f aca="true">IF(ISBLANK(B1395),"",IF( ISBLANK(K1395), "" , IF( ISBLANK(O1395), (TODAY()-K1395)/365, (O1395-K1395)/365)) )</f>
        <v/>
      </c>
      <c r="T1395" s="38" t="str">
        <f aca="false">IF(ISBLANK(B1395),"",IF( ISBLANK(K1395), "" , IF( ISBLANK(O1395), ($Z$41-K1395)/365, (O1395-K1395)/365)) )</f>
        <v/>
      </c>
      <c r="U1395" s="38" t="str">
        <f aca="true">IF(ISBLANK(B1395),"",IF( ISBLANK(O1395), "", (TODAY()-O1395)/365))</f>
        <v/>
      </c>
      <c r="V1395" s="38" t="str">
        <f aca="false">IF(ISBLANK(B1395),"",IF( ISBLANK(O1395), "", ($Z$41-O1395)/365))</f>
        <v/>
      </c>
    </row>
    <row r="1396" customFormat="false" ht="15" hidden="false" customHeight="false" outlineLevel="0" collapsed="false">
      <c r="A1396" s="1" t="n">
        <v>1400</v>
      </c>
      <c r="B1396" s="28" t="n">
        <v>593</v>
      </c>
      <c r="C1396" s="29" t="n">
        <v>8</v>
      </c>
      <c r="D1396" s="30" t="str">
        <f aca="false">CONCATENATE(E1396,", ",F1396,", кв-ры: ",H1396,", агр: ",I1396,", ",W1396)</f>
        <v>Северопарковая, 12, кв-ры: 1, агр: , </v>
      </c>
      <c r="E1396" s="31" t="s">
        <v>232</v>
      </c>
      <c r="F1396" s="31" t="n">
        <v>12</v>
      </c>
      <c r="G1396" s="31" t="n">
        <v>1</v>
      </c>
      <c r="H1396" s="31" t="n">
        <v>1</v>
      </c>
      <c r="I1396" s="32"/>
      <c r="J1396" s="4"/>
      <c r="K1396" s="46"/>
      <c r="L1396" s="34" t="str">
        <f aca="false">IF(ISBLANK(K1396),"a","b")</f>
        <v>a</v>
      </c>
      <c r="M1396" s="34" t="str">
        <f aca="false">IF(ISBLANK(B1396),"",IF(L1396="b",K1396,IF(L1396="a","")))</f>
        <v/>
      </c>
      <c r="N1396" s="35" t="n">
        <f aca="false">IF(ISBLANK(B1396),"",IF( ISBLANK(K1396), , IF( ISBLANK(O1396), 1,) ))</f>
        <v>0</v>
      </c>
      <c r="O1396" s="44"/>
      <c r="P1396" s="37" t="str">
        <f aca="false">IF(ISBLANK(O1396),"a","b")</f>
        <v>a</v>
      </c>
      <c r="Q1396" s="34" t="str">
        <f aca="false">IF(ISBLANK(B1396),"",IF(P1396="b",O1396,IF(P1396="a","")))</f>
        <v/>
      </c>
      <c r="R1396" s="35" t="n">
        <f aca="false">IF(ISBLANK(B1396),"",IF( ISBLANK(O1396), , 1))</f>
        <v>0</v>
      </c>
      <c r="S1396" s="38" t="str">
        <f aca="true">IF(ISBLANK(B1396),"",IF( ISBLANK(K1396), "" , IF( ISBLANK(O1396), (TODAY()-K1396)/365, (O1396-K1396)/365)) )</f>
        <v/>
      </c>
      <c r="T1396" s="38" t="str">
        <f aca="false">IF(ISBLANK(B1396),"",IF( ISBLANK(K1396), "" , IF( ISBLANK(O1396), ($Z$41-K1396)/365, (O1396-K1396)/365)) )</f>
        <v/>
      </c>
      <c r="U1396" s="38" t="str">
        <f aca="true">IF(ISBLANK(B1396),"",IF( ISBLANK(O1396), "", (TODAY()-O1396)/365))</f>
        <v/>
      </c>
      <c r="V1396" s="38" t="str">
        <f aca="false">IF(ISBLANK(B1396),"",IF( ISBLANK(O1396), "", ($Z$41-O1396)/365))</f>
        <v/>
      </c>
    </row>
    <row r="1397" customFormat="false" ht="15" hidden="false" customHeight="false" outlineLevel="0" collapsed="false">
      <c r="A1397" s="1" t="n">
        <v>1401</v>
      </c>
      <c r="B1397" s="28" t="n">
        <v>594</v>
      </c>
      <c r="C1397" s="29" t="n">
        <v>9</v>
      </c>
      <c r="D1397" s="30" t="str">
        <f aca="false">CONCATENATE(E1397,", ",F1397,", кв-ры: ",H1397,", агр: ",I1397,", ",W1397)</f>
        <v>Северопарковая, 14, кв-ры: 1, агр: , </v>
      </c>
      <c r="E1397" s="31" t="s">
        <v>232</v>
      </c>
      <c r="F1397" s="31" t="n">
        <v>14</v>
      </c>
      <c r="G1397" s="31" t="n">
        <v>2</v>
      </c>
      <c r="H1397" s="31" t="n">
        <v>1</v>
      </c>
      <c r="I1397" s="32"/>
      <c r="J1397" s="4"/>
      <c r="K1397" s="46"/>
      <c r="L1397" s="34" t="str">
        <f aca="false">IF(ISBLANK(K1397),"a","b")</f>
        <v>a</v>
      </c>
      <c r="M1397" s="34" t="str">
        <f aca="false">IF(ISBLANK(B1397),"",IF(L1397="b",K1397,IF(L1397="a","")))</f>
        <v/>
      </c>
      <c r="N1397" s="35" t="n">
        <f aca="false">IF(ISBLANK(B1397),"",IF( ISBLANK(K1397), , IF( ISBLANK(O1397), 1,) ))</f>
        <v>0</v>
      </c>
      <c r="O1397" s="44"/>
      <c r="P1397" s="37" t="str">
        <f aca="false">IF(ISBLANK(O1397),"a","b")</f>
        <v>a</v>
      </c>
      <c r="Q1397" s="34" t="str">
        <f aca="false">IF(ISBLANK(B1397),"",IF(P1397="b",O1397,IF(P1397="a","")))</f>
        <v/>
      </c>
      <c r="R1397" s="35" t="n">
        <f aca="false">IF(ISBLANK(B1397),"",IF( ISBLANK(O1397), , 1))</f>
        <v>0</v>
      </c>
      <c r="S1397" s="38" t="str">
        <f aca="true">IF(ISBLANK(B1397),"",IF( ISBLANK(K1397), "" , IF( ISBLANK(O1397), (TODAY()-K1397)/365, (O1397-K1397)/365)) )</f>
        <v/>
      </c>
      <c r="T1397" s="38" t="str">
        <f aca="false">IF(ISBLANK(B1397),"",IF( ISBLANK(K1397), "" , IF( ISBLANK(O1397), ($Z$41-K1397)/365, (O1397-K1397)/365)) )</f>
        <v/>
      </c>
      <c r="U1397" s="38" t="str">
        <f aca="true">IF(ISBLANK(B1397),"",IF( ISBLANK(O1397), "", (TODAY()-O1397)/365))</f>
        <v/>
      </c>
      <c r="V1397" s="38" t="str">
        <f aca="false">IF(ISBLANK(B1397),"",IF( ISBLANK(O1397), "", ($Z$41-O1397)/365))</f>
        <v/>
      </c>
    </row>
    <row r="1398" customFormat="false" ht="15" hidden="false" customHeight="false" outlineLevel="0" collapsed="false">
      <c r="A1398" s="1" t="n">
        <v>1402</v>
      </c>
      <c r="B1398" s="28" t="n">
        <v>595</v>
      </c>
      <c r="C1398" s="29"/>
      <c r="D1398" s="30" t="str">
        <f aca="false">CONCATENATE(E1398,", ",F1398,", кв-ры: ",H1398,", агр: ",I1398,", ",W1398)</f>
        <v>, , кв-ры: 2, агр: , </v>
      </c>
      <c r="E1398" s="31"/>
      <c r="F1398" s="31"/>
      <c r="G1398" s="31"/>
      <c r="H1398" s="31" t="n">
        <v>2</v>
      </c>
      <c r="I1398" s="32"/>
      <c r="J1398" s="4"/>
      <c r="K1398" s="46"/>
      <c r="L1398" s="34" t="str">
        <f aca="false">IF(ISBLANK(K1398),"a","b")</f>
        <v>a</v>
      </c>
      <c r="M1398" s="34" t="str">
        <f aca="false">IF(ISBLANK(B1398),"",IF(L1398="b",K1398,IF(L1398="a","")))</f>
        <v/>
      </c>
      <c r="N1398" s="35" t="n">
        <f aca="false">IF(ISBLANK(B1398),"",IF( ISBLANK(K1398), , IF( ISBLANK(O1398), 1,) ))</f>
        <v>0</v>
      </c>
      <c r="O1398" s="44"/>
      <c r="P1398" s="37" t="str">
        <f aca="false">IF(ISBLANK(O1398),"a","b")</f>
        <v>a</v>
      </c>
      <c r="Q1398" s="34" t="str">
        <f aca="false">IF(ISBLANK(B1398),"",IF(P1398="b",O1398,IF(P1398="a","")))</f>
        <v/>
      </c>
      <c r="R1398" s="35" t="n">
        <f aca="false">IF(ISBLANK(B1398),"",IF( ISBLANK(O1398), , 1))</f>
        <v>0</v>
      </c>
      <c r="S1398" s="38" t="str">
        <f aca="true">IF(ISBLANK(B1398),"",IF( ISBLANK(K1398), "" , IF( ISBLANK(O1398), (TODAY()-K1398)/365, (O1398-K1398)/365)) )</f>
        <v/>
      </c>
      <c r="T1398" s="38" t="str">
        <f aca="false">IF(ISBLANK(B1398),"",IF( ISBLANK(K1398), "" , IF( ISBLANK(O1398), ($Z$41-K1398)/365, (O1398-K1398)/365)) )</f>
        <v/>
      </c>
      <c r="U1398" s="38" t="str">
        <f aca="true">IF(ISBLANK(B1398),"",IF( ISBLANK(O1398), "", (TODAY()-O1398)/365))</f>
        <v/>
      </c>
      <c r="V1398" s="38" t="str">
        <f aca="false">IF(ISBLANK(B1398),"",IF( ISBLANK(O1398), "", ($Z$41-O1398)/365))</f>
        <v/>
      </c>
    </row>
    <row r="1399" customFormat="false" ht="15" hidden="false" customHeight="false" outlineLevel="0" collapsed="false">
      <c r="A1399" s="1" t="n">
        <v>1403</v>
      </c>
      <c r="B1399" s="28" t="n">
        <v>596</v>
      </c>
      <c r="C1399" s="29" t="n">
        <v>10</v>
      </c>
      <c r="D1399" s="30" t="str">
        <f aca="false">CONCATENATE(E1399,", ",F1399,", кв-ры: ",H1399,", агр: ",I1399,", ",W1399)</f>
        <v>Северопарковая, 16, кв-ры: 1, агр: , </v>
      </c>
      <c r="E1399" s="31" t="s">
        <v>232</v>
      </c>
      <c r="F1399" s="31" t="n">
        <v>16</v>
      </c>
      <c r="G1399" s="31" t="n">
        <v>2</v>
      </c>
      <c r="H1399" s="31" t="n">
        <v>1</v>
      </c>
      <c r="I1399" s="32"/>
      <c r="J1399" s="4"/>
      <c r="K1399" s="46"/>
      <c r="L1399" s="34" t="str">
        <f aca="false">IF(ISBLANK(K1399),"a","b")</f>
        <v>a</v>
      </c>
      <c r="M1399" s="34" t="str">
        <f aca="false">IF(ISBLANK(B1399),"",IF(L1399="b",K1399,IF(L1399="a","")))</f>
        <v/>
      </c>
      <c r="N1399" s="35" t="n">
        <f aca="false">IF(ISBLANK(B1399),"",IF( ISBLANK(K1399), , IF( ISBLANK(O1399), 1,) ))</f>
        <v>0</v>
      </c>
      <c r="O1399" s="44"/>
      <c r="P1399" s="37" t="str">
        <f aca="false">IF(ISBLANK(O1399),"a","b")</f>
        <v>a</v>
      </c>
      <c r="Q1399" s="34" t="str">
        <f aca="false">IF(ISBLANK(B1399),"",IF(P1399="b",O1399,IF(P1399="a","")))</f>
        <v/>
      </c>
      <c r="R1399" s="35" t="n">
        <f aca="false">IF(ISBLANK(B1399),"",IF( ISBLANK(O1399), , 1))</f>
        <v>0</v>
      </c>
      <c r="S1399" s="38" t="str">
        <f aca="true">IF(ISBLANK(B1399),"",IF( ISBLANK(K1399), "" , IF( ISBLANK(O1399), (TODAY()-K1399)/365, (O1399-K1399)/365)) )</f>
        <v/>
      </c>
      <c r="T1399" s="38" t="str">
        <f aca="false">IF(ISBLANK(B1399),"",IF( ISBLANK(K1399), "" , IF( ISBLANK(O1399), ($Z$41-K1399)/365, (O1399-K1399)/365)) )</f>
        <v/>
      </c>
      <c r="U1399" s="38" t="str">
        <f aca="true">IF(ISBLANK(B1399),"",IF( ISBLANK(O1399), "", (TODAY()-O1399)/365))</f>
        <v/>
      </c>
      <c r="V1399" s="38" t="str">
        <f aca="false">IF(ISBLANK(B1399),"",IF( ISBLANK(O1399), "", ($Z$41-O1399)/365))</f>
        <v/>
      </c>
    </row>
    <row r="1400" customFormat="false" ht="15" hidden="false" customHeight="false" outlineLevel="0" collapsed="false">
      <c r="A1400" s="1" t="n">
        <v>1404</v>
      </c>
      <c r="B1400" s="28" t="n">
        <v>597</v>
      </c>
      <c r="C1400" s="29"/>
      <c r="D1400" s="30" t="str">
        <f aca="false">CONCATENATE(E1400,", ",F1400,", кв-ры: ",H1400,", агр: ",I1400,", ",W1400)</f>
        <v>, , кв-ры: 2, агр: , </v>
      </c>
      <c r="E1400" s="31"/>
      <c r="F1400" s="31"/>
      <c r="G1400" s="31"/>
      <c r="H1400" s="31" t="n">
        <v>2</v>
      </c>
      <c r="I1400" s="32"/>
      <c r="J1400" s="4"/>
      <c r="K1400" s="46"/>
      <c r="L1400" s="34" t="str">
        <f aca="false">IF(ISBLANK(K1400),"a","b")</f>
        <v>a</v>
      </c>
      <c r="M1400" s="34" t="str">
        <f aca="false">IF(ISBLANK(B1400),"",IF(L1400="b",K1400,IF(L1400="a","")))</f>
        <v/>
      </c>
      <c r="N1400" s="35" t="n">
        <f aca="false">IF(ISBLANK(B1400),"",IF( ISBLANK(K1400), , IF( ISBLANK(O1400), 1,) ))</f>
        <v>0</v>
      </c>
      <c r="O1400" s="44"/>
      <c r="P1400" s="37" t="str">
        <f aca="false">IF(ISBLANK(O1400),"a","b")</f>
        <v>a</v>
      </c>
      <c r="Q1400" s="34" t="str">
        <f aca="false">IF(ISBLANK(B1400),"",IF(P1400="b",O1400,IF(P1400="a","")))</f>
        <v/>
      </c>
      <c r="R1400" s="35" t="n">
        <f aca="false">IF(ISBLANK(B1400),"",IF( ISBLANK(O1400), , 1))</f>
        <v>0</v>
      </c>
      <c r="S1400" s="38" t="str">
        <f aca="true">IF(ISBLANK(B1400),"",IF( ISBLANK(K1400), "" , IF( ISBLANK(O1400), (TODAY()-K1400)/365, (O1400-K1400)/365)) )</f>
        <v/>
      </c>
      <c r="T1400" s="38" t="str">
        <f aca="false">IF(ISBLANK(B1400),"",IF( ISBLANK(K1400), "" , IF( ISBLANK(O1400), ($Z$41-K1400)/365, (O1400-K1400)/365)) )</f>
        <v/>
      </c>
      <c r="U1400" s="38" t="str">
        <f aca="true">IF(ISBLANK(B1400),"",IF( ISBLANK(O1400), "", (TODAY()-O1400)/365))</f>
        <v/>
      </c>
      <c r="V1400" s="38" t="str">
        <f aca="false">IF(ISBLANK(B1400),"",IF( ISBLANK(O1400), "", ($Z$41-O1400)/365))</f>
        <v/>
      </c>
    </row>
    <row r="1401" customFormat="false" ht="15" hidden="false" customHeight="false" outlineLevel="0" collapsed="false">
      <c r="A1401" s="1" t="n">
        <v>1405</v>
      </c>
      <c r="B1401" s="28" t="n">
        <v>598</v>
      </c>
      <c r="C1401" s="29" t="n">
        <v>11</v>
      </c>
      <c r="D1401" s="30" t="str">
        <f aca="false">CONCATENATE(E1401,", ",F1401,", кв-ры: ",H1401,", агр: ",I1401,", ",W1401)</f>
        <v>Северопарковая, 18, кв-ры: 1, агр: , </v>
      </c>
      <c r="E1401" s="31" t="s">
        <v>232</v>
      </c>
      <c r="F1401" s="31" t="n">
        <v>18</v>
      </c>
      <c r="G1401" s="31" t="n">
        <v>1</v>
      </c>
      <c r="H1401" s="31" t="n">
        <v>1</v>
      </c>
      <c r="I1401" s="32"/>
      <c r="J1401" s="4"/>
      <c r="K1401" s="46"/>
      <c r="L1401" s="34" t="str">
        <f aca="false">IF(ISBLANK(K1401),"a","b")</f>
        <v>a</v>
      </c>
      <c r="M1401" s="34" t="str">
        <f aca="false">IF(ISBLANK(B1401),"",IF(L1401="b",K1401,IF(L1401="a","")))</f>
        <v/>
      </c>
      <c r="N1401" s="35" t="n">
        <f aca="false">IF(ISBLANK(B1401),"",IF( ISBLANK(K1401), , IF( ISBLANK(O1401), 1,) ))</f>
        <v>0</v>
      </c>
      <c r="O1401" s="44"/>
      <c r="P1401" s="37" t="str">
        <f aca="false">IF(ISBLANK(O1401),"a","b")</f>
        <v>a</v>
      </c>
      <c r="Q1401" s="34" t="str">
        <f aca="false">IF(ISBLANK(B1401),"",IF(P1401="b",O1401,IF(P1401="a","")))</f>
        <v/>
      </c>
      <c r="R1401" s="35" t="n">
        <f aca="false">IF(ISBLANK(B1401),"",IF( ISBLANK(O1401), , 1))</f>
        <v>0</v>
      </c>
      <c r="S1401" s="38" t="str">
        <f aca="true">IF(ISBLANK(B1401),"",IF( ISBLANK(K1401), "" , IF( ISBLANK(O1401), (TODAY()-K1401)/365, (O1401-K1401)/365)) )</f>
        <v/>
      </c>
      <c r="T1401" s="38" t="str">
        <f aca="false">IF(ISBLANK(B1401),"",IF( ISBLANK(K1401), "" , IF( ISBLANK(O1401), ($Z$41-K1401)/365, (O1401-K1401)/365)) )</f>
        <v/>
      </c>
      <c r="U1401" s="38" t="str">
        <f aca="true">IF(ISBLANK(B1401),"",IF( ISBLANK(O1401), "", (TODAY()-O1401)/365))</f>
        <v/>
      </c>
      <c r="V1401" s="38" t="str">
        <f aca="false">IF(ISBLANK(B1401),"",IF( ISBLANK(O1401), "", ($Z$41-O1401)/365))</f>
        <v/>
      </c>
    </row>
    <row r="1402" customFormat="false" ht="15" hidden="false" customHeight="false" outlineLevel="0" collapsed="false">
      <c r="A1402" s="1" t="n">
        <v>1406</v>
      </c>
      <c r="B1402" s="28" t="n">
        <v>599</v>
      </c>
      <c r="C1402" s="29" t="n">
        <v>12</v>
      </c>
      <c r="D1402" s="30" t="str">
        <f aca="false">CONCATENATE(E1402,", ",F1402,", кв-ры: ",H1402,", агр: ",I1402,", ",W1402)</f>
        <v>Северопарковая, 20, кв-ры: 1, агр: , </v>
      </c>
      <c r="E1402" s="31" t="s">
        <v>232</v>
      </c>
      <c r="F1402" s="31" t="n">
        <v>20</v>
      </c>
      <c r="G1402" s="31" t="n">
        <v>4</v>
      </c>
      <c r="H1402" s="31" t="n">
        <v>1</v>
      </c>
      <c r="I1402" s="32"/>
      <c r="J1402" s="4"/>
      <c r="K1402" s="46"/>
      <c r="L1402" s="34" t="str">
        <f aca="false">IF(ISBLANK(K1402),"a","b")</f>
        <v>a</v>
      </c>
      <c r="M1402" s="34" t="str">
        <f aca="false">IF(ISBLANK(B1402),"",IF(L1402="b",K1402,IF(L1402="a","")))</f>
        <v/>
      </c>
      <c r="N1402" s="35" t="n">
        <f aca="false">IF(ISBLANK(B1402),"",IF( ISBLANK(K1402), , IF( ISBLANK(O1402), 1,) ))</f>
        <v>0</v>
      </c>
      <c r="O1402" s="44"/>
      <c r="P1402" s="37" t="str">
        <f aca="false">IF(ISBLANK(O1402),"a","b")</f>
        <v>a</v>
      </c>
      <c r="Q1402" s="34" t="str">
        <f aca="false">IF(ISBLANK(B1402),"",IF(P1402="b",O1402,IF(P1402="a","")))</f>
        <v/>
      </c>
      <c r="R1402" s="35" t="n">
        <f aca="false">IF(ISBLANK(B1402),"",IF( ISBLANK(O1402), , 1))</f>
        <v>0</v>
      </c>
      <c r="S1402" s="38" t="str">
        <f aca="true">IF(ISBLANK(B1402),"",IF( ISBLANK(K1402), "" , IF( ISBLANK(O1402), (TODAY()-K1402)/365, (O1402-K1402)/365)) )</f>
        <v/>
      </c>
      <c r="T1402" s="38" t="str">
        <f aca="false">IF(ISBLANK(B1402),"",IF( ISBLANK(K1402), "" , IF( ISBLANK(O1402), ($Z$41-K1402)/365, (O1402-K1402)/365)) )</f>
        <v/>
      </c>
      <c r="U1402" s="38" t="str">
        <f aca="true">IF(ISBLANK(B1402),"",IF( ISBLANK(O1402), "", (TODAY()-O1402)/365))</f>
        <v/>
      </c>
      <c r="V1402" s="38" t="str">
        <f aca="false">IF(ISBLANK(B1402),"",IF( ISBLANK(O1402), "", ($Z$41-O1402)/365))</f>
        <v/>
      </c>
    </row>
    <row r="1403" customFormat="false" ht="15" hidden="false" customHeight="false" outlineLevel="0" collapsed="false">
      <c r="A1403" s="1" t="n">
        <v>1407</v>
      </c>
      <c r="B1403" s="28" t="n">
        <v>600</v>
      </c>
      <c r="C1403" s="29"/>
      <c r="D1403" s="30" t="str">
        <f aca="false">CONCATENATE(E1403,", ",F1403,", кв-ры: ",H1403,", агр: ",I1403,", ",W1403)</f>
        <v>, , кв-ры: 2, агр: , </v>
      </c>
      <c r="E1403" s="31"/>
      <c r="F1403" s="31"/>
      <c r="G1403" s="31"/>
      <c r="H1403" s="31" t="n">
        <v>2</v>
      </c>
      <c r="I1403" s="32"/>
      <c r="J1403" s="4"/>
      <c r="K1403" s="46"/>
      <c r="L1403" s="34" t="str">
        <f aca="false">IF(ISBLANK(K1403),"a","b")</f>
        <v>a</v>
      </c>
      <c r="M1403" s="34" t="str">
        <f aca="false">IF(ISBLANK(B1403),"",IF(L1403="b",K1403,IF(L1403="a","")))</f>
        <v/>
      </c>
      <c r="N1403" s="35" t="n">
        <f aca="false">IF(ISBLANK(B1403),"",IF( ISBLANK(K1403), , IF( ISBLANK(O1403), 1,) ))</f>
        <v>0</v>
      </c>
      <c r="O1403" s="44"/>
      <c r="P1403" s="37" t="str">
        <f aca="false">IF(ISBLANK(O1403),"a","b")</f>
        <v>a</v>
      </c>
      <c r="Q1403" s="34" t="str">
        <f aca="false">IF(ISBLANK(B1403),"",IF(P1403="b",O1403,IF(P1403="a","")))</f>
        <v/>
      </c>
      <c r="R1403" s="35" t="n">
        <f aca="false">IF(ISBLANK(B1403),"",IF( ISBLANK(O1403), , 1))</f>
        <v>0</v>
      </c>
      <c r="S1403" s="38" t="str">
        <f aca="true">IF(ISBLANK(B1403),"",IF( ISBLANK(K1403), "" , IF( ISBLANK(O1403), (TODAY()-K1403)/365, (O1403-K1403)/365)) )</f>
        <v/>
      </c>
      <c r="T1403" s="38" t="str">
        <f aca="false">IF(ISBLANK(B1403),"",IF( ISBLANK(K1403), "" , IF( ISBLANK(O1403), ($Z$41-K1403)/365, (O1403-K1403)/365)) )</f>
        <v/>
      </c>
      <c r="U1403" s="38" t="str">
        <f aca="true">IF(ISBLANK(B1403),"",IF( ISBLANK(O1403), "", (TODAY()-O1403)/365))</f>
        <v/>
      </c>
      <c r="V1403" s="38" t="str">
        <f aca="false">IF(ISBLANK(B1403),"",IF( ISBLANK(O1403), "", ($Z$41-O1403)/365))</f>
        <v/>
      </c>
    </row>
    <row r="1404" customFormat="false" ht="15" hidden="false" customHeight="false" outlineLevel="0" collapsed="false">
      <c r="A1404" s="1" t="n">
        <v>1408</v>
      </c>
      <c r="B1404" s="28" t="n">
        <v>601</v>
      </c>
      <c r="C1404" s="29"/>
      <c r="D1404" s="30" t="str">
        <f aca="false">CONCATENATE(E1404,", ",F1404,", кв-ры: ",H1404,", агр: ",I1404,", ",W1404)</f>
        <v>, , кв-ры: 3, агр: , </v>
      </c>
      <c r="E1404" s="31"/>
      <c r="F1404" s="31"/>
      <c r="G1404" s="31"/>
      <c r="H1404" s="31" t="n">
        <v>3</v>
      </c>
      <c r="I1404" s="32"/>
      <c r="J1404" s="4"/>
      <c r="K1404" s="46"/>
      <c r="L1404" s="34" t="str">
        <f aca="false">IF(ISBLANK(K1404),"a","b")</f>
        <v>a</v>
      </c>
      <c r="M1404" s="34" t="str">
        <f aca="false">IF(ISBLANK(B1404),"",IF(L1404="b",K1404,IF(L1404="a","")))</f>
        <v/>
      </c>
      <c r="N1404" s="35" t="n">
        <f aca="false">IF(ISBLANK(B1404),"",IF( ISBLANK(K1404), , IF( ISBLANK(O1404), 1,) ))</f>
        <v>0</v>
      </c>
      <c r="O1404" s="44"/>
      <c r="P1404" s="37" t="str">
        <f aca="false">IF(ISBLANK(O1404),"a","b")</f>
        <v>a</v>
      </c>
      <c r="Q1404" s="34" t="str">
        <f aca="false">IF(ISBLANK(B1404),"",IF(P1404="b",O1404,IF(P1404="a","")))</f>
        <v/>
      </c>
      <c r="R1404" s="35" t="n">
        <f aca="false">IF(ISBLANK(B1404),"",IF( ISBLANK(O1404), , 1))</f>
        <v>0</v>
      </c>
      <c r="S1404" s="38" t="str">
        <f aca="true">IF(ISBLANK(B1404),"",IF( ISBLANK(K1404), "" , IF( ISBLANK(O1404), (TODAY()-K1404)/365, (O1404-K1404)/365)) )</f>
        <v/>
      </c>
      <c r="T1404" s="38" t="str">
        <f aca="false">IF(ISBLANK(B1404),"",IF( ISBLANK(K1404), "" , IF( ISBLANK(O1404), ($Z$41-K1404)/365, (O1404-K1404)/365)) )</f>
        <v/>
      </c>
      <c r="U1404" s="38" t="str">
        <f aca="true">IF(ISBLANK(B1404),"",IF( ISBLANK(O1404), "", (TODAY()-O1404)/365))</f>
        <v/>
      </c>
      <c r="V1404" s="38" t="str">
        <f aca="false">IF(ISBLANK(B1404),"",IF( ISBLANK(O1404), "", ($Z$41-O1404)/365))</f>
        <v/>
      </c>
    </row>
    <row r="1405" customFormat="false" ht="15" hidden="false" customHeight="false" outlineLevel="0" collapsed="false">
      <c r="A1405" s="1" t="n">
        <v>1409</v>
      </c>
      <c r="B1405" s="28" t="n">
        <v>602</v>
      </c>
      <c r="C1405" s="29"/>
      <c r="D1405" s="30" t="str">
        <f aca="false">CONCATENATE(E1405,", ",F1405,", кв-ры: ",H1405,", агр: ",I1405,", ",W1405)</f>
        <v>, , кв-ры: 4, агр: , </v>
      </c>
      <c r="E1405" s="31"/>
      <c r="F1405" s="31"/>
      <c r="G1405" s="31"/>
      <c r="H1405" s="31" t="n">
        <v>4</v>
      </c>
      <c r="I1405" s="32"/>
      <c r="J1405" s="4"/>
      <c r="K1405" s="46"/>
      <c r="L1405" s="34" t="str">
        <f aca="false">IF(ISBLANK(K1405),"a","b")</f>
        <v>a</v>
      </c>
      <c r="M1405" s="34" t="str">
        <f aca="false">IF(ISBLANK(B1405),"",IF(L1405="b",K1405,IF(L1405="a","")))</f>
        <v/>
      </c>
      <c r="N1405" s="35" t="n">
        <f aca="false">IF(ISBLANK(B1405),"",IF( ISBLANK(K1405), , IF( ISBLANK(O1405), 1,) ))</f>
        <v>0</v>
      </c>
      <c r="O1405" s="44"/>
      <c r="P1405" s="37" t="str">
        <f aca="false">IF(ISBLANK(O1405),"a","b")</f>
        <v>a</v>
      </c>
      <c r="Q1405" s="34" t="str">
        <f aca="false">IF(ISBLANK(B1405),"",IF(P1405="b",O1405,IF(P1405="a","")))</f>
        <v/>
      </c>
      <c r="R1405" s="35" t="n">
        <f aca="false">IF(ISBLANK(B1405),"",IF( ISBLANK(O1405), , 1))</f>
        <v>0</v>
      </c>
      <c r="S1405" s="38" t="str">
        <f aca="true">IF(ISBLANK(B1405),"",IF( ISBLANK(K1405), "" , IF( ISBLANK(O1405), (TODAY()-K1405)/365, (O1405-K1405)/365)) )</f>
        <v/>
      </c>
      <c r="T1405" s="38" t="str">
        <f aca="false">IF(ISBLANK(B1405),"",IF( ISBLANK(K1405), "" , IF( ISBLANK(O1405), ($Z$41-K1405)/365, (O1405-K1405)/365)) )</f>
        <v/>
      </c>
      <c r="U1405" s="38" t="str">
        <f aca="true">IF(ISBLANK(B1405),"",IF( ISBLANK(O1405), "", (TODAY()-O1405)/365))</f>
        <v/>
      </c>
      <c r="V1405" s="38" t="str">
        <f aca="false">IF(ISBLANK(B1405),"",IF( ISBLANK(O1405), "", ($Z$41-O1405)/365))</f>
        <v/>
      </c>
    </row>
    <row r="1406" customFormat="false" ht="15" hidden="false" customHeight="false" outlineLevel="0" collapsed="false">
      <c r="A1406" s="1" t="n">
        <v>1410</v>
      </c>
      <c r="B1406" s="28" t="n">
        <v>603</v>
      </c>
      <c r="C1406" s="29" t="n">
        <v>13</v>
      </c>
      <c r="D1406" s="30" t="str">
        <f aca="false">CONCATENATE(E1406,", ",F1406,", кв-ры: ",H1406,", агр: ",I1406,", ",W1406)</f>
        <v>Северопарковая, 22, кв-ры: 1, агр: , </v>
      </c>
      <c r="E1406" s="31" t="s">
        <v>232</v>
      </c>
      <c r="F1406" s="31" t="n">
        <v>22</v>
      </c>
      <c r="G1406" s="31" t="n">
        <v>3</v>
      </c>
      <c r="H1406" s="31" t="n">
        <v>1</v>
      </c>
      <c r="I1406" s="32"/>
      <c r="J1406" s="4"/>
      <c r="K1406" s="46"/>
      <c r="L1406" s="34" t="str">
        <f aca="false">IF(ISBLANK(K1406),"a","b")</f>
        <v>a</v>
      </c>
      <c r="M1406" s="34" t="str">
        <f aca="false">IF(ISBLANK(B1406),"",IF(L1406="b",K1406,IF(L1406="a","")))</f>
        <v/>
      </c>
      <c r="N1406" s="35" t="n">
        <f aca="false">IF(ISBLANK(B1406),"",IF( ISBLANK(K1406), , IF( ISBLANK(O1406), 1,) ))</f>
        <v>0</v>
      </c>
      <c r="O1406" s="44"/>
      <c r="P1406" s="37" t="str">
        <f aca="false">IF(ISBLANK(O1406),"a","b")</f>
        <v>a</v>
      </c>
      <c r="Q1406" s="34" t="str">
        <f aca="false">IF(ISBLANK(B1406),"",IF(P1406="b",O1406,IF(P1406="a","")))</f>
        <v/>
      </c>
      <c r="R1406" s="35" t="n">
        <f aca="false">IF(ISBLANK(B1406),"",IF( ISBLANK(O1406), , 1))</f>
        <v>0</v>
      </c>
      <c r="S1406" s="38" t="str">
        <f aca="true">IF(ISBLANK(B1406),"",IF( ISBLANK(K1406), "" , IF( ISBLANK(O1406), (TODAY()-K1406)/365, (O1406-K1406)/365)) )</f>
        <v/>
      </c>
      <c r="T1406" s="38" t="str">
        <f aca="false">IF(ISBLANK(B1406),"",IF( ISBLANK(K1406), "" , IF( ISBLANK(O1406), ($Z$41-K1406)/365, (O1406-K1406)/365)) )</f>
        <v/>
      </c>
      <c r="U1406" s="38" t="str">
        <f aca="true">IF(ISBLANK(B1406),"",IF( ISBLANK(O1406), "", (TODAY()-O1406)/365))</f>
        <v/>
      </c>
      <c r="V1406" s="38" t="str">
        <f aca="false">IF(ISBLANK(B1406),"",IF( ISBLANK(O1406), "", ($Z$41-O1406)/365))</f>
        <v/>
      </c>
    </row>
    <row r="1407" customFormat="false" ht="15" hidden="false" customHeight="false" outlineLevel="0" collapsed="false">
      <c r="A1407" s="1" t="n">
        <v>1411</v>
      </c>
      <c r="B1407" s="28" t="n">
        <v>604</v>
      </c>
      <c r="C1407" s="29"/>
      <c r="D1407" s="30" t="str">
        <f aca="false">CONCATENATE(E1407,", ",F1407,", кв-ры: ",H1407,", агр: ",I1407,", ",W1407)</f>
        <v>, , кв-ры: 2, агр: , </v>
      </c>
      <c r="E1407" s="31"/>
      <c r="F1407" s="31"/>
      <c r="G1407" s="31"/>
      <c r="H1407" s="31" t="n">
        <v>2</v>
      </c>
      <c r="I1407" s="32"/>
      <c r="J1407" s="4"/>
      <c r="K1407" s="46"/>
      <c r="L1407" s="34" t="str">
        <f aca="false">IF(ISBLANK(K1407),"a","b")</f>
        <v>a</v>
      </c>
      <c r="M1407" s="34" t="str">
        <f aca="false">IF(ISBLANK(B1407),"",IF(L1407="b",K1407,IF(L1407="a","")))</f>
        <v/>
      </c>
      <c r="N1407" s="35" t="n">
        <f aca="false">IF(ISBLANK(B1407),"",IF( ISBLANK(K1407), , IF( ISBLANK(O1407), 1,) ))</f>
        <v>0</v>
      </c>
      <c r="O1407" s="44"/>
      <c r="P1407" s="37" t="str">
        <f aca="false">IF(ISBLANK(O1407),"a","b")</f>
        <v>a</v>
      </c>
      <c r="Q1407" s="34" t="str">
        <f aca="false">IF(ISBLANK(B1407),"",IF(P1407="b",O1407,IF(P1407="a","")))</f>
        <v/>
      </c>
      <c r="R1407" s="35" t="n">
        <f aca="false">IF(ISBLANK(B1407),"",IF( ISBLANK(O1407), , 1))</f>
        <v>0</v>
      </c>
      <c r="S1407" s="38" t="str">
        <f aca="true">IF(ISBLANK(B1407),"",IF( ISBLANK(K1407), "" , IF( ISBLANK(O1407), (TODAY()-K1407)/365, (O1407-K1407)/365)) )</f>
        <v/>
      </c>
      <c r="T1407" s="38" t="str">
        <f aca="false">IF(ISBLANK(B1407),"",IF( ISBLANK(K1407), "" , IF( ISBLANK(O1407), ($Z$41-K1407)/365, (O1407-K1407)/365)) )</f>
        <v/>
      </c>
      <c r="U1407" s="38" t="str">
        <f aca="true">IF(ISBLANK(B1407),"",IF( ISBLANK(O1407), "", (TODAY()-O1407)/365))</f>
        <v/>
      </c>
      <c r="V1407" s="38" t="str">
        <f aca="false">IF(ISBLANK(B1407),"",IF( ISBLANK(O1407), "", ($Z$41-O1407)/365))</f>
        <v/>
      </c>
    </row>
    <row r="1408" customFormat="false" ht="15" hidden="false" customHeight="false" outlineLevel="0" collapsed="false">
      <c r="A1408" s="1" t="n">
        <v>1412</v>
      </c>
      <c r="B1408" s="28" t="n">
        <v>605</v>
      </c>
      <c r="C1408" s="29"/>
      <c r="D1408" s="30" t="str">
        <f aca="false">CONCATENATE(E1408,", ",F1408,", кв-ры: ",H1408,", агр: ",I1408,", ",W1408)</f>
        <v>, , кв-ры: 3, агр: , </v>
      </c>
      <c r="E1408" s="31"/>
      <c r="F1408" s="31"/>
      <c r="G1408" s="31"/>
      <c r="H1408" s="31" t="n">
        <v>3</v>
      </c>
      <c r="I1408" s="32"/>
      <c r="J1408" s="4"/>
      <c r="K1408" s="46"/>
      <c r="L1408" s="34" t="str">
        <f aca="false">IF(ISBLANK(K1408),"a","b")</f>
        <v>a</v>
      </c>
      <c r="M1408" s="34" t="str">
        <f aca="false">IF(ISBLANK(B1408),"",IF(L1408="b",K1408,IF(L1408="a","")))</f>
        <v/>
      </c>
      <c r="N1408" s="35" t="n">
        <f aca="false">IF(ISBLANK(B1408),"",IF( ISBLANK(K1408), , IF( ISBLANK(O1408), 1,) ))</f>
        <v>0</v>
      </c>
      <c r="O1408" s="44"/>
      <c r="P1408" s="37" t="str">
        <f aca="false">IF(ISBLANK(O1408),"a","b")</f>
        <v>a</v>
      </c>
      <c r="Q1408" s="34" t="str">
        <f aca="false">IF(ISBLANK(B1408),"",IF(P1408="b",O1408,IF(P1408="a","")))</f>
        <v/>
      </c>
      <c r="R1408" s="35" t="n">
        <f aca="false">IF(ISBLANK(B1408),"",IF( ISBLANK(O1408), , 1))</f>
        <v>0</v>
      </c>
      <c r="S1408" s="38" t="str">
        <f aca="true">IF(ISBLANK(B1408),"",IF( ISBLANK(K1408), "" , IF( ISBLANK(O1408), (TODAY()-K1408)/365, (O1408-K1408)/365)) )</f>
        <v/>
      </c>
      <c r="T1408" s="38" t="str">
        <f aca="false">IF(ISBLANK(B1408),"",IF( ISBLANK(K1408), "" , IF( ISBLANK(O1408), ($Z$41-K1408)/365, (O1408-K1408)/365)) )</f>
        <v/>
      </c>
      <c r="U1408" s="38" t="str">
        <f aca="true">IF(ISBLANK(B1408),"",IF( ISBLANK(O1408), "", (TODAY()-O1408)/365))</f>
        <v/>
      </c>
      <c r="V1408" s="38" t="str">
        <f aca="false">IF(ISBLANK(B1408),"",IF( ISBLANK(O1408), "", ($Z$41-O1408)/365))</f>
        <v/>
      </c>
    </row>
    <row r="1409" customFormat="false" ht="15" hidden="false" customHeight="false" outlineLevel="0" collapsed="false">
      <c r="A1409" s="1" t="n">
        <v>1413</v>
      </c>
      <c r="B1409" s="28" t="n">
        <v>606</v>
      </c>
      <c r="C1409" s="29" t="n">
        <v>14</v>
      </c>
      <c r="D1409" s="30" t="str">
        <f aca="false">CONCATENATE(E1409,", ",F1409,", кв-ры: ",H1409,", агр: ",I1409,", ",W1409)</f>
        <v>Северопарковая, 24, кв-ры: 1, агр: , </v>
      </c>
      <c r="E1409" s="31" t="s">
        <v>232</v>
      </c>
      <c r="F1409" s="31" t="n">
        <v>24</v>
      </c>
      <c r="G1409" s="31" t="n">
        <v>1</v>
      </c>
      <c r="H1409" s="31" t="n">
        <v>1</v>
      </c>
      <c r="I1409" s="32"/>
      <c r="J1409" s="4"/>
      <c r="K1409" s="46"/>
      <c r="L1409" s="34" t="str">
        <f aca="false">IF(ISBLANK(K1409),"a","b")</f>
        <v>a</v>
      </c>
      <c r="M1409" s="34" t="str">
        <f aca="false">IF(ISBLANK(B1409),"",IF(L1409="b",K1409,IF(L1409="a","")))</f>
        <v/>
      </c>
      <c r="N1409" s="35" t="n">
        <f aca="false">IF(ISBLANK(B1409),"",IF( ISBLANK(K1409), , IF( ISBLANK(O1409), 1,) ))</f>
        <v>0</v>
      </c>
      <c r="O1409" s="44"/>
      <c r="P1409" s="37" t="str">
        <f aca="false">IF(ISBLANK(O1409),"a","b")</f>
        <v>a</v>
      </c>
      <c r="Q1409" s="34" t="str">
        <f aca="false">IF(ISBLANK(B1409),"",IF(P1409="b",O1409,IF(P1409="a","")))</f>
        <v/>
      </c>
      <c r="R1409" s="35" t="n">
        <f aca="false">IF(ISBLANK(B1409),"",IF( ISBLANK(O1409), , 1))</f>
        <v>0</v>
      </c>
      <c r="S1409" s="38" t="str">
        <f aca="true">IF(ISBLANK(B1409),"",IF( ISBLANK(K1409), "" , IF( ISBLANK(O1409), (TODAY()-K1409)/365, (O1409-K1409)/365)) )</f>
        <v/>
      </c>
      <c r="T1409" s="38" t="str">
        <f aca="false">IF(ISBLANK(B1409),"",IF( ISBLANK(K1409), "" , IF( ISBLANK(O1409), ($Z$41-K1409)/365, (O1409-K1409)/365)) )</f>
        <v/>
      </c>
      <c r="U1409" s="38" t="str">
        <f aca="true">IF(ISBLANK(B1409),"",IF( ISBLANK(O1409), "", (TODAY()-O1409)/365))</f>
        <v/>
      </c>
      <c r="V1409" s="38" t="str">
        <f aca="false">IF(ISBLANK(B1409),"",IF( ISBLANK(O1409), "", ($Z$41-O1409)/365))</f>
        <v/>
      </c>
    </row>
    <row r="1410" customFormat="false" ht="15" hidden="false" customHeight="false" outlineLevel="0" collapsed="false">
      <c r="A1410" s="1" t="n">
        <v>1414</v>
      </c>
      <c r="B1410" s="28" t="n">
        <v>607</v>
      </c>
      <c r="C1410" s="29" t="n">
        <v>15</v>
      </c>
      <c r="D1410" s="30" t="str">
        <f aca="false">CONCATENATE(E1410,", ",F1410,", кв-ры: ",H1410,", агр: ",I1410,", ",W1410)</f>
        <v>Северопарковая, 24а, кв-ры: 1, агр: , </v>
      </c>
      <c r="E1410" s="31" t="s">
        <v>232</v>
      </c>
      <c r="F1410" s="31" t="s">
        <v>244</v>
      </c>
      <c r="G1410" s="31" t="n">
        <v>1</v>
      </c>
      <c r="H1410" s="31" t="n">
        <v>1</v>
      </c>
      <c r="I1410" s="32"/>
      <c r="J1410" s="4"/>
      <c r="K1410" s="46"/>
      <c r="L1410" s="34" t="str">
        <f aca="false">IF(ISBLANK(K1410),"a","b")</f>
        <v>a</v>
      </c>
      <c r="M1410" s="34" t="str">
        <f aca="false">IF(ISBLANK(B1410),"",IF(L1410="b",K1410,IF(L1410="a","")))</f>
        <v/>
      </c>
      <c r="N1410" s="35" t="n">
        <f aca="false">IF(ISBLANK(B1410),"",IF( ISBLANK(K1410), , IF( ISBLANK(O1410), 1,) ))</f>
        <v>0</v>
      </c>
      <c r="O1410" s="44"/>
      <c r="P1410" s="37" t="str">
        <f aca="false">IF(ISBLANK(O1410),"a","b")</f>
        <v>a</v>
      </c>
      <c r="Q1410" s="34" t="str">
        <f aca="false">IF(ISBLANK(B1410),"",IF(P1410="b",O1410,IF(P1410="a","")))</f>
        <v/>
      </c>
      <c r="R1410" s="35" t="n">
        <f aca="false">IF(ISBLANK(B1410),"",IF( ISBLANK(O1410), , 1))</f>
        <v>0</v>
      </c>
      <c r="S1410" s="38" t="str">
        <f aca="true">IF(ISBLANK(B1410),"",IF( ISBLANK(K1410), "" , IF( ISBLANK(O1410), (TODAY()-K1410)/365, (O1410-K1410)/365)) )</f>
        <v/>
      </c>
      <c r="T1410" s="38" t="str">
        <f aca="false">IF(ISBLANK(B1410),"",IF( ISBLANK(K1410), "" , IF( ISBLANK(O1410), ($Z$41-K1410)/365, (O1410-K1410)/365)) )</f>
        <v/>
      </c>
      <c r="U1410" s="38" t="str">
        <f aca="true">IF(ISBLANK(B1410),"",IF( ISBLANK(O1410), "", (TODAY()-O1410)/365))</f>
        <v/>
      </c>
      <c r="V1410" s="38" t="str">
        <f aca="false">IF(ISBLANK(B1410),"",IF( ISBLANK(O1410), "", ($Z$41-O1410)/365))</f>
        <v/>
      </c>
    </row>
    <row r="1411" customFormat="false" ht="15" hidden="false" customHeight="false" outlineLevel="0" collapsed="false">
      <c r="A1411" s="1" t="n">
        <v>1415</v>
      </c>
      <c r="B1411" s="28" t="n">
        <v>608</v>
      </c>
      <c r="C1411" s="29" t="n">
        <v>1</v>
      </c>
      <c r="D1411" s="30" t="str">
        <f aca="false">CONCATENATE(E1411,", ",F1411,", кв-ры: ",H1411,", агр: ",I1411,", ",W1411)</f>
        <v>Чехова, 1, кв-ры: 1, агр: , </v>
      </c>
      <c r="E1411" s="31" t="s">
        <v>245</v>
      </c>
      <c r="F1411" s="31" t="n">
        <v>1</v>
      </c>
      <c r="G1411" s="31" t="n">
        <v>2</v>
      </c>
      <c r="H1411" s="31" t="n">
        <v>1</v>
      </c>
      <c r="I1411" s="32"/>
      <c r="J1411" s="4"/>
      <c r="K1411" s="46"/>
      <c r="L1411" s="34" t="str">
        <f aca="false">IF(ISBLANK(K1411),"a","b")</f>
        <v>a</v>
      </c>
      <c r="M1411" s="34" t="str">
        <f aca="false">IF(ISBLANK(B1411),"",IF(L1411="b",K1411,IF(L1411="a","")))</f>
        <v/>
      </c>
      <c r="N1411" s="35" t="n">
        <f aca="false">IF(ISBLANK(B1411),"",IF( ISBLANK(K1411), , IF( ISBLANK(O1411), 1,) ))</f>
        <v>0</v>
      </c>
      <c r="O1411" s="44"/>
      <c r="P1411" s="37" t="str">
        <f aca="false">IF(ISBLANK(O1411),"a","b")</f>
        <v>a</v>
      </c>
      <c r="Q1411" s="34" t="str">
        <f aca="false">IF(ISBLANK(B1411),"",IF(P1411="b",O1411,IF(P1411="a","")))</f>
        <v/>
      </c>
      <c r="R1411" s="35" t="n">
        <f aca="false">IF(ISBLANK(B1411),"",IF( ISBLANK(O1411), , 1))</f>
        <v>0</v>
      </c>
      <c r="S1411" s="38" t="str">
        <f aca="true">IF(ISBLANK(B1411),"",IF( ISBLANK(K1411), "" , IF( ISBLANK(O1411), (TODAY()-K1411)/365, (O1411-K1411)/365)) )</f>
        <v/>
      </c>
      <c r="T1411" s="38" t="str">
        <f aca="false">IF(ISBLANK(B1411),"",IF( ISBLANK(K1411), "" , IF( ISBLANK(O1411), ($Z$41-K1411)/365, (O1411-K1411)/365)) )</f>
        <v/>
      </c>
      <c r="U1411" s="38" t="str">
        <f aca="true">IF(ISBLANK(B1411),"",IF( ISBLANK(O1411), "", (TODAY()-O1411)/365))</f>
        <v/>
      </c>
      <c r="V1411" s="38" t="str">
        <f aca="false">IF(ISBLANK(B1411),"",IF( ISBLANK(O1411), "", ($Z$41-O1411)/365))</f>
        <v/>
      </c>
    </row>
    <row r="1412" customFormat="false" ht="15" hidden="false" customHeight="false" outlineLevel="0" collapsed="false">
      <c r="A1412" s="1" t="n">
        <v>1416</v>
      </c>
      <c r="B1412" s="28" t="n">
        <v>609</v>
      </c>
      <c r="C1412" s="29"/>
      <c r="D1412" s="30" t="str">
        <f aca="false">CONCATENATE(E1412,", ",F1412,", кв-ры: ",H1412,", агр: ",I1412,", ",W1412)</f>
        <v>, , кв-ры: 2, агр: , </v>
      </c>
      <c r="E1412" s="31"/>
      <c r="F1412" s="31"/>
      <c r="G1412" s="31"/>
      <c r="H1412" s="31" t="n">
        <v>2</v>
      </c>
      <c r="I1412" s="32"/>
      <c r="J1412" s="4"/>
      <c r="K1412" s="46"/>
      <c r="L1412" s="34" t="str">
        <f aca="false">IF(ISBLANK(K1412),"a","b")</f>
        <v>a</v>
      </c>
      <c r="M1412" s="34" t="str">
        <f aca="false">IF(ISBLANK(B1412),"",IF(L1412="b",K1412,IF(L1412="a","")))</f>
        <v/>
      </c>
      <c r="N1412" s="35" t="n">
        <f aca="false">IF(ISBLANK(B1412),"",IF( ISBLANK(K1412), , IF( ISBLANK(O1412), 1,) ))</f>
        <v>0</v>
      </c>
      <c r="O1412" s="44"/>
      <c r="P1412" s="37" t="str">
        <f aca="false">IF(ISBLANK(O1412),"a","b")</f>
        <v>a</v>
      </c>
      <c r="Q1412" s="34" t="str">
        <f aca="false">IF(ISBLANK(B1412),"",IF(P1412="b",O1412,IF(P1412="a","")))</f>
        <v/>
      </c>
      <c r="R1412" s="35" t="n">
        <f aca="false">IF(ISBLANK(B1412),"",IF( ISBLANK(O1412), , 1))</f>
        <v>0</v>
      </c>
      <c r="S1412" s="38" t="str">
        <f aca="true">IF(ISBLANK(B1412),"",IF( ISBLANK(K1412), "" , IF( ISBLANK(O1412), (TODAY()-K1412)/365, (O1412-K1412)/365)) )</f>
        <v/>
      </c>
      <c r="T1412" s="38" t="str">
        <f aca="false">IF(ISBLANK(B1412),"",IF( ISBLANK(K1412), "" , IF( ISBLANK(O1412), ($Z$41-K1412)/365, (O1412-K1412)/365)) )</f>
        <v/>
      </c>
      <c r="U1412" s="38" t="str">
        <f aca="true">IF(ISBLANK(B1412),"",IF( ISBLANK(O1412), "", (TODAY()-O1412)/365))</f>
        <v/>
      </c>
      <c r="V1412" s="38" t="str">
        <f aca="false">IF(ISBLANK(B1412),"",IF( ISBLANK(O1412), "", ($Z$41-O1412)/365))</f>
        <v/>
      </c>
    </row>
    <row r="1413" customFormat="false" ht="15" hidden="false" customHeight="false" outlineLevel="0" collapsed="false">
      <c r="A1413" s="1" t="n">
        <v>1417</v>
      </c>
      <c r="B1413" s="28" t="n">
        <v>610</v>
      </c>
      <c r="C1413" s="29" t="n">
        <v>2</v>
      </c>
      <c r="D1413" s="30" t="str">
        <f aca="false">CONCATENATE(E1413,", ",F1413,", кв-ры: ",H1413,", агр: ",I1413,", ",W1413)</f>
        <v>Чехова, 6, кв-ры: 1, агр: , </v>
      </c>
      <c r="E1413" s="31" t="s">
        <v>245</v>
      </c>
      <c r="F1413" s="31" t="n">
        <v>6</v>
      </c>
      <c r="G1413" s="31" t="n">
        <v>1</v>
      </c>
      <c r="H1413" s="31" t="n">
        <v>1</v>
      </c>
      <c r="I1413" s="32"/>
      <c r="J1413" s="4"/>
      <c r="K1413" s="46"/>
      <c r="L1413" s="34" t="str">
        <f aca="false">IF(ISBLANK(K1413),"a","b")</f>
        <v>a</v>
      </c>
      <c r="M1413" s="34" t="str">
        <f aca="false">IF(ISBLANK(B1413),"",IF(L1413="b",K1413,IF(L1413="a","")))</f>
        <v/>
      </c>
      <c r="N1413" s="35" t="n">
        <f aca="false">IF(ISBLANK(B1413),"",IF( ISBLANK(K1413), , IF( ISBLANK(O1413), 1,) ))</f>
        <v>0</v>
      </c>
      <c r="O1413" s="44"/>
      <c r="P1413" s="37" t="str">
        <f aca="false">IF(ISBLANK(O1413),"a","b")</f>
        <v>a</v>
      </c>
      <c r="Q1413" s="34" t="str">
        <f aca="false">IF(ISBLANK(B1413),"",IF(P1413="b",O1413,IF(P1413="a","")))</f>
        <v/>
      </c>
      <c r="R1413" s="35" t="n">
        <f aca="false">IF(ISBLANK(B1413),"",IF( ISBLANK(O1413), , 1))</f>
        <v>0</v>
      </c>
      <c r="S1413" s="38" t="str">
        <f aca="true">IF(ISBLANK(B1413),"",IF( ISBLANK(K1413), "" , IF( ISBLANK(O1413), (TODAY()-K1413)/365, (O1413-K1413)/365)) )</f>
        <v/>
      </c>
      <c r="T1413" s="38" t="str">
        <f aca="false">IF(ISBLANK(B1413),"",IF( ISBLANK(K1413), "" , IF( ISBLANK(O1413), ($Z$41-K1413)/365, (O1413-K1413)/365)) )</f>
        <v/>
      </c>
      <c r="U1413" s="38" t="str">
        <f aca="true">IF(ISBLANK(B1413),"",IF( ISBLANK(O1413), "", (TODAY()-O1413)/365))</f>
        <v/>
      </c>
      <c r="V1413" s="38" t="str">
        <f aca="false">IF(ISBLANK(B1413),"",IF( ISBLANK(O1413), "", ($Z$41-O1413)/365))</f>
        <v/>
      </c>
    </row>
    <row r="1414" customFormat="false" ht="15" hidden="false" customHeight="false" outlineLevel="0" collapsed="false">
      <c r="A1414" s="1" t="n">
        <v>1418</v>
      </c>
      <c r="B1414" s="28" t="n">
        <v>611</v>
      </c>
      <c r="C1414" s="29" t="n">
        <v>1</v>
      </c>
      <c r="D1414" s="30" t="str">
        <f aca="false">CONCATENATE(E1414,", ",F1414,", кв-ры: ",H1414,", агр: ",I1414,", ",W1414)</f>
        <v> Гагарина, 5, кв-ры: 1,11,, агр: , </v>
      </c>
      <c r="E1414" s="31" t="s">
        <v>246</v>
      </c>
      <c r="F1414" s="31" t="n">
        <v>5</v>
      </c>
      <c r="G1414" s="31" t="n">
        <v>12</v>
      </c>
      <c r="H1414" s="31" t="s">
        <v>48</v>
      </c>
      <c r="I1414" s="32"/>
      <c r="J1414" s="4"/>
      <c r="K1414" s="46"/>
      <c r="L1414" s="34" t="str">
        <f aca="false">IF(ISBLANK(K1414),"a","b")</f>
        <v>a</v>
      </c>
      <c r="M1414" s="34" t="str">
        <f aca="false">IF(ISBLANK(B1414),"",IF(L1414="b",K1414,IF(L1414="a","")))</f>
        <v/>
      </c>
      <c r="N1414" s="35" t="n">
        <f aca="false">IF(ISBLANK(B1414),"",IF( ISBLANK(K1414), , IF( ISBLANK(O1414), 1,) ))</f>
        <v>0</v>
      </c>
      <c r="O1414" s="44"/>
      <c r="P1414" s="37" t="str">
        <f aca="false">IF(ISBLANK(O1414),"a","b")</f>
        <v>a</v>
      </c>
      <c r="Q1414" s="34" t="str">
        <f aca="false">IF(ISBLANK(B1414),"",IF(P1414="b",O1414,IF(P1414="a","")))</f>
        <v/>
      </c>
      <c r="R1414" s="35" t="n">
        <f aca="false">IF(ISBLANK(B1414),"",IF( ISBLANK(O1414), , 1))</f>
        <v>0</v>
      </c>
      <c r="S1414" s="38" t="str">
        <f aca="true">IF(ISBLANK(B1414),"",IF( ISBLANK(K1414), "" , IF( ISBLANK(O1414), (TODAY()-K1414)/365, (O1414-K1414)/365)) )</f>
        <v/>
      </c>
      <c r="T1414" s="38" t="str">
        <f aca="false">IF(ISBLANK(B1414),"",IF( ISBLANK(K1414), "" , IF( ISBLANK(O1414), ($Z$41-K1414)/365, (O1414-K1414)/365)) )</f>
        <v/>
      </c>
      <c r="U1414" s="38" t="str">
        <f aca="true">IF(ISBLANK(B1414),"",IF( ISBLANK(O1414), "", (TODAY()-O1414)/365))</f>
        <v/>
      </c>
      <c r="V1414" s="38" t="str">
        <f aca="false">IF(ISBLANK(B1414),"",IF( ISBLANK(O1414), "", ($Z$41-O1414)/365))</f>
        <v/>
      </c>
    </row>
    <row r="1415" customFormat="false" ht="15" hidden="false" customHeight="false" outlineLevel="0" collapsed="false">
      <c r="A1415" s="1" t="n">
        <v>1419</v>
      </c>
      <c r="B1415" s="28" t="n">
        <v>612</v>
      </c>
      <c r="C1415" s="29"/>
      <c r="D1415" s="30" t="str">
        <f aca="false">CONCATENATE(E1415,", ",F1415,", кв-ры: ",H1415,", агр: ",I1415,", ",W1415)</f>
        <v>, , кв-ры: 2,12,, агр: , </v>
      </c>
      <c r="E1415" s="31"/>
      <c r="F1415" s="31"/>
      <c r="G1415" s="31"/>
      <c r="H1415" s="31" t="s">
        <v>49</v>
      </c>
      <c r="I1415" s="32"/>
      <c r="J1415" s="4"/>
      <c r="K1415" s="46"/>
      <c r="L1415" s="34" t="str">
        <f aca="false">IF(ISBLANK(K1415),"a","b")</f>
        <v>a</v>
      </c>
      <c r="M1415" s="34" t="str">
        <f aca="false">IF(ISBLANK(B1415),"",IF(L1415="b",K1415,IF(L1415="a","")))</f>
        <v/>
      </c>
      <c r="N1415" s="35" t="n">
        <f aca="false">IF(ISBLANK(B1415),"",IF( ISBLANK(K1415), , IF( ISBLANK(O1415), 1,) ))</f>
        <v>0</v>
      </c>
      <c r="O1415" s="44"/>
      <c r="P1415" s="37" t="str">
        <f aca="false">IF(ISBLANK(O1415),"a","b")</f>
        <v>a</v>
      </c>
      <c r="Q1415" s="34" t="str">
        <f aca="false">IF(ISBLANK(B1415),"",IF(P1415="b",O1415,IF(P1415="a","")))</f>
        <v/>
      </c>
      <c r="R1415" s="35" t="n">
        <f aca="false">IF(ISBLANK(B1415),"",IF( ISBLANK(O1415), , 1))</f>
        <v>0</v>
      </c>
      <c r="S1415" s="38" t="str">
        <f aca="true">IF(ISBLANK(B1415),"",IF( ISBLANK(K1415), "" , IF( ISBLANK(O1415), (TODAY()-K1415)/365, (O1415-K1415)/365)) )</f>
        <v/>
      </c>
      <c r="T1415" s="38" t="str">
        <f aca="false">IF(ISBLANK(B1415),"",IF( ISBLANK(K1415), "" , IF( ISBLANK(O1415), ($Z$41-K1415)/365, (O1415-K1415)/365)) )</f>
        <v/>
      </c>
      <c r="U1415" s="38" t="str">
        <f aca="true">IF(ISBLANK(B1415),"",IF( ISBLANK(O1415), "", (TODAY()-O1415)/365))</f>
        <v/>
      </c>
      <c r="V1415" s="38" t="str">
        <f aca="false">IF(ISBLANK(B1415),"",IF( ISBLANK(O1415), "", ($Z$41-O1415)/365))</f>
        <v/>
      </c>
    </row>
    <row r="1416" customFormat="false" ht="15" hidden="false" customHeight="false" outlineLevel="0" collapsed="false">
      <c r="A1416" s="1" t="n">
        <v>1420</v>
      </c>
      <c r="B1416" s="28" t="n">
        <v>613</v>
      </c>
      <c r="C1416" s="29"/>
      <c r="D1416" s="30" t="str">
        <f aca="false">CONCATENATE(E1416,", ",F1416,", кв-ры: ",H1416,", агр: ",I1416,", ",W1416)</f>
        <v>, , кв-ры: 3, агр: , </v>
      </c>
      <c r="E1416" s="31"/>
      <c r="F1416" s="31"/>
      <c r="G1416" s="31"/>
      <c r="H1416" s="31" t="n">
        <v>3</v>
      </c>
      <c r="I1416" s="32"/>
      <c r="J1416" s="4"/>
      <c r="K1416" s="46"/>
      <c r="L1416" s="34" t="str">
        <f aca="false">IF(ISBLANK(K1416),"a","b")</f>
        <v>a</v>
      </c>
      <c r="M1416" s="34" t="str">
        <f aca="false">IF(ISBLANK(B1416),"",IF(L1416="b",K1416,IF(L1416="a","")))</f>
        <v/>
      </c>
      <c r="N1416" s="35" t="n">
        <f aca="false">IF(ISBLANK(B1416),"",IF( ISBLANK(K1416), , IF( ISBLANK(O1416), 1,) ))</f>
        <v>0</v>
      </c>
      <c r="O1416" s="44"/>
      <c r="P1416" s="37" t="str">
        <f aca="false">IF(ISBLANK(O1416),"a","b")</f>
        <v>a</v>
      </c>
      <c r="Q1416" s="34" t="str">
        <f aca="false">IF(ISBLANK(B1416),"",IF(P1416="b",O1416,IF(P1416="a","")))</f>
        <v/>
      </c>
      <c r="R1416" s="35" t="n">
        <f aca="false">IF(ISBLANK(B1416),"",IF( ISBLANK(O1416), , 1))</f>
        <v>0</v>
      </c>
      <c r="S1416" s="38" t="str">
        <f aca="true">IF(ISBLANK(B1416),"",IF( ISBLANK(K1416), "" , IF( ISBLANK(O1416), (TODAY()-K1416)/365, (O1416-K1416)/365)) )</f>
        <v/>
      </c>
      <c r="T1416" s="38" t="str">
        <f aca="false">IF(ISBLANK(B1416),"",IF( ISBLANK(K1416), "" , IF( ISBLANK(O1416), ($Z$41-K1416)/365, (O1416-K1416)/365)) )</f>
        <v/>
      </c>
      <c r="U1416" s="38" t="str">
        <f aca="true">IF(ISBLANK(B1416),"",IF( ISBLANK(O1416), "", (TODAY()-O1416)/365))</f>
        <v/>
      </c>
      <c r="V1416" s="38" t="str">
        <f aca="false">IF(ISBLANK(B1416),"",IF( ISBLANK(O1416), "", ($Z$41-O1416)/365))</f>
        <v/>
      </c>
    </row>
    <row r="1417" customFormat="false" ht="15" hidden="false" customHeight="false" outlineLevel="0" collapsed="false">
      <c r="A1417" s="1" t="n">
        <v>1421</v>
      </c>
      <c r="B1417" s="28" t="n">
        <v>614</v>
      </c>
      <c r="C1417" s="29"/>
      <c r="D1417" s="30" t="str">
        <f aca="false">CONCATENATE(E1417,", ",F1417,", кв-ры: ",H1417,", агр: ",I1417,", ",W1417)</f>
        <v>, , кв-ры: 4, агр: , </v>
      </c>
      <c r="E1417" s="31"/>
      <c r="F1417" s="31"/>
      <c r="G1417" s="31"/>
      <c r="H1417" s="31" t="n">
        <v>4</v>
      </c>
      <c r="I1417" s="32"/>
      <c r="J1417" s="4"/>
      <c r="K1417" s="46"/>
      <c r="L1417" s="34" t="str">
        <f aca="false">IF(ISBLANK(K1417),"a","b")</f>
        <v>a</v>
      </c>
      <c r="M1417" s="34" t="str">
        <f aca="false">IF(ISBLANK(B1417),"",IF(L1417="b",K1417,IF(L1417="a","")))</f>
        <v/>
      </c>
      <c r="N1417" s="35" t="n">
        <f aca="false">IF(ISBLANK(B1417),"",IF( ISBLANK(K1417), , IF( ISBLANK(O1417), 1,) ))</f>
        <v>0</v>
      </c>
      <c r="O1417" s="44"/>
      <c r="P1417" s="37" t="str">
        <f aca="false">IF(ISBLANK(O1417),"a","b")</f>
        <v>a</v>
      </c>
      <c r="Q1417" s="34" t="str">
        <f aca="false">IF(ISBLANK(B1417),"",IF(P1417="b",O1417,IF(P1417="a","")))</f>
        <v/>
      </c>
      <c r="R1417" s="35" t="n">
        <f aca="false">IF(ISBLANK(B1417),"",IF( ISBLANK(O1417), , 1))</f>
        <v>0</v>
      </c>
      <c r="S1417" s="38" t="str">
        <f aca="true">IF(ISBLANK(B1417),"",IF( ISBLANK(K1417), "" , IF( ISBLANK(O1417), (TODAY()-K1417)/365, (O1417-K1417)/365)) )</f>
        <v/>
      </c>
      <c r="T1417" s="38" t="str">
        <f aca="false">IF(ISBLANK(B1417),"",IF( ISBLANK(K1417), "" , IF( ISBLANK(O1417), ($Z$41-K1417)/365, (O1417-K1417)/365)) )</f>
        <v/>
      </c>
      <c r="U1417" s="38" t="str">
        <f aca="true">IF(ISBLANK(B1417),"",IF( ISBLANK(O1417), "", (TODAY()-O1417)/365))</f>
        <v/>
      </c>
      <c r="V1417" s="38" t="str">
        <f aca="false">IF(ISBLANK(B1417),"",IF( ISBLANK(O1417), "", ($Z$41-O1417)/365))</f>
        <v/>
      </c>
    </row>
    <row r="1418" customFormat="false" ht="15" hidden="false" customHeight="false" outlineLevel="0" collapsed="false">
      <c r="A1418" s="1" t="n">
        <v>1422</v>
      </c>
      <c r="B1418" s="28" t="n">
        <v>615</v>
      </c>
      <c r="C1418" s="29"/>
      <c r="D1418" s="30" t="str">
        <f aca="false">CONCATENATE(E1418,", ",F1418,", кв-ры: ",H1418,", агр: ",I1418,", ",W1418)</f>
        <v>, , кв-ры: 5, агр: , </v>
      </c>
      <c r="E1418" s="31"/>
      <c r="F1418" s="31"/>
      <c r="G1418" s="31"/>
      <c r="H1418" s="31" t="n">
        <v>5</v>
      </c>
      <c r="I1418" s="32"/>
      <c r="J1418" s="4"/>
      <c r="K1418" s="46"/>
      <c r="L1418" s="34" t="str">
        <f aca="false">IF(ISBLANK(K1418),"a","b")</f>
        <v>a</v>
      </c>
      <c r="M1418" s="34" t="str">
        <f aca="false">IF(ISBLANK(B1418),"",IF(L1418="b",K1418,IF(L1418="a","")))</f>
        <v/>
      </c>
      <c r="N1418" s="35" t="n">
        <f aca="false">IF(ISBLANK(B1418),"",IF( ISBLANK(K1418), , IF( ISBLANK(O1418), 1,) ))</f>
        <v>0</v>
      </c>
      <c r="O1418" s="44"/>
      <c r="P1418" s="37" t="str">
        <f aca="false">IF(ISBLANK(O1418),"a","b")</f>
        <v>a</v>
      </c>
      <c r="Q1418" s="34" t="str">
        <f aca="false">IF(ISBLANK(B1418),"",IF(P1418="b",O1418,IF(P1418="a","")))</f>
        <v/>
      </c>
      <c r="R1418" s="35" t="n">
        <f aca="false">IF(ISBLANK(B1418),"",IF( ISBLANK(O1418), , 1))</f>
        <v>0</v>
      </c>
      <c r="S1418" s="38" t="str">
        <f aca="true">IF(ISBLANK(B1418),"",IF( ISBLANK(K1418), "" , IF( ISBLANK(O1418), (TODAY()-K1418)/365, (O1418-K1418)/365)) )</f>
        <v/>
      </c>
      <c r="T1418" s="38" t="str">
        <f aca="false">IF(ISBLANK(B1418),"",IF( ISBLANK(K1418), "" , IF( ISBLANK(O1418), ($Z$41-K1418)/365, (O1418-K1418)/365)) )</f>
        <v/>
      </c>
      <c r="U1418" s="38" t="str">
        <f aca="true">IF(ISBLANK(B1418),"",IF( ISBLANK(O1418), "", (TODAY()-O1418)/365))</f>
        <v/>
      </c>
      <c r="V1418" s="38" t="str">
        <f aca="false">IF(ISBLANK(B1418),"",IF( ISBLANK(O1418), "", ($Z$41-O1418)/365))</f>
        <v/>
      </c>
    </row>
    <row r="1419" customFormat="false" ht="15" hidden="false" customHeight="false" outlineLevel="0" collapsed="false">
      <c r="A1419" s="1" t="n">
        <v>1423</v>
      </c>
      <c r="B1419" s="28" t="n">
        <v>616</v>
      </c>
      <c r="C1419" s="29"/>
      <c r="D1419" s="30" t="str">
        <f aca="false">CONCATENATE(E1419,", ",F1419,", кв-ры: ",H1419,", агр: ",I1419,", ",W1419)</f>
        <v>, , кв-ры: 6, агр: , </v>
      </c>
      <c r="E1419" s="31"/>
      <c r="F1419" s="31"/>
      <c r="G1419" s="31"/>
      <c r="H1419" s="31" t="n">
        <v>6</v>
      </c>
      <c r="I1419" s="32"/>
      <c r="J1419" s="4"/>
      <c r="K1419" s="46"/>
      <c r="L1419" s="34" t="str">
        <f aca="false">IF(ISBLANK(K1419),"a","b")</f>
        <v>a</v>
      </c>
      <c r="M1419" s="34" t="str">
        <f aca="false">IF(ISBLANK(B1419),"",IF(L1419="b",K1419,IF(L1419="a","")))</f>
        <v/>
      </c>
      <c r="N1419" s="35" t="n">
        <f aca="false">IF(ISBLANK(B1419),"",IF( ISBLANK(K1419), , IF( ISBLANK(O1419), 1,) ))</f>
        <v>0</v>
      </c>
      <c r="O1419" s="44"/>
      <c r="P1419" s="37" t="str">
        <f aca="false">IF(ISBLANK(O1419),"a","b")</f>
        <v>a</v>
      </c>
      <c r="Q1419" s="34" t="str">
        <f aca="false">IF(ISBLANK(B1419),"",IF(P1419="b",O1419,IF(P1419="a","")))</f>
        <v/>
      </c>
      <c r="R1419" s="35" t="n">
        <f aca="false">IF(ISBLANK(B1419),"",IF( ISBLANK(O1419), , 1))</f>
        <v>0</v>
      </c>
      <c r="S1419" s="38" t="str">
        <f aca="true">IF(ISBLANK(B1419),"",IF( ISBLANK(K1419), "" , IF( ISBLANK(O1419), (TODAY()-K1419)/365, (O1419-K1419)/365)) )</f>
        <v/>
      </c>
      <c r="T1419" s="38" t="str">
        <f aca="false">IF(ISBLANK(B1419),"",IF( ISBLANK(K1419), "" , IF( ISBLANK(O1419), ($Z$41-K1419)/365, (O1419-K1419)/365)) )</f>
        <v/>
      </c>
      <c r="U1419" s="38" t="str">
        <f aca="true">IF(ISBLANK(B1419),"",IF( ISBLANK(O1419), "", (TODAY()-O1419)/365))</f>
        <v/>
      </c>
      <c r="V1419" s="38" t="str">
        <f aca="false">IF(ISBLANK(B1419),"",IF( ISBLANK(O1419), "", ($Z$41-O1419)/365))</f>
        <v/>
      </c>
    </row>
    <row r="1420" customFormat="false" ht="15" hidden="false" customHeight="false" outlineLevel="0" collapsed="false">
      <c r="A1420" s="1" t="n">
        <v>1424</v>
      </c>
      <c r="B1420" s="28" t="n">
        <v>617</v>
      </c>
      <c r="C1420" s="29"/>
      <c r="D1420" s="30" t="str">
        <f aca="false">CONCATENATE(E1420,", ",F1420,", кв-ры: ",H1420,", агр: ",I1420,", ",W1420)</f>
        <v>, , кв-ры: 7, агр: , </v>
      </c>
      <c r="E1420" s="31"/>
      <c r="F1420" s="31"/>
      <c r="G1420" s="31"/>
      <c r="H1420" s="31" t="n">
        <v>7</v>
      </c>
      <c r="I1420" s="32"/>
      <c r="J1420" s="4"/>
      <c r="K1420" s="46"/>
      <c r="L1420" s="34" t="str">
        <f aca="false">IF(ISBLANK(K1420),"a","b")</f>
        <v>a</v>
      </c>
      <c r="M1420" s="34" t="str">
        <f aca="false">IF(ISBLANK(B1420),"",IF(L1420="b",K1420,IF(L1420="a","")))</f>
        <v/>
      </c>
      <c r="N1420" s="35" t="n">
        <f aca="false">IF(ISBLANK(B1420),"",IF( ISBLANK(K1420), , IF( ISBLANK(O1420), 1,) ))</f>
        <v>0</v>
      </c>
      <c r="O1420" s="44"/>
      <c r="P1420" s="37" t="str">
        <f aca="false">IF(ISBLANK(O1420),"a","b")</f>
        <v>a</v>
      </c>
      <c r="Q1420" s="34" t="str">
        <f aca="false">IF(ISBLANK(B1420),"",IF(P1420="b",O1420,IF(P1420="a","")))</f>
        <v/>
      </c>
      <c r="R1420" s="35" t="n">
        <f aca="false">IF(ISBLANK(B1420),"",IF( ISBLANK(O1420), , 1))</f>
        <v>0</v>
      </c>
      <c r="S1420" s="38" t="str">
        <f aca="true">IF(ISBLANK(B1420),"",IF( ISBLANK(K1420), "" , IF( ISBLANK(O1420), (TODAY()-K1420)/365, (O1420-K1420)/365)) )</f>
        <v/>
      </c>
      <c r="T1420" s="38" t="str">
        <f aca="false">IF(ISBLANK(B1420),"",IF( ISBLANK(K1420), "" , IF( ISBLANK(O1420), ($Z$41-K1420)/365, (O1420-K1420)/365)) )</f>
        <v/>
      </c>
      <c r="U1420" s="38" t="str">
        <f aca="true">IF(ISBLANK(B1420),"",IF( ISBLANK(O1420), "", (TODAY()-O1420)/365))</f>
        <v/>
      </c>
      <c r="V1420" s="38" t="str">
        <f aca="false">IF(ISBLANK(B1420),"",IF( ISBLANK(O1420), "", ($Z$41-O1420)/365))</f>
        <v/>
      </c>
    </row>
    <row r="1421" customFormat="false" ht="15" hidden="false" customHeight="false" outlineLevel="0" collapsed="false">
      <c r="A1421" s="1" t="n">
        <v>1425</v>
      </c>
      <c r="B1421" s="28" t="n">
        <v>618</v>
      </c>
      <c r="C1421" s="29"/>
      <c r="D1421" s="30" t="str">
        <f aca="false">CONCATENATE(E1421,", ",F1421,", кв-ры: ",H1421,", агр: ",I1421,", ",W1421)</f>
        <v>, , кв-ры: 8, агр: , </v>
      </c>
      <c r="E1421" s="31"/>
      <c r="F1421" s="31"/>
      <c r="G1421" s="31"/>
      <c r="H1421" s="31" t="n">
        <v>8</v>
      </c>
      <c r="I1421" s="32"/>
      <c r="J1421" s="4"/>
      <c r="K1421" s="46"/>
      <c r="L1421" s="34" t="str">
        <f aca="false">IF(ISBLANK(K1421),"a","b")</f>
        <v>a</v>
      </c>
      <c r="M1421" s="34" t="str">
        <f aca="false">IF(ISBLANK(B1421),"",IF(L1421="b",K1421,IF(L1421="a","")))</f>
        <v/>
      </c>
      <c r="N1421" s="35" t="n">
        <f aca="false">IF(ISBLANK(B1421),"",IF( ISBLANK(K1421), , IF( ISBLANK(O1421), 1,) ))</f>
        <v>0</v>
      </c>
      <c r="O1421" s="44"/>
      <c r="P1421" s="37" t="str">
        <f aca="false">IF(ISBLANK(O1421),"a","b")</f>
        <v>a</v>
      </c>
      <c r="Q1421" s="34" t="str">
        <f aca="false">IF(ISBLANK(B1421),"",IF(P1421="b",O1421,IF(P1421="a","")))</f>
        <v/>
      </c>
      <c r="R1421" s="35" t="n">
        <f aca="false">IF(ISBLANK(B1421),"",IF( ISBLANK(O1421), , 1))</f>
        <v>0</v>
      </c>
      <c r="S1421" s="38" t="str">
        <f aca="true">IF(ISBLANK(B1421),"",IF( ISBLANK(K1421), "" , IF( ISBLANK(O1421), (TODAY()-K1421)/365, (O1421-K1421)/365)) )</f>
        <v/>
      </c>
      <c r="T1421" s="38" t="str">
        <f aca="false">IF(ISBLANK(B1421),"",IF( ISBLANK(K1421), "" , IF( ISBLANK(O1421), ($Z$41-K1421)/365, (O1421-K1421)/365)) )</f>
        <v/>
      </c>
      <c r="U1421" s="38" t="str">
        <f aca="true">IF(ISBLANK(B1421),"",IF( ISBLANK(O1421), "", (TODAY()-O1421)/365))</f>
        <v/>
      </c>
      <c r="V1421" s="38" t="str">
        <f aca="false">IF(ISBLANK(B1421),"",IF( ISBLANK(O1421), "", ($Z$41-O1421)/365))</f>
        <v/>
      </c>
    </row>
    <row r="1422" customFormat="false" ht="15" hidden="false" customHeight="false" outlineLevel="0" collapsed="false">
      <c r="A1422" s="1" t="n">
        <v>1426</v>
      </c>
      <c r="B1422" s="28" t="n">
        <v>619</v>
      </c>
      <c r="C1422" s="29"/>
      <c r="D1422" s="30" t="str">
        <f aca="false">CONCATENATE(E1422,", ",F1422,", кв-ры: ",H1422,", агр: ",I1422,", ",W1422)</f>
        <v>, , кв-ры: 9, агр: , </v>
      </c>
      <c r="E1422" s="31"/>
      <c r="F1422" s="31"/>
      <c r="G1422" s="31"/>
      <c r="H1422" s="31" t="n">
        <v>9</v>
      </c>
      <c r="I1422" s="32"/>
      <c r="J1422" s="4"/>
      <c r="K1422" s="46"/>
      <c r="L1422" s="34" t="str">
        <f aca="false">IF(ISBLANK(K1422),"a","b")</f>
        <v>a</v>
      </c>
      <c r="M1422" s="34" t="str">
        <f aca="false">IF(ISBLANK(B1422),"",IF(L1422="b",K1422,IF(L1422="a","")))</f>
        <v/>
      </c>
      <c r="N1422" s="35" t="n">
        <f aca="false">IF(ISBLANK(B1422),"",IF( ISBLANK(K1422), , IF( ISBLANK(O1422), 1,) ))</f>
        <v>0</v>
      </c>
      <c r="O1422" s="44"/>
      <c r="P1422" s="37" t="str">
        <f aca="false">IF(ISBLANK(O1422),"a","b")</f>
        <v>a</v>
      </c>
      <c r="Q1422" s="34" t="str">
        <f aca="false">IF(ISBLANK(B1422),"",IF(P1422="b",O1422,IF(P1422="a","")))</f>
        <v/>
      </c>
      <c r="R1422" s="35" t="n">
        <f aca="false">IF(ISBLANK(B1422),"",IF( ISBLANK(O1422), , 1))</f>
        <v>0</v>
      </c>
      <c r="S1422" s="38" t="str">
        <f aca="true">IF(ISBLANK(B1422),"",IF( ISBLANK(K1422), "" , IF( ISBLANK(O1422), (TODAY()-K1422)/365, (O1422-K1422)/365)) )</f>
        <v/>
      </c>
      <c r="T1422" s="38" t="str">
        <f aca="false">IF(ISBLANK(B1422),"",IF( ISBLANK(K1422), "" , IF( ISBLANK(O1422), ($Z$41-K1422)/365, (O1422-K1422)/365)) )</f>
        <v/>
      </c>
      <c r="U1422" s="38" t="str">
        <f aca="true">IF(ISBLANK(B1422),"",IF( ISBLANK(O1422), "", (TODAY()-O1422)/365))</f>
        <v/>
      </c>
      <c r="V1422" s="38" t="str">
        <f aca="false">IF(ISBLANK(B1422),"",IF( ISBLANK(O1422), "", ($Z$41-O1422)/365))</f>
        <v/>
      </c>
    </row>
    <row r="1423" customFormat="false" ht="15" hidden="false" customHeight="false" outlineLevel="0" collapsed="false">
      <c r="A1423" s="1" t="n">
        <v>1427</v>
      </c>
      <c r="B1423" s="28" t="n">
        <v>620</v>
      </c>
      <c r="C1423" s="29"/>
      <c r="D1423" s="30" t="str">
        <f aca="false">CONCATENATE(E1423,", ",F1423,", кв-ры: ",H1423,", агр: ",I1423,", ",W1423)</f>
        <v>, , кв-ры: 10, агр: , </v>
      </c>
      <c r="E1423" s="31"/>
      <c r="F1423" s="31"/>
      <c r="G1423" s="31"/>
      <c r="H1423" s="31" t="n">
        <v>10</v>
      </c>
      <c r="I1423" s="32"/>
      <c r="J1423" s="4"/>
      <c r="K1423" s="46"/>
      <c r="L1423" s="34" t="str">
        <f aca="false">IF(ISBLANK(K1423),"a","b")</f>
        <v>a</v>
      </c>
      <c r="M1423" s="34" t="str">
        <f aca="false">IF(ISBLANK(B1423),"",IF(L1423="b",K1423,IF(L1423="a","")))</f>
        <v/>
      </c>
      <c r="N1423" s="35" t="n">
        <f aca="false">IF(ISBLANK(B1423),"",IF( ISBLANK(K1423), , IF( ISBLANK(O1423), 1,) ))</f>
        <v>0</v>
      </c>
      <c r="O1423" s="44"/>
      <c r="P1423" s="37" t="str">
        <f aca="false">IF(ISBLANK(O1423),"a","b")</f>
        <v>a</v>
      </c>
      <c r="Q1423" s="34" t="str">
        <f aca="false">IF(ISBLANK(B1423),"",IF(P1423="b",O1423,IF(P1423="a","")))</f>
        <v/>
      </c>
      <c r="R1423" s="35" t="n">
        <f aca="false">IF(ISBLANK(B1423),"",IF( ISBLANK(O1423), , 1))</f>
        <v>0</v>
      </c>
      <c r="S1423" s="38" t="str">
        <f aca="true">IF(ISBLANK(B1423),"",IF( ISBLANK(K1423), "" , IF( ISBLANK(O1423), (TODAY()-K1423)/365, (O1423-K1423)/365)) )</f>
        <v/>
      </c>
      <c r="T1423" s="38" t="str">
        <f aca="false">IF(ISBLANK(B1423),"",IF( ISBLANK(K1423), "" , IF( ISBLANK(O1423), ($Z$41-K1423)/365, (O1423-K1423)/365)) )</f>
        <v/>
      </c>
      <c r="U1423" s="38" t="str">
        <f aca="true">IF(ISBLANK(B1423),"",IF( ISBLANK(O1423), "", (TODAY()-O1423)/365))</f>
        <v/>
      </c>
      <c r="V1423" s="38" t="str">
        <f aca="false">IF(ISBLANK(B1423),"",IF( ISBLANK(O1423), "", ($Z$41-O1423)/365))</f>
        <v/>
      </c>
    </row>
    <row r="1424" customFormat="false" ht="15" hidden="false" customHeight="false" outlineLevel="0" collapsed="false">
      <c r="A1424" s="1" t="n">
        <v>1428</v>
      </c>
      <c r="B1424" s="28" t="n">
        <v>621</v>
      </c>
      <c r="C1424" s="29" t="n">
        <v>2</v>
      </c>
      <c r="D1424" s="30" t="str">
        <f aca="false">CONCATENATE(E1424,", ",F1424,", кв-ры: ",H1424,", агр: ",I1424,", ",W1424)</f>
        <v> Гагарина, 7, кв-ры: 1, агр: , </v>
      </c>
      <c r="E1424" s="31" t="s">
        <v>246</v>
      </c>
      <c r="F1424" s="31" t="n">
        <v>7</v>
      </c>
      <c r="G1424" s="31" t="n">
        <v>4</v>
      </c>
      <c r="H1424" s="31" t="n">
        <v>1</v>
      </c>
      <c r="I1424" s="32"/>
      <c r="J1424" s="4"/>
      <c r="K1424" s="46"/>
      <c r="L1424" s="34" t="str">
        <f aca="false">IF(ISBLANK(K1424),"a","b")</f>
        <v>a</v>
      </c>
      <c r="M1424" s="34" t="str">
        <f aca="false">IF(ISBLANK(B1424),"",IF(L1424="b",K1424,IF(L1424="a","")))</f>
        <v/>
      </c>
      <c r="N1424" s="35" t="n">
        <f aca="false">IF(ISBLANK(B1424),"",IF( ISBLANK(K1424), , IF( ISBLANK(O1424), 1,) ))</f>
        <v>0</v>
      </c>
      <c r="O1424" s="44"/>
      <c r="P1424" s="37" t="str">
        <f aca="false">IF(ISBLANK(O1424),"a","b")</f>
        <v>a</v>
      </c>
      <c r="Q1424" s="34" t="str">
        <f aca="false">IF(ISBLANK(B1424),"",IF(P1424="b",O1424,IF(P1424="a","")))</f>
        <v/>
      </c>
      <c r="R1424" s="35" t="n">
        <f aca="false">IF(ISBLANK(B1424),"",IF( ISBLANK(O1424), , 1))</f>
        <v>0</v>
      </c>
      <c r="S1424" s="38" t="str">
        <f aca="true">IF(ISBLANK(B1424),"",IF( ISBLANK(K1424), "" , IF( ISBLANK(O1424), (TODAY()-K1424)/365, (O1424-K1424)/365)) )</f>
        <v/>
      </c>
      <c r="T1424" s="38" t="str">
        <f aca="false">IF(ISBLANK(B1424),"",IF( ISBLANK(K1424), "" , IF( ISBLANK(O1424), ($Z$41-K1424)/365, (O1424-K1424)/365)) )</f>
        <v/>
      </c>
      <c r="U1424" s="38" t="str">
        <f aca="true">IF(ISBLANK(B1424),"",IF( ISBLANK(O1424), "", (TODAY()-O1424)/365))</f>
        <v/>
      </c>
      <c r="V1424" s="38" t="str">
        <f aca="false">IF(ISBLANK(B1424),"",IF( ISBLANK(O1424), "", ($Z$41-O1424)/365))</f>
        <v/>
      </c>
    </row>
    <row r="1425" customFormat="false" ht="15" hidden="false" customHeight="false" outlineLevel="0" collapsed="false">
      <c r="A1425" s="1" t="n">
        <v>1429</v>
      </c>
      <c r="B1425" s="28" t="n">
        <v>622</v>
      </c>
      <c r="C1425" s="29"/>
      <c r="D1425" s="30" t="str">
        <f aca="false">CONCATENATE(E1425,", ",F1425,", кв-ры: ",H1425,", агр: ",I1425,", ",W1425)</f>
        <v>, , кв-ры: 2, агр: , </v>
      </c>
      <c r="E1425" s="31"/>
      <c r="F1425" s="31"/>
      <c r="G1425" s="31"/>
      <c r="H1425" s="31" t="n">
        <v>2</v>
      </c>
      <c r="I1425" s="32"/>
      <c r="J1425" s="4"/>
      <c r="K1425" s="46"/>
      <c r="L1425" s="34" t="str">
        <f aca="false">IF(ISBLANK(K1425),"a","b")</f>
        <v>a</v>
      </c>
      <c r="M1425" s="34" t="str">
        <f aca="false">IF(ISBLANK(B1425),"",IF(L1425="b",K1425,IF(L1425="a","")))</f>
        <v/>
      </c>
      <c r="N1425" s="35" t="n">
        <f aca="false">IF(ISBLANK(B1425),"",IF( ISBLANK(K1425), , IF( ISBLANK(O1425), 1,) ))</f>
        <v>0</v>
      </c>
      <c r="O1425" s="44"/>
      <c r="P1425" s="37" t="str">
        <f aca="false">IF(ISBLANK(O1425),"a","b")</f>
        <v>a</v>
      </c>
      <c r="Q1425" s="34" t="str">
        <f aca="false">IF(ISBLANK(B1425),"",IF(P1425="b",O1425,IF(P1425="a","")))</f>
        <v/>
      </c>
      <c r="R1425" s="35" t="n">
        <f aca="false">IF(ISBLANK(B1425),"",IF( ISBLANK(O1425), , 1))</f>
        <v>0</v>
      </c>
      <c r="S1425" s="38" t="str">
        <f aca="true">IF(ISBLANK(B1425),"",IF( ISBLANK(K1425), "" , IF( ISBLANK(O1425), (TODAY()-K1425)/365, (O1425-K1425)/365)) )</f>
        <v/>
      </c>
      <c r="T1425" s="38" t="str">
        <f aca="false">IF(ISBLANK(B1425),"",IF( ISBLANK(K1425), "" , IF( ISBLANK(O1425), ($Z$41-K1425)/365, (O1425-K1425)/365)) )</f>
        <v/>
      </c>
      <c r="U1425" s="38" t="str">
        <f aca="true">IF(ISBLANK(B1425),"",IF( ISBLANK(O1425), "", (TODAY()-O1425)/365))</f>
        <v/>
      </c>
      <c r="V1425" s="38" t="str">
        <f aca="false">IF(ISBLANK(B1425),"",IF( ISBLANK(O1425), "", ($Z$41-O1425)/365))</f>
        <v/>
      </c>
    </row>
    <row r="1426" customFormat="false" ht="15" hidden="false" customHeight="false" outlineLevel="0" collapsed="false">
      <c r="A1426" s="1" t="n">
        <v>1430</v>
      </c>
      <c r="B1426" s="28" t="n">
        <v>623</v>
      </c>
      <c r="C1426" s="29"/>
      <c r="D1426" s="30" t="str">
        <f aca="false">CONCATENATE(E1426,", ",F1426,", кв-ры: ",H1426,", агр: ",I1426,", ",W1426)</f>
        <v>, , кв-ры: 3, агр: , </v>
      </c>
      <c r="E1426" s="31"/>
      <c r="F1426" s="31"/>
      <c r="G1426" s="31"/>
      <c r="H1426" s="31" t="n">
        <v>3</v>
      </c>
      <c r="I1426" s="32"/>
      <c r="J1426" s="4"/>
      <c r="K1426" s="46"/>
      <c r="L1426" s="34" t="str">
        <f aca="false">IF(ISBLANK(K1426),"a","b")</f>
        <v>a</v>
      </c>
      <c r="M1426" s="34" t="str">
        <f aca="false">IF(ISBLANK(B1426),"",IF(L1426="b",K1426,IF(L1426="a","")))</f>
        <v/>
      </c>
      <c r="N1426" s="35" t="n">
        <f aca="false">IF(ISBLANK(B1426),"",IF( ISBLANK(K1426), , IF( ISBLANK(O1426), 1,) ))</f>
        <v>0</v>
      </c>
      <c r="O1426" s="44"/>
      <c r="P1426" s="37" t="str">
        <f aca="false">IF(ISBLANK(O1426),"a","b")</f>
        <v>a</v>
      </c>
      <c r="Q1426" s="34" t="str">
        <f aca="false">IF(ISBLANK(B1426),"",IF(P1426="b",O1426,IF(P1426="a","")))</f>
        <v/>
      </c>
      <c r="R1426" s="35" t="n">
        <f aca="false">IF(ISBLANK(B1426),"",IF( ISBLANK(O1426), , 1))</f>
        <v>0</v>
      </c>
      <c r="S1426" s="38" t="str">
        <f aca="true">IF(ISBLANK(B1426),"",IF( ISBLANK(K1426), "" , IF( ISBLANK(O1426), (TODAY()-K1426)/365, (O1426-K1426)/365)) )</f>
        <v/>
      </c>
      <c r="T1426" s="38" t="str">
        <f aca="false">IF(ISBLANK(B1426),"",IF( ISBLANK(K1426), "" , IF( ISBLANK(O1426), ($Z$41-K1426)/365, (O1426-K1426)/365)) )</f>
        <v/>
      </c>
      <c r="U1426" s="38" t="str">
        <f aca="true">IF(ISBLANK(B1426),"",IF( ISBLANK(O1426), "", (TODAY()-O1426)/365))</f>
        <v/>
      </c>
      <c r="V1426" s="38" t="str">
        <f aca="false">IF(ISBLANK(B1426),"",IF( ISBLANK(O1426), "", ($Z$41-O1426)/365))</f>
        <v/>
      </c>
    </row>
    <row r="1427" customFormat="false" ht="15" hidden="false" customHeight="false" outlineLevel="0" collapsed="false">
      <c r="A1427" s="1" t="n">
        <v>1431</v>
      </c>
      <c r="B1427" s="28" t="n">
        <v>624</v>
      </c>
      <c r="C1427" s="29"/>
      <c r="D1427" s="30" t="str">
        <f aca="false">CONCATENATE(E1427,", ",F1427,", кв-ры: ",H1427,", агр: ",I1427,", ",W1427)</f>
        <v>, , кв-ры: 4, агр: , </v>
      </c>
      <c r="E1427" s="31"/>
      <c r="F1427" s="31"/>
      <c r="G1427" s="31"/>
      <c r="H1427" s="31" t="n">
        <v>4</v>
      </c>
      <c r="I1427" s="32"/>
      <c r="J1427" s="4"/>
      <c r="K1427" s="46"/>
      <c r="L1427" s="34" t="str">
        <f aca="false">IF(ISBLANK(K1427),"a","b")</f>
        <v>a</v>
      </c>
      <c r="M1427" s="34" t="str">
        <f aca="false">IF(ISBLANK(B1427),"",IF(L1427="b",K1427,IF(L1427="a","")))</f>
        <v/>
      </c>
      <c r="N1427" s="35" t="n">
        <f aca="false">IF(ISBLANK(B1427),"",IF( ISBLANK(K1427), , IF( ISBLANK(O1427), 1,) ))</f>
        <v>0</v>
      </c>
      <c r="O1427" s="44"/>
      <c r="P1427" s="37" t="str">
        <f aca="false">IF(ISBLANK(O1427),"a","b")</f>
        <v>a</v>
      </c>
      <c r="Q1427" s="34" t="str">
        <f aca="false">IF(ISBLANK(B1427),"",IF(P1427="b",O1427,IF(P1427="a","")))</f>
        <v/>
      </c>
      <c r="R1427" s="35" t="n">
        <f aca="false">IF(ISBLANK(B1427),"",IF( ISBLANK(O1427), , 1))</f>
        <v>0</v>
      </c>
      <c r="S1427" s="38" t="str">
        <f aca="true">IF(ISBLANK(B1427),"",IF( ISBLANK(K1427), "" , IF( ISBLANK(O1427), (TODAY()-K1427)/365, (O1427-K1427)/365)) )</f>
        <v/>
      </c>
      <c r="T1427" s="38" t="str">
        <f aca="false">IF(ISBLANK(B1427),"",IF( ISBLANK(K1427), "" , IF( ISBLANK(O1427), ($Z$41-K1427)/365, (O1427-K1427)/365)) )</f>
        <v/>
      </c>
      <c r="U1427" s="38" t="str">
        <f aca="true">IF(ISBLANK(B1427),"",IF( ISBLANK(O1427), "", (TODAY()-O1427)/365))</f>
        <v/>
      </c>
      <c r="V1427" s="38" t="str">
        <f aca="false">IF(ISBLANK(B1427),"",IF( ISBLANK(O1427), "", ($Z$41-O1427)/365))</f>
        <v/>
      </c>
    </row>
    <row r="1428" customFormat="false" ht="15" hidden="false" customHeight="false" outlineLevel="0" collapsed="false">
      <c r="A1428" s="1" t="n">
        <v>1432</v>
      </c>
      <c r="B1428" s="28" t="n">
        <v>625</v>
      </c>
      <c r="C1428" s="29" t="n">
        <v>3</v>
      </c>
      <c r="D1428" s="30" t="str">
        <f aca="false">CONCATENATE(E1428,", ",F1428,", кв-ры: ",H1428,", агр: ",I1428,", ",W1428)</f>
        <v> Гагарина, 9, кв-ры: 1, агр: , </v>
      </c>
      <c r="E1428" s="31" t="s">
        <v>246</v>
      </c>
      <c r="F1428" s="31" t="n">
        <v>9</v>
      </c>
      <c r="G1428" s="31" t="n">
        <v>4</v>
      </c>
      <c r="H1428" s="31" t="n">
        <v>1</v>
      </c>
      <c r="I1428" s="32"/>
      <c r="J1428" s="4"/>
      <c r="K1428" s="46"/>
      <c r="L1428" s="34" t="str">
        <f aca="false">IF(ISBLANK(K1428),"a","b")</f>
        <v>a</v>
      </c>
      <c r="M1428" s="34" t="str">
        <f aca="false">IF(ISBLANK(B1428),"",IF(L1428="b",K1428,IF(L1428="a","")))</f>
        <v/>
      </c>
      <c r="N1428" s="35" t="n">
        <f aca="false">IF(ISBLANK(B1428),"",IF( ISBLANK(K1428), , IF( ISBLANK(O1428), 1,) ))</f>
        <v>0</v>
      </c>
      <c r="O1428" s="44"/>
      <c r="P1428" s="37" t="str">
        <f aca="false">IF(ISBLANK(O1428),"a","b")</f>
        <v>a</v>
      </c>
      <c r="Q1428" s="34" t="str">
        <f aca="false">IF(ISBLANK(B1428),"",IF(P1428="b",O1428,IF(P1428="a","")))</f>
        <v/>
      </c>
      <c r="R1428" s="35" t="n">
        <f aca="false">IF(ISBLANK(B1428),"",IF( ISBLANK(O1428), , 1))</f>
        <v>0</v>
      </c>
      <c r="S1428" s="38" t="str">
        <f aca="true">IF(ISBLANK(B1428),"",IF( ISBLANK(K1428), "" , IF( ISBLANK(O1428), (TODAY()-K1428)/365, (O1428-K1428)/365)) )</f>
        <v/>
      </c>
      <c r="T1428" s="38" t="str">
        <f aca="false">IF(ISBLANK(B1428),"",IF( ISBLANK(K1428), "" , IF( ISBLANK(O1428), ($Z$41-K1428)/365, (O1428-K1428)/365)) )</f>
        <v/>
      </c>
      <c r="U1428" s="38" t="str">
        <f aca="true">IF(ISBLANK(B1428),"",IF( ISBLANK(O1428), "", (TODAY()-O1428)/365))</f>
        <v/>
      </c>
      <c r="V1428" s="38" t="str">
        <f aca="false">IF(ISBLANK(B1428),"",IF( ISBLANK(O1428), "", ($Z$41-O1428)/365))</f>
        <v/>
      </c>
    </row>
    <row r="1429" customFormat="false" ht="15" hidden="false" customHeight="false" outlineLevel="0" collapsed="false">
      <c r="A1429" s="1" t="n">
        <v>1433</v>
      </c>
      <c r="B1429" s="28" t="n">
        <v>626</v>
      </c>
      <c r="C1429" s="29"/>
      <c r="D1429" s="30" t="str">
        <f aca="false">CONCATENATE(E1429,", ",F1429,", кв-ры: ",H1429,", агр: ",I1429,", ",W1429)</f>
        <v>, , кв-ры: 2, агр: , </v>
      </c>
      <c r="E1429" s="31"/>
      <c r="F1429" s="31"/>
      <c r="G1429" s="31"/>
      <c r="H1429" s="31" t="n">
        <v>2</v>
      </c>
      <c r="I1429" s="32"/>
      <c r="J1429" s="4"/>
      <c r="K1429" s="46"/>
      <c r="L1429" s="34" t="str">
        <f aca="false">IF(ISBLANK(K1429),"a","b")</f>
        <v>a</v>
      </c>
      <c r="M1429" s="34" t="str">
        <f aca="false">IF(ISBLANK(B1429),"",IF(L1429="b",K1429,IF(L1429="a","")))</f>
        <v/>
      </c>
      <c r="N1429" s="35" t="n">
        <f aca="false">IF(ISBLANK(B1429),"",IF( ISBLANK(K1429), , IF( ISBLANK(O1429), 1,) ))</f>
        <v>0</v>
      </c>
      <c r="O1429" s="44"/>
      <c r="P1429" s="37" t="str">
        <f aca="false">IF(ISBLANK(O1429),"a","b")</f>
        <v>a</v>
      </c>
      <c r="Q1429" s="34" t="str">
        <f aca="false">IF(ISBLANK(B1429),"",IF(P1429="b",O1429,IF(P1429="a","")))</f>
        <v/>
      </c>
      <c r="R1429" s="35" t="n">
        <f aca="false">IF(ISBLANK(B1429),"",IF( ISBLANK(O1429), , 1))</f>
        <v>0</v>
      </c>
      <c r="S1429" s="38" t="str">
        <f aca="true">IF(ISBLANK(B1429),"",IF( ISBLANK(K1429), "" , IF( ISBLANK(O1429), (TODAY()-K1429)/365, (O1429-K1429)/365)) )</f>
        <v/>
      </c>
      <c r="T1429" s="38" t="str">
        <f aca="false">IF(ISBLANK(B1429),"",IF( ISBLANK(K1429), "" , IF( ISBLANK(O1429), ($Z$41-K1429)/365, (O1429-K1429)/365)) )</f>
        <v/>
      </c>
      <c r="U1429" s="38" t="str">
        <f aca="true">IF(ISBLANK(B1429),"",IF( ISBLANK(O1429), "", (TODAY()-O1429)/365))</f>
        <v/>
      </c>
      <c r="V1429" s="38" t="str">
        <f aca="false">IF(ISBLANK(B1429),"",IF( ISBLANK(O1429), "", ($Z$41-O1429)/365))</f>
        <v/>
      </c>
    </row>
    <row r="1430" customFormat="false" ht="15" hidden="false" customHeight="false" outlineLevel="0" collapsed="false">
      <c r="A1430" s="1" t="n">
        <v>1434</v>
      </c>
      <c r="B1430" s="28" t="n">
        <v>627</v>
      </c>
      <c r="C1430" s="29"/>
      <c r="D1430" s="30" t="str">
        <f aca="false">CONCATENATE(E1430,", ",F1430,", кв-ры: ",H1430,", агр: ",I1430,", ",W1430)</f>
        <v>, , кв-ры: 3, агр: , </v>
      </c>
      <c r="E1430" s="31"/>
      <c r="F1430" s="31"/>
      <c r="G1430" s="31"/>
      <c r="H1430" s="31" t="n">
        <v>3</v>
      </c>
      <c r="I1430" s="32"/>
      <c r="J1430" s="4"/>
      <c r="K1430" s="46"/>
      <c r="L1430" s="34" t="str">
        <f aca="false">IF(ISBLANK(K1430),"a","b")</f>
        <v>a</v>
      </c>
      <c r="M1430" s="34" t="str">
        <f aca="false">IF(ISBLANK(B1430),"",IF(L1430="b",K1430,IF(L1430="a","")))</f>
        <v/>
      </c>
      <c r="N1430" s="35" t="n">
        <f aca="false">IF(ISBLANK(B1430),"",IF( ISBLANK(K1430), , IF( ISBLANK(O1430), 1,) ))</f>
        <v>0</v>
      </c>
      <c r="O1430" s="44"/>
      <c r="P1430" s="37" t="str">
        <f aca="false">IF(ISBLANK(O1430),"a","b")</f>
        <v>a</v>
      </c>
      <c r="Q1430" s="34" t="str">
        <f aca="false">IF(ISBLANK(B1430),"",IF(P1430="b",O1430,IF(P1430="a","")))</f>
        <v/>
      </c>
      <c r="R1430" s="35" t="n">
        <f aca="false">IF(ISBLANK(B1430),"",IF( ISBLANK(O1430), , 1))</f>
        <v>0</v>
      </c>
      <c r="S1430" s="38" t="str">
        <f aca="true">IF(ISBLANK(B1430),"",IF( ISBLANK(K1430), "" , IF( ISBLANK(O1430), (TODAY()-K1430)/365, (O1430-K1430)/365)) )</f>
        <v/>
      </c>
      <c r="T1430" s="38" t="str">
        <f aca="false">IF(ISBLANK(B1430),"",IF( ISBLANK(K1430), "" , IF( ISBLANK(O1430), ($Z$41-K1430)/365, (O1430-K1430)/365)) )</f>
        <v/>
      </c>
      <c r="U1430" s="38" t="str">
        <f aca="true">IF(ISBLANK(B1430),"",IF( ISBLANK(O1430), "", (TODAY()-O1430)/365))</f>
        <v/>
      </c>
      <c r="V1430" s="38" t="str">
        <f aca="false">IF(ISBLANK(B1430),"",IF( ISBLANK(O1430), "", ($Z$41-O1430)/365))</f>
        <v/>
      </c>
    </row>
    <row r="1431" customFormat="false" ht="15" hidden="false" customHeight="false" outlineLevel="0" collapsed="false">
      <c r="A1431" s="1" t="n">
        <v>1435</v>
      </c>
      <c r="B1431" s="28" t="n">
        <v>628</v>
      </c>
      <c r="C1431" s="29"/>
      <c r="D1431" s="30" t="str">
        <f aca="false">CONCATENATE(E1431,", ",F1431,", кв-ры: ",H1431,", агр: ",I1431,", ",W1431)</f>
        <v>, , кв-ры: 4, агр: , </v>
      </c>
      <c r="E1431" s="31"/>
      <c r="F1431" s="31"/>
      <c r="G1431" s="31"/>
      <c r="H1431" s="31" t="n">
        <v>4</v>
      </c>
      <c r="I1431" s="32"/>
      <c r="J1431" s="4"/>
      <c r="K1431" s="46"/>
      <c r="L1431" s="34" t="str">
        <f aca="false">IF(ISBLANK(K1431),"a","b")</f>
        <v>a</v>
      </c>
      <c r="M1431" s="34" t="str">
        <f aca="false">IF(ISBLANK(B1431),"",IF(L1431="b",K1431,IF(L1431="a","")))</f>
        <v/>
      </c>
      <c r="N1431" s="35" t="n">
        <f aca="false">IF(ISBLANK(B1431),"",IF( ISBLANK(K1431), , IF( ISBLANK(O1431), 1,) ))</f>
        <v>0</v>
      </c>
      <c r="O1431" s="44"/>
      <c r="P1431" s="37" t="str">
        <f aca="false">IF(ISBLANK(O1431),"a","b")</f>
        <v>a</v>
      </c>
      <c r="Q1431" s="34" t="str">
        <f aca="false">IF(ISBLANK(B1431),"",IF(P1431="b",O1431,IF(P1431="a","")))</f>
        <v/>
      </c>
      <c r="R1431" s="35" t="n">
        <f aca="false">IF(ISBLANK(B1431),"",IF( ISBLANK(O1431), , 1))</f>
        <v>0</v>
      </c>
      <c r="S1431" s="38" t="str">
        <f aca="true">IF(ISBLANK(B1431),"",IF( ISBLANK(K1431), "" , IF( ISBLANK(O1431), (TODAY()-K1431)/365, (O1431-K1431)/365)) )</f>
        <v/>
      </c>
      <c r="T1431" s="38" t="str">
        <f aca="false">IF(ISBLANK(B1431),"",IF( ISBLANK(K1431), "" , IF( ISBLANK(O1431), ($Z$41-K1431)/365, (O1431-K1431)/365)) )</f>
        <v/>
      </c>
      <c r="U1431" s="38" t="str">
        <f aca="true">IF(ISBLANK(B1431),"",IF( ISBLANK(O1431), "", (TODAY()-O1431)/365))</f>
        <v/>
      </c>
      <c r="V1431" s="38" t="str">
        <f aca="false">IF(ISBLANK(B1431),"",IF( ISBLANK(O1431), "", ($Z$41-O1431)/365))</f>
        <v/>
      </c>
    </row>
    <row r="1432" customFormat="false" ht="15" hidden="false" customHeight="false" outlineLevel="0" collapsed="false">
      <c r="A1432" s="1" t="n">
        <v>1436</v>
      </c>
      <c r="B1432" s="28" t="n">
        <v>629</v>
      </c>
      <c r="C1432" s="29" t="n">
        <v>4</v>
      </c>
      <c r="D1432" s="30" t="str">
        <f aca="false">CONCATENATE(E1432,", ",F1432,", кв-ры: ",H1432,", агр: ",I1432,", ",W1432)</f>
        <v> Гагарина, 11, кв-ры: 1, агр: , </v>
      </c>
      <c r="E1432" s="31" t="s">
        <v>246</v>
      </c>
      <c r="F1432" s="31" t="n">
        <v>11</v>
      </c>
      <c r="G1432" s="31" t="n">
        <v>4</v>
      </c>
      <c r="H1432" s="31" t="n">
        <v>1</v>
      </c>
      <c r="I1432" s="32"/>
      <c r="J1432" s="4"/>
      <c r="K1432" s="46"/>
      <c r="L1432" s="34" t="str">
        <f aca="false">IF(ISBLANK(K1432),"a","b")</f>
        <v>a</v>
      </c>
      <c r="M1432" s="34" t="str">
        <f aca="false">IF(ISBLANK(B1432),"",IF(L1432="b",K1432,IF(L1432="a","")))</f>
        <v/>
      </c>
      <c r="N1432" s="35" t="n">
        <f aca="false">IF(ISBLANK(B1432),"",IF( ISBLANK(K1432), , IF( ISBLANK(O1432), 1,) ))</f>
        <v>0</v>
      </c>
      <c r="O1432" s="44"/>
      <c r="P1432" s="37" t="str">
        <f aca="false">IF(ISBLANK(O1432),"a","b")</f>
        <v>a</v>
      </c>
      <c r="Q1432" s="34" t="str">
        <f aca="false">IF(ISBLANK(B1432),"",IF(P1432="b",O1432,IF(P1432="a","")))</f>
        <v/>
      </c>
      <c r="R1432" s="35" t="n">
        <f aca="false">IF(ISBLANK(B1432),"",IF( ISBLANK(O1432), , 1))</f>
        <v>0</v>
      </c>
      <c r="S1432" s="38" t="str">
        <f aca="true">IF(ISBLANK(B1432),"",IF( ISBLANK(K1432), "" , IF( ISBLANK(O1432), (TODAY()-K1432)/365, (O1432-K1432)/365)) )</f>
        <v/>
      </c>
      <c r="T1432" s="38" t="str">
        <f aca="false">IF(ISBLANK(B1432),"",IF( ISBLANK(K1432), "" , IF( ISBLANK(O1432), ($Z$41-K1432)/365, (O1432-K1432)/365)) )</f>
        <v/>
      </c>
      <c r="U1432" s="38" t="str">
        <f aca="true">IF(ISBLANK(B1432),"",IF( ISBLANK(O1432), "", (TODAY()-O1432)/365))</f>
        <v/>
      </c>
      <c r="V1432" s="38" t="str">
        <f aca="false">IF(ISBLANK(B1432),"",IF( ISBLANK(O1432), "", ($Z$41-O1432)/365))</f>
        <v/>
      </c>
    </row>
    <row r="1433" customFormat="false" ht="15" hidden="false" customHeight="false" outlineLevel="0" collapsed="false">
      <c r="A1433" s="1" t="n">
        <v>1437</v>
      </c>
      <c r="B1433" s="28" t="n">
        <v>630</v>
      </c>
      <c r="C1433" s="29"/>
      <c r="D1433" s="30" t="str">
        <f aca="false">CONCATENATE(E1433,", ",F1433,", кв-ры: ",H1433,", агр: ",I1433,", ",W1433)</f>
        <v>, , кв-ры: 2, агр: , </v>
      </c>
      <c r="E1433" s="31"/>
      <c r="F1433" s="31"/>
      <c r="G1433" s="31"/>
      <c r="H1433" s="31" t="n">
        <v>2</v>
      </c>
      <c r="I1433" s="32"/>
      <c r="J1433" s="4"/>
      <c r="K1433" s="46"/>
      <c r="L1433" s="34" t="str">
        <f aca="false">IF(ISBLANK(K1433),"a","b")</f>
        <v>a</v>
      </c>
      <c r="M1433" s="34" t="str">
        <f aca="false">IF(ISBLANK(B1433),"",IF(L1433="b",K1433,IF(L1433="a","")))</f>
        <v/>
      </c>
      <c r="N1433" s="35" t="n">
        <f aca="false">IF(ISBLANK(B1433),"",IF( ISBLANK(K1433), , IF( ISBLANK(O1433), 1,) ))</f>
        <v>0</v>
      </c>
      <c r="O1433" s="44"/>
      <c r="P1433" s="37" t="str">
        <f aca="false">IF(ISBLANK(O1433),"a","b")</f>
        <v>a</v>
      </c>
      <c r="Q1433" s="34" t="str">
        <f aca="false">IF(ISBLANK(B1433),"",IF(P1433="b",O1433,IF(P1433="a","")))</f>
        <v/>
      </c>
      <c r="R1433" s="35" t="n">
        <f aca="false">IF(ISBLANK(B1433),"",IF( ISBLANK(O1433), , 1))</f>
        <v>0</v>
      </c>
      <c r="S1433" s="38" t="str">
        <f aca="true">IF(ISBLANK(B1433),"",IF( ISBLANK(K1433), "" , IF( ISBLANK(O1433), (TODAY()-K1433)/365, (O1433-K1433)/365)) )</f>
        <v/>
      </c>
      <c r="T1433" s="38" t="str">
        <f aca="false">IF(ISBLANK(B1433),"",IF( ISBLANK(K1433), "" , IF( ISBLANK(O1433), ($Z$41-K1433)/365, (O1433-K1433)/365)) )</f>
        <v/>
      </c>
      <c r="U1433" s="38" t="str">
        <f aca="true">IF(ISBLANK(B1433),"",IF( ISBLANK(O1433), "", (TODAY()-O1433)/365))</f>
        <v/>
      </c>
      <c r="V1433" s="38" t="str">
        <f aca="false">IF(ISBLANK(B1433),"",IF( ISBLANK(O1433), "", ($Z$41-O1433)/365))</f>
        <v/>
      </c>
    </row>
    <row r="1434" customFormat="false" ht="15" hidden="false" customHeight="false" outlineLevel="0" collapsed="false">
      <c r="A1434" s="1" t="n">
        <v>1438</v>
      </c>
      <c r="B1434" s="28" t="n">
        <v>631</v>
      </c>
      <c r="C1434" s="29"/>
      <c r="D1434" s="30" t="str">
        <f aca="false">CONCATENATE(E1434,", ",F1434,", кв-ры: ",H1434,", агр: ",I1434,", ",W1434)</f>
        <v>, , кв-ры: 3, агр: , </v>
      </c>
      <c r="E1434" s="31"/>
      <c r="F1434" s="31"/>
      <c r="G1434" s="31"/>
      <c r="H1434" s="31" t="n">
        <v>3</v>
      </c>
      <c r="I1434" s="32"/>
      <c r="J1434" s="4"/>
      <c r="K1434" s="46"/>
      <c r="L1434" s="34" t="str">
        <f aca="false">IF(ISBLANK(K1434),"a","b")</f>
        <v>a</v>
      </c>
      <c r="M1434" s="34" t="str">
        <f aca="false">IF(ISBLANK(B1434),"",IF(L1434="b",K1434,IF(L1434="a","")))</f>
        <v/>
      </c>
      <c r="N1434" s="35" t="n">
        <f aca="false">IF(ISBLANK(B1434),"",IF( ISBLANK(K1434), , IF( ISBLANK(O1434), 1,) ))</f>
        <v>0</v>
      </c>
      <c r="O1434" s="44"/>
      <c r="P1434" s="37" t="str">
        <f aca="false">IF(ISBLANK(O1434),"a","b")</f>
        <v>a</v>
      </c>
      <c r="Q1434" s="34" t="str">
        <f aca="false">IF(ISBLANK(B1434),"",IF(P1434="b",O1434,IF(P1434="a","")))</f>
        <v/>
      </c>
      <c r="R1434" s="35" t="n">
        <f aca="false">IF(ISBLANK(B1434),"",IF( ISBLANK(O1434), , 1))</f>
        <v>0</v>
      </c>
      <c r="S1434" s="38" t="str">
        <f aca="true">IF(ISBLANK(B1434),"",IF( ISBLANK(K1434), "" , IF( ISBLANK(O1434), (TODAY()-K1434)/365, (O1434-K1434)/365)) )</f>
        <v/>
      </c>
      <c r="T1434" s="38" t="str">
        <f aca="false">IF(ISBLANK(B1434),"",IF( ISBLANK(K1434), "" , IF( ISBLANK(O1434), ($Z$41-K1434)/365, (O1434-K1434)/365)) )</f>
        <v/>
      </c>
      <c r="U1434" s="38" t="str">
        <f aca="true">IF(ISBLANK(B1434),"",IF( ISBLANK(O1434), "", (TODAY()-O1434)/365))</f>
        <v/>
      </c>
      <c r="V1434" s="38" t="str">
        <f aca="false">IF(ISBLANK(B1434),"",IF( ISBLANK(O1434), "", ($Z$41-O1434)/365))</f>
        <v/>
      </c>
    </row>
    <row r="1435" customFormat="false" ht="15" hidden="false" customHeight="false" outlineLevel="0" collapsed="false">
      <c r="A1435" s="1" t="n">
        <v>1439</v>
      </c>
      <c r="B1435" s="28" t="n">
        <v>632</v>
      </c>
      <c r="C1435" s="29"/>
      <c r="D1435" s="30" t="str">
        <f aca="false">CONCATENATE(E1435,", ",F1435,", кв-ры: ",H1435,", агр: ",I1435,", ",W1435)</f>
        <v>, , кв-ры: 4, агр: , </v>
      </c>
      <c r="E1435" s="31"/>
      <c r="F1435" s="31"/>
      <c r="G1435" s="31"/>
      <c r="H1435" s="31" t="n">
        <v>4</v>
      </c>
      <c r="I1435" s="32"/>
      <c r="J1435" s="4"/>
      <c r="K1435" s="46"/>
      <c r="L1435" s="34" t="str">
        <f aca="false">IF(ISBLANK(K1435),"a","b")</f>
        <v>a</v>
      </c>
      <c r="M1435" s="34" t="str">
        <f aca="false">IF(ISBLANK(B1435),"",IF(L1435="b",K1435,IF(L1435="a","")))</f>
        <v/>
      </c>
      <c r="N1435" s="35" t="n">
        <f aca="false">IF(ISBLANK(B1435),"",IF( ISBLANK(K1435), , IF( ISBLANK(O1435), 1,) ))</f>
        <v>0</v>
      </c>
      <c r="O1435" s="44"/>
      <c r="P1435" s="37" t="str">
        <f aca="false">IF(ISBLANK(O1435),"a","b")</f>
        <v>a</v>
      </c>
      <c r="Q1435" s="34" t="str">
        <f aca="false">IF(ISBLANK(B1435),"",IF(P1435="b",O1435,IF(P1435="a","")))</f>
        <v/>
      </c>
      <c r="R1435" s="35" t="n">
        <f aca="false">IF(ISBLANK(B1435),"",IF( ISBLANK(O1435), , 1))</f>
        <v>0</v>
      </c>
      <c r="S1435" s="38" t="str">
        <f aca="true">IF(ISBLANK(B1435),"",IF( ISBLANK(K1435), "" , IF( ISBLANK(O1435), (TODAY()-K1435)/365, (O1435-K1435)/365)) )</f>
        <v/>
      </c>
      <c r="T1435" s="38" t="str">
        <f aca="false">IF(ISBLANK(B1435),"",IF( ISBLANK(K1435), "" , IF( ISBLANK(O1435), ($Z$41-K1435)/365, (O1435-K1435)/365)) )</f>
        <v/>
      </c>
      <c r="U1435" s="38" t="str">
        <f aca="true">IF(ISBLANK(B1435),"",IF( ISBLANK(O1435), "", (TODAY()-O1435)/365))</f>
        <v/>
      </c>
      <c r="V1435" s="38" t="str">
        <f aca="false">IF(ISBLANK(B1435),"",IF( ISBLANK(O1435), "", ($Z$41-O1435)/365))</f>
        <v/>
      </c>
    </row>
    <row r="1436" customFormat="false" ht="15" hidden="false" customHeight="false" outlineLevel="0" collapsed="false">
      <c r="A1436" s="1" t="n">
        <v>1440</v>
      </c>
      <c r="B1436" s="28" t="n">
        <v>633</v>
      </c>
      <c r="C1436" s="29" t="n">
        <v>5</v>
      </c>
      <c r="D1436" s="30" t="str">
        <f aca="false">CONCATENATE(E1436,", ",F1436,", кв-ры: ",H1436,", агр: ",I1436,", ",W1436)</f>
        <v> Гагарина, 13, кв-ры: 1, агр: , </v>
      </c>
      <c r="E1436" s="31" t="s">
        <v>246</v>
      </c>
      <c r="F1436" s="31" t="n">
        <v>13</v>
      </c>
      <c r="G1436" s="31" t="n">
        <v>4</v>
      </c>
      <c r="H1436" s="31" t="n">
        <v>1</v>
      </c>
      <c r="I1436" s="32"/>
      <c r="J1436" s="4"/>
      <c r="K1436" s="46"/>
      <c r="L1436" s="34" t="str">
        <f aca="false">IF(ISBLANK(K1436),"a","b")</f>
        <v>a</v>
      </c>
      <c r="M1436" s="34" t="str">
        <f aca="false">IF(ISBLANK(B1436),"",IF(L1436="b",K1436,IF(L1436="a","")))</f>
        <v/>
      </c>
      <c r="N1436" s="35" t="n">
        <f aca="false">IF(ISBLANK(B1436),"",IF( ISBLANK(K1436), , IF( ISBLANK(O1436), 1,) ))</f>
        <v>0</v>
      </c>
      <c r="O1436" s="44"/>
      <c r="P1436" s="37" t="str">
        <f aca="false">IF(ISBLANK(O1436),"a","b")</f>
        <v>a</v>
      </c>
      <c r="Q1436" s="34" t="str">
        <f aca="false">IF(ISBLANK(B1436),"",IF(P1436="b",O1436,IF(P1436="a","")))</f>
        <v/>
      </c>
      <c r="R1436" s="35" t="n">
        <f aca="false">IF(ISBLANK(B1436),"",IF( ISBLANK(O1436), , 1))</f>
        <v>0</v>
      </c>
      <c r="S1436" s="38" t="str">
        <f aca="true">IF(ISBLANK(B1436),"",IF( ISBLANK(K1436), "" , IF( ISBLANK(O1436), (TODAY()-K1436)/365, (O1436-K1436)/365)) )</f>
        <v/>
      </c>
      <c r="T1436" s="38" t="str">
        <f aca="false">IF(ISBLANK(B1436),"",IF( ISBLANK(K1436), "" , IF( ISBLANK(O1436), ($Z$41-K1436)/365, (O1436-K1436)/365)) )</f>
        <v/>
      </c>
      <c r="U1436" s="38" t="str">
        <f aca="true">IF(ISBLANK(B1436),"",IF( ISBLANK(O1436), "", (TODAY()-O1436)/365))</f>
        <v/>
      </c>
      <c r="V1436" s="38" t="str">
        <f aca="false">IF(ISBLANK(B1436),"",IF( ISBLANK(O1436), "", ($Z$41-O1436)/365))</f>
        <v/>
      </c>
    </row>
    <row r="1437" customFormat="false" ht="15" hidden="false" customHeight="false" outlineLevel="0" collapsed="false">
      <c r="A1437" s="1" t="n">
        <v>1441</v>
      </c>
      <c r="B1437" s="28" t="n">
        <v>634</v>
      </c>
      <c r="C1437" s="29"/>
      <c r="D1437" s="30" t="str">
        <f aca="false">CONCATENATE(E1437,", ",F1437,", кв-ры: ",H1437,", агр: ",I1437,", ",W1437)</f>
        <v>, , кв-ры: 2, агр: , </v>
      </c>
      <c r="E1437" s="31"/>
      <c r="F1437" s="31"/>
      <c r="G1437" s="31"/>
      <c r="H1437" s="31" t="n">
        <v>2</v>
      </c>
      <c r="I1437" s="32"/>
      <c r="J1437" s="4"/>
      <c r="K1437" s="46"/>
      <c r="L1437" s="34" t="str">
        <f aca="false">IF(ISBLANK(K1437),"a","b")</f>
        <v>a</v>
      </c>
      <c r="M1437" s="34" t="str">
        <f aca="false">IF(ISBLANK(B1437),"",IF(L1437="b",K1437,IF(L1437="a","")))</f>
        <v/>
      </c>
      <c r="N1437" s="35" t="n">
        <f aca="false">IF(ISBLANK(B1437),"",IF( ISBLANK(K1437), , IF( ISBLANK(O1437), 1,) ))</f>
        <v>0</v>
      </c>
      <c r="O1437" s="44"/>
      <c r="P1437" s="37" t="str">
        <f aca="false">IF(ISBLANK(O1437),"a","b")</f>
        <v>a</v>
      </c>
      <c r="Q1437" s="34" t="str">
        <f aca="false">IF(ISBLANK(B1437),"",IF(P1437="b",O1437,IF(P1437="a","")))</f>
        <v/>
      </c>
      <c r="R1437" s="35" t="n">
        <f aca="false">IF(ISBLANK(B1437),"",IF( ISBLANK(O1437), , 1))</f>
        <v>0</v>
      </c>
      <c r="S1437" s="38" t="str">
        <f aca="true">IF(ISBLANK(B1437),"",IF( ISBLANK(K1437), "" , IF( ISBLANK(O1437), (TODAY()-K1437)/365, (O1437-K1437)/365)) )</f>
        <v/>
      </c>
      <c r="T1437" s="38" t="str">
        <f aca="false">IF(ISBLANK(B1437),"",IF( ISBLANK(K1437), "" , IF( ISBLANK(O1437), ($Z$41-K1437)/365, (O1437-K1437)/365)) )</f>
        <v/>
      </c>
      <c r="U1437" s="38" t="str">
        <f aca="true">IF(ISBLANK(B1437),"",IF( ISBLANK(O1437), "", (TODAY()-O1437)/365))</f>
        <v/>
      </c>
      <c r="V1437" s="38" t="str">
        <f aca="false">IF(ISBLANK(B1437),"",IF( ISBLANK(O1437), "", ($Z$41-O1437)/365))</f>
        <v/>
      </c>
    </row>
    <row r="1438" customFormat="false" ht="15" hidden="false" customHeight="false" outlineLevel="0" collapsed="false">
      <c r="A1438" s="1" t="n">
        <v>1442</v>
      </c>
      <c r="B1438" s="28" t="n">
        <v>635</v>
      </c>
      <c r="C1438" s="29"/>
      <c r="D1438" s="30" t="str">
        <f aca="false">CONCATENATE(E1438,", ",F1438,", кв-ры: ",H1438,", агр: ",I1438,", ",W1438)</f>
        <v>, , кв-ры: 3, агр: , </v>
      </c>
      <c r="E1438" s="31"/>
      <c r="F1438" s="31"/>
      <c r="G1438" s="31"/>
      <c r="H1438" s="31" t="n">
        <v>3</v>
      </c>
      <c r="I1438" s="32"/>
      <c r="J1438" s="4"/>
      <c r="K1438" s="46"/>
      <c r="L1438" s="34" t="str">
        <f aca="false">IF(ISBLANK(K1438),"a","b")</f>
        <v>a</v>
      </c>
      <c r="M1438" s="34" t="str">
        <f aca="false">IF(ISBLANK(B1438),"",IF(L1438="b",K1438,IF(L1438="a","")))</f>
        <v/>
      </c>
      <c r="N1438" s="35" t="n">
        <f aca="false">IF(ISBLANK(B1438),"",IF( ISBLANK(K1438), , IF( ISBLANK(O1438), 1,) ))</f>
        <v>0</v>
      </c>
      <c r="O1438" s="44"/>
      <c r="P1438" s="37" t="str">
        <f aca="false">IF(ISBLANK(O1438),"a","b")</f>
        <v>a</v>
      </c>
      <c r="Q1438" s="34" t="str">
        <f aca="false">IF(ISBLANK(B1438),"",IF(P1438="b",O1438,IF(P1438="a","")))</f>
        <v/>
      </c>
      <c r="R1438" s="35" t="n">
        <f aca="false">IF(ISBLANK(B1438),"",IF( ISBLANK(O1438), , 1))</f>
        <v>0</v>
      </c>
      <c r="S1438" s="38" t="str">
        <f aca="true">IF(ISBLANK(B1438),"",IF( ISBLANK(K1438), "" , IF( ISBLANK(O1438), (TODAY()-K1438)/365, (O1438-K1438)/365)) )</f>
        <v/>
      </c>
      <c r="T1438" s="38" t="str">
        <f aca="false">IF(ISBLANK(B1438),"",IF( ISBLANK(K1438), "" , IF( ISBLANK(O1438), ($Z$41-K1438)/365, (O1438-K1438)/365)) )</f>
        <v/>
      </c>
      <c r="U1438" s="38" t="str">
        <f aca="true">IF(ISBLANK(B1438),"",IF( ISBLANK(O1438), "", (TODAY()-O1438)/365))</f>
        <v/>
      </c>
      <c r="V1438" s="38" t="str">
        <f aca="false">IF(ISBLANK(B1438),"",IF( ISBLANK(O1438), "", ($Z$41-O1438)/365))</f>
        <v/>
      </c>
    </row>
    <row r="1439" customFormat="false" ht="15" hidden="false" customHeight="false" outlineLevel="0" collapsed="false">
      <c r="A1439" s="1" t="n">
        <v>1443</v>
      </c>
      <c r="B1439" s="28" t="n">
        <v>636</v>
      </c>
      <c r="C1439" s="29"/>
      <c r="D1439" s="30" t="str">
        <f aca="false">CONCATENATE(E1439,", ",F1439,", кв-ры: ",H1439,", агр: ",I1439,", ",W1439)</f>
        <v>, , кв-ры: 4, агр: , </v>
      </c>
      <c r="E1439" s="31"/>
      <c r="F1439" s="31"/>
      <c r="G1439" s="31"/>
      <c r="H1439" s="31" t="n">
        <v>4</v>
      </c>
      <c r="I1439" s="32"/>
      <c r="J1439" s="4"/>
      <c r="K1439" s="46"/>
      <c r="L1439" s="34" t="str">
        <f aca="false">IF(ISBLANK(K1439),"a","b")</f>
        <v>a</v>
      </c>
      <c r="M1439" s="34" t="str">
        <f aca="false">IF(ISBLANK(B1439),"",IF(L1439="b",K1439,IF(L1439="a","")))</f>
        <v/>
      </c>
      <c r="N1439" s="35" t="n">
        <f aca="false">IF(ISBLANK(B1439),"",IF( ISBLANK(K1439), , IF( ISBLANK(O1439), 1,) ))</f>
        <v>0</v>
      </c>
      <c r="O1439" s="44"/>
      <c r="P1439" s="37" t="str">
        <f aca="false">IF(ISBLANK(O1439),"a","b")</f>
        <v>a</v>
      </c>
      <c r="Q1439" s="34" t="str">
        <f aca="false">IF(ISBLANK(B1439),"",IF(P1439="b",O1439,IF(P1439="a","")))</f>
        <v/>
      </c>
      <c r="R1439" s="35" t="n">
        <f aca="false">IF(ISBLANK(B1439),"",IF( ISBLANK(O1439), , 1))</f>
        <v>0</v>
      </c>
      <c r="S1439" s="38" t="str">
        <f aca="true">IF(ISBLANK(B1439),"",IF( ISBLANK(K1439), "" , IF( ISBLANK(O1439), (TODAY()-K1439)/365, (O1439-K1439)/365)) )</f>
        <v/>
      </c>
      <c r="T1439" s="38" t="str">
        <f aca="false">IF(ISBLANK(B1439),"",IF( ISBLANK(K1439), "" , IF( ISBLANK(O1439), ($Z$41-K1439)/365, (O1439-K1439)/365)) )</f>
        <v/>
      </c>
      <c r="U1439" s="38" t="str">
        <f aca="true">IF(ISBLANK(B1439),"",IF( ISBLANK(O1439), "", (TODAY()-O1439)/365))</f>
        <v/>
      </c>
      <c r="V1439" s="38" t="str">
        <f aca="false">IF(ISBLANK(B1439),"",IF( ISBLANK(O1439), "", ($Z$41-O1439)/365))</f>
        <v/>
      </c>
    </row>
    <row r="1440" customFormat="false" ht="15" hidden="false" customHeight="false" outlineLevel="0" collapsed="false">
      <c r="A1440" s="1" t="n">
        <v>1444</v>
      </c>
      <c r="B1440" s="28" t="n">
        <v>637</v>
      </c>
      <c r="C1440" s="29" t="n">
        <v>6</v>
      </c>
      <c r="D1440" s="30" t="str">
        <f aca="false">CONCATENATE(E1440,", ",F1440,", кв-ры: ",H1440,", агр: ",I1440,", ",W1440)</f>
        <v> Гагарина, 15, кв-ры: 1, агр: , </v>
      </c>
      <c r="E1440" s="31" t="s">
        <v>246</v>
      </c>
      <c r="F1440" s="31" t="n">
        <v>15</v>
      </c>
      <c r="G1440" s="31" t="n">
        <v>4</v>
      </c>
      <c r="H1440" s="31" t="n">
        <v>1</v>
      </c>
      <c r="I1440" s="32"/>
      <c r="J1440" s="4"/>
      <c r="K1440" s="46"/>
      <c r="L1440" s="34" t="str">
        <f aca="false">IF(ISBLANK(K1440),"a","b")</f>
        <v>a</v>
      </c>
      <c r="M1440" s="34" t="str">
        <f aca="false">IF(ISBLANK(B1440),"",IF(L1440="b",K1440,IF(L1440="a","")))</f>
        <v/>
      </c>
      <c r="N1440" s="35" t="n">
        <f aca="false">IF(ISBLANK(B1440),"",IF( ISBLANK(K1440), , IF( ISBLANK(O1440), 1,) ))</f>
        <v>0</v>
      </c>
      <c r="O1440" s="44"/>
      <c r="P1440" s="37" t="str">
        <f aca="false">IF(ISBLANK(O1440),"a","b")</f>
        <v>a</v>
      </c>
      <c r="Q1440" s="34" t="str">
        <f aca="false">IF(ISBLANK(B1440),"",IF(P1440="b",O1440,IF(P1440="a","")))</f>
        <v/>
      </c>
      <c r="R1440" s="35" t="n">
        <f aca="false">IF(ISBLANK(B1440),"",IF( ISBLANK(O1440), , 1))</f>
        <v>0</v>
      </c>
      <c r="S1440" s="38" t="str">
        <f aca="true">IF(ISBLANK(B1440),"",IF( ISBLANK(K1440), "" , IF( ISBLANK(O1440), (TODAY()-K1440)/365, (O1440-K1440)/365)) )</f>
        <v/>
      </c>
      <c r="T1440" s="38" t="str">
        <f aca="false">IF(ISBLANK(B1440),"",IF( ISBLANK(K1440), "" , IF( ISBLANK(O1440), ($Z$41-K1440)/365, (O1440-K1440)/365)) )</f>
        <v/>
      </c>
      <c r="U1440" s="38" t="str">
        <f aca="true">IF(ISBLANK(B1440),"",IF( ISBLANK(O1440), "", (TODAY()-O1440)/365))</f>
        <v/>
      </c>
      <c r="V1440" s="38" t="str">
        <f aca="false">IF(ISBLANK(B1440),"",IF( ISBLANK(O1440), "", ($Z$41-O1440)/365))</f>
        <v/>
      </c>
    </row>
    <row r="1441" customFormat="false" ht="15" hidden="false" customHeight="false" outlineLevel="0" collapsed="false">
      <c r="A1441" s="1" t="n">
        <v>1445</v>
      </c>
      <c r="B1441" s="28" t="n">
        <v>638</v>
      </c>
      <c r="C1441" s="29"/>
      <c r="D1441" s="30" t="str">
        <f aca="false">CONCATENATE(E1441,", ",F1441,", кв-ры: ",H1441,", агр: ",I1441,", ",W1441)</f>
        <v>, , кв-ры: 2, агр: , </v>
      </c>
      <c r="E1441" s="31"/>
      <c r="F1441" s="31"/>
      <c r="G1441" s="31"/>
      <c r="H1441" s="31" t="n">
        <v>2</v>
      </c>
      <c r="I1441" s="32"/>
      <c r="J1441" s="4"/>
      <c r="K1441" s="46"/>
      <c r="L1441" s="34" t="str">
        <f aca="false">IF(ISBLANK(K1441),"a","b")</f>
        <v>a</v>
      </c>
      <c r="M1441" s="34" t="str">
        <f aca="false">IF(ISBLANK(B1441),"",IF(L1441="b",K1441,IF(L1441="a","")))</f>
        <v/>
      </c>
      <c r="N1441" s="35" t="n">
        <f aca="false">IF(ISBLANK(B1441),"",IF( ISBLANK(K1441), , IF( ISBLANK(O1441), 1,) ))</f>
        <v>0</v>
      </c>
      <c r="O1441" s="44"/>
      <c r="P1441" s="37" t="str">
        <f aca="false">IF(ISBLANK(O1441),"a","b")</f>
        <v>a</v>
      </c>
      <c r="Q1441" s="34" t="str">
        <f aca="false">IF(ISBLANK(B1441),"",IF(P1441="b",O1441,IF(P1441="a","")))</f>
        <v/>
      </c>
      <c r="R1441" s="35" t="n">
        <f aca="false">IF(ISBLANK(B1441),"",IF( ISBLANK(O1441), , 1))</f>
        <v>0</v>
      </c>
      <c r="S1441" s="38" t="str">
        <f aca="true">IF(ISBLANK(B1441),"",IF( ISBLANK(K1441), "" , IF( ISBLANK(O1441), (TODAY()-K1441)/365, (O1441-K1441)/365)) )</f>
        <v/>
      </c>
      <c r="T1441" s="38" t="str">
        <f aca="false">IF(ISBLANK(B1441),"",IF( ISBLANK(K1441), "" , IF( ISBLANK(O1441), ($Z$41-K1441)/365, (O1441-K1441)/365)) )</f>
        <v/>
      </c>
      <c r="U1441" s="38" t="str">
        <f aca="true">IF(ISBLANK(B1441),"",IF( ISBLANK(O1441), "", (TODAY()-O1441)/365))</f>
        <v/>
      </c>
      <c r="V1441" s="38" t="str">
        <f aca="false">IF(ISBLANK(B1441),"",IF( ISBLANK(O1441), "", ($Z$41-O1441)/365))</f>
        <v/>
      </c>
    </row>
    <row r="1442" customFormat="false" ht="15" hidden="false" customHeight="false" outlineLevel="0" collapsed="false">
      <c r="A1442" s="1" t="n">
        <v>1446</v>
      </c>
      <c r="B1442" s="28" t="n">
        <v>639</v>
      </c>
      <c r="C1442" s="29"/>
      <c r="D1442" s="30" t="str">
        <f aca="false">CONCATENATE(E1442,", ",F1442,", кв-ры: ",H1442,", агр: ",I1442,", ",W1442)</f>
        <v>, , кв-ры: 3, агр: , </v>
      </c>
      <c r="E1442" s="31"/>
      <c r="F1442" s="31"/>
      <c r="G1442" s="31"/>
      <c r="H1442" s="31" t="n">
        <v>3</v>
      </c>
      <c r="I1442" s="32"/>
      <c r="J1442" s="4"/>
      <c r="K1442" s="46"/>
      <c r="L1442" s="34" t="str">
        <f aca="false">IF(ISBLANK(K1442),"a","b")</f>
        <v>a</v>
      </c>
      <c r="M1442" s="34" t="str">
        <f aca="false">IF(ISBLANK(B1442),"",IF(L1442="b",K1442,IF(L1442="a","")))</f>
        <v/>
      </c>
      <c r="N1442" s="35" t="n">
        <f aca="false">IF(ISBLANK(B1442),"",IF( ISBLANK(K1442), , IF( ISBLANK(O1442), 1,) ))</f>
        <v>0</v>
      </c>
      <c r="O1442" s="44"/>
      <c r="P1442" s="37" t="str">
        <f aca="false">IF(ISBLANK(O1442),"a","b")</f>
        <v>a</v>
      </c>
      <c r="Q1442" s="34" t="str">
        <f aca="false">IF(ISBLANK(B1442),"",IF(P1442="b",O1442,IF(P1442="a","")))</f>
        <v/>
      </c>
      <c r="R1442" s="35" t="n">
        <f aca="false">IF(ISBLANK(B1442),"",IF( ISBLANK(O1442), , 1))</f>
        <v>0</v>
      </c>
      <c r="S1442" s="38" t="str">
        <f aca="true">IF(ISBLANK(B1442),"",IF( ISBLANK(K1442), "" , IF( ISBLANK(O1442), (TODAY()-K1442)/365, (O1442-K1442)/365)) )</f>
        <v/>
      </c>
      <c r="T1442" s="38" t="str">
        <f aca="false">IF(ISBLANK(B1442),"",IF( ISBLANK(K1442), "" , IF( ISBLANK(O1442), ($Z$41-K1442)/365, (O1442-K1442)/365)) )</f>
        <v/>
      </c>
      <c r="U1442" s="38" t="str">
        <f aca="true">IF(ISBLANK(B1442),"",IF( ISBLANK(O1442), "", (TODAY()-O1442)/365))</f>
        <v/>
      </c>
      <c r="V1442" s="38" t="str">
        <f aca="false">IF(ISBLANK(B1442),"",IF( ISBLANK(O1442), "", ($Z$41-O1442)/365))</f>
        <v/>
      </c>
    </row>
    <row r="1443" customFormat="false" ht="15" hidden="false" customHeight="false" outlineLevel="0" collapsed="false">
      <c r="A1443" s="1" t="n">
        <v>1447</v>
      </c>
      <c r="B1443" s="28" t="n">
        <v>640</v>
      </c>
      <c r="C1443" s="29"/>
      <c r="D1443" s="30" t="str">
        <f aca="false">CONCATENATE(E1443,", ",F1443,", кв-ры: ",H1443,", агр: ",I1443,", ",W1443)</f>
        <v>, , кв-ры: 4, агр: , </v>
      </c>
      <c r="E1443" s="31"/>
      <c r="F1443" s="31"/>
      <c r="G1443" s="31"/>
      <c r="H1443" s="31" t="n">
        <v>4</v>
      </c>
      <c r="I1443" s="32"/>
      <c r="J1443" s="4"/>
      <c r="K1443" s="46"/>
      <c r="L1443" s="34" t="str">
        <f aca="false">IF(ISBLANK(K1443),"a","b")</f>
        <v>a</v>
      </c>
      <c r="M1443" s="34" t="str">
        <f aca="false">IF(ISBLANK(B1443),"",IF(L1443="b",K1443,IF(L1443="a","")))</f>
        <v/>
      </c>
      <c r="N1443" s="35" t="n">
        <f aca="false">IF(ISBLANK(B1443),"",IF( ISBLANK(K1443), , IF( ISBLANK(O1443), 1,) ))</f>
        <v>0</v>
      </c>
      <c r="O1443" s="44"/>
      <c r="P1443" s="37" t="str">
        <f aca="false">IF(ISBLANK(O1443),"a","b")</f>
        <v>a</v>
      </c>
      <c r="Q1443" s="34" t="str">
        <f aca="false">IF(ISBLANK(B1443),"",IF(P1443="b",O1443,IF(P1443="a","")))</f>
        <v/>
      </c>
      <c r="R1443" s="35" t="n">
        <f aca="false">IF(ISBLANK(B1443),"",IF( ISBLANK(O1443), , 1))</f>
        <v>0</v>
      </c>
      <c r="S1443" s="38" t="str">
        <f aca="true">IF(ISBLANK(B1443),"",IF( ISBLANK(K1443), "" , IF( ISBLANK(O1443), (TODAY()-K1443)/365, (O1443-K1443)/365)) )</f>
        <v/>
      </c>
      <c r="T1443" s="38" t="str">
        <f aca="false">IF(ISBLANK(B1443),"",IF( ISBLANK(K1443), "" , IF( ISBLANK(O1443), ($Z$41-K1443)/365, (O1443-K1443)/365)) )</f>
        <v/>
      </c>
      <c r="U1443" s="38" t="str">
        <f aca="true">IF(ISBLANK(B1443),"",IF( ISBLANK(O1443), "", (TODAY()-O1443)/365))</f>
        <v/>
      </c>
      <c r="V1443" s="38" t="str">
        <f aca="false">IF(ISBLANK(B1443),"",IF( ISBLANK(O1443), "", ($Z$41-O1443)/365))</f>
        <v/>
      </c>
    </row>
    <row r="1444" customFormat="false" ht="15" hidden="false" customHeight="false" outlineLevel="0" collapsed="false">
      <c r="A1444" s="1" t="n">
        <v>1448</v>
      </c>
      <c r="B1444" s="28" t="n">
        <v>641</v>
      </c>
      <c r="C1444" s="29" t="n">
        <v>7</v>
      </c>
      <c r="D1444" s="30" t="str">
        <f aca="false">CONCATENATE(E1444,", ",F1444,", кв-ры: ",H1444,", агр: ",I1444,", ",W1444)</f>
        <v> Гагарина, 17, кв-ры: 1, агр: , </v>
      </c>
      <c r="E1444" s="31" t="s">
        <v>246</v>
      </c>
      <c r="F1444" s="31" t="n">
        <v>17</v>
      </c>
      <c r="G1444" s="31" t="n">
        <v>4</v>
      </c>
      <c r="H1444" s="31" t="n">
        <v>1</v>
      </c>
      <c r="I1444" s="32"/>
      <c r="J1444" s="4"/>
      <c r="K1444" s="46"/>
      <c r="L1444" s="34" t="str">
        <f aca="false">IF(ISBLANK(K1444),"a","b")</f>
        <v>a</v>
      </c>
      <c r="M1444" s="34" t="str">
        <f aca="false">IF(ISBLANK(B1444),"",IF(L1444="b",K1444,IF(L1444="a","")))</f>
        <v/>
      </c>
      <c r="N1444" s="35" t="n">
        <f aca="false">IF(ISBLANK(B1444),"",IF( ISBLANK(K1444), , IF( ISBLANK(O1444), 1,) ))</f>
        <v>0</v>
      </c>
      <c r="O1444" s="44"/>
      <c r="P1444" s="37" t="str">
        <f aca="false">IF(ISBLANK(O1444),"a","b")</f>
        <v>a</v>
      </c>
      <c r="Q1444" s="34" t="str">
        <f aca="false">IF(ISBLANK(B1444),"",IF(P1444="b",O1444,IF(P1444="a","")))</f>
        <v/>
      </c>
      <c r="R1444" s="35" t="n">
        <f aca="false">IF(ISBLANK(B1444),"",IF( ISBLANK(O1444), , 1))</f>
        <v>0</v>
      </c>
      <c r="S1444" s="38" t="str">
        <f aca="true">IF(ISBLANK(B1444),"",IF( ISBLANK(K1444), "" , IF( ISBLANK(O1444), (TODAY()-K1444)/365, (O1444-K1444)/365)) )</f>
        <v/>
      </c>
      <c r="T1444" s="38" t="str">
        <f aca="false">IF(ISBLANK(B1444),"",IF( ISBLANK(K1444), "" , IF( ISBLANK(O1444), ($Z$41-K1444)/365, (O1444-K1444)/365)) )</f>
        <v/>
      </c>
      <c r="U1444" s="38" t="str">
        <f aca="true">IF(ISBLANK(B1444),"",IF( ISBLANK(O1444), "", (TODAY()-O1444)/365))</f>
        <v/>
      </c>
      <c r="V1444" s="38" t="str">
        <f aca="false">IF(ISBLANK(B1444),"",IF( ISBLANK(O1444), "", ($Z$41-O1444)/365))</f>
        <v/>
      </c>
    </row>
    <row r="1445" customFormat="false" ht="15" hidden="false" customHeight="false" outlineLevel="0" collapsed="false">
      <c r="A1445" s="1" t="n">
        <v>1449</v>
      </c>
      <c r="B1445" s="28" t="n">
        <v>642</v>
      </c>
      <c r="C1445" s="29"/>
      <c r="D1445" s="30" t="str">
        <f aca="false">CONCATENATE(E1445,", ",F1445,", кв-ры: ",H1445,", агр: ",I1445,", ",W1445)</f>
        <v>, , кв-ры: 2, агр: , </v>
      </c>
      <c r="E1445" s="31"/>
      <c r="F1445" s="31"/>
      <c r="G1445" s="31"/>
      <c r="H1445" s="31" t="n">
        <v>2</v>
      </c>
      <c r="I1445" s="32"/>
      <c r="J1445" s="4"/>
      <c r="K1445" s="46"/>
      <c r="L1445" s="34" t="str">
        <f aca="false">IF(ISBLANK(K1445),"a","b")</f>
        <v>a</v>
      </c>
      <c r="M1445" s="34" t="str">
        <f aca="false">IF(ISBLANK(B1445),"",IF(L1445="b",K1445,IF(L1445="a","")))</f>
        <v/>
      </c>
      <c r="N1445" s="35" t="n">
        <f aca="false">IF(ISBLANK(B1445),"",IF( ISBLANK(K1445), , IF( ISBLANK(O1445), 1,) ))</f>
        <v>0</v>
      </c>
      <c r="O1445" s="44"/>
      <c r="P1445" s="37" t="str">
        <f aca="false">IF(ISBLANK(O1445),"a","b")</f>
        <v>a</v>
      </c>
      <c r="Q1445" s="34" t="str">
        <f aca="false">IF(ISBLANK(B1445),"",IF(P1445="b",O1445,IF(P1445="a","")))</f>
        <v/>
      </c>
      <c r="R1445" s="35" t="n">
        <f aca="false">IF(ISBLANK(B1445),"",IF( ISBLANK(O1445), , 1))</f>
        <v>0</v>
      </c>
      <c r="S1445" s="38" t="str">
        <f aca="true">IF(ISBLANK(B1445),"",IF( ISBLANK(K1445), "" , IF( ISBLANK(O1445), (TODAY()-K1445)/365, (O1445-K1445)/365)) )</f>
        <v/>
      </c>
      <c r="T1445" s="38" t="str">
        <f aca="false">IF(ISBLANK(B1445),"",IF( ISBLANK(K1445), "" , IF( ISBLANK(O1445), ($Z$41-K1445)/365, (O1445-K1445)/365)) )</f>
        <v/>
      </c>
      <c r="U1445" s="38" t="str">
        <f aca="true">IF(ISBLANK(B1445),"",IF( ISBLANK(O1445), "", (TODAY()-O1445)/365))</f>
        <v/>
      </c>
      <c r="V1445" s="38" t="str">
        <f aca="false">IF(ISBLANK(B1445),"",IF( ISBLANK(O1445), "", ($Z$41-O1445)/365))</f>
        <v/>
      </c>
    </row>
    <row r="1446" customFormat="false" ht="15" hidden="false" customHeight="false" outlineLevel="0" collapsed="false">
      <c r="A1446" s="1" t="n">
        <v>1450</v>
      </c>
      <c r="B1446" s="28" t="n">
        <v>643</v>
      </c>
      <c r="C1446" s="29"/>
      <c r="D1446" s="30" t="str">
        <f aca="false">CONCATENATE(E1446,", ",F1446,", кв-ры: ",H1446,", агр: ",I1446,", ",W1446)</f>
        <v>, , кв-ры: 3, агр: , </v>
      </c>
      <c r="E1446" s="31"/>
      <c r="F1446" s="31"/>
      <c r="G1446" s="31"/>
      <c r="H1446" s="31" t="n">
        <v>3</v>
      </c>
      <c r="I1446" s="32"/>
      <c r="J1446" s="4"/>
      <c r="K1446" s="46"/>
      <c r="L1446" s="34" t="str">
        <f aca="false">IF(ISBLANK(K1446),"a","b")</f>
        <v>a</v>
      </c>
      <c r="M1446" s="34" t="str">
        <f aca="false">IF(ISBLANK(B1446),"",IF(L1446="b",K1446,IF(L1446="a","")))</f>
        <v/>
      </c>
      <c r="N1446" s="35" t="n">
        <f aca="false">IF(ISBLANK(B1446),"",IF( ISBLANK(K1446), , IF( ISBLANK(O1446), 1,) ))</f>
        <v>0</v>
      </c>
      <c r="O1446" s="44"/>
      <c r="P1446" s="37" t="str">
        <f aca="false">IF(ISBLANK(O1446),"a","b")</f>
        <v>a</v>
      </c>
      <c r="Q1446" s="34" t="str">
        <f aca="false">IF(ISBLANK(B1446),"",IF(P1446="b",O1446,IF(P1446="a","")))</f>
        <v/>
      </c>
      <c r="R1446" s="35" t="n">
        <f aca="false">IF(ISBLANK(B1446),"",IF( ISBLANK(O1446), , 1))</f>
        <v>0</v>
      </c>
      <c r="S1446" s="38" t="str">
        <f aca="true">IF(ISBLANK(B1446),"",IF( ISBLANK(K1446), "" , IF( ISBLANK(O1446), (TODAY()-K1446)/365, (O1446-K1446)/365)) )</f>
        <v/>
      </c>
      <c r="T1446" s="38" t="str">
        <f aca="false">IF(ISBLANK(B1446),"",IF( ISBLANK(K1446), "" , IF( ISBLANK(O1446), ($Z$41-K1446)/365, (O1446-K1446)/365)) )</f>
        <v/>
      </c>
      <c r="U1446" s="38" t="str">
        <f aca="true">IF(ISBLANK(B1446),"",IF( ISBLANK(O1446), "", (TODAY()-O1446)/365))</f>
        <v/>
      </c>
      <c r="V1446" s="38" t="str">
        <f aca="false">IF(ISBLANK(B1446),"",IF( ISBLANK(O1446), "", ($Z$41-O1446)/365))</f>
        <v/>
      </c>
    </row>
    <row r="1447" customFormat="false" ht="15" hidden="false" customHeight="false" outlineLevel="0" collapsed="false">
      <c r="A1447" s="1" t="n">
        <v>1451</v>
      </c>
      <c r="B1447" s="28" t="n">
        <v>644</v>
      </c>
      <c r="C1447" s="29"/>
      <c r="D1447" s="30" t="str">
        <f aca="false">CONCATENATE(E1447,", ",F1447,", кв-ры: ",H1447,", агр: ",I1447,", ",W1447)</f>
        <v>, , кв-ры: 4, агр: , </v>
      </c>
      <c r="E1447" s="31"/>
      <c r="F1447" s="31"/>
      <c r="G1447" s="31"/>
      <c r="H1447" s="31" t="n">
        <v>4</v>
      </c>
      <c r="I1447" s="32"/>
      <c r="J1447" s="4"/>
      <c r="K1447" s="46"/>
      <c r="L1447" s="34" t="str">
        <f aca="false">IF(ISBLANK(K1447),"a","b")</f>
        <v>a</v>
      </c>
      <c r="M1447" s="34" t="str">
        <f aca="false">IF(ISBLANK(B1447),"",IF(L1447="b",K1447,IF(L1447="a","")))</f>
        <v/>
      </c>
      <c r="N1447" s="35" t="n">
        <f aca="false">IF(ISBLANK(B1447),"",IF( ISBLANK(K1447), , IF( ISBLANK(O1447), 1,) ))</f>
        <v>0</v>
      </c>
      <c r="O1447" s="44"/>
      <c r="P1447" s="37" t="str">
        <f aca="false">IF(ISBLANK(O1447),"a","b")</f>
        <v>a</v>
      </c>
      <c r="Q1447" s="34" t="str">
        <f aca="false">IF(ISBLANK(B1447),"",IF(P1447="b",O1447,IF(P1447="a","")))</f>
        <v/>
      </c>
      <c r="R1447" s="35" t="n">
        <f aca="false">IF(ISBLANK(B1447),"",IF( ISBLANK(O1447), , 1))</f>
        <v>0</v>
      </c>
      <c r="S1447" s="38" t="str">
        <f aca="true">IF(ISBLANK(B1447),"",IF( ISBLANK(K1447), "" , IF( ISBLANK(O1447), (TODAY()-K1447)/365, (O1447-K1447)/365)) )</f>
        <v/>
      </c>
      <c r="T1447" s="38" t="str">
        <f aca="false">IF(ISBLANK(B1447),"",IF( ISBLANK(K1447), "" , IF( ISBLANK(O1447), ($Z$41-K1447)/365, (O1447-K1447)/365)) )</f>
        <v/>
      </c>
      <c r="U1447" s="38" t="str">
        <f aca="true">IF(ISBLANK(B1447),"",IF( ISBLANK(O1447), "", (TODAY()-O1447)/365))</f>
        <v/>
      </c>
      <c r="V1447" s="38" t="str">
        <f aca="false">IF(ISBLANK(B1447),"",IF( ISBLANK(O1447), "", ($Z$41-O1447)/365))</f>
        <v/>
      </c>
    </row>
    <row r="1448" customFormat="false" ht="15" hidden="false" customHeight="false" outlineLevel="0" collapsed="false">
      <c r="A1448" s="1" t="n">
        <v>1452</v>
      </c>
      <c r="B1448" s="28" t="n">
        <v>645</v>
      </c>
      <c r="C1448" s="29" t="n">
        <v>8</v>
      </c>
      <c r="D1448" s="30" t="str">
        <f aca="false">CONCATENATE(E1448,", ",F1448,", кв-ры: ",H1448,", агр: ",I1448,", ",W1448)</f>
        <v> Гагарина, 19, кв-ры: 1, агр: , </v>
      </c>
      <c r="E1448" s="31" t="s">
        <v>246</v>
      </c>
      <c r="F1448" s="31" t="n">
        <v>19</v>
      </c>
      <c r="G1448" s="31" t="n">
        <v>2</v>
      </c>
      <c r="H1448" s="31" t="n">
        <v>1</v>
      </c>
      <c r="I1448" s="32"/>
      <c r="J1448" s="4"/>
      <c r="K1448" s="46"/>
      <c r="L1448" s="34" t="str">
        <f aca="false">IF(ISBLANK(K1448),"a","b")</f>
        <v>a</v>
      </c>
      <c r="M1448" s="34" t="str">
        <f aca="false">IF(ISBLANK(B1448),"",IF(L1448="b",K1448,IF(L1448="a","")))</f>
        <v/>
      </c>
      <c r="N1448" s="35" t="n">
        <f aca="false">IF(ISBLANK(B1448),"",IF( ISBLANK(K1448), , IF( ISBLANK(O1448), 1,) ))</f>
        <v>0</v>
      </c>
      <c r="O1448" s="44"/>
      <c r="P1448" s="37" t="str">
        <f aca="false">IF(ISBLANK(O1448),"a","b")</f>
        <v>a</v>
      </c>
      <c r="Q1448" s="34" t="str">
        <f aca="false">IF(ISBLANK(B1448),"",IF(P1448="b",O1448,IF(P1448="a","")))</f>
        <v/>
      </c>
      <c r="R1448" s="35" t="n">
        <f aca="false">IF(ISBLANK(B1448),"",IF( ISBLANK(O1448), , 1))</f>
        <v>0</v>
      </c>
      <c r="S1448" s="38" t="str">
        <f aca="true">IF(ISBLANK(B1448),"",IF( ISBLANK(K1448), "" , IF( ISBLANK(O1448), (TODAY()-K1448)/365, (O1448-K1448)/365)) )</f>
        <v/>
      </c>
      <c r="T1448" s="38" t="str">
        <f aca="false">IF(ISBLANK(B1448),"",IF( ISBLANK(K1448), "" , IF( ISBLANK(O1448), ($Z$41-K1448)/365, (O1448-K1448)/365)) )</f>
        <v/>
      </c>
      <c r="U1448" s="38" t="str">
        <f aca="true">IF(ISBLANK(B1448),"",IF( ISBLANK(O1448), "", (TODAY()-O1448)/365))</f>
        <v/>
      </c>
      <c r="V1448" s="38" t="str">
        <f aca="false">IF(ISBLANK(B1448),"",IF( ISBLANK(O1448), "", ($Z$41-O1448)/365))</f>
        <v/>
      </c>
    </row>
    <row r="1449" customFormat="false" ht="15" hidden="false" customHeight="false" outlineLevel="0" collapsed="false">
      <c r="A1449" s="1" t="n">
        <v>1453</v>
      </c>
      <c r="B1449" s="28" t="n">
        <v>646</v>
      </c>
      <c r="C1449" s="29"/>
      <c r="D1449" s="30" t="str">
        <f aca="false">CONCATENATE(E1449,", ",F1449,", кв-ры: ",H1449,", агр: ",I1449,", ",W1449)</f>
        <v>, , кв-ры: 2, агр: , </v>
      </c>
      <c r="E1449" s="31"/>
      <c r="F1449" s="31"/>
      <c r="G1449" s="31"/>
      <c r="H1449" s="31" t="n">
        <v>2</v>
      </c>
      <c r="I1449" s="32"/>
      <c r="J1449" s="4"/>
      <c r="K1449" s="46"/>
      <c r="L1449" s="34" t="str">
        <f aca="false">IF(ISBLANK(K1449),"a","b")</f>
        <v>a</v>
      </c>
      <c r="M1449" s="34" t="str">
        <f aca="false">IF(ISBLANK(B1449),"",IF(L1449="b",K1449,IF(L1449="a","")))</f>
        <v/>
      </c>
      <c r="N1449" s="35" t="n">
        <f aca="false">IF(ISBLANK(B1449),"",IF( ISBLANK(K1449), , IF( ISBLANK(O1449), 1,) ))</f>
        <v>0</v>
      </c>
      <c r="O1449" s="44"/>
      <c r="P1449" s="37" t="str">
        <f aca="false">IF(ISBLANK(O1449),"a","b")</f>
        <v>a</v>
      </c>
      <c r="Q1449" s="34" t="str">
        <f aca="false">IF(ISBLANK(B1449),"",IF(P1449="b",O1449,IF(P1449="a","")))</f>
        <v/>
      </c>
      <c r="R1449" s="35" t="n">
        <f aca="false">IF(ISBLANK(B1449),"",IF( ISBLANK(O1449), , 1))</f>
        <v>0</v>
      </c>
      <c r="S1449" s="38" t="str">
        <f aca="true">IF(ISBLANK(B1449),"",IF( ISBLANK(K1449), "" , IF( ISBLANK(O1449), (TODAY()-K1449)/365, (O1449-K1449)/365)) )</f>
        <v/>
      </c>
      <c r="T1449" s="38" t="str">
        <f aca="false">IF(ISBLANK(B1449),"",IF( ISBLANK(K1449), "" , IF( ISBLANK(O1449), ($Z$41-K1449)/365, (O1449-K1449)/365)) )</f>
        <v/>
      </c>
      <c r="U1449" s="38" t="str">
        <f aca="true">IF(ISBLANK(B1449),"",IF( ISBLANK(O1449), "", (TODAY()-O1449)/365))</f>
        <v/>
      </c>
      <c r="V1449" s="38" t="str">
        <f aca="false">IF(ISBLANK(B1449),"",IF( ISBLANK(O1449), "", ($Z$41-O1449)/365))</f>
        <v/>
      </c>
    </row>
    <row r="1450" customFormat="false" ht="15" hidden="false" customHeight="false" outlineLevel="0" collapsed="false">
      <c r="A1450" s="1" t="n">
        <v>1454</v>
      </c>
      <c r="B1450" s="28" t="n">
        <v>647</v>
      </c>
      <c r="C1450" s="29" t="n">
        <v>9</v>
      </c>
      <c r="D1450" s="30" t="str">
        <f aca="false">CONCATENATE(E1450,", ",F1450,", кв-ры: ",H1450,", агр: ",I1450,", ",W1450)</f>
        <v> Гагарина, 21, кв-ры: 1, агр: , </v>
      </c>
      <c r="E1450" s="31" t="s">
        <v>246</v>
      </c>
      <c r="F1450" s="31" t="n">
        <v>21</v>
      </c>
      <c r="G1450" s="31" t="n">
        <v>2</v>
      </c>
      <c r="H1450" s="31" t="n">
        <v>1</v>
      </c>
      <c r="I1450" s="32"/>
      <c r="J1450" s="4"/>
      <c r="K1450" s="46"/>
      <c r="L1450" s="34" t="str">
        <f aca="false">IF(ISBLANK(K1450),"a","b")</f>
        <v>a</v>
      </c>
      <c r="M1450" s="34" t="str">
        <f aca="false">IF(ISBLANK(B1450),"",IF(L1450="b",K1450,IF(L1450="a","")))</f>
        <v/>
      </c>
      <c r="N1450" s="35" t="n">
        <f aca="false">IF(ISBLANK(B1450),"",IF( ISBLANK(K1450), , IF( ISBLANK(O1450), 1,) ))</f>
        <v>0</v>
      </c>
      <c r="O1450" s="44"/>
      <c r="P1450" s="37" t="str">
        <f aca="false">IF(ISBLANK(O1450),"a","b")</f>
        <v>a</v>
      </c>
      <c r="Q1450" s="34" t="str">
        <f aca="false">IF(ISBLANK(B1450),"",IF(P1450="b",O1450,IF(P1450="a","")))</f>
        <v/>
      </c>
      <c r="R1450" s="35" t="n">
        <f aca="false">IF(ISBLANK(B1450),"",IF( ISBLANK(O1450), , 1))</f>
        <v>0</v>
      </c>
      <c r="S1450" s="38" t="str">
        <f aca="true">IF(ISBLANK(B1450),"",IF( ISBLANK(K1450), "" , IF( ISBLANK(O1450), (TODAY()-K1450)/365, (O1450-K1450)/365)) )</f>
        <v/>
      </c>
      <c r="T1450" s="38" t="str">
        <f aca="false">IF(ISBLANK(B1450),"",IF( ISBLANK(K1450), "" , IF( ISBLANK(O1450), ($Z$41-K1450)/365, (O1450-K1450)/365)) )</f>
        <v/>
      </c>
      <c r="U1450" s="38" t="str">
        <f aca="true">IF(ISBLANK(B1450),"",IF( ISBLANK(O1450), "", (TODAY()-O1450)/365))</f>
        <v/>
      </c>
      <c r="V1450" s="38" t="str">
        <f aca="false">IF(ISBLANK(B1450),"",IF( ISBLANK(O1450), "", ($Z$41-O1450)/365))</f>
        <v/>
      </c>
    </row>
    <row r="1451" customFormat="false" ht="15" hidden="false" customHeight="false" outlineLevel="0" collapsed="false">
      <c r="A1451" s="1" t="n">
        <v>1455</v>
      </c>
      <c r="B1451" s="28" t="n">
        <v>648</v>
      </c>
      <c r="C1451" s="29"/>
      <c r="D1451" s="30" t="str">
        <f aca="false">CONCATENATE(E1451,", ",F1451,", кв-ры: ",H1451,", агр: ",I1451,", ",W1451)</f>
        <v>, , кв-ры: 2, агр: , </v>
      </c>
      <c r="E1451" s="31"/>
      <c r="F1451" s="31"/>
      <c r="G1451" s="31"/>
      <c r="H1451" s="31" t="n">
        <v>2</v>
      </c>
      <c r="I1451" s="32"/>
      <c r="J1451" s="4"/>
      <c r="K1451" s="46"/>
      <c r="L1451" s="34" t="str">
        <f aca="false">IF(ISBLANK(K1451),"a","b")</f>
        <v>a</v>
      </c>
      <c r="M1451" s="34" t="str">
        <f aca="false">IF(ISBLANK(B1451),"",IF(L1451="b",K1451,IF(L1451="a","")))</f>
        <v/>
      </c>
      <c r="N1451" s="35" t="n">
        <f aca="false">IF(ISBLANK(B1451),"",IF( ISBLANK(K1451), , IF( ISBLANK(O1451), 1,) ))</f>
        <v>0</v>
      </c>
      <c r="O1451" s="44"/>
      <c r="P1451" s="37" t="str">
        <f aca="false">IF(ISBLANK(O1451),"a","b")</f>
        <v>a</v>
      </c>
      <c r="Q1451" s="34" t="str">
        <f aca="false">IF(ISBLANK(B1451),"",IF(P1451="b",O1451,IF(P1451="a","")))</f>
        <v/>
      </c>
      <c r="R1451" s="35" t="n">
        <f aca="false">IF(ISBLANK(B1451),"",IF( ISBLANK(O1451), , 1))</f>
        <v>0</v>
      </c>
      <c r="S1451" s="38" t="str">
        <f aca="true">IF(ISBLANK(B1451),"",IF( ISBLANK(K1451), "" , IF( ISBLANK(O1451), (TODAY()-K1451)/365, (O1451-K1451)/365)) )</f>
        <v/>
      </c>
      <c r="T1451" s="38" t="str">
        <f aca="false">IF(ISBLANK(B1451),"",IF( ISBLANK(K1451), "" , IF( ISBLANK(O1451), ($Z$41-K1451)/365, (O1451-K1451)/365)) )</f>
        <v/>
      </c>
      <c r="U1451" s="38" t="str">
        <f aca="true">IF(ISBLANK(B1451),"",IF( ISBLANK(O1451), "", (TODAY()-O1451)/365))</f>
        <v/>
      </c>
      <c r="V1451" s="38" t="str">
        <f aca="false">IF(ISBLANK(B1451),"",IF( ISBLANK(O1451), "", ($Z$41-O1451)/365))</f>
        <v/>
      </c>
    </row>
    <row r="1452" customFormat="false" ht="15" hidden="false" customHeight="false" outlineLevel="0" collapsed="false">
      <c r="A1452" s="1" t="n">
        <v>1456</v>
      </c>
      <c r="B1452" s="28" t="n">
        <v>649</v>
      </c>
      <c r="C1452" s="29" t="n">
        <v>10</v>
      </c>
      <c r="D1452" s="30" t="str">
        <f aca="false">CONCATENATE(E1452,", ",F1452,", кв-ры: ",H1452,", агр: ",I1452,", ",W1452)</f>
        <v> Гагарина, 23, кв-ры: 1, агр: , </v>
      </c>
      <c r="E1452" s="31" t="s">
        <v>246</v>
      </c>
      <c r="F1452" s="31" t="n">
        <v>23</v>
      </c>
      <c r="G1452" s="31" t="n">
        <v>1</v>
      </c>
      <c r="H1452" s="31" t="n">
        <v>1</v>
      </c>
      <c r="I1452" s="32"/>
      <c r="J1452" s="4"/>
      <c r="K1452" s="46"/>
      <c r="L1452" s="34" t="str">
        <f aca="false">IF(ISBLANK(K1452),"a","b")</f>
        <v>a</v>
      </c>
      <c r="M1452" s="34" t="str">
        <f aca="false">IF(ISBLANK(B1452),"",IF(L1452="b",K1452,IF(L1452="a","")))</f>
        <v/>
      </c>
      <c r="N1452" s="35" t="n">
        <f aca="false">IF(ISBLANK(B1452),"",IF( ISBLANK(K1452), , IF( ISBLANK(O1452), 1,) ))</f>
        <v>0</v>
      </c>
      <c r="O1452" s="44"/>
      <c r="P1452" s="37" t="str">
        <f aca="false">IF(ISBLANK(O1452),"a","b")</f>
        <v>a</v>
      </c>
      <c r="Q1452" s="34" t="str">
        <f aca="false">IF(ISBLANK(B1452),"",IF(P1452="b",O1452,IF(P1452="a","")))</f>
        <v/>
      </c>
      <c r="R1452" s="35" t="n">
        <f aca="false">IF(ISBLANK(B1452),"",IF( ISBLANK(O1452), , 1))</f>
        <v>0</v>
      </c>
      <c r="S1452" s="38" t="str">
        <f aca="true">IF(ISBLANK(B1452),"",IF( ISBLANK(K1452), "" , IF( ISBLANK(O1452), (TODAY()-K1452)/365, (O1452-K1452)/365)) )</f>
        <v/>
      </c>
      <c r="T1452" s="38" t="str">
        <f aca="false">IF(ISBLANK(B1452),"",IF( ISBLANK(K1452), "" , IF( ISBLANK(O1452), ($Z$41-K1452)/365, (O1452-K1452)/365)) )</f>
        <v/>
      </c>
      <c r="U1452" s="38" t="str">
        <f aca="true">IF(ISBLANK(B1452),"",IF( ISBLANK(O1452), "", (TODAY()-O1452)/365))</f>
        <v/>
      </c>
      <c r="V1452" s="38" t="str">
        <f aca="false">IF(ISBLANK(B1452),"",IF( ISBLANK(O1452), "", ($Z$41-O1452)/365))</f>
        <v/>
      </c>
    </row>
    <row r="1453" customFormat="false" ht="15" hidden="false" customHeight="false" outlineLevel="0" collapsed="false">
      <c r="A1453" s="1" t="n">
        <v>1457</v>
      </c>
      <c r="B1453" s="28" t="n">
        <v>650</v>
      </c>
      <c r="C1453" s="29" t="n">
        <v>11</v>
      </c>
      <c r="D1453" s="30" t="str">
        <f aca="false">CONCATENATE(E1453,", ",F1453,", кв-ры: ",H1453,", агр: ",I1453,", ",W1453)</f>
        <v> Гагарина, 25, кв-ры: 1, агр: , </v>
      </c>
      <c r="E1453" s="31" t="s">
        <v>246</v>
      </c>
      <c r="F1453" s="31" t="n">
        <v>25</v>
      </c>
      <c r="G1453" s="31" t="n">
        <v>2</v>
      </c>
      <c r="H1453" s="31" t="n">
        <v>1</v>
      </c>
      <c r="I1453" s="32"/>
      <c r="J1453" s="4"/>
      <c r="K1453" s="46"/>
      <c r="L1453" s="34" t="str">
        <f aca="false">IF(ISBLANK(K1453),"a","b")</f>
        <v>a</v>
      </c>
      <c r="M1453" s="34" t="str">
        <f aca="false">IF(ISBLANK(B1453),"",IF(L1453="b",K1453,IF(L1453="a","")))</f>
        <v/>
      </c>
      <c r="N1453" s="35" t="n">
        <f aca="false">IF(ISBLANK(B1453),"",IF( ISBLANK(K1453), , IF( ISBLANK(O1453), 1,) ))</f>
        <v>0</v>
      </c>
      <c r="O1453" s="44"/>
      <c r="P1453" s="37" t="str">
        <f aca="false">IF(ISBLANK(O1453),"a","b")</f>
        <v>a</v>
      </c>
      <c r="Q1453" s="34" t="str">
        <f aca="false">IF(ISBLANK(B1453),"",IF(P1453="b",O1453,IF(P1453="a","")))</f>
        <v/>
      </c>
      <c r="R1453" s="35" t="n">
        <f aca="false">IF(ISBLANK(B1453),"",IF( ISBLANK(O1453), , 1))</f>
        <v>0</v>
      </c>
      <c r="S1453" s="38" t="str">
        <f aca="true">IF(ISBLANK(B1453),"",IF( ISBLANK(K1453), "" , IF( ISBLANK(O1453), (TODAY()-K1453)/365, (O1453-K1453)/365)) )</f>
        <v/>
      </c>
      <c r="T1453" s="38" t="str">
        <f aca="false">IF(ISBLANK(B1453),"",IF( ISBLANK(K1453), "" , IF( ISBLANK(O1453), ($Z$41-K1453)/365, (O1453-K1453)/365)) )</f>
        <v/>
      </c>
      <c r="U1453" s="38" t="str">
        <f aca="true">IF(ISBLANK(B1453),"",IF( ISBLANK(O1453), "", (TODAY()-O1453)/365))</f>
        <v/>
      </c>
      <c r="V1453" s="38" t="str">
        <f aca="false">IF(ISBLANK(B1453),"",IF( ISBLANK(O1453), "", ($Z$41-O1453)/365))</f>
        <v/>
      </c>
    </row>
    <row r="1454" customFormat="false" ht="15" hidden="false" customHeight="false" outlineLevel="0" collapsed="false">
      <c r="A1454" s="1" t="n">
        <v>1458</v>
      </c>
      <c r="B1454" s="28" t="n">
        <v>651</v>
      </c>
      <c r="C1454" s="29"/>
      <c r="D1454" s="30" t="str">
        <f aca="false">CONCATENATE(E1454,", ",F1454,", кв-ры: ",H1454,", агр: ",I1454,", ",W1454)</f>
        <v>, , кв-ры: 2, агр: , </v>
      </c>
      <c r="E1454" s="31"/>
      <c r="F1454" s="31"/>
      <c r="G1454" s="31"/>
      <c r="H1454" s="31" t="n">
        <v>2</v>
      </c>
      <c r="I1454" s="32"/>
      <c r="J1454" s="4"/>
      <c r="K1454" s="46"/>
      <c r="L1454" s="34" t="str">
        <f aca="false">IF(ISBLANK(K1454),"a","b")</f>
        <v>a</v>
      </c>
      <c r="M1454" s="34" t="str">
        <f aca="false">IF(ISBLANK(B1454),"",IF(L1454="b",K1454,IF(L1454="a","")))</f>
        <v/>
      </c>
      <c r="N1454" s="35" t="n">
        <f aca="false">IF(ISBLANK(B1454),"",IF( ISBLANK(K1454), , IF( ISBLANK(O1454), 1,) ))</f>
        <v>0</v>
      </c>
      <c r="O1454" s="44"/>
      <c r="P1454" s="37" t="str">
        <f aca="false">IF(ISBLANK(O1454),"a","b")</f>
        <v>a</v>
      </c>
      <c r="Q1454" s="34" t="str">
        <f aca="false">IF(ISBLANK(B1454),"",IF(P1454="b",O1454,IF(P1454="a","")))</f>
        <v/>
      </c>
      <c r="R1454" s="35" t="n">
        <f aca="false">IF(ISBLANK(B1454),"",IF( ISBLANK(O1454), , 1))</f>
        <v>0</v>
      </c>
      <c r="S1454" s="38" t="str">
        <f aca="true">IF(ISBLANK(B1454),"",IF( ISBLANK(K1454), "" , IF( ISBLANK(O1454), (TODAY()-K1454)/365, (O1454-K1454)/365)) )</f>
        <v/>
      </c>
      <c r="T1454" s="38" t="str">
        <f aca="false">IF(ISBLANK(B1454),"",IF( ISBLANK(K1454), "" , IF( ISBLANK(O1454), ($Z$41-K1454)/365, (O1454-K1454)/365)) )</f>
        <v/>
      </c>
      <c r="U1454" s="38" t="str">
        <f aca="true">IF(ISBLANK(B1454),"",IF( ISBLANK(O1454), "", (TODAY()-O1454)/365))</f>
        <v/>
      </c>
      <c r="V1454" s="38" t="str">
        <f aca="false">IF(ISBLANK(B1454),"",IF( ISBLANK(O1454), "", ($Z$41-O1454)/365))</f>
        <v/>
      </c>
    </row>
    <row r="1455" customFormat="false" ht="15" hidden="false" customHeight="false" outlineLevel="0" collapsed="false">
      <c r="A1455" s="1" t="n">
        <v>1459</v>
      </c>
      <c r="B1455" s="28" t="n">
        <v>652</v>
      </c>
      <c r="C1455" s="29" t="n">
        <v>12</v>
      </c>
      <c r="D1455" s="30" t="str">
        <f aca="false">CONCATENATE(E1455,", ",F1455,", кв-ры: ",H1455,", агр: ",I1455,", ",W1455)</f>
        <v> Гагарина, 16, кв-ры: 1,11,21,31,41,51,, агр: , </v>
      </c>
      <c r="E1455" s="31" t="s">
        <v>246</v>
      </c>
      <c r="F1455" s="31" t="n">
        <v>16</v>
      </c>
      <c r="G1455" s="31" t="n">
        <v>60</v>
      </c>
      <c r="H1455" s="31" t="s">
        <v>77</v>
      </c>
      <c r="I1455" s="32"/>
      <c r="J1455" s="4"/>
      <c r="K1455" s="46"/>
      <c r="L1455" s="34" t="str">
        <f aca="false">IF(ISBLANK(K1455),"a","b")</f>
        <v>a</v>
      </c>
      <c r="M1455" s="34" t="str">
        <f aca="false">IF(ISBLANK(B1455),"",IF(L1455="b",K1455,IF(L1455="a","")))</f>
        <v/>
      </c>
      <c r="N1455" s="35" t="n">
        <f aca="false">IF(ISBLANK(B1455),"",IF( ISBLANK(K1455), , IF( ISBLANK(O1455), 1,) ))</f>
        <v>0</v>
      </c>
      <c r="O1455" s="44"/>
      <c r="P1455" s="37" t="str">
        <f aca="false">IF(ISBLANK(O1455),"a","b")</f>
        <v>a</v>
      </c>
      <c r="Q1455" s="34" t="str">
        <f aca="false">IF(ISBLANK(B1455),"",IF(P1455="b",O1455,IF(P1455="a","")))</f>
        <v/>
      </c>
      <c r="R1455" s="35" t="n">
        <f aca="false">IF(ISBLANK(B1455),"",IF( ISBLANK(O1455), , 1))</f>
        <v>0</v>
      </c>
      <c r="S1455" s="38" t="str">
        <f aca="true">IF(ISBLANK(B1455),"",IF( ISBLANK(K1455), "" , IF( ISBLANK(O1455), (TODAY()-K1455)/365, (O1455-K1455)/365)) )</f>
        <v/>
      </c>
      <c r="T1455" s="38" t="str">
        <f aca="false">IF(ISBLANK(B1455),"",IF( ISBLANK(K1455), "" , IF( ISBLANK(O1455), ($Z$41-K1455)/365, (O1455-K1455)/365)) )</f>
        <v/>
      </c>
      <c r="U1455" s="38" t="str">
        <f aca="true">IF(ISBLANK(B1455),"",IF( ISBLANK(O1455), "", (TODAY()-O1455)/365))</f>
        <v/>
      </c>
      <c r="V1455" s="38" t="str">
        <f aca="false">IF(ISBLANK(B1455),"",IF( ISBLANK(O1455), "", ($Z$41-O1455)/365))</f>
        <v/>
      </c>
    </row>
    <row r="1456" customFormat="false" ht="15" hidden="false" customHeight="false" outlineLevel="0" collapsed="false">
      <c r="A1456" s="1" t="n">
        <v>1460</v>
      </c>
      <c r="B1456" s="28" t="n">
        <v>653</v>
      </c>
      <c r="C1456" s="29"/>
      <c r="D1456" s="30" t="str">
        <f aca="false">CONCATENATE(E1456,", ",F1456,", кв-ры: ",H1456,", агр: ",I1456,", ",W1456)</f>
        <v>, , кв-ры: 2,12,22,32,42,52,, агр: , </v>
      </c>
      <c r="E1456" s="31"/>
      <c r="F1456" s="31"/>
      <c r="G1456" s="31"/>
      <c r="H1456" s="31" t="s">
        <v>78</v>
      </c>
      <c r="I1456" s="32"/>
      <c r="J1456" s="4"/>
      <c r="K1456" s="46"/>
      <c r="L1456" s="34" t="str">
        <f aca="false">IF(ISBLANK(K1456),"a","b")</f>
        <v>a</v>
      </c>
      <c r="M1456" s="34" t="str">
        <f aca="false">IF(ISBLANK(B1456),"",IF(L1456="b",K1456,IF(L1456="a","")))</f>
        <v/>
      </c>
      <c r="N1456" s="35" t="n">
        <f aca="false">IF(ISBLANK(B1456),"",IF( ISBLANK(K1456), , IF( ISBLANK(O1456), 1,) ))</f>
        <v>0</v>
      </c>
      <c r="O1456" s="44"/>
      <c r="P1456" s="37" t="str">
        <f aca="false">IF(ISBLANK(O1456),"a","b")</f>
        <v>a</v>
      </c>
      <c r="Q1456" s="34" t="str">
        <f aca="false">IF(ISBLANK(B1456),"",IF(P1456="b",O1456,IF(P1456="a","")))</f>
        <v/>
      </c>
      <c r="R1456" s="35" t="n">
        <f aca="false">IF(ISBLANK(B1456),"",IF( ISBLANK(O1456), , 1))</f>
        <v>0</v>
      </c>
      <c r="S1456" s="38" t="str">
        <f aca="true">IF(ISBLANK(B1456),"",IF( ISBLANK(K1456), "" , IF( ISBLANK(O1456), (TODAY()-K1456)/365, (O1456-K1456)/365)) )</f>
        <v/>
      </c>
      <c r="T1456" s="38" t="str">
        <f aca="false">IF(ISBLANK(B1456),"",IF( ISBLANK(K1456), "" , IF( ISBLANK(O1456), ($Z$41-K1456)/365, (O1456-K1456)/365)) )</f>
        <v/>
      </c>
      <c r="U1456" s="38" t="str">
        <f aca="true">IF(ISBLANK(B1456),"",IF( ISBLANK(O1456), "", (TODAY()-O1456)/365))</f>
        <v/>
      </c>
      <c r="V1456" s="38" t="str">
        <f aca="false">IF(ISBLANK(B1456),"",IF( ISBLANK(O1456), "", ($Z$41-O1456)/365))</f>
        <v/>
      </c>
    </row>
    <row r="1457" customFormat="false" ht="15" hidden="false" customHeight="false" outlineLevel="0" collapsed="false">
      <c r="A1457" s="1" t="n">
        <v>1461</v>
      </c>
      <c r="B1457" s="28" t="n">
        <v>654</v>
      </c>
      <c r="C1457" s="29"/>
      <c r="D1457" s="30" t="str">
        <f aca="false">CONCATENATE(E1457,", ",F1457,", кв-ры: ",H1457,", агр: ",I1457,", ",W1457)</f>
        <v>, , кв-ры: 3,13,23,33,43,53,, агр: , </v>
      </c>
      <c r="E1457" s="31"/>
      <c r="F1457" s="31"/>
      <c r="G1457" s="31"/>
      <c r="H1457" s="31" t="s">
        <v>79</v>
      </c>
      <c r="I1457" s="32"/>
      <c r="J1457" s="4"/>
      <c r="K1457" s="46"/>
      <c r="L1457" s="34" t="str">
        <f aca="false">IF(ISBLANK(K1457),"a","b")</f>
        <v>a</v>
      </c>
      <c r="M1457" s="34" t="str">
        <f aca="false">IF(ISBLANK(B1457),"",IF(L1457="b",K1457,IF(L1457="a","")))</f>
        <v/>
      </c>
      <c r="N1457" s="35" t="n">
        <f aca="false">IF(ISBLANK(B1457),"",IF( ISBLANK(K1457), , IF( ISBLANK(O1457), 1,) ))</f>
        <v>0</v>
      </c>
      <c r="O1457" s="44"/>
      <c r="P1457" s="37" t="str">
        <f aca="false">IF(ISBLANK(O1457),"a","b")</f>
        <v>a</v>
      </c>
      <c r="Q1457" s="34" t="str">
        <f aca="false">IF(ISBLANK(B1457),"",IF(P1457="b",O1457,IF(P1457="a","")))</f>
        <v/>
      </c>
      <c r="R1457" s="35" t="n">
        <f aca="false">IF(ISBLANK(B1457),"",IF( ISBLANK(O1457), , 1))</f>
        <v>0</v>
      </c>
      <c r="S1457" s="38" t="str">
        <f aca="true">IF(ISBLANK(B1457),"",IF( ISBLANK(K1457), "" , IF( ISBLANK(O1457), (TODAY()-K1457)/365, (O1457-K1457)/365)) )</f>
        <v/>
      </c>
      <c r="T1457" s="38" t="str">
        <f aca="false">IF(ISBLANK(B1457),"",IF( ISBLANK(K1457), "" , IF( ISBLANK(O1457), ($Z$41-K1457)/365, (O1457-K1457)/365)) )</f>
        <v/>
      </c>
      <c r="U1457" s="38" t="str">
        <f aca="true">IF(ISBLANK(B1457),"",IF( ISBLANK(O1457), "", (TODAY()-O1457)/365))</f>
        <v/>
      </c>
      <c r="V1457" s="38" t="str">
        <f aca="false">IF(ISBLANK(B1457),"",IF( ISBLANK(O1457), "", ($Z$41-O1457)/365))</f>
        <v/>
      </c>
    </row>
    <row r="1458" customFormat="false" ht="15" hidden="false" customHeight="false" outlineLevel="0" collapsed="false">
      <c r="A1458" s="1" t="n">
        <v>1462</v>
      </c>
      <c r="B1458" s="28" t="n">
        <v>655</v>
      </c>
      <c r="C1458" s="29"/>
      <c r="D1458" s="30" t="str">
        <f aca="false">CONCATENATE(E1458,", ",F1458,", кв-ры: ",H1458,", агр: ",I1458,", ",W1458)</f>
        <v>, , кв-ры: 4,14,24,34,44,54,, агр: , </v>
      </c>
      <c r="E1458" s="31"/>
      <c r="F1458" s="31"/>
      <c r="G1458" s="31"/>
      <c r="H1458" s="31" t="s">
        <v>80</v>
      </c>
      <c r="I1458" s="32"/>
      <c r="J1458" s="4"/>
      <c r="K1458" s="46"/>
      <c r="L1458" s="34" t="str">
        <f aca="false">IF(ISBLANK(K1458),"a","b")</f>
        <v>a</v>
      </c>
      <c r="M1458" s="34" t="str">
        <f aca="false">IF(ISBLANK(B1458),"",IF(L1458="b",K1458,IF(L1458="a","")))</f>
        <v/>
      </c>
      <c r="N1458" s="35" t="n">
        <f aca="false">IF(ISBLANK(B1458),"",IF( ISBLANK(K1458), , IF( ISBLANK(O1458), 1,) ))</f>
        <v>0</v>
      </c>
      <c r="O1458" s="44"/>
      <c r="P1458" s="37" t="str">
        <f aca="false">IF(ISBLANK(O1458),"a","b")</f>
        <v>a</v>
      </c>
      <c r="Q1458" s="34" t="str">
        <f aca="false">IF(ISBLANK(B1458),"",IF(P1458="b",O1458,IF(P1458="a","")))</f>
        <v/>
      </c>
      <c r="R1458" s="35" t="n">
        <f aca="false">IF(ISBLANK(B1458),"",IF( ISBLANK(O1458), , 1))</f>
        <v>0</v>
      </c>
      <c r="S1458" s="38" t="str">
        <f aca="true">IF(ISBLANK(B1458),"",IF( ISBLANK(K1458), "" , IF( ISBLANK(O1458), (TODAY()-K1458)/365, (O1458-K1458)/365)) )</f>
        <v/>
      </c>
      <c r="T1458" s="38" t="str">
        <f aca="false">IF(ISBLANK(B1458),"",IF( ISBLANK(K1458), "" , IF( ISBLANK(O1458), ($Z$41-K1458)/365, (O1458-K1458)/365)) )</f>
        <v/>
      </c>
      <c r="U1458" s="38" t="str">
        <f aca="true">IF(ISBLANK(B1458),"",IF( ISBLANK(O1458), "", (TODAY()-O1458)/365))</f>
        <v/>
      </c>
      <c r="V1458" s="38" t="str">
        <f aca="false">IF(ISBLANK(B1458),"",IF( ISBLANK(O1458), "", ($Z$41-O1458)/365))</f>
        <v/>
      </c>
    </row>
    <row r="1459" customFormat="false" ht="15" hidden="false" customHeight="false" outlineLevel="0" collapsed="false">
      <c r="A1459" s="1" t="n">
        <v>1463</v>
      </c>
      <c r="B1459" s="28" t="n">
        <v>656</v>
      </c>
      <c r="C1459" s="29"/>
      <c r="D1459" s="30" t="str">
        <f aca="false">CONCATENATE(E1459,", ",F1459,", кв-ры: ",H1459,", агр: ",I1459,", ",W1459)</f>
        <v>, , кв-ры: 5,15,25,35,45,55,, агр: , </v>
      </c>
      <c r="E1459" s="31"/>
      <c r="F1459" s="31"/>
      <c r="G1459" s="31"/>
      <c r="H1459" s="31" t="s">
        <v>54</v>
      </c>
      <c r="I1459" s="32"/>
      <c r="J1459" s="4"/>
      <c r="K1459" s="46"/>
      <c r="L1459" s="34" t="str">
        <f aca="false">IF(ISBLANK(K1459),"a","b")</f>
        <v>a</v>
      </c>
      <c r="M1459" s="34" t="str">
        <f aca="false">IF(ISBLANK(B1459),"",IF(L1459="b",K1459,IF(L1459="a","")))</f>
        <v/>
      </c>
      <c r="N1459" s="35" t="n">
        <f aca="false">IF(ISBLANK(B1459),"",IF( ISBLANK(K1459), , IF( ISBLANK(O1459), 1,) ))</f>
        <v>0</v>
      </c>
      <c r="O1459" s="44"/>
      <c r="P1459" s="37" t="str">
        <f aca="false">IF(ISBLANK(O1459),"a","b")</f>
        <v>a</v>
      </c>
      <c r="Q1459" s="34" t="str">
        <f aca="false">IF(ISBLANK(B1459),"",IF(P1459="b",O1459,IF(P1459="a","")))</f>
        <v/>
      </c>
      <c r="R1459" s="35" t="n">
        <f aca="false">IF(ISBLANK(B1459),"",IF( ISBLANK(O1459), , 1))</f>
        <v>0</v>
      </c>
      <c r="S1459" s="38" t="str">
        <f aca="true">IF(ISBLANK(B1459),"",IF( ISBLANK(K1459), "" , IF( ISBLANK(O1459), (TODAY()-K1459)/365, (O1459-K1459)/365)) )</f>
        <v/>
      </c>
      <c r="T1459" s="38" t="str">
        <f aca="false">IF(ISBLANK(B1459),"",IF( ISBLANK(K1459), "" , IF( ISBLANK(O1459), ($Z$41-K1459)/365, (O1459-K1459)/365)) )</f>
        <v/>
      </c>
      <c r="U1459" s="38" t="str">
        <f aca="true">IF(ISBLANK(B1459),"",IF( ISBLANK(O1459), "", (TODAY()-O1459)/365))</f>
        <v/>
      </c>
      <c r="V1459" s="38" t="str">
        <f aca="false">IF(ISBLANK(B1459),"",IF( ISBLANK(O1459), "", ($Z$41-O1459)/365))</f>
        <v/>
      </c>
    </row>
    <row r="1460" customFormat="false" ht="15" hidden="false" customHeight="false" outlineLevel="0" collapsed="false">
      <c r="A1460" s="1" t="n">
        <v>1464</v>
      </c>
      <c r="B1460" s="28" t="n">
        <v>657</v>
      </c>
      <c r="C1460" s="29"/>
      <c r="D1460" s="30" t="str">
        <f aca="false">CONCATENATE(E1460,", ",F1460,", кв-ры: ",H1460,", агр: ",I1460,", ",W1460)</f>
        <v>, , кв-ры: 6,16,26,36,46,56,, агр: , </v>
      </c>
      <c r="E1460" s="31"/>
      <c r="F1460" s="31"/>
      <c r="G1460" s="31"/>
      <c r="H1460" s="31" t="s">
        <v>55</v>
      </c>
      <c r="I1460" s="32"/>
      <c r="J1460" s="4"/>
      <c r="K1460" s="46"/>
      <c r="L1460" s="34" t="str">
        <f aca="false">IF(ISBLANK(K1460),"a","b")</f>
        <v>a</v>
      </c>
      <c r="M1460" s="34" t="str">
        <f aca="false">IF(ISBLANK(B1460),"",IF(L1460="b",K1460,IF(L1460="a","")))</f>
        <v/>
      </c>
      <c r="N1460" s="35" t="n">
        <f aca="false">IF(ISBLANK(B1460),"",IF( ISBLANK(K1460), , IF( ISBLANK(O1460), 1,) ))</f>
        <v>0</v>
      </c>
      <c r="O1460" s="44"/>
      <c r="P1460" s="37" t="str">
        <f aca="false">IF(ISBLANK(O1460),"a","b")</f>
        <v>a</v>
      </c>
      <c r="Q1460" s="34" t="str">
        <f aca="false">IF(ISBLANK(B1460),"",IF(P1460="b",O1460,IF(P1460="a","")))</f>
        <v/>
      </c>
      <c r="R1460" s="35" t="n">
        <f aca="false">IF(ISBLANK(B1460),"",IF( ISBLANK(O1460), , 1))</f>
        <v>0</v>
      </c>
      <c r="S1460" s="38" t="str">
        <f aca="true">IF(ISBLANK(B1460),"",IF( ISBLANK(K1460), "" , IF( ISBLANK(O1460), (TODAY()-K1460)/365, (O1460-K1460)/365)) )</f>
        <v/>
      </c>
      <c r="T1460" s="38" t="str">
        <f aca="false">IF(ISBLANK(B1460),"",IF( ISBLANK(K1460), "" , IF( ISBLANK(O1460), ($Z$41-K1460)/365, (O1460-K1460)/365)) )</f>
        <v/>
      </c>
      <c r="U1460" s="38" t="str">
        <f aca="true">IF(ISBLANK(B1460),"",IF( ISBLANK(O1460), "", (TODAY()-O1460)/365))</f>
        <v/>
      </c>
      <c r="V1460" s="38" t="str">
        <f aca="false">IF(ISBLANK(B1460),"",IF( ISBLANK(O1460), "", ($Z$41-O1460)/365))</f>
        <v/>
      </c>
    </row>
    <row r="1461" customFormat="false" ht="15" hidden="false" customHeight="false" outlineLevel="0" collapsed="false">
      <c r="A1461" s="1" t="n">
        <v>1465</v>
      </c>
      <c r="B1461" s="28" t="n">
        <v>658</v>
      </c>
      <c r="C1461" s="29"/>
      <c r="D1461" s="30" t="str">
        <f aca="false">CONCATENATE(E1461,", ",F1461,", кв-ры: ",H1461,", агр: ",I1461,", ",W1461)</f>
        <v>, , кв-ры: 7,17,27,37,47,57,, агр: , </v>
      </c>
      <c r="E1461" s="31"/>
      <c r="F1461" s="31"/>
      <c r="G1461" s="31"/>
      <c r="H1461" s="31" t="s">
        <v>56</v>
      </c>
      <c r="I1461" s="32"/>
      <c r="J1461" s="4"/>
      <c r="K1461" s="46"/>
      <c r="L1461" s="34" t="str">
        <f aca="false">IF(ISBLANK(K1461),"a","b")</f>
        <v>a</v>
      </c>
      <c r="M1461" s="34" t="str">
        <f aca="false">IF(ISBLANK(B1461),"",IF(L1461="b",K1461,IF(L1461="a","")))</f>
        <v/>
      </c>
      <c r="N1461" s="35" t="n">
        <f aca="false">IF(ISBLANK(B1461),"",IF( ISBLANK(K1461), , IF( ISBLANK(O1461), 1,) ))</f>
        <v>0</v>
      </c>
      <c r="O1461" s="44"/>
      <c r="P1461" s="37" t="str">
        <f aca="false">IF(ISBLANK(O1461),"a","b")</f>
        <v>a</v>
      </c>
      <c r="Q1461" s="34" t="str">
        <f aca="false">IF(ISBLANK(B1461),"",IF(P1461="b",O1461,IF(P1461="a","")))</f>
        <v/>
      </c>
      <c r="R1461" s="35" t="n">
        <f aca="false">IF(ISBLANK(B1461),"",IF( ISBLANK(O1461), , 1))</f>
        <v>0</v>
      </c>
      <c r="S1461" s="38" t="str">
        <f aca="true">IF(ISBLANK(B1461),"",IF( ISBLANK(K1461), "" , IF( ISBLANK(O1461), (TODAY()-K1461)/365, (O1461-K1461)/365)) )</f>
        <v/>
      </c>
      <c r="T1461" s="38" t="str">
        <f aca="false">IF(ISBLANK(B1461),"",IF( ISBLANK(K1461), "" , IF( ISBLANK(O1461), ($Z$41-K1461)/365, (O1461-K1461)/365)) )</f>
        <v/>
      </c>
      <c r="U1461" s="38" t="str">
        <f aca="true">IF(ISBLANK(B1461),"",IF( ISBLANK(O1461), "", (TODAY()-O1461)/365))</f>
        <v/>
      </c>
      <c r="V1461" s="38" t="str">
        <f aca="false">IF(ISBLANK(B1461),"",IF( ISBLANK(O1461), "", ($Z$41-O1461)/365))</f>
        <v/>
      </c>
    </row>
    <row r="1462" customFormat="false" ht="15" hidden="false" customHeight="false" outlineLevel="0" collapsed="false">
      <c r="A1462" s="1" t="n">
        <v>1466</v>
      </c>
      <c r="B1462" s="28" t="n">
        <v>659</v>
      </c>
      <c r="C1462" s="29"/>
      <c r="D1462" s="30" t="str">
        <f aca="false">CONCATENATE(E1462,", ",F1462,", кв-ры: ",H1462,", агр: ",I1462,", ",W1462)</f>
        <v>, , кв-ры: 8,18,28,38,48,58,, агр: , </v>
      </c>
      <c r="E1462" s="31"/>
      <c r="F1462" s="31"/>
      <c r="G1462" s="31"/>
      <c r="H1462" s="31" t="s">
        <v>57</v>
      </c>
      <c r="I1462" s="32"/>
      <c r="J1462" s="4"/>
      <c r="K1462" s="46"/>
      <c r="L1462" s="34" t="str">
        <f aca="false">IF(ISBLANK(K1462),"a","b")</f>
        <v>a</v>
      </c>
      <c r="M1462" s="34" t="str">
        <f aca="false">IF(ISBLANK(B1462),"",IF(L1462="b",K1462,IF(L1462="a","")))</f>
        <v/>
      </c>
      <c r="N1462" s="35" t="n">
        <f aca="false">IF(ISBLANK(B1462),"",IF( ISBLANK(K1462), , IF( ISBLANK(O1462), 1,) ))</f>
        <v>0</v>
      </c>
      <c r="O1462" s="44"/>
      <c r="P1462" s="37" t="str">
        <f aca="false">IF(ISBLANK(O1462),"a","b")</f>
        <v>a</v>
      </c>
      <c r="Q1462" s="34" t="str">
        <f aca="false">IF(ISBLANK(B1462),"",IF(P1462="b",O1462,IF(P1462="a","")))</f>
        <v/>
      </c>
      <c r="R1462" s="35" t="n">
        <f aca="false">IF(ISBLANK(B1462),"",IF( ISBLANK(O1462), , 1))</f>
        <v>0</v>
      </c>
      <c r="S1462" s="38" t="str">
        <f aca="true">IF(ISBLANK(B1462),"",IF( ISBLANK(K1462), "" , IF( ISBLANK(O1462), (TODAY()-K1462)/365, (O1462-K1462)/365)) )</f>
        <v/>
      </c>
      <c r="T1462" s="38" t="str">
        <f aca="false">IF(ISBLANK(B1462),"",IF( ISBLANK(K1462), "" , IF( ISBLANK(O1462), ($Z$41-K1462)/365, (O1462-K1462)/365)) )</f>
        <v/>
      </c>
      <c r="U1462" s="38" t="str">
        <f aca="true">IF(ISBLANK(B1462),"",IF( ISBLANK(O1462), "", (TODAY()-O1462)/365))</f>
        <v/>
      </c>
      <c r="V1462" s="38" t="str">
        <f aca="false">IF(ISBLANK(B1462),"",IF( ISBLANK(O1462), "", ($Z$41-O1462)/365))</f>
        <v/>
      </c>
    </row>
    <row r="1463" customFormat="false" ht="15" hidden="false" customHeight="false" outlineLevel="0" collapsed="false">
      <c r="A1463" s="1" t="n">
        <v>1467</v>
      </c>
      <c r="B1463" s="28" t="n">
        <v>660</v>
      </c>
      <c r="C1463" s="29"/>
      <c r="D1463" s="30" t="str">
        <f aca="false">CONCATENATE(E1463,", ",F1463,", кв-ры: ",H1463,", агр: ",I1463,", ",W1463)</f>
        <v>, , кв-ры: 9,19,29,39,49,59,, агр: , </v>
      </c>
      <c r="E1463" s="31"/>
      <c r="F1463" s="31"/>
      <c r="G1463" s="31"/>
      <c r="H1463" s="31" t="s">
        <v>58</v>
      </c>
      <c r="I1463" s="32"/>
      <c r="J1463" s="4"/>
      <c r="K1463" s="46"/>
      <c r="L1463" s="34" t="str">
        <f aca="false">IF(ISBLANK(K1463),"a","b")</f>
        <v>a</v>
      </c>
      <c r="M1463" s="34" t="str">
        <f aca="false">IF(ISBLANK(B1463),"",IF(L1463="b",K1463,IF(L1463="a","")))</f>
        <v/>
      </c>
      <c r="N1463" s="35" t="n">
        <f aca="false">IF(ISBLANK(B1463),"",IF( ISBLANK(K1463), , IF( ISBLANK(O1463), 1,) ))</f>
        <v>0</v>
      </c>
      <c r="O1463" s="44"/>
      <c r="P1463" s="37" t="str">
        <f aca="false">IF(ISBLANK(O1463),"a","b")</f>
        <v>a</v>
      </c>
      <c r="Q1463" s="34" t="str">
        <f aca="false">IF(ISBLANK(B1463),"",IF(P1463="b",O1463,IF(P1463="a","")))</f>
        <v/>
      </c>
      <c r="R1463" s="35" t="n">
        <f aca="false">IF(ISBLANK(B1463),"",IF( ISBLANK(O1463), , 1))</f>
        <v>0</v>
      </c>
      <c r="S1463" s="38" t="str">
        <f aca="true">IF(ISBLANK(B1463),"",IF( ISBLANK(K1463), "" , IF( ISBLANK(O1463), (TODAY()-K1463)/365, (O1463-K1463)/365)) )</f>
        <v/>
      </c>
      <c r="T1463" s="38" t="str">
        <f aca="false">IF(ISBLANK(B1463),"",IF( ISBLANK(K1463), "" , IF( ISBLANK(O1463), ($Z$41-K1463)/365, (O1463-K1463)/365)) )</f>
        <v/>
      </c>
      <c r="U1463" s="38" t="str">
        <f aca="true">IF(ISBLANK(B1463),"",IF( ISBLANK(O1463), "", (TODAY()-O1463)/365))</f>
        <v/>
      </c>
      <c r="V1463" s="38" t="str">
        <f aca="false">IF(ISBLANK(B1463),"",IF( ISBLANK(O1463), "", ($Z$41-O1463)/365))</f>
        <v/>
      </c>
    </row>
    <row r="1464" customFormat="false" ht="15" hidden="false" customHeight="false" outlineLevel="0" collapsed="false">
      <c r="A1464" s="1" t="n">
        <v>1468</v>
      </c>
      <c r="B1464" s="28" t="n">
        <v>661</v>
      </c>
      <c r="C1464" s="29"/>
      <c r="D1464" s="30" t="str">
        <f aca="false">CONCATENATE(E1464,", ",F1464,", кв-ры: ",H1464,", агр: ",I1464,", ",W1464)</f>
        <v>, , кв-ры: 10,20,30,40,50,60,, агр: , </v>
      </c>
      <c r="E1464" s="31"/>
      <c r="F1464" s="31"/>
      <c r="G1464" s="31"/>
      <c r="H1464" s="31" t="s">
        <v>59</v>
      </c>
      <c r="I1464" s="32"/>
      <c r="J1464" s="4"/>
      <c r="K1464" s="46"/>
      <c r="L1464" s="34" t="str">
        <f aca="false">IF(ISBLANK(K1464),"a","b")</f>
        <v>a</v>
      </c>
      <c r="M1464" s="34" t="str">
        <f aca="false">IF(ISBLANK(B1464),"",IF(L1464="b",K1464,IF(L1464="a","")))</f>
        <v/>
      </c>
      <c r="N1464" s="35" t="n">
        <f aca="false">IF(ISBLANK(B1464),"",IF( ISBLANK(K1464), , IF( ISBLANK(O1464), 1,) ))</f>
        <v>0</v>
      </c>
      <c r="O1464" s="44"/>
      <c r="P1464" s="37" t="str">
        <f aca="false">IF(ISBLANK(O1464),"a","b")</f>
        <v>a</v>
      </c>
      <c r="Q1464" s="34" t="str">
        <f aca="false">IF(ISBLANK(B1464),"",IF(P1464="b",O1464,IF(P1464="a","")))</f>
        <v/>
      </c>
      <c r="R1464" s="35" t="n">
        <f aca="false">IF(ISBLANK(B1464),"",IF( ISBLANK(O1464), , 1))</f>
        <v>0</v>
      </c>
      <c r="S1464" s="38" t="str">
        <f aca="true">IF(ISBLANK(B1464),"",IF( ISBLANK(K1464), "" , IF( ISBLANK(O1464), (TODAY()-K1464)/365, (O1464-K1464)/365)) )</f>
        <v/>
      </c>
      <c r="T1464" s="38" t="str">
        <f aca="false">IF(ISBLANK(B1464),"",IF( ISBLANK(K1464), "" , IF( ISBLANK(O1464), ($Z$41-K1464)/365, (O1464-K1464)/365)) )</f>
        <v/>
      </c>
      <c r="U1464" s="38" t="str">
        <f aca="true">IF(ISBLANK(B1464),"",IF( ISBLANK(O1464), "", (TODAY()-O1464)/365))</f>
        <v/>
      </c>
      <c r="V1464" s="38" t="str">
        <f aca="false">IF(ISBLANK(B1464),"",IF( ISBLANK(O1464), "", ($Z$41-O1464)/365))</f>
        <v/>
      </c>
    </row>
    <row r="1465" customFormat="false" ht="15" hidden="false" customHeight="false" outlineLevel="0" collapsed="false">
      <c r="A1465" s="1" t="n">
        <v>1469</v>
      </c>
      <c r="B1465" s="28" t="n">
        <v>662</v>
      </c>
      <c r="C1465" s="29" t="n">
        <v>13</v>
      </c>
      <c r="D1465" s="30" t="str">
        <f aca="false">CONCATENATE(E1465,", ",F1465,", кв-ры: ",H1465,", агр: ",I1465,", ",W1465)</f>
        <v> Гагарина, 16, кв-ры: 61,71,81,91,101,111,, агр: , </v>
      </c>
      <c r="E1465" s="31" t="s">
        <v>246</v>
      </c>
      <c r="F1465" s="31" t="n">
        <v>16</v>
      </c>
      <c r="G1465" s="31" t="n">
        <v>114</v>
      </c>
      <c r="H1465" s="31" t="s">
        <v>247</v>
      </c>
      <c r="I1465" s="32"/>
      <c r="J1465" s="4"/>
      <c r="K1465" s="46"/>
      <c r="L1465" s="34" t="str">
        <f aca="false">IF(ISBLANK(K1465),"a","b")</f>
        <v>a</v>
      </c>
      <c r="M1465" s="34" t="str">
        <f aca="false">IF(ISBLANK(B1465),"",IF(L1465="b",K1465,IF(L1465="a","")))</f>
        <v/>
      </c>
      <c r="N1465" s="35" t="n">
        <f aca="false">IF(ISBLANK(B1465),"",IF( ISBLANK(K1465), , IF( ISBLANK(O1465), 1,) ))</f>
        <v>0</v>
      </c>
      <c r="O1465" s="44"/>
      <c r="P1465" s="37" t="str">
        <f aca="false">IF(ISBLANK(O1465),"a","b")</f>
        <v>a</v>
      </c>
      <c r="Q1465" s="34" t="str">
        <f aca="false">IF(ISBLANK(B1465),"",IF(P1465="b",O1465,IF(P1465="a","")))</f>
        <v/>
      </c>
      <c r="R1465" s="35" t="n">
        <f aca="false">IF(ISBLANK(B1465),"",IF( ISBLANK(O1465), , 1))</f>
        <v>0</v>
      </c>
      <c r="S1465" s="38" t="str">
        <f aca="true">IF(ISBLANK(B1465),"",IF( ISBLANK(K1465), "" , IF( ISBLANK(O1465), (TODAY()-K1465)/365, (O1465-K1465)/365)) )</f>
        <v/>
      </c>
      <c r="T1465" s="38" t="str">
        <f aca="false">IF(ISBLANK(B1465),"",IF( ISBLANK(K1465), "" , IF( ISBLANK(O1465), ($Z$41-K1465)/365, (O1465-K1465)/365)) )</f>
        <v/>
      </c>
      <c r="U1465" s="38" t="str">
        <f aca="true">IF(ISBLANK(B1465),"",IF( ISBLANK(O1465), "", (TODAY()-O1465)/365))</f>
        <v/>
      </c>
      <c r="V1465" s="38" t="str">
        <f aca="false">IF(ISBLANK(B1465),"",IF( ISBLANK(O1465), "", ($Z$41-O1465)/365))</f>
        <v/>
      </c>
    </row>
    <row r="1466" customFormat="false" ht="15" hidden="false" customHeight="false" outlineLevel="0" collapsed="false">
      <c r="A1466" s="1" t="n">
        <v>1470</v>
      </c>
      <c r="B1466" s="28" t="n">
        <v>663</v>
      </c>
      <c r="C1466" s="29"/>
      <c r="D1466" s="30" t="str">
        <f aca="false">CONCATENATE(E1466,", ",F1466,", кв-ры: ",H1466,", агр: ",I1466,", ",W1466)</f>
        <v>, , кв-ры: 62,72,82,92,102,112,, агр: , </v>
      </c>
      <c r="E1466" s="31"/>
      <c r="F1466" s="31"/>
      <c r="G1466" s="31"/>
      <c r="H1466" s="31" t="s">
        <v>248</v>
      </c>
      <c r="I1466" s="32"/>
      <c r="J1466" s="4"/>
      <c r="K1466" s="46"/>
      <c r="L1466" s="34" t="str">
        <f aca="false">IF(ISBLANK(K1466),"a","b")</f>
        <v>a</v>
      </c>
      <c r="M1466" s="34" t="str">
        <f aca="false">IF(ISBLANK(B1466),"",IF(L1466="b",K1466,IF(L1466="a","")))</f>
        <v/>
      </c>
      <c r="N1466" s="35" t="n">
        <f aca="false">IF(ISBLANK(B1466),"",IF( ISBLANK(K1466), , IF( ISBLANK(O1466), 1,) ))</f>
        <v>0</v>
      </c>
      <c r="O1466" s="44"/>
      <c r="P1466" s="37" t="str">
        <f aca="false">IF(ISBLANK(O1466),"a","b")</f>
        <v>a</v>
      </c>
      <c r="Q1466" s="34" t="str">
        <f aca="false">IF(ISBLANK(B1466),"",IF(P1466="b",O1466,IF(P1466="a","")))</f>
        <v/>
      </c>
      <c r="R1466" s="35" t="n">
        <f aca="false">IF(ISBLANK(B1466),"",IF( ISBLANK(O1466), , 1))</f>
        <v>0</v>
      </c>
      <c r="S1466" s="38" t="str">
        <f aca="true">IF(ISBLANK(B1466),"",IF( ISBLANK(K1466), "" , IF( ISBLANK(O1466), (TODAY()-K1466)/365, (O1466-K1466)/365)) )</f>
        <v/>
      </c>
      <c r="T1466" s="38" t="str">
        <f aca="false">IF(ISBLANK(B1466),"",IF( ISBLANK(K1466), "" , IF( ISBLANK(O1466), ($Z$41-K1466)/365, (O1466-K1466)/365)) )</f>
        <v/>
      </c>
      <c r="U1466" s="38" t="str">
        <f aca="true">IF(ISBLANK(B1466),"",IF( ISBLANK(O1466), "", (TODAY()-O1466)/365))</f>
        <v/>
      </c>
      <c r="V1466" s="38" t="str">
        <f aca="false">IF(ISBLANK(B1466),"",IF( ISBLANK(O1466), "", ($Z$41-O1466)/365))</f>
        <v/>
      </c>
    </row>
    <row r="1467" customFormat="false" ht="15" hidden="false" customHeight="false" outlineLevel="0" collapsed="false">
      <c r="A1467" s="1" t="n">
        <v>1471</v>
      </c>
      <c r="B1467" s="28" t="n">
        <v>664</v>
      </c>
      <c r="C1467" s="29"/>
      <c r="D1467" s="30" t="str">
        <f aca="false">CONCATENATE(E1467,", ",F1467,", кв-ры: ",H1467,", агр: ",I1467,", ",W1467)</f>
        <v>, , кв-ры: 63,73,83,93,103,113,, агр: , </v>
      </c>
      <c r="E1467" s="31"/>
      <c r="F1467" s="31"/>
      <c r="G1467" s="31"/>
      <c r="H1467" s="31" t="s">
        <v>249</v>
      </c>
      <c r="I1467" s="32"/>
      <c r="J1467" s="4"/>
      <c r="K1467" s="46"/>
      <c r="L1467" s="34" t="str">
        <f aca="false">IF(ISBLANK(K1467),"a","b")</f>
        <v>a</v>
      </c>
      <c r="M1467" s="34" t="str">
        <f aca="false">IF(ISBLANK(B1467),"",IF(L1467="b",K1467,IF(L1467="a","")))</f>
        <v/>
      </c>
      <c r="N1467" s="35" t="n">
        <f aca="false">IF(ISBLANK(B1467),"",IF( ISBLANK(K1467), , IF( ISBLANK(O1467), 1,) ))</f>
        <v>0</v>
      </c>
      <c r="O1467" s="44"/>
      <c r="P1467" s="37" t="str">
        <f aca="false">IF(ISBLANK(O1467),"a","b")</f>
        <v>a</v>
      </c>
      <c r="Q1467" s="34" t="str">
        <f aca="false">IF(ISBLANK(B1467),"",IF(P1467="b",O1467,IF(P1467="a","")))</f>
        <v/>
      </c>
      <c r="R1467" s="35" t="n">
        <f aca="false">IF(ISBLANK(B1467),"",IF( ISBLANK(O1467), , 1))</f>
        <v>0</v>
      </c>
      <c r="S1467" s="38" t="str">
        <f aca="true">IF(ISBLANK(B1467),"",IF( ISBLANK(K1467), "" , IF( ISBLANK(O1467), (TODAY()-K1467)/365, (O1467-K1467)/365)) )</f>
        <v/>
      </c>
      <c r="T1467" s="38" t="str">
        <f aca="false">IF(ISBLANK(B1467),"",IF( ISBLANK(K1467), "" , IF( ISBLANK(O1467), ($Z$41-K1467)/365, (O1467-K1467)/365)) )</f>
        <v/>
      </c>
      <c r="U1467" s="38" t="str">
        <f aca="true">IF(ISBLANK(B1467),"",IF( ISBLANK(O1467), "", (TODAY()-O1467)/365))</f>
        <v/>
      </c>
      <c r="V1467" s="38" t="str">
        <f aca="false">IF(ISBLANK(B1467),"",IF( ISBLANK(O1467), "", ($Z$41-O1467)/365))</f>
        <v/>
      </c>
    </row>
    <row r="1468" customFormat="false" ht="15" hidden="false" customHeight="false" outlineLevel="0" collapsed="false">
      <c r="A1468" s="1" t="n">
        <v>1472</v>
      </c>
      <c r="B1468" s="28" t="n">
        <v>665</v>
      </c>
      <c r="C1468" s="29"/>
      <c r="D1468" s="30" t="str">
        <f aca="false">CONCATENATE(E1468,", ",F1468,", кв-ры: ",H1468,", агр: ",I1468,", ",W1468)</f>
        <v>, , кв-ры: 64,74,84,94,104,114,, агр: , </v>
      </c>
      <c r="E1468" s="31"/>
      <c r="F1468" s="31"/>
      <c r="G1468" s="31"/>
      <c r="H1468" s="31" t="s">
        <v>250</v>
      </c>
      <c r="I1468" s="32"/>
      <c r="J1468" s="4"/>
      <c r="K1468" s="46"/>
      <c r="L1468" s="34" t="str">
        <f aca="false">IF(ISBLANK(K1468),"a","b")</f>
        <v>a</v>
      </c>
      <c r="M1468" s="34" t="str">
        <f aca="false">IF(ISBLANK(B1468),"",IF(L1468="b",K1468,IF(L1468="a","")))</f>
        <v/>
      </c>
      <c r="N1468" s="35" t="n">
        <f aca="false">IF(ISBLANK(B1468),"",IF( ISBLANK(K1468), , IF( ISBLANK(O1468), 1,) ))</f>
        <v>0</v>
      </c>
      <c r="O1468" s="44"/>
      <c r="P1468" s="37" t="str">
        <f aca="false">IF(ISBLANK(O1468),"a","b")</f>
        <v>a</v>
      </c>
      <c r="Q1468" s="34" t="str">
        <f aca="false">IF(ISBLANK(B1468),"",IF(P1468="b",O1468,IF(P1468="a","")))</f>
        <v/>
      </c>
      <c r="R1468" s="35" t="n">
        <f aca="false">IF(ISBLANK(B1468),"",IF( ISBLANK(O1468), , 1))</f>
        <v>0</v>
      </c>
      <c r="S1468" s="38" t="str">
        <f aca="true">IF(ISBLANK(B1468),"",IF( ISBLANK(K1468), "" , IF( ISBLANK(O1468), (TODAY()-K1468)/365, (O1468-K1468)/365)) )</f>
        <v/>
      </c>
      <c r="T1468" s="38" t="str">
        <f aca="false">IF(ISBLANK(B1468),"",IF( ISBLANK(K1468), "" , IF( ISBLANK(O1468), ($Z$41-K1468)/365, (O1468-K1468)/365)) )</f>
        <v/>
      </c>
      <c r="U1468" s="38" t="str">
        <f aca="true">IF(ISBLANK(B1468),"",IF( ISBLANK(O1468), "", (TODAY()-O1468)/365))</f>
        <v/>
      </c>
      <c r="V1468" s="38" t="str">
        <f aca="false">IF(ISBLANK(B1468),"",IF( ISBLANK(O1468), "", ($Z$41-O1468)/365))</f>
        <v/>
      </c>
    </row>
    <row r="1469" customFormat="false" ht="15" hidden="false" customHeight="false" outlineLevel="0" collapsed="false">
      <c r="A1469" s="1" t="n">
        <v>1473</v>
      </c>
      <c r="B1469" s="28" t="n">
        <v>666</v>
      </c>
      <c r="C1469" s="29"/>
      <c r="D1469" s="30" t="str">
        <f aca="false">CONCATENATE(E1469,", ",F1469,", кв-ры: ",H1469,", агр: ",I1469,", ",W1469)</f>
        <v>, , кв-ры: 65,75,85,95,105,, агр: , </v>
      </c>
      <c r="E1469" s="31"/>
      <c r="F1469" s="31"/>
      <c r="G1469" s="31"/>
      <c r="H1469" s="31" t="s">
        <v>251</v>
      </c>
      <c r="I1469" s="32"/>
      <c r="J1469" s="4"/>
      <c r="K1469" s="46"/>
      <c r="L1469" s="34" t="str">
        <f aca="false">IF(ISBLANK(K1469),"a","b")</f>
        <v>a</v>
      </c>
      <c r="M1469" s="34" t="str">
        <f aca="false">IF(ISBLANK(B1469),"",IF(L1469="b",K1469,IF(L1469="a","")))</f>
        <v/>
      </c>
      <c r="N1469" s="35" t="n">
        <f aca="false">IF(ISBLANK(B1469),"",IF( ISBLANK(K1469), , IF( ISBLANK(O1469), 1,) ))</f>
        <v>0</v>
      </c>
      <c r="O1469" s="44"/>
      <c r="P1469" s="37" t="str">
        <f aca="false">IF(ISBLANK(O1469),"a","b")</f>
        <v>a</v>
      </c>
      <c r="Q1469" s="34" t="str">
        <f aca="false">IF(ISBLANK(B1469),"",IF(P1469="b",O1469,IF(P1469="a","")))</f>
        <v/>
      </c>
      <c r="R1469" s="35" t="n">
        <f aca="false">IF(ISBLANK(B1469),"",IF( ISBLANK(O1469), , 1))</f>
        <v>0</v>
      </c>
      <c r="S1469" s="38" t="str">
        <f aca="true">IF(ISBLANK(B1469),"",IF( ISBLANK(K1469), "" , IF( ISBLANK(O1469), (TODAY()-K1469)/365, (O1469-K1469)/365)) )</f>
        <v/>
      </c>
      <c r="T1469" s="38" t="str">
        <f aca="false">IF(ISBLANK(B1469),"",IF( ISBLANK(K1469), "" , IF( ISBLANK(O1469), ($Z$41-K1469)/365, (O1469-K1469)/365)) )</f>
        <v/>
      </c>
      <c r="U1469" s="38" t="str">
        <f aca="true">IF(ISBLANK(B1469),"",IF( ISBLANK(O1469), "", (TODAY()-O1469)/365))</f>
        <v/>
      </c>
      <c r="V1469" s="38" t="str">
        <f aca="false">IF(ISBLANK(B1469),"",IF( ISBLANK(O1469), "", ($Z$41-O1469)/365))</f>
        <v/>
      </c>
    </row>
    <row r="1470" customFormat="false" ht="15" hidden="false" customHeight="false" outlineLevel="0" collapsed="false">
      <c r="A1470" s="1" t="n">
        <v>1474</v>
      </c>
      <c r="B1470" s="28" t="n">
        <v>667</v>
      </c>
      <c r="C1470" s="29"/>
      <c r="D1470" s="30" t="str">
        <f aca="false">CONCATENATE(E1470,", ",F1470,", кв-ры: ",H1470,", агр: ",I1470,", ",W1470)</f>
        <v>, , кв-ры: 66,76,86,96,106,, агр: , </v>
      </c>
      <c r="E1470" s="31"/>
      <c r="F1470" s="31"/>
      <c r="G1470" s="31"/>
      <c r="H1470" s="31" t="s">
        <v>252</v>
      </c>
      <c r="I1470" s="32"/>
      <c r="J1470" s="4"/>
      <c r="K1470" s="46"/>
      <c r="L1470" s="34" t="str">
        <f aca="false">IF(ISBLANK(K1470),"a","b")</f>
        <v>a</v>
      </c>
      <c r="M1470" s="34" t="str">
        <f aca="false">IF(ISBLANK(B1470),"",IF(L1470="b",K1470,IF(L1470="a","")))</f>
        <v/>
      </c>
      <c r="N1470" s="35" t="n">
        <f aca="false">IF(ISBLANK(B1470),"",IF( ISBLANK(K1470), , IF( ISBLANK(O1470), 1,) ))</f>
        <v>0</v>
      </c>
      <c r="O1470" s="44"/>
      <c r="P1470" s="37" t="str">
        <f aca="false">IF(ISBLANK(O1470),"a","b")</f>
        <v>a</v>
      </c>
      <c r="Q1470" s="34" t="str">
        <f aca="false">IF(ISBLANK(B1470),"",IF(P1470="b",O1470,IF(P1470="a","")))</f>
        <v/>
      </c>
      <c r="R1470" s="35" t="n">
        <f aca="false">IF(ISBLANK(B1470),"",IF( ISBLANK(O1470), , 1))</f>
        <v>0</v>
      </c>
      <c r="S1470" s="38" t="str">
        <f aca="true">IF(ISBLANK(B1470),"",IF( ISBLANK(K1470), "" , IF( ISBLANK(O1470), (TODAY()-K1470)/365, (O1470-K1470)/365)) )</f>
        <v/>
      </c>
      <c r="T1470" s="38" t="str">
        <f aca="false">IF(ISBLANK(B1470),"",IF( ISBLANK(K1470), "" , IF( ISBLANK(O1470), ($Z$41-K1470)/365, (O1470-K1470)/365)) )</f>
        <v/>
      </c>
      <c r="U1470" s="38" t="str">
        <f aca="true">IF(ISBLANK(B1470),"",IF( ISBLANK(O1470), "", (TODAY()-O1470)/365))</f>
        <v/>
      </c>
      <c r="V1470" s="38" t="str">
        <f aca="false">IF(ISBLANK(B1470),"",IF( ISBLANK(O1470), "", ($Z$41-O1470)/365))</f>
        <v/>
      </c>
    </row>
    <row r="1471" customFormat="false" ht="15" hidden="false" customHeight="false" outlineLevel="0" collapsed="false">
      <c r="A1471" s="1" t="n">
        <v>1475</v>
      </c>
      <c r="B1471" s="28" t="n">
        <v>668</v>
      </c>
      <c r="C1471" s="29"/>
      <c r="D1471" s="30" t="str">
        <f aca="false">CONCATENATE(E1471,", ",F1471,", кв-ры: ",H1471,", агр: ",I1471,", ",W1471)</f>
        <v>, , кв-ры: 67,77,87,97,107,, агр: , </v>
      </c>
      <c r="E1471" s="31"/>
      <c r="F1471" s="31"/>
      <c r="G1471" s="31"/>
      <c r="H1471" s="31" t="s">
        <v>253</v>
      </c>
      <c r="I1471" s="32"/>
      <c r="J1471" s="4"/>
      <c r="K1471" s="46"/>
      <c r="L1471" s="34" t="str">
        <f aca="false">IF(ISBLANK(K1471),"a","b")</f>
        <v>a</v>
      </c>
      <c r="M1471" s="34" t="str">
        <f aca="false">IF(ISBLANK(B1471),"",IF(L1471="b",K1471,IF(L1471="a","")))</f>
        <v/>
      </c>
      <c r="N1471" s="35" t="n">
        <f aca="false">IF(ISBLANK(B1471),"",IF( ISBLANK(K1471), , IF( ISBLANK(O1471), 1,) ))</f>
        <v>0</v>
      </c>
      <c r="O1471" s="44"/>
      <c r="P1471" s="37" t="str">
        <f aca="false">IF(ISBLANK(O1471),"a","b")</f>
        <v>a</v>
      </c>
      <c r="Q1471" s="34" t="str">
        <f aca="false">IF(ISBLANK(B1471),"",IF(P1471="b",O1471,IF(P1471="a","")))</f>
        <v/>
      </c>
      <c r="R1471" s="35" t="n">
        <f aca="false">IF(ISBLANK(B1471),"",IF( ISBLANK(O1471), , 1))</f>
        <v>0</v>
      </c>
      <c r="S1471" s="38" t="str">
        <f aca="true">IF(ISBLANK(B1471),"",IF( ISBLANK(K1471), "" , IF( ISBLANK(O1471), (TODAY()-K1471)/365, (O1471-K1471)/365)) )</f>
        <v/>
      </c>
      <c r="T1471" s="38" t="str">
        <f aca="false">IF(ISBLANK(B1471),"",IF( ISBLANK(K1471), "" , IF( ISBLANK(O1471), ($Z$41-K1471)/365, (O1471-K1471)/365)) )</f>
        <v/>
      </c>
      <c r="U1471" s="38" t="str">
        <f aca="true">IF(ISBLANK(B1471),"",IF( ISBLANK(O1471), "", (TODAY()-O1471)/365))</f>
        <v/>
      </c>
      <c r="V1471" s="38" t="str">
        <f aca="false">IF(ISBLANK(B1471),"",IF( ISBLANK(O1471), "", ($Z$41-O1471)/365))</f>
        <v/>
      </c>
    </row>
    <row r="1472" customFormat="false" ht="15" hidden="false" customHeight="false" outlineLevel="0" collapsed="false">
      <c r="A1472" s="1" t="n">
        <v>1476</v>
      </c>
      <c r="B1472" s="28" t="n">
        <v>669</v>
      </c>
      <c r="C1472" s="29"/>
      <c r="D1472" s="30" t="str">
        <f aca="false">CONCATENATE(E1472,", ",F1472,", кв-ры: ",H1472,", агр: ",I1472,", ",W1472)</f>
        <v>, , кв-ры: 68,78,88,98,108,, агр: , </v>
      </c>
      <c r="E1472" s="31"/>
      <c r="F1472" s="31"/>
      <c r="G1472" s="31"/>
      <c r="H1472" s="31" t="s">
        <v>254</v>
      </c>
      <c r="I1472" s="32"/>
      <c r="J1472" s="4"/>
      <c r="K1472" s="46"/>
      <c r="L1472" s="34" t="str">
        <f aca="false">IF(ISBLANK(K1472),"a","b")</f>
        <v>a</v>
      </c>
      <c r="M1472" s="34" t="str">
        <f aca="false">IF(ISBLANK(B1472),"",IF(L1472="b",K1472,IF(L1472="a","")))</f>
        <v/>
      </c>
      <c r="N1472" s="35" t="n">
        <f aca="false">IF(ISBLANK(B1472),"",IF( ISBLANK(K1472), , IF( ISBLANK(O1472), 1,) ))</f>
        <v>0</v>
      </c>
      <c r="O1472" s="44"/>
      <c r="P1472" s="37" t="str">
        <f aca="false">IF(ISBLANK(O1472),"a","b")</f>
        <v>a</v>
      </c>
      <c r="Q1472" s="34" t="str">
        <f aca="false">IF(ISBLANK(B1472),"",IF(P1472="b",O1472,IF(P1472="a","")))</f>
        <v/>
      </c>
      <c r="R1472" s="35" t="n">
        <f aca="false">IF(ISBLANK(B1472),"",IF( ISBLANK(O1472), , 1))</f>
        <v>0</v>
      </c>
      <c r="S1472" s="38" t="str">
        <f aca="true">IF(ISBLANK(B1472),"",IF( ISBLANK(K1472), "" , IF( ISBLANK(O1472), (TODAY()-K1472)/365, (O1472-K1472)/365)) )</f>
        <v/>
      </c>
      <c r="T1472" s="38" t="str">
        <f aca="false">IF(ISBLANK(B1472),"",IF( ISBLANK(K1472), "" , IF( ISBLANK(O1472), ($Z$41-K1472)/365, (O1472-K1472)/365)) )</f>
        <v/>
      </c>
      <c r="U1472" s="38" t="str">
        <f aca="true">IF(ISBLANK(B1472),"",IF( ISBLANK(O1472), "", (TODAY()-O1472)/365))</f>
        <v/>
      </c>
      <c r="V1472" s="38" t="str">
        <f aca="false">IF(ISBLANK(B1472),"",IF( ISBLANK(O1472), "", ($Z$41-O1472)/365))</f>
        <v/>
      </c>
    </row>
    <row r="1473" customFormat="false" ht="15" hidden="false" customHeight="false" outlineLevel="0" collapsed="false">
      <c r="A1473" s="1" t="n">
        <v>1477</v>
      </c>
      <c r="B1473" s="28" t="n">
        <v>670</v>
      </c>
      <c r="C1473" s="29"/>
      <c r="D1473" s="30" t="str">
        <f aca="false">CONCATENATE(E1473,", ",F1473,", кв-ры: ",H1473,", агр: ",I1473,", ",W1473)</f>
        <v>, , кв-ры: 69,79,89,99,109,, агр: , </v>
      </c>
      <c r="E1473" s="31"/>
      <c r="F1473" s="31"/>
      <c r="G1473" s="31"/>
      <c r="H1473" s="31" t="s">
        <v>255</v>
      </c>
      <c r="I1473" s="32"/>
      <c r="J1473" s="4"/>
      <c r="K1473" s="46"/>
      <c r="L1473" s="34" t="str">
        <f aca="false">IF(ISBLANK(K1473),"a","b")</f>
        <v>a</v>
      </c>
      <c r="M1473" s="34" t="str">
        <f aca="false">IF(ISBLANK(B1473),"",IF(L1473="b",K1473,IF(L1473="a","")))</f>
        <v/>
      </c>
      <c r="N1473" s="35" t="n">
        <f aca="false">IF(ISBLANK(B1473),"",IF( ISBLANK(K1473), , IF( ISBLANK(O1473), 1,) ))</f>
        <v>0</v>
      </c>
      <c r="O1473" s="44"/>
      <c r="P1473" s="37" t="str">
        <f aca="false">IF(ISBLANK(O1473),"a","b")</f>
        <v>a</v>
      </c>
      <c r="Q1473" s="34" t="str">
        <f aca="false">IF(ISBLANK(B1473),"",IF(P1473="b",O1473,IF(P1473="a","")))</f>
        <v/>
      </c>
      <c r="R1473" s="35" t="n">
        <f aca="false">IF(ISBLANK(B1473),"",IF( ISBLANK(O1473), , 1))</f>
        <v>0</v>
      </c>
      <c r="S1473" s="38" t="str">
        <f aca="true">IF(ISBLANK(B1473),"",IF( ISBLANK(K1473), "" , IF( ISBLANK(O1473), (TODAY()-K1473)/365, (O1473-K1473)/365)) )</f>
        <v/>
      </c>
      <c r="T1473" s="38" t="str">
        <f aca="false">IF(ISBLANK(B1473),"",IF( ISBLANK(K1473), "" , IF( ISBLANK(O1473), ($Z$41-K1473)/365, (O1473-K1473)/365)) )</f>
        <v/>
      </c>
      <c r="U1473" s="38" t="str">
        <f aca="true">IF(ISBLANK(B1473),"",IF( ISBLANK(O1473), "", (TODAY()-O1473)/365))</f>
        <v/>
      </c>
      <c r="V1473" s="38" t="str">
        <f aca="false">IF(ISBLANK(B1473),"",IF( ISBLANK(O1473), "", ($Z$41-O1473)/365))</f>
        <v/>
      </c>
    </row>
    <row r="1474" customFormat="false" ht="15" hidden="false" customHeight="false" outlineLevel="0" collapsed="false">
      <c r="A1474" s="1" t="n">
        <v>1478</v>
      </c>
      <c r="B1474" s="28" t="n">
        <v>671</v>
      </c>
      <c r="C1474" s="29"/>
      <c r="D1474" s="30" t="str">
        <f aca="false">CONCATENATE(E1474,", ",F1474,", кв-ры: ",H1474,", агр: ",I1474,", ",W1474)</f>
        <v>, , кв-ры: 70,80,90,100,110,, агр: , </v>
      </c>
      <c r="E1474" s="31"/>
      <c r="F1474" s="31"/>
      <c r="G1474" s="31"/>
      <c r="H1474" s="31" t="s">
        <v>256</v>
      </c>
      <c r="I1474" s="32"/>
      <c r="J1474" s="4"/>
      <c r="K1474" s="46"/>
      <c r="L1474" s="34" t="str">
        <f aca="false">IF(ISBLANK(K1474),"a","b")</f>
        <v>a</v>
      </c>
      <c r="M1474" s="34" t="str">
        <f aca="false">IF(ISBLANK(B1474),"",IF(L1474="b",K1474,IF(L1474="a","")))</f>
        <v/>
      </c>
      <c r="N1474" s="35" t="n">
        <f aca="false">IF(ISBLANK(B1474),"",IF( ISBLANK(K1474), , IF( ISBLANK(O1474), 1,) ))</f>
        <v>0</v>
      </c>
      <c r="O1474" s="44"/>
      <c r="P1474" s="37" t="str">
        <f aca="false">IF(ISBLANK(O1474),"a","b")</f>
        <v>a</v>
      </c>
      <c r="Q1474" s="34" t="str">
        <f aca="false">IF(ISBLANK(B1474),"",IF(P1474="b",O1474,IF(P1474="a","")))</f>
        <v/>
      </c>
      <c r="R1474" s="35" t="n">
        <f aca="false">IF(ISBLANK(B1474),"",IF( ISBLANK(O1474), , 1))</f>
        <v>0</v>
      </c>
      <c r="S1474" s="38" t="str">
        <f aca="true">IF(ISBLANK(B1474),"",IF( ISBLANK(K1474), "" , IF( ISBLANK(O1474), (TODAY()-K1474)/365, (O1474-K1474)/365)) )</f>
        <v/>
      </c>
      <c r="T1474" s="38" t="str">
        <f aca="false">IF(ISBLANK(B1474),"",IF( ISBLANK(K1474), "" , IF( ISBLANK(O1474), ($Z$41-K1474)/365, (O1474-K1474)/365)) )</f>
        <v/>
      </c>
      <c r="U1474" s="38" t="str">
        <f aca="true">IF(ISBLANK(B1474),"",IF( ISBLANK(O1474), "", (TODAY()-O1474)/365))</f>
        <v/>
      </c>
      <c r="V1474" s="38" t="str">
        <f aca="false">IF(ISBLANK(B1474),"",IF( ISBLANK(O1474), "", ($Z$41-O1474)/365))</f>
        <v/>
      </c>
    </row>
    <row r="1475" customFormat="false" ht="15" hidden="false" customHeight="false" outlineLevel="0" collapsed="false">
      <c r="A1475" s="1" t="n">
        <v>1479</v>
      </c>
      <c r="B1475" s="28" t="n">
        <v>672</v>
      </c>
      <c r="C1475" s="29" t="n">
        <v>14</v>
      </c>
      <c r="D1475" s="30" t="str">
        <f aca="false">CONCATENATE(E1475,", ",F1475,", кв-ры: ",H1475,", агр: ",I1475,", ",W1475)</f>
        <v> Гагарина, 16, кв-ры: 121,131,141,, агр: , </v>
      </c>
      <c r="E1475" s="31" t="s">
        <v>246</v>
      </c>
      <c r="F1475" s="31" t="n">
        <v>16</v>
      </c>
      <c r="G1475" s="31" t="n">
        <v>159</v>
      </c>
      <c r="H1475" s="31" t="s">
        <v>257</v>
      </c>
      <c r="I1475" s="32"/>
      <c r="J1475" s="4"/>
      <c r="K1475" s="46"/>
      <c r="L1475" s="34" t="str">
        <f aca="false">IF(ISBLANK(K1475),"a","b")</f>
        <v>a</v>
      </c>
      <c r="M1475" s="34" t="str">
        <f aca="false">IF(ISBLANK(B1475),"",IF(L1475="b",K1475,IF(L1475="a","")))</f>
        <v/>
      </c>
      <c r="N1475" s="35" t="n">
        <f aca="false">IF(ISBLANK(B1475),"",IF( ISBLANK(K1475), , IF( ISBLANK(O1475), 1,) ))</f>
        <v>0</v>
      </c>
      <c r="O1475" s="44"/>
      <c r="P1475" s="37" t="str">
        <f aca="false">IF(ISBLANK(O1475),"a","b")</f>
        <v>a</v>
      </c>
      <c r="Q1475" s="34" t="str">
        <f aca="false">IF(ISBLANK(B1475),"",IF(P1475="b",O1475,IF(P1475="a","")))</f>
        <v/>
      </c>
      <c r="R1475" s="35" t="n">
        <f aca="false">IF(ISBLANK(B1475),"",IF( ISBLANK(O1475), , 1))</f>
        <v>0</v>
      </c>
      <c r="S1475" s="38" t="str">
        <f aca="true">IF(ISBLANK(B1475),"",IF( ISBLANK(K1475), "" , IF( ISBLANK(O1475), (TODAY()-K1475)/365, (O1475-K1475)/365)) )</f>
        <v/>
      </c>
      <c r="T1475" s="38" t="str">
        <f aca="false">IF(ISBLANK(B1475),"",IF( ISBLANK(K1475), "" , IF( ISBLANK(O1475), ($Z$41-K1475)/365, (O1475-K1475)/365)) )</f>
        <v/>
      </c>
      <c r="U1475" s="38" t="str">
        <f aca="true">IF(ISBLANK(B1475),"",IF( ISBLANK(O1475), "", (TODAY()-O1475)/365))</f>
        <v/>
      </c>
      <c r="V1475" s="38" t="str">
        <f aca="false">IF(ISBLANK(B1475),"",IF( ISBLANK(O1475), "", ($Z$41-O1475)/365))</f>
        <v/>
      </c>
    </row>
    <row r="1476" customFormat="false" ht="15" hidden="false" customHeight="false" outlineLevel="0" collapsed="false">
      <c r="A1476" s="1" t="n">
        <v>1480</v>
      </c>
      <c r="B1476" s="28" t="n">
        <v>673</v>
      </c>
      <c r="C1476" s="29"/>
      <c r="D1476" s="30" t="str">
        <f aca="false">CONCATENATE(E1476,", ",F1476,", кв-ры: ",H1476,", агр: ",I1476,", ",W1476)</f>
        <v>, , кв-ры: 122,132,142,, агр: , </v>
      </c>
      <c r="E1476" s="31"/>
      <c r="F1476" s="31"/>
      <c r="G1476" s="31"/>
      <c r="H1476" s="31" t="s">
        <v>258</v>
      </c>
      <c r="I1476" s="32"/>
      <c r="J1476" s="4"/>
      <c r="K1476" s="46"/>
      <c r="L1476" s="34" t="str">
        <f aca="false">IF(ISBLANK(K1476),"a","b")</f>
        <v>a</v>
      </c>
      <c r="M1476" s="34" t="str">
        <f aca="false">IF(ISBLANK(B1476),"",IF(L1476="b",K1476,IF(L1476="a","")))</f>
        <v/>
      </c>
      <c r="N1476" s="35" t="n">
        <f aca="false">IF(ISBLANK(B1476),"",IF( ISBLANK(K1476), , IF( ISBLANK(O1476), 1,) ))</f>
        <v>0</v>
      </c>
      <c r="O1476" s="44"/>
      <c r="P1476" s="37" t="str">
        <f aca="false">IF(ISBLANK(O1476),"a","b")</f>
        <v>a</v>
      </c>
      <c r="Q1476" s="34" t="str">
        <f aca="false">IF(ISBLANK(B1476),"",IF(P1476="b",O1476,IF(P1476="a","")))</f>
        <v/>
      </c>
      <c r="R1476" s="35" t="n">
        <f aca="false">IF(ISBLANK(B1476),"",IF( ISBLANK(O1476), , 1))</f>
        <v>0</v>
      </c>
      <c r="S1476" s="38" t="str">
        <f aca="true">IF(ISBLANK(B1476),"",IF( ISBLANK(K1476), "" , IF( ISBLANK(O1476), (TODAY()-K1476)/365, (O1476-K1476)/365)) )</f>
        <v/>
      </c>
      <c r="T1476" s="38" t="str">
        <f aca="false">IF(ISBLANK(B1476),"",IF( ISBLANK(K1476), "" , IF( ISBLANK(O1476), ($Z$41-K1476)/365, (O1476-K1476)/365)) )</f>
        <v/>
      </c>
      <c r="U1476" s="38" t="str">
        <f aca="true">IF(ISBLANK(B1476),"",IF( ISBLANK(O1476), "", (TODAY()-O1476)/365))</f>
        <v/>
      </c>
      <c r="V1476" s="38" t="str">
        <f aca="false">IF(ISBLANK(B1476),"",IF( ISBLANK(O1476), "", ($Z$41-O1476)/365))</f>
        <v/>
      </c>
    </row>
    <row r="1477" customFormat="false" ht="15" hidden="false" customHeight="false" outlineLevel="0" collapsed="false">
      <c r="A1477" s="1" t="n">
        <v>1481</v>
      </c>
      <c r="B1477" s="28" t="n">
        <v>674</v>
      </c>
      <c r="C1477" s="29"/>
      <c r="D1477" s="30" t="str">
        <f aca="false">CONCATENATE(E1477,", ",F1477,", кв-ры: ",H1477,", агр: ",I1477,", ",W1477)</f>
        <v>, , кв-ры: 123,133,143,, агр: , </v>
      </c>
      <c r="E1477" s="31"/>
      <c r="F1477" s="31"/>
      <c r="G1477" s="31"/>
      <c r="H1477" s="31" t="s">
        <v>259</v>
      </c>
      <c r="I1477" s="32"/>
      <c r="J1477" s="4"/>
      <c r="K1477" s="46"/>
      <c r="L1477" s="34" t="str">
        <f aca="false">IF(ISBLANK(K1477),"a","b")</f>
        <v>a</v>
      </c>
      <c r="M1477" s="34" t="str">
        <f aca="false">IF(ISBLANK(B1477),"",IF(L1477="b",K1477,IF(L1477="a","")))</f>
        <v/>
      </c>
      <c r="N1477" s="35" t="n">
        <f aca="false">IF(ISBLANK(B1477),"",IF( ISBLANK(K1477), , IF( ISBLANK(O1477), 1,) ))</f>
        <v>0</v>
      </c>
      <c r="O1477" s="44"/>
      <c r="P1477" s="37" t="str">
        <f aca="false">IF(ISBLANK(O1477),"a","b")</f>
        <v>a</v>
      </c>
      <c r="Q1477" s="34" t="str">
        <f aca="false">IF(ISBLANK(B1477),"",IF(P1477="b",O1477,IF(P1477="a","")))</f>
        <v/>
      </c>
      <c r="R1477" s="35" t="n">
        <f aca="false">IF(ISBLANK(B1477),"",IF( ISBLANK(O1477), , 1))</f>
        <v>0</v>
      </c>
      <c r="S1477" s="38" t="str">
        <f aca="true">IF(ISBLANK(B1477),"",IF( ISBLANK(K1477), "" , IF( ISBLANK(O1477), (TODAY()-K1477)/365, (O1477-K1477)/365)) )</f>
        <v/>
      </c>
      <c r="T1477" s="38" t="str">
        <f aca="false">IF(ISBLANK(B1477),"",IF( ISBLANK(K1477), "" , IF( ISBLANK(O1477), ($Z$41-K1477)/365, (O1477-K1477)/365)) )</f>
        <v/>
      </c>
      <c r="U1477" s="38" t="str">
        <f aca="true">IF(ISBLANK(B1477),"",IF( ISBLANK(O1477), "", (TODAY()-O1477)/365))</f>
        <v/>
      </c>
      <c r="V1477" s="38" t="str">
        <f aca="false">IF(ISBLANK(B1477),"",IF( ISBLANK(O1477), "", ($Z$41-O1477)/365))</f>
        <v/>
      </c>
    </row>
    <row r="1478" customFormat="false" ht="15" hidden="false" customHeight="false" outlineLevel="0" collapsed="false">
      <c r="A1478" s="1" t="n">
        <v>1482</v>
      </c>
      <c r="B1478" s="28" t="n">
        <v>675</v>
      </c>
      <c r="C1478" s="29"/>
      <c r="D1478" s="30" t="str">
        <f aca="false">CONCATENATE(E1478,", ",F1478,", кв-ры: ",H1478,", агр: ",I1478,", ",W1478)</f>
        <v>, , кв-ры: 114,124,134,144,, агр: , </v>
      </c>
      <c r="E1478" s="31"/>
      <c r="F1478" s="31"/>
      <c r="G1478" s="31"/>
      <c r="H1478" s="31" t="s">
        <v>260</v>
      </c>
      <c r="I1478" s="32"/>
      <c r="J1478" s="4"/>
      <c r="K1478" s="46"/>
      <c r="L1478" s="34" t="str">
        <f aca="false">IF(ISBLANK(K1478),"a","b")</f>
        <v>a</v>
      </c>
      <c r="M1478" s="34" t="str">
        <f aca="false">IF(ISBLANK(B1478),"",IF(L1478="b",K1478,IF(L1478="a","")))</f>
        <v/>
      </c>
      <c r="N1478" s="35" t="n">
        <f aca="false">IF(ISBLANK(B1478),"",IF( ISBLANK(K1478), , IF( ISBLANK(O1478), 1,) ))</f>
        <v>0</v>
      </c>
      <c r="O1478" s="44"/>
      <c r="P1478" s="37" t="str">
        <f aca="false">IF(ISBLANK(O1478),"a","b")</f>
        <v>a</v>
      </c>
      <c r="Q1478" s="34" t="str">
        <f aca="false">IF(ISBLANK(B1478),"",IF(P1478="b",O1478,IF(P1478="a","")))</f>
        <v/>
      </c>
      <c r="R1478" s="35" t="n">
        <f aca="false">IF(ISBLANK(B1478),"",IF( ISBLANK(O1478), , 1))</f>
        <v>0</v>
      </c>
      <c r="S1478" s="38" t="str">
        <f aca="true">IF(ISBLANK(B1478),"",IF( ISBLANK(K1478), "" , IF( ISBLANK(O1478), (TODAY()-K1478)/365, (O1478-K1478)/365)) )</f>
        <v/>
      </c>
      <c r="T1478" s="38" t="str">
        <f aca="false">IF(ISBLANK(B1478),"",IF( ISBLANK(K1478), "" , IF( ISBLANK(O1478), ($Z$41-K1478)/365, (O1478-K1478)/365)) )</f>
        <v/>
      </c>
      <c r="U1478" s="38" t="str">
        <f aca="true">IF(ISBLANK(B1478),"",IF( ISBLANK(O1478), "", (TODAY()-O1478)/365))</f>
        <v/>
      </c>
      <c r="V1478" s="38" t="str">
        <f aca="false">IF(ISBLANK(B1478),"",IF( ISBLANK(O1478), "", ($Z$41-O1478)/365))</f>
        <v/>
      </c>
    </row>
    <row r="1479" customFormat="false" ht="15" hidden="false" customHeight="false" outlineLevel="0" collapsed="false">
      <c r="A1479" s="1" t="n">
        <v>1483</v>
      </c>
      <c r="B1479" s="28" t="n">
        <v>676</v>
      </c>
      <c r="C1479" s="29"/>
      <c r="D1479" s="30" t="str">
        <f aca="false">CONCATENATE(E1479,", ",F1479,", кв-ры: ",H1479,", агр: ",I1479,", ",W1479)</f>
        <v>, , кв-ры: 115,125,135,145,, агр: , </v>
      </c>
      <c r="E1479" s="31"/>
      <c r="F1479" s="31"/>
      <c r="G1479" s="31"/>
      <c r="H1479" s="31" t="s">
        <v>261</v>
      </c>
      <c r="I1479" s="32"/>
      <c r="J1479" s="4"/>
      <c r="K1479" s="46"/>
      <c r="L1479" s="34" t="str">
        <f aca="false">IF(ISBLANK(K1479),"a","b")</f>
        <v>a</v>
      </c>
      <c r="M1479" s="34" t="str">
        <f aca="false">IF(ISBLANK(B1479),"",IF(L1479="b",K1479,IF(L1479="a","")))</f>
        <v/>
      </c>
      <c r="N1479" s="35" t="n">
        <f aca="false">IF(ISBLANK(B1479),"",IF( ISBLANK(K1479), , IF( ISBLANK(O1479), 1,) ))</f>
        <v>0</v>
      </c>
      <c r="O1479" s="44"/>
      <c r="P1479" s="37" t="str">
        <f aca="false">IF(ISBLANK(O1479),"a","b")</f>
        <v>a</v>
      </c>
      <c r="Q1479" s="34" t="str">
        <f aca="false">IF(ISBLANK(B1479),"",IF(P1479="b",O1479,IF(P1479="a","")))</f>
        <v/>
      </c>
      <c r="R1479" s="35" t="n">
        <f aca="false">IF(ISBLANK(B1479),"",IF( ISBLANK(O1479), , 1))</f>
        <v>0</v>
      </c>
      <c r="S1479" s="38" t="str">
        <f aca="true">IF(ISBLANK(B1479),"",IF( ISBLANK(K1479), "" , IF( ISBLANK(O1479), (TODAY()-K1479)/365, (O1479-K1479)/365)) )</f>
        <v/>
      </c>
      <c r="T1479" s="38" t="str">
        <f aca="false">IF(ISBLANK(B1479),"",IF( ISBLANK(K1479), "" , IF( ISBLANK(O1479), ($Z$41-K1479)/365, (O1479-K1479)/365)) )</f>
        <v/>
      </c>
      <c r="U1479" s="38" t="str">
        <f aca="true">IF(ISBLANK(B1479),"",IF( ISBLANK(O1479), "", (TODAY()-O1479)/365))</f>
        <v/>
      </c>
      <c r="V1479" s="38" t="str">
        <f aca="false">IF(ISBLANK(B1479),"",IF( ISBLANK(O1479), "", ($Z$41-O1479)/365))</f>
        <v/>
      </c>
    </row>
    <row r="1480" customFormat="false" ht="15" hidden="false" customHeight="false" outlineLevel="0" collapsed="false">
      <c r="A1480" s="1" t="n">
        <v>1484</v>
      </c>
      <c r="B1480" s="28" t="n">
        <v>677</v>
      </c>
      <c r="C1480" s="29"/>
      <c r="D1480" s="30" t="str">
        <f aca="false">CONCATENATE(E1480,", ",F1480,", кв-ры: ",H1480,", агр: ",I1480,", ",W1480)</f>
        <v>, , кв-ры: 116,126,136,146,, агр: , </v>
      </c>
      <c r="E1480" s="31"/>
      <c r="F1480" s="31"/>
      <c r="G1480" s="31"/>
      <c r="H1480" s="31" t="s">
        <v>262</v>
      </c>
      <c r="I1480" s="32"/>
      <c r="J1480" s="4"/>
      <c r="K1480" s="46"/>
      <c r="L1480" s="34" t="str">
        <f aca="false">IF(ISBLANK(K1480),"a","b")</f>
        <v>a</v>
      </c>
      <c r="M1480" s="34" t="str">
        <f aca="false">IF(ISBLANK(B1480),"",IF(L1480="b",K1480,IF(L1480="a","")))</f>
        <v/>
      </c>
      <c r="N1480" s="35" t="n">
        <f aca="false">IF(ISBLANK(B1480),"",IF( ISBLANK(K1480), , IF( ISBLANK(O1480), 1,) ))</f>
        <v>0</v>
      </c>
      <c r="O1480" s="44"/>
      <c r="P1480" s="37" t="str">
        <f aca="false">IF(ISBLANK(O1480),"a","b")</f>
        <v>a</v>
      </c>
      <c r="Q1480" s="34" t="str">
        <f aca="false">IF(ISBLANK(B1480),"",IF(P1480="b",O1480,IF(P1480="a","")))</f>
        <v/>
      </c>
      <c r="R1480" s="35" t="n">
        <f aca="false">IF(ISBLANK(B1480),"",IF( ISBLANK(O1480), , 1))</f>
        <v>0</v>
      </c>
      <c r="S1480" s="38" t="str">
        <f aca="true">IF(ISBLANK(B1480),"",IF( ISBLANK(K1480), "" , IF( ISBLANK(O1480), (TODAY()-K1480)/365, (O1480-K1480)/365)) )</f>
        <v/>
      </c>
      <c r="T1480" s="38" t="str">
        <f aca="false">IF(ISBLANK(B1480),"",IF( ISBLANK(K1480), "" , IF( ISBLANK(O1480), ($Z$41-K1480)/365, (O1480-K1480)/365)) )</f>
        <v/>
      </c>
      <c r="U1480" s="38" t="str">
        <f aca="true">IF(ISBLANK(B1480),"",IF( ISBLANK(O1480), "", (TODAY()-O1480)/365))</f>
        <v/>
      </c>
      <c r="V1480" s="38" t="str">
        <f aca="false">IF(ISBLANK(B1480),"",IF( ISBLANK(O1480), "", ($Z$41-O1480)/365))</f>
        <v/>
      </c>
    </row>
    <row r="1481" customFormat="false" ht="15" hidden="false" customHeight="false" outlineLevel="0" collapsed="false">
      <c r="A1481" s="1" t="n">
        <v>1485</v>
      </c>
      <c r="B1481" s="28" t="n">
        <v>678</v>
      </c>
      <c r="C1481" s="29"/>
      <c r="D1481" s="30" t="str">
        <f aca="false">CONCATENATE(E1481,", ",F1481,", кв-ры: ",H1481,", агр: ",I1481,", ",W1481)</f>
        <v>, , кв-ры: 117,127,137,147,, агр: , </v>
      </c>
      <c r="E1481" s="31"/>
      <c r="F1481" s="31"/>
      <c r="G1481" s="31"/>
      <c r="H1481" s="31" t="s">
        <v>263</v>
      </c>
      <c r="I1481" s="32"/>
      <c r="J1481" s="4"/>
      <c r="K1481" s="46"/>
      <c r="L1481" s="34" t="str">
        <f aca="false">IF(ISBLANK(K1481),"a","b")</f>
        <v>a</v>
      </c>
      <c r="M1481" s="34" t="str">
        <f aca="false">IF(ISBLANK(B1481),"",IF(L1481="b",K1481,IF(L1481="a","")))</f>
        <v/>
      </c>
      <c r="N1481" s="35" t="n">
        <f aca="false">IF(ISBLANK(B1481),"",IF( ISBLANK(K1481), , IF( ISBLANK(O1481), 1,) ))</f>
        <v>0</v>
      </c>
      <c r="O1481" s="44"/>
      <c r="P1481" s="37" t="str">
        <f aca="false">IF(ISBLANK(O1481),"a","b")</f>
        <v>a</v>
      </c>
      <c r="Q1481" s="34" t="str">
        <f aca="false">IF(ISBLANK(B1481),"",IF(P1481="b",O1481,IF(P1481="a","")))</f>
        <v/>
      </c>
      <c r="R1481" s="35" t="n">
        <f aca="false">IF(ISBLANK(B1481),"",IF( ISBLANK(O1481), , 1))</f>
        <v>0</v>
      </c>
      <c r="S1481" s="38" t="str">
        <f aca="true">IF(ISBLANK(B1481),"",IF( ISBLANK(K1481), "" , IF( ISBLANK(O1481), (TODAY()-K1481)/365, (O1481-K1481)/365)) )</f>
        <v/>
      </c>
      <c r="T1481" s="38" t="str">
        <f aca="false">IF(ISBLANK(B1481),"",IF( ISBLANK(K1481), "" , IF( ISBLANK(O1481), ($Z$41-K1481)/365, (O1481-K1481)/365)) )</f>
        <v/>
      </c>
      <c r="U1481" s="38" t="str">
        <f aca="true">IF(ISBLANK(B1481),"",IF( ISBLANK(O1481), "", (TODAY()-O1481)/365))</f>
        <v/>
      </c>
      <c r="V1481" s="38" t="str">
        <f aca="false">IF(ISBLANK(B1481),"",IF( ISBLANK(O1481), "", ($Z$41-O1481)/365))</f>
        <v/>
      </c>
    </row>
    <row r="1482" customFormat="false" ht="15" hidden="false" customHeight="false" outlineLevel="0" collapsed="false">
      <c r="A1482" s="1" t="n">
        <v>1486</v>
      </c>
      <c r="B1482" s="28" t="n">
        <v>679</v>
      </c>
      <c r="C1482" s="29"/>
      <c r="D1482" s="30" t="str">
        <f aca="false">CONCATENATE(E1482,", ",F1482,", кв-ры: ",H1482,", агр: ",I1482,", ",W1482)</f>
        <v>, , кв-ры: 118,128,138,148,, агр: , </v>
      </c>
      <c r="E1482" s="31"/>
      <c r="F1482" s="31"/>
      <c r="G1482" s="31"/>
      <c r="H1482" s="31" t="s">
        <v>264</v>
      </c>
      <c r="I1482" s="32"/>
      <c r="J1482" s="4"/>
      <c r="K1482" s="46"/>
      <c r="L1482" s="34" t="str">
        <f aca="false">IF(ISBLANK(K1482),"a","b")</f>
        <v>a</v>
      </c>
      <c r="M1482" s="34" t="str">
        <f aca="false">IF(ISBLANK(B1482),"",IF(L1482="b",K1482,IF(L1482="a","")))</f>
        <v/>
      </c>
      <c r="N1482" s="35" t="n">
        <f aca="false">IF(ISBLANK(B1482),"",IF( ISBLANK(K1482), , IF( ISBLANK(O1482), 1,) ))</f>
        <v>0</v>
      </c>
      <c r="O1482" s="44"/>
      <c r="P1482" s="37" t="str">
        <f aca="false">IF(ISBLANK(O1482),"a","b")</f>
        <v>a</v>
      </c>
      <c r="Q1482" s="34" t="str">
        <f aca="false">IF(ISBLANK(B1482),"",IF(P1482="b",O1482,IF(P1482="a","")))</f>
        <v/>
      </c>
      <c r="R1482" s="35" t="n">
        <f aca="false">IF(ISBLANK(B1482),"",IF( ISBLANK(O1482), , 1))</f>
        <v>0</v>
      </c>
      <c r="S1482" s="38" t="str">
        <f aca="true">IF(ISBLANK(B1482),"",IF( ISBLANK(K1482), "" , IF( ISBLANK(O1482), (TODAY()-K1482)/365, (O1482-K1482)/365)) )</f>
        <v/>
      </c>
      <c r="T1482" s="38" t="str">
        <f aca="false">IF(ISBLANK(B1482),"",IF( ISBLANK(K1482), "" , IF( ISBLANK(O1482), ($Z$41-K1482)/365, (O1482-K1482)/365)) )</f>
        <v/>
      </c>
      <c r="U1482" s="38" t="str">
        <f aca="true">IF(ISBLANK(B1482),"",IF( ISBLANK(O1482), "", (TODAY()-O1482)/365))</f>
        <v/>
      </c>
      <c r="V1482" s="38" t="str">
        <f aca="false">IF(ISBLANK(B1482),"",IF( ISBLANK(O1482), "", ($Z$41-O1482)/365))</f>
        <v/>
      </c>
    </row>
    <row r="1483" customFormat="false" ht="15" hidden="false" customHeight="false" outlineLevel="0" collapsed="false">
      <c r="A1483" s="1" t="n">
        <v>1487</v>
      </c>
      <c r="B1483" s="28" t="n">
        <v>680</v>
      </c>
      <c r="C1483" s="29"/>
      <c r="D1483" s="30" t="str">
        <f aca="false">CONCATENATE(E1483,", ",F1483,", кв-ры: ",H1483,", агр: ",I1483,", ",W1483)</f>
        <v>, , кв-ры: 119,129,139,149,, агр: , </v>
      </c>
      <c r="E1483" s="31"/>
      <c r="F1483" s="31"/>
      <c r="G1483" s="31"/>
      <c r="H1483" s="31" t="s">
        <v>265</v>
      </c>
      <c r="I1483" s="32"/>
      <c r="J1483" s="4"/>
      <c r="K1483" s="46"/>
      <c r="L1483" s="34" t="str">
        <f aca="false">IF(ISBLANK(K1483),"a","b")</f>
        <v>a</v>
      </c>
      <c r="M1483" s="34" t="str">
        <f aca="false">IF(ISBLANK(B1483),"",IF(L1483="b",K1483,IF(L1483="a","")))</f>
        <v/>
      </c>
      <c r="N1483" s="35" t="n">
        <f aca="false">IF(ISBLANK(B1483),"",IF( ISBLANK(K1483), , IF( ISBLANK(O1483), 1,) ))</f>
        <v>0</v>
      </c>
      <c r="O1483" s="44"/>
      <c r="P1483" s="37" t="str">
        <f aca="false">IF(ISBLANK(O1483),"a","b")</f>
        <v>a</v>
      </c>
      <c r="Q1483" s="34" t="str">
        <f aca="false">IF(ISBLANK(B1483),"",IF(P1483="b",O1483,IF(P1483="a","")))</f>
        <v/>
      </c>
      <c r="R1483" s="35" t="n">
        <f aca="false">IF(ISBLANK(B1483),"",IF( ISBLANK(O1483), , 1))</f>
        <v>0</v>
      </c>
      <c r="S1483" s="38" t="str">
        <f aca="true">IF(ISBLANK(B1483),"",IF( ISBLANK(K1483), "" , IF( ISBLANK(O1483), (TODAY()-K1483)/365, (O1483-K1483)/365)) )</f>
        <v/>
      </c>
      <c r="T1483" s="38" t="str">
        <f aca="false">IF(ISBLANK(B1483),"",IF( ISBLANK(K1483), "" , IF( ISBLANK(O1483), ($Z$41-K1483)/365, (O1483-K1483)/365)) )</f>
        <v/>
      </c>
      <c r="U1483" s="38" t="str">
        <f aca="true">IF(ISBLANK(B1483),"",IF( ISBLANK(O1483), "", (TODAY()-O1483)/365))</f>
        <v/>
      </c>
      <c r="V1483" s="38" t="str">
        <f aca="false">IF(ISBLANK(B1483),"",IF( ISBLANK(O1483), "", ($Z$41-O1483)/365))</f>
        <v/>
      </c>
    </row>
    <row r="1484" customFormat="false" ht="15" hidden="false" customHeight="false" outlineLevel="0" collapsed="false">
      <c r="A1484" s="1" t="n">
        <v>1488</v>
      </c>
      <c r="B1484" s="28" t="n">
        <v>681</v>
      </c>
      <c r="C1484" s="29"/>
      <c r="D1484" s="30" t="str">
        <f aca="false">CONCATENATE(E1484,", ",F1484,", кв-ры: ",H1484,", агр: ",I1484,", ",W1484)</f>
        <v>, , кв-ры: 120,130,140,150,, агр: , </v>
      </c>
      <c r="E1484" s="31"/>
      <c r="F1484" s="31"/>
      <c r="G1484" s="31"/>
      <c r="H1484" s="31" t="s">
        <v>266</v>
      </c>
      <c r="I1484" s="32"/>
      <c r="J1484" s="4"/>
      <c r="K1484" s="46"/>
      <c r="L1484" s="34" t="str">
        <f aca="false">IF(ISBLANK(K1484),"a","b")</f>
        <v>a</v>
      </c>
      <c r="M1484" s="34" t="str">
        <f aca="false">IF(ISBLANK(B1484),"",IF(L1484="b",K1484,IF(L1484="a","")))</f>
        <v/>
      </c>
      <c r="N1484" s="35" t="n">
        <f aca="false">IF(ISBLANK(B1484),"",IF( ISBLANK(K1484), , IF( ISBLANK(O1484), 1,) ))</f>
        <v>0</v>
      </c>
      <c r="O1484" s="44"/>
      <c r="P1484" s="37" t="str">
        <f aca="false">IF(ISBLANK(O1484),"a","b")</f>
        <v>a</v>
      </c>
      <c r="Q1484" s="34" t="str">
        <f aca="false">IF(ISBLANK(B1484),"",IF(P1484="b",O1484,IF(P1484="a","")))</f>
        <v/>
      </c>
      <c r="R1484" s="35" t="n">
        <f aca="false">IF(ISBLANK(B1484),"",IF( ISBLANK(O1484), , 1))</f>
        <v>0</v>
      </c>
      <c r="S1484" s="38" t="str">
        <f aca="true">IF(ISBLANK(B1484),"",IF( ISBLANK(K1484), "" , IF( ISBLANK(O1484), (TODAY()-K1484)/365, (O1484-K1484)/365)) )</f>
        <v/>
      </c>
      <c r="T1484" s="38" t="str">
        <f aca="false">IF(ISBLANK(B1484),"",IF( ISBLANK(K1484), "" , IF( ISBLANK(O1484), ($Z$41-K1484)/365, (O1484-K1484)/365)) )</f>
        <v/>
      </c>
      <c r="U1484" s="38" t="str">
        <f aca="true">IF(ISBLANK(B1484),"",IF( ISBLANK(O1484), "", (TODAY()-O1484)/365))</f>
        <v/>
      </c>
      <c r="V1484" s="38" t="str">
        <f aca="false">IF(ISBLANK(B1484),"",IF( ISBLANK(O1484), "", ($Z$41-O1484)/365))</f>
        <v/>
      </c>
    </row>
    <row r="1485" customFormat="false" ht="15" hidden="false" customHeight="false" outlineLevel="0" collapsed="false">
      <c r="A1485" s="1" t="n">
        <v>1489</v>
      </c>
      <c r="B1485" s="28" t="n">
        <v>682</v>
      </c>
      <c r="C1485" s="29" t="n">
        <v>15</v>
      </c>
      <c r="D1485" s="30" t="str">
        <f aca="false">CONCATENATE(E1485,", ",F1485,", кв-ры: ",H1485,", агр: ",I1485,", ",W1485)</f>
        <v> Гагарина, 18, кв-ры: 1,11,21,31,41,51,61,71,81,, агр: , </v>
      </c>
      <c r="E1485" s="31" t="s">
        <v>246</v>
      </c>
      <c r="F1485" s="31" t="n">
        <v>18</v>
      </c>
      <c r="G1485" s="31" t="n">
        <v>84</v>
      </c>
      <c r="H1485" s="31" t="s">
        <v>120</v>
      </c>
      <c r="I1485" s="32"/>
      <c r="J1485" s="4"/>
      <c r="K1485" s="46"/>
      <c r="L1485" s="34" t="str">
        <f aca="false">IF(ISBLANK(K1485),"a","b")</f>
        <v>a</v>
      </c>
      <c r="M1485" s="34" t="str">
        <f aca="false">IF(ISBLANK(B1485),"",IF(L1485="b",K1485,IF(L1485="a","")))</f>
        <v/>
      </c>
      <c r="N1485" s="35" t="n">
        <f aca="false">IF(ISBLANK(B1485),"",IF( ISBLANK(K1485), , IF( ISBLANK(O1485), 1,) ))</f>
        <v>0</v>
      </c>
      <c r="O1485" s="44"/>
      <c r="P1485" s="37" t="str">
        <f aca="false">IF(ISBLANK(O1485),"a","b")</f>
        <v>a</v>
      </c>
      <c r="Q1485" s="34" t="str">
        <f aca="false">IF(ISBLANK(B1485),"",IF(P1485="b",O1485,IF(P1485="a","")))</f>
        <v/>
      </c>
      <c r="R1485" s="35" t="n">
        <f aca="false">IF(ISBLANK(B1485),"",IF( ISBLANK(O1485), , 1))</f>
        <v>0</v>
      </c>
      <c r="S1485" s="38" t="str">
        <f aca="true">IF(ISBLANK(B1485),"",IF( ISBLANK(K1485), "" , IF( ISBLANK(O1485), (TODAY()-K1485)/365, (O1485-K1485)/365)) )</f>
        <v/>
      </c>
      <c r="T1485" s="38" t="str">
        <f aca="false">IF(ISBLANK(B1485),"",IF( ISBLANK(K1485), "" , IF( ISBLANK(O1485), ($Z$41-K1485)/365, (O1485-K1485)/365)) )</f>
        <v/>
      </c>
      <c r="U1485" s="38" t="str">
        <f aca="true">IF(ISBLANK(B1485),"",IF( ISBLANK(O1485), "", (TODAY()-O1485)/365))</f>
        <v/>
      </c>
      <c r="V1485" s="38" t="str">
        <f aca="false">IF(ISBLANK(B1485),"",IF( ISBLANK(O1485), "", ($Z$41-O1485)/365))</f>
        <v/>
      </c>
    </row>
    <row r="1486" customFormat="false" ht="15" hidden="false" customHeight="false" outlineLevel="0" collapsed="false">
      <c r="A1486" s="1" t="n">
        <v>1490</v>
      </c>
      <c r="B1486" s="28" t="n">
        <v>683</v>
      </c>
      <c r="C1486" s="29"/>
      <c r="D1486" s="30" t="str">
        <f aca="false">CONCATENATE(E1486,", ",F1486,", кв-ры: ",H1486,", агр: ",I1486,", ",W1486)</f>
        <v>, , кв-ры: 2,12,22,32,42,52,62,72,82,, агр: , </v>
      </c>
      <c r="E1486" s="31"/>
      <c r="F1486" s="31"/>
      <c r="G1486" s="31"/>
      <c r="H1486" s="31" t="s">
        <v>121</v>
      </c>
      <c r="I1486" s="32"/>
      <c r="J1486" s="4"/>
      <c r="K1486" s="46"/>
      <c r="L1486" s="34" t="str">
        <f aca="false">IF(ISBLANK(K1486),"a","b")</f>
        <v>a</v>
      </c>
      <c r="M1486" s="34" t="str">
        <f aca="false">IF(ISBLANK(B1486),"",IF(L1486="b",K1486,IF(L1486="a","")))</f>
        <v/>
      </c>
      <c r="N1486" s="35" t="n">
        <f aca="false">IF(ISBLANK(B1486),"",IF( ISBLANK(K1486), , IF( ISBLANK(O1486), 1,) ))</f>
        <v>0</v>
      </c>
      <c r="O1486" s="44"/>
      <c r="P1486" s="37" t="str">
        <f aca="false">IF(ISBLANK(O1486),"a","b")</f>
        <v>a</v>
      </c>
      <c r="Q1486" s="34" t="str">
        <f aca="false">IF(ISBLANK(B1486),"",IF(P1486="b",O1486,IF(P1486="a","")))</f>
        <v/>
      </c>
      <c r="R1486" s="35" t="n">
        <f aca="false">IF(ISBLANK(B1486),"",IF( ISBLANK(O1486), , 1))</f>
        <v>0</v>
      </c>
      <c r="S1486" s="38" t="str">
        <f aca="true">IF(ISBLANK(B1486),"",IF( ISBLANK(K1486), "" , IF( ISBLANK(O1486), (TODAY()-K1486)/365, (O1486-K1486)/365)) )</f>
        <v/>
      </c>
      <c r="T1486" s="38" t="str">
        <f aca="false">IF(ISBLANK(B1486),"",IF( ISBLANK(K1486), "" , IF( ISBLANK(O1486), ($Z$41-K1486)/365, (O1486-K1486)/365)) )</f>
        <v/>
      </c>
      <c r="U1486" s="38" t="str">
        <f aca="true">IF(ISBLANK(B1486),"",IF( ISBLANK(O1486), "", (TODAY()-O1486)/365))</f>
        <v/>
      </c>
      <c r="V1486" s="38" t="str">
        <f aca="false">IF(ISBLANK(B1486),"",IF( ISBLANK(O1486), "", ($Z$41-O1486)/365))</f>
        <v/>
      </c>
    </row>
    <row r="1487" customFormat="false" ht="15" hidden="false" customHeight="false" outlineLevel="0" collapsed="false">
      <c r="A1487" s="1" t="n">
        <v>1491</v>
      </c>
      <c r="B1487" s="28" t="n">
        <v>684</v>
      </c>
      <c r="C1487" s="29"/>
      <c r="D1487" s="30" t="str">
        <f aca="false">CONCATENATE(E1487,", ",F1487,", кв-ры: ",H1487,", агр: ",I1487,", ",W1487)</f>
        <v>, , кв-ры: 3,13,23,33,43,53,63,73,83,, агр: , </v>
      </c>
      <c r="E1487" s="31"/>
      <c r="F1487" s="31"/>
      <c r="G1487" s="31"/>
      <c r="H1487" s="31" t="s">
        <v>122</v>
      </c>
      <c r="I1487" s="32"/>
      <c r="J1487" s="4"/>
      <c r="K1487" s="46"/>
      <c r="L1487" s="34" t="str">
        <f aca="false">IF(ISBLANK(K1487),"a","b")</f>
        <v>a</v>
      </c>
      <c r="M1487" s="34" t="str">
        <f aca="false">IF(ISBLANK(B1487),"",IF(L1487="b",K1487,IF(L1487="a","")))</f>
        <v/>
      </c>
      <c r="N1487" s="35" t="n">
        <f aca="false">IF(ISBLANK(B1487),"",IF( ISBLANK(K1487), , IF( ISBLANK(O1487), 1,) ))</f>
        <v>0</v>
      </c>
      <c r="O1487" s="44"/>
      <c r="P1487" s="37" t="str">
        <f aca="false">IF(ISBLANK(O1487),"a","b")</f>
        <v>a</v>
      </c>
      <c r="Q1487" s="34" t="str">
        <f aca="false">IF(ISBLANK(B1487),"",IF(P1487="b",O1487,IF(P1487="a","")))</f>
        <v/>
      </c>
      <c r="R1487" s="35" t="n">
        <f aca="false">IF(ISBLANK(B1487),"",IF( ISBLANK(O1487), , 1))</f>
        <v>0</v>
      </c>
      <c r="S1487" s="38" t="str">
        <f aca="true">IF(ISBLANK(B1487),"",IF( ISBLANK(K1487), "" , IF( ISBLANK(O1487), (TODAY()-K1487)/365, (O1487-K1487)/365)) )</f>
        <v/>
      </c>
      <c r="T1487" s="38" t="str">
        <f aca="false">IF(ISBLANK(B1487),"",IF( ISBLANK(K1487), "" , IF( ISBLANK(O1487), ($Z$41-K1487)/365, (O1487-K1487)/365)) )</f>
        <v/>
      </c>
      <c r="U1487" s="38" t="str">
        <f aca="true">IF(ISBLANK(B1487),"",IF( ISBLANK(O1487), "", (TODAY()-O1487)/365))</f>
        <v/>
      </c>
      <c r="V1487" s="38" t="str">
        <f aca="false">IF(ISBLANK(B1487),"",IF( ISBLANK(O1487), "", ($Z$41-O1487)/365))</f>
        <v/>
      </c>
    </row>
    <row r="1488" customFormat="false" ht="15" hidden="false" customHeight="false" outlineLevel="0" collapsed="false">
      <c r="A1488" s="1" t="n">
        <v>1492</v>
      </c>
      <c r="B1488" s="28" t="n">
        <v>685</v>
      </c>
      <c r="C1488" s="29"/>
      <c r="D1488" s="30" t="str">
        <f aca="false">CONCATENATE(E1488,", ",F1488,", кв-ры: ",H1488,", агр: ",I1488,", ",W1488)</f>
        <v>, , кв-ры: 4,14,24,34,44,54,64,74,84,, агр: , </v>
      </c>
      <c r="E1488" s="31"/>
      <c r="F1488" s="31"/>
      <c r="G1488" s="31"/>
      <c r="H1488" s="31" t="s">
        <v>123</v>
      </c>
      <c r="I1488" s="32"/>
      <c r="J1488" s="4"/>
      <c r="K1488" s="46"/>
      <c r="L1488" s="34" t="str">
        <f aca="false">IF(ISBLANK(K1488),"a","b")</f>
        <v>a</v>
      </c>
      <c r="M1488" s="34" t="str">
        <f aca="false">IF(ISBLANK(B1488),"",IF(L1488="b",K1488,IF(L1488="a","")))</f>
        <v/>
      </c>
      <c r="N1488" s="35" t="n">
        <f aca="false">IF(ISBLANK(B1488),"",IF( ISBLANK(K1488), , IF( ISBLANK(O1488), 1,) ))</f>
        <v>0</v>
      </c>
      <c r="O1488" s="44"/>
      <c r="P1488" s="37" t="str">
        <f aca="false">IF(ISBLANK(O1488),"a","b")</f>
        <v>a</v>
      </c>
      <c r="Q1488" s="34" t="str">
        <f aca="false">IF(ISBLANK(B1488),"",IF(P1488="b",O1488,IF(P1488="a","")))</f>
        <v/>
      </c>
      <c r="R1488" s="35" t="n">
        <f aca="false">IF(ISBLANK(B1488),"",IF( ISBLANK(O1488), , 1))</f>
        <v>0</v>
      </c>
      <c r="S1488" s="38" t="str">
        <f aca="true">IF(ISBLANK(B1488),"",IF( ISBLANK(K1488), "" , IF( ISBLANK(O1488), (TODAY()-K1488)/365, (O1488-K1488)/365)) )</f>
        <v/>
      </c>
      <c r="T1488" s="38" t="str">
        <f aca="false">IF(ISBLANK(B1488),"",IF( ISBLANK(K1488), "" , IF( ISBLANK(O1488), ($Z$41-K1488)/365, (O1488-K1488)/365)) )</f>
        <v/>
      </c>
      <c r="U1488" s="38" t="str">
        <f aca="true">IF(ISBLANK(B1488),"",IF( ISBLANK(O1488), "", (TODAY()-O1488)/365))</f>
        <v/>
      </c>
      <c r="V1488" s="38" t="str">
        <f aca="false">IF(ISBLANK(B1488),"",IF( ISBLANK(O1488), "", ($Z$41-O1488)/365))</f>
        <v/>
      </c>
    </row>
    <row r="1489" customFormat="false" ht="15" hidden="false" customHeight="false" outlineLevel="0" collapsed="false">
      <c r="A1489" s="1" t="n">
        <v>1493</v>
      </c>
      <c r="B1489" s="28" t="n">
        <v>686</v>
      </c>
      <c r="C1489" s="29"/>
      <c r="D1489" s="30" t="str">
        <f aca="false">CONCATENATE(E1489,", ",F1489,", кв-ры: ",H1489,", агр: ",I1489,", ",W1489)</f>
        <v>, , кв-ры: 5,15,25,35,45,55,65,75,, агр: , </v>
      </c>
      <c r="E1489" s="31"/>
      <c r="F1489" s="31"/>
      <c r="G1489" s="31"/>
      <c r="H1489" s="31" t="s">
        <v>70</v>
      </c>
      <c r="I1489" s="32"/>
      <c r="J1489" s="4"/>
      <c r="K1489" s="46"/>
      <c r="L1489" s="34" t="str">
        <f aca="false">IF(ISBLANK(K1489),"a","b")</f>
        <v>a</v>
      </c>
      <c r="M1489" s="34" t="str">
        <f aca="false">IF(ISBLANK(B1489),"",IF(L1489="b",K1489,IF(L1489="a","")))</f>
        <v/>
      </c>
      <c r="N1489" s="35" t="n">
        <f aca="false">IF(ISBLANK(B1489),"",IF( ISBLANK(K1489), , IF( ISBLANK(O1489), 1,) ))</f>
        <v>0</v>
      </c>
      <c r="O1489" s="44"/>
      <c r="P1489" s="37" t="str">
        <f aca="false">IF(ISBLANK(O1489),"a","b")</f>
        <v>a</v>
      </c>
      <c r="Q1489" s="34" t="str">
        <f aca="false">IF(ISBLANK(B1489),"",IF(P1489="b",O1489,IF(P1489="a","")))</f>
        <v/>
      </c>
      <c r="R1489" s="35" t="n">
        <f aca="false">IF(ISBLANK(B1489),"",IF( ISBLANK(O1489), , 1))</f>
        <v>0</v>
      </c>
      <c r="S1489" s="38" t="str">
        <f aca="true">IF(ISBLANK(B1489),"",IF( ISBLANK(K1489), "" , IF( ISBLANK(O1489), (TODAY()-K1489)/365, (O1489-K1489)/365)) )</f>
        <v/>
      </c>
      <c r="T1489" s="38" t="str">
        <f aca="false">IF(ISBLANK(B1489),"",IF( ISBLANK(K1489), "" , IF( ISBLANK(O1489), ($Z$41-K1489)/365, (O1489-K1489)/365)) )</f>
        <v/>
      </c>
      <c r="U1489" s="38" t="str">
        <f aca="true">IF(ISBLANK(B1489),"",IF( ISBLANK(O1489), "", (TODAY()-O1489)/365))</f>
        <v/>
      </c>
      <c r="V1489" s="38" t="str">
        <f aca="false">IF(ISBLANK(B1489),"",IF( ISBLANK(O1489), "", ($Z$41-O1489)/365))</f>
        <v/>
      </c>
    </row>
    <row r="1490" customFormat="false" ht="15" hidden="false" customHeight="false" outlineLevel="0" collapsed="false">
      <c r="A1490" s="1" t="n">
        <v>1494</v>
      </c>
      <c r="B1490" s="28" t="n">
        <v>687</v>
      </c>
      <c r="C1490" s="29"/>
      <c r="D1490" s="30" t="str">
        <f aca="false">CONCATENATE(E1490,", ",F1490,", кв-ры: ",H1490,", агр: ",I1490,", ",W1490)</f>
        <v>, , кв-ры: 6,16,26,36,46,56,66,76,, агр: , </v>
      </c>
      <c r="E1490" s="31"/>
      <c r="F1490" s="31"/>
      <c r="G1490" s="31"/>
      <c r="H1490" s="31" t="s">
        <v>124</v>
      </c>
      <c r="I1490" s="32"/>
      <c r="J1490" s="4"/>
      <c r="K1490" s="46"/>
      <c r="L1490" s="34" t="str">
        <f aca="false">IF(ISBLANK(K1490),"a","b")</f>
        <v>a</v>
      </c>
      <c r="M1490" s="34" t="str">
        <f aca="false">IF(ISBLANK(B1490),"",IF(L1490="b",K1490,IF(L1490="a","")))</f>
        <v/>
      </c>
      <c r="N1490" s="35" t="n">
        <f aca="false">IF(ISBLANK(B1490),"",IF( ISBLANK(K1490), , IF( ISBLANK(O1490), 1,) ))</f>
        <v>0</v>
      </c>
      <c r="O1490" s="44"/>
      <c r="P1490" s="37" t="str">
        <f aca="false">IF(ISBLANK(O1490),"a","b")</f>
        <v>a</v>
      </c>
      <c r="Q1490" s="34" t="str">
        <f aca="false">IF(ISBLANK(B1490),"",IF(P1490="b",O1490,IF(P1490="a","")))</f>
        <v/>
      </c>
      <c r="R1490" s="35" t="n">
        <f aca="false">IF(ISBLANK(B1490),"",IF( ISBLANK(O1490), , 1))</f>
        <v>0</v>
      </c>
      <c r="S1490" s="38" t="str">
        <f aca="true">IF(ISBLANK(B1490),"",IF( ISBLANK(K1490), "" , IF( ISBLANK(O1490), (TODAY()-K1490)/365, (O1490-K1490)/365)) )</f>
        <v/>
      </c>
      <c r="T1490" s="38" t="str">
        <f aca="false">IF(ISBLANK(B1490),"",IF( ISBLANK(K1490), "" , IF( ISBLANK(O1490), ($Z$41-K1490)/365, (O1490-K1490)/365)) )</f>
        <v/>
      </c>
      <c r="U1490" s="38" t="str">
        <f aca="true">IF(ISBLANK(B1490),"",IF( ISBLANK(O1490), "", (TODAY()-O1490)/365))</f>
        <v/>
      </c>
      <c r="V1490" s="38" t="str">
        <f aca="false">IF(ISBLANK(B1490),"",IF( ISBLANK(O1490), "", ($Z$41-O1490)/365))</f>
        <v/>
      </c>
    </row>
    <row r="1491" customFormat="false" ht="15" hidden="false" customHeight="false" outlineLevel="0" collapsed="false">
      <c r="A1491" s="1" t="n">
        <v>1495</v>
      </c>
      <c r="B1491" s="28" t="n">
        <v>688</v>
      </c>
      <c r="C1491" s="29"/>
      <c r="D1491" s="30" t="str">
        <f aca="false">CONCATENATE(E1491,", ",F1491,", кв-ры: ",H1491,", агр: ",I1491,", ",W1491)</f>
        <v>, , кв-ры: 7,17,27,37,47,57,67,77,, агр: , </v>
      </c>
      <c r="E1491" s="31"/>
      <c r="F1491" s="31"/>
      <c r="G1491" s="31"/>
      <c r="H1491" s="31" t="s">
        <v>125</v>
      </c>
      <c r="I1491" s="32"/>
      <c r="J1491" s="4"/>
      <c r="K1491" s="46"/>
      <c r="L1491" s="34" t="str">
        <f aca="false">IF(ISBLANK(K1491),"a","b")</f>
        <v>a</v>
      </c>
      <c r="M1491" s="34" t="str">
        <f aca="false">IF(ISBLANK(B1491),"",IF(L1491="b",K1491,IF(L1491="a","")))</f>
        <v/>
      </c>
      <c r="N1491" s="35" t="n">
        <f aca="false">IF(ISBLANK(B1491),"",IF( ISBLANK(K1491), , IF( ISBLANK(O1491), 1,) ))</f>
        <v>0</v>
      </c>
      <c r="O1491" s="44"/>
      <c r="P1491" s="37" t="str">
        <f aca="false">IF(ISBLANK(O1491),"a","b")</f>
        <v>a</v>
      </c>
      <c r="Q1491" s="34" t="str">
        <f aca="false">IF(ISBLANK(B1491),"",IF(P1491="b",O1491,IF(P1491="a","")))</f>
        <v/>
      </c>
      <c r="R1491" s="35" t="n">
        <f aca="false">IF(ISBLANK(B1491),"",IF( ISBLANK(O1491), , 1))</f>
        <v>0</v>
      </c>
      <c r="S1491" s="38" t="str">
        <f aca="true">IF(ISBLANK(B1491),"",IF( ISBLANK(K1491), "" , IF( ISBLANK(O1491), (TODAY()-K1491)/365, (O1491-K1491)/365)) )</f>
        <v/>
      </c>
      <c r="T1491" s="38" t="str">
        <f aca="false">IF(ISBLANK(B1491),"",IF( ISBLANK(K1491), "" , IF( ISBLANK(O1491), ($Z$41-K1491)/365, (O1491-K1491)/365)) )</f>
        <v/>
      </c>
      <c r="U1491" s="38" t="str">
        <f aca="true">IF(ISBLANK(B1491),"",IF( ISBLANK(O1491), "", (TODAY()-O1491)/365))</f>
        <v/>
      </c>
      <c r="V1491" s="38" t="str">
        <f aca="false">IF(ISBLANK(B1491),"",IF( ISBLANK(O1491), "", ($Z$41-O1491)/365))</f>
        <v/>
      </c>
    </row>
    <row r="1492" customFormat="false" ht="15" hidden="false" customHeight="false" outlineLevel="0" collapsed="false">
      <c r="A1492" s="1" t="n">
        <v>1496</v>
      </c>
      <c r="B1492" s="28" t="n">
        <v>689</v>
      </c>
      <c r="C1492" s="29"/>
      <c r="D1492" s="30" t="str">
        <f aca="false">CONCATENATE(E1492,", ",F1492,", кв-ры: ",H1492,", агр: ",I1492,", ",W1492)</f>
        <v>, , кв-ры: 8,18,28,38,48,58,68,78,, агр: , </v>
      </c>
      <c r="E1492" s="31"/>
      <c r="F1492" s="31"/>
      <c r="G1492" s="31"/>
      <c r="H1492" s="31" t="s">
        <v>126</v>
      </c>
      <c r="I1492" s="32"/>
      <c r="J1492" s="4"/>
      <c r="K1492" s="46"/>
      <c r="L1492" s="34" t="str">
        <f aca="false">IF(ISBLANK(K1492),"a","b")</f>
        <v>a</v>
      </c>
      <c r="M1492" s="34" t="str">
        <f aca="false">IF(ISBLANK(B1492),"",IF(L1492="b",K1492,IF(L1492="a","")))</f>
        <v/>
      </c>
      <c r="N1492" s="35" t="n">
        <f aca="false">IF(ISBLANK(B1492),"",IF( ISBLANK(K1492), , IF( ISBLANK(O1492), 1,) ))</f>
        <v>0</v>
      </c>
      <c r="O1492" s="44"/>
      <c r="P1492" s="37" t="str">
        <f aca="false">IF(ISBLANK(O1492),"a","b")</f>
        <v>a</v>
      </c>
      <c r="Q1492" s="34" t="str">
        <f aca="false">IF(ISBLANK(B1492),"",IF(P1492="b",O1492,IF(P1492="a","")))</f>
        <v/>
      </c>
      <c r="R1492" s="35" t="n">
        <f aca="false">IF(ISBLANK(B1492),"",IF( ISBLANK(O1492), , 1))</f>
        <v>0</v>
      </c>
      <c r="S1492" s="38" t="str">
        <f aca="true">IF(ISBLANK(B1492),"",IF( ISBLANK(K1492), "" , IF( ISBLANK(O1492), (TODAY()-K1492)/365, (O1492-K1492)/365)) )</f>
        <v/>
      </c>
      <c r="T1492" s="38" t="str">
        <f aca="false">IF(ISBLANK(B1492),"",IF( ISBLANK(K1492), "" , IF( ISBLANK(O1492), ($Z$41-K1492)/365, (O1492-K1492)/365)) )</f>
        <v/>
      </c>
      <c r="U1492" s="38" t="str">
        <f aca="true">IF(ISBLANK(B1492),"",IF( ISBLANK(O1492), "", (TODAY()-O1492)/365))</f>
        <v/>
      </c>
      <c r="V1492" s="38" t="str">
        <f aca="false">IF(ISBLANK(B1492),"",IF( ISBLANK(O1492), "", ($Z$41-O1492)/365))</f>
        <v/>
      </c>
    </row>
    <row r="1493" customFormat="false" ht="15" hidden="false" customHeight="false" outlineLevel="0" collapsed="false">
      <c r="A1493" s="1" t="n">
        <v>1497</v>
      </c>
      <c r="B1493" s="28" t="n">
        <v>690</v>
      </c>
      <c r="C1493" s="29"/>
      <c r="D1493" s="30" t="str">
        <f aca="false">CONCATENATE(E1493,", ",F1493,", кв-ры: ",H1493,", агр: ",I1493,", ",W1493)</f>
        <v>, , кв-ры: 9,19,29,39,49,59,69,79,, агр: , </v>
      </c>
      <c r="E1493" s="31"/>
      <c r="F1493" s="31"/>
      <c r="G1493" s="31"/>
      <c r="H1493" s="31" t="s">
        <v>127</v>
      </c>
      <c r="I1493" s="32"/>
      <c r="J1493" s="4"/>
      <c r="K1493" s="46"/>
      <c r="L1493" s="34" t="str">
        <f aca="false">IF(ISBLANK(K1493),"a","b")</f>
        <v>a</v>
      </c>
      <c r="M1493" s="34" t="str">
        <f aca="false">IF(ISBLANK(B1493),"",IF(L1493="b",K1493,IF(L1493="a","")))</f>
        <v/>
      </c>
      <c r="N1493" s="35" t="n">
        <f aca="false">IF(ISBLANK(B1493),"",IF( ISBLANK(K1493), , IF( ISBLANK(O1493), 1,) ))</f>
        <v>0</v>
      </c>
      <c r="O1493" s="44"/>
      <c r="P1493" s="37" t="str">
        <f aca="false">IF(ISBLANK(O1493),"a","b")</f>
        <v>a</v>
      </c>
      <c r="Q1493" s="34" t="str">
        <f aca="false">IF(ISBLANK(B1493),"",IF(P1493="b",O1493,IF(P1493="a","")))</f>
        <v/>
      </c>
      <c r="R1493" s="35" t="n">
        <f aca="false">IF(ISBLANK(B1493),"",IF( ISBLANK(O1493), , 1))</f>
        <v>0</v>
      </c>
      <c r="S1493" s="38" t="str">
        <f aca="true">IF(ISBLANK(B1493),"",IF( ISBLANK(K1493), "" , IF( ISBLANK(O1493), (TODAY()-K1493)/365, (O1493-K1493)/365)) )</f>
        <v/>
      </c>
      <c r="T1493" s="38" t="str">
        <f aca="false">IF(ISBLANK(B1493),"",IF( ISBLANK(K1493), "" , IF( ISBLANK(O1493), ($Z$41-K1493)/365, (O1493-K1493)/365)) )</f>
        <v/>
      </c>
      <c r="U1493" s="38" t="str">
        <f aca="true">IF(ISBLANK(B1493),"",IF( ISBLANK(O1493), "", (TODAY()-O1493)/365))</f>
        <v/>
      </c>
      <c r="V1493" s="38" t="str">
        <f aca="false">IF(ISBLANK(B1493),"",IF( ISBLANK(O1493), "", ($Z$41-O1493)/365))</f>
        <v/>
      </c>
    </row>
    <row r="1494" customFormat="false" ht="15" hidden="false" customHeight="false" outlineLevel="0" collapsed="false">
      <c r="A1494" s="1" t="n">
        <v>1498</v>
      </c>
      <c r="B1494" s="28" t="n">
        <v>691</v>
      </c>
      <c r="C1494" s="29"/>
      <c r="D1494" s="30" t="str">
        <f aca="false">CONCATENATE(E1494,", ",F1494,", кв-ры: ",H1494,", агр: ",I1494,", ",W1494)</f>
        <v>, , кв-ры: 10,20,30,40,50,60,70,80,, агр: , </v>
      </c>
      <c r="E1494" s="31"/>
      <c r="F1494" s="31"/>
      <c r="G1494" s="31"/>
      <c r="H1494" s="31" t="s">
        <v>128</v>
      </c>
      <c r="I1494" s="32"/>
      <c r="J1494" s="4"/>
      <c r="K1494" s="46"/>
      <c r="L1494" s="34" t="str">
        <f aca="false">IF(ISBLANK(K1494),"a","b")</f>
        <v>a</v>
      </c>
      <c r="M1494" s="34" t="str">
        <f aca="false">IF(ISBLANK(B1494),"",IF(L1494="b",K1494,IF(L1494="a","")))</f>
        <v/>
      </c>
      <c r="N1494" s="35" t="n">
        <f aca="false">IF(ISBLANK(B1494),"",IF( ISBLANK(K1494), , IF( ISBLANK(O1494), 1,) ))</f>
        <v>0</v>
      </c>
      <c r="O1494" s="44"/>
      <c r="P1494" s="37" t="str">
        <f aca="false">IF(ISBLANK(O1494),"a","b")</f>
        <v>a</v>
      </c>
      <c r="Q1494" s="34" t="str">
        <f aca="false">IF(ISBLANK(B1494),"",IF(P1494="b",O1494,IF(P1494="a","")))</f>
        <v/>
      </c>
      <c r="R1494" s="35" t="n">
        <f aca="false">IF(ISBLANK(B1494),"",IF( ISBLANK(O1494), , 1))</f>
        <v>0</v>
      </c>
      <c r="S1494" s="38" t="str">
        <f aca="true">IF(ISBLANK(B1494),"",IF( ISBLANK(K1494), "" , IF( ISBLANK(O1494), (TODAY()-K1494)/365, (O1494-K1494)/365)) )</f>
        <v/>
      </c>
      <c r="T1494" s="38" t="str">
        <f aca="false">IF(ISBLANK(B1494),"",IF( ISBLANK(K1494), "" , IF( ISBLANK(O1494), ($Z$41-K1494)/365, (O1494-K1494)/365)) )</f>
        <v/>
      </c>
      <c r="U1494" s="38" t="str">
        <f aca="true">IF(ISBLANK(B1494),"",IF( ISBLANK(O1494), "", (TODAY()-O1494)/365))</f>
        <v/>
      </c>
      <c r="V1494" s="38" t="str">
        <f aca="false">IF(ISBLANK(B1494),"",IF( ISBLANK(O1494), "", ($Z$41-O1494)/365))</f>
        <v/>
      </c>
    </row>
    <row r="1495" customFormat="false" ht="15" hidden="false" customHeight="false" outlineLevel="0" collapsed="false">
      <c r="A1495" s="1" t="n">
        <v>1499</v>
      </c>
      <c r="B1495" s="28" t="n">
        <v>692</v>
      </c>
      <c r="C1495" s="29" t="n">
        <v>16</v>
      </c>
      <c r="D1495" s="30" t="str">
        <f aca="false">CONCATENATE(E1495,", ",F1495,", кв-ры: ",H1495,", агр: ",I1495,", ",W1495)</f>
        <v> Гагарина, 12, кв-ры: 1,11,21,31,41,51,61,71,81,91,101,111,, агр: Общежитие, </v>
      </c>
      <c r="E1495" s="31" t="s">
        <v>246</v>
      </c>
      <c r="F1495" s="31" t="n">
        <v>12</v>
      </c>
      <c r="G1495" s="31" t="n">
        <v>120</v>
      </c>
      <c r="H1495" s="31" t="s">
        <v>109</v>
      </c>
      <c r="I1495" s="32" t="s">
        <v>161</v>
      </c>
      <c r="J1495" s="4"/>
      <c r="K1495" s="46"/>
      <c r="L1495" s="34" t="str">
        <f aca="false">IF(ISBLANK(K1495),"a","b")</f>
        <v>a</v>
      </c>
      <c r="M1495" s="34" t="str">
        <f aca="false">IF(ISBLANK(B1495),"",IF(L1495="b",K1495,IF(L1495="a","")))</f>
        <v/>
      </c>
      <c r="N1495" s="35" t="n">
        <f aca="false">IF(ISBLANK(B1495),"",IF( ISBLANK(K1495), , IF( ISBLANK(O1495), 1,) ))</f>
        <v>0</v>
      </c>
      <c r="O1495" s="44"/>
      <c r="P1495" s="37" t="str">
        <f aca="false">IF(ISBLANK(O1495),"a","b")</f>
        <v>a</v>
      </c>
      <c r="Q1495" s="34" t="str">
        <f aca="false">IF(ISBLANK(B1495),"",IF(P1495="b",O1495,IF(P1495="a","")))</f>
        <v/>
      </c>
      <c r="R1495" s="35" t="n">
        <f aca="false">IF(ISBLANK(B1495),"",IF( ISBLANK(O1495), , 1))</f>
        <v>0</v>
      </c>
      <c r="S1495" s="38" t="str">
        <f aca="true">IF(ISBLANK(B1495),"",IF( ISBLANK(K1495), "" , IF( ISBLANK(O1495), (TODAY()-K1495)/365, (O1495-K1495)/365)) )</f>
        <v/>
      </c>
      <c r="T1495" s="38" t="str">
        <f aca="false">IF(ISBLANK(B1495),"",IF( ISBLANK(K1495), "" , IF( ISBLANK(O1495), ($Z$41-K1495)/365, (O1495-K1495)/365)) )</f>
        <v/>
      </c>
      <c r="U1495" s="38" t="str">
        <f aca="true">IF(ISBLANK(B1495),"",IF( ISBLANK(O1495), "", (TODAY()-O1495)/365))</f>
        <v/>
      </c>
      <c r="V1495" s="38" t="str">
        <f aca="false">IF(ISBLANK(B1495),"",IF( ISBLANK(O1495), "", ($Z$41-O1495)/365))</f>
        <v/>
      </c>
    </row>
    <row r="1496" customFormat="false" ht="15" hidden="false" customHeight="false" outlineLevel="0" collapsed="false">
      <c r="A1496" s="1" t="n">
        <v>1500</v>
      </c>
      <c r="B1496" s="28" t="n">
        <v>693</v>
      </c>
      <c r="C1496" s="29"/>
      <c r="D1496" s="30" t="str">
        <f aca="false">CONCATENATE(E1496,", ",F1496,", кв-ры: ",H1496,", агр: ",I1496,", ",W1496)</f>
        <v>, , кв-ры: 2,12,22,32,42,52,62,72,82,92,102,112,, агр: , </v>
      </c>
      <c r="E1496" s="31"/>
      <c r="F1496" s="31"/>
      <c r="G1496" s="31"/>
      <c r="H1496" s="31" t="s">
        <v>110</v>
      </c>
      <c r="I1496" s="32"/>
      <c r="J1496" s="4"/>
      <c r="K1496" s="46"/>
      <c r="L1496" s="34" t="str">
        <f aca="false">IF(ISBLANK(K1496),"a","b")</f>
        <v>a</v>
      </c>
      <c r="M1496" s="34" t="str">
        <f aca="false">IF(ISBLANK(B1496),"",IF(L1496="b",K1496,IF(L1496="a","")))</f>
        <v/>
      </c>
      <c r="N1496" s="35" t="n">
        <f aca="false">IF(ISBLANK(B1496),"",IF( ISBLANK(K1496), , IF( ISBLANK(O1496), 1,) ))</f>
        <v>0</v>
      </c>
      <c r="O1496" s="44"/>
      <c r="P1496" s="37" t="str">
        <f aca="false">IF(ISBLANK(O1496),"a","b")</f>
        <v>a</v>
      </c>
      <c r="Q1496" s="34" t="str">
        <f aca="false">IF(ISBLANK(B1496),"",IF(P1496="b",O1496,IF(P1496="a","")))</f>
        <v/>
      </c>
      <c r="R1496" s="35" t="n">
        <f aca="false">IF(ISBLANK(B1496),"",IF( ISBLANK(O1496), , 1))</f>
        <v>0</v>
      </c>
      <c r="S1496" s="38" t="str">
        <f aca="true">IF(ISBLANK(B1496),"",IF( ISBLANK(K1496), "" , IF( ISBLANK(O1496), (TODAY()-K1496)/365, (O1496-K1496)/365)) )</f>
        <v/>
      </c>
      <c r="T1496" s="38" t="str">
        <f aca="false">IF(ISBLANK(B1496),"",IF( ISBLANK(K1496), "" , IF( ISBLANK(O1496), ($Z$41-K1496)/365, (O1496-K1496)/365)) )</f>
        <v/>
      </c>
      <c r="U1496" s="38" t="str">
        <f aca="true">IF(ISBLANK(B1496),"",IF( ISBLANK(O1496), "", (TODAY()-O1496)/365))</f>
        <v/>
      </c>
      <c r="V1496" s="38" t="str">
        <f aca="false">IF(ISBLANK(B1496),"",IF( ISBLANK(O1496), "", ($Z$41-O1496)/365))</f>
        <v/>
      </c>
    </row>
    <row r="1497" customFormat="false" ht="15" hidden="false" customHeight="false" outlineLevel="0" collapsed="false">
      <c r="A1497" s="1" t="n">
        <v>1501</v>
      </c>
      <c r="B1497" s="28" t="n">
        <v>694</v>
      </c>
      <c r="C1497" s="29"/>
      <c r="D1497" s="30" t="str">
        <f aca="false">CONCATENATE(E1497,", ",F1497,", кв-ры: ",H1497,", агр: ",I1497,", ",W1497)</f>
        <v>, , кв-ры: 3,13,23,33,43,53,63,73,83,93,103,113,, агр: , </v>
      </c>
      <c r="E1497" s="31"/>
      <c r="F1497" s="31"/>
      <c r="G1497" s="31"/>
      <c r="H1497" s="31" t="s">
        <v>111</v>
      </c>
      <c r="I1497" s="32"/>
      <c r="J1497" s="4"/>
      <c r="K1497" s="46"/>
      <c r="L1497" s="34" t="str">
        <f aca="false">IF(ISBLANK(K1497),"a","b")</f>
        <v>a</v>
      </c>
      <c r="M1497" s="34" t="str">
        <f aca="false">IF(ISBLANK(B1497),"",IF(L1497="b",K1497,IF(L1497="a","")))</f>
        <v/>
      </c>
      <c r="N1497" s="35" t="n">
        <f aca="false">IF(ISBLANK(B1497),"",IF( ISBLANK(K1497), , IF( ISBLANK(O1497), 1,) ))</f>
        <v>0</v>
      </c>
      <c r="O1497" s="44"/>
      <c r="P1497" s="37" t="str">
        <f aca="false">IF(ISBLANK(O1497),"a","b")</f>
        <v>a</v>
      </c>
      <c r="Q1497" s="34" t="str">
        <f aca="false">IF(ISBLANK(B1497),"",IF(P1497="b",O1497,IF(P1497="a","")))</f>
        <v/>
      </c>
      <c r="R1497" s="35" t="n">
        <f aca="false">IF(ISBLANK(B1497),"",IF( ISBLANK(O1497), , 1))</f>
        <v>0</v>
      </c>
      <c r="S1497" s="38" t="str">
        <f aca="true">IF(ISBLANK(B1497),"",IF( ISBLANK(K1497), "" , IF( ISBLANK(O1497), (TODAY()-K1497)/365, (O1497-K1497)/365)) )</f>
        <v/>
      </c>
      <c r="T1497" s="38" t="str">
        <f aca="false">IF(ISBLANK(B1497),"",IF( ISBLANK(K1497), "" , IF( ISBLANK(O1497), ($Z$41-K1497)/365, (O1497-K1497)/365)) )</f>
        <v/>
      </c>
      <c r="U1497" s="38" t="str">
        <f aca="true">IF(ISBLANK(B1497),"",IF( ISBLANK(O1497), "", (TODAY()-O1497)/365))</f>
        <v/>
      </c>
      <c r="V1497" s="38" t="str">
        <f aca="false">IF(ISBLANK(B1497),"",IF( ISBLANK(O1497), "", ($Z$41-O1497)/365))</f>
        <v/>
      </c>
    </row>
    <row r="1498" customFormat="false" ht="15" hidden="false" customHeight="false" outlineLevel="0" collapsed="false">
      <c r="A1498" s="1" t="n">
        <v>1502</v>
      </c>
      <c r="B1498" s="28" t="n">
        <v>695</v>
      </c>
      <c r="C1498" s="29"/>
      <c r="D1498" s="30" t="str">
        <f aca="false">CONCATENATE(E1498,", ",F1498,", кв-ры: ",H1498,", агр: ",I1498,", ",W1498)</f>
        <v>, , кв-ры: 4,14,24,34,44,54,64,74,84,94,104,114,, агр: , </v>
      </c>
      <c r="E1498" s="31"/>
      <c r="F1498" s="31"/>
      <c r="G1498" s="31"/>
      <c r="H1498" s="31" t="s">
        <v>112</v>
      </c>
      <c r="I1498" s="32"/>
      <c r="J1498" s="4"/>
      <c r="K1498" s="46"/>
      <c r="L1498" s="34" t="str">
        <f aca="false">IF(ISBLANK(K1498),"a","b")</f>
        <v>a</v>
      </c>
      <c r="M1498" s="34" t="str">
        <f aca="false">IF(ISBLANK(B1498),"",IF(L1498="b",K1498,IF(L1498="a","")))</f>
        <v/>
      </c>
      <c r="N1498" s="35" t="n">
        <f aca="false">IF(ISBLANK(B1498),"",IF( ISBLANK(K1498), , IF( ISBLANK(O1498), 1,) ))</f>
        <v>0</v>
      </c>
      <c r="O1498" s="44"/>
      <c r="P1498" s="37" t="str">
        <f aca="false">IF(ISBLANK(O1498),"a","b")</f>
        <v>a</v>
      </c>
      <c r="Q1498" s="34" t="str">
        <f aca="false">IF(ISBLANK(B1498),"",IF(P1498="b",O1498,IF(P1498="a","")))</f>
        <v/>
      </c>
      <c r="R1498" s="35" t="n">
        <f aca="false">IF(ISBLANK(B1498),"",IF( ISBLANK(O1498), , 1))</f>
        <v>0</v>
      </c>
      <c r="S1498" s="38" t="str">
        <f aca="true">IF(ISBLANK(B1498),"",IF( ISBLANK(K1498), "" , IF( ISBLANK(O1498), (TODAY()-K1498)/365, (O1498-K1498)/365)) )</f>
        <v/>
      </c>
      <c r="T1498" s="38" t="str">
        <f aca="false">IF(ISBLANK(B1498),"",IF( ISBLANK(K1498), "" , IF( ISBLANK(O1498), ($Z$41-K1498)/365, (O1498-K1498)/365)) )</f>
        <v/>
      </c>
      <c r="U1498" s="38" t="str">
        <f aca="true">IF(ISBLANK(B1498),"",IF( ISBLANK(O1498), "", (TODAY()-O1498)/365))</f>
        <v/>
      </c>
      <c r="V1498" s="38" t="str">
        <f aca="false">IF(ISBLANK(B1498),"",IF( ISBLANK(O1498), "", ($Z$41-O1498)/365))</f>
        <v/>
      </c>
    </row>
    <row r="1499" customFormat="false" ht="15" hidden="false" customHeight="false" outlineLevel="0" collapsed="false">
      <c r="A1499" s="1" t="n">
        <v>1503</v>
      </c>
      <c r="B1499" s="28" t="n">
        <v>696</v>
      </c>
      <c r="C1499" s="29"/>
      <c r="D1499" s="30" t="str">
        <f aca="false">CONCATENATE(E1499,", ",F1499,", кв-ры: ",H1499,", агр: ",I1499,", ",W1499)</f>
        <v>, , кв-ры: 5,15,25,35,45,55,65,75,85,95,105,115,, агр: , </v>
      </c>
      <c r="E1499" s="31"/>
      <c r="F1499" s="31"/>
      <c r="G1499" s="31"/>
      <c r="H1499" s="31" t="s">
        <v>113</v>
      </c>
      <c r="I1499" s="32"/>
      <c r="J1499" s="4"/>
      <c r="K1499" s="46"/>
      <c r="L1499" s="34" t="str">
        <f aca="false">IF(ISBLANK(K1499),"a","b")</f>
        <v>a</v>
      </c>
      <c r="M1499" s="34" t="str">
        <f aca="false">IF(ISBLANK(B1499),"",IF(L1499="b",K1499,IF(L1499="a","")))</f>
        <v/>
      </c>
      <c r="N1499" s="35" t="n">
        <f aca="false">IF(ISBLANK(B1499),"",IF( ISBLANK(K1499), , IF( ISBLANK(O1499), 1,) ))</f>
        <v>0</v>
      </c>
      <c r="O1499" s="44"/>
      <c r="P1499" s="37" t="str">
        <f aca="false">IF(ISBLANK(O1499),"a","b")</f>
        <v>a</v>
      </c>
      <c r="Q1499" s="34" t="str">
        <f aca="false">IF(ISBLANK(B1499),"",IF(P1499="b",O1499,IF(P1499="a","")))</f>
        <v/>
      </c>
      <c r="R1499" s="35" t="n">
        <f aca="false">IF(ISBLANK(B1499),"",IF( ISBLANK(O1499), , 1))</f>
        <v>0</v>
      </c>
      <c r="S1499" s="38" t="str">
        <f aca="true">IF(ISBLANK(B1499),"",IF( ISBLANK(K1499), "" , IF( ISBLANK(O1499), (TODAY()-K1499)/365, (O1499-K1499)/365)) )</f>
        <v/>
      </c>
      <c r="T1499" s="38" t="str">
        <f aca="false">IF(ISBLANK(B1499),"",IF( ISBLANK(K1499), "" , IF( ISBLANK(O1499), ($Z$41-K1499)/365, (O1499-K1499)/365)) )</f>
        <v/>
      </c>
      <c r="U1499" s="38" t="str">
        <f aca="true">IF(ISBLANK(B1499),"",IF( ISBLANK(O1499), "", (TODAY()-O1499)/365))</f>
        <v/>
      </c>
      <c r="V1499" s="38" t="str">
        <f aca="false">IF(ISBLANK(B1499),"",IF( ISBLANK(O1499), "", ($Z$41-O1499)/365))</f>
        <v/>
      </c>
    </row>
    <row r="1500" customFormat="false" ht="15" hidden="false" customHeight="false" outlineLevel="0" collapsed="false">
      <c r="A1500" s="1" t="n">
        <v>1504</v>
      </c>
      <c r="B1500" s="28" t="n">
        <v>697</v>
      </c>
      <c r="C1500" s="29"/>
      <c r="D1500" s="30" t="str">
        <f aca="false">CONCATENATE(E1500,", ",F1500,", кв-ры: ",H1500,", агр: ",I1500,", ",W1500)</f>
        <v>, , кв-ры: 6,16,26,36,46,56,66,76,86,96,106,116,, агр: , </v>
      </c>
      <c r="E1500" s="31"/>
      <c r="F1500" s="31"/>
      <c r="G1500" s="31"/>
      <c r="H1500" s="31" t="s">
        <v>114</v>
      </c>
      <c r="I1500" s="32"/>
      <c r="J1500" s="4"/>
      <c r="K1500" s="46"/>
      <c r="L1500" s="34" t="str">
        <f aca="false">IF(ISBLANK(K1500),"a","b")</f>
        <v>a</v>
      </c>
      <c r="M1500" s="34" t="str">
        <f aca="false">IF(ISBLANK(B1500),"",IF(L1500="b",K1500,IF(L1500="a","")))</f>
        <v/>
      </c>
      <c r="N1500" s="35" t="n">
        <f aca="false">IF(ISBLANK(B1500),"",IF( ISBLANK(K1500), , IF( ISBLANK(O1500), 1,) ))</f>
        <v>0</v>
      </c>
      <c r="O1500" s="44"/>
      <c r="P1500" s="37" t="str">
        <f aca="false">IF(ISBLANK(O1500),"a","b")</f>
        <v>a</v>
      </c>
      <c r="Q1500" s="34" t="str">
        <f aca="false">IF(ISBLANK(B1500),"",IF(P1500="b",O1500,IF(P1500="a","")))</f>
        <v/>
      </c>
      <c r="R1500" s="35" t="n">
        <f aca="false">IF(ISBLANK(B1500),"",IF( ISBLANK(O1500), , 1))</f>
        <v>0</v>
      </c>
      <c r="S1500" s="38" t="str">
        <f aca="true">IF(ISBLANK(B1500),"",IF( ISBLANK(K1500), "" , IF( ISBLANK(O1500), (TODAY()-K1500)/365, (O1500-K1500)/365)) )</f>
        <v/>
      </c>
      <c r="T1500" s="38" t="str">
        <f aca="false">IF(ISBLANK(B1500),"",IF( ISBLANK(K1500), "" , IF( ISBLANK(O1500), ($Z$41-K1500)/365, (O1500-K1500)/365)) )</f>
        <v/>
      </c>
      <c r="U1500" s="38" t="str">
        <f aca="true">IF(ISBLANK(B1500),"",IF( ISBLANK(O1500), "", (TODAY()-O1500)/365))</f>
        <v/>
      </c>
      <c r="V1500" s="38" t="str">
        <f aca="false">IF(ISBLANK(B1500),"",IF( ISBLANK(O1500), "", ($Z$41-O1500)/365))</f>
        <v/>
      </c>
    </row>
    <row r="1501" customFormat="false" ht="15" hidden="false" customHeight="false" outlineLevel="0" collapsed="false">
      <c r="A1501" s="1" t="n">
        <v>1505</v>
      </c>
      <c r="B1501" s="28" t="n">
        <v>698</v>
      </c>
      <c r="C1501" s="29"/>
      <c r="D1501" s="30" t="str">
        <f aca="false">CONCATENATE(E1501,", ",F1501,", кв-ры: ",H1501,", агр: ",I1501,", ",W1501)</f>
        <v>, , кв-ры: 7,17,27,37,47,57,67,77,87,97,107,117,, агр: , </v>
      </c>
      <c r="E1501" s="31"/>
      <c r="F1501" s="31"/>
      <c r="G1501" s="31"/>
      <c r="H1501" s="31" t="s">
        <v>115</v>
      </c>
      <c r="I1501" s="32"/>
      <c r="J1501" s="4"/>
      <c r="K1501" s="46"/>
      <c r="L1501" s="34" t="str">
        <f aca="false">IF(ISBLANK(K1501),"a","b")</f>
        <v>a</v>
      </c>
      <c r="M1501" s="34" t="str">
        <f aca="false">IF(ISBLANK(B1501),"",IF(L1501="b",K1501,IF(L1501="a","")))</f>
        <v/>
      </c>
      <c r="N1501" s="35" t="n">
        <f aca="false">IF(ISBLANK(B1501),"",IF( ISBLANK(K1501), , IF( ISBLANK(O1501), 1,) ))</f>
        <v>0</v>
      </c>
      <c r="O1501" s="44"/>
      <c r="P1501" s="37" t="str">
        <f aca="false">IF(ISBLANK(O1501),"a","b")</f>
        <v>a</v>
      </c>
      <c r="Q1501" s="34" t="str">
        <f aca="false">IF(ISBLANK(B1501),"",IF(P1501="b",O1501,IF(P1501="a","")))</f>
        <v/>
      </c>
      <c r="R1501" s="35" t="n">
        <f aca="false">IF(ISBLANK(B1501),"",IF( ISBLANK(O1501), , 1))</f>
        <v>0</v>
      </c>
      <c r="S1501" s="38" t="str">
        <f aca="true">IF(ISBLANK(B1501),"",IF( ISBLANK(K1501), "" , IF( ISBLANK(O1501), (TODAY()-K1501)/365, (O1501-K1501)/365)) )</f>
        <v/>
      </c>
      <c r="T1501" s="38" t="str">
        <f aca="false">IF(ISBLANK(B1501),"",IF( ISBLANK(K1501), "" , IF( ISBLANK(O1501), ($Z$41-K1501)/365, (O1501-K1501)/365)) )</f>
        <v/>
      </c>
      <c r="U1501" s="38" t="str">
        <f aca="true">IF(ISBLANK(B1501),"",IF( ISBLANK(O1501), "", (TODAY()-O1501)/365))</f>
        <v/>
      </c>
      <c r="V1501" s="38" t="str">
        <f aca="false">IF(ISBLANK(B1501),"",IF( ISBLANK(O1501), "", ($Z$41-O1501)/365))</f>
        <v/>
      </c>
    </row>
    <row r="1502" customFormat="false" ht="15" hidden="false" customHeight="false" outlineLevel="0" collapsed="false">
      <c r="A1502" s="1" t="n">
        <v>1506</v>
      </c>
      <c r="B1502" s="28" t="n">
        <v>699</v>
      </c>
      <c r="C1502" s="29"/>
      <c r="D1502" s="30" t="str">
        <f aca="false">CONCATENATE(E1502,", ",F1502,", кв-ры: ",H1502,", агр: ",I1502,", ",W1502)</f>
        <v>, , кв-ры: 8,18,28,38,48,58,68,78,88,98,108,118,, агр: , </v>
      </c>
      <c r="E1502" s="31"/>
      <c r="F1502" s="31"/>
      <c r="G1502" s="31"/>
      <c r="H1502" s="31" t="s">
        <v>116</v>
      </c>
      <c r="I1502" s="32"/>
      <c r="J1502" s="4"/>
      <c r="K1502" s="46"/>
      <c r="L1502" s="34" t="str">
        <f aca="false">IF(ISBLANK(K1502),"a","b")</f>
        <v>a</v>
      </c>
      <c r="M1502" s="34" t="str">
        <f aca="false">IF(ISBLANK(B1502),"",IF(L1502="b",K1502,IF(L1502="a","")))</f>
        <v/>
      </c>
      <c r="N1502" s="35" t="n">
        <f aca="false">IF(ISBLANK(B1502),"",IF( ISBLANK(K1502), , IF( ISBLANK(O1502), 1,) ))</f>
        <v>0</v>
      </c>
      <c r="O1502" s="44"/>
      <c r="P1502" s="37" t="str">
        <f aca="false">IF(ISBLANK(O1502),"a","b")</f>
        <v>a</v>
      </c>
      <c r="Q1502" s="34" t="str">
        <f aca="false">IF(ISBLANK(B1502),"",IF(P1502="b",O1502,IF(P1502="a","")))</f>
        <v/>
      </c>
      <c r="R1502" s="35" t="n">
        <f aca="false">IF(ISBLANK(B1502),"",IF( ISBLANK(O1502), , 1))</f>
        <v>0</v>
      </c>
      <c r="S1502" s="38" t="str">
        <f aca="true">IF(ISBLANK(B1502),"",IF( ISBLANK(K1502), "" , IF( ISBLANK(O1502), (TODAY()-K1502)/365, (O1502-K1502)/365)) )</f>
        <v/>
      </c>
      <c r="T1502" s="38" t="str">
        <f aca="false">IF(ISBLANK(B1502),"",IF( ISBLANK(K1502), "" , IF( ISBLANK(O1502), ($Z$41-K1502)/365, (O1502-K1502)/365)) )</f>
        <v/>
      </c>
      <c r="U1502" s="38" t="str">
        <f aca="true">IF(ISBLANK(B1502),"",IF( ISBLANK(O1502), "", (TODAY()-O1502)/365))</f>
        <v/>
      </c>
      <c r="V1502" s="38" t="str">
        <f aca="false">IF(ISBLANK(B1502),"",IF( ISBLANK(O1502), "", ($Z$41-O1502)/365))</f>
        <v/>
      </c>
    </row>
    <row r="1503" customFormat="false" ht="15" hidden="false" customHeight="false" outlineLevel="0" collapsed="false">
      <c r="A1503" s="1" t="n">
        <v>1507</v>
      </c>
      <c r="B1503" s="28" t="n">
        <v>700</v>
      </c>
      <c r="C1503" s="29"/>
      <c r="D1503" s="30" t="str">
        <f aca="false">CONCATENATE(E1503,", ",F1503,", кв-ры: ",H1503,", агр: ",I1503,", ",W1503)</f>
        <v>, , кв-ры: 9,19,29,39,49,59,69,79,89,99,109,119,, агр: , </v>
      </c>
      <c r="E1503" s="31"/>
      <c r="F1503" s="31"/>
      <c r="G1503" s="31"/>
      <c r="H1503" s="31" t="s">
        <v>117</v>
      </c>
      <c r="I1503" s="32"/>
      <c r="J1503" s="4"/>
      <c r="K1503" s="46"/>
      <c r="L1503" s="34" t="str">
        <f aca="false">IF(ISBLANK(K1503),"a","b")</f>
        <v>a</v>
      </c>
      <c r="M1503" s="34" t="str">
        <f aca="false">IF(ISBLANK(B1503),"",IF(L1503="b",K1503,IF(L1503="a","")))</f>
        <v/>
      </c>
      <c r="N1503" s="35" t="n">
        <f aca="false">IF(ISBLANK(B1503),"",IF( ISBLANK(K1503), , IF( ISBLANK(O1503), 1,) ))</f>
        <v>0</v>
      </c>
      <c r="O1503" s="44"/>
      <c r="P1503" s="37" t="str">
        <f aca="false">IF(ISBLANK(O1503),"a","b")</f>
        <v>a</v>
      </c>
      <c r="Q1503" s="34" t="str">
        <f aca="false">IF(ISBLANK(B1503),"",IF(P1503="b",O1503,IF(P1503="a","")))</f>
        <v/>
      </c>
      <c r="R1503" s="35" t="n">
        <f aca="false">IF(ISBLANK(B1503),"",IF( ISBLANK(O1503), , 1))</f>
        <v>0</v>
      </c>
      <c r="S1503" s="38" t="str">
        <f aca="true">IF(ISBLANK(B1503),"",IF( ISBLANK(K1503), "" , IF( ISBLANK(O1503), (TODAY()-K1503)/365, (O1503-K1503)/365)) )</f>
        <v/>
      </c>
      <c r="T1503" s="38" t="str">
        <f aca="false">IF(ISBLANK(B1503),"",IF( ISBLANK(K1503), "" , IF( ISBLANK(O1503), ($Z$41-K1503)/365, (O1503-K1503)/365)) )</f>
        <v/>
      </c>
      <c r="U1503" s="38" t="str">
        <f aca="true">IF(ISBLANK(B1503),"",IF( ISBLANK(O1503), "", (TODAY()-O1503)/365))</f>
        <v/>
      </c>
      <c r="V1503" s="38" t="str">
        <f aca="false">IF(ISBLANK(B1503),"",IF( ISBLANK(O1503), "", ($Z$41-O1503)/365))</f>
        <v/>
      </c>
    </row>
    <row r="1504" customFormat="false" ht="15" hidden="false" customHeight="false" outlineLevel="0" collapsed="false">
      <c r="A1504" s="1" t="n">
        <v>1508</v>
      </c>
      <c r="B1504" s="28" t="n">
        <v>701</v>
      </c>
      <c r="C1504" s="29"/>
      <c r="D1504" s="30" t="str">
        <f aca="false">CONCATENATE(E1504,", ",F1504,", кв-ры: ",H1504,", агр: ",I1504,", ",W1504)</f>
        <v>, , кв-ры: 10,20,30,40,50,60,70,80,90,100,110,120,, агр: , </v>
      </c>
      <c r="E1504" s="31"/>
      <c r="F1504" s="31"/>
      <c r="G1504" s="31"/>
      <c r="H1504" s="31" t="s">
        <v>119</v>
      </c>
      <c r="I1504" s="32"/>
      <c r="J1504" s="4"/>
      <c r="K1504" s="46"/>
      <c r="L1504" s="34" t="str">
        <f aca="false">IF(ISBLANK(K1504),"a","b")</f>
        <v>a</v>
      </c>
      <c r="M1504" s="34" t="str">
        <f aca="false">IF(ISBLANK(B1504),"",IF(L1504="b",K1504,IF(L1504="a","")))</f>
        <v/>
      </c>
      <c r="N1504" s="35" t="n">
        <f aca="false">IF(ISBLANK(B1504),"",IF( ISBLANK(K1504), , IF( ISBLANK(O1504), 1,) ))</f>
        <v>0</v>
      </c>
      <c r="O1504" s="44"/>
      <c r="P1504" s="37" t="str">
        <f aca="false">IF(ISBLANK(O1504),"a","b")</f>
        <v>a</v>
      </c>
      <c r="Q1504" s="34" t="str">
        <f aca="false">IF(ISBLANK(B1504),"",IF(P1504="b",O1504,IF(P1504="a","")))</f>
        <v/>
      </c>
      <c r="R1504" s="35" t="n">
        <f aca="false">IF(ISBLANK(B1504),"",IF( ISBLANK(O1504), , 1))</f>
        <v>0</v>
      </c>
      <c r="S1504" s="38" t="str">
        <f aca="true">IF(ISBLANK(B1504),"",IF( ISBLANK(K1504), "" , IF( ISBLANK(O1504), (TODAY()-K1504)/365, (O1504-K1504)/365)) )</f>
        <v/>
      </c>
      <c r="T1504" s="38" t="str">
        <f aca="false">IF(ISBLANK(B1504),"",IF( ISBLANK(K1504), "" , IF( ISBLANK(O1504), ($Z$41-K1504)/365, (O1504-K1504)/365)) )</f>
        <v/>
      </c>
      <c r="U1504" s="38" t="str">
        <f aca="true">IF(ISBLANK(B1504),"",IF( ISBLANK(O1504), "", (TODAY()-O1504)/365))</f>
        <v/>
      </c>
      <c r="V1504" s="38" t="str">
        <f aca="false">IF(ISBLANK(B1504),"",IF( ISBLANK(O1504), "", ($Z$41-O1504)/365))</f>
        <v/>
      </c>
    </row>
    <row r="1505" customFormat="false" ht="15" hidden="false" customHeight="false" outlineLevel="0" collapsed="false">
      <c r="A1505" s="1" t="n">
        <v>1509</v>
      </c>
      <c r="B1505" s="28" t="n">
        <v>702</v>
      </c>
      <c r="C1505" s="29" t="n">
        <v>17</v>
      </c>
      <c r="D1505" s="30" t="str">
        <f aca="false">CONCATENATE(E1505,", ",F1505,", кв-ры: ",H1505,", агр: ",I1505,", ",W1505)</f>
        <v> Гагарина, 38, кв-ры: , агр: , </v>
      </c>
      <c r="E1505" s="31" t="s">
        <v>246</v>
      </c>
      <c r="F1505" s="31" t="n">
        <v>38</v>
      </c>
      <c r="G1505" s="31"/>
      <c r="H1505" s="31"/>
      <c r="I1505" s="32"/>
      <c r="J1505" s="4"/>
      <c r="K1505" s="46"/>
      <c r="L1505" s="34" t="str">
        <f aca="false">IF(ISBLANK(K1505),"a","b")</f>
        <v>a</v>
      </c>
      <c r="M1505" s="34" t="str">
        <f aca="false">IF(ISBLANK(B1505),"",IF(L1505="b",K1505,IF(L1505="a","")))</f>
        <v/>
      </c>
      <c r="N1505" s="35" t="n">
        <f aca="false">IF(ISBLANK(B1505),"",IF( ISBLANK(K1505), , IF( ISBLANK(O1505), 1,) ))</f>
        <v>0</v>
      </c>
      <c r="O1505" s="44"/>
      <c r="P1505" s="37" t="str">
        <f aca="false">IF(ISBLANK(O1505),"a","b")</f>
        <v>a</v>
      </c>
      <c r="Q1505" s="34" t="str">
        <f aca="false">IF(ISBLANK(B1505),"",IF(P1505="b",O1505,IF(P1505="a","")))</f>
        <v/>
      </c>
      <c r="R1505" s="35" t="n">
        <f aca="false">IF(ISBLANK(B1505),"",IF( ISBLANK(O1505), , 1))</f>
        <v>0</v>
      </c>
      <c r="S1505" s="38" t="str">
        <f aca="true">IF(ISBLANK(B1505),"",IF( ISBLANK(K1505), "" , IF( ISBLANK(O1505), (TODAY()-K1505)/365, (O1505-K1505)/365)) )</f>
        <v/>
      </c>
      <c r="T1505" s="38" t="str">
        <f aca="false">IF(ISBLANK(B1505),"",IF( ISBLANK(K1505), "" , IF( ISBLANK(O1505), ($Z$41-K1505)/365, (O1505-K1505)/365)) )</f>
        <v/>
      </c>
      <c r="U1505" s="38" t="str">
        <f aca="true">IF(ISBLANK(B1505),"",IF( ISBLANK(O1505), "", (TODAY()-O1505)/365))</f>
        <v/>
      </c>
      <c r="V1505" s="38" t="str">
        <f aca="false">IF(ISBLANK(B1505),"",IF( ISBLANK(O1505), "", ($Z$41-O1505)/365))</f>
        <v/>
      </c>
    </row>
    <row r="1506" customFormat="false" ht="15" hidden="false" customHeight="false" outlineLevel="0" collapsed="false">
      <c r="A1506" s="1" t="n">
        <v>1510</v>
      </c>
      <c r="B1506" s="28" t="n">
        <v>703</v>
      </c>
      <c r="C1506" s="29" t="n">
        <v>18</v>
      </c>
      <c r="D1506" s="30" t="str">
        <f aca="false">CONCATENATE(E1506,", ",F1506,", кв-ры: ",H1506,", агр: ",I1506,", ",W1506)</f>
        <v> Гагарина, 30, кв-ры: , агр: , </v>
      </c>
      <c r="E1506" s="31" t="s">
        <v>246</v>
      </c>
      <c r="F1506" s="31" t="n">
        <v>30</v>
      </c>
      <c r="G1506" s="31"/>
      <c r="H1506" s="31"/>
      <c r="I1506" s="32"/>
      <c r="J1506" s="4"/>
      <c r="K1506" s="46"/>
      <c r="L1506" s="34" t="str">
        <f aca="false">IF(ISBLANK(K1506),"a","b")</f>
        <v>a</v>
      </c>
      <c r="M1506" s="34" t="str">
        <f aca="false">IF(ISBLANK(B1506),"",IF(L1506="b",K1506,IF(L1506="a","")))</f>
        <v/>
      </c>
      <c r="N1506" s="35" t="n">
        <f aca="false">IF(ISBLANK(B1506),"",IF( ISBLANK(K1506), , IF( ISBLANK(O1506), 1,) ))</f>
        <v>0</v>
      </c>
      <c r="O1506" s="44"/>
      <c r="P1506" s="37" t="str">
        <f aca="false">IF(ISBLANK(O1506),"a","b")</f>
        <v>a</v>
      </c>
      <c r="Q1506" s="34" t="str">
        <f aca="false">IF(ISBLANK(B1506),"",IF(P1506="b",O1506,IF(P1506="a","")))</f>
        <v/>
      </c>
      <c r="R1506" s="35" t="n">
        <f aca="false">IF(ISBLANK(B1506),"",IF( ISBLANK(O1506), , 1))</f>
        <v>0</v>
      </c>
      <c r="S1506" s="38" t="str">
        <f aca="true">IF(ISBLANK(B1506),"",IF( ISBLANK(K1506), "" , IF( ISBLANK(O1506), (TODAY()-K1506)/365, (O1506-K1506)/365)) )</f>
        <v/>
      </c>
      <c r="T1506" s="38" t="str">
        <f aca="false">IF(ISBLANK(B1506),"",IF( ISBLANK(K1506), "" , IF( ISBLANK(O1506), ($Z$41-K1506)/365, (O1506-K1506)/365)) )</f>
        <v/>
      </c>
      <c r="U1506" s="38" t="str">
        <f aca="true">IF(ISBLANK(B1506),"",IF( ISBLANK(O1506), "", (TODAY()-O1506)/365))</f>
        <v/>
      </c>
      <c r="V1506" s="38" t="str">
        <f aca="false">IF(ISBLANK(B1506),"",IF( ISBLANK(O1506), "", ($Z$41-O1506)/365))</f>
        <v/>
      </c>
    </row>
    <row r="1507" customFormat="false" ht="15" hidden="false" customHeight="false" outlineLevel="0" collapsed="false">
      <c r="A1507" s="1" t="n">
        <v>1511</v>
      </c>
      <c r="B1507" s="28" t="n">
        <v>704</v>
      </c>
      <c r="C1507" s="29" t="n">
        <v>19</v>
      </c>
      <c r="D1507" s="30" t="str">
        <f aca="false">CONCATENATE(E1507,", ",F1507,", кв-ры: ",H1507,", агр: ",I1507,", ",W1507)</f>
        <v> Гагарина, 1, кв-ры: 1,11,21,31,41,51,61,71,81,, агр: , </v>
      </c>
      <c r="E1507" s="31" t="s">
        <v>246</v>
      </c>
      <c r="F1507" s="31" t="n">
        <v>1</v>
      </c>
      <c r="G1507" s="31" t="n">
        <v>90</v>
      </c>
      <c r="H1507" s="31" t="s">
        <v>120</v>
      </c>
      <c r="I1507" s="32"/>
      <c r="J1507" s="4"/>
      <c r="K1507" s="46"/>
      <c r="L1507" s="34" t="str">
        <f aca="false">IF(ISBLANK(K1507),"a","b")</f>
        <v>a</v>
      </c>
      <c r="M1507" s="34" t="str">
        <f aca="false">IF(ISBLANK(B1507),"",IF(L1507="b",K1507,IF(L1507="a","")))</f>
        <v/>
      </c>
      <c r="N1507" s="35" t="n">
        <f aca="false">IF(ISBLANK(B1507),"",IF( ISBLANK(K1507), , IF( ISBLANK(O1507), 1,) ))</f>
        <v>0</v>
      </c>
      <c r="O1507" s="44"/>
      <c r="P1507" s="37" t="str">
        <f aca="false">IF(ISBLANK(O1507),"a","b")</f>
        <v>a</v>
      </c>
      <c r="Q1507" s="34" t="str">
        <f aca="false">IF(ISBLANK(B1507),"",IF(P1507="b",O1507,IF(P1507="a","")))</f>
        <v/>
      </c>
      <c r="R1507" s="35" t="n">
        <f aca="false">IF(ISBLANK(B1507),"",IF( ISBLANK(O1507), , 1))</f>
        <v>0</v>
      </c>
      <c r="S1507" s="38" t="str">
        <f aca="true">IF(ISBLANK(B1507),"",IF( ISBLANK(K1507), "" , IF( ISBLANK(O1507), (TODAY()-K1507)/365, (O1507-K1507)/365)) )</f>
        <v/>
      </c>
      <c r="T1507" s="38" t="str">
        <f aca="false">IF(ISBLANK(B1507),"",IF( ISBLANK(K1507), "" , IF( ISBLANK(O1507), ($Z$41-K1507)/365, (O1507-K1507)/365)) )</f>
        <v/>
      </c>
      <c r="U1507" s="38" t="str">
        <f aca="true">IF(ISBLANK(B1507),"",IF( ISBLANK(O1507), "", (TODAY()-O1507)/365))</f>
        <v/>
      </c>
      <c r="V1507" s="38" t="str">
        <f aca="false">IF(ISBLANK(B1507),"",IF( ISBLANK(O1507), "", ($Z$41-O1507)/365))</f>
        <v/>
      </c>
    </row>
    <row r="1508" customFormat="false" ht="15" hidden="false" customHeight="false" outlineLevel="0" collapsed="false">
      <c r="A1508" s="1" t="n">
        <v>1512</v>
      </c>
      <c r="B1508" s="28" t="n">
        <v>705</v>
      </c>
      <c r="C1508" s="29"/>
      <c r="D1508" s="30" t="str">
        <f aca="false">CONCATENATE(E1508,", ",F1508,", кв-ры: ",H1508,", агр: ",I1508,", ",W1508)</f>
        <v>, , кв-ры: 2,12,22,32,42,52,62,72,82,, агр: , </v>
      </c>
      <c r="E1508" s="31"/>
      <c r="F1508" s="31"/>
      <c r="G1508" s="31"/>
      <c r="H1508" s="31" t="s">
        <v>121</v>
      </c>
      <c r="I1508" s="32"/>
      <c r="J1508" s="4"/>
      <c r="K1508" s="46"/>
      <c r="L1508" s="34" t="str">
        <f aca="false">IF(ISBLANK(K1508),"a","b")</f>
        <v>a</v>
      </c>
      <c r="M1508" s="34" t="str">
        <f aca="false">IF(ISBLANK(B1508),"",IF(L1508="b",K1508,IF(L1508="a","")))</f>
        <v/>
      </c>
      <c r="N1508" s="35" t="n">
        <f aca="false">IF(ISBLANK(B1508),"",IF( ISBLANK(K1508), , IF( ISBLANK(O1508), 1,) ))</f>
        <v>0</v>
      </c>
      <c r="O1508" s="44"/>
      <c r="P1508" s="37" t="str">
        <f aca="false">IF(ISBLANK(O1508),"a","b")</f>
        <v>a</v>
      </c>
      <c r="Q1508" s="34" t="str">
        <f aca="false">IF(ISBLANK(B1508),"",IF(P1508="b",O1508,IF(P1508="a","")))</f>
        <v/>
      </c>
      <c r="R1508" s="35" t="n">
        <f aca="false">IF(ISBLANK(B1508),"",IF( ISBLANK(O1508), , 1))</f>
        <v>0</v>
      </c>
      <c r="S1508" s="38" t="str">
        <f aca="true">IF(ISBLANK(B1508),"",IF( ISBLANK(K1508), "" , IF( ISBLANK(O1508), (TODAY()-K1508)/365, (O1508-K1508)/365)) )</f>
        <v/>
      </c>
      <c r="T1508" s="38" t="str">
        <f aca="false">IF(ISBLANK(B1508),"",IF( ISBLANK(K1508), "" , IF( ISBLANK(O1508), ($Z$41-K1508)/365, (O1508-K1508)/365)) )</f>
        <v/>
      </c>
      <c r="U1508" s="38" t="str">
        <f aca="true">IF(ISBLANK(B1508),"",IF( ISBLANK(O1508), "", (TODAY()-O1508)/365))</f>
        <v/>
      </c>
      <c r="V1508" s="38" t="str">
        <f aca="false">IF(ISBLANK(B1508),"",IF( ISBLANK(O1508), "", ($Z$41-O1508)/365))</f>
        <v/>
      </c>
    </row>
    <row r="1509" customFormat="false" ht="15" hidden="false" customHeight="false" outlineLevel="0" collapsed="false">
      <c r="A1509" s="1" t="n">
        <v>1513</v>
      </c>
      <c r="B1509" s="28" t="n">
        <v>706</v>
      </c>
      <c r="C1509" s="29"/>
      <c r="D1509" s="30" t="str">
        <f aca="false">CONCATENATE(E1509,", ",F1509,", кв-ры: ",H1509,", агр: ",I1509,", ",W1509)</f>
        <v>, , кв-ры: 3,13,23,33,43,53,63,73,83,, агр: , </v>
      </c>
      <c r="E1509" s="31"/>
      <c r="F1509" s="31"/>
      <c r="G1509" s="31"/>
      <c r="H1509" s="31" t="s">
        <v>122</v>
      </c>
      <c r="I1509" s="32"/>
      <c r="J1509" s="4"/>
      <c r="K1509" s="46"/>
      <c r="L1509" s="34" t="str">
        <f aca="false">IF(ISBLANK(K1509),"a","b")</f>
        <v>a</v>
      </c>
      <c r="M1509" s="34" t="str">
        <f aca="false">IF(ISBLANK(B1509),"",IF(L1509="b",K1509,IF(L1509="a","")))</f>
        <v/>
      </c>
      <c r="N1509" s="35" t="n">
        <f aca="false">IF(ISBLANK(B1509),"",IF( ISBLANK(K1509), , IF( ISBLANK(O1509), 1,) ))</f>
        <v>0</v>
      </c>
      <c r="O1509" s="44"/>
      <c r="P1509" s="37" t="str">
        <f aca="false">IF(ISBLANK(O1509),"a","b")</f>
        <v>a</v>
      </c>
      <c r="Q1509" s="34" t="str">
        <f aca="false">IF(ISBLANK(B1509),"",IF(P1509="b",O1509,IF(P1509="a","")))</f>
        <v/>
      </c>
      <c r="R1509" s="35" t="n">
        <f aca="false">IF(ISBLANK(B1509),"",IF( ISBLANK(O1509), , 1))</f>
        <v>0</v>
      </c>
      <c r="S1509" s="38" t="str">
        <f aca="true">IF(ISBLANK(B1509),"",IF( ISBLANK(K1509), "" , IF( ISBLANK(O1509), (TODAY()-K1509)/365, (O1509-K1509)/365)) )</f>
        <v/>
      </c>
      <c r="T1509" s="38" t="str">
        <f aca="false">IF(ISBLANK(B1509),"",IF( ISBLANK(K1509), "" , IF( ISBLANK(O1509), ($Z$41-K1509)/365, (O1509-K1509)/365)) )</f>
        <v/>
      </c>
      <c r="U1509" s="38" t="str">
        <f aca="true">IF(ISBLANK(B1509),"",IF( ISBLANK(O1509), "", (TODAY()-O1509)/365))</f>
        <v/>
      </c>
      <c r="V1509" s="38" t="str">
        <f aca="false">IF(ISBLANK(B1509),"",IF( ISBLANK(O1509), "", ($Z$41-O1509)/365))</f>
        <v/>
      </c>
    </row>
    <row r="1510" customFormat="false" ht="15" hidden="false" customHeight="false" outlineLevel="0" collapsed="false">
      <c r="A1510" s="1" t="n">
        <v>1514</v>
      </c>
      <c r="B1510" s="28" t="n">
        <v>707</v>
      </c>
      <c r="C1510" s="29"/>
      <c r="D1510" s="30" t="str">
        <f aca="false">CONCATENATE(E1510,", ",F1510,", кв-ры: ",H1510,", агр: ",I1510,", ",W1510)</f>
        <v>, , кв-ры: 4,14,24,34,44,54,64,74,84,, агр: , </v>
      </c>
      <c r="E1510" s="31"/>
      <c r="F1510" s="31"/>
      <c r="G1510" s="31"/>
      <c r="H1510" s="31" t="s">
        <v>123</v>
      </c>
      <c r="I1510" s="32"/>
      <c r="J1510" s="4"/>
      <c r="K1510" s="46"/>
      <c r="L1510" s="34" t="str">
        <f aca="false">IF(ISBLANK(K1510),"a","b")</f>
        <v>a</v>
      </c>
      <c r="M1510" s="34" t="str">
        <f aca="false">IF(ISBLANK(B1510),"",IF(L1510="b",K1510,IF(L1510="a","")))</f>
        <v/>
      </c>
      <c r="N1510" s="35" t="n">
        <f aca="false">IF(ISBLANK(B1510),"",IF( ISBLANK(K1510), , IF( ISBLANK(O1510), 1,) ))</f>
        <v>0</v>
      </c>
      <c r="O1510" s="44"/>
      <c r="P1510" s="37" t="str">
        <f aca="false">IF(ISBLANK(O1510),"a","b")</f>
        <v>a</v>
      </c>
      <c r="Q1510" s="34" t="str">
        <f aca="false">IF(ISBLANK(B1510),"",IF(P1510="b",O1510,IF(P1510="a","")))</f>
        <v/>
      </c>
      <c r="R1510" s="35" t="n">
        <f aca="false">IF(ISBLANK(B1510),"",IF( ISBLANK(O1510), , 1))</f>
        <v>0</v>
      </c>
      <c r="S1510" s="38" t="str">
        <f aca="true">IF(ISBLANK(B1510),"",IF( ISBLANK(K1510), "" , IF( ISBLANK(O1510), (TODAY()-K1510)/365, (O1510-K1510)/365)) )</f>
        <v/>
      </c>
      <c r="T1510" s="38" t="str">
        <f aca="false">IF(ISBLANK(B1510),"",IF( ISBLANK(K1510), "" , IF( ISBLANK(O1510), ($Z$41-K1510)/365, (O1510-K1510)/365)) )</f>
        <v/>
      </c>
      <c r="U1510" s="38" t="str">
        <f aca="true">IF(ISBLANK(B1510),"",IF( ISBLANK(O1510), "", (TODAY()-O1510)/365))</f>
        <v/>
      </c>
      <c r="V1510" s="38" t="str">
        <f aca="false">IF(ISBLANK(B1510),"",IF( ISBLANK(O1510), "", ($Z$41-O1510)/365))</f>
        <v/>
      </c>
    </row>
    <row r="1511" customFormat="false" ht="15" hidden="false" customHeight="false" outlineLevel="0" collapsed="false">
      <c r="A1511" s="1" t="n">
        <v>1515</v>
      </c>
      <c r="B1511" s="28" t="n">
        <v>708</v>
      </c>
      <c r="C1511" s="29"/>
      <c r="D1511" s="30" t="str">
        <f aca="false">CONCATENATE(E1511,", ",F1511,", кв-ры: ",H1511,", агр: ",I1511,", ",W1511)</f>
        <v>, , кв-ры: 5,15,25,35,45,55,65,75,85,, агр: , </v>
      </c>
      <c r="E1511" s="31"/>
      <c r="F1511" s="31"/>
      <c r="G1511" s="31"/>
      <c r="H1511" s="31" t="s">
        <v>182</v>
      </c>
      <c r="I1511" s="32"/>
      <c r="J1511" s="4"/>
      <c r="K1511" s="46"/>
      <c r="L1511" s="34" t="str">
        <f aca="false">IF(ISBLANK(K1511),"a","b")</f>
        <v>a</v>
      </c>
      <c r="M1511" s="34" t="str">
        <f aca="false">IF(ISBLANK(B1511),"",IF(L1511="b",K1511,IF(L1511="a","")))</f>
        <v/>
      </c>
      <c r="N1511" s="35" t="n">
        <f aca="false">IF(ISBLANK(B1511),"",IF( ISBLANK(K1511), , IF( ISBLANK(O1511), 1,) ))</f>
        <v>0</v>
      </c>
      <c r="O1511" s="44"/>
      <c r="P1511" s="37" t="str">
        <f aca="false">IF(ISBLANK(O1511),"a","b")</f>
        <v>a</v>
      </c>
      <c r="Q1511" s="34" t="str">
        <f aca="false">IF(ISBLANK(B1511),"",IF(P1511="b",O1511,IF(P1511="a","")))</f>
        <v/>
      </c>
      <c r="R1511" s="35" t="n">
        <f aca="false">IF(ISBLANK(B1511),"",IF( ISBLANK(O1511), , 1))</f>
        <v>0</v>
      </c>
      <c r="S1511" s="38" t="str">
        <f aca="true">IF(ISBLANK(B1511),"",IF( ISBLANK(K1511), "" , IF( ISBLANK(O1511), (TODAY()-K1511)/365, (O1511-K1511)/365)) )</f>
        <v/>
      </c>
      <c r="T1511" s="38" t="str">
        <f aca="false">IF(ISBLANK(B1511),"",IF( ISBLANK(K1511), "" , IF( ISBLANK(O1511), ($Z$41-K1511)/365, (O1511-K1511)/365)) )</f>
        <v/>
      </c>
      <c r="U1511" s="38" t="str">
        <f aca="true">IF(ISBLANK(B1511),"",IF( ISBLANK(O1511), "", (TODAY()-O1511)/365))</f>
        <v/>
      </c>
      <c r="V1511" s="38" t="str">
        <f aca="false">IF(ISBLANK(B1511),"",IF( ISBLANK(O1511), "", ($Z$41-O1511)/365))</f>
        <v/>
      </c>
    </row>
    <row r="1512" customFormat="false" ht="15" hidden="false" customHeight="false" outlineLevel="0" collapsed="false">
      <c r="A1512" s="1" t="n">
        <v>1516</v>
      </c>
      <c r="B1512" s="28" t="n">
        <v>709</v>
      </c>
      <c r="C1512" s="29"/>
      <c r="D1512" s="30" t="str">
        <f aca="false">CONCATENATE(E1512,", ",F1512,", кв-ры: ",H1512,", агр: ",I1512,", ",W1512)</f>
        <v>, , кв-ры: 6,16,26,36,46,56,66,76,86,, агр: , </v>
      </c>
      <c r="E1512" s="31"/>
      <c r="F1512" s="31"/>
      <c r="G1512" s="31"/>
      <c r="H1512" s="31" t="s">
        <v>183</v>
      </c>
      <c r="I1512" s="32"/>
      <c r="J1512" s="4"/>
      <c r="K1512" s="46"/>
      <c r="L1512" s="34" t="str">
        <f aca="false">IF(ISBLANK(K1512),"a","b")</f>
        <v>a</v>
      </c>
      <c r="M1512" s="34" t="str">
        <f aca="false">IF(ISBLANK(B1512),"",IF(L1512="b",K1512,IF(L1512="a","")))</f>
        <v/>
      </c>
      <c r="N1512" s="35" t="n">
        <f aca="false">IF(ISBLANK(B1512),"",IF( ISBLANK(K1512), , IF( ISBLANK(O1512), 1,) ))</f>
        <v>0</v>
      </c>
      <c r="O1512" s="44"/>
      <c r="P1512" s="37" t="str">
        <f aca="false">IF(ISBLANK(O1512),"a","b")</f>
        <v>a</v>
      </c>
      <c r="Q1512" s="34" t="str">
        <f aca="false">IF(ISBLANK(B1512),"",IF(P1512="b",O1512,IF(P1512="a","")))</f>
        <v/>
      </c>
      <c r="R1512" s="35" t="n">
        <f aca="false">IF(ISBLANK(B1512),"",IF( ISBLANK(O1512), , 1))</f>
        <v>0</v>
      </c>
      <c r="S1512" s="38" t="str">
        <f aca="true">IF(ISBLANK(B1512),"",IF( ISBLANK(K1512), "" , IF( ISBLANK(O1512), (TODAY()-K1512)/365, (O1512-K1512)/365)) )</f>
        <v/>
      </c>
      <c r="T1512" s="38" t="str">
        <f aca="false">IF(ISBLANK(B1512),"",IF( ISBLANK(K1512), "" , IF( ISBLANK(O1512), ($Z$41-K1512)/365, (O1512-K1512)/365)) )</f>
        <v/>
      </c>
      <c r="U1512" s="38" t="str">
        <f aca="true">IF(ISBLANK(B1512),"",IF( ISBLANK(O1512), "", (TODAY()-O1512)/365))</f>
        <v/>
      </c>
      <c r="V1512" s="38" t="str">
        <f aca="false">IF(ISBLANK(B1512),"",IF( ISBLANK(O1512), "", ($Z$41-O1512)/365))</f>
        <v/>
      </c>
    </row>
    <row r="1513" customFormat="false" ht="15" hidden="false" customHeight="false" outlineLevel="0" collapsed="false">
      <c r="A1513" s="1" t="n">
        <v>1517</v>
      </c>
      <c r="B1513" s="28" t="n">
        <v>710</v>
      </c>
      <c r="C1513" s="29"/>
      <c r="D1513" s="30" t="str">
        <f aca="false">CONCATENATE(E1513,", ",F1513,", кв-ры: ",H1513,", агр: ",I1513,", ",W1513)</f>
        <v>, , кв-ры: 7,17,27,37,47,57,67,77,87,, агр: , </v>
      </c>
      <c r="E1513" s="31"/>
      <c r="F1513" s="31"/>
      <c r="G1513" s="31"/>
      <c r="H1513" s="31" t="s">
        <v>184</v>
      </c>
      <c r="I1513" s="32"/>
      <c r="J1513" s="4"/>
      <c r="K1513" s="46"/>
      <c r="L1513" s="34" t="str">
        <f aca="false">IF(ISBLANK(K1513),"a","b")</f>
        <v>a</v>
      </c>
      <c r="M1513" s="34" t="str">
        <f aca="false">IF(ISBLANK(B1513),"",IF(L1513="b",K1513,IF(L1513="a","")))</f>
        <v/>
      </c>
      <c r="N1513" s="35" t="n">
        <f aca="false">IF(ISBLANK(B1513),"",IF( ISBLANK(K1513), , IF( ISBLANK(O1513), 1,) ))</f>
        <v>0</v>
      </c>
      <c r="O1513" s="44"/>
      <c r="P1513" s="37" t="str">
        <f aca="false">IF(ISBLANK(O1513),"a","b")</f>
        <v>a</v>
      </c>
      <c r="Q1513" s="34" t="str">
        <f aca="false">IF(ISBLANK(B1513),"",IF(P1513="b",O1513,IF(P1513="a","")))</f>
        <v/>
      </c>
      <c r="R1513" s="35" t="n">
        <f aca="false">IF(ISBLANK(B1513),"",IF( ISBLANK(O1513), , 1))</f>
        <v>0</v>
      </c>
      <c r="S1513" s="38" t="str">
        <f aca="true">IF(ISBLANK(B1513),"",IF( ISBLANK(K1513), "" , IF( ISBLANK(O1513), (TODAY()-K1513)/365, (O1513-K1513)/365)) )</f>
        <v/>
      </c>
      <c r="T1513" s="38" t="str">
        <f aca="false">IF(ISBLANK(B1513),"",IF( ISBLANK(K1513), "" , IF( ISBLANK(O1513), ($Z$41-K1513)/365, (O1513-K1513)/365)) )</f>
        <v/>
      </c>
      <c r="U1513" s="38" t="str">
        <f aca="true">IF(ISBLANK(B1513),"",IF( ISBLANK(O1513), "", (TODAY()-O1513)/365))</f>
        <v/>
      </c>
      <c r="V1513" s="38" t="str">
        <f aca="false">IF(ISBLANK(B1513),"",IF( ISBLANK(O1513), "", ($Z$41-O1513)/365))</f>
        <v/>
      </c>
    </row>
    <row r="1514" customFormat="false" ht="15" hidden="false" customHeight="false" outlineLevel="0" collapsed="false">
      <c r="A1514" s="1" t="n">
        <v>1518</v>
      </c>
      <c r="B1514" s="28" t="n">
        <v>711</v>
      </c>
      <c r="C1514" s="29"/>
      <c r="D1514" s="30" t="str">
        <f aca="false">CONCATENATE(E1514,", ",F1514,", кв-ры: ",H1514,", агр: ",I1514,", ",W1514)</f>
        <v>, , кв-ры: 8,18,28,38,48,58,68,78,88,, агр: , </v>
      </c>
      <c r="E1514" s="31"/>
      <c r="F1514" s="31"/>
      <c r="G1514" s="31"/>
      <c r="H1514" s="31" t="s">
        <v>185</v>
      </c>
      <c r="I1514" s="32"/>
      <c r="J1514" s="4"/>
      <c r="K1514" s="46"/>
      <c r="L1514" s="34" t="str">
        <f aca="false">IF(ISBLANK(K1514),"a","b")</f>
        <v>a</v>
      </c>
      <c r="M1514" s="34" t="str">
        <f aca="false">IF(ISBLANK(B1514),"",IF(L1514="b",K1514,IF(L1514="a","")))</f>
        <v/>
      </c>
      <c r="N1514" s="35" t="n">
        <f aca="false">IF(ISBLANK(B1514),"",IF( ISBLANK(K1514), , IF( ISBLANK(O1514), 1,) ))</f>
        <v>0</v>
      </c>
      <c r="O1514" s="44"/>
      <c r="P1514" s="37" t="str">
        <f aca="false">IF(ISBLANK(O1514),"a","b")</f>
        <v>a</v>
      </c>
      <c r="Q1514" s="34" t="str">
        <f aca="false">IF(ISBLANK(B1514),"",IF(P1514="b",O1514,IF(P1514="a","")))</f>
        <v/>
      </c>
      <c r="R1514" s="35" t="n">
        <f aca="false">IF(ISBLANK(B1514),"",IF( ISBLANK(O1514), , 1))</f>
        <v>0</v>
      </c>
      <c r="S1514" s="38" t="str">
        <f aca="true">IF(ISBLANK(B1514),"",IF( ISBLANK(K1514), "" , IF( ISBLANK(O1514), (TODAY()-K1514)/365, (O1514-K1514)/365)) )</f>
        <v/>
      </c>
      <c r="T1514" s="38" t="str">
        <f aca="false">IF(ISBLANK(B1514),"",IF( ISBLANK(K1514), "" , IF( ISBLANK(O1514), ($Z$41-K1514)/365, (O1514-K1514)/365)) )</f>
        <v/>
      </c>
      <c r="U1514" s="38" t="str">
        <f aca="true">IF(ISBLANK(B1514),"",IF( ISBLANK(O1514), "", (TODAY()-O1514)/365))</f>
        <v/>
      </c>
      <c r="V1514" s="38" t="str">
        <f aca="false">IF(ISBLANK(B1514),"",IF( ISBLANK(O1514), "", ($Z$41-O1514)/365))</f>
        <v/>
      </c>
    </row>
    <row r="1515" customFormat="false" ht="15" hidden="false" customHeight="false" outlineLevel="0" collapsed="false">
      <c r="A1515" s="1" t="n">
        <v>1519</v>
      </c>
      <c r="B1515" s="28" t="n">
        <v>712</v>
      </c>
      <c r="C1515" s="29"/>
      <c r="D1515" s="30" t="str">
        <f aca="false">CONCATENATE(E1515,", ",F1515,", кв-ры: ",H1515,", агр: ",I1515,", ",W1515)</f>
        <v>, , кв-ры: 9,19,29,39,49,59,69,79,89,, агр: , </v>
      </c>
      <c r="E1515" s="31"/>
      <c r="F1515" s="31"/>
      <c r="G1515" s="31"/>
      <c r="H1515" s="31" t="s">
        <v>148</v>
      </c>
      <c r="I1515" s="32"/>
      <c r="J1515" s="4"/>
      <c r="K1515" s="46"/>
      <c r="L1515" s="34" t="str">
        <f aca="false">IF(ISBLANK(K1515),"a","b")</f>
        <v>a</v>
      </c>
      <c r="M1515" s="34" t="str">
        <f aca="false">IF(ISBLANK(B1515),"",IF(L1515="b",K1515,IF(L1515="a","")))</f>
        <v/>
      </c>
      <c r="N1515" s="35" t="n">
        <f aca="false">IF(ISBLANK(B1515),"",IF( ISBLANK(K1515), , IF( ISBLANK(O1515), 1,) ))</f>
        <v>0</v>
      </c>
      <c r="O1515" s="44"/>
      <c r="P1515" s="37" t="str">
        <f aca="false">IF(ISBLANK(O1515),"a","b")</f>
        <v>a</v>
      </c>
      <c r="Q1515" s="34" t="str">
        <f aca="false">IF(ISBLANK(B1515),"",IF(P1515="b",O1515,IF(P1515="a","")))</f>
        <v/>
      </c>
      <c r="R1515" s="35" t="n">
        <f aca="false">IF(ISBLANK(B1515),"",IF( ISBLANK(O1515), , 1))</f>
        <v>0</v>
      </c>
      <c r="S1515" s="38" t="str">
        <f aca="true">IF(ISBLANK(B1515),"",IF( ISBLANK(K1515), "" , IF( ISBLANK(O1515), (TODAY()-K1515)/365, (O1515-K1515)/365)) )</f>
        <v/>
      </c>
      <c r="T1515" s="38" t="str">
        <f aca="false">IF(ISBLANK(B1515),"",IF( ISBLANK(K1515), "" , IF( ISBLANK(O1515), ($Z$41-K1515)/365, (O1515-K1515)/365)) )</f>
        <v/>
      </c>
      <c r="U1515" s="38" t="str">
        <f aca="true">IF(ISBLANK(B1515),"",IF( ISBLANK(O1515), "", (TODAY()-O1515)/365))</f>
        <v/>
      </c>
      <c r="V1515" s="38" t="str">
        <f aca="false">IF(ISBLANK(B1515),"",IF( ISBLANK(O1515), "", ($Z$41-O1515)/365))</f>
        <v/>
      </c>
    </row>
    <row r="1516" customFormat="false" ht="15" hidden="false" customHeight="false" outlineLevel="0" collapsed="false">
      <c r="A1516" s="1" t="n">
        <v>1520</v>
      </c>
      <c r="B1516" s="28" t="n">
        <v>713</v>
      </c>
      <c r="C1516" s="29"/>
      <c r="D1516" s="30" t="str">
        <f aca="false">CONCATENATE(E1516,", ",F1516,", кв-ры: ",H1516,", агр: ",I1516,", ",W1516)</f>
        <v>, , кв-ры: 10,20,30,40,50,60,70,80,90,, агр: , </v>
      </c>
      <c r="E1516" s="31"/>
      <c r="F1516" s="31"/>
      <c r="G1516" s="31"/>
      <c r="H1516" s="31" t="s">
        <v>147</v>
      </c>
      <c r="I1516" s="32"/>
      <c r="J1516" s="4"/>
      <c r="K1516" s="46"/>
      <c r="L1516" s="34" t="str">
        <f aca="false">IF(ISBLANK(K1516),"a","b")</f>
        <v>a</v>
      </c>
      <c r="M1516" s="34" t="str">
        <f aca="false">IF(ISBLANK(B1516),"",IF(L1516="b",K1516,IF(L1516="a","")))</f>
        <v/>
      </c>
      <c r="N1516" s="35" t="n">
        <f aca="false">IF(ISBLANK(B1516),"",IF( ISBLANK(K1516), , IF( ISBLANK(O1516), 1,) ))</f>
        <v>0</v>
      </c>
      <c r="O1516" s="44"/>
      <c r="P1516" s="37" t="str">
        <f aca="false">IF(ISBLANK(O1516),"a","b")</f>
        <v>a</v>
      </c>
      <c r="Q1516" s="34" t="str">
        <f aca="false">IF(ISBLANK(B1516),"",IF(P1516="b",O1516,IF(P1516="a","")))</f>
        <v/>
      </c>
      <c r="R1516" s="35" t="n">
        <f aca="false">IF(ISBLANK(B1516),"",IF( ISBLANK(O1516), , 1))</f>
        <v>0</v>
      </c>
      <c r="S1516" s="38" t="str">
        <f aca="true">IF(ISBLANK(B1516),"",IF( ISBLANK(K1516), "" , IF( ISBLANK(O1516), (TODAY()-K1516)/365, (O1516-K1516)/365)) )</f>
        <v/>
      </c>
      <c r="T1516" s="38" t="str">
        <f aca="false">IF(ISBLANK(B1516),"",IF( ISBLANK(K1516), "" , IF( ISBLANK(O1516), ($Z$41-K1516)/365, (O1516-K1516)/365)) )</f>
        <v/>
      </c>
      <c r="U1516" s="38" t="str">
        <f aca="true">IF(ISBLANK(B1516),"",IF( ISBLANK(O1516), "", (TODAY()-O1516)/365))</f>
        <v/>
      </c>
      <c r="V1516" s="38" t="str">
        <f aca="false">IF(ISBLANK(B1516),"",IF( ISBLANK(O1516), "", ($Z$41-O1516)/365))</f>
        <v/>
      </c>
    </row>
    <row r="1517" customFormat="false" ht="15" hidden="false" customHeight="false" outlineLevel="0" collapsed="false">
      <c r="A1517" s="1" t="n">
        <v>1521</v>
      </c>
      <c r="B1517" s="28" t="n">
        <v>714</v>
      </c>
      <c r="C1517" s="29" t="n">
        <v>1</v>
      </c>
      <c r="D1517" s="30" t="str">
        <f aca="false">CONCATENATE(E1517,", ",F1517,", кв-ры: ",H1517,", агр: ",I1517,", ",W1517)</f>
        <v> Новая, 31, кв-ры: 1, агр: , </v>
      </c>
      <c r="E1517" s="31" t="s">
        <v>267</v>
      </c>
      <c r="F1517" s="31" t="n">
        <v>31</v>
      </c>
      <c r="G1517" s="31" t="n">
        <v>1</v>
      </c>
      <c r="H1517" s="31" t="n">
        <v>1</v>
      </c>
      <c r="I1517" s="32"/>
      <c r="J1517" s="4"/>
      <c r="K1517" s="46"/>
      <c r="L1517" s="34" t="str">
        <f aca="false">IF(ISBLANK(K1517),"a","b")</f>
        <v>a</v>
      </c>
      <c r="M1517" s="34" t="str">
        <f aca="false">IF(ISBLANK(B1517),"",IF(L1517="b",K1517,IF(L1517="a","")))</f>
        <v/>
      </c>
      <c r="N1517" s="35" t="n">
        <f aca="false">IF(ISBLANK(B1517),"",IF( ISBLANK(K1517), , IF( ISBLANK(O1517), 1,) ))</f>
        <v>0</v>
      </c>
      <c r="O1517" s="44"/>
      <c r="P1517" s="37" t="str">
        <f aca="false">IF(ISBLANK(O1517),"a","b")</f>
        <v>a</v>
      </c>
      <c r="Q1517" s="34" t="str">
        <f aca="false">IF(ISBLANK(B1517),"",IF(P1517="b",O1517,IF(P1517="a","")))</f>
        <v/>
      </c>
      <c r="R1517" s="35" t="n">
        <f aca="false">IF(ISBLANK(B1517),"",IF( ISBLANK(O1517), , 1))</f>
        <v>0</v>
      </c>
      <c r="S1517" s="38" t="str">
        <f aca="true">IF(ISBLANK(B1517),"",IF( ISBLANK(K1517), "" , IF( ISBLANK(O1517), (TODAY()-K1517)/365, (O1517-K1517)/365)) )</f>
        <v/>
      </c>
      <c r="T1517" s="38" t="str">
        <f aca="false">IF(ISBLANK(B1517),"",IF( ISBLANK(K1517), "" , IF( ISBLANK(O1517), ($Z$41-K1517)/365, (O1517-K1517)/365)) )</f>
        <v/>
      </c>
      <c r="U1517" s="38" t="str">
        <f aca="true">IF(ISBLANK(B1517),"",IF( ISBLANK(O1517), "", (TODAY()-O1517)/365))</f>
        <v/>
      </c>
      <c r="V1517" s="38" t="str">
        <f aca="false">IF(ISBLANK(B1517),"",IF( ISBLANK(O1517), "", ($Z$41-O1517)/365))</f>
        <v/>
      </c>
    </row>
    <row r="1518" customFormat="false" ht="15" hidden="false" customHeight="false" outlineLevel="0" collapsed="false">
      <c r="A1518" s="1" t="n">
        <v>1522</v>
      </c>
      <c r="B1518" s="28" t="n">
        <v>715</v>
      </c>
      <c r="C1518" s="29" t="n">
        <v>2</v>
      </c>
      <c r="D1518" s="30" t="str">
        <f aca="false">CONCATENATE(E1518,", ",F1518,", кв-ры: ",H1518,", агр: ",I1518,", ",W1518)</f>
        <v> Новая, 29, кв-ры: 1, агр: , </v>
      </c>
      <c r="E1518" s="31" t="s">
        <v>267</v>
      </c>
      <c r="F1518" s="31" t="n">
        <v>29</v>
      </c>
      <c r="G1518" s="31" t="n">
        <v>1</v>
      </c>
      <c r="H1518" s="31" t="n">
        <v>1</v>
      </c>
      <c r="I1518" s="32"/>
      <c r="J1518" s="4"/>
      <c r="K1518" s="46"/>
      <c r="L1518" s="34" t="str">
        <f aca="false">IF(ISBLANK(K1518),"a","b")</f>
        <v>a</v>
      </c>
      <c r="M1518" s="34" t="str">
        <f aca="false">IF(ISBLANK(B1518),"",IF(L1518="b",K1518,IF(L1518="a","")))</f>
        <v/>
      </c>
      <c r="N1518" s="35" t="n">
        <f aca="false">IF(ISBLANK(B1518),"",IF( ISBLANK(K1518), , IF( ISBLANK(O1518), 1,) ))</f>
        <v>0</v>
      </c>
      <c r="O1518" s="44"/>
      <c r="P1518" s="37" t="str">
        <f aca="false">IF(ISBLANK(O1518),"a","b")</f>
        <v>a</v>
      </c>
      <c r="Q1518" s="34" t="str">
        <f aca="false">IF(ISBLANK(B1518),"",IF(P1518="b",O1518,IF(P1518="a","")))</f>
        <v/>
      </c>
      <c r="R1518" s="35" t="n">
        <f aca="false">IF(ISBLANK(B1518),"",IF( ISBLANK(O1518), , 1))</f>
        <v>0</v>
      </c>
      <c r="S1518" s="38" t="str">
        <f aca="true">IF(ISBLANK(B1518),"",IF( ISBLANK(K1518), "" , IF( ISBLANK(O1518), (TODAY()-K1518)/365, (O1518-K1518)/365)) )</f>
        <v/>
      </c>
      <c r="T1518" s="38" t="str">
        <f aca="false">IF(ISBLANK(B1518),"",IF( ISBLANK(K1518), "" , IF( ISBLANK(O1518), ($Z$41-K1518)/365, (O1518-K1518)/365)) )</f>
        <v/>
      </c>
      <c r="U1518" s="38" t="str">
        <f aca="true">IF(ISBLANK(B1518),"",IF( ISBLANK(O1518), "", (TODAY()-O1518)/365))</f>
        <v/>
      </c>
      <c r="V1518" s="38" t="str">
        <f aca="false">IF(ISBLANK(B1518),"",IF( ISBLANK(O1518), "", ($Z$41-O1518)/365))</f>
        <v/>
      </c>
    </row>
    <row r="1519" customFormat="false" ht="15" hidden="false" customHeight="false" outlineLevel="0" collapsed="false">
      <c r="A1519" s="1" t="n">
        <v>1523</v>
      </c>
      <c r="B1519" s="28" t="n">
        <v>716</v>
      </c>
      <c r="C1519" s="29" t="n">
        <v>3</v>
      </c>
      <c r="D1519" s="30" t="str">
        <f aca="false">CONCATENATE(E1519,", ",F1519,", кв-ры: ",H1519,", агр: ",I1519,", ",W1519)</f>
        <v> Новая, 27, кв-ры: 1, агр: , </v>
      </c>
      <c r="E1519" s="31" t="s">
        <v>267</v>
      </c>
      <c r="F1519" s="31" t="n">
        <v>27</v>
      </c>
      <c r="G1519" s="31" t="n">
        <v>2</v>
      </c>
      <c r="H1519" s="31" t="n">
        <v>1</v>
      </c>
      <c r="I1519" s="32"/>
      <c r="J1519" s="4"/>
      <c r="K1519" s="46"/>
      <c r="L1519" s="34" t="str">
        <f aca="false">IF(ISBLANK(K1519),"a","b")</f>
        <v>a</v>
      </c>
      <c r="M1519" s="34" t="str">
        <f aca="false">IF(ISBLANK(B1519),"",IF(L1519="b",K1519,IF(L1519="a","")))</f>
        <v/>
      </c>
      <c r="N1519" s="35" t="n">
        <f aca="false">IF(ISBLANK(B1519),"",IF( ISBLANK(K1519), , IF( ISBLANK(O1519), 1,) ))</f>
        <v>0</v>
      </c>
      <c r="O1519" s="44"/>
      <c r="P1519" s="37" t="str">
        <f aca="false">IF(ISBLANK(O1519),"a","b")</f>
        <v>a</v>
      </c>
      <c r="Q1519" s="34" t="str">
        <f aca="false">IF(ISBLANK(B1519),"",IF(P1519="b",O1519,IF(P1519="a","")))</f>
        <v/>
      </c>
      <c r="R1519" s="35" t="n">
        <f aca="false">IF(ISBLANK(B1519),"",IF( ISBLANK(O1519), , 1))</f>
        <v>0</v>
      </c>
      <c r="S1519" s="38" t="str">
        <f aca="true">IF(ISBLANK(B1519),"",IF( ISBLANK(K1519), "" , IF( ISBLANK(O1519), (TODAY()-K1519)/365, (O1519-K1519)/365)) )</f>
        <v/>
      </c>
      <c r="T1519" s="38" t="str">
        <f aca="false">IF(ISBLANK(B1519),"",IF( ISBLANK(K1519), "" , IF( ISBLANK(O1519), ($Z$41-K1519)/365, (O1519-K1519)/365)) )</f>
        <v/>
      </c>
      <c r="U1519" s="38" t="str">
        <f aca="true">IF(ISBLANK(B1519),"",IF( ISBLANK(O1519), "", (TODAY()-O1519)/365))</f>
        <v/>
      </c>
      <c r="V1519" s="38" t="str">
        <f aca="false">IF(ISBLANK(B1519),"",IF( ISBLANK(O1519), "", ($Z$41-O1519)/365))</f>
        <v/>
      </c>
    </row>
    <row r="1520" customFormat="false" ht="15" hidden="false" customHeight="false" outlineLevel="0" collapsed="false">
      <c r="A1520" s="1" t="n">
        <v>1524</v>
      </c>
      <c r="B1520" s="28" t="n">
        <v>717</v>
      </c>
      <c r="C1520" s="29"/>
      <c r="D1520" s="30" t="str">
        <f aca="false">CONCATENATE(E1520,", ",F1520,", кв-ры: ",H1520,", агр: ",I1520,", ",W1520)</f>
        <v>, , кв-ры: 2, агр: , </v>
      </c>
      <c r="E1520" s="31"/>
      <c r="F1520" s="31"/>
      <c r="G1520" s="31"/>
      <c r="H1520" s="31" t="n">
        <v>2</v>
      </c>
      <c r="I1520" s="32"/>
      <c r="J1520" s="4"/>
      <c r="K1520" s="46"/>
      <c r="L1520" s="34" t="str">
        <f aca="false">IF(ISBLANK(K1520),"a","b")</f>
        <v>a</v>
      </c>
      <c r="M1520" s="34" t="str">
        <f aca="false">IF(ISBLANK(B1520),"",IF(L1520="b",K1520,IF(L1520="a","")))</f>
        <v/>
      </c>
      <c r="N1520" s="35" t="n">
        <f aca="false">IF(ISBLANK(B1520),"",IF( ISBLANK(K1520), , IF( ISBLANK(O1520), 1,) ))</f>
        <v>0</v>
      </c>
      <c r="O1520" s="44"/>
      <c r="P1520" s="37" t="str">
        <f aca="false">IF(ISBLANK(O1520),"a","b")</f>
        <v>a</v>
      </c>
      <c r="Q1520" s="34" t="str">
        <f aca="false">IF(ISBLANK(B1520),"",IF(P1520="b",O1520,IF(P1520="a","")))</f>
        <v/>
      </c>
      <c r="R1520" s="35" t="n">
        <f aca="false">IF(ISBLANK(B1520),"",IF( ISBLANK(O1520), , 1))</f>
        <v>0</v>
      </c>
      <c r="S1520" s="38" t="str">
        <f aca="true">IF(ISBLANK(B1520),"",IF( ISBLANK(K1520), "" , IF( ISBLANK(O1520), (TODAY()-K1520)/365, (O1520-K1520)/365)) )</f>
        <v/>
      </c>
      <c r="T1520" s="38" t="str">
        <f aca="false">IF(ISBLANK(B1520),"",IF( ISBLANK(K1520), "" , IF( ISBLANK(O1520), ($Z$41-K1520)/365, (O1520-K1520)/365)) )</f>
        <v/>
      </c>
      <c r="U1520" s="38" t="str">
        <f aca="true">IF(ISBLANK(B1520),"",IF( ISBLANK(O1520), "", (TODAY()-O1520)/365))</f>
        <v/>
      </c>
      <c r="V1520" s="38" t="str">
        <f aca="false">IF(ISBLANK(B1520),"",IF( ISBLANK(O1520), "", ($Z$41-O1520)/365))</f>
        <v/>
      </c>
    </row>
    <row r="1521" customFormat="false" ht="15" hidden="false" customHeight="false" outlineLevel="0" collapsed="false">
      <c r="A1521" s="1" t="n">
        <v>1525</v>
      </c>
      <c r="B1521" s="28" t="n">
        <v>718</v>
      </c>
      <c r="C1521" s="29" t="n">
        <v>4</v>
      </c>
      <c r="D1521" s="30" t="str">
        <f aca="false">CONCATENATE(E1521,", ",F1521,", кв-ры: ",H1521,", агр: ",I1521,", ",W1521)</f>
        <v> Новая, 25, кв-ры: 1, агр: , </v>
      </c>
      <c r="E1521" s="31" t="s">
        <v>267</v>
      </c>
      <c r="F1521" s="31" t="n">
        <v>25</v>
      </c>
      <c r="G1521" s="31" t="n">
        <v>1</v>
      </c>
      <c r="H1521" s="31" t="n">
        <v>1</v>
      </c>
      <c r="I1521" s="32"/>
      <c r="J1521" s="4"/>
      <c r="K1521" s="46"/>
      <c r="L1521" s="34" t="str">
        <f aca="false">IF(ISBLANK(K1521),"a","b")</f>
        <v>a</v>
      </c>
      <c r="M1521" s="34" t="str">
        <f aca="false">IF(ISBLANK(B1521),"",IF(L1521="b",K1521,IF(L1521="a","")))</f>
        <v/>
      </c>
      <c r="N1521" s="35" t="n">
        <f aca="false">IF(ISBLANK(B1521),"",IF( ISBLANK(K1521), , IF( ISBLANK(O1521), 1,) ))</f>
        <v>0</v>
      </c>
      <c r="O1521" s="44"/>
      <c r="P1521" s="37" t="str">
        <f aca="false">IF(ISBLANK(O1521),"a","b")</f>
        <v>a</v>
      </c>
      <c r="Q1521" s="34" t="str">
        <f aca="false">IF(ISBLANK(B1521),"",IF(P1521="b",O1521,IF(P1521="a","")))</f>
        <v/>
      </c>
      <c r="R1521" s="35" t="n">
        <f aca="false">IF(ISBLANK(B1521),"",IF( ISBLANK(O1521), , 1))</f>
        <v>0</v>
      </c>
      <c r="S1521" s="38" t="str">
        <f aca="true">IF(ISBLANK(B1521),"",IF( ISBLANK(K1521), "" , IF( ISBLANK(O1521), (TODAY()-K1521)/365, (O1521-K1521)/365)) )</f>
        <v/>
      </c>
      <c r="T1521" s="38" t="str">
        <f aca="false">IF(ISBLANK(B1521),"",IF( ISBLANK(K1521), "" , IF( ISBLANK(O1521), ($Z$41-K1521)/365, (O1521-K1521)/365)) )</f>
        <v/>
      </c>
      <c r="U1521" s="38" t="str">
        <f aca="true">IF(ISBLANK(B1521),"",IF( ISBLANK(O1521), "", (TODAY()-O1521)/365))</f>
        <v/>
      </c>
      <c r="V1521" s="38" t="str">
        <f aca="false">IF(ISBLANK(B1521),"",IF( ISBLANK(O1521), "", ($Z$41-O1521)/365))</f>
        <v/>
      </c>
    </row>
    <row r="1522" customFormat="false" ht="15" hidden="false" customHeight="false" outlineLevel="0" collapsed="false">
      <c r="A1522" s="1" t="n">
        <v>1526</v>
      </c>
      <c r="B1522" s="28" t="n">
        <v>719</v>
      </c>
      <c r="C1522" s="29" t="n">
        <v>5</v>
      </c>
      <c r="D1522" s="30" t="str">
        <f aca="false">CONCATENATE(E1522,", ",F1522,", кв-ры: ",H1522,", агр: ",I1522,", ",W1522)</f>
        <v> Новая, 19, кв-ры: 1, агр: , </v>
      </c>
      <c r="E1522" s="31" t="s">
        <v>267</v>
      </c>
      <c r="F1522" s="31" t="n">
        <v>19</v>
      </c>
      <c r="G1522" s="31" t="n">
        <v>1</v>
      </c>
      <c r="H1522" s="31" t="n">
        <v>1</v>
      </c>
      <c r="I1522" s="32"/>
      <c r="J1522" s="4"/>
      <c r="K1522" s="46"/>
      <c r="L1522" s="34" t="str">
        <f aca="false">IF(ISBLANK(K1522),"a","b")</f>
        <v>a</v>
      </c>
      <c r="M1522" s="34" t="str">
        <f aca="false">IF(ISBLANK(B1522),"",IF(L1522="b",K1522,IF(L1522="a","")))</f>
        <v/>
      </c>
      <c r="N1522" s="35" t="n">
        <f aca="false">IF(ISBLANK(B1522),"",IF( ISBLANK(K1522), , IF( ISBLANK(O1522), 1,) ))</f>
        <v>0</v>
      </c>
      <c r="O1522" s="44"/>
      <c r="P1522" s="37" t="str">
        <f aca="false">IF(ISBLANK(O1522),"a","b")</f>
        <v>a</v>
      </c>
      <c r="Q1522" s="34" t="str">
        <f aca="false">IF(ISBLANK(B1522),"",IF(P1522="b",O1522,IF(P1522="a","")))</f>
        <v/>
      </c>
      <c r="R1522" s="35" t="n">
        <f aca="false">IF(ISBLANK(B1522),"",IF( ISBLANK(O1522), , 1))</f>
        <v>0</v>
      </c>
      <c r="S1522" s="38" t="str">
        <f aca="true">IF(ISBLANK(B1522),"",IF( ISBLANK(K1522), "" , IF( ISBLANK(O1522), (TODAY()-K1522)/365, (O1522-K1522)/365)) )</f>
        <v/>
      </c>
      <c r="T1522" s="38" t="str">
        <f aca="false">IF(ISBLANK(B1522),"",IF( ISBLANK(K1522), "" , IF( ISBLANK(O1522), ($Z$41-K1522)/365, (O1522-K1522)/365)) )</f>
        <v/>
      </c>
      <c r="U1522" s="38" t="str">
        <f aca="true">IF(ISBLANK(B1522),"",IF( ISBLANK(O1522), "", (TODAY()-O1522)/365))</f>
        <v/>
      </c>
      <c r="V1522" s="38" t="str">
        <f aca="false">IF(ISBLANK(B1522),"",IF( ISBLANK(O1522), "", ($Z$41-O1522)/365))</f>
        <v/>
      </c>
    </row>
    <row r="1523" customFormat="false" ht="15" hidden="false" customHeight="false" outlineLevel="0" collapsed="false">
      <c r="A1523" s="1" t="n">
        <v>1527</v>
      </c>
      <c r="B1523" s="28" t="n">
        <v>720</v>
      </c>
      <c r="C1523" s="29" t="n">
        <v>6</v>
      </c>
      <c r="D1523" s="30" t="str">
        <f aca="false">CONCATENATE(E1523,", ",F1523,", кв-ры: ",H1523,", агр: ",I1523,", ",W1523)</f>
        <v> Новая, 17, кв-ры: 1, агр: , </v>
      </c>
      <c r="E1523" s="31" t="s">
        <v>267</v>
      </c>
      <c r="F1523" s="31" t="n">
        <v>17</v>
      </c>
      <c r="G1523" s="31" t="n">
        <v>2</v>
      </c>
      <c r="H1523" s="31" t="n">
        <v>1</v>
      </c>
      <c r="I1523" s="32"/>
      <c r="J1523" s="4"/>
      <c r="K1523" s="46"/>
      <c r="L1523" s="34" t="str">
        <f aca="false">IF(ISBLANK(K1523),"a","b")</f>
        <v>a</v>
      </c>
      <c r="M1523" s="34" t="str">
        <f aca="false">IF(ISBLANK(B1523),"",IF(L1523="b",K1523,IF(L1523="a","")))</f>
        <v/>
      </c>
      <c r="N1523" s="35" t="n">
        <f aca="false">IF(ISBLANK(B1523),"",IF( ISBLANK(K1523), , IF( ISBLANK(O1523), 1,) ))</f>
        <v>0</v>
      </c>
      <c r="O1523" s="44"/>
      <c r="P1523" s="37" t="str">
        <f aca="false">IF(ISBLANK(O1523),"a","b")</f>
        <v>a</v>
      </c>
      <c r="Q1523" s="34" t="str">
        <f aca="false">IF(ISBLANK(B1523),"",IF(P1523="b",O1523,IF(P1523="a","")))</f>
        <v/>
      </c>
      <c r="R1523" s="35" t="n">
        <f aca="false">IF(ISBLANK(B1523),"",IF( ISBLANK(O1523), , 1))</f>
        <v>0</v>
      </c>
      <c r="S1523" s="38" t="str">
        <f aca="true">IF(ISBLANK(B1523),"",IF( ISBLANK(K1523), "" , IF( ISBLANK(O1523), (TODAY()-K1523)/365, (O1523-K1523)/365)) )</f>
        <v/>
      </c>
      <c r="T1523" s="38" t="str">
        <f aca="false">IF(ISBLANK(B1523),"",IF( ISBLANK(K1523), "" , IF( ISBLANK(O1523), ($Z$41-K1523)/365, (O1523-K1523)/365)) )</f>
        <v/>
      </c>
      <c r="U1523" s="38" t="str">
        <f aca="true">IF(ISBLANK(B1523),"",IF( ISBLANK(O1523), "", (TODAY()-O1523)/365))</f>
        <v/>
      </c>
      <c r="V1523" s="38" t="str">
        <f aca="false">IF(ISBLANK(B1523),"",IF( ISBLANK(O1523), "", ($Z$41-O1523)/365))</f>
        <v/>
      </c>
    </row>
    <row r="1524" customFormat="false" ht="15" hidden="false" customHeight="false" outlineLevel="0" collapsed="false">
      <c r="A1524" s="1" t="n">
        <v>1528</v>
      </c>
      <c r="B1524" s="28" t="n">
        <v>721</v>
      </c>
      <c r="C1524" s="29"/>
      <c r="D1524" s="30" t="str">
        <f aca="false">CONCATENATE(E1524,", ",F1524,", кв-ры: ",H1524,", агр: ",I1524,", ",W1524)</f>
        <v>, , кв-ры: 2, агр: , </v>
      </c>
      <c r="E1524" s="31"/>
      <c r="F1524" s="31"/>
      <c r="G1524" s="31"/>
      <c r="H1524" s="31" t="n">
        <v>2</v>
      </c>
      <c r="I1524" s="32"/>
      <c r="J1524" s="4"/>
      <c r="K1524" s="46"/>
      <c r="L1524" s="34" t="str">
        <f aca="false">IF(ISBLANK(K1524),"a","b")</f>
        <v>a</v>
      </c>
      <c r="M1524" s="34" t="str">
        <f aca="false">IF(ISBLANK(B1524),"",IF(L1524="b",K1524,IF(L1524="a","")))</f>
        <v/>
      </c>
      <c r="N1524" s="35" t="n">
        <f aca="false">IF(ISBLANK(B1524),"",IF( ISBLANK(K1524), , IF( ISBLANK(O1524), 1,) ))</f>
        <v>0</v>
      </c>
      <c r="O1524" s="44"/>
      <c r="P1524" s="37" t="str">
        <f aca="false">IF(ISBLANK(O1524),"a","b")</f>
        <v>a</v>
      </c>
      <c r="Q1524" s="34" t="str">
        <f aca="false">IF(ISBLANK(B1524),"",IF(P1524="b",O1524,IF(P1524="a","")))</f>
        <v/>
      </c>
      <c r="R1524" s="35" t="n">
        <f aca="false">IF(ISBLANK(B1524),"",IF( ISBLANK(O1524), , 1))</f>
        <v>0</v>
      </c>
      <c r="S1524" s="38" t="str">
        <f aca="true">IF(ISBLANK(B1524),"",IF( ISBLANK(K1524), "" , IF( ISBLANK(O1524), (TODAY()-K1524)/365, (O1524-K1524)/365)) )</f>
        <v/>
      </c>
      <c r="T1524" s="38" t="str">
        <f aca="false">IF(ISBLANK(B1524),"",IF( ISBLANK(K1524), "" , IF( ISBLANK(O1524), ($Z$41-K1524)/365, (O1524-K1524)/365)) )</f>
        <v/>
      </c>
      <c r="U1524" s="38" t="str">
        <f aca="true">IF(ISBLANK(B1524),"",IF( ISBLANK(O1524), "", (TODAY()-O1524)/365))</f>
        <v/>
      </c>
      <c r="V1524" s="38" t="str">
        <f aca="false">IF(ISBLANK(B1524),"",IF( ISBLANK(O1524), "", ($Z$41-O1524)/365))</f>
        <v/>
      </c>
    </row>
    <row r="1525" customFormat="false" ht="15" hidden="false" customHeight="false" outlineLevel="0" collapsed="false">
      <c r="A1525" s="1" t="n">
        <v>1529</v>
      </c>
      <c r="B1525" s="28" t="n">
        <v>722</v>
      </c>
      <c r="C1525" s="29" t="n">
        <v>7</v>
      </c>
      <c r="D1525" s="30" t="str">
        <f aca="false">CONCATENATE(E1525,", ",F1525,", кв-ры: ",H1525,", агр: ",I1525,", ",W1525)</f>
        <v> Новая, 30, кв-ры: 1, агр: , </v>
      </c>
      <c r="E1525" s="31" t="s">
        <v>267</v>
      </c>
      <c r="F1525" s="31" t="n">
        <v>30</v>
      </c>
      <c r="G1525" s="31" t="n">
        <v>2</v>
      </c>
      <c r="H1525" s="31" t="n">
        <v>1</v>
      </c>
      <c r="I1525" s="32"/>
      <c r="J1525" s="4"/>
      <c r="K1525" s="46"/>
      <c r="L1525" s="34" t="str">
        <f aca="false">IF(ISBLANK(K1525),"a","b")</f>
        <v>a</v>
      </c>
      <c r="M1525" s="34" t="str">
        <f aca="false">IF(ISBLANK(B1525),"",IF(L1525="b",K1525,IF(L1525="a","")))</f>
        <v/>
      </c>
      <c r="N1525" s="35" t="n">
        <f aca="false">IF(ISBLANK(B1525),"",IF( ISBLANK(K1525), , IF( ISBLANK(O1525), 1,) ))</f>
        <v>0</v>
      </c>
      <c r="O1525" s="44"/>
      <c r="P1525" s="37" t="str">
        <f aca="false">IF(ISBLANK(O1525),"a","b")</f>
        <v>a</v>
      </c>
      <c r="Q1525" s="34" t="str">
        <f aca="false">IF(ISBLANK(B1525),"",IF(P1525="b",O1525,IF(P1525="a","")))</f>
        <v/>
      </c>
      <c r="R1525" s="35" t="n">
        <f aca="false">IF(ISBLANK(B1525),"",IF( ISBLANK(O1525), , 1))</f>
        <v>0</v>
      </c>
      <c r="S1525" s="38" t="str">
        <f aca="true">IF(ISBLANK(B1525),"",IF( ISBLANK(K1525), "" , IF( ISBLANK(O1525), (TODAY()-K1525)/365, (O1525-K1525)/365)) )</f>
        <v/>
      </c>
      <c r="T1525" s="38" t="str">
        <f aca="false">IF(ISBLANK(B1525),"",IF( ISBLANK(K1525), "" , IF( ISBLANK(O1525), ($Z$41-K1525)/365, (O1525-K1525)/365)) )</f>
        <v/>
      </c>
      <c r="U1525" s="38" t="str">
        <f aca="true">IF(ISBLANK(B1525),"",IF( ISBLANK(O1525), "", (TODAY()-O1525)/365))</f>
        <v/>
      </c>
      <c r="V1525" s="38" t="str">
        <f aca="false">IF(ISBLANK(B1525),"",IF( ISBLANK(O1525), "", ($Z$41-O1525)/365))</f>
        <v/>
      </c>
    </row>
    <row r="1526" customFormat="false" ht="15" hidden="false" customHeight="false" outlineLevel="0" collapsed="false">
      <c r="A1526" s="1" t="n">
        <v>1530</v>
      </c>
      <c r="B1526" s="28" t="n">
        <v>723</v>
      </c>
      <c r="C1526" s="29"/>
      <c r="D1526" s="30" t="str">
        <f aca="false">CONCATENATE(E1526,", ",F1526,", кв-ры: ",H1526,", агр: ",I1526,", ",W1526)</f>
        <v>, , кв-ры: 2, агр: , </v>
      </c>
      <c r="E1526" s="31"/>
      <c r="F1526" s="31"/>
      <c r="G1526" s="31"/>
      <c r="H1526" s="31" t="n">
        <v>2</v>
      </c>
      <c r="I1526" s="32"/>
      <c r="J1526" s="4"/>
      <c r="K1526" s="46"/>
      <c r="L1526" s="34" t="str">
        <f aca="false">IF(ISBLANK(K1526),"a","b")</f>
        <v>a</v>
      </c>
      <c r="M1526" s="34" t="str">
        <f aca="false">IF(ISBLANK(B1526),"",IF(L1526="b",K1526,IF(L1526="a","")))</f>
        <v/>
      </c>
      <c r="N1526" s="35" t="n">
        <f aca="false">IF(ISBLANK(B1526),"",IF( ISBLANK(K1526), , IF( ISBLANK(O1526), 1,) ))</f>
        <v>0</v>
      </c>
      <c r="O1526" s="44"/>
      <c r="P1526" s="37" t="str">
        <f aca="false">IF(ISBLANK(O1526),"a","b")</f>
        <v>a</v>
      </c>
      <c r="Q1526" s="34" t="str">
        <f aca="false">IF(ISBLANK(B1526),"",IF(P1526="b",O1526,IF(P1526="a","")))</f>
        <v/>
      </c>
      <c r="R1526" s="35" t="n">
        <f aca="false">IF(ISBLANK(B1526),"",IF( ISBLANK(O1526), , 1))</f>
        <v>0</v>
      </c>
      <c r="S1526" s="38" t="str">
        <f aca="true">IF(ISBLANK(B1526),"",IF( ISBLANK(K1526), "" , IF( ISBLANK(O1526), (TODAY()-K1526)/365, (O1526-K1526)/365)) )</f>
        <v/>
      </c>
      <c r="T1526" s="38" t="str">
        <f aca="false">IF(ISBLANK(B1526),"",IF( ISBLANK(K1526), "" , IF( ISBLANK(O1526), ($Z$41-K1526)/365, (O1526-K1526)/365)) )</f>
        <v/>
      </c>
      <c r="U1526" s="38" t="str">
        <f aca="true">IF(ISBLANK(B1526),"",IF( ISBLANK(O1526), "", (TODAY()-O1526)/365))</f>
        <v/>
      </c>
      <c r="V1526" s="38" t="str">
        <f aca="false">IF(ISBLANK(B1526),"",IF( ISBLANK(O1526), "", ($Z$41-O1526)/365))</f>
        <v/>
      </c>
    </row>
    <row r="1527" customFormat="false" ht="15" hidden="false" customHeight="false" outlineLevel="0" collapsed="false">
      <c r="A1527" s="1" t="n">
        <v>1531</v>
      </c>
      <c r="B1527" s="28" t="n">
        <v>724</v>
      </c>
      <c r="C1527" s="29" t="n">
        <v>8</v>
      </c>
      <c r="D1527" s="30" t="str">
        <f aca="false">CONCATENATE(E1527,", ",F1527,", кв-ры: ",H1527,", агр: ",I1527,", ",W1527)</f>
        <v> Новая, 28, кв-ры: 1, агр: , </v>
      </c>
      <c r="E1527" s="31" t="s">
        <v>267</v>
      </c>
      <c r="F1527" s="31" t="n">
        <v>28</v>
      </c>
      <c r="G1527" s="31" t="n">
        <v>1</v>
      </c>
      <c r="H1527" s="31" t="n">
        <v>1</v>
      </c>
      <c r="I1527" s="32"/>
      <c r="J1527" s="4"/>
      <c r="K1527" s="46"/>
      <c r="L1527" s="34" t="str">
        <f aca="false">IF(ISBLANK(K1527),"a","b")</f>
        <v>a</v>
      </c>
      <c r="M1527" s="34" t="str">
        <f aca="false">IF(ISBLANK(B1527),"",IF(L1527="b",K1527,IF(L1527="a","")))</f>
        <v/>
      </c>
      <c r="N1527" s="35" t="n">
        <f aca="false">IF(ISBLANK(B1527),"",IF( ISBLANK(K1527), , IF( ISBLANK(O1527), 1,) ))</f>
        <v>0</v>
      </c>
      <c r="O1527" s="44"/>
      <c r="P1527" s="37" t="str">
        <f aca="false">IF(ISBLANK(O1527),"a","b")</f>
        <v>a</v>
      </c>
      <c r="Q1527" s="34" t="str">
        <f aca="false">IF(ISBLANK(B1527),"",IF(P1527="b",O1527,IF(P1527="a","")))</f>
        <v/>
      </c>
      <c r="R1527" s="35" t="n">
        <f aca="false">IF(ISBLANK(B1527),"",IF( ISBLANK(O1527), , 1))</f>
        <v>0</v>
      </c>
      <c r="S1527" s="38" t="str">
        <f aca="true">IF(ISBLANK(B1527),"",IF( ISBLANK(K1527), "" , IF( ISBLANK(O1527), (TODAY()-K1527)/365, (O1527-K1527)/365)) )</f>
        <v/>
      </c>
      <c r="T1527" s="38" t="str">
        <f aca="false">IF(ISBLANK(B1527),"",IF( ISBLANK(K1527), "" , IF( ISBLANK(O1527), ($Z$41-K1527)/365, (O1527-K1527)/365)) )</f>
        <v/>
      </c>
      <c r="U1527" s="38" t="str">
        <f aca="true">IF(ISBLANK(B1527),"",IF( ISBLANK(O1527), "", (TODAY()-O1527)/365))</f>
        <v/>
      </c>
      <c r="V1527" s="38" t="str">
        <f aca="false">IF(ISBLANK(B1527),"",IF( ISBLANK(O1527), "", ($Z$41-O1527)/365))</f>
        <v/>
      </c>
    </row>
    <row r="1528" customFormat="false" ht="15" hidden="false" customHeight="false" outlineLevel="0" collapsed="false">
      <c r="A1528" s="1" t="n">
        <v>1532</v>
      </c>
      <c r="B1528" s="28" t="n">
        <v>725</v>
      </c>
      <c r="C1528" s="29" t="n">
        <v>9</v>
      </c>
      <c r="D1528" s="30" t="str">
        <f aca="false">CONCATENATE(E1528,", ",F1528,", кв-ры: ",H1528,", агр: ",I1528,", ",W1528)</f>
        <v> Новая, 26, кв-ры: 1, агр: , </v>
      </c>
      <c r="E1528" s="31" t="s">
        <v>267</v>
      </c>
      <c r="F1528" s="31" t="n">
        <v>26</v>
      </c>
      <c r="G1528" s="31" t="n">
        <v>2</v>
      </c>
      <c r="H1528" s="31" t="n">
        <v>1</v>
      </c>
      <c r="I1528" s="32"/>
      <c r="J1528" s="4"/>
      <c r="K1528" s="46"/>
      <c r="L1528" s="34" t="str">
        <f aca="false">IF(ISBLANK(K1528),"a","b")</f>
        <v>a</v>
      </c>
      <c r="M1528" s="34" t="str">
        <f aca="false">IF(ISBLANK(B1528),"",IF(L1528="b",K1528,IF(L1528="a","")))</f>
        <v/>
      </c>
      <c r="N1528" s="35" t="n">
        <f aca="false">IF(ISBLANK(B1528),"",IF( ISBLANK(K1528), , IF( ISBLANK(O1528), 1,) ))</f>
        <v>0</v>
      </c>
      <c r="O1528" s="44"/>
      <c r="P1528" s="37" t="str">
        <f aca="false">IF(ISBLANK(O1528),"a","b")</f>
        <v>a</v>
      </c>
      <c r="Q1528" s="34" t="str">
        <f aca="false">IF(ISBLANK(B1528),"",IF(P1528="b",O1528,IF(P1528="a","")))</f>
        <v/>
      </c>
      <c r="R1528" s="35" t="n">
        <f aca="false">IF(ISBLANK(B1528),"",IF( ISBLANK(O1528), , 1))</f>
        <v>0</v>
      </c>
      <c r="S1528" s="38" t="str">
        <f aca="true">IF(ISBLANK(B1528),"",IF( ISBLANK(K1528), "" , IF( ISBLANK(O1528), (TODAY()-K1528)/365, (O1528-K1528)/365)) )</f>
        <v/>
      </c>
      <c r="T1528" s="38" t="str">
        <f aca="false">IF(ISBLANK(B1528),"",IF( ISBLANK(K1528), "" , IF( ISBLANK(O1528), ($Z$41-K1528)/365, (O1528-K1528)/365)) )</f>
        <v/>
      </c>
      <c r="U1528" s="38" t="str">
        <f aca="true">IF(ISBLANK(B1528),"",IF( ISBLANK(O1528), "", (TODAY()-O1528)/365))</f>
        <v/>
      </c>
      <c r="V1528" s="38" t="str">
        <f aca="false">IF(ISBLANK(B1528),"",IF( ISBLANK(O1528), "", ($Z$41-O1528)/365))</f>
        <v/>
      </c>
    </row>
    <row r="1529" customFormat="false" ht="15" hidden="false" customHeight="false" outlineLevel="0" collapsed="false">
      <c r="A1529" s="1" t="n">
        <v>1533</v>
      </c>
      <c r="B1529" s="28" t="n">
        <v>726</v>
      </c>
      <c r="C1529" s="29"/>
      <c r="D1529" s="30" t="str">
        <f aca="false">CONCATENATE(E1529,", ",F1529,", кв-ры: ",H1529,", агр: ",I1529,", ",W1529)</f>
        <v>, , кв-ры: 2, агр: , </v>
      </c>
      <c r="E1529" s="31"/>
      <c r="F1529" s="31"/>
      <c r="G1529" s="31"/>
      <c r="H1529" s="31" t="n">
        <v>2</v>
      </c>
      <c r="I1529" s="32"/>
      <c r="J1529" s="4"/>
      <c r="K1529" s="46"/>
      <c r="L1529" s="34" t="str">
        <f aca="false">IF(ISBLANK(K1529),"a","b")</f>
        <v>a</v>
      </c>
      <c r="M1529" s="34" t="str">
        <f aca="false">IF(ISBLANK(B1529),"",IF(L1529="b",K1529,IF(L1529="a","")))</f>
        <v/>
      </c>
      <c r="N1529" s="35" t="n">
        <f aca="false">IF(ISBLANK(B1529),"",IF( ISBLANK(K1529), , IF( ISBLANK(O1529), 1,) ))</f>
        <v>0</v>
      </c>
      <c r="O1529" s="44"/>
      <c r="P1529" s="37" t="str">
        <f aca="false">IF(ISBLANK(O1529),"a","b")</f>
        <v>a</v>
      </c>
      <c r="Q1529" s="34" t="str">
        <f aca="false">IF(ISBLANK(B1529),"",IF(P1529="b",O1529,IF(P1529="a","")))</f>
        <v/>
      </c>
      <c r="R1529" s="35" t="n">
        <f aca="false">IF(ISBLANK(B1529),"",IF( ISBLANK(O1529), , 1))</f>
        <v>0</v>
      </c>
      <c r="S1529" s="38" t="str">
        <f aca="true">IF(ISBLANK(B1529),"",IF( ISBLANK(K1529), "" , IF( ISBLANK(O1529), (TODAY()-K1529)/365, (O1529-K1529)/365)) )</f>
        <v/>
      </c>
      <c r="T1529" s="38" t="str">
        <f aca="false">IF(ISBLANK(B1529),"",IF( ISBLANK(K1529), "" , IF( ISBLANK(O1529), ($Z$41-K1529)/365, (O1529-K1529)/365)) )</f>
        <v/>
      </c>
      <c r="U1529" s="38" t="str">
        <f aca="true">IF(ISBLANK(B1529),"",IF( ISBLANK(O1529), "", (TODAY()-O1529)/365))</f>
        <v/>
      </c>
      <c r="V1529" s="38" t="str">
        <f aca="false">IF(ISBLANK(B1529),"",IF( ISBLANK(O1529), "", ($Z$41-O1529)/365))</f>
        <v/>
      </c>
    </row>
    <row r="1530" customFormat="false" ht="15" hidden="false" customHeight="false" outlineLevel="0" collapsed="false">
      <c r="A1530" s="1" t="n">
        <v>1534</v>
      </c>
      <c r="B1530" s="28" t="n">
        <v>727</v>
      </c>
      <c r="C1530" s="29" t="n">
        <v>10</v>
      </c>
      <c r="D1530" s="30" t="str">
        <f aca="false">CONCATENATE(E1530,", ",F1530,", кв-ры: ",H1530,", агр: ",I1530,", ",W1530)</f>
        <v> Новая, 22, кв-ры: 1, агр: , </v>
      </c>
      <c r="E1530" s="31" t="s">
        <v>267</v>
      </c>
      <c r="F1530" s="31" t="n">
        <v>22</v>
      </c>
      <c r="G1530" s="31" t="n">
        <v>1</v>
      </c>
      <c r="H1530" s="31" t="n">
        <v>1</v>
      </c>
      <c r="I1530" s="32"/>
      <c r="J1530" s="4"/>
      <c r="K1530" s="46"/>
      <c r="L1530" s="34" t="str">
        <f aca="false">IF(ISBLANK(K1530),"a","b")</f>
        <v>a</v>
      </c>
      <c r="M1530" s="34" t="str">
        <f aca="false">IF(ISBLANK(B1530),"",IF(L1530="b",K1530,IF(L1530="a","")))</f>
        <v/>
      </c>
      <c r="N1530" s="35" t="n">
        <f aca="false">IF(ISBLANK(B1530),"",IF( ISBLANK(K1530), , IF( ISBLANK(O1530), 1,) ))</f>
        <v>0</v>
      </c>
      <c r="O1530" s="44"/>
      <c r="P1530" s="37" t="str">
        <f aca="false">IF(ISBLANK(O1530),"a","b")</f>
        <v>a</v>
      </c>
      <c r="Q1530" s="34" t="str">
        <f aca="false">IF(ISBLANK(B1530),"",IF(P1530="b",O1530,IF(P1530="a","")))</f>
        <v/>
      </c>
      <c r="R1530" s="35" t="n">
        <f aca="false">IF(ISBLANK(B1530),"",IF( ISBLANK(O1530), , 1))</f>
        <v>0</v>
      </c>
      <c r="S1530" s="38" t="str">
        <f aca="true">IF(ISBLANK(B1530),"",IF( ISBLANK(K1530), "" , IF( ISBLANK(O1530), (TODAY()-K1530)/365, (O1530-K1530)/365)) )</f>
        <v/>
      </c>
      <c r="T1530" s="38" t="str">
        <f aca="false">IF(ISBLANK(B1530),"",IF( ISBLANK(K1530), "" , IF( ISBLANK(O1530), ($Z$41-K1530)/365, (O1530-K1530)/365)) )</f>
        <v/>
      </c>
      <c r="U1530" s="38" t="str">
        <f aca="true">IF(ISBLANK(B1530),"",IF( ISBLANK(O1530), "", (TODAY()-O1530)/365))</f>
        <v/>
      </c>
      <c r="V1530" s="38" t="str">
        <f aca="false">IF(ISBLANK(B1530),"",IF( ISBLANK(O1530), "", ($Z$41-O1530)/365))</f>
        <v/>
      </c>
    </row>
    <row r="1531" customFormat="false" ht="15" hidden="false" customHeight="false" outlineLevel="0" collapsed="false">
      <c r="A1531" s="1" t="n">
        <v>1535</v>
      </c>
      <c r="B1531" s="28" t="n">
        <v>728</v>
      </c>
      <c r="C1531" s="29" t="n">
        <v>11</v>
      </c>
      <c r="D1531" s="30" t="str">
        <f aca="false">CONCATENATE(E1531,", ",F1531,", кв-ры: ",H1531,", агр: ",I1531,", ",W1531)</f>
        <v> Новая, 20, кв-ры: 1, агр: , </v>
      </c>
      <c r="E1531" s="31" t="s">
        <v>267</v>
      </c>
      <c r="F1531" s="31" t="n">
        <v>20</v>
      </c>
      <c r="G1531" s="31" t="n">
        <v>1</v>
      </c>
      <c r="H1531" s="31" t="n">
        <v>1</v>
      </c>
      <c r="I1531" s="32"/>
      <c r="J1531" s="4"/>
      <c r="K1531" s="46"/>
      <c r="L1531" s="34" t="str">
        <f aca="false">IF(ISBLANK(K1531),"a","b")</f>
        <v>a</v>
      </c>
      <c r="M1531" s="34" t="str">
        <f aca="false">IF(ISBLANK(B1531),"",IF(L1531="b",K1531,IF(L1531="a","")))</f>
        <v/>
      </c>
      <c r="N1531" s="35" t="n">
        <f aca="false">IF(ISBLANK(B1531),"",IF( ISBLANK(K1531), , IF( ISBLANK(O1531), 1,) ))</f>
        <v>0</v>
      </c>
      <c r="O1531" s="44"/>
      <c r="P1531" s="37" t="str">
        <f aca="false">IF(ISBLANK(O1531),"a","b")</f>
        <v>a</v>
      </c>
      <c r="Q1531" s="34" t="str">
        <f aca="false">IF(ISBLANK(B1531),"",IF(P1531="b",O1531,IF(P1531="a","")))</f>
        <v/>
      </c>
      <c r="R1531" s="35" t="n">
        <f aca="false">IF(ISBLANK(B1531),"",IF( ISBLANK(O1531), , 1))</f>
        <v>0</v>
      </c>
      <c r="S1531" s="38" t="str">
        <f aca="true">IF(ISBLANK(B1531),"",IF( ISBLANK(K1531), "" , IF( ISBLANK(O1531), (TODAY()-K1531)/365, (O1531-K1531)/365)) )</f>
        <v/>
      </c>
      <c r="T1531" s="38" t="str">
        <f aca="false">IF(ISBLANK(B1531),"",IF( ISBLANK(K1531), "" , IF( ISBLANK(O1531), ($Z$41-K1531)/365, (O1531-K1531)/365)) )</f>
        <v/>
      </c>
      <c r="U1531" s="38" t="str">
        <f aca="true">IF(ISBLANK(B1531),"",IF( ISBLANK(O1531), "", (TODAY()-O1531)/365))</f>
        <v/>
      </c>
      <c r="V1531" s="38" t="str">
        <f aca="false">IF(ISBLANK(B1531),"",IF( ISBLANK(O1531), "", ($Z$41-O1531)/365))</f>
        <v/>
      </c>
    </row>
    <row r="1532" customFormat="false" ht="15" hidden="false" customHeight="false" outlineLevel="0" collapsed="false">
      <c r="A1532" s="1" t="n">
        <v>1536</v>
      </c>
      <c r="B1532" s="28" t="n">
        <v>729</v>
      </c>
      <c r="C1532" s="29" t="n">
        <v>12</v>
      </c>
      <c r="D1532" s="30" t="str">
        <f aca="false">CONCATENATE(E1532,", ",F1532,", кв-ры: ",H1532,", агр: ",I1532,", ",W1532)</f>
        <v> Новая, 18, кв-ры: 1, агр: , </v>
      </c>
      <c r="E1532" s="31" t="s">
        <v>267</v>
      </c>
      <c r="F1532" s="31" t="n">
        <v>18</v>
      </c>
      <c r="G1532" s="31" t="n">
        <v>2</v>
      </c>
      <c r="H1532" s="31" t="n">
        <v>1</v>
      </c>
      <c r="I1532" s="32"/>
      <c r="J1532" s="4"/>
      <c r="K1532" s="46"/>
      <c r="L1532" s="34" t="str">
        <f aca="false">IF(ISBLANK(K1532),"a","b")</f>
        <v>a</v>
      </c>
      <c r="M1532" s="34" t="str">
        <f aca="false">IF(ISBLANK(B1532),"",IF(L1532="b",K1532,IF(L1532="a","")))</f>
        <v/>
      </c>
      <c r="N1532" s="35" t="n">
        <f aca="false">IF(ISBLANK(B1532),"",IF( ISBLANK(K1532), , IF( ISBLANK(O1532), 1,) ))</f>
        <v>0</v>
      </c>
      <c r="O1532" s="44"/>
      <c r="P1532" s="37" t="str">
        <f aca="false">IF(ISBLANK(O1532),"a","b")</f>
        <v>a</v>
      </c>
      <c r="Q1532" s="34" t="str">
        <f aca="false">IF(ISBLANK(B1532),"",IF(P1532="b",O1532,IF(P1532="a","")))</f>
        <v/>
      </c>
      <c r="R1532" s="35" t="n">
        <f aca="false">IF(ISBLANK(B1532),"",IF( ISBLANK(O1532), , 1))</f>
        <v>0</v>
      </c>
      <c r="S1532" s="38" t="str">
        <f aca="true">IF(ISBLANK(B1532),"",IF( ISBLANK(K1532), "" , IF( ISBLANK(O1532), (TODAY()-K1532)/365, (O1532-K1532)/365)) )</f>
        <v/>
      </c>
      <c r="T1532" s="38" t="str">
        <f aca="false">IF(ISBLANK(B1532),"",IF( ISBLANK(K1532), "" , IF( ISBLANK(O1532), ($Z$41-K1532)/365, (O1532-K1532)/365)) )</f>
        <v/>
      </c>
      <c r="U1532" s="38" t="str">
        <f aca="true">IF(ISBLANK(B1532),"",IF( ISBLANK(O1532), "", (TODAY()-O1532)/365))</f>
        <v/>
      </c>
      <c r="V1532" s="38" t="str">
        <f aca="false">IF(ISBLANK(B1532),"",IF( ISBLANK(O1532), "", ($Z$41-O1532)/365))</f>
        <v/>
      </c>
    </row>
    <row r="1533" customFormat="false" ht="15" hidden="false" customHeight="false" outlineLevel="0" collapsed="false">
      <c r="A1533" s="1" t="n">
        <v>1537</v>
      </c>
      <c r="B1533" s="28" t="n">
        <v>730</v>
      </c>
      <c r="C1533" s="29"/>
      <c r="D1533" s="30" t="str">
        <f aca="false">CONCATENATE(E1533,", ",F1533,", кв-ры: ",H1533,", агр: ",I1533,", ",W1533)</f>
        <v>, , кв-ры: 2, агр: , </v>
      </c>
      <c r="E1533" s="31"/>
      <c r="F1533" s="31"/>
      <c r="G1533" s="31"/>
      <c r="H1533" s="31" t="n">
        <v>2</v>
      </c>
      <c r="I1533" s="32"/>
      <c r="J1533" s="4"/>
      <c r="K1533" s="46"/>
      <c r="L1533" s="34" t="str">
        <f aca="false">IF(ISBLANK(K1533),"a","b")</f>
        <v>a</v>
      </c>
      <c r="M1533" s="34" t="str">
        <f aca="false">IF(ISBLANK(B1533),"",IF(L1533="b",K1533,IF(L1533="a","")))</f>
        <v/>
      </c>
      <c r="N1533" s="35" t="n">
        <f aca="false">IF(ISBLANK(B1533),"",IF( ISBLANK(K1533), , IF( ISBLANK(O1533), 1,) ))</f>
        <v>0</v>
      </c>
      <c r="O1533" s="44"/>
      <c r="P1533" s="37" t="str">
        <f aca="false">IF(ISBLANK(O1533),"a","b")</f>
        <v>a</v>
      </c>
      <c r="Q1533" s="34" t="str">
        <f aca="false">IF(ISBLANK(B1533),"",IF(P1533="b",O1533,IF(P1533="a","")))</f>
        <v/>
      </c>
      <c r="R1533" s="35" t="n">
        <f aca="false">IF(ISBLANK(B1533),"",IF( ISBLANK(O1533), , 1))</f>
        <v>0</v>
      </c>
      <c r="S1533" s="38" t="str">
        <f aca="true">IF(ISBLANK(B1533),"",IF( ISBLANK(K1533), "" , IF( ISBLANK(O1533), (TODAY()-K1533)/365, (O1533-K1533)/365)) )</f>
        <v/>
      </c>
      <c r="T1533" s="38" t="str">
        <f aca="false">IF(ISBLANK(B1533),"",IF( ISBLANK(K1533), "" , IF( ISBLANK(O1533), ($Z$41-K1533)/365, (O1533-K1533)/365)) )</f>
        <v/>
      </c>
      <c r="U1533" s="38" t="str">
        <f aca="true">IF(ISBLANK(B1533),"",IF( ISBLANK(O1533), "", (TODAY()-O1533)/365))</f>
        <v/>
      </c>
      <c r="V1533" s="38" t="str">
        <f aca="false">IF(ISBLANK(B1533),"",IF( ISBLANK(O1533), "", ($Z$41-O1533)/365))</f>
        <v/>
      </c>
    </row>
    <row r="1534" customFormat="false" ht="15" hidden="false" customHeight="false" outlineLevel="0" collapsed="false">
      <c r="A1534" s="1" t="n">
        <v>1538</v>
      </c>
      <c r="B1534" s="28" t="n">
        <v>731</v>
      </c>
      <c r="C1534" s="29" t="n">
        <v>13</v>
      </c>
      <c r="D1534" s="30" t="str">
        <f aca="false">CONCATENATE(E1534,", ",F1534,", кв-ры: ",H1534,", агр: ",I1534,", ",W1534)</f>
        <v> Новая, 16, кв-ры: 1, агр: , </v>
      </c>
      <c r="E1534" s="31" t="s">
        <v>267</v>
      </c>
      <c r="F1534" s="31" t="n">
        <v>16</v>
      </c>
      <c r="G1534" s="31" t="n">
        <v>2</v>
      </c>
      <c r="H1534" s="31" t="n">
        <v>1</v>
      </c>
      <c r="I1534" s="32"/>
      <c r="J1534" s="4"/>
      <c r="K1534" s="46"/>
      <c r="L1534" s="34" t="str">
        <f aca="false">IF(ISBLANK(K1534),"a","b")</f>
        <v>a</v>
      </c>
      <c r="M1534" s="34" t="str">
        <f aca="false">IF(ISBLANK(B1534),"",IF(L1534="b",K1534,IF(L1534="a","")))</f>
        <v/>
      </c>
      <c r="N1534" s="35" t="n">
        <f aca="false">IF(ISBLANK(B1534),"",IF( ISBLANK(K1534), , IF( ISBLANK(O1534), 1,) ))</f>
        <v>0</v>
      </c>
      <c r="O1534" s="44"/>
      <c r="P1534" s="37" t="str">
        <f aca="false">IF(ISBLANK(O1534),"a","b")</f>
        <v>a</v>
      </c>
      <c r="Q1534" s="34" t="str">
        <f aca="false">IF(ISBLANK(B1534),"",IF(P1534="b",O1534,IF(P1534="a","")))</f>
        <v/>
      </c>
      <c r="R1534" s="35" t="n">
        <f aca="false">IF(ISBLANK(B1534),"",IF( ISBLANK(O1534), , 1))</f>
        <v>0</v>
      </c>
      <c r="S1534" s="38" t="str">
        <f aca="true">IF(ISBLANK(B1534),"",IF( ISBLANK(K1534), "" , IF( ISBLANK(O1534), (TODAY()-K1534)/365, (O1534-K1534)/365)) )</f>
        <v/>
      </c>
      <c r="T1534" s="38" t="str">
        <f aca="false">IF(ISBLANK(B1534),"",IF( ISBLANK(K1534), "" , IF( ISBLANK(O1534), ($Z$41-K1534)/365, (O1534-K1534)/365)) )</f>
        <v/>
      </c>
      <c r="U1534" s="38" t="str">
        <f aca="true">IF(ISBLANK(B1534),"",IF( ISBLANK(O1534), "", (TODAY()-O1534)/365))</f>
        <v/>
      </c>
      <c r="V1534" s="38" t="str">
        <f aca="false">IF(ISBLANK(B1534),"",IF( ISBLANK(O1534), "", ($Z$41-O1534)/365))</f>
        <v/>
      </c>
    </row>
    <row r="1535" customFormat="false" ht="15" hidden="false" customHeight="false" outlineLevel="0" collapsed="false">
      <c r="A1535" s="1" t="n">
        <v>1539</v>
      </c>
      <c r="B1535" s="28" t="n">
        <v>732</v>
      </c>
      <c r="C1535" s="29"/>
      <c r="D1535" s="30" t="str">
        <f aca="false">CONCATENATE(E1535,", ",F1535,", кв-ры: ",H1535,", агр: ",I1535,", ",W1535)</f>
        <v>, , кв-ры: 2, агр: , </v>
      </c>
      <c r="E1535" s="31"/>
      <c r="F1535" s="31"/>
      <c r="G1535" s="31"/>
      <c r="H1535" s="31" t="n">
        <v>2</v>
      </c>
      <c r="I1535" s="32"/>
      <c r="J1535" s="4"/>
      <c r="K1535" s="46"/>
      <c r="L1535" s="34" t="str">
        <f aca="false">IF(ISBLANK(K1535),"a","b")</f>
        <v>a</v>
      </c>
      <c r="M1535" s="34" t="str">
        <f aca="false">IF(ISBLANK(B1535),"",IF(L1535="b",K1535,IF(L1535="a","")))</f>
        <v/>
      </c>
      <c r="N1535" s="35" t="n">
        <f aca="false">IF(ISBLANK(B1535),"",IF( ISBLANK(K1535), , IF( ISBLANK(O1535), 1,) ))</f>
        <v>0</v>
      </c>
      <c r="O1535" s="44"/>
      <c r="P1535" s="37" t="str">
        <f aca="false">IF(ISBLANK(O1535),"a","b")</f>
        <v>a</v>
      </c>
      <c r="Q1535" s="34" t="str">
        <f aca="false">IF(ISBLANK(B1535),"",IF(P1535="b",O1535,IF(P1535="a","")))</f>
        <v/>
      </c>
      <c r="R1535" s="35" t="n">
        <f aca="false">IF(ISBLANK(B1535),"",IF( ISBLANK(O1535), , 1))</f>
        <v>0</v>
      </c>
      <c r="S1535" s="38" t="str">
        <f aca="true">IF(ISBLANK(B1535),"",IF( ISBLANK(K1535), "" , IF( ISBLANK(O1535), (TODAY()-K1535)/365, (O1535-K1535)/365)) )</f>
        <v/>
      </c>
      <c r="T1535" s="38" t="str">
        <f aca="false">IF(ISBLANK(B1535),"",IF( ISBLANK(K1535), "" , IF( ISBLANK(O1535), ($Z$41-K1535)/365, (O1535-K1535)/365)) )</f>
        <v/>
      </c>
      <c r="U1535" s="38" t="str">
        <f aca="true">IF(ISBLANK(B1535),"",IF( ISBLANK(O1535), "", (TODAY()-O1535)/365))</f>
        <v/>
      </c>
      <c r="V1535" s="38" t="str">
        <f aca="false">IF(ISBLANK(B1535),"",IF( ISBLANK(O1535), "", ($Z$41-O1535)/365))</f>
        <v/>
      </c>
    </row>
    <row r="1536" customFormat="false" ht="15" hidden="false" customHeight="false" outlineLevel="0" collapsed="false">
      <c r="A1536" s="1" t="n">
        <v>1540</v>
      </c>
      <c r="B1536" s="28" t="n">
        <v>733</v>
      </c>
      <c r="C1536" s="29" t="n">
        <v>14</v>
      </c>
      <c r="D1536" s="30" t="str">
        <f aca="false">CONCATENATE(E1536,", ",F1536,", кв-ры: ",H1536,", агр: ",I1536,", ",W1536)</f>
        <v> Новая, 14, кв-ры: 1, агр: , </v>
      </c>
      <c r="E1536" s="31" t="s">
        <v>267</v>
      </c>
      <c r="F1536" s="31" t="n">
        <v>14</v>
      </c>
      <c r="G1536" s="31" t="n">
        <v>2</v>
      </c>
      <c r="H1536" s="31" t="n">
        <v>1</v>
      </c>
      <c r="I1536" s="32"/>
      <c r="J1536" s="4"/>
      <c r="K1536" s="46"/>
      <c r="L1536" s="34" t="str">
        <f aca="false">IF(ISBLANK(K1536),"a","b")</f>
        <v>a</v>
      </c>
      <c r="M1536" s="34" t="str">
        <f aca="false">IF(ISBLANK(B1536),"",IF(L1536="b",K1536,IF(L1536="a","")))</f>
        <v/>
      </c>
      <c r="N1536" s="35" t="n">
        <f aca="false">IF(ISBLANK(B1536),"",IF( ISBLANK(K1536), , IF( ISBLANK(O1536), 1,) ))</f>
        <v>0</v>
      </c>
      <c r="O1536" s="44"/>
      <c r="P1536" s="37" t="str">
        <f aca="false">IF(ISBLANK(O1536),"a","b")</f>
        <v>a</v>
      </c>
      <c r="Q1536" s="34" t="str">
        <f aca="false">IF(ISBLANK(B1536),"",IF(P1536="b",O1536,IF(P1536="a","")))</f>
        <v/>
      </c>
      <c r="R1536" s="35" t="n">
        <f aca="false">IF(ISBLANK(B1536),"",IF( ISBLANK(O1536), , 1))</f>
        <v>0</v>
      </c>
      <c r="S1536" s="38" t="str">
        <f aca="true">IF(ISBLANK(B1536),"",IF( ISBLANK(K1536), "" , IF( ISBLANK(O1536), (TODAY()-K1536)/365, (O1536-K1536)/365)) )</f>
        <v/>
      </c>
      <c r="T1536" s="38" t="str">
        <f aca="false">IF(ISBLANK(B1536),"",IF( ISBLANK(K1536), "" , IF( ISBLANK(O1536), ($Z$41-K1536)/365, (O1536-K1536)/365)) )</f>
        <v/>
      </c>
      <c r="U1536" s="38" t="str">
        <f aca="true">IF(ISBLANK(B1536),"",IF( ISBLANK(O1536), "", (TODAY()-O1536)/365))</f>
        <v/>
      </c>
      <c r="V1536" s="38" t="str">
        <f aca="false">IF(ISBLANK(B1536),"",IF( ISBLANK(O1536), "", ($Z$41-O1536)/365))</f>
        <v/>
      </c>
    </row>
    <row r="1537" customFormat="false" ht="15" hidden="false" customHeight="false" outlineLevel="0" collapsed="false">
      <c r="A1537" s="1" t="n">
        <v>1541</v>
      </c>
      <c r="B1537" s="28" t="n">
        <v>734</v>
      </c>
      <c r="C1537" s="29"/>
      <c r="D1537" s="30" t="str">
        <f aca="false">CONCATENATE(E1537,", ",F1537,", кв-ры: ",H1537,", агр: ",I1537,", ",W1537)</f>
        <v>, , кв-ры: 2, агр: , </v>
      </c>
      <c r="E1537" s="31"/>
      <c r="F1537" s="31"/>
      <c r="G1537" s="31"/>
      <c r="H1537" s="31" t="n">
        <v>2</v>
      </c>
      <c r="I1537" s="32"/>
      <c r="J1537" s="4"/>
      <c r="K1537" s="46"/>
      <c r="L1537" s="34" t="str">
        <f aca="false">IF(ISBLANK(K1537),"a","b")</f>
        <v>a</v>
      </c>
      <c r="M1537" s="34" t="str">
        <f aca="false">IF(ISBLANK(B1537),"",IF(L1537="b",K1537,IF(L1537="a","")))</f>
        <v/>
      </c>
      <c r="N1537" s="35" t="n">
        <f aca="false">IF(ISBLANK(B1537),"",IF( ISBLANK(K1537), , IF( ISBLANK(O1537), 1,) ))</f>
        <v>0</v>
      </c>
      <c r="O1537" s="44"/>
      <c r="P1537" s="37" t="str">
        <f aca="false">IF(ISBLANK(O1537),"a","b")</f>
        <v>a</v>
      </c>
      <c r="Q1537" s="34" t="str">
        <f aca="false">IF(ISBLANK(B1537),"",IF(P1537="b",O1537,IF(P1537="a","")))</f>
        <v/>
      </c>
      <c r="R1537" s="35" t="n">
        <f aca="false">IF(ISBLANK(B1537),"",IF( ISBLANK(O1537), , 1))</f>
        <v>0</v>
      </c>
      <c r="S1537" s="38" t="str">
        <f aca="true">IF(ISBLANK(B1537),"",IF( ISBLANK(K1537), "" , IF( ISBLANK(O1537), (TODAY()-K1537)/365, (O1537-K1537)/365)) )</f>
        <v/>
      </c>
      <c r="T1537" s="38" t="str">
        <f aca="false">IF(ISBLANK(B1537),"",IF( ISBLANK(K1537), "" , IF( ISBLANK(O1537), ($Z$41-K1537)/365, (O1537-K1537)/365)) )</f>
        <v/>
      </c>
      <c r="U1537" s="38" t="str">
        <f aca="true">IF(ISBLANK(B1537),"",IF( ISBLANK(O1537), "", (TODAY()-O1537)/365))</f>
        <v/>
      </c>
      <c r="V1537" s="38" t="str">
        <f aca="false">IF(ISBLANK(B1537),"",IF( ISBLANK(O1537), "", ($Z$41-O1537)/365))</f>
        <v/>
      </c>
    </row>
    <row r="1538" customFormat="false" ht="15" hidden="false" customHeight="false" outlineLevel="0" collapsed="false">
      <c r="A1538" s="1" t="n">
        <v>1542</v>
      </c>
      <c r="B1538" s="28" t="n">
        <v>735</v>
      </c>
      <c r="C1538" s="29" t="n">
        <v>15</v>
      </c>
      <c r="D1538" s="30" t="str">
        <f aca="false">CONCATENATE(E1538,", ",F1538,", кв-ры: ",H1538,", агр: ",I1538,", ",W1538)</f>
        <v> Новая, 12, кв-ры: 1, агр: , </v>
      </c>
      <c r="E1538" s="31" t="s">
        <v>267</v>
      </c>
      <c r="F1538" s="31" t="n">
        <v>12</v>
      </c>
      <c r="G1538" s="31" t="n">
        <v>1</v>
      </c>
      <c r="H1538" s="31" t="n">
        <v>1</v>
      </c>
      <c r="I1538" s="32"/>
      <c r="J1538" s="4"/>
      <c r="K1538" s="46"/>
      <c r="L1538" s="34" t="str">
        <f aca="false">IF(ISBLANK(K1538),"a","b")</f>
        <v>a</v>
      </c>
      <c r="M1538" s="34" t="str">
        <f aca="false">IF(ISBLANK(B1538),"",IF(L1538="b",K1538,IF(L1538="a","")))</f>
        <v/>
      </c>
      <c r="N1538" s="35" t="n">
        <f aca="false">IF(ISBLANK(B1538),"",IF( ISBLANK(K1538), , IF( ISBLANK(O1538), 1,) ))</f>
        <v>0</v>
      </c>
      <c r="O1538" s="44"/>
      <c r="P1538" s="37" t="str">
        <f aca="false">IF(ISBLANK(O1538),"a","b")</f>
        <v>a</v>
      </c>
      <c r="Q1538" s="34" t="str">
        <f aca="false">IF(ISBLANK(B1538),"",IF(P1538="b",O1538,IF(P1538="a","")))</f>
        <v/>
      </c>
      <c r="R1538" s="35" t="n">
        <f aca="false">IF(ISBLANK(B1538),"",IF( ISBLANK(O1538), , 1))</f>
        <v>0</v>
      </c>
      <c r="S1538" s="38" t="str">
        <f aca="true">IF(ISBLANK(B1538),"",IF( ISBLANK(K1538), "" , IF( ISBLANK(O1538), (TODAY()-K1538)/365, (O1538-K1538)/365)) )</f>
        <v/>
      </c>
      <c r="T1538" s="38" t="str">
        <f aca="false">IF(ISBLANK(B1538),"",IF( ISBLANK(K1538), "" , IF( ISBLANK(O1538), ($Z$41-K1538)/365, (O1538-K1538)/365)) )</f>
        <v/>
      </c>
      <c r="U1538" s="38" t="str">
        <f aca="true">IF(ISBLANK(B1538),"",IF( ISBLANK(O1538), "", (TODAY()-O1538)/365))</f>
        <v/>
      </c>
      <c r="V1538" s="38" t="str">
        <f aca="false">IF(ISBLANK(B1538),"",IF( ISBLANK(O1538), "", ($Z$41-O1538)/365))</f>
        <v/>
      </c>
    </row>
    <row r="1539" customFormat="false" ht="15" hidden="false" customHeight="false" outlineLevel="0" collapsed="false">
      <c r="A1539" s="1" t="n">
        <v>1543</v>
      </c>
      <c r="B1539" s="28" t="n">
        <v>736</v>
      </c>
      <c r="C1539" s="29" t="n">
        <v>16</v>
      </c>
      <c r="D1539" s="30" t="str">
        <f aca="false">CONCATENATE(E1539,", ",F1539,", кв-ры: ",H1539,", агр: ",I1539,", ",W1539)</f>
        <v> Новая, 10, кв-ры: 1, агр: , </v>
      </c>
      <c r="E1539" s="31" t="s">
        <v>267</v>
      </c>
      <c r="F1539" s="31" t="n">
        <v>10</v>
      </c>
      <c r="G1539" s="31" t="n">
        <v>2</v>
      </c>
      <c r="H1539" s="31" t="n">
        <v>1</v>
      </c>
      <c r="I1539" s="32"/>
      <c r="J1539" s="4"/>
      <c r="K1539" s="46"/>
      <c r="L1539" s="34" t="str">
        <f aca="false">IF(ISBLANK(K1539),"a","b")</f>
        <v>a</v>
      </c>
      <c r="M1539" s="34" t="str">
        <f aca="false">IF(ISBLANK(B1539),"",IF(L1539="b",K1539,IF(L1539="a","")))</f>
        <v/>
      </c>
      <c r="N1539" s="35" t="n">
        <f aca="false">IF(ISBLANK(B1539),"",IF( ISBLANK(K1539), , IF( ISBLANK(O1539), 1,) ))</f>
        <v>0</v>
      </c>
      <c r="O1539" s="44"/>
      <c r="P1539" s="37" t="str">
        <f aca="false">IF(ISBLANK(O1539),"a","b")</f>
        <v>a</v>
      </c>
      <c r="Q1539" s="34" t="str">
        <f aca="false">IF(ISBLANK(B1539),"",IF(P1539="b",O1539,IF(P1539="a","")))</f>
        <v/>
      </c>
      <c r="R1539" s="35" t="n">
        <f aca="false">IF(ISBLANK(B1539),"",IF( ISBLANK(O1539), , 1))</f>
        <v>0</v>
      </c>
      <c r="S1539" s="38" t="str">
        <f aca="true">IF(ISBLANK(B1539),"",IF( ISBLANK(K1539), "" , IF( ISBLANK(O1539), (TODAY()-K1539)/365, (O1539-K1539)/365)) )</f>
        <v/>
      </c>
      <c r="T1539" s="38" t="str">
        <f aca="false">IF(ISBLANK(B1539),"",IF( ISBLANK(K1539), "" , IF( ISBLANK(O1539), ($Z$41-K1539)/365, (O1539-K1539)/365)) )</f>
        <v/>
      </c>
      <c r="U1539" s="38" t="str">
        <f aca="true">IF(ISBLANK(B1539),"",IF( ISBLANK(O1539), "", (TODAY()-O1539)/365))</f>
        <v/>
      </c>
      <c r="V1539" s="38" t="str">
        <f aca="false">IF(ISBLANK(B1539),"",IF( ISBLANK(O1539), "", ($Z$41-O1539)/365))</f>
        <v/>
      </c>
    </row>
    <row r="1540" customFormat="false" ht="15" hidden="false" customHeight="false" outlineLevel="0" collapsed="false">
      <c r="A1540" s="1" t="n">
        <v>1544</v>
      </c>
      <c r="B1540" s="28" t="n">
        <v>737</v>
      </c>
      <c r="C1540" s="29"/>
      <c r="D1540" s="30" t="str">
        <f aca="false">CONCATENATE(E1540,", ",F1540,", кв-ры: ",H1540,", агр: ",I1540,", ",W1540)</f>
        <v>, , кв-ры: 2, агр: , </v>
      </c>
      <c r="E1540" s="31"/>
      <c r="F1540" s="31"/>
      <c r="G1540" s="31"/>
      <c r="H1540" s="31" t="n">
        <v>2</v>
      </c>
      <c r="I1540" s="32"/>
      <c r="J1540" s="4"/>
      <c r="K1540" s="46"/>
      <c r="L1540" s="34" t="str">
        <f aca="false">IF(ISBLANK(K1540),"a","b")</f>
        <v>a</v>
      </c>
      <c r="M1540" s="34" t="str">
        <f aca="false">IF(ISBLANK(B1540),"",IF(L1540="b",K1540,IF(L1540="a","")))</f>
        <v/>
      </c>
      <c r="N1540" s="35" t="n">
        <f aca="false">IF(ISBLANK(B1540),"",IF( ISBLANK(K1540), , IF( ISBLANK(O1540), 1,) ))</f>
        <v>0</v>
      </c>
      <c r="O1540" s="44"/>
      <c r="P1540" s="37" t="str">
        <f aca="false">IF(ISBLANK(O1540),"a","b")</f>
        <v>a</v>
      </c>
      <c r="Q1540" s="34" t="str">
        <f aca="false">IF(ISBLANK(B1540),"",IF(P1540="b",O1540,IF(P1540="a","")))</f>
        <v/>
      </c>
      <c r="R1540" s="35" t="n">
        <f aca="false">IF(ISBLANK(B1540),"",IF( ISBLANK(O1540), , 1))</f>
        <v>0</v>
      </c>
      <c r="S1540" s="38" t="str">
        <f aca="true">IF(ISBLANK(B1540),"",IF( ISBLANK(K1540), "" , IF( ISBLANK(O1540), (TODAY()-K1540)/365, (O1540-K1540)/365)) )</f>
        <v/>
      </c>
      <c r="T1540" s="38" t="str">
        <f aca="false">IF(ISBLANK(B1540),"",IF( ISBLANK(K1540), "" , IF( ISBLANK(O1540), ($Z$41-K1540)/365, (O1540-K1540)/365)) )</f>
        <v/>
      </c>
      <c r="U1540" s="38" t="str">
        <f aca="true">IF(ISBLANK(B1540),"",IF( ISBLANK(O1540), "", (TODAY()-O1540)/365))</f>
        <v/>
      </c>
      <c r="V1540" s="38" t="str">
        <f aca="false">IF(ISBLANK(B1540),"",IF( ISBLANK(O1540), "", ($Z$41-O1540)/365))</f>
        <v/>
      </c>
    </row>
    <row r="1541" customFormat="false" ht="15" hidden="false" customHeight="false" outlineLevel="0" collapsed="false">
      <c r="A1541" s="1" t="n">
        <v>1545</v>
      </c>
      <c r="B1541" s="28" t="n">
        <v>738</v>
      </c>
      <c r="C1541" s="29" t="n">
        <v>17</v>
      </c>
      <c r="D1541" s="30" t="str">
        <f aca="false">CONCATENATE(E1541,", ",F1541,", кв-ры: ",H1541,", агр: ",I1541,", ",W1541)</f>
        <v> Новая, 11, кв-ры: 1, агр: , </v>
      </c>
      <c r="E1541" s="31" t="s">
        <v>267</v>
      </c>
      <c r="F1541" s="31" t="n">
        <v>11</v>
      </c>
      <c r="G1541" s="31" t="n">
        <v>1</v>
      </c>
      <c r="H1541" s="31" t="n">
        <v>1</v>
      </c>
      <c r="I1541" s="32"/>
      <c r="J1541" s="4"/>
      <c r="K1541" s="46"/>
      <c r="L1541" s="34" t="str">
        <f aca="false">IF(ISBLANK(K1541),"a","b")</f>
        <v>a</v>
      </c>
      <c r="M1541" s="34" t="str">
        <f aca="false">IF(ISBLANK(B1541),"",IF(L1541="b",K1541,IF(L1541="a","")))</f>
        <v/>
      </c>
      <c r="N1541" s="35" t="n">
        <f aca="false">IF(ISBLANK(B1541),"",IF( ISBLANK(K1541), , IF( ISBLANK(O1541), 1,) ))</f>
        <v>0</v>
      </c>
      <c r="O1541" s="44"/>
      <c r="P1541" s="37" t="str">
        <f aca="false">IF(ISBLANK(O1541),"a","b")</f>
        <v>a</v>
      </c>
      <c r="Q1541" s="34" t="str">
        <f aca="false">IF(ISBLANK(B1541),"",IF(P1541="b",O1541,IF(P1541="a","")))</f>
        <v/>
      </c>
      <c r="R1541" s="35" t="n">
        <f aca="false">IF(ISBLANK(B1541),"",IF( ISBLANK(O1541), , 1))</f>
        <v>0</v>
      </c>
      <c r="S1541" s="38" t="str">
        <f aca="true">IF(ISBLANK(B1541),"",IF( ISBLANK(K1541), "" , IF( ISBLANK(O1541), (TODAY()-K1541)/365, (O1541-K1541)/365)) )</f>
        <v/>
      </c>
      <c r="T1541" s="38" t="str">
        <f aca="false">IF(ISBLANK(B1541),"",IF( ISBLANK(K1541), "" , IF( ISBLANK(O1541), ($Z$41-K1541)/365, (O1541-K1541)/365)) )</f>
        <v/>
      </c>
      <c r="U1541" s="38" t="str">
        <f aca="true">IF(ISBLANK(B1541),"",IF( ISBLANK(O1541), "", (TODAY()-O1541)/365))</f>
        <v/>
      </c>
      <c r="V1541" s="38" t="str">
        <f aca="false">IF(ISBLANK(B1541),"",IF( ISBLANK(O1541), "", ($Z$41-O1541)/365))</f>
        <v/>
      </c>
    </row>
    <row r="1542" customFormat="false" ht="15" hidden="false" customHeight="false" outlineLevel="0" collapsed="false">
      <c r="A1542" s="1" t="n">
        <v>1546</v>
      </c>
      <c r="B1542" s="28" t="n">
        <v>739</v>
      </c>
      <c r="C1542" s="29" t="n">
        <v>18</v>
      </c>
      <c r="D1542" s="30" t="str">
        <f aca="false">CONCATENATE(E1542,", ",F1542,", кв-ры: ",H1542,", агр: ",I1542,", ",W1542)</f>
        <v> Новая, 9а, кв-ры: 1, агр: , </v>
      </c>
      <c r="E1542" s="31" t="s">
        <v>267</v>
      </c>
      <c r="F1542" s="31" t="s">
        <v>268</v>
      </c>
      <c r="G1542" s="31" t="n">
        <v>2</v>
      </c>
      <c r="H1542" s="31" t="n">
        <v>1</v>
      </c>
      <c r="I1542" s="32"/>
      <c r="J1542" s="4"/>
      <c r="K1542" s="46"/>
      <c r="L1542" s="34" t="str">
        <f aca="false">IF(ISBLANK(K1542),"a","b")</f>
        <v>a</v>
      </c>
      <c r="M1542" s="34" t="str">
        <f aca="false">IF(ISBLANK(B1542),"",IF(L1542="b",K1542,IF(L1542="a","")))</f>
        <v/>
      </c>
      <c r="N1542" s="35" t="n">
        <f aca="false">IF(ISBLANK(B1542),"",IF( ISBLANK(K1542), , IF( ISBLANK(O1542), 1,) ))</f>
        <v>0</v>
      </c>
      <c r="O1542" s="44"/>
      <c r="P1542" s="37" t="str">
        <f aca="false">IF(ISBLANK(O1542),"a","b")</f>
        <v>a</v>
      </c>
      <c r="Q1542" s="34" t="str">
        <f aca="false">IF(ISBLANK(B1542),"",IF(P1542="b",O1542,IF(P1542="a","")))</f>
        <v/>
      </c>
      <c r="R1542" s="35" t="n">
        <f aca="false">IF(ISBLANK(B1542),"",IF( ISBLANK(O1542), , 1))</f>
        <v>0</v>
      </c>
      <c r="S1542" s="38" t="str">
        <f aca="true">IF(ISBLANK(B1542),"",IF( ISBLANK(K1542), "" , IF( ISBLANK(O1542), (TODAY()-K1542)/365, (O1542-K1542)/365)) )</f>
        <v/>
      </c>
      <c r="T1542" s="38" t="str">
        <f aca="false">IF(ISBLANK(B1542),"",IF( ISBLANK(K1542), "" , IF( ISBLANK(O1542), ($Z$41-K1542)/365, (O1542-K1542)/365)) )</f>
        <v/>
      </c>
      <c r="U1542" s="38" t="str">
        <f aca="true">IF(ISBLANK(B1542),"",IF( ISBLANK(O1542), "", (TODAY()-O1542)/365))</f>
        <v/>
      </c>
      <c r="V1542" s="38" t="str">
        <f aca="false">IF(ISBLANK(B1542),"",IF( ISBLANK(O1542), "", ($Z$41-O1542)/365))</f>
        <v/>
      </c>
    </row>
    <row r="1543" customFormat="false" ht="15" hidden="false" customHeight="false" outlineLevel="0" collapsed="false">
      <c r="A1543" s="1" t="n">
        <v>1547</v>
      </c>
      <c r="B1543" s="28" t="n">
        <v>740</v>
      </c>
      <c r="C1543" s="29"/>
      <c r="D1543" s="30" t="str">
        <f aca="false">CONCATENATE(E1543,", ",F1543,", кв-ры: ",H1543,", агр: ",I1543,", ",W1543)</f>
        <v>, , кв-ры: 2, агр: , </v>
      </c>
      <c r="E1543" s="31"/>
      <c r="F1543" s="31"/>
      <c r="G1543" s="31"/>
      <c r="H1543" s="31" t="n">
        <v>2</v>
      </c>
      <c r="I1543" s="32"/>
      <c r="J1543" s="4"/>
      <c r="K1543" s="46"/>
      <c r="L1543" s="34" t="str">
        <f aca="false">IF(ISBLANK(K1543),"a","b")</f>
        <v>a</v>
      </c>
      <c r="M1543" s="34" t="str">
        <f aca="false">IF(ISBLANK(B1543),"",IF(L1543="b",K1543,IF(L1543="a","")))</f>
        <v/>
      </c>
      <c r="N1543" s="35" t="n">
        <f aca="false">IF(ISBLANK(B1543),"",IF( ISBLANK(K1543), , IF( ISBLANK(O1543), 1,) ))</f>
        <v>0</v>
      </c>
      <c r="O1543" s="44"/>
      <c r="P1543" s="37" t="str">
        <f aca="false">IF(ISBLANK(O1543),"a","b")</f>
        <v>a</v>
      </c>
      <c r="Q1543" s="34" t="str">
        <f aca="false">IF(ISBLANK(B1543),"",IF(P1543="b",O1543,IF(P1543="a","")))</f>
        <v/>
      </c>
      <c r="R1543" s="35" t="n">
        <f aca="false">IF(ISBLANK(B1543),"",IF( ISBLANK(O1543), , 1))</f>
        <v>0</v>
      </c>
      <c r="S1543" s="38" t="str">
        <f aca="true">IF(ISBLANK(B1543),"",IF( ISBLANK(K1543), "" , IF( ISBLANK(O1543), (TODAY()-K1543)/365, (O1543-K1543)/365)) )</f>
        <v/>
      </c>
      <c r="T1543" s="38" t="str">
        <f aca="false">IF(ISBLANK(B1543),"",IF( ISBLANK(K1543), "" , IF( ISBLANK(O1543), ($Z$41-K1543)/365, (O1543-K1543)/365)) )</f>
        <v/>
      </c>
      <c r="U1543" s="38" t="str">
        <f aca="true">IF(ISBLANK(B1543),"",IF( ISBLANK(O1543), "", (TODAY()-O1543)/365))</f>
        <v/>
      </c>
      <c r="V1543" s="38" t="str">
        <f aca="false">IF(ISBLANK(B1543),"",IF( ISBLANK(O1543), "", ($Z$41-O1543)/365))</f>
        <v/>
      </c>
    </row>
    <row r="1544" customFormat="false" ht="15" hidden="false" customHeight="false" outlineLevel="0" collapsed="false">
      <c r="A1544" s="1" t="n">
        <v>1548</v>
      </c>
      <c r="B1544" s="28" t="n">
        <v>741</v>
      </c>
      <c r="C1544" s="29" t="n">
        <v>19</v>
      </c>
      <c r="D1544" s="30" t="str">
        <f aca="false">CONCATENATE(E1544,", ",F1544,", кв-ры: ",H1544,", агр: ",I1544,", ",W1544)</f>
        <v> Новая, 9, кв-ры: 1, агр: , </v>
      </c>
      <c r="E1544" s="31" t="s">
        <v>267</v>
      </c>
      <c r="F1544" s="31" t="n">
        <v>9</v>
      </c>
      <c r="G1544" s="31" t="n">
        <v>2</v>
      </c>
      <c r="H1544" s="31" t="n">
        <v>1</v>
      </c>
      <c r="I1544" s="32"/>
      <c r="J1544" s="4"/>
      <c r="K1544" s="46"/>
      <c r="L1544" s="34" t="str">
        <f aca="false">IF(ISBLANK(K1544),"a","b")</f>
        <v>a</v>
      </c>
      <c r="M1544" s="34" t="str">
        <f aca="false">IF(ISBLANK(B1544),"",IF(L1544="b",K1544,IF(L1544="a","")))</f>
        <v/>
      </c>
      <c r="N1544" s="35" t="n">
        <f aca="false">IF(ISBLANK(B1544),"",IF( ISBLANK(K1544), , IF( ISBLANK(O1544), 1,) ))</f>
        <v>0</v>
      </c>
      <c r="O1544" s="44"/>
      <c r="P1544" s="37" t="str">
        <f aca="false">IF(ISBLANK(O1544),"a","b")</f>
        <v>a</v>
      </c>
      <c r="Q1544" s="34" t="str">
        <f aca="false">IF(ISBLANK(B1544),"",IF(P1544="b",O1544,IF(P1544="a","")))</f>
        <v/>
      </c>
      <c r="R1544" s="35" t="n">
        <f aca="false">IF(ISBLANK(B1544),"",IF( ISBLANK(O1544), , 1))</f>
        <v>0</v>
      </c>
      <c r="S1544" s="38" t="str">
        <f aca="true">IF(ISBLANK(B1544),"",IF( ISBLANK(K1544), "" , IF( ISBLANK(O1544), (TODAY()-K1544)/365, (O1544-K1544)/365)) )</f>
        <v/>
      </c>
      <c r="T1544" s="38" t="str">
        <f aca="false">IF(ISBLANK(B1544),"",IF( ISBLANK(K1544), "" , IF( ISBLANK(O1544), ($Z$41-K1544)/365, (O1544-K1544)/365)) )</f>
        <v/>
      </c>
      <c r="U1544" s="38" t="str">
        <f aca="true">IF(ISBLANK(B1544),"",IF( ISBLANK(O1544), "", (TODAY()-O1544)/365))</f>
        <v/>
      </c>
      <c r="V1544" s="38" t="str">
        <f aca="false">IF(ISBLANK(B1544),"",IF( ISBLANK(O1544), "", ($Z$41-O1544)/365))</f>
        <v/>
      </c>
    </row>
    <row r="1545" customFormat="false" ht="15" hidden="false" customHeight="false" outlineLevel="0" collapsed="false">
      <c r="A1545" s="1" t="n">
        <v>1549</v>
      </c>
      <c r="B1545" s="28" t="n">
        <v>742</v>
      </c>
      <c r="C1545" s="29"/>
      <c r="D1545" s="30" t="str">
        <f aca="false">CONCATENATE(E1545,", ",F1545,", кв-ры: ",H1545,", агр: ",I1545,", ",W1545)</f>
        <v>, , кв-ры: 2, агр: , </v>
      </c>
      <c r="E1545" s="31"/>
      <c r="F1545" s="31"/>
      <c r="G1545" s="31"/>
      <c r="H1545" s="31" t="n">
        <v>2</v>
      </c>
      <c r="I1545" s="32"/>
      <c r="J1545" s="4"/>
      <c r="K1545" s="46"/>
      <c r="L1545" s="34" t="str">
        <f aca="false">IF(ISBLANK(K1545),"a","b")</f>
        <v>a</v>
      </c>
      <c r="M1545" s="34" t="str">
        <f aca="false">IF(ISBLANK(B1545),"",IF(L1545="b",K1545,IF(L1545="a","")))</f>
        <v/>
      </c>
      <c r="N1545" s="35" t="n">
        <f aca="false">IF(ISBLANK(B1545),"",IF( ISBLANK(K1545), , IF( ISBLANK(O1545), 1,) ))</f>
        <v>0</v>
      </c>
      <c r="O1545" s="44"/>
      <c r="P1545" s="37" t="str">
        <f aca="false">IF(ISBLANK(O1545),"a","b")</f>
        <v>a</v>
      </c>
      <c r="Q1545" s="34" t="str">
        <f aca="false">IF(ISBLANK(B1545),"",IF(P1545="b",O1545,IF(P1545="a","")))</f>
        <v/>
      </c>
      <c r="R1545" s="35" t="n">
        <f aca="false">IF(ISBLANK(B1545),"",IF( ISBLANK(O1545), , 1))</f>
        <v>0</v>
      </c>
      <c r="S1545" s="38" t="str">
        <f aca="true">IF(ISBLANK(B1545),"",IF( ISBLANK(K1545), "" , IF( ISBLANK(O1545), (TODAY()-K1545)/365, (O1545-K1545)/365)) )</f>
        <v/>
      </c>
      <c r="T1545" s="38" t="str">
        <f aca="false">IF(ISBLANK(B1545),"",IF( ISBLANK(K1545), "" , IF( ISBLANK(O1545), ($Z$41-K1545)/365, (O1545-K1545)/365)) )</f>
        <v/>
      </c>
      <c r="U1545" s="38" t="str">
        <f aca="true">IF(ISBLANK(B1545),"",IF( ISBLANK(O1545), "", (TODAY()-O1545)/365))</f>
        <v/>
      </c>
      <c r="V1545" s="38" t="str">
        <f aca="false">IF(ISBLANK(B1545),"",IF( ISBLANK(O1545), "", ($Z$41-O1545)/365))</f>
        <v/>
      </c>
    </row>
    <row r="1546" customFormat="false" ht="15" hidden="false" customHeight="false" outlineLevel="0" collapsed="false">
      <c r="A1546" s="1" t="n">
        <v>1550</v>
      </c>
      <c r="B1546" s="28" t="n">
        <v>743</v>
      </c>
      <c r="C1546" s="29" t="n">
        <v>20</v>
      </c>
      <c r="D1546" s="30" t="str">
        <f aca="false">CONCATENATE(E1546,", ",F1546,", кв-ры: ",H1546,", агр: ",I1546,", ",W1546)</f>
        <v> Новая, 7, кв-ры: 1, агр: , </v>
      </c>
      <c r="E1546" s="31" t="s">
        <v>267</v>
      </c>
      <c r="F1546" s="31" t="n">
        <v>7</v>
      </c>
      <c r="G1546" s="31" t="n">
        <v>1</v>
      </c>
      <c r="H1546" s="31" t="n">
        <v>1</v>
      </c>
      <c r="I1546" s="32"/>
      <c r="J1546" s="4"/>
      <c r="K1546" s="46"/>
      <c r="L1546" s="34" t="str">
        <f aca="false">IF(ISBLANK(K1546),"a","b")</f>
        <v>a</v>
      </c>
      <c r="M1546" s="34" t="str">
        <f aca="false">IF(ISBLANK(B1546),"",IF(L1546="b",K1546,IF(L1546="a","")))</f>
        <v/>
      </c>
      <c r="N1546" s="35" t="n">
        <f aca="false">IF(ISBLANK(B1546),"",IF( ISBLANK(K1546), , IF( ISBLANK(O1546), 1,) ))</f>
        <v>0</v>
      </c>
      <c r="O1546" s="44"/>
      <c r="P1546" s="37" t="str">
        <f aca="false">IF(ISBLANK(O1546),"a","b")</f>
        <v>a</v>
      </c>
      <c r="Q1546" s="34" t="str">
        <f aca="false">IF(ISBLANK(B1546),"",IF(P1546="b",O1546,IF(P1546="a","")))</f>
        <v/>
      </c>
      <c r="R1546" s="35" t="n">
        <f aca="false">IF(ISBLANK(B1546),"",IF( ISBLANK(O1546), , 1))</f>
        <v>0</v>
      </c>
      <c r="S1546" s="38" t="str">
        <f aca="true">IF(ISBLANK(B1546),"",IF( ISBLANK(K1546), "" , IF( ISBLANK(O1546), (TODAY()-K1546)/365, (O1546-K1546)/365)) )</f>
        <v/>
      </c>
      <c r="T1546" s="38" t="str">
        <f aca="false">IF(ISBLANK(B1546),"",IF( ISBLANK(K1546), "" , IF( ISBLANK(O1546), ($Z$41-K1546)/365, (O1546-K1546)/365)) )</f>
        <v/>
      </c>
      <c r="U1546" s="38" t="str">
        <f aca="true">IF(ISBLANK(B1546),"",IF( ISBLANK(O1546), "", (TODAY()-O1546)/365))</f>
        <v/>
      </c>
      <c r="V1546" s="38" t="str">
        <f aca="false">IF(ISBLANK(B1546),"",IF( ISBLANK(O1546), "", ($Z$41-O1546)/365))</f>
        <v/>
      </c>
    </row>
    <row r="1547" customFormat="false" ht="15" hidden="false" customHeight="false" outlineLevel="0" collapsed="false">
      <c r="A1547" s="1" t="n">
        <v>1551</v>
      </c>
      <c r="B1547" s="28" t="n">
        <v>744</v>
      </c>
      <c r="C1547" s="29" t="n">
        <v>21</v>
      </c>
      <c r="D1547" s="30" t="str">
        <f aca="false">CONCATENATE(E1547,", ",F1547,", кв-ры: ",H1547,", агр: ",I1547,", ",W1547)</f>
        <v> Новая, 5, кв-ры: 1, агр: , </v>
      </c>
      <c r="E1547" s="31" t="s">
        <v>267</v>
      </c>
      <c r="F1547" s="31" t="n">
        <v>5</v>
      </c>
      <c r="G1547" s="31" t="n">
        <v>5</v>
      </c>
      <c r="H1547" s="31" t="n">
        <v>1</v>
      </c>
      <c r="I1547" s="32"/>
      <c r="J1547" s="4"/>
      <c r="K1547" s="46"/>
      <c r="L1547" s="34" t="str">
        <f aca="false">IF(ISBLANK(K1547),"a","b")</f>
        <v>a</v>
      </c>
      <c r="M1547" s="34" t="str">
        <f aca="false">IF(ISBLANK(B1547),"",IF(L1547="b",K1547,IF(L1547="a","")))</f>
        <v/>
      </c>
      <c r="N1547" s="35" t="n">
        <f aca="false">IF(ISBLANK(B1547),"",IF( ISBLANK(K1547), , IF( ISBLANK(O1547), 1,) ))</f>
        <v>0</v>
      </c>
      <c r="O1547" s="44"/>
      <c r="P1547" s="37" t="str">
        <f aca="false">IF(ISBLANK(O1547),"a","b")</f>
        <v>a</v>
      </c>
      <c r="Q1547" s="34" t="str">
        <f aca="false">IF(ISBLANK(B1547),"",IF(P1547="b",O1547,IF(P1547="a","")))</f>
        <v/>
      </c>
      <c r="R1547" s="35" t="n">
        <f aca="false">IF(ISBLANK(B1547),"",IF( ISBLANK(O1547), , 1))</f>
        <v>0</v>
      </c>
      <c r="S1547" s="38" t="str">
        <f aca="true">IF(ISBLANK(B1547),"",IF( ISBLANK(K1547), "" , IF( ISBLANK(O1547), (TODAY()-K1547)/365, (O1547-K1547)/365)) )</f>
        <v/>
      </c>
      <c r="T1547" s="38" t="str">
        <f aca="false">IF(ISBLANK(B1547),"",IF( ISBLANK(K1547), "" , IF( ISBLANK(O1547), ($Z$41-K1547)/365, (O1547-K1547)/365)) )</f>
        <v/>
      </c>
      <c r="U1547" s="38" t="str">
        <f aca="true">IF(ISBLANK(B1547),"",IF( ISBLANK(O1547), "", (TODAY()-O1547)/365))</f>
        <v/>
      </c>
      <c r="V1547" s="38" t="str">
        <f aca="false">IF(ISBLANK(B1547),"",IF( ISBLANK(O1547), "", ($Z$41-O1547)/365))</f>
        <v/>
      </c>
    </row>
    <row r="1548" customFormat="false" ht="15" hidden="false" customHeight="false" outlineLevel="0" collapsed="false">
      <c r="A1548" s="1" t="n">
        <v>1552</v>
      </c>
      <c r="B1548" s="28" t="n">
        <v>745</v>
      </c>
      <c r="C1548" s="29"/>
      <c r="D1548" s="30" t="str">
        <f aca="false">CONCATENATE(E1548,", ",F1548,", кв-ры: ",H1548,", агр: ",I1548,", ",W1548)</f>
        <v>, , кв-ры: 2, агр: , </v>
      </c>
      <c r="E1548" s="31"/>
      <c r="F1548" s="31"/>
      <c r="G1548" s="31"/>
      <c r="H1548" s="31" t="n">
        <v>2</v>
      </c>
      <c r="I1548" s="32"/>
      <c r="J1548" s="4"/>
      <c r="K1548" s="46"/>
      <c r="L1548" s="34" t="str">
        <f aca="false">IF(ISBLANK(K1548),"a","b")</f>
        <v>a</v>
      </c>
      <c r="M1548" s="34" t="str">
        <f aca="false">IF(ISBLANK(B1548),"",IF(L1548="b",K1548,IF(L1548="a","")))</f>
        <v/>
      </c>
      <c r="N1548" s="35" t="n">
        <f aca="false">IF(ISBLANK(B1548),"",IF( ISBLANK(K1548), , IF( ISBLANK(O1548), 1,) ))</f>
        <v>0</v>
      </c>
      <c r="O1548" s="44"/>
      <c r="P1548" s="37" t="str">
        <f aca="false">IF(ISBLANK(O1548),"a","b")</f>
        <v>a</v>
      </c>
      <c r="Q1548" s="34" t="str">
        <f aca="false">IF(ISBLANK(B1548),"",IF(P1548="b",O1548,IF(P1548="a","")))</f>
        <v/>
      </c>
      <c r="R1548" s="35" t="n">
        <f aca="false">IF(ISBLANK(B1548),"",IF( ISBLANK(O1548), , 1))</f>
        <v>0</v>
      </c>
      <c r="S1548" s="38" t="str">
        <f aca="true">IF(ISBLANK(B1548),"",IF( ISBLANK(K1548), "" , IF( ISBLANK(O1548), (TODAY()-K1548)/365, (O1548-K1548)/365)) )</f>
        <v/>
      </c>
      <c r="T1548" s="38" t="str">
        <f aca="false">IF(ISBLANK(B1548),"",IF( ISBLANK(K1548), "" , IF( ISBLANK(O1548), ($Z$41-K1548)/365, (O1548-K1548)/365)) )</f>
        <v/>
      </c>
      <c r="U1548" s="38" t="str">
        <f aca="true">IF(ISBLANK(B1548),"",IF( ISBLANK(O1548), "", (TODAY()-O1548)/365))</f>
        <v/>
      </c>
      <c r="V1548" s="38" t="str">
        <f aca="false">IF(ISBLANK(B1548),"",IF( ISBLANK(O1548), "", ($Z$41-O1548)/365))</f>
        <v/>
      </c>
    </row>
    <row r="1549" customFormat="false" ht="15" hidden="false" customHeight="false" outlineLevel="0" collapsed="false">
      <c r="A1549" s="1" t="n">
        <v>1553</v>
      </c>
      <c r="B1549" s="28" t="n">
        <v>746</v>
      </c>
      <c r="C1549" s="29"/>
      <c r="D1549" s="30" t="str">
        <f aca="false">CONCATENATE(E1549,", ",F1549,", кв-ры: ",H1549,", агр: ",I1549,", ",W1549)</f>
        <v>, , кв-ры: 3, агр: , </v>
      </c>
      <c r="E1549" s="31"/>
      <c r="F1549" s="31"/>
      <c r="G1549" s="31"/>
      <c r="H1549" s="31" t="n">
        <v>3</v>
      </c>
      <c r="I1549" s="32"/>
      <c r="J1549" s="4"/>
      <c r="K1549" s="46"/>
      <c r="L1549" s="34" t="str">
        <f aca="false">IF(ISBLANK(K1549),"a","b")</f>
        <v>a</v>
      </c>
      <c r="M1549" s="34" t="str">
        <f aca="false">IF(ISBLANK(B1549),"",IF(L1549="b",K1549,IF(L1549="a","")))</f>
        <v/>
      </c>
      <c r="N1549" s="35" t="n">
        <f aca="false">IF(ISBLANK(B1549),"",IF( ISBLANK(K1549), , IF( ISBLANK(O1549), 1,) ))</f>
        <v>0</v>
      </c>
      <c r="O1549" s="44"/>
      <c r="P1549" s="37" t="str">
        <f aca="false">IF(ISBLANK(O1549),"a","b")</f>
        <v>a</v>
      </c>
      <c r="Q1549" s="34" t="str">
        <f aca="false">IF(ISBLANK(B1549),"",IF(P1549="b",O1549,IF(P1549="a","")))</f>
        <v/>
      </c>
      <c r="R1549" s="35" t="n">
        <f aca="false">IF(ISBLANK(B1549),"",IF( ISBLANK(O1549), , 1))</f>
        <v>0</v>
      </c>
      <c r="S1549" s="38" t="str">
        <f aca="true">IF(ISBLANK(B1549),"",IF( ISBLANK(K1549), "" , IF( ISBLANK(O1549), (TODAY()-K1549)/365, (O1549-K1549)/365)) )</f>
        <v/>
      </c>
      <c r="T1549" s="38" t="str">
        <f aca="false">IF(ISBLANK(B1549),"",IF( ISBLANK(K1549), "" , IF( ISBLANK(O1549), ($Z$41-K1549)/365, (O1549-K1549)/365)) )</f>
        <v/>
      </c>
      <c r="U1549" s="38" t="str">
        <f aca="true">IF(ISBLANK(B1549),"",IF( ISBLANK(O1549), "", (TODAY()-O1549)/365))</f>
        <v/>
      </c>
      <c r="V1549" s="38" t="str">
        <f aca="false">IF(ISBLANK(B1549),"",IF( ISBLANK(O1549), "", ($Z$41-O1549)/365))</f>
        <v/>
      </c>
    </row>
    <row r="1550" customFormat="false" ht="15" hidden="false" customHeight="false" outlineLevel="0" collapsed="false">
      <c r="A1550" s="1" t="n">
        <v>1554</v>
      </c>
      <c r="B1550" s="28" t="n">
        <v>747</v>
      </c>
      <c r="C1550" s="29"/>
      <c r="D1550" s="30" t="str">
        <f aca="false">CONCATENATE(E1550,", ",F1550,", кв-ры: ",H1550,", агр: ",I1550,", ",W1550)</f>
        <v>, , кв-ры: 4, агр: , </v>
      </c>
      <c r="E1550" s="31"/>
      <c r="F1550" s="31"/>
      <c r="G1550" s="31"/>
      <c r="H1550" s="31" t="n">
        <v>4</v>
      </c>
      <c r="I1550" s="32"/>
      <c r="J1550" s="4"/>
      <c r="K1550" s="46"/>
      <c r="L1550" s="34" t="str">
        <f aca="false">IF(ISBLANK(K1550),"a","b")</f>
        <v>a</v>
      </c>
      <c r="M1550" s="34" t="str">
        <f aca="false">IF(ISBLANK(B1550),"",IF(L1550="b",K1550,IF(L1550="a","")))</f>
        <v/>
      </c>
      <c r="N1550" s="35" t="n">
        <f aca="false">IF(ISBLANK(B1550),"",IF( ISBLANK(K1550), , IF( ISBLANK(O1550), 1,) ))</f>
        <v>0</v>
      </c>
      <c r="O1550" s="44"/>
      <c r="P1550" s="37" t="str">
        <f aca="false">IF(ISBLANK(O1550),"a","b")</f>
        <v>a</v>
      </c>
      <c r="Q1550" s="34" t="str">
        <f aca="false">IF(ISBLANK(B1550),"",IF(P1550="b",O1550,IF(P1550="a","")))</f>
        <v/>
      </c>
      <c r="R1550" s="35" t="n">
        <f aca="false">IF(ISBLANK(B1550),"",IF( ISBLANK(O1550), , 1))</f>
        <v>0</v>
      </c>
      <c r="S1550" s="38" t="str">
        <f aca="true">IF(ISBLANK(B1550),"",IF( ISBLANK(K1550), "" , IF( ISBLANK(O1550), (TODAY()-K1550)/365, (O1550-K1550)/365)) )</f>
        <v/>
      </c>
      <c r="T1550" s="38" t="str">
        <f aca="false">IF(ISBLANK(B1550),"",IF( ISBLANK(K1550), "" , IF( ISBLANK(O1550), ($Z$41-K1550)/365, (O1550-K1550)/365)) )</f>
        <v/>
      </c>
      <c r="U1550" s="38" t="str">
        <f aca="true">IF(ISBLANK(B1550),"",IF( ISBLANK(O1550), "", (TODAY()-O1550)/365))</f>
        <v/>
      </c>
      <c r="V1550" s="38" t="str">
        <f aca="false">IF(ISBLANK(B1550),"",IF( ISBLANK(O1550), "", ($Z$41-O1550)/365))</f>
        <v/>
      </c>
    </row>
    <row r="1551" customFormat="false" ht="15" hidden="false" customHeight="false" outlineLevel="0" collapsed="false">
      <c r="A1551" s="1" t="n">
        <v>1555</v>
      </c>
      <c r="B1551" s="28" t="n">
        <v>748</v>
      </c>
      <c r="C1551" s="29"/>
      <c r="D1551" s="30" t="str">
        <f aca="false">CONCATENATE(E1551,", ",F1551,", кв-ры: ",H1551,", агр: ",I1551,", ",W1551)</f>
        <v>, , кв-ры: 5, агр: , </v>
      </c>
      <c r="E1551" s="31"/>
      <c r="F1551" s="31"/>
      <c r="G1551" s="31"/>
      <c r="H1551" s="31" t="n">
        <v>5</v>
      </c>
      <c r="I1551" s="32"/>
      <c r="J1551" s="4"/>
      <c r="K1551" s="46"/>
      <c r="L1551" s="34" t="str">
        <f aca="false">IF(ISBLANK(K1551),"a","b")</f>
        <v>a</v>
      </c>
      <c r="M1551" s="34" t="str">
        <f aca="false">IF(ISBLANK(B1551),"",IF(L1551="b",K1551,IF(L1551="a","")))</f>
        <v/>
      </c>
      <c r="N1551" s="35" t="n">
        <f aca="false">IF(ISBLANK(B1551),"",IF( ISBLANK(K1551), , IF( ISBLANK(O1551), 1,) ))</f>
        <v>0</v>
      </c>
      <c r="O1551" s="44"/>
      <c r="P1551" s="37" t="str">
        <f aca="false">IF(ISBLANK(O1551),"a","b")</f>
        <v>a</v>
      </c>
      <c r="Q1551" s="34" t="str">
        <f aca="false">IF(ISBLANK(B1551),"",IF(P1551="b",O1551,IF(P1551="a","")))</f>
        <v/>
      </c>
      <c r="R1551" s="35" t="n">
        <f aca="false">IF(ISBLANK(B1551),"",IF( ISBLANK(O1551), , 1))</f>
        <v>0</v>
      </c>
      <c r="S1551" s="38" t="str">
        <f aca="true">IF(ISBLANK(B1551),"",IF( ISBLANK(K1551), "" , IF( ISBLANK(O1551), (TODAY()-K1551)/365, (O1551-K1551)/365)) )</f>
        <v/>
      </c>
      <c r="T1551" s="38" t="str">
        <f aca="false">IF(ISBLANK(B1551),"",IF( ISBLANK(K1551), "" , IF( ISBLANK(O1551), ($Z$41-K1551)/365, (O1551-K1551)/365)) )</f>
        <v/>
      </c>
      <c r="U1551" s="38" t="str">
        <f aca="true">IF(ISBLANK(B1551),"",IF( ISBLANK(O1551), "", (TODAY()-O1551)/365))</f>
        <v/>
      </c>
      <c r="V1551" s="38" t="str">
        <f aca="false">IF(ISBLANK(B1551),"",IF( ISBLANK(O1551), "", ($Z$41-O1551)/365))</f>
        <v/>
      </c>
    </row>
    <row r="1552" customFormat="false" ht="15" hidden="false" customHeight="false" outlineLevel="0" collapsed="false">
      <c r="A1552" s="1" t="n">
        <v>1556</v>
      </c>
      <c r="B1552" s="28" t="n">
        <v>749</v>
      </c>
      <c r="C1552" s="29" t="n">
        <v>22</v>
      </c>
      <c r="D1552" s="30" t="str">
        <f aca="false">CONCATENATE(E1552,", ",F1552,", кв-ры: ",H1552,", агр: ",I1552,", ",W1552)</f>
        <v> Новая, 3а, кв-ры: 1, агр: , </v>
      </c>
      <c r="E1552" s="31" t="s">
        <v>267</v>
      </c>
      <c r="F1552" s="31" t="s">
        <v>210</v>
      </c>
      <c r="G1552" s="31" t="n">
        <v>1</v>
      </c>
      <c r="H1552" s="31" t="n">
        <v>1</v>
      </c>
      <c r="I1552" s="32"/>
      <c r="J1552" s="4"/>
      <c r="K1552" s="46"/>
      <c r="L1552" s="34" t="str">
        <f aca="false">IF(ISBLANK(K1552),"a","b")</f>
        <v>a</v>
      </c>
      <c r="M1552" s="34" t="str">
        <f aca="false">IF(ISBLANK(B1552),"",IF(L1552="b",K1552,IF(L1552="a","")))</f>
        <v/>
      </c>
      <c r="N1552" s="35" t="n">
        <f aca="false">IF(ISBLANK(B1552),"",IF( ISBLANK(K1552), , IF( ISBLANK(O1552), 1,) ))</f>
        <v>0</v>
      </c>
      <c r="O1552" s="44"/>
      <c r="P1552" s="37" t="str">
        <f aca="false">IF(ISBLANK(O1552),"a","b")</f>
        <v>a</v>
      </c>
      <c r="Q1552" s="34" t="str">
        <f aca="false">IF(ISBLANK(B1552),"",IF(P1552="b",O1552,IF(P1552="a","")))</f>
        <v/>
      </c>
      <c r="R1552" s="35" t="n">
        <f aca="false">IF(ISBLANK(B1552),"",IF( ISBLANK(O1552), , 1))</f>
        <v>0</v>
      </c>
      <c r="S1552" s="38" t="str">
        <f aca="true">IF(ISBLANK(B1552),"",IF( ISBLANK(K1552), "" , IF( ISBLANK(O1552), (TODAY()-K1552)/365, (O1552-K1552)/365)) )</f>
        <v/>
      </c>
      <c r="T1552" s="38" t="str">
        <f aca="false">IF(ISBLANK(B1552),"",IF( ISBLANK(K1552), "" , IF( ISBLANK(O1552), ($Z$41-K1552)/365, (O1552-K1552)/365)) )</f>
        <v/>
      </c>
      <c r="U1552" s="38" t="str">
        <f aca="true">IF(ISBLANK(B1552),"",IF( ISBLANK(O1552), "", (TODAY()-O1552)/365))</f>
        <v/>
      </c>
      <c r="V1552" s="38" t="str">
        <f aca="false">IF(ISBLANK(B1552),"",IF( ISBLANK(O1552), "", ($Z$41-O1552)/365))</f>
        <v/>
      </c>
    </row>
    <row r="1553" customFormat="false" ht="15" hidden="false" customHeight="false" outlineLevel="0" collapsed="false">
      <c r="A1553" s="1" t="n">
        <v>1557</v>
      </c>
      <c r="B1553" s="28" t="n">
        <v>750</v>
      </c>
      <c r="C1553" s="29" t="n">
        <v>23</v>
      </c>
      <c r="D1553" s="30" t="str">
        <f aca="false">CONCATENATE(E1553,", ",F1553,", кв-ры: ",H1553,", агр: ",I1553,", ",W1553)</f>
        <v> Новая, 3, кв-ры: 1, агр: , </v>
      </c>
      <c r="E1553" s="31" t="s">
        <v>267</v>
      </c>
      <c r="F1553" s="31" t="n">
        <v>3</v>
      </c>
      <c r="G1553" s="31" t="n">
        <v>1</v>
      </c>
      <c r="H1553" s="31" t="n">
        <v>1</v>
      </c>
      <c r="I1553" s="32"/>
      <c r="J1553" s="4"/>
      <c r="K1553" s="46"/>
      <c r="L1553" s="34" t="str">
        <f aca="false">IF(ISBLANK(K1553),"a","b")</f>
        <v>a</v>
      </c>
      <c r="M1553" s="34" t="str">
        <f aca="false">IF(ISBLANK(B1553),"",IF(L1553="b",K1553,IF(L1553="a","")))</f>
        <v/>
      </c>
      <c r="N1553" s="35" t="n">
        <f aca="false">IF(ISBLANK(B1553),"",IF( ISBLANK(K1553), , IF( ISBLANK(O1553), 1,) ))</f>
        <v>0</v>
      </c>
      <c r="O1553" s="44"/>
      <c r="P1553" s="37" t="str">
        <f aca="false">IF(ISBLANK(O1553),"a","b")</f>
        <v>a</v>
      </c>
      <c r="Q1553" s="34" t="str">
        <f aca="false">IF(ISBLANK(B1553),"",IF(P1553="b",O1553,IF(P1553="a","")))</f>
        <v/>
      </c>
      <c r="R1553" s="35" t="n">
        <f aca="false">IF(ISBLANK(B1553),"",IF( ISBLANK(O1553), , 1))</f>
        <v>0</v>
      </c>
      <c r="S1553" s="38" t="str">
        <f aca="true">IF(ISBLANK(B1553),"",IF( ISBLANK(K1553), "" , IF( ISBLANK(O1553), (TODAY()-K1553)/365, (O1553-K1553)/365)) )</f>
        <v/>
      </c>
      <c r="T1553" s="38" t="str">
        <f aca="false">IF(ISBLANK(B1553),"",IF( ISBLANK(K1553), "" , IF( ISBLANK(O1553), ($Z$41-K1553)/365, (O1553-K1553)/365)) )</f>
        <v/>
      </c>
      <c r="U1553" s="38" t="str">
        <f aca="true">IF(ISBLANK(B1553),"",IF( ISBLANK(O1553), "", (TODAY()-O1553)/365))</f>
        <v/>
      </c>
      <c r="V1553" s="38" t="str">
        <f aca="false">IF(ISBLANK(B1553),"",IF( ISBLANK(O1553), "", ($Z$41-O1553)/365))</f>
        <v/>
      </c>
    </row>
    <row r="1554" customFormat="false" ht="15" hidden="false" customHeight="false" outlineLevel="0" collapsed="false">
      <c r="A1554" s="1" t="n">
        <v>1558</v>
      </c>
      <c r="B1554" s="28" t="n">
        <v>751</v>
      </c>
      <c r="C1554" s="29" t="n">
        <v>24</v>
      </c>
      <c r="D1554" s="30" t="str">
        <f aca="false">CONCATENATE(E1554,", ",F1554,", кв-ры: ",H1554,", агр: ",I1554,", ",W1554)</f>
        <v> Новая, 1, кв-ры: 1, агр: , </v>
      </c>
      <c r="E1554" s="31" t="s">
        <v>267</v>
      </c>
      <c r="F1554" s="31" t="n">
        <v>1</v>
      </c>
      <c r="G1554" s="31" t="n">
        <v>1</v>
      </c>
      <c r="H1554" s="31" t="n">
        <v>1</v>
      </c>
      <c r="I1554" s="32"/>
      <c r="J1554" s="4"/>
      <c r="K1554" s="46"/>
      <c r="L1554" s="34" t="str">
        <f aca="false">IF(ISBLANK(K1554),"a","b")</f>
        <v>a</v>
      </c>
      <c r="M1554" s="34" t="str">
        <f aca="false">IF(ISBLANK(B1554),"",IF(L1554="b",K1554,IF(L1554="a","")))</f>
        <v/>
      </c>
      <c r="N1554" s="35" t="n">
        <f aca="false">IF(ISBLANK(B1554),"",IF( ISBLANK(K1554), , IF( ISBLANK(O1554), 1,) ))</f>
        <v>0</v>
      </c>
      <c r="O1554" s="44"/>
      <c r="P1554" s="37" t="str">
        <f aca="false">IF(ISBLANK(O1554),"a","b")</f>
        <v>a</v>
      </c>
      <c r="Q1554" s="34" t="str">
        <f aca="false">IF(ISBLANK(B1554),"",IF(P1554="b",O1554,IF(P1554="a","")))</f>
        <v/>
      </c>
      <c r="R1554" s="35" t="n">
        <f aca="false">IF(ISBLANK(B1554),"",IF( ISBLANK(O1554), , 1))</f>
        <v>0</v>
      </c>
      <c r="S1554" s="38" t="str">
        <f aca="true">IF(ISBLANK(B1554),"",IF( ISBLANK(K1554), "" , IF( ISBLANK(O1554), (TODAY()-K1554)/365, (O1554-K1554)/365)) )</f>
        <v/>
      </c>
      <c r="T1554" s="38" t="str">
        <f aca="false">IF(ISBLANK(B1554),"",IF( ISBLANK(K1554), "" , IF( ISBLANK(O1554), ($Z$41-K1554)/365, (O1554-K1554)/365)) )</f>
        <v/>
      </c>
      <c r="U1554" s="38" t="str">
        <f aca="true">IF(ISBLANK(B1554),"",IF( ISBLANK(O1554), "", (TODAY()-O1554)/365))</f>
        <v/>
      </c>
      <c r="V1554" s="38" t="str">
        <f aca="false">IF(ISBLANK(B1554),"",IF( ISBLANK(O1554), "", ($Z$41-O1554)/365))</f>
        <v/>
      </c>
    </row>
    <row r="1555" customFormat="false" ht="15" hidden="false" customHeight="false" outlineLevel="0" collapsed="false">
      <c r="A1555" s="1" t="n">
        <v>1559</v>
      </c>
      <c r="B1555" s="28" t="n">
        <v>752</v>
      </c>
      <c r="C1555" s="29" t="n">
        <v>25</v>
      </c>
      <c r="D1555" s="30" t="str">
        <f aca="false">CONCATENATE(E1555,", ",F1555,", кв-ры: ",H1555,", агр: ",I1555,", ",W1555)</f>
        <v> Новая, 6, кв-ры: 1, агр: , </v>
      </c>
      <c r="E1555" s="31" t="s">
        <v>267</v>
      </c>
      <c r="F1555" s="31" t="n">
        <v>6</v>
      </c>
      <c r="G1555" s="31" t="n">
        <v>2</v>
      </c>
      <c r="H1555" s="31" t="n">
        <v>1</v>
      </c>
      <c r="I1555" s="32"/>
      <c r="J1555" s="4"/>
      <c r="K1555" s="46"/>
      <c r="L1555" s="34" t="str">
        <f aca="false">IF(ISBLANK(K1555),"a","b")</f>
        <v>a</v>
      </c>
      <c r="M1555" s="34" t="str">
        <f aca="false">IF(ISBLANK(B1555),"",IF(L1555="b",K1555,IF(L1555="a","")))</f>
        <v/>
      </c>
      <c r="N1555" s="35" t="n">
        <f aca="false">IF(ISBLANK(B1555),"",IF( ISBLANK(K1555), , IF( ISBLANK(O1555), 1,) ))</f>
        <v>0</v>
      </c>
      <c r="O1555" s="44"/>
      <c r="P1555" s="37" t="str">
        <f aca="false">IF(ISBLANK(O1555),"a","b")</f>
        <v>a</v>
      </c>
      <c r="Q1555" s="34" t="str">
        <f aca="false">IF(ISBLANK(B1555),"",IF(P1555="b",O1555,IF(P1555="a","")))</f>
        <v/>
      </c>
      <c r="R1555" s="35" t="n">
        <f aca="false">IF(ISBLANK(B1555),"",IF( ISBLANK(O1555), , 1))</f>
        <v>0</v>
      </c>
      <c r="S1555" s="38" t="str">
        <f aca="true">IF(ISBLANK(B1555),"",IF( ISBLANK(K1555), "" , IF( ISBLANK(O1555), (TODAY()-K1555)/365, (O1555-K1555)/365)) )</f>
        <v/>
      </c>
      <c r="T1555" s="38" t="str">
        <f aca="false">IF(ISBLANK(B1555),"",IF( ISBLANK(K1555), "" , IF( ISBLANK(O1555), ($Z$41-K1555)/365, (O1555-K1555)/365)) )</f>
        <v/>
      </c>
      <c r="U1555" s="38" t="str">
        <f aca="true">IF(ISBLANK(B1555),"",IF( ISBLANK(O1555), "", (TODAY()-O1555)/365))</f>
        <v/>
      </c>
      <c r="V1555" s="38" t="str">
        <f aca="false">IF(ISBLANK(B1555),"",IF( ISBLANK(O1555), "", ($Z$41-O1555)/365))</f>
        <v/>
      </c>
    </row>
    <row r="1556" customFormat="false" ht="15" hidden="false" customHeight="false" outlineLevel="0" collapsed="false">
      <c r="A1556" s="1" t="n">
        <v>1560</v>
      </c>
      <c r="B1556" s="28" t="n">
        <v>753</v>
      </c>
      <c r="C1556" s="29"/>
      <c r="D1556" s="30" t="str">
        <f aca="false">CONCATENATE(E1556,", ",F1556,", кв-ры: ",H1556,", агр: ",I1556,", ",W1556)</f>
        <v>, , кв-ры: 2, агр: , </v>
      </c>
      <c r="E1556" s="31"/>
      <c r="F1556" s="31"/>
      <c r="G1556" s="31"/>
      <c r="H1556" s="31" t="n">
        <v>2</v>
      </c>
      <c r="I1556" s="32"/>
      <c r="J1556" s="4"/>
      <c r="K1556" s="46"/>
      <c r="L1556" s="34" t="str">
        <f aca="false">IF(ISBLANK(K1556),"a","b")</f>
        <v>a</v>
      </c>
      <c r="M1556" s="34" t="str">
        <f aca="false">IF(ISBLANK(B1556),"",IF(L1556="b",K1556,IF(L1556="a","")))</f>
        <v/>
      </c>
      <c r="N1556" s="35" t="n">
        <f aca="false">IF(ISBLANK(B1556),"",IF( ISBLANK(K1556), , IF( ISBLANK(O1556), 1,) ))</f>
        <v>0</v>
      </c>
      <c r="O1556" s="44"/>
      <c r="P1556" s="37" t="str">
        <f aca="false">IF(ISBLANK(O1556),"a","b")</f>
        <v>a</v>
      </c>
      <c r="Q1556" s="34" t="str">
        <f aca="false">IF(ISBLANK(B1556),"",IF(P1556="b",O1556,IF(P1556="a","")))</f>
        <v/>
      </c>
      <c r="R1556" s="35" t="n">
        <f aca="false">IF(ISBLANK(B1556),"",IF( ISBLANK(O1556), , 1))</f>
        <v>0</v>
      </c>
      <c r="S1556" s="38" t="str">
        <f aca="true">IF(ISBLANK(B1556),"",IF( ISBLANK(K1556), "" , IF( ISBLANK(O1556), (TODAY()-K1556)/365, (O1556-K1556)/365)) )</f>
        <v/>
      </c>
      <c r="T1556" s="38" t="str">
        <f aca="false">IF(ISBLANK(B1556),"",IF( ISBLANK(K1556), "" , IF( ISBLANK(O1556), ($Z$41-K1556)/365, (O1556-K1556)/365)) )</f>
        <v/>
      </c>
      <c r="U1556" s="38" t="str">
        <f aca="true">IF(ISBLANK(B1556),"",IF( ISBLANK(O1556), "", (TODAY()-O1556)/365))</f>
        <v/>
      </c>
      <c r="V1556" s="38" t="str">
        <f aca="false">IF(ISBLANK(B1556),"",IF( ISBLANK(O1556), "", ($Z$41-O1556)/365))</f>
        <v/>
      </c>
    </row>
    <row r="1557" customFormat="false" ht="15" hidden="false" customHeight="false" outlineLevel="0" collapsed="false">
      <c r="A1557" s="1" t="n">
        <v>1561</v>
      </c>
      <c r="B1557" s="28" t="n">
        <v>754</v>
      </c>
      <c r="C1557" s="29" t="n">
        <v>26</v>
      </c>
      <c r="D1557" s="30" t="str">
        <f aca="false">CONCATENATE(E1557,", ",F1557,", кв-ры: ",H1557,", агр: ",I1557,", ",W1557)</f>
        <v> Новая, 4, кв-ры: 1, агр: , </v>
      </c>
      <c r="E1557" s="31" t="s">
        <v>267</v>
      </c>
      <c r="F1557" s="31" t="n">
        <v>4</v>
      </c>
      <c r="G1557" s="31" t="n">
        <v>2</v>
      </c>
      <c r="H1557" s="31" t="n">
        <v>1</v>
      </c>
      <c r="I1557" s="32"/>
      <c r="J1557" s="4"/>
      <c r="K1557" s="46"/>
      <c r="L1557" s="34" t="str">
        <f aca="false">IF(ISBLANK(K1557),"a","b")</f>
        <v>a</v>
      </c>
      <c r="M1557" s="34" t="str">
        <f aca="false">IF(ISBLANK(B1557),"",IF(L1557="b",K1557,IF(L1557="a","")))</f>
        <v/>
      </c>
      <c r="N1557" s="35" t="n">
        <f aca="false">IF(ISBLANK(B1557),"",IF( ISBLANK(K1557), , IF( ISBLANK(O1557), 1,) ))</f>
        <v>0</v>
      </c>
      <c r="O1557" s="44"/>
      <c r="P1557" s="37" t="str">
        <f aca="false">IF(ISBLANK(O1557),"a","b")</f>
        <v>a</v>
      </c>
      <c r="Q1557" s="34" t="str">
        <f aca="false">IF(ISBLANK(B1557),"",IF(P1557="b",O1557,IF(P1557="a","")))</f>
        <v/>
      </c>
      <c r="R1557" s="35" t="n">
        <f aca="false">IF(ISBLANK(B1557),"",IF( ISBLANK(O1557), , 1))</f>
        <v>0</v>
      </c>
      <c r="S1557" s="38" t="str">
        <f aca="true">IF(ISBLANK(B1557),"",IF( ISBLANK(K1557), "" , IF( ISBLANK(O1557), (TODAY()-K1557)/365, (O1557-K1557)/365)) )</f>
        <v/>
      </c>
      <c r="T1557" s="38" t="str">
        <f aca="false">IF(ISBLANK(B1557),"",IF( ISBLANK(K1557), "" , IF( ISBLANK(O1557), ($Z$41-K1557)/365, (O1557-K1557)/365)) )</f>
        <v/>
      </c>
      <c r="U1557" s="38" t="str">
        <f aca="true">IF(ISBLANK(B1557),"",IF( ISBLANK(O1557), "", (TODAY()-O1557)/365))</f>
        <v/>
      </c>
      <c r="V1557" s="38" t="str">
        <f aca="false">IF(ISBLANK(B1557),"",IF( ISBLANK(O1557), "", ($Z$41-O1557)/365))</f>
        <v/>
      </c>
    </row>
    <row r="1558" customFormat="false" ht="15" hidden="false" customHeight="false" outlineLevel="0" collapsed="false">
      <c r="A1558" s="1" t="n">
        <v>1562</v>
      </c>
      <c r="B1558" s="28" t="n">
        <v>755</v>
      </c>
      <c r="C1558" s="29"/>
      <c r="D1558" s="30" t="str">
        <f aca="false">CONCATENATE(E1558,", ",F1558,", кв-ры: ",H1558,", агр: ",I1558,", ",W1558)</f>
        <v>, , кв-ры: 2, агр: , </v>
      </c>
      <c r="E1558" s="31"/>
      <c r="F1558" s="31"/>
      <c r="G1558" s="31"/>
      <c r="H1558" s="31" t="n">
        <v>2</v>
      </c>
      <c r="I1558" s="32"/>
      <c r="J1558" s="4"/>
      <c r="K1558" s="46"/>
      <c r="L1558" s="34" t="str">
        <f aca="false">IF(ISBLANK(K1558),"a","b")</f>
        <v>a</v>
      </c>
      <c r="M1558" s="34" t="str">
        <f aca="false">IF(ISBLANK(B1558),"",IF(L1558="b",K1558,IF(L1558="a","")))</f>
        <v/>
      </c>
      <c r="N1558" s="35" t="n">
        <f aca="false">IF(ISBLANK(B1558),"",IF( ISBLANK(K1558), , IF( ISBLANK(O1558), 1,) ))</f>
        <v>0</v>
      </c>
      <c r="O1558" s="44"/>
      <c r="P1558" s="37" t="str">
        <f aca="false">IF(ISBLANK(O1558),"a","b")</f>
        <v>a</v>
      </c>
      <c r="Q1558" s="34" t="str">
        <f aca="false">IF(ISBLANK(B1558),"",IF(P1558="b",O1558,IF(P1558="a","")))</f>
        <v/>
      </c>
      <c r="R1558" s="35" t="n">
        <f aca="false">IF(ISBLANK(B1558),"",IF( ISBLANK(O1558), , 1))</f>
        <v>0</v>
      </c>
      <c r="S1558" s="38" t="str">
        <f aca="true">IF(ISBLANK(B1558),"",IF( ISBLANK(K1558), "" , IF( ISBLANK(O1558), (TODAY()-K1558)/365, (O1558-K1558)/365)) )</f>
        <v/>
      </c>
      <c r="T1558" s="38" t="str">
        <f aca="false">IF(ISBLANK(B1558),"",IF( ISBLANK(K1558), "" , IF( ISBLANK(O1558), ($Z$41-K1558)/365, (O1558-K1558)/365)) )</f>
        <v/>
      </c>
      <c r="U1558" s="38" t="str">
        <f aca="true">IF(ISBLANK(B1558),"",IF( ISBLANK(O1558), "", (TODAY()-O1558)/365))</f>
        <v/>
      </c>
      <c r="V1558" s="38" t="str">
        <f aca="false">IF(ISBLANK(B1558),"",IF( ISBLANK(O1558), "", ($Z$41-O1558)/365))</f>
        <v/>
      </c>
    </row>
    <row r="1559" customFormat="false" ht="15" hidden="false" customHeight="false" outlineLevel="0" collapsed="false">
      <c r="A1559" s="1" t="n">
        <v>1563</v>
      </c>
      <c r="B1559" s="28" t="n">
        <v>756</v>
      </c>
      <c r="C1559" s="29" t="n">
        <v>1</v>
      </c>
      <c r="D1559" s="30" t="str">
        <f aca="false">CONCATENATE(E1559,", ",F1559,", кв-ры: ",H1559,", агр: ",I1559,", ",W1559)</f>
        <v>Безымянный, 3, кв-ры: , агр: , </v>
      </c>
      <c r="E1559" s="31" t="s">
        <v>269</v>
      </c>
      <c r="F1559" s="31" t="n">
        <v>3</v>
      </c>
      <c r="G1559" s="31"/>
      <c r="H1559" s="31"/>
      <c r="I1559" s="32"/>
      <c r="J1559" s="4"/>
      <c r="K1559" s="46"/>
      <c r="L1559" s="34" t="str">
        <f aca="false">IF(ISBLANK(K1559),"a","b")</f>
        <v>a</v>
      </c>
      <c r="M1559" s="34" t="str">
        <f aca="false">IF(ISBLANK(B1559),"",IF(L1559="b",K1559,IF(L1559="a","")))</f>
        <v/>
      </c>
      <c r="N1559" s="35" t="n">
        <f aca="false">IF(ISBLANK(B1559),"",IF( ISBLANK(K1559), , IF( ISBLANK(O1559), 1,) ))</f>
        <v>0</v>
      </c>
      <c r="O1559" s="44"/>
      <c r="P1559" s="37" t="str">
        <f aca="false">IF(ISBLANK(O1559),"a","b")</f>
        <v>a</v>
      </c>
      <c r="Q1559" s="34" t="str">
        <f aca="false">IF(ISBLANK(B1559),"",IF(P1559="b",O1559,IF(P1559="a","")))</f>
        <v/>
      </c>
      <c r="R1559" s="35" t="n">
        <f aca="false">IF(ISBLANK(B1559),"",IF( ISBLANK(O1559), , 1))</f>
        <v>0</v>
      </c>
      <c r="S1559" s="38" t="str">
        <f aca="true">IF(ISBLANK(B1559),"",IF( ISBLANK(K1559), "" , IF( ISBLANK(O1559), (TODAY()-K1559)/365, (O1559-K1559)/365)) )</f>
        <v/>
      </c>
      <c r="T1559" s="38" t="str">
        <f aca="false">IF(ISBLANK(B1559),"",IF( ISBLANK(K1559), "" , IF( ISBLANK(O1559), ($Z$41-K1559)/365, (O1559-K1559)/365)) )</f>
        <v/>
      </c>
      <c r="U1559" s="38" t="str">
        <f aca="true">IF(ISBLANK(B1559),"",IF( ISBLANK(O1559), "", (TODAY()-O1559)/365))</f>
        <v/>
      </c>
      <c r="V1559" s="38" t="str">
        <f aca="false">IF(ISBLANK(B1559),"",IF( ISBLANK(O1559), "", ($Z$41-O1559)/365))</f>
        <v/>
      </c>
    </row>
    <row r="1560" customFormat="false" ht="15" hidden="false" customHeight="false" outlineLevel="0" collapsed="false">
      <c r="A1560" s="1" t="n">
        <v>1564</v>
      </c>
      <c r="B1560" s="28" t="n">
        <v>757</v>
      </c>
      <c r="C1560" s="29" t="n">
        <v>2</v>
      </c>
      <c r="D1560" s="30" t="str">
        <f aca="false">CONCATENATE(E1560,", ",F1560,", кв-ры: ",H1560,", агр: ",I1560,", ",W1560)</f>
        <v>Безымянный, 4, кв-ры: , агр: , </v>
      </c>
      <c r="E1560" s="31" t="s">
        <v>269</v>
      </c>
      <c r="F1560" s="31" t="n">
        <v>4</v>
      </c>
      <c r="G1560" s="31"/>
      <c r="H1560" s="31"/>
      <c r="I1560" s="32"/>
      <c r="J1560" s="4"/>
      <c r="K1560" s="46"/>
      <c r="L1560" s="34" t="str">
        <f aca="false">IF(ISBLANK(K1560),"a","b")</f>
        <v>a</v>
      </c>
      <c r="M1560" s="34" t="str">
        <f aca="false">IF(ISBLANK(B1560),"",IF(L1560="b",K1560,IF(L1560="a","")))</f>
        <v/>
      </c>
      <c r="N1560" s="35" t="n">
        <f aca="false">IF(ISBLANK(B1560),"",IF( ISBLANK(K1560), , IF( ISBLANK(O1560), 1,) ))</f>
        <v>0</v>
      </c>
      <c r="O1560" s="44"/>
      <c r="P1560" s="37" t="str">
        <f aca="false">IF(ISBLANK(O1560),"a","b")</f>
        <v>a</v>
      </c>
      <c r="Q1560" s="34" t="str">
        <f aca="false">IF(ISBLANK(B1560),"",IF(P1560="b",O1560,IF(P1560="a","")))</f>
        <v/>
      </c>
      <c r="R1560" s="35" t="n">
        <f aca="false">IF(ISBLANK(B1560),"",IF( ISBLANK(O1560), , 1))</f>
        <v>0</v>
      </c>
      <c r="S1560" s="38" t="str">
        <f aca="true">IF(ISBLANK(B1560),"",IF( ISBLANK(K1560), "" , IF( ISBLANK(O1560), (TODAY()-K1560)/365, (O1560-K1560)/365)) )</f>
        <v/>
      </c>
      <c r="T1560" s="38" t="str">
        <f aca="false">IF(ISBLANK(B1560),"",IF( ISBLANK(K1560), "" , IF( ISBLANK(O1560), ($Z$41-K1560)/365, (O1560-K1560)/365)) )</f>
        <v/>
      </c>
      <c r="U1560" s="38" t="str">
        <f aca="true">IF(ISBLANK(B1560),"",IF( ISBLANK(O1560), "", (TODAY()-O1560)/365))</f>
        <v/>
      </c>
      <c r="V1560" s="38" t="str">
        <f aca="false">IF(ISBLANK(B1560),"",IF( ISBLANK(O1560), "", ($Z$41-O1560)/365))</f>
        <v/>
      </c>
    </row>
    <row r="1561" customFormat="false" ht="15" hidden="false" customHeight="false" outlineLevel="0" collapsed="false">
      <c r="A1561" s="1" t="n">
        <v>1565</v>
      </c>
      <c r="B1561" s="28" t="n">
        <v>758</v>
      </c>
      <c r="C1561" s="29" t="n">
        <v>3</v>
      </c>
      <c r="D1561" s="30" t="str">
        <f aca="false">CONCATENATE(E1561,", ",F1561,", кв-ры: ",H1561,", агр: ",I1561,", ",W1561)</f>
        <v>Безымянный, 5, кв-ры: , агр: , </v>
      </c>
      <c r="E1561" s="31" t="s">
        <v>269</v>
      </c>
      <c r="F1561" s="31" t="n">
        <v>5</v>
      </c>
      <c r="G1561" s="31"/>
      <c r="H1561" s="31"/>
      <c r="I1561" s="32"/>
      <c r="J1561" s="4"/>
      <c r="K1561" s="46"/>
      <c r="L1561" s="34" t="str">
        <f aca="false">IF(ISBLANK(K1561),"a","b")</f>
        <v>a</v>
      </c>
      <c r="M1561" s="34" t="str">
        <f aca="false">IF(ISBLANK(B1561),"",IF(L1561="b",K1561,IF(L1561="a","")))</f>
        <v/>
      </c>
      <c r="N1561" s="35" t="n">
        <f aca="false">IF(ISBLANK(B1561),"",IF( ISBLANK(K1561), , IF( ISBLANK(O1561), 1,) ))</f>
        <v>0</v>
      </c>
      <c r="O1561" s="44"/>
      <c r="P1561" s="37" t="str">
        <f aca="false">IF(ISBLANK(O1561),"a","b")</f>
        <v>a</v>
      </c>
      <c r="Q1561" s="34" t="str">
        <f aca="false">IF(ISBLANK(B1561),"",IF(P1561="b",O1561,IF(P1561="a","")))</f>
        <v/>
      </c>
      <c r="R1561" s="35" t="n">
        <f aca="false">IF(ISBLANK(B1561),"",IF( ISBLANK(O1561), , 1))</f>
        <v>0</v>
      </c>
      <c r="S1561" s="38" t="str">
        <f aca="true">IF(ISBLANK(B1561),"",IF( ISBLANK(K1561), "" , IF( ISBLANK(O1561), (TODAY()-K1561)/365, (O1561-K1561)/365)) )</f>
        <v/>
      </c>
      <c r="T1561" s="38" t="str">
        <f aca="false">IF(ISBLANK(B1561),"",IF( ISBLANK(K1561), "" , IF( ISBLANK(O1561), ($Z$41-K1561)/365, (O1561-K1561)/365)) )</f>
        <v/>
      </c>
      <c r="U1561" s="38" t="str">
        <f aca="true">IF(ISBLANK(B1561),"",IF( ISBLANK(O1561), "", (TODAY()-O1561)/365))</f>
        <v/>
      </c>
      <c r="V1561" s="38" t="str">
        <f aca="false">IF(ISBLANK(B1561),"",IF( ISBLANK(O1561), "", ($Z$41-O1561)/365))</f>
        <v/>
      </c>
    </row>
    <row r="1562" customFormat="false" ht="15" hidden="false" customHeight="false" outlineLevel="0" collapsed="false">
      <c r="A1562" s="1" t="n">
        <v>1566</v>
      </c>
      <c r="B1562" s="28" t="n">
        <v>759</v>
      </c>
      <c r="C1562" s="29" t="n">
        <v>4</v>
      </c>
      <c r="D1562" s="30" t="str">
        <f aca="false">CONCATENATE(E1562,", ",F1562,", кв-ры: ",H1562,", агр: ",I1562,", ",W1562)</f>
        <v>Безымянный, 6, кв-ры: , агр: , </v>
      </c>
      <c r="E1562" s="31" t="s">
        <v>269</v>
      </c>
      <c r="F1562" s="31" t="n">
        <v>6</v>
      </c>
      <c r="G1562" s="31"/>
      <c r="H1562" s="31"/>
      <c r="I1562" s="32"/>
      <c r="J1562" s="4"/>
      <c r="K1562" s="46"/>
      <c r="L1562" s="34" t="str">
        <f aca="false">IF(ISBLANK(K1562),"a","b")</f>
        <v>a</v>
      </c>
      <c r="M1562" s="34" t="str">
        <f aca="false">IF(ISBLANK(B1562),"",IF(L1562="b",K1562,IF(L1562="a","")))</f>
        <v/>
      </c>
      <c r="N1562" s="35" t="n">
        <f aca="false">IF(ISBLANK(B1562),"",IF( ISBLANK(K1562), , IF( ISBLANK(O1562), 1,) ))</f>
        <v>0</v>
      </c>
      <c r="O1562" s="44"/>
      <c r="P1562" s="37" t="str">
        <f aca="false">IF(ISBLANK(O1562),"a","b")</f>
        <v>a</v>
      </c>
      <c r="Q1562" s="34" t="str">
        <f aca="false">IF(ISBLANK(B1562),"",IF(P1562="b",O1562,IF(P1562="a","")))</f>
        <v/>
      </c>
      <c r="R1562" s="35" t="n">
        <f aca="false">IF(ISBLANK(B1562),"",IF( ISBLANK(O1562), , 1))</f>
        <v>0</v>
      </c>
      <c r="S1562" s="38" t="str">
        <f aca="true">IF(ISBLANK(B1562),"",IF( ISBLANK(K1562), "" , IF( ISBLANK(O1562), (TODAY()-K1562)/365, (O1562-K1562)/365)) )</f>
        <v/>
      </c>
      <c r="T1562" s="38" t="str">
        <f aca="false">IF(ISBLANK(B1562),"",IF( ISBLANK(K1562), "" , IF( ISBLANK(O1562), ($Z$41-K1562)/365, (O1562-K1562)/365)) )</f>
        <v/>
      </c>
      <c r="U1562" s="38" t="str">
        <f aca="true">IF(ISBLANK(B1562),"",IF( ISBLANK(O1562), "", (TODAY()-O1562)/365))</f>
        <v/>
      </c>
      <c r="V1562" s="38" t="str">
        <f aca="false">IF(ISBLANK(B1562),"",IF( ISBLANK(O1562), "", ($Z$41-O1562)/365))</f>
        <v/>
      </c>
    </row>
    <row r="1563" customFormat="false" ht="15" hidden="false" customHeight="false" outlineLevel="0" collapsed="false">
      <c r="A1563" s="1" t="n">
        <v>1567</v>
      </c>
      <c r="B1563" s="28" t="n">
        <v>760</v>
      </c>
      <c r="C1563" s="29" t="n">
        <v>5</v>
      </c>
      <c r="D1563" s="30" t="str">
        <f aca="false">CONCATENATE(E1563,", ",F1563,", кв-ры: ",H1563,", агр: ",I1563,", ",W1563)</f>
        <v>Безымянный, 7, кв-ры: , агр: , </v>
      </c>
      <c r="E1563" s="31" t="s">
        <v>269</v>
      </c>
      <c r="F1563" s="31" t="n">
        <v>7</v>
      </c>
      <c r="G1563" s="31"/>
      <c r="H1563" s="31"/>
      <c r="I1563" s="32"/>
      <c r="J1563" s="4"/>
      <c r="K1563" s="46"/>
      <c r="L1563" s="34" t="str">
        <f aca="false">IF(ISBLANK(K1563),"a","b")</f>
        <v>a</v>
      </c>
      <c r="M1563" s="34" t="str">
        <f aca="false">IF(ISBLANK(B1563),"",IF(L1563="b",K1563,IF(L1563="a","")))</f>
        <v/>
      </c>
      <c r="N1563" s="35" t="n">
        <f aca="false">IF(ISBLANK(B1563),"",IF( ISBLANK(K1563), , IF( ISBLANK(O1563), 1,) ))</f>
        <v>0</v>
      </c>
      <c r="O1563" s="44"/>
      <c r="P1563" s="37" t="str">
        <f aca="false">IF(ISBLANK(O1563),"a","b")</f>
        <v>a</v>
      </c>
      <c r="Q1563" s="34" t="str">
        <f aca="false">IF(ISBLANK(B1563),"",IF(P1563="b",O1563,IF(P1563="a","")))</f>
        <v/>
      </c>
      <c r="R1563" s="35" t="n">
        <f aca="false">IF(ISBLANK(B1563),"",IF( ISBLANK(O1563), , 1))</f>
        <v>0</v>
      </c>
      <c r="S1563" s="38" t="str">
        <f aca="true">IF(ISBLANK(B1563),"",IF( ISBLANK(K1563), "" , IF( ISBLANK(O1563), (TODAY()-K1563)/365, (O1563-K1563)/365)) )</f>
        <v/>
      </c>
      <c r="T1563" s="38" t="str">
        <f aca="false">IF(ISBLANK(B1563),"",IF( ISBLANK(K1563), "" , IF( ISBLANK(O1563), ($Z$41-K1563)/365, (O1563-K1563)/365)) )</f>
        <v/>
      </c>
      <c r="U1563" s="38" t="str">
        <f aca="true">IF(ISBLANK(B1563),"",IF( ISBLANK(O1563), "", (TODAY()-O1563)/365))</f>
        <v/>
      </c>
      <c r="V1563" s="38" t="str">
        <f aca="false">IF(ISBLANK(B1563),"",IF( ISBLANK(O1563), "", ($Z$41-O1563)/365))</f>
        <v/>
      </c>
    </row>
    <row r="1564" customFormat="false" ht="15" hidden="false" customHeight="false" outlineLevel="0" collapsed="false">
      <c r="A1564" s="1" t="n">
        <v>1568</v>
      </c>
      <c r="B1564" s="28" t="n">
        <v>761</v>
      </c>
      <c r="C1564" s="29" t="n">
        <v>6</v>
      </c>
      <c r="D1564" s="30" t="str">
        <f aca="false">CONCATENATE(E1564,", ",F1564,", кв-ры: ",H1564,", агр: ",I1564,", ",W1564)</f>
        <v>Безымянный, 8, кв-ры: , агр: , </v>
      </c>
      <c r="E1564" s="31" t="s">
        <v>269</v>
      </c>
      <c r="F1564" s="31" t="n">
        <v>8</v>
      </c>
      <c r="G1564" s="31"/>
      <c r="H1564" s="31"/>
      <c r="I1564" s="32"/>
      <c r="J1564" s="4"/>
      <c r="K1564" s="46"/>
      <c r="L1564" s="34" t="str">
        <f aca="false">IF(ISBLANK(K1564),"a","b")</f>
        <v>a</v>
      </c>
      <c r="M1564" s="34" t="str">
        <f aca="false">IF(ISBLANK(B1564),"",IF(L1564="b",K1564,IF(L1564="a","")))</f>
        <v/>
      </c>
      <c r="N1564" s="35" t="n">
        <f aca="false">IF(ISBLANK(B1564),"",IF( ISBLANK(K1564), , IF( ISBLANK(O1564), 1,) ))</f>
        <v>0</v>
      </c>
      <c r="O1564" s="44"/>
      <c r="P1564" s="37" t="str">
        <f aca="false">IF(ISBLANK(O1564),"a","b")</f>
        <v>a</v>
      </c>
      <c r="Q1564" s="34" t="str">
        <f aca="false">IF(ISBLANK(B1564),"",IF(P1564="b",O1564,IF(P1564="a","")))</f>
        <v/>
      </c>
      <c r="R1564" s="35" t="n">
        <f aca="false">IF(ISBLANK(B1564),"",IF( ISBLANK(O1564), , 1))</f>
        <v>0</v>
      </c>
      <c r="S1564" s="38" t="str">
        <f aca="true">IF(ISBLANK(B1564),"",IF( ISBLANK(K1564), "" , IF( ISBLANK(O1564), (TODAY()-K1564)/365, (O1564-K1564)/365)) )</f>
        <v/>
      </c>
      <c r="T1564" s="38" t="str">
        <f aca="false">IF(ISBLANK(B1564),"",IF( ISBLANK(K1564), "" , IF( ISBLANK(O1564), ($Z$41-K1564)/365, (O1564-K1564)/365)) )</f>
        <v/>
      </c>
      <c r="U1564" s="38" t="str">
        <f aca="true">IF(ISBLANK(B1564),"",IF( ISBLANK(O1564), "", (TODAY()-O1564)/365))</f>
        <v/>
      </c>
      <c r="V1564" s="38" t="str">
        <f aca="false">IF(ISBLANK(B1564),"",IF( ISBLANK(O1564), "", ($Z$41-O1564)/365))</f>
        <v/>
      </c>
    </row>
    <row r="1565" customFormat="false" ht="15" hidden="false" customHeight="false" outlineLevel="0" collapsed="false">
      <c r="A1565" s="1" t="n">
        <v>1569</v>
      </c>
      <c r="B1565" s="28" t="n">
        <v>762</v>
      </c>
      <c r="C1565" s="29" t="n">
        <v>1</v>
      </c>
      <c r="D1565" s="30" t="str">
        <f aca="false">CONCATENATE(E1565,", ",F1565,", кв-ры: ",H1565,", агр: ",I1565,", ",W1565)</f>
        <v> Огородников, 3, кв-ры: 1, агр: , </v>
      </c>
      <c r="E1565" s="31" t="s">
        <v>270</v>
      </c>
      <c r="F1565" s="31" t="n">
        <v>3</v>
      </c>
      <c r="G1565" s="31" t="n">
        <v>1</v>
      </c>
      <c r="H1565" s="31" t="n">
        <v>1</v>
      </c>
      <c r="I1565" s="32"/>
      <c r="J1565" s="4"/>
      <c r="K1565" s="46"/>
      <c r="L1565" s="34" t="str">
        <f aca="false">IF(ISBLANK(K1565),"a","b")</f>
        <v>a</v>
      </c>
      <c r="M1565" s="34" t="str">
        <f aca="false">IF(ISBLANK(B1565),"",IF(L1565="b",K1565,IF(L1565="a","")))</f>
        <v/>
      </c>
      <c r="N1565" s="35" t="n">
        <f aca="false">IF(ISBLANK(B1565),"",IF( ISBLANK(K1565), , IF( ISBLANK(O1565), 1,) ))</f>
        <v>0</v>
      </c>
      <c r="O1565" s="44"/>
      <c r="P1565" s="37" t="str">
        <f aca="false">IF(ISBLANK(O1565),"a","b")</f>
        <v>a</v>
      </c>
      <c r="Q1565" s="34" t="str">
        <f aca="false">IF(ISBLANK(B1565),"",IF(P1565="b",O1565,IF(P1565="a","")))</f>
        <v/>
      </c>
      <c r="R1565" s="35" t="n">
        <f aca="false">IF(ISBLANK(B1565),"",IF( ISBLANK(O1565), , 1))</f>
        <v>0</v>
      </c>
      <c r="S1565" s="38" t="str">
        <f aca="true">IF(ISBLANK(B1565),"",IF( ISBLANK(K1565), "" , IF( ISBLANK(O1565), (TODAY()-K1565)/365, (O1565-K1565)/365)) )</f>
        <v/>
      </c>
      <c r="T1565" s="38" t="str">
        <f aca="false">IF(ISBLANK(B1565),"",IF( ISBLANK(K1565), "" , IF( ISBLANK(O1565), ($Z$41-K1565)/365, (O1565-K1565)/365)) )</f>
        <v/>
      </c>
      <c r="U1565" s="38" t="str">
        <f aca="true">IF(ISBLANK(B1565),"",IF( ISBLANK(O1565), "", (TODAY()-O1565)/365))</f>
        <v/>
      </c>
      <c r="V1565" s="38" t="str">
        <f aca="false">IF(ISBLANK(B1565),"",IF( ISBLANK(O1565), "", ($Z$41-O1565)/365))</f>
        <v/>
      </c>
    </row>
    <row r="1566" customFormat="false" ht="15" hidden="false" customHeight="false" outlineLevel="0" collapsed="false">
      <c r="A1566" s="1" t="n">
        <v>1570</v>
      </c>
      <c r="B1566" s="28" t="n">
        <v>763</v>
      </c>
      <c r="C1566" s="29" t="n">
        <v>2</v>
      </c>
      <c r="D1566" s="30" t="str">
        <f aca="false">CONCATENATE(E1566,", ",F1566,", кв-ры: ",H1566,", агр: ",I1566,", ",W1566)</f>
        <v> Огородников, 5, кв-ры: 1, агр: , </v>
      </c>
      <c r="E1566" s="31" t="s">
        <v>270</v>
      </c>
      <c r="F1566" s="31" t="n">
        <v>5</v>
      </c>
      <c r="G1566" s="31" t="n">
        <v>1</v>
      </c>
      <c r="H1566" s="31" t="n">
        <v>1</v>
      </c>
      <c r="I1566" s="32"/>
      <c r="J1566" s="4"/>
      <c r="K1566" s="46"/>
      <c r="L1566" s="34" t="str">
        <f aca="false">IF(ISBLANK(K1566),"a","b")</f>
        <v>a</v>
      </c>
      <c r="M1566" s="34" t="str">
        <f aca="false">IF(ISBLANK(B1566),"",IF(L1566="b",K1566,IF(L1566="a","")))</f>
        <v/>
      </c>
      <c r="N1566" s="35" t="n">
        <f aca="false">IF(ISBLANK(B1566),"",IF( ISBLANK(K1566), , IF( ISBLANK(O1566), 1,) ))</f>
        <v>0</v>
      </c>
      <c r="O1566" s="44"/>
      <c r="P1566" s="37" t="str">
        <f aca="false">IF(ISBLANK(O1566),"a","b")</f>
        <v>a</v>
      </c>
      <c r="Q1566" s="34" t="str">
        <f aca="false">IF(ISBLANK(B1566),"",IF(P1566="b",O1566,IF(P1566="a","")))</f>
        <v/>
      </c>
      <c r="R1566" s="35" t="n">
        <f aca="false">IF(ISBLANK(B1566),"",IF( ISBLANK(O1566), , 1))</f>
        <v>0</v>
      </c>
      <c r="S1566" s="38" t="str">
        <f aca="true">IF(ISBLANK(B1566),"",IF( ISBLANK(K1566), "" , IF( ISBLANK(O1566), (TODAY()-K1566)/365, (O1566-K1566)/365)) )</f>
        <v/>
      </c>
      <c r="T1566" s="38" t="str">
        <f aca="false">IF(ISBLANK(B1566),"",IF( ISBLANK(K1566), "" , IF( ISBLANK(O1566), ($Z$41-K1566)/365, (O1566-K1566)/365)) )</f>
        <v/>
      </c>
      <c r="U1566" s="38" t="str">
        <f aca="true">IF(ISBLANK(B1566),"",IF( ISBLANK(O1566), "", (TODAY()-O1566)/365))</f>
        <v/>
      </c>
      <c r="V1566" s="38" t="str">
        <f aca="false">IF(ISBLANK(B1566),"",IF( ISBLANK(O1566), "", ($Z$41-O1566)/365))</f>
        <v/>
      </c>
    </row>
    <row r="1567" customFormat="false" ht="15" hidden="false" customHeight="false" outlineLevel="0" collapsed="false">
      <c r="A1567" s="1" t="n">
        <v>1571</v>
      </c>
      <c r="B1567" s="28" t="n">
        <v>764</v>
      </c>
      <c r="C1567" s="29" t="n">
        <v>3</v>
      </c>
      <c r="D1567" s="30" t="str">
        <f aca="false">CONCATENATE(E1567,", ",F1567,", кв-ры: ",H1567,", агр: ",I1567,", ",W1567)</f>
        <v> Огородников, 7, кв-ры: 1, агр: , </v>
      </c>
      <c r="E1567" s="31" t="s">
        <v>270</v>
      </c>
      <c r="F1567" s="31" t="n">
        <v>7</v>
      </c>
      <c r="G1567" s="31" t="n">
        <v>1</v>
      </c>
      <c r="H1567" s="31" t="n">
        <v>1</v>
      </c>
      <c r="I1567" s="32"/>
      <c r="J1567" s="4"/>
      <c r="K1567" s="46"/>
      <c r="L1567" s="34" t="str">
        <f aca="false">IF(ISBLANK(K1567),"a","b")</f>
        <v>a</v>
      </c>
      <c r="M1567" s="34" t="str">
        <f aca="false">IF(ISBLANK(B1567),"",IF(L1567="b",K1567,IF(L1567="a","")))</f>
        <v/>
      </c>
      <c r="N1567" s="35" t="n">
        <f aca="false">IF(ISBLANK(B1567),"",IF( ISBLANK(K1567), , IF( ISBLANK(O1567), 1,) ))</f>
        <v>0</v>
      </c>
      <c r="O1567" s="44"/>
      <c r="P1567" s="37" t="str">
        <f aca="false">IF(ISBLANK(O1567),"a","b")</f>
        <v>a</v>
      </c>
      <c r="Q1567" s="34" t="str">
        <f aca="false">IF(ISBLANK(B1567),"",IF(P1567="b",O1567,IF(P1567="a","")))</f>
        <v/>
      </c>
      <c r="R1567" s="35" t="n">
        <f aca="false">IF(ISBLANK(B1567),"",IF( ISBLANK(O1567), , 1))</f>
        <v>0</v>
      </c>
      <c r="S1567" s="38" t="str">
        <f aca="true">IF(ISBLANK(B1567),"",IF( ISBLANK(K1567), "" , IF( ISBLANK(O1567), (TODAY()-K1567)/365, (O1567-K1567)/365)) )</f>
        <v/>
      </c>
      <c r="T1567" s="38" t="str">
        <f aca="false">IF(ISBLANK(B1567),"",IF( ISBLANK(K1567), "" , IF( ISBLANK(O1567), ($Z$41-K1567)/365, (O1567-K1567)/365)) )</f>
        <v/>
      </c>
      <c r="U1567" s="38" t="str">
        <f aca="true">IF(ISBLANK(B1567),"",IF( ISBLANK(O1567), "", (TODAY()-O1567)/365))</f>
        <v/>
      </c>
      <c r="V1567" s="38" t="str">
        <f aca="false">IF(ISBLANK(B1567),"",IF( ISBLANK(O1567), "", ($Z$41-O1567)/365))</f>
        <v/>
      </c>
    </row>
    <row r="1568" customFormat="false" ht="15" hidden="false" customHeight="false" outlineLevel="0" collapsed="false">
      <c r="A1568" s="1" t="n">
        <v>1572</v>
      </c>
      <c r="B1568" s="28" t="n">
        <v>765</v>
      </c>
      <c r="C1568" s="29" t="n">
        <v>4</v>
      </c>
      <c r="D1568" s="30" t="str">
        <f aca="false">CONCATENATE(E1568,", ",F1568,", кв-ры: ",H1568,", агр: ",I1568,", ",W1568)</f>
        <v> Огородников, 9, кв-ры: 1, агр: , </v>
      </c>
      <c r="E1568" s="31" t="s">
        <v>270</v>
      </c>
      <c r="F1568" s="31" t="n">
        <v>9</v>
      </c>
      <c r="G1568" s="31" t="n">
        <v>1</v>
      </c>
      <c r="H1568" s="31" t="n">
        <v>1</v>
      </c>
      <c r="I1568" s="32"/>
      <c r="J1568" s="4"/>
      <c r="K1568" s="46"/>
      <c r="L1568" s="34" t="str">
        <f aca="false">IF(ISBLANK(K1568),"a","b")</f>
        <v>a</v>
      </c>
      <c r="M1568" s="34" t="str">
        <f aca="false">IF(ISBLANK(B1568),"",IF(L1568="b",K1568,IF(L1568="a","")))</f>
        <v/>
      </c>
      <c r="N1568" s="35" t="n">
        <f aca="false">IF(ISBLANK(B1568),"",IF( ISBLANK(K1568), , IF( ISBLANK(O1568), 1,) ))</f>
        <v>0</v>
      </c>
      <c r="O1568" s="44"/>
      <c r="P1568" s="37" t="str">
        <f aca="false">IF(ISBLANK(O1568),"a","b")</f>
        <v>a</v>
      </c>
      <c r="Q1568" s="34" t="str">
        <f aca="false">IF(ISBLANK(B1568),"",IF(P1568="b",O1568,IF(P1568="a","")))</f>
        <v/>
      </c>
      <c r="R1568" s="35" t="n">
        <f aca="false">IF(ISBLANK(B1568),"",IF( ISBLANK(O1568), , 1))</f>
        <v>0</v>
      </c>
      <c r="S1568" s="38" t="str">
        <f aca="true">IF(ISBLANK(B1568),"",IF( ISBLANK(K1568), "" , IF( ISBLANK(O1568), (TODAY()-K1568)/365, (O1568-K1568)/365)) )</f>
        <v/>
      </c>
      <c r="T1568" s="38" t="str">
        <f aca="false">IF(ISBLANK(B1568),"",IF( ISBLANK(K1568), "" , IF( ISBLANK(O1568), ($Z$41-K1568)/365, (O1568-K1568)/365)) )</f>
        <v/>
      </c>
      <c r="U1568" s="38" t="str">
        <f aca="true">IF(ISBLANK(B1568),"",IF( ISBLANK(O1568), "", (TODAY()-O1568)/365))</f>
        <v/>
      </c>
      <c r="V1568" s="38" t="str">
        <f aca="false">IF(ISBLANK(B1568),"",IF( ISBLANK(O1568), "", ($Z$41-O1568)/365))</f>
        <v/>
      </c>
    </row>
    <row r="1569" customFormat="false" ht="15" hidden="false" customHeight="false" outlineLevel="0" collapsed="false">
      <c r="A1569" s="1" t="n">
        <v>1573</v>
      </c>
      <c r="B1569" s="28" t="n">
        <v>766</v>
      </c>
      <c r="C1569" s="29" t="n">
        <v>5</v>
      </c>
      <c r="D1569" s="30" t="str">
        <f aca="false">CONCATENATE(E1569,", ",F1569,", кв-ры: ",H1569,", агр: ",I1569,", ",W1569)</f>
        <v> Огородников, 11, кв-ры: 1, агр: , </v>
      </c>
      <c r="E1569" s="31" t="s">
        <v>270</v>
      </c>
      <c r="F1569" s="31" t="n">
        <v>11</v>
      </c>
      <c r="G1569" s="31" t="n">
        <v>1</v>
      </c>
      <c r="H1569" s="31" t="n">
        <v>1</v>
      </c>
      <c r="I1569" s="32"/>
      <c r="J1569" s="4"/>
      <c r="K1569" s="46"/>
      <c r="L1569" s="34" t="str">
        <f aca="false">IF(ISBLANK(K1569),"a","b")</f>
        <v>a</v>
      </c>
      <c r="M1569" s="34" t="str">
        <f aca="false">IF(ISBLANK(B1569),"",IF(L1569="b",K1569,IF(L1569="a","")))</f>
        <v/>
      </c>
      <c r="N1569" s="35" t="n">
        <f aca="false">IF(ISBLANK(B1569),"",IF( ISBLANK(K1569), , IF( ISBLANK(O1569), 1,) ))</f>
        <v>0</v>
      </c>
      <c r="O1569" s="44"/>
      <c r="P1569" s="37" t="str">
        <f aca="false">IF(ISBLANK(O1569),"a","b")</f>
        <v>a</v>
      </c>
      <c r="Q1569" s="34" t="str">
        <f aca="false">IF(ISBLANK(B1569),"",IF(P1569="b",O1569,IF(P1569="a","")))</f>
        <v/>
      </c>
      <c r="R1569" s="35" t="n">
        <f aca="false">IF(ISBLANK(B1569),"",IF( ISBLANK(O1569), , 1))</f>
        <v>0</v>
      </c>
      <c r="S1569" s="38" t="str">
        <f aca="true">IF(ISBLANK(B1569),"",IF( ISBLANK(K1569), "" , IF( ISBLANK(O1569), (TODAY()-K1569)/365, (O1569-K1569)/365)) )</f>
        <v/>
      </c>
      <c r="T1569" s="38" t="str">
        <f aca="false">IF(ISBLANK(B1569),"",IF( ISBLANK(K1569), "" , IF( ISBLANK(O1569), ($Z$41-K1569)/365, (O1569-K1569)/365)) )</f>
        <v/>
      </c>
      <c r="U1569" s="38" t="str">
        <f aca="true">IF(ISBLANK(B1569),"",IF( ISBLANK(O1569), "", (TODAY()-O1569)/365))</f>
        <v/>
      </c>
      <c r="V1569" s="38" t="str">
        <f aca="false">IF(ISBLANK(B1569),"",IF( ISBLANK(O1569), "", ($Z$41-O1569)/365))</f>
        <v/>
      </c>
    </row>
    <row r="1570" customFormat="false" ht="15" hidden="false" customHeight="false" outlineLevel="0" collapsed="false">
      <c r="A1570" s="1" t="n">
        <v>1574</v>
      </c>
      <c r="B1570" s="28" t="n">
        <v>767</v>
      </c>
      <c r="C1570" s="29" t="n">
        <v>6</v>
      </c>
      <c r="D1570" s="30" t="str">
        <f aca="false">CONCATENATE(E1570,", ",F1570,", кв-ры: ",H1570,", агр: ",I1570,", ",W1570)</f>
        <v> Огородников, 13, кв-ры: 1, агр: , </v>
      </c>
      <c r="E1570" s="31" t="s">
        <v>270</v>
      </c>
      <c r="F1570" s="31" t="n">
        <v>13</v>
      </c>
      <c r="G1570" s="31" t="n">
        <v>1</v>
      </c>
      <c r="H1570" s="31" t="n">
        <v>1</v>
      </c>
      <c r="I1570" s="32"/>
      <c r="J1570" s="4"/>
      <c r="K1570" s="46"/>
      <c r="L1570" s="34" t="str">
        <f aca="false">IF(ISBLANK(K1570),"a","b")</f>
        <v>a</v>
      </c>
      <c r="M1570" s="34" t="str">
        <f aca="false">IF(ISBLANK(B1570),"",IF(L1570="b",K1570,IF(L1570="a","")))</f>
        <v/>
      </c>
      <c r="N1570" s="35" t="n">
        <f aca="false">IF(ISBLANK(B1570),"",IF( ISBLANK(K1570), , IF( ISBLANK(O1570), 1,) ))</f>
        <v>0</v>
      </c>
      <c r="O1570" s="44"/>
      <c r="P1570" s="37" t="str">
        <f aca="false">IF(ISBLANK(O1570),"a","b")</f>
        <v>a</v>
      </c>
      <c r="Q1570" s="34" t="str">
        <f aca="false">IF(ISBLANK(B1570),"",IF(P1570="b",O1570,IF(P1570="a","")))</f>
        <v/>
      </c>
      <c r="R1570" s="35" t="n">
        <f aca="false">IF(ISBLANK(B1570),"",IF( ISBLANK(O1570), , 1))</f>
        <v>0</v>
      </c>
      <c r="S1570" s="38" t="str">
        <f aca="true">IF(ISBLANK(B1570),"",IF( ISBLANK(K1570), "" , IF( ISBLANK(O1570), (TODAY()-K1570)/365, (O1570-K1570)/365)) )</f>
        <v/>
      </c>
      <c r="T1570" s="38" t="str">
        <f aca="false">IF(ISBLANK(B1570),"",IF( ISBLANK(K1570), "" , IF( ISBLANK(O1570), ($Z$41-K1570)/365, (O1570-K1570)/365)) )</f>
        <v/>
      </c>
      <c r="U1570" s="38" t="str">
        <f aca="true">IF(ISBLANK(B1570),"",IF( ISBLANK(O1570), "", (TODAY()-O1570)/365))</f>
        <v/>
      </c>
      <c r="V1570" s="38" t="str">
        <f aca="false">IF(ISBLANK(B1570),"",IF( ISBLANK(O1570), "", ($Z$41-O1570)/365))</f>
        <v/>
      </c>
    </row>
    <row r="1571" customFormat="false" ht="15" hidden="false" customHeight="false" outlineLevel="0" collapsed="false">
      <c r="A1571" s="1" t="n">
        <v>1575</v>
      </c>
      <c r="B1571" s="28" t="n">
        <v>768</v>
      </c>
      <c r="C1571" s="29" t="n">
        <v>7</v>
      </c>
      <c r="D1571" s="30" t="str">
        <f aca="false">CONCATENATE(E1571,", ",F1571,", кв-ры: ",H1571,", агр: ",I1571,", ",W1571)</f>
        <v> Огородников, 4, кв-ры: 1, агр: , </v>
      </c>
      <c r="E1571" s="31" t="s">
        <v>270</v>
      </c>
      <c r="F1571" s="31" t="n">
        <v>4</v>
      </c>
      <c r="G1571" s="31" t="n">
        <v>2</v>
      </c>
      <c r="H1571" s="31" t="n">
        <v>1</v>
      </c>
      <c r="I1571" s="32"/>
      <c r="J1571" s="4"/>
      <c r="K1571" s="46"/>
      <c r="L1571" s="34" t="str">
        <f aca="false">IF(ISBLANK(K1571),"a","b")</f>
        <v>a</v>
      </c>
      <c r="M1571" s="34" t="str">
        <f aca="false">IF(ISBLANK(B1571),"",IF(L1571="b",K1571,IF(L1571="a","")))</f>
        <v/>
      </c>
      <c r="N1571" s="35" t="n">
        <f aca="false">IF(ISBLANK(B1571),"",IF( ISBLANK(K1571), , IF( ISBLANK(O1571), 1,) ))</f>
        <v>0</v>
      </c>
      <c r="O1571" s="44"/>
      <c r="P1571" s="37" t="str">
        <f aca="false">IF(ISBLANK(O1571),"a","b")</f>
        <v>a</v>
      </c>
      <c r="Q1571" s="34" t="str">
        <f aca="false">IF(ISBLANK(B1571),"",IF(P1571="b",O1571,IF(P1571="a","")))</f>
        <v/>
      </c>
      <c r="R1571" s="35" t="n">
        <f aca="false">IF(ISBLANK(B1571),"",IF( ISBLANK(O1571), , 1))</f>
        <v>0</v>
      </c>
      <c r="S1571" s="38" t="str">
        <f aca="true">IF(ISBLANK(B1571),"",IF( ISBLANK(K1571), "" , IF( ISBLANK(O1571), (TODAY()-K1571)/365, (O1571-K1571)/365)) )</f>
        <v/>
      </c>
      <c r="T1571" s="38" t="str">
        <f aca="false">IF(ISBLANK(B1571),"",IF( ISBLANK(K1571), "" , IF( ISBLANK(O1571), ($Z$41-K1571)/365, (O1571-K1571)/365)) )</f>
        <v/>
      </c>
      <c r="U1571" s="38" t="str">
        <f aca="true">IF(ISBLANK(B1571),"",IF( ISBLANK(O1571), "", (TODAY()-O1571)/365))</f>
        <v/>
      </c>
      <c r="V1571" s="38" t="str">
        <f aca="false">IF(ISBLANK(B1571),"",IF( ISBLANK(O1571), "", ($Z$41-O1571)/365))</f>
        <v/>
      </c>
    </row>
    <row r="1572" customFormat="false" ht="15" hidden="false" customHeight="false" outlineLevel="0" collapsed="false">
      <c r="A1572" s="1" t="n">
        <v>1576</v>
      </c>
      <c r="B1572" s="28" t="n">
        <v>769</v>
      </c>
      <c r="C1572" s="29"/>
      <c r="D1572" s="30" t="str">
        <f aca="false">CONCATENATE(E1572,", ",F1572,", кв-ры: ",H1572,", агр: ",I1572,", ",W1572)</f>
        <v>, , кв-ры: 2, агр: , </v>
      </c>
      <c r="E1572" s="31"/>
      <c r="F1572" s="31"/>
      <c r="G1572" s="31"/>
      <c r="H1572" s="31" t="n">
        <v>2</v>
      </c>
      <c r="I1572" s="32"/>
      <c r="J1572" s="4"/>
      <c r="K1572" s="46"/>
      <c r="L1572" s="34" t="str">
        <f aca="false">IF(ISBLANK(K1572),"a","b")</f>
        <v>a</v>
      </c>
      <c r="M1572" s="34" t="str">
        <f aca="false">IF(ISBLANK(B1572),"",IF(L1572="b",K1572,IF(L1572="a","")))</f>
        <v/>
      </c>
      <c r="N1572" s="35" t="n">
        <f aca="false">IF(ISBLANK(B1572),"",IF( ISBLANK(K1572), , IF( ISBLANK(O1572), 1,) ))</f>
        <v>0</v>
      </c>
      <c r="O1572" s="44"/>
      <c r="P1572" s="37" t="str">
        <f aca="false">IF(ISBLANK(O1572),"a","b")</f>
        <v>a</v>
      </c>
      <c r="Q1572" s="34" t="str">
        <f aca="false">IF(ISBLANK(B1572),"",IF(P1572="b",O1572,IF(P1572="a","")))</f>
        <v/>
      </c>
      <c r="R1572" s="35" t="n">
        <f aca="false">IF(ISBLANK(B1572),"",IF( ISBLANK(O1572), , 1))</f>
        <v>0</v>
      </c>
      <c r="S1572" s="38" t="str">
        <f aca="true">IF(ISBLANK(B1572),"",IF( ISBLANK(K1572), "" , IF( ISBLANK(O1572), (TODAY()-K1572)/365, (O1572-K1572)/365)) )</f>
        <v/>
      </c>
      <c r="T1572" s="38" t="str">
        <f aca="false">IF(ISBLANK(B1572),"",IF( ISBLANK(K1572), "" , IF( ISBLANK(O1572), ($Z$41-K1572)/365, (O1572-K1572)/365)) )</f>
        <v/>
      </c>
      <c r="U1572" s="38" t="str">
        <f aca="true">IF(ISBLANK(B1572),"",IF( ISBLANK(O1572), "", (TODAY()-O1572)/365))</f>
        <v/>
      </c>
      <c r="V1572" s="38" t="str">
        <f aca="false">IF(ISBLANK(B1572),"",IF( ISBLANK(O1572), "", ($Z$41-O1572)/365))</f>
        <v/>
      </c>
    </row>
    <row r="1573" customFormat="false" ht="15" hidden="false" customHeight="false" outlineLevel="0" collapsed="false">
      <c r="A1573" s="1" t="n">
        <v>1577</v>
      </c>
      <c r="B1573" s="28" t="n">
        <v>770</v>
      </c>
      <c r="C1573" s="29" t="n">
        <v>8</v>
      </c>
      <c r="D1573" s="30" t="str">
        <f aca="false">CONCATENATE(E1573,", ",F1573,", кв-ры: ",H1573,", агр: ",I1573,", ",W1573)</f>
        <v> Огородников, 6, кв-ры: 1, агр: , </v>
      </c>
      <c r="E1573" s="31" t="s">
        <v>270</v>
      </c>
      <c r="F1573" s="31" t="n">
        <v>6</v>
      </c>
      <c r="G1573" s="31" t="n">
        <v>1</v>
      </c>
      <c r="H1573" s="31" t="n">
        <v>1</v>
      </c>
      <c r="I1573" s="32"/>
      <c r="J1573" s="4"/>
      <c r="K1573" s="46"/>
      <c r="L1573" s="34" t="str">
        <f aca="false">IF(ISBLANK(K1573),"a","b")</f>
        <v>a</v>
      </c>
      <c r="M1573" s="34" t="str">
        <f aca="false">IF(ISBLANK(B1573),"",IF(L1573="b",K1573,IF(L1573="a","")))</f>
        <v/>
      </c>
      <c r="N1573" s="35" t="n">
        <f aca="false">IF(ISBLANK(B1573),"",IF( ISBLANK(K1573), , IF( ISBLANK(O1573), 1,) ))</f>
        <v>0</v>
      </c>
      <c r="O1573" s="44"/>
      <c r="P1573" s="37" t="str">
        <f aca="false">IF(ISBLANK(O1573),"a","b")</f>
        <v>a</v>
      </c>
      <c r="Q1573" s="34" t="str">
        <f aca="false">IF(ISBLANK(B1573),"",IF(P1573="b",O1573,IF(P1573="a","")))</f>
        <v/>
      </c>
      <c r="R1573" s="35" t="n">
        <f aca="false">IF(ISBLANK(B1573),"",IF( ISBLANK(O1573), , 1))</f>
        <v>0</v>
      </c>
      <c r="S1573" s="38" t="str">
        <f aca="true">IF(ISBLANK(B1573),"",IF( ISBLANK(K1573), "" , IF( ISBLANK(O1573), (TODAY()-K1573)/365, (O1573-K1573)/365)) )</f>
        <v/>
      </c>
      <c r="T1573" s="38" t="str">
        <f aca="false">IF(ISBLANK(B1573),"",IF( ISBLANK(K1573), "" , IF( ISBLANK(O1573), ($Z$41-K1573)/365, (O1573-K1573)/365)) )</f>
        <v/>
      </c>
      <c r="U1573" s="38" t="str">
        <f aca="true">IF(ISBLANK(B1573),"",IF( ISBLANK(O1573), "", (TODAY()-O1573)/365))</f>
        <v/>
      </c>
      <c r="V1573" s="38" t="str">
        <f aca="false">IF(ISBLANK(B1573),"",IF( ISBLANK(O1573), "", ($Z$41-O1573)/365))</f>
        <v/>
      </c>
    </row>
    <row r="1574" customFormat="false" ht="15" hidden="false" customHeight="false" outlineLevel="0" collapsed="false">
      <c r="A1574" s="1" t="n">
        <v>1578</v>
      </c>
      <c r="B1574" s="28" t="n">
        <v>771</v>
      </c>
      <c r="C1574" s="29" t="n">
        <v>9</v>
      </c>
      <c r="D1574" s="30" t="str">
        <f aca="false">CONCATENATE(E1574,", ",F1574,", кв-ры: ",H1574,", агр: ",I1574,", ",W1574)</f>
        <v> Огородников, 8, кв-ры: 1, агр: , </v>
      </c>
      <c r="E1574" s="31" t="s">
        <v>270</v>
      </c>
      <c r="F1574" s="31" t="n">
        <v>8</v>
      </c>
      <c r="G1574" s="31" t="n">
        <v>1</v>
      </c>
      <c r="H1574" s="31" t="n">
        <v>1</v>
      </c>
      <c r="I1574" s="32"/>
      <c r="J1574" s="4"/>
      <c r="K1574" s="46"/>
      <c r="L1574" s="34" t="str">
        <f aca="false">IF(ISBLANK(K1574),"a","b")</f>
        <v>a</v>
      </c>
      <c r="M1574" s="34" t="str">
        <f aca="false">IF(ISBLANK(B1574),"",IF(L1574="b",K1574,IF(L1574="a","")))</f>
        <v/>
      </c>
      <c r="N1574" s="35" t="n">
        <f aca="false">IF(ISBLANK(B1574),"",IF( ISBLANK(K1574), , IF( ISBLANK(O1574), 1,) ))</f>
        <v>0</v>
      </c>
      <c r="O1574" s="44"/>
      <c r="P1574" s="37" t="str">
        <f aca="false">IF(ISBLANK(O1574),"a","b")</f>
        <v>a</v>
      </c>
      <c r="Q1574" s="34" t="str">
        <f aca="false">IF(ISBLANK(B1574),"",IF(P1574="b",O1574,IF(P1574="a","")))</f>
        <v/>
      </c>
      <c r="R1574" s="35" t="n">
        <f aca="false">IF(ISBLANK(B1574),"",IF( ISBLANK(O1574), , 1))</f>
        <v>0</v>
      </c>
      <c r="S1574" s="38" t="str">
        <f aca="true">IF(ISBLANK(B1574),"",IF( ISBLANK(K1574), "" , IF( ISBLANK(O1574), (TODAY()-K1574)/365, (O1574-K1574)/365)) )</f>
        <v/>
      </c>
      <c r="T1574" s="38" t="str">
        <f aca="false">IF(ISBLANK(B1574),"",IF( ISBLANK(K1574), "" , IF( ISBLANK(O1574), ($Z$41-K1574)/365, (O1574-K1574)/365)) )</f>
        <v/>
      </c>
      <c r="U1574" s="38" t="str">
        <f aca="true">IF(ISBLANK(B1574),"",IF( ISBLANK(O1574), "", (TODAY()-O1574)/365))</f>
        <v/>
      </c>
      <c r="V1574" s="38" t="str">
        <f aca="false">IF(ISBLANK(B1574),"",IF( ISBLANK(O1574), "", ($Z$41-O1574)/365))</f>
        <v/>
      </c>
    </row>
    <row r="1575" customFormat="false" ht="15" hidden="false" customHeight="false" outlineLevel="0" collapsed="false">
      <c r="A1575" s="1" t="n">
        <v>1579</v>
      </c>
      <c r="B1575" s="28" t="n">
        <v>772</v>
      </c>
      <c r="C1575" s="29" t="n">
        <v>10</v>
      </c>
      <c r="D1575" s="30" t="str">
        <f aca="false">CONCATENATE(E1575,", ",F1575,", кв-ры: ",H1575,", агр: ",I1575,", ",W1575)</f>
        <v> Огородников, 10, кв-ры: 1, агр: , </v>
      </c>
      <c r="E1575" s="31" t="s">
        <v>270</v>
      </c>
      <c r="F1575" s="31" t="n">
        <v>10</v>
      </c>
      <c r="G1575" s="31" t="n">
        <v>1</v>
      </c>
      <c r="H1575" s="31" t="n">
        <v>1</v>
      </c>
      <c r="I1575" s="32"/>
      <c r="J1575" s="4"/>
      <c r="K1575" s="46"/>
      <c r="L1575" s="34" t="str">
        <f aca="false">IF(ISBLANK(K1575),"a","b")</f>
        <v>a</v>
      </c>
      <c r="M1575" s="34" t="str">
        <f aca="false">IF(ISBLANK(B1575),"",IF(L1575="b",K1575,IF(L1575="a","")))</f>
        <v/>
      </c>
      <c r="N1575" s="35" t="n">
        <f aca="false">IF(ISBLANK(B1575),"",IF( ISBLANK(K1575), , IF( ISBLANK(O1575), 1,) ))</f>
        <v>0</v>
      </c>
      <c r="O1575" s="44"/>
      <c r="P1575" s="37" t="str">
        <f aca="false">IF(ISBLANK(O1575),"a","b")</f>
        <v>a</v>
      </c>
      <c r="Q1575" s="34" t="str">
        <f aca="false">IF(ISBLANK(B1575),"",IF(P1575="b",O1575,IF(P1575="a","")))</f>
        <v/>
      </c>
      <c r="R1575" s="35" t="n">
        <f aca="false">IF(ISBLANK(B1575),"",IF( ISBLANK(O1575), , 1))</f>
        <v>0</v>
      </c>
      <c r="S1575" s="38" t="str">
        <f aca="true">IF(ISBLANK(B1575),"",IF( ISBLANK(K1575), "" , IF( ISBLANK(O1575), (TODAY()-K1575)/365, (O1575-K1575)/365)) )</f>
        <v/>
      </c>
      <c r="T1575" s="38" t="str">
        <f aca="false">IF(ISBLANK(B1575),"",IF( ISBLANK(K1575), "" , IF( ISBLANK(O1575), ($Z$41-K1575)/365, (O1575-K1575)/365)) )</f>
        <v/>
      </c>
      <c r="U1575" s="38" t="str">
        <f aca="true">IF(ISBLANK(B1575),"",IF( ISBLANK(O1575), "", (TODAY()-O1575)/365))</f>
        <v/>
      </c>
      <c r="V1575" s="38" t="str">
        <f aca="false">IF(ISBLANK(B1575),"",IF( ISBLANK(O1575), "", ($Z$41-O1575)/365))</f>
        <v/>
      </c>
    </row>
    <row r="1576" customFormat="false" ht="15" hidden="false" customHeight="false" outlineLevel="0" collapsed="false">
      <c r="A1576" s="1" t="n">
        <v>1580</v>
      </c>
      <c r="B1576" s="28" t="n">
        <v>773</v>
      </c>
      <c r="C1576" s="29" t="n">
        <v>1</v>
      </c>
      <c r="D1576" s="30" t="str">
        <f aca="false">CONCATENATE(E1576,", ",F1576,", кв-ры: ",H1576,", агр: ",I1576,", ",W1576)</f>
        <v> Квартальная, 4, кв-ры: 1, агр: , </v>
      </c>
      <c r="E1576" s="31" t="s">
        <v>271</v>
      </c>
      <c r="F1576" s="31" t="n">
        <v>4</v>
      </c>
      <c r="G1576" s="31" t="n">
        <v>1</v>
      </c>
      <c r="H1576" s="31" t="n">
        <v>1</v>
      </c>
      <c r="I1576" s="32"/>
      <c r="J1576" s="4"/>
      <c r="K1576" s="46"/>
      <c r="L1576" s="34" t="str">
        <f aca="false">IF(ISBLANK(K1576),"a","b")</f>
        <v>a</v>
      </c>
      <c r="M1576" s="34" t="str">
        <f aca="false">IF(ISBLANK(B1576),"",IF(L1576="b",K1576,IF(L1576="a","")))</f>
        <v/>
      </c>
      <c r="N1576" s="35" t="n">
        <f aca="false">IF(ISBLANK(B1576),"",IF( ISBLANK(K1576), , IF( ISBLANK(O1576), 1,) ))</f>
        <v>0</v>
      </c>
      <c r="O1576" s="44"/>
      <c r="P1576" s="37" t="str">
        <f aca="false">IF(ISBLANK(O1576),"a","b")</f>
        <v>a</v>
      </c>
      <c r="Q1576" s="34" t="str">
        <f aca="false">IF(ISBLANK(B1576),"",IF(P1576="b",O1576,IF(P1576="a","")))</f>
        <v/>
      </c>
      <c r="R1576" s="35" t="n">
        <f aca="false">IF(ISBLANK(B1576),"",IF( ISBLANK(O1576), , 1))</f>
        <v>0</v>
      </c>
      <c r="S1576" s="38" t="str">
        <f aca="true">IF(ISBLANK(B1576),"",IF( ISBLANK(K1576), "" , IF( ISBLANK(O1576), (TODAY()-K1576)/365, (O1576-K1576)/365)) )</f>
        <v/>
      </c>
      <c r="T1576" s="38" t="str">
        <f aca="false">IF(ISBLANK(B1576),"",IF( ISBLANK(K1576), "" , IF( ISBLANK(O1576), ($Z$41-K1576)/365, (O1576-K1576)/365)) )</f>
        <v/>
      </c>
      <c r="U1576" s="38" t="str">
        <f aca="true">IF(ISBLANK(B1576),"",IF( ISBLANK(O1576), "", (TODAY()-O1576)/365))</f>
        <v/>
      </c>
      <c r="V1576" s="38" t="str">
        <f aca="false">IF(ISBLANK(B1576),"",IF( ISBLANK(O1576), "", ($Z$41-O1576)/365))</f>
        <v/>
      </c>
    </row>
    <row r="1577" customFormat="false" ht="15" hidden="false" customHeight="false" outlineLevel="0" collapsed="false">
      <c r="A1577" s="1" t="n">
        <v>1581</v>
      </c>
      <c r="B1577" s="28" t="n">
        <v>774</v>
      </c>
      <c r="C1577" s="29" t="n">
        <v>2</v>
      </c>
      <c r="D1577" s="30" t="str">
        <f aca="false">CONCATENATE(E1577,", ",F1577,", кв-ры: ",H1577,", агр: ",I1577,", ",W1577)</f>
        <v> Квартальная, 3, кв-ры: 1, агр: , </v>
      </c>
      <c r="E1577" s="31" t="s">
        <v>271</v>
      </c>
      <c r="F1577" s="31" t="n">
        <v>3</v>
      </c>
      <c r="G1577" s="31" t="n">
        <v>2</v>
      </c>
      <c r="H1577" s="31" t="n">
        <v>1</v>
      </c>
      <c r="I1577" s="32"/>
      <c r="J1577" s="4"/>
      <c r="K1577" s="46"/>
      <c r="L1577" s="34" t="str">
        <f aca="false">IF(ISBLANK(K1577),"a","b")</f>
        <v>a</v>
      </c>
      <c r="M1577" s="34" t="str">
        <f aca="false">IF(ISBLANK(B1577),"",IF(L1577="b",K1577,IF(L1577="a","")))</f>
        <v/>
      </c>
      <c r="N1577" s="35" t="n">
        <f aca="false">IF(ISBLANK(B1577),"",IF( ISBLANK(K1577), , IF( ISBLANK(O1577), 1,) ))</f>
        <v>0</v>
      </c>
      <c r="O1577" s="44"/>
      <c r="P1577" s="37" t="str">
        <f aca="false">IF(ISBLANK(O1577),"a","b")</f>
        <v>a</v>
      </c>
      <c r="Q1577" s="34" t="str">
        <f aca="false">IF(ISBLANK(B1577),"",IF(P1577="b",O1577,IF(P1577="a","")))</f>
        <v/>
      </c>
      <c r="R1577" s="35" t="n">
        <f aca="false">IF(ISBLANK(B1577),"",IF( ISBLANK(O1577), , 1))</f>
        <v>0</v>
      </c>
      <c r="S1577" s="38" t="str">
        <f aca="true">IF(ISBLANK(B1577),"",IF( ISBLANK(K1577), "" , IF( ISBLANK(O1577), (TODAY()-K1577)/365, (O1577-K1577)/365)) )</f>
        <v/>
      </c>
      <c r="T1577" s="38" t="str">
        <f aca="false">IF(ISBLANK(B1577),"",IF( ISBLANK(K1577), "" , IF( ISBLANK(O1577), ($Z$41-K1577)/365, (O1577-K1577)/365)) )</f>
        <v/>
      </c>
      <c r="U1577" s="38" t="str">
        <f aca="true">IF(ISBLANK(B1577),"",IF( ISBLANK(O1577), "", (TODAY()-O1577)/365))</f>
        <v/>
      </c>
      <c r="V1577" s="38" t="str">
        <f aca="false">IF(ISBLANK(B1577),"",IF( ISBLANK(O1577), "", ($Z$41-O1577)/365))</f>
        <v/>
      </c>
    </row>
    <row r="1578" customFormat="false" ht="15" hidden="false" customHeight="false" outlineLevel="0" collapsed="false">
      <c r="A1578" s="1" t="n">
        <v>1582</v>
      </c>
      <c r="B1578" s="28" t="n">
        <v>775</v>
      </c>
      <c r="C1578" s="29"/>
      <c r="D1578" s="30" t="str">
        <f aca="false">CONCATENATE(E1578,", ",F1578,", кв-ры: ",H1578,", агр: ",I1578,", ",W1578)</f>
        <v>, , кв-ры: 2, агр: , </v>
      </c>
      <c r="E1578" s="31"/>
      <c r="F1578" s="31"/>
      <c r="G1578" s="31"/>
      <c r="H1578" s="31" t="n">
        <v>2</v>
      </c>
      <c r="I1578" s="32"/>
      <c r="J1578" s="4"/>
      <c r="K1578" s="46"/>
      <c r="L1578" s="34" t="str">
        <f aca="false">IF(ISBLANK(K1578),"a","b")</f>
        <v>a</v>
      </c>
      <c r="M1578" s="34" t="str">
        <f aca="false">IF(ISBLANK(B1578),"",IF(L1578="b",K1578,IF(L1578="a","")))</f>
        <v/>
      </c>
      <c r="N1578" s="35" t="n">
        <f aca="false">IF(ISBLANK(B1578),"",IF( ISBLANK(K1578), , IF( ISBLANK(O1578), 1,) ))</f>
        <v>0</v>
      </c>
      <c r="O1578" s="44"/>
      <c r="P1578" s="37" t="str">
        <f aca="false">IF(ISBLANK(O1578),"a","b")</f>
        <v>a</v>
      </c>
      <c r="Q1578" s="34" t="str">
        <f aca="false">IF(ISBLANK(B1578),"",IF(P1578="b",O1578,IF(P1578="a","")))</f>
        <v/>
      </c>
      <c r="R1578" s="35" t="n">
        <f aca="false">IF(ISBLANK(B1578),"",IF( ISBLANK(O1578), , 1))</f>
        <v>0</v>
      </c>
      <c r="S1578" s="38" t="str">
        <f aca="true">IF(ISBLANK(B1578),"",IF( ISBLANK(K1578), "" , IF( ISBLANK(O1578), (TODAY()-K1578)/365, (O1578-K1578)/365)) )</f>
        <v/>
      </c>
      <c r="T1578" s="38" t="str">
        <f aca="false">IF(ISBLANK(B1578),"",IF( ISBLANK(K1578), "" , IF( ISBLANK(O1578), ($Z$41-K1578)/365, (O1578-K1578)/365)) )</f>
        <v/>
      </c>
      <c r="U1578" s="38" t="str">
        <f aca="true">IF(ISBLANK(B1578),"",IF( ISBLANK(O1578), "", (TODAY()-O1578)/365))</f>
        <v/>
      </c>
      <c r="V1578" s="38" t="str">
        <f aca="false">IF(ISBLANK(B1578),"",IF( ISBLANK(O1578), "", ($Z$41-O1578)/365))</f>
        <v/>
      </c>
    </row>
    <row r="1579" customFormat="false" ht="15" hidden="false" customHeight="false" outlineLevel="0" collapsed="false">
      <c r="A1579" s="1" t="n">
        <v>1583</v>
      </c>
      <c r="B1579" s="28" t="n">
        <v>776</v>
      </c>
      <c r="C1579" s="29" t="n">
        <v>3</v>
      </c>
      <c r="D1579" s="30" t="str">
        <f aca="false">CONCATENATE(E1579,", ",F1579,", кв-ры: ",H1579,", агр: ",I1579,", ",W1579)</f>
        <v> Квартальная, 6, кв-ры: 1, агр: , </v>
      </c>
      <c r="E1579" s="31" t="s">
        <v>271</v>
      </c>
      <c r="F1579" s="31" t="n">
        <v>6</v>
      </c>
      <c r="G1579" s="31" t="n">
        <v>2</v>
      </c>
      <c r="H1579" s="31" t="n">
        <v>1</v>
      </c>
      <c r="I1579" s="32"/>
      <c r="J1579" s="4"/>
      <c r="K1579" s="46"/>
      <c r="L1579" s="34" t="str">
        <f aca="false">IF(ISBLANK(K1579),"a","b")</f>
        <v>a</v>
      </c>
      <c r="M1579" s="34" t="str">
        <f aca="false">IF(ISBLANK(B1579),"",IF(L1579="b",K1579,IF(L1579="a","")))</f>
        <v/>
      </c>
      <c r="N1579" s="35" t="n">
        <f aca="false">IF(ISBLANK(B1579),"",IF( ISBLANK(K1579), , IF( ISBLANK(O1579), 1,) ))</f>
        <v>0</v>
      </c>
      <c r="O1579" s="44"/>
      <c r="P1579" s="37" t="str">
        <f aca="false">IF(ISBLANK(O1579),"a","b")</f>
        <v>a</v>
      </c>
      <c r="Q1579" s="34" t="str">
        <f aca="false">IF(ISBLANK(B1579),"",IF(P1579="b",O1579,IF(P1579="a","")))</f>
        <v/>
      </c>
      <c r="R1579" s="35" t="n">
        <f aca="false">IF(ISBLANK(B1579),"",IF( ISBLANK(O1579), , 1))</f>
        <v>0</v>
      </c>
      <c r="S1579" s="38" t="str">
        <f aca="true">IF(ISBLANK(B1579),"",IF( ISBLANK(K1579), "" , IF( ISBLANK(O1579), (TODAY()-K1579)/365, (O1579-K1579)/365)) )</f>
        <v/>
      </c>
      <c r="T1579" s="38" t="str">
        <f aca="false">IF(ISBLANK(B1579),"",IF( ISBLANK(K1579), "" , IF( ISBLANK(O1579), ($Z$41-K1579)/365, (O1579-K1579)/365)) )</f>
        <v/>
      </c>
      <c r="U1579" s="38" t="str">
        <f aca="true">IF(ISBLANK(B1579),"",IF( ISBLANK(O1579), "", (TODAY()-O1579)/365))</f>
        <v/>
      </c>
      <c r="V1579" s="38" t="str">
        <f aca="false">IF(ISBLANK(B1579),"",IF( ISBLANK(O1579), "", ($Z$41-O1579)/365))</f>
        <v/>
      </c>
    </row>
    <row r="1580" customFormat="false" ht="15" hidden="false" customHeight="false" outlineLevel="0" collapsed="false">
      <c r="A1580" s="1" t="n">
        <v>1584</v>
      </c>
      <c r="B1580" s="28" t="n">
        <v>777</v>
      </c>
      <c r="C1580" s="29"/>
      <c r="D1580" s="30" t="str">
        <f aca="false">CONCATENATE(E1580,", ",F1580,", кв-ры: ",H1580,", агр: ",I1580,", ",W1580)</f>
        <v>, , кв-ры: 2, агр: , </v>
      </c>
      <c r="E1580" s="31"/>
      <c r="F1580" s="31"/>
      <c r="G1580" s="31"/>
      <c r="H1580" s="31" t="n">
        <v>2</v>
      </c>
      <c r="I1580" s="32"/>
      <c r="J1580" s="4"/>
      <c r="K1580" s="46"/>
      <c r="L1580" s="34" t="str">
        <f aca="false">IF(ISBLANK(K1580),"a","b")</f>
        <v>a</v>
      </c>
      <c r="M1580" s="34" t="str">
        <f aca="false">IF(ISBLANK(B1580),"",IF(L1580="b",K1580,IF(L1580="a","")))</f>
        <v/>
      </c>
      <c r="N1580" s="35" t="n">
        <f aca="false">IF(ISBLANK(B1580),"",IF( ISBLANK(K1580), , IF( ISBLANK(O1580), 1,) ))</f>
        <v>0</v>
      </c>
      <c r="O1580" s="44"/>
      <c r="P1580" s="37" t="str">
        <f aca="false">IF(ISBLANK(O1580),"a","b")</f>
        <v>a</v>
      </c>
      <c r="Q1580" s="34" t="str">
        <f aca="false">IF(ISBLANK(B1580),"",IF(P1580="b",O1580,IF(P1580="a","")))</f>
        <v/>
      </c>
      <c r="R1580" s="35" t="n">
        <f aca="false">IF(ISBLANK(B1580),"",IF( ISBLANK(O1580), , 1))</f>
        <v>0</v>
      </c>
      <c r="S1580" s="38" t="str">
        <f aca="true">IF(ISBLANK(B1580),"",IF( ISBLANK(K1580), "" , IF( ISBLANK(O1580), (TODAY()-K1580)/365, (O1580-K1580)/365)) )</f>
        <v/>
      </c>
      <c r="T1580" s="38" t="str">
        <f aca="false">IF(ISBLANK(B1580),"",IF( ISBLANK(K1580), "" , IF( ISBLANK(O1580), ($Z$41-K1580)/365, (O1580-K1580)/365)) )</f>
        <v/>
      </c>
      <c r="U1580" s="38" t="str">
        <f aca="true">IF(ISBLANK(B1580),"",IF( ISBLANK(O1580), "", (TODAY()-O1580)/365))</f>
        <v/>
      </c>
      <c r="V1580" s="38" t="str">
        <f aca="false">IF(ISBLANK(B1580),"",IF( ISBLANK(O1580), "", ($Z$41-O1580)/365))</f>
        <v/>
      </c>
    </row>
    <row r="1581" customFormat="false" ht="15" hidden="false" customHeight="false" outlineLevel="0" collapsed="false">
      <c r="A1581" s="1" t="n">
        <v>1585</v>
      </c>
      <c r="B1581" s="28" t="n">
        <v>778</v>
      </c>
      <c r="C1581" s="29" t="n">
        <v>4</v>
      </c>
      <c r="D1581" s="30" t="str">
        <f aca="false">CONCATENATE(E1581,", ",F1581,", кв-ры: ",H1581,", агр: ",I1581,", ",W1581)</f>
        <v> Квартальная, 8, кв-ры: 1, агр: , </v>
      </c>
      <c r="E1581" s="31" t="s">
        <v>271</v>
      </c>
      <c r="F1581" s="31" t="n">
        <v>8</v>
      </c>
      <c r="G1581" s="31" t="n">
        <v>1</v>
      </c>
      <c r="H1581" s="31" t="n">
        <v>1</v>
      </c>
      <c r="I1581" s="32"/>
      <c r="J1581" s="4"/>
      <c r="K1581" s="46"/>
      <c r="L1581" s="34" t="str">
        <f aca="false">IF(ISBLANK(K1581),"a","b")</f>
        <v>a</v>
      </c>
      <c r="M1581" s="34" t="str">
        <f aca="false">IF(ISBLANK(B1581),"",IF(L1581="b",K1581,IF(L1581="a","")))</f>
        <v/>
      </c>
      <c r="N1581" s="35" t="n">
        <f aca="false">IF(ISBLANK(B1581),"",IF( ISBLANK(K1581), , IF( ISBLANK(O1581), 1,) ))</f>
        <v>0</v>
      </c>
      <c r="O1581" s="44"/>
      <c r="P1581" s="37" t="str">
        <f aca="false">IF(ISBLANK(O1581),"a","b")</f>
        <v>a</v>
      </c>
      <c r="Q1581" s="34" t="str">
        <f aca="false">IF(ISBLANK(B1581),"",IF(P1581="b",O1581,IF(P1581="a","")))</f>
        <v/>
      </c>
      <c r="R1581" s="35" t="n">
        <f aca="false">IF(ISBLANK(B1581),"",IF( ISBLANK(O1581), , 1))</f>
        <v>0</v>
      </c>
      <c r="S1581" s="38" t="str">
        <f aca="true">IF(ISBLANK(B1581),"",IF( ISBLANK(K1581), "" , IF( ISBLANK(O1581), (TODAY()-K1581)/365, (O1581-K1581)/365)) )</f>
        <v/>
      </c>
      <c r="T1581" s="38" t="str">
        <f aca="false">IF(ISBLANK(B1581),"",IF( ISBLANK(K1581), "" , IF( ISBLANK(O1581), ($Z$41-K1581)/365, (O1581-K1581)/365)) )</f>
        <v/>
      </c>
      <c r="U1581" s="38" t="str">
        <f aca="true">IF(ISBLANK(B1581),"",IF( ISBLANK(O1581), "", (TODAY()-O1581)/365))</f>
        <v/>
      </c>
      <c r="V1581" s="38" t="str">
        <f aca="false">IF(ISBLANK(B1581),"",IF( ISBLANK(O1581), "", ($Z$41-O1581)/365))</f>
        <v/>
      </c>
    </row>
    <row r="1582" customFormat="false" ht="15" hidden="false" customHeight="false" outlineLevel="0" collapsed="false">
      <c r="A1582" s="1" t="n">
        <v>1586</v>
      </c>
      <c r="B1582" s="28" t="n">
        <v>779</v>
      </c>
      <c r="C1582" s="29" t="n">
        <v>5</v>
      </c>
      <c r="D1582" s="30" t="str">
        <f aca="false">CONCATENATE(E1582,", ",F1582,", кв-ры: ",H1582,", агр: ",I1582,", ",W1582)</f>
        <v> Квартальная, 10, кв-ры: 1, агр: , </v>
      </c>
      <c r="E1582" s="31" t="s">
        <v>271</v>
      </c>
      <c r="F1582" s="31" t="n">
        <v>10</v>
      </c>
      <c r="G1582" s="31" t="n">
        <v>2</v>
      </c>
      <c r="H1582" s="31" t="n">
        <v>1</v>
      </c>
      <c r="I1582" s="32"/>
      <c r="J1582" s="4"/>
      <c r="K1582" s="46"/>
      <c r="L1582" s="34" t="str">
        <f aca="false">IF(ISBLANK(K1582),"a","b")</f>
        <v>a</v>
      </c>
      <c r="M1582" s="34" t="str">
        <f aca="false">IF(ISBLANK(B1582),"",IF(L1582="b",K1582,IF(L1582="a","")))</f>
        <v/>
      </c>
      <c r="N1582" s="35" t="n">
        <f aca="false">IF(ISBLANK(B1582),"",IF( ISBLANK(K1582), , IF( ISBLANK(O1582), 1,) ))</f>
        <v>0</v>
      </c>
      <c r="O1582" s="44"/>
      <c r="P1582" s="37" t="str">
        <f aca="false">IF(ISBLANK(O1582),"a","b")</f>
        <v>a</v>
      </c>
      <c r="Q1582" s="34" t="str">
        <f aca="false">IF(ISBLANK(B1582),"",IF(P1582="b",O1582,IF(P1582="a","")))</f>
        <v/>
      </c>
      <c r="R1582" s="35" t="n">
        <f aca="false">IF(ISBLANK(B1582),"",IF( ISBLANK(O1582), , 1))</f>
        <v>0</v>
      </c>
      <c r="S1582" s="38" t="str">
        <f aca="true">IF(ISBLANK(B1582),"",IF( ISBLANK(K1582), "" , IF( ISBLANK(O1582), (TODAY()-K1582)/365, (O1582-K1582)/365)) )</f>
        <v/>
      </c>
      <c r="T1582" s="38" t="str">
        <f aca="false">IF(ISBLANK(B1582),"",IF( ISBLANK(K1582), "" , IF( ISBLANK(O1582), ($Z$41-K1582)/365, (O1582-K1582)/365)) )</f>
        <v/>
      </c>
      <c r="U1582" s="38" t="str">
        <f aca="true">IF(ISBLANK(B1582),"",IF( ISBLANK(O1582), "", (TODAY()-O1582)/365))</f>
        <v/>
      </c>
      <c r="V1582" s="38" t="str">
        <f aca="false">IF(ISBLANK(B1582),"",IF( ISBLANK(O1582), "", ($Z$41-O1582)/365))</f>
        <v/>
      </c>
    </row>
    <row r="1583" customFormat="false" ht="15" hidden="false" customHeight="false" outlineLevel="0" collapsed="false">
      <c r="A1583" s="1" t="n">
        <v>1587</v>
      </c>
      <c r="B1583" s="28" t="n">
        <v>780</v>
      </c>
      <c r="C1583" s="29"/>
      <c r="D1583" s="30" t="str">
        <f aca="false">CONCATENATE(E1583,", ",F1583,", кв-ры: ",H1583,", агр: ",I1583,", ",W1583)</f>
        <v>, , кв-ры: 2, агр: , </v>
      </c>
      <c r="E1583" s="31"/>
      <c r="F1583" s="31"/>
      <c r="G1583" s="31"/>
      <c r="H1583" s="31" t="n">
        <v>2</v>
      </c>
      <c r="I1583" s="32"/>
      <c r="J1583" s="4"/>
      <c r="K1583" s="46"/>
      <c r="L1583" s="34" t="str">
        <f aca="false">IF(ISBLANK(K1583),"a","b")</f>
        <v>a</v>
      </c>
      <c r="M1583" s="34" t="str">
        <f aca="false">IF(ISBLANK(B1583),"",IF(L1583="b",K1583,IF(L1583="a","")))</f>
        <v/>
      </c>
      <c r="N1583" s="35" t="n">
        <f aca="false">IF(ISBLANK(B1583),"",IF( ISBLANK(K1583), , IF( ISBLANK(O1583), 1,) ))</f>
        <v>0</v>
      </c>
      <c r="O1583" s="44"/>
      <c r="P1583" s="37" t="str">
        <f aca="false">IF(ISBLANK(O1583),"a","b")</f>
        <v>a</v>
      </c>
      <c r="Q1583" s="34" t="str">
        <f aca="false">IF(ISBLANK(B1583),"",IF(P1583="b",O1583,IF(P1583="a","")))</f>
        <v/>
      </c>
      <c r="R1583" s="35" t="n">
        <f aca="false">IF(ISBLANK(B1583),"",IF( ISBLANK(O1583), , 1))</f>
        <v>0</v>
      </c>
      <c r="S1583" s="38" t="str">
        <f aca="true">IF(ISBLANK(B1583),"",IF( ISBLANK(K1583), "" , IF( ISBLANK(O1583), (TODAY()-K1583)/365, (O1583-K1583)/365)) )</f>
        <v/>
      </c>
      <c r="T1583" s="38" t="str">
        <f aca="false">IF(ISBLANK(B1583),"",IF( ISBLANK(K1583), "" , IF( ISBLANK(O1583), ($Z$41-K1583)/365, (O1583-K1583)/365)) )</f>
        <v/>
      </c>
      <c r="U1583" s="38" t="str">
        <f aca="true">IF(ISBLANK(B1583),"",IF( ISBLANK(O1583), "", (TODAY()-O1583)/365))</f>
        <v/>
      </c>
      <c r="V1583" s="38" t="str">
        <f aca="false">IF(ISBLANK(B1583),"",IF( ISBLANK(O1583), "", ($Z$41-O1583)/365))</f>
        <v/>
      </c>
    </row>
    <row r="1584" customFormat="false" ht="15" hidden="false" customHeight="false" outlineLevel="0" collapsed="false">
      <c r="A1584" s="1" t="n">
        <v>1588</v>
      </c>
      <c r="B1584" s="28" t="n">
        <v>781</v>
      </c>
      <c r="C1584" s="29" t="n">
        <v>6</v>
      </c>
      <c r="D1584" s="30" t="str">
        <f aca="false">CONCATENATE(E1584,", ",F1584,", кв-ры: ",H1584,", агр: ",I1584,", ",W1584)</f>
        <v> Квартальная, 5, кв-ры: 1, агр: , </v>
      </c>
      <c r="E1584" s="31" t="s">
        <v>271</v>
      </c>
      <c r="F1584" s="31" t="n">
        <v>5</v>
      </c>
      <c r="G1584" s="31" t="n">
        <v>3</v>
      </c>
      <c r="H1584" s="31" t="n">
        <v>1</v>
      </c>
      <c r="I1584" s="32"/>
      <c r="J1584" s="4"/>
      <c r="K1584" s="46"/>
      <c r="L1584" s="34" t="str">
        <f aca="false">IF(ISBLANK(K1584),"a","b")</f>
        <v>a</v>
      </c>
      <c r="M1584" s="34" t="str">
        <f aca="false">IF(ISBLANK(B1584),"",IF(L1584="b",K1584,IF(L1584="a","")))</f>
        <v/>
      </c>
      <c r="N1584" s="35" t="n">
        <f aca="false">IF(ISBLANK(B1584),"",IF( ISBLANK(K1584), , IF( ISBLANK(O1584), 1,) ))</f>
        <v>0</v>
      </c>
      <c r="O1584" s="44"/>
      <c r="P1584" s="37" t="str">
        <f aca="false">IF(ISBLANK(O1584),"a","b")</f>
        <v>a</v>
      </c>
      <c r="Q1584" s="34" t="str">
        <f aca="false">IF(ISBLANK(B1584),"",IF(P1584="b",O1584,IF(P1584="a","")))</f>
        <v/>
      </c>
      <c r="R1584" s="35" t="n">
        <f aca="false">IF(ISBLANK(B1584),"",IF( ISBLANK(O1584), , 1))</f>
        <v>0</v>
      </c>
      <c r="S1584" s="38" t="str">
        <f aca="true">IF(ISBLANK(B1584),"",IF( ISBLANK(K1584), "" , IF( ISBLANK(O1584), (TODAY()-K1584)/365, (O1584-K1584)/365)) )</f>
        <v/>
      </c>
      <c r="T1584" s="38" t="str">
        <f aca="false">IF(ISBLANK(B1584),"",IF( ISBLANK(K1584), "" , IF( ISBLANK(O1584), ($Z$41-K1584)/365, (O1584-K1584)/365)) )</f>
        <v/>
      </c>
      <c r="U1584" s="38" t="str">
        <f aca="true">IF(ISBLANK(B1584),"",IF( ISBLANK(O1584), "", (TODAY()-O1584)/365))</f>
        <v/>
      </c>
      <c r="V1584" s="38" t="str">
        <f aca="false">IF(ISBLANK(B1584),"",IF( ISBLANK(O1584), "", ($Z$41-O1584)/365))</f>
        <v/>
      </c>
    </row>
    <row r="1585" customFormat="false" ht="15" hidden="false" customHeight="false" outlineLevel="0" collapsed="false">
      <c r="A1585" s="1" t="n">
        <v>1589</v>
      </c>
      <c r="B1585" s="28" t="n">
        <v>782</v>
      </c>
      <c r="C1585" s="29"/>
      <c r="D1585" s="30" t="str">
        <f aca="false">CONCATENATE(E1585,", ",F1585,", кв-ры: ",H1585,", агр: ",I1585,", ",W1585)</f>
        <v>, , кв-ры: 2, агр: , </v>
      </c>
      <c r="E1585" s="31"/>
      <c r="F1585" s="31"/>
      <c r="G1585" s="31"/>
      <c r="H1585" s="31" t="n">
        <v>2</v>
      </c>
      <c r="I1585" s="32"/>
      <c r="J1585" s="4"/>
      <c r="K1585" s="46"/>
      <c r="L1585" s="34" t="str">
        <f aca="false">IF(ISBLANK(K1585),"a","b")</f>
        <v>a</v>
      </c>
      <c r="M1585" s="34" t="str">
        <f aca="false">IF(ISBLANK(B1585),"",IF(L1585="b",K1585,IF(L1585="a","")))</f>
        <v/>
      </c>
      <c r="N1585" s="35" t="n">
        <f aca="false">IF(ISBLANK(B1585),"",IF( ISBLANK(K1585), , IF( ISBLANK(O1585), 1,) ))</f>
        <v>0</v>
      </c>
      <c r="O1585" s="44"/>
      <c r="P1585" s="37" t="str">
        <f aca="false">IF(ISBLANK(O1585),"a","b")</f>
        <v>a</v>
      </c>
      <c r="Q1585" s="34" t="str">
        <f aca="false">IF(ISBLANK(B1585),"",IF(P1585="b",O1585,IF(P1585="a","")))</f>
        <v/>
      </c>
      <c r="R1585" s="35" t="n">
        <f aca="false">IF(ISBLANK(B1585),"",IF( ISBLANK(O1585), , 1))</f>
        <v>0</v>
      </c>
      <c r="S1585" s="38" t="str">
        <f aca="true">IF(ISBLANK(B1585),"",IF( ISBLANK(K1585), "" , IF( ISBLANK(O1585), (TODAY()-K1585)/365, (O1585-K1585)/365)) )</f>
        <v/>
      </c>
      <c r="T1585" s="38" t="str">
        <f aca="false">IF(ISBLANK(B1585),"",IF( ISBLANK(K1585), "" , IF( ISBLANK(O1585), ($Z$41-K1585)/365, (O1585-K1585)/365)) )</f>
        <v/>
      </c>
      <c r="U1585" s="38" t="str">
        <f aca="true">IF(ISBLANK(B1585),"",IF( ISBLANK(O1585), "", (TODAY()-O1585)/365))</f>
        <v/>
      </c>
      <c r="V1585" s="38" t="str">
        <f aca="false">IF(ISBLANK(B1585),"",IF( ISBLANK(O1585), "", ($Z$41-O1585)/365))</f>
        <v/>
      </c>
    </row>
    <row r="1586" customFormat="false" ht="15" hidden="false" customHeight="false" outlineLevel="0" collapsed="false">
      <c r="A1586" s="1" t="n">
        <v>1590</v>
      </c>
      <c r="B1586" s="28" t="n">
        <v>783</v>
      </c>
      <c r="C1586" s="29"/>
      <c r="D1586" s="30" t="str">
        <f aca="false">CONCATENATE(E1586,", ",F1586,", кв-ры: ",H1586,", агр: ",I1586,", ",W1586)</f>
        <v>, , кв-ры: 3, агр: , </v>
      </c>
      <c r="E1586" s="31"/>
      <c r="F1586" s="31"/>
      <c r="G1586" s="31"/>
      <c r="H1586" s="31" t="n">
        <v>3</v>
      </c>
      <c r="I1586" s="32"/>
      <c r="J1586" s="4"/>
      <c r="K1586" s="46"/>
      <c r="L1586" s="34" t="str">
        <f aca="false">IF(ISBLANK(K1586),"a","b")</f>
        <v>a</v>
      </c>
      <c r="M1586" s="34" t="str">
        <f aca="false">IF(ISBLANK(B1586),"",IF(L1586="b",K1586,IF(L1586="a","")))</f>
        <v/>
      </c>
      <c r="N1586" s="35" t="n">
        <f aca="false">IF(ISBLANK(B1586),"",IF( ISBLANK(K1586), , IF( ISBLANK(O1586), 1,) ))</f>
        <v>0</v>
      </c>
      <c r="O1586" s="44"/>
      <c r="P1586" s="37" t="str">
        <f aca="false">IF(ISBLANK(O1586),"a","b")</f>
        <v>a</v>
      </c>
      <c r="Q1586" s="34" t="str">
        <f aca="false">IF(ISBLANK(B1586),"",IF(P1586="b",O1586,IF(P1586="a","")))</f>
        <v/>
      </c>
      <c r="R1586" s="35" t="n">
        <f aca="false">IF(ISBLANK(B1586),"",IF( ISBLANK(O1586), , 1))</f>
        <v>0</v>
      </c>
      <c r="S1586" s="38" t="str">
        <f aca="true">IF(ISBLANK(B1586),"",IF( ISBLANK(K1586), "" , IF( ISBLANK(O1586), (TODAY()-K1586)/365, (O1586-K1586)/365)) )</f>
        <v/>
      </c>
      <c r="T1586" s="38" t="str">
        <f aca="false">IF(ISBLANK(B1586),"",IF( ISBLANK(K1586), "" , IF( ISBLANK(O1586), ($Z$41-K1586)/365, (O1586-K1586)/365)) )</f>
        <v/>
      </c>
      <c r="U1586" s="38" t="str">
        <f aca="true">IF(ISBLANK(B1586),"",IF( ISBLANK(O1586), "", (TODAY()-O1586)/365))</f>
        <v/>
      </c>
      <c r="V1586" s="38" t="str">
        <f aca="false">IF(ISBLANK(B1586),"",IF( ISBLANK(O1586), "", ($Z$41-O1586)/365))</f>
        <v/>
      </c>
    </row>
    <row r="1587" customFormat="false" ht="15" hidden="false" customHeight="false" outlineLevel="0" collapsed="false">
      <c r="A1587" s="1" t="n">
        <v>1591</v>
      </c>
      <c r="B1587" s="28" t="n">
        <v>784</v>
      </c>
      <c r="C1587" s="29" t="n">
        <v>7</v>
      </c>
      <c r="D1587" s="30" t="str">
        <f aca="false">CONCATENATE(E1587,", ",F1587,", кв-ры: ",H1587,", агр: ",I1587,", ",W1587)</f>
        <v> Квартальная, 7, кв-ры: 1, агр: , </v>
      </c>
      <c r="E1587" s="31" t="s">
        <v>271</v>
      </c>
      <c r="F1587" s="31" t="n">
        <v>7</v>
      </c>
      <c r="G1587" s="31" t="n">
        <v>3</v>
      </c>
      <c r="H1587" s="31" t="n">
        <v>1</v>
      </c>
      <c r="I1587" s="32"/>
      <c r="J1587" s="4"/>
      <c r="K1587" s="46"/>
      <c r="L1587" s="34" t="str">
        <f aca="false">IF(ISBLANK(K1587),"a","b")</f>
        <v>a</v>
      </c>
      <c r="M1587" s="34" t="str">
        <f aca="false">IF(ISBLANK(B1587),"",IF(L1587="b",K1587,IF(L1587="a","")))</f>
        <v/>
      </c>
      <c r="N1587" s="35" t="n">
        <f aca="false">IF(ISBLANK(B1587),"",IF( ISBLANK(K1587), , IF( ISBLANK(O1587), 1,) ))</f>
        <v>0</v>
      </c>
      <c r="O1587" s="44"/>
      <c r="P1587" s="37" t="str">
        <f aca="false">IF(ISBLANK(O1587),"a","b")</f>
        <v>a</v>
      </c>
      <c r="Q1587" s="34" t="str">
        <f aca="false">IF(ISBLANK(B1587),"",IF(P1587="b",O1587,IF(P1587="a","")))</f>
        <v/>
      </c>
      <c r="R1587" s="35" t="n">
        <f aca="false">IF(ISBLANK(B1587),"",IF( ISBLANK(O1587), , 1))</f>
        <v>0</v>
      </c>
      <c r="S1587" s="38" t="str">
        <f aca="true">IF(ISBLANK(B1587),"",IF( ISBLANK(K1587), "" , IF( ISBLANK(O1587), (TODAY()-K1587)/365, (O1587-K1587)/365)) )</f>
        <v/>
      </c>
      <c r="T1587" s="38" t="str">
        <f aca="false">IF(ISBLANK(B1587),"",IF( ISBLANK(K1587), "" , IF( ISBLANK(O1587), ($Z$41-K1587)/365, (O1587-K1587)/365)) )</f>
        <v/>
      </c>
      <c r="U1587" s="38" t="str">
        <f aca="true">IF(ISBLANK(B1587),"",IF( ISBLANK(O1587), "", (TODAY()-O1587)/365))</f>
        <v/>
      </c>
      <c r="V1587" s="38" t="str">
        <f aca="false">IF(ISBLANK(B1587),"",IF( ISBLANK(O1587), "", ($Z$41-O1587)/365))</f>
        <v/>
      </c>
    </row>
    <row r="1588" customFormat="false" ht="15" hidden="false" customHeight="false" outlineLevel="0" collapsed="false">
      <c r="A1588" s="1" t="n">
        <v>1592</v>
      </c>
      <c r="B1588" s="28" t="n">
        <v>785</v>
      </c>
      <c r="C1588" s="29"/>
      <c r="D1588" s="30" t="str">
        <f aca="false">CONCATENATE(E1588,", ",F1588,", кв-ры: ",H1588,", агр: ",I1588,", ",W1588)</f>
        <v>, , кв-ры: 2, агр: , </v>
      </c>
      <c r="E1588" s="31"/>
      <c r="F1588" s="31"/>
      <c r="G1588" s="31"/>
      <c r="H1588" s="31" t="n">
        <v>2</v>
      </c>
      <c r="I1588" s="32"/>
      <c r="J1588" s="4"/>
      <c r="K1588" s="46"/>
      <c r="L1588" s="34" t="str">
        <f aca="false">IF(ISBLANK(K1588),"a","b")</f>
        <v>a</v>
      </c>
      <c r="M1588" s="34" t="str">
        <f aca="false">IF(ISBLANK(B1588),"",IF(L1588="b",K1588,IF(L1588="a","")))</f>
        <v/>
      </c>
      <c r="N1588" s="35" t="n">
        <f aca="false">IF(ISBLANK(B1588),"",IF( ISBLANK(K1588), , IF( ISBLANK(O1588), 1,) ))</f>
        <v>0</v>
      </c>
      <c r="O1588" s="44"/>
      <c r="P1588" s="37" t="str">
        <f aca="false">IF(ISBLANK(O1588),"a","b")</f>
        <v>a</v>
      </c>
      <c r="Q1588" s="34" t="str">
        <f aca="false">IF(ISBLANK(B1588),"",IF(P1588="b",O1588,IF(P1588="a","")))</f>
        <v/>
      </c>
      <c r="R1588" s="35" t="n">
        <f aca="false">IF(ISBLANK(B1588),"",IF( ISBLANK(O1588), , 1))</f>
        <v>0</v>
      </c>
      <c r="S1588" s="38" t="str">
        <f aca="true">IF(ISBLANK(B1588),"",IF( ISBLANK(K1588), "" , IF( ISBLANK(O1588), (TODAY()-K1588)/365, (O1588-K1588)/365)) )</f>
        <v/>
      </c>
      <c r="T1588" s="38" t="str">
        <f aca="false">IF(ISBLANK(B1588),"",IF( ISBLANK(K1588), "" , IF( ISBLANK(O1588), ($Z$41-K1588)/365, (O1588-K1588)/365)) )</f>
        <v/>
      </c>
      <c r="U1588" s="38" t="str">
        <f aca="true">IF(ISBLANK(B1588),"",IF( ISBLANK(O1588), "", (TODAY()-O1588)/365))</f>
        <v/>
      </c>
      <c r="V1588" s="38" t="str">
        <f aca="false">IF(ISBLANK(B1588),"",IF( ISBLANK(O1588), "", ($Z$41-O1588)/365))</f>
        <v/>
      </c>
    </row>
    <row r="1589" customFormat="false" ht="15" hidden="false" customHeight="false" outlineLevel="0" collapsed="false">
      <c r="A1589" s="1" t="n">
        <v>1593</v>
      </c>
      <c r="B1589" s="28" t="n">
        <v>786</v>
      </c>
      <c r="C1589" s="29"/>
      <c r="D1589" s="30" t="str">
        <f aca="false">CONCATENATE(E1589,", ",F1589,", кв-ры: ",H1589,", агр: ",I1589,", ",W1589)</f>
        <v>, , кв-ры: 3, агр: , </v>
      </c>
      <c r="E1589" s="31"/>
      <c r="F1589" s="31"/>
      <c r="G1589" s="31"/>
      <c r="H1589" s="31" t="n">
        <v>3</v>
      </c>
      <c r="I1589" s="32"/>
      <c r="J1589" s="4"/>
      <c r="K1589" s="46"/>
      <c r="L1589" s="34" t="str">
        <f aca="false">IF(ISBLANK(K1589),"a","b")</f>
        <v>a</v>
      </c>
      <c r="M1589" s="34" t="str">
        <f aca="false">IF(ISBLANK(B1589),"",IF(L1589="b",K1589,IF(L1589="a","")))</f>
        <v/>
      </c>
      <c r="N1589" s="35" t="n">
        <f aca="false">IF(ISBLANK(B1589),"",IF( ISBLANK(K1589), , IF( ISBLANK(O1589), 1,) ))</f>
        <v>0</v>
      </c>
      <c r="O1589" s="44"/>
      <c r="P1589" s="37" t="str">
        <f aca="false">IF(ISBLANK(O1589),"a","b")</f>
        <v>a</v>
      </c>
      <c r="Q1589" s="34" t="str">
        <f aca="false">IF(ISBLANK(B1589),"",IF(P1589="b",O1589,IF(P1589="a","")))</f>
        <v/>
      </c>
      <c r="R1589" s="35" t="n">
        <f aca="false">IF(ISBLANK(B1589),"",IF( ISBLANK(O1589), , 1))</f>
        <v>0</v>
      </c>
      <c r="S1589" s="38" t="str">
        <f aca="true">IF(ISBLANK(B1589),"",IF( ISBLANK(K1589), "" , IF( ISBLANK(O1589), (TODAY()-K1589)/365, (O1589-K1589)/365)) )</f>
        <v/>
      </c>
      <c r="T1589" s="38" t="str">
        <f aca="false">IF(ISBLANK(B1589),"",IF( ISBLANK(K1589), "" , IF( ISBLANK(O1589), ($Z$41-K1589)/365, (O1589-K1589)/365)) )</f>
        <v/>
      </c>
      <c r="U1589" s="38" t="str">
        <f aca="true">IF(ISBLANK(B1589),"",IF( ISBLANK(O1589), "", (TODAY()-O1589)/365))</f>
        <v/>
      </c>
      <c r="V1589" s="38" t="str">
        <f aca="false">IF(ISBLANK(B1589),"",IF( ISBLANK(O1589), "", ($Z$41-O1589)/365))</f>
        <v/>
      </c>
    </row>
    <row r="1590" customFormat="false" ht="15" hidden="false" customHeight="false" outlineLevel="0" collapsed="false">
      <c r="A1590" s="1" t="n">
        <v>1594</v>
      </c>
      <c r="B1590" s="28" t="n">
        <v>787</v>
      </c>
      <c r="C1590" s="29" t="n">
        <v>8</v>
      </c>
      <c r="D1590" s="30" t="str">
        <f aca="false">CONCATENATE(E1590,", ",F1590,", кв-ры: ",H1590,", агр: ",I1590,", ",W1590)</f>
        <v> Квартальная, 9, кв-ры: 1, агр: , </v>
      </c>
      <c r="E1590" s="31" t="s">
        <v>271</v>
      </c>
      <c r="F1590" s="31" t="n">
        <v>9</v>
      </c>
      <c r="G1590" s="31" t="n">
        <v>3</v>
      </c>
      <c r="H1590" s="31" t="n">
        <v>1</v>
      </c>
      <c r="I1590" s="32"/>
      <c r="J1590" s="4"/>
      <c r="K1590" s="46"/>
      <c r="L1590" s="34" t="str">
        <f aca="false">IF(ISBLANK(K1590),"a","b")</f>
        <v>a</v>
      </c>
      <c r="M1590" s="34" t="str">
        <f aca="false">IF(ISBLANK(B1590),"",IF(L1590="b",K1590,IF(L1590="a","")))</f>
        <v/>
      </c>
      <c r="N1590" s="35" t="n">
        <f aca="false">IF(ISBLANK(B1590),"",IF( ISBLANK(K1590), , IF( ISBLANK(O1590), 1,) ))</f>
        <v>0</v>
      </c>
      <c r="O1590" s="44"/>
      <c r="P1590" s="37" t="str">
        <f aca="false">IF(ISBLANK(O1590),"a","b")</f>
        <v>a</v>
      </c>
      <c r="Q1590" s="34" t="str">
        <f aca="false">IF(ISBLANK(B1590),"",IF(P1590="b",O1590,IF(P1590="a","")))</f>
        <v/>
      </c>
      <c r="R1590" s="35" t="n">
        <f aca="false">IF(ISBLANK(B1590),"",IF( ISBLANK(O1590), , 1))</f>
        <v>0</v>
      </c>
      <c r="S1590" s="38" t="str">
        <f aca="true">IF(ISBLANK(B1590),"",IF( ISBLANK(K1590), "" , IF( ISBLANK(O1590), (TODAY()-K1590)/365, (O1590-K1590)/365)) )</f>
        <v/>
      </c>
      <c r="T1590" s="38" t="str">
        <f aca="false">IF(ISBLANK(B1590),"",IF( ISBLANK(K1590), "" , IF( ISBLANK(O1590), ($Z$41-K1590)/365, (O1590-K1590)/365)) )</f>
        <v/>
      </c>
      <c r="U1590" s="38" t="str">
        <f aca="true">IF(ISBLANK(B1590),"",IF( ISBLANK(O1590), "", (TODAY()-O1590)/365))</f>
        <v/>
      </c>
      <c r="V1590" s="38" t="str">
        <f aca="false">IF(ISBLANK(B1590),"",IF( ISBLANK(O1590), "", ($Z$41-O1590)/365))</f>
        <v/>
      </c>
    </row>
    <row r="1591" customFormat="false" ht="15" hidden="false" customHeight="false" outlineLevel="0" collapsed="false">
      <c r="A1591" s="1" t="n">
        <v>1595</v>
      </c>
      <c r="B1591" s="28" t="n">
        <v>788</v>
      </c>
      <c r="C1591" s="29"/>
      <c r="D1591" s="30" t="str">
        <f aca="false">CONCATENATE(E1591,", ",F1591,", кв-ры: ",H1591,", агр: ",I1591,", ",W1591)</f>
        <v>, , кв-ры: 2, агр: , </v>
      </c>
      <c r="E1591" s="31"/>
      <c r="F1591" s="31"/>
      <c r="G1591" s="31"/>
      <c r="H1591" s="31" t="n">
        <v>2</v>
      </c>
      <c r="I1591" s="32"/>
      <c r="J1591" s="4"/>
      <c r="K1591" s="46"/>
      <c r="L1591" s="34" t="str">
        <f aca="false">IF(ISBLANK(K1591),"a","b")</f>
        <v>a</v>
      </c>
      <c r="M1591" s="34" t="str">
        <f aca="false">IF(ISBLANK(B1591),"",IF(L1591="b",K1591,IF(L1591="a","")))</f>
        <v/>
      </c>
      <c r="N1591" s="35" t="n">
        <f aca="false">IF(ISBLANK(B1591),"",IF( ISBLANK(K1591), , IF( ISBLANK(O1591), 1,) ))</f>
        <v>0</v>
      </c>
      <c r="O1591" s="44"/>
      <c r="P1591" s="37" t="str">
        <f aca="false">IF(ISBLANK(O1591),"a","b")</f>
        <v>a</v>
      </c>
      <c r="Q1591" s="34" t="str">
        <f aca="false">IF(ISBLANK(B1591),"",IF(P1591="b",O1591,IF(P1591="a","")))</f>
        <v/>
      </c>
      <c r="R1591" s="35" t="n">
        <f aca="false">IF(ISBLANK(B1591),"",IF( ISBLANK(O1591), , 1))</f>
        <v>0</v>
      </c>
      <c r="S1591" s="38" t="str">
        <f aca="true">IF(ISBLANK(B1591),"",IF( ISBLANK(K1591), "" , IF( ISBLANK(O1591), (TODAY()-K1591)/365, (O1591-K1591)/365)) )</f>
        <v/>
      </c>
      <c r="T1591" s="38" t="str">
        <f aca="false">IF(ISBLANK(B1591),"",IF( ISBLANK(K1591), "" , IF( ISBLANK(O1591), ($Z$41-K1591)/365, (O1591-K1591)/365)) )</f>
        <v/>
      </c>
      <c r="U1591" s="38" t="str">
        <f aca="true">IF(ISBLANK(B1591),"",IF( ISBLANK(O1591), "", (TODAY()-O1591)/365))</f>
        <v/>
      </c>
      <c r="V1591" s="38" t="str">
        <f aca="false">IF(ISBLANK(B1591),"",IF( ISBLANK(O1591), "", ($Z$41-O1591)/365))</f>
        <v/>
      </c>
    </row>
    <row r="1592" customFormat="false" ht="15" hidden="false" customHeight="false" outlineLevel="0" collapsed="false">
      <c r="A1592" s="1" t="n">
        <v>1596</v>
      </c>
      <c r="B1592" s="28" t="n">
        <v>789</v>
      </c>
      <c r="C1592" s="29"/>
      <c r="D1592" s="30" t="str">
        <f aca="false">CONCATENATE(E1592,", ",F1592,", кв-ры: ",H1592,", агр: ",I1592,", ",W1592)</f>
        <v>, , кв-ры: 3, агр: , </v>
      </c>
      <c r="E1592" s="31"/>
      <c r="F1592" s="31"/>
      <c r="G1592" s="31"/>
      <c r="H1592" s="31" t="n">
        <v>3</v>
      </c>
      <c r="I1592" s="32"/>
      <c r="J1592" s="4"/>
      <c r="K1592" s="46"/>
      <c r="L1592" s="34" t="str">
        <f aca="false">IF(ISBLANK(K1592),"a","b")</f>
        <v>a</v>
      </c>
      <c r="M1592" s="34" t="str">
        <f aca="false">IF(ISBLANK(B1592),"",IF(L1592="b",K1592,IF(L1592="a","")))</f>
        <v/>
      </c>
      <c r="N1592" s="35" t="n">
        <f aca="false">IF(ISBLANK(B1592),"",IF( ISBLANK(K1592), , IF( ISBLANK(O1592), 1,) ))</f>
        <v>0</v>
      </c>
      <c r="O1592" s="44"/>
      <c r="P1592" s="37" t="str">
        <f aca="false">IF(ISBLANK(O1592),"a","b")</f>
        <v>a</v>
      </c>
      <c r="Q1592" s="34" t="str">
        <f aca="false">IF(ISBLANK(B1592),"",IF(P1592="b",O1592,IF(P1592="a","")))</f>
        <v/>
      </c>
      <c r="R1592" s="35" t="n">
        <f aca="false">IF(ISBLANK(B1592),"",IF( ISBLANK(O1592), , 1))</f>
        <v>0</v>
      </c>
      <c r="S1592" s="38" t="str">
        <f aca="true">IF(ISBLANK(B1592),"",IF( ISBLANK(K1592), "" , IF( ISBLANK(O1592), (TODAY()-K1592)/365, (O1592-K1592)/365)) )</f>
        <v/>
      </c>
      <c r="T1592" s="38" t="str">
        <f aca="false">IF(ISBLANK(B1592),"",IF( ISBLANK(K1592), "" , IF( ISBLANK(O1592), ($Z$41-K1592)/365, (O1592-K1592)/365)) )</f>
        <v/>
      </c>
      <c r="U1592" s="38" t="str">
        <f aca="true">IF(ISBLANK(B1592),"",IF( ISBLANK(O1592), "", (TODAY()-O1592)/365))</f>
        <v/>
      </c>
      <c r="V1592" s="38" t="str">
        <f aca="false">IF(ISBLANK(B1592),"",IF( ISBLANK(O1592), "", ($Z$41-O1592)/365))</f>
        <v/>
      </c>
    </row>
    <row r="1593" customFormat="false" ht="15" hidden="false" customHeight="false" outlineLevel="0" collapsed="false">
      <c r="A1593" s="1" t="n">
        <v>1597</v>
      </c>
      <c r="B1593" s="28" t="n">
        <v>790</v>
      </c>
      <c r="C1593" s="29" t="n">
        <v>9</v>
      </c>
      <c r="D1593" s="30" t="str">
        <f aca="false">CONCATENATE(E1593,", ",F1593,", кв-ры: ",H1593,", агр: ",I1593,", ",W1593)</f>
        <v> Квартальная, 12, кв-ры: , агр: , </v>
      </c>
      <c r="E1593" s="31" t="s">
        <v>271</v>
      </c>
      <c r="F1593" s="31" t="n">
        <v>12</v>
      </c>
      <c r="G1593" s="31"/>
      <c r="H1593" s="31"/>
      <c r="I1593" s="32"/>
      <c r="J1593" s="4"/>
      <c r="K1593" s="46"/>
      <c r="L1593" s="34" t="str">
        <f aca="false">IF(ISBLANK(K1593),"a","b")</f>
        <v>a</v>
      </c>
      <c r="M1593" s="34" t="str">
        <f aca="false">IF(ISBLANK(B1593),"",IF(L1593="b",K1593,IF(L1593="a","")))</f>
        <v/>
      </c>
      <c r="N1593" s="35" t="n">
        <f aca="false">IF(ISBLANK(B1593),"",IF( ISBLANK(K1593), , IF( ISBLANK(O1593), 1,) ))</f>
        <v>0</v>
      </c>
      <c r="O1593" s="44"/>
      <c r="P1593" s="37" t="str">
        <f aca="false">IF(ISBLANK(O1593),"a","b")</f>
        <v>a</v>
      </c>
      <c r="Q1593" s="34" t="str">
        <f aca="false">IF(ISBLANK(B1593),"",IF(P1593="b",O1593,IF(P1593="a","")))</f>
        <v/>
      </c>
      <c r="R1593" s="35" t="n">
        <f aca="false">IF(ISBLANK(B1593),"",IF( ISBLANK(O1593), , 1))</f>
        <v>0</v>
      </c>
      <c r="S1593" s="38" t="str">
        <f aca="true">IF(ISBLANK(B1593),"",IF( ISBLANK(K1593), "" , IF( ISBLANK(O1593), (TODAY()-K1593)/365, (O1593-K1593)/365)) )</f>
        <v/>
      </c>
      <c r="T1593" s="38" t="str">
        <f aca="false">IF(ISBLANK(B1593),"",IF( ISBLANK(K1593), "" , IF( ISBLANK(O1593), ($Z$41-K1593)/365, (O1593-K1593)/365)) )</f>
        <v/>
      </c>
      <c r="U1593" s="38" t="str">
        <f aca="true">IF(ISBLANK(B1593),"",IF( ISBLANK(O1593), "", (TODAY()-O1593)/365))</f>
        <v/>
      </c>
      <c r="V1593" s="38" t="str">
        <f aca="false">IF(ISBLANK(B1593),"",IF( ISBLANK(O1593), "", ($Z$41-O1593)/365))</f>
        <v/>
      </c>
    </row>
    <row r="1594" customFormat="false" ht="15" hidden="false" customHeight="false" outlineLevel="0" collapsed="false">
      <c r="A1594" s="1" t="n">
        <v>1598</v>
      </c>
      <c r="B1594" s="28" t="n">
        <v>791</v>
      </c>
      <c r="C1594" s="29" t="n">
        <v>10</v>
      </c>
      <c r="D1594" s="30" t="str">
        <f aca="false">CONCATENATE(E1594,", ",F1594,", кв-ры: ",H1594,", агр: ",I1594,", ",W1594)</f>
        <v> Квартальная, 14, кв-ры: , агр: , </v>
      </c>
      <c r="E1594" s="31" t="s">
        <v>271</v>
      </c>
      <c r="F1594" s="31" t="n">
        <v>14</v>
      </c>
      <c r="G1594" s="31"/>
      <c r="H1594" s="31"/>
      <c r="I1594" s="32"/>
      <c r="J1594" s="4"/>
      <c r="K1594" s="46"/>
      <c r="L1594" s="34" t="str">
        <f aca="false">IF(ISBLANK(K1594),"a","b")</f>
        <v>a</v>
      </c>
      <c r="M1594" s="34" t="str">
        <f aca="false">IF(ISBLANK(B1594),"",IF(L1594="b",K1594,IF(L1594="a","")))</f>
        <v/>
      </c>
      <c r="N1594" s="35" t="n">
        <f aca="false">IF(ISBLANK(B1594),"",IF( ISBLANK(K1594), , IF( ISBLANK(O1594), 1,) ))</f>
        <v>0</v>
      </c>
      <c r="O1594" s="44"/>
      <c r="P1594" s="37" t="str">
        <f aca="false">IF(ISBLANK(O1594),"a","b")</f>
        <v>a</v>
      </c>
      <c r="Q1594" s="34" t="str">
        <f aca="false">IF(ISBLANK(B1594),"",IF(P1594="b",O1594,IF(P1594="a","")))</f>
        <v/>
      </c>
      <c r="R1594" s="35" t="n">
        <f aca="false">IF(ISBLANK(B1594),"",IF( ISBLANK(O1594), , 1))</f>
        <v>0</v>
      </c>
      <c r="S1594" s="38" t="str">
        <f aca="true">IF(ISBLANK(B1594),"",IF( ISBLANK(K1594), "" , IF( ISBLANK(O1594), (TODAY()-K1594)/365, (O1594-K1594)/365)) )</f>
        <v/>
      </c>
      <c r="T1594" s="38" t="str">
        <f aca="false">IF(ISBLANK(B1594),"",IF( ISBLANK(K1594), "" , IF( ISBLANK(O1594), ($Z$41-K1594)/365, (O1594-K1594)/365)) )</f>
        <v/>
      </c>
      <c r="U1594" s="38" t="str">
        <f aca="true">IF(ISBLANK(B1594),"",IF( ISBLANK(O1594), "", (TODAY()-O1594)/365))</f>
        <v/>
      </c>
      <c r="V1594" s="38" t="str">
        <f aca="false">IF(ISBLANK(B1594),"",IF( ISBLANK(O1594), "", ($Z$41-O1594)/365))</f>
        <v/>
      </c>
    </row>
    <row r="1595" customFormat="false" ht="15" hidden="false" customHeight="false" outlineLevel="0" collapsed="false">
      <c r="A1595" s="1" t="n">
        <v>1599</v>
      </c>
      <c r="B1595" s="28" t="n">
        <v>792</v>
      </c>
      <c r="C1595" s="29" t="n">
        <v>11</v>
      </c>
      <c r="D1595" s="30" t="str">
        <f aca="false">CONCATENATE(E1595,", ",F1595,", кв-ры: ",H1595,", агр: ",I1595,", ",W1595)</f>
        <v> Квартальная, 18, кв-ры: , агр: , </v>
      </c>
      <c r="E1595" s="31" t="s">
        <v>271</v>
      </c>
      <c r="F1595" s="31" t="n">
        <v>18</v>
      </c>
      <c r="G1595" s="31"/>
      <c r="H1595" s="31"/>
      <c r="I1595" s="32"/>
      <c r="J1595" s="4"/>
      <c r="K1595" s="46"/>
      <c r="L1595" s="34" t="str">
        <f aca="false">IF(ISBLANK(K1595),"a","b")</f>
        <v>a</v>
      </c>
      <c r="M1595" s="34" t="str">
        <f aca="false">IF(ISBLANK(B1595),"",IF(L1595="b",K1595,IF(L1595="a","")))</f>
        <v/>
      </c>
      <c r="N1595" s="35" t="n">
        <f aca="false">IF(ISBLANK(B1595),"",IF( ISBLANK(K1595), , IF( ISBLANK(O1595), 1,) ))</f>
        <v>0</v>
      </c>
      <c r="O1595" s="44"/>
      <c r="P1595" s="37" t="str">
        <f aca="false">IF(ISBLANK(O1595),"a","b")</f>
        <v>a</v>
      </c>
      <c r="Q1595" s="34" t="str">
        <f aca="false">IF(ISBLANK(B1595),"",IF(P1595="b",O1595,IF(P1595="a","")))</f>
        <v/>
      </c>
      <c r="R1595" s="35" t="n">
        <f aca="false">IF(ISBLANK(B1595),"",IF( ISBLANK(O1595), , 1))</f>
        <v>0</v>
      </c>
      <c r="S1595" s="38" t="str">
        <f aca="true">IF(ISBLANK(B1595),"",IF( ISBLANK(K1595), "" , IF( ISBLANK(O1595), (TODAY()-K1595)/365, (O1595-K1595)/365)) )</f>
        <v/>
      </c>
      <c r="T1595" s="38" t="str">
        <f aca="false">IF(ISBLANK(B1595),"",IF( ISBLANK(K1595), "" , IF( ISBLANK(O1595), ($Z$41-K1595)/365, (O1595-K1595)/365)) )</f>
        <v/>
      </c>
      <c r="U1595" s="38" t="str">
        <f aca="true">IF(ISBLANK(B1595),"",IF( ISBLANK(O1595), "", (TODAY()-O1595)/365))</f>
        <v/>
      </c>
      <c r="V1595" s="38" t="str">
        <f aca="false">IF(ISBLANK(B1595),"",IF( ISBLANK(O1595), "", ($Z$41-O1595)/365))</f>
        <v/>
      </c>
    </row>
    <row r="1596" customFormat="false" ht="15" hidden="false" customHeight="false" outlineLevel="0" collapsed="false">
      <c r="A1596" s="1" t="n">
        <v>1600</v>
      </c>
      <c r="B1596" s="28" t="n">
        <v>793</v>
      </c>
      <c r="C1596" s="29" t="n">
        <v>12</v>
      </c>
      <c r="D1596" s="30" t="str">
        <f aca="false">CONCATENATE(E1596,", ",F1596,", кв-ры: ",H1596,", агр: ",I1596,", ",W1596)</f>
        <v> Квартальная, 20, кв-ры: , агр: , </v>
      </c>
      <c r="E1596" s="31" t="s">
        <v>271</v>
      </c>
      <c r="F1596" s="31" t="n">
        <v>20</v>
      </c>
      <c r="G1596" s="31"/>
      <c r="H1596" s="31"/>
      <c r="I1596" s="32"/>
      <c r="J1596" s="4"/>
      <c r="K1596" s="46"/>
      <c r="L1596" s="34" t="str">
        <f aca="false">IF(ISBLANK(K1596),"a","b")</f>
        <v>a</v>
      </c>
      <c r="M1596" s="34" t="str">
        <f aca="false">IF(ISBLANK(B1596),"",IF(L1596="b",K1596,IF(L1596="a","")))</f>
        <v/>
      </c>
      <c r="N1596" s="35" t="n">
        <f aca="false">IF(ISBLANK(B1596),"",IF( ISBLANK(K1596), , IF( ISBLANK(O1596), 1,) ))</f>
        <v>0</v>
      </c>
      <c r="O1596" s="44"/>
      <c r="P1596" s="37" t="str">
        <f aca="false">IF(ISBLANK(O1596),"a","b")</f>
        <v>a</v>
      </c>
      <c r="Q1596" s="34" t="str">
        <f aca="false">IF(ISBLANK(B1596),"",IF(P1596="b",O1596,IF(P1596="a","")))</f>
        <v/>
      </c>
      <c r="R1596" s="35" t="n">
        <f aca="false">IF(ISBLANK(B1596),"",IF( ISBLANK(O1596), , 1))</f>
        <v>0</v>
      </c>
      <c r="S1596" s="38" t="str">
        <f aca="true">IF(ISBLANK(B1596),"",IF( ISBLANK(K1596), "" , IF( ISBLANK(O1596), (TODAY()-K1596)/365, (O1596-K1596)/365)) )</f>
        <v/>
      </c>
      <c r="T1596" s="38" t="str">
        <f aca="false">IF(ISBLANK(B1596),"",IF( ISBLANK(K1596), "" , IF( ISBLANK(O1596), ($Z$41-K1596)/365, (O1596-K1596)/365)) )</f>
        <v/>
      </c>
      <c r="U1596" s="38" t="str">
        <f aca="true">IF(ISBLANK(B1596),"",IF( ISBLANK(O1596), "", (TODAY()-O1596)/365))</f>
        <v/>
      </c>
      <c r="V1596" s="38" t="str">
        <f aca="false">IF(ISBLANK(B1596),"",IF( ISBLANK(O1596), "", ($Z$41-O1596)/365))</f>
        <v/>
      </c>
    </row>
    <row r="1597" customFormat="false" ht="15" hidden="false" customHeight="false" outlineLevel="0" collapsed="false">
      <c r="A1597" s="1" t="n">
        <v>1601</v>
      </c>
      <c r="B1597" s="28" t="n">
        <v>794</v>
      </c>
      <c r="C1597" s="29" t="n">
        <v>13</v>
      </c>
      <c r="D1597" s="30" t="str">
        <f aca="false">CONCATENATE(E1597,", ",F1597,", кв-ры: ",H1597,", агр: ",I1597,", ",W1597)</f>
        <v> Квартальная, 22, кв-ры: , агр: , </v>
      </c>
      <c r="E1597" s="31" t="s">
        <v>271</v>
      </c>
      <c r="F1597" s="31" t="n">
        <v>22</v>
      </c>
      <c r="G1597" s="31"/>
      <c r="H1597" s="31"/>
      <c r="I1597" s="32"/>
      <c r="J1597" s="4"/>
      <c r="K1597" s="46"/>
      <c r="L1597" s="34" t="str">
        <f aca="false">IF(ISBLANK(K1597),"a","b")</f>
        <v>a</v>
      </c>
      <c r="M1597" s="34" t="str">
        <f aca="false">IF(ISBLANK(B1597),"",IF(L1597="b",K1597,IF(L1597="a","")))</f>
        <v/>
      </c>
      <c r="N1597" s="35" t="n">
        <f aca="false">IF(ISBLANK(B1597),"",IF( ISBLANK(K1597), , IF( ISBLANK(O1597), 1,) ))</f>
        <v>0</v>
      </c>
      <c r="O1597" s="44"/>
      <c r="P1597" s="37" t="str">
        <f aca="false">IF(ISBLANK(O1597),"a","b")</f>
        <v>a</v>
      </c>
      <c r="Q1597" s="34" t="str">
        <f aca="false">IF(ISBLANK(B1597),"",IF(P1597="b",O1597,IF(P1597="a","")))</f>
        <v/>
      </c>
      <c r="R1597" s="35" t="n">
        <f aca="false">IF(ISBLANK(B1597),"",IF( ISBLANK(O1597), , 1))</f>
        <v>0</v>
      </c>
      <c r="S1597" s="38" t="str">
        <f aca="true">IF(ISBLANK(B1597),"",IF( ISBLANK(K1597), "" , IF( ISBLANK(O1597), (TODAY()-K1597)/365, (O1597-K1597)/365)) )</f>
        <v/>
      </c>
      <c r="T1597" s="38" t="str">
        <f aca="false">IF(ISBLANK(B1597),"",IF( ISBLANK(K1597), "" , IF( ISBLANK(O1597), ($Z$41-K1597)/365, (O1597-K1597)/365)) )</f>
        <v/>
      </c>
      <c r="U1597" s="38" t="str">
        <f aca="true">IF(ISBLANK(B1597),"",IF( ISBLANK(O1597), "", (TODAY()-O1597)/365))</f>
        <v/>
      </c>
      <c r="V1597" s="38" t="str">
        <f aca="false">IF(ISBLANK(B1597),"",IF( ISBLANK(O1597), "", ($Z$41-O1597)/365))</f>
        <v/>
      </c>
    </row>
    <row r="1598" customFormat="false" ht="15" hidden="false" customHeight="false" outlineLevel="0" collapsed="false">
      <c r="A1598" s="1" t="n">
        <v>1602</v>
      </c>
      <c r="B1598" s="28" t="n">
        <v>795</v>
      </c>
      <c r="C1598" s="29" t="n">
        <v>1</v>
      </c>
      <c r="D1598" s="30" t="str">
        <f aca="false">CONCATENATE(E1598,", ",F1598,", кв-ры: ",H1598,", агр: ",I1598,", ",W1598)</f>
        <v>Поперечная, 26, кв-ры: 1, агр: , </v>
      </c>
      <c r="E1598" s="31" t="s">
        <v>272</v>
      </c>
      <c r="F1598" s="31" t="n">
        <v>26</v>
      </c>
      <c r="G1598" s="31" t="n">
        <v>2</v>
      </c>
      <c r="H1598" s="31" t="n">
        <v>1</v>
      </c>
      <c r="I1598" s="32"/>
      <c r="J1598" s="4"/>
      <c r="K1598" s="46"/>
      <c r="L1598" s="34" t="str">
        <f aca="false">IF(ISBLANK(K1598),"a","b")</f>
        <v>a</v>
      </c>
      <c r="M1598" s="34" t="str">
        <f aca="false">IF(ISBLANK(B1598),"",IF(L1598="b",K1598,IF(L1598="a","")))</f>
        <v/>
      </c>
      <c r="N1598" s="35" t="n">
        <f aca="false">IF(ISBLANK(B1598),"",IF( ISBLANK(K1598), , IF( ISBLANK(O1598), 1,) ))</f>
        <v>0</v>
      </c>
      <c r="O1598" s="44"/>
      <c r="P1598" s="37" t="str">
        <f aca="false">IF(ISBLANK(O1598),"a","b")</f>
        <v>a</v>
      </c>
      <c r="Q1598" s="34" t="str">
        <f aca="false">IF(ISBLANK(B1598),"",IF(P1598="b",O1598,IF(P1598="a","")))</f>
        <v/>
      </c>
      <c r="R1598" s="35" t="n">
        <f aca="false">IF(ISBLANK(B1598),"",IF( ISBLANK(O1598), , 1))</f>
        <v>0</v>
      </c>
      <c r="S1598" s="38" t="str">
        <f aca="true">IF(ISBLANK(B1598),"",IF( ISBLANK(K1598), "" , IF( ISBLANK(O1598), (TODAY()-K1598)/365, (O1598-K1598)/365)) )</f>
        <v/>
      </c>
      <c r="T1598" s="38" t="str">
        <f aca="false">IF(ISBLANK(B1598),"",IF( ISBLANK(K1598), "" , IF( ISBLANK(O1598), ($Z$41-K1598)/365, (O1598-K1598)/365)) )</f>
        <v/>
      </c>
      <c r="U1598" s="38" t="str">
        <f aca="true">IF(ISBLANK(B1598),"",IF( ISBLANK(O1598), "", (TODAY()-O1598)/365))</f>
        <v/>
      </c>
      <c r="V1598" s="38" t="str">
        <f aca="false">IF(ISBLANK(B1598),"",IF( ISBLANK(O1598), "", ($Z$41-O1598)/365))</f>
        <v/>
      </c>
    </row>
    <row r="1599" customFormat="false" ht="15" hidden="false" customHeight="false" outlineLevel="0" collapsed="false">
      <c r="A1599" s="1" t="n">
        <v>1603</v>
      </c>
      <c r="B1599" s="28" t="n">
        <v>796</v>
      </c>
      <c r="C1599" s="29"/>
      <c r="D1599" s="30" t="str">
        <f aca="false">CONCATENATE(E1599,", ",F1599,", кв-ры: ",H1599,", агр: ",I1599,", ",W1599)</f>
        <v>, , кв-ры: 2, агр: , </v>
      </c>
      <c r="E1599" s="31"/>
      <c r="F1599" s="31"/>
      <c r="G1599" s="31"/>
      <c r="H1599" s="31" t="n">
        <v>2</v>
      </c>
      <c r="I1599" s="32"/>
      <c r="J1599" s="4"/>
      <c r="K1599" s="46"/>
      <c r="L1599" s="34" t="str">
        <f aca="false">IF(ISBLANK(K1599),"a","b")</f>
        <v>a</v>
      </c>
      <c r="M1599" s="34" t="str">
        <f aca="false">IF(ISBLANK(B1599),"",IF(L1599="b",K1599,IF(L1599="a","")))</f>
        <v/>
      </c>
      <c r="N1599" s="35" t="n">
        <f aca="false">IF(ISBLANK(B1599),"",IF( ISBLANK(K1599), , IF( ISBLANK(O1599), 1,) ))</f>
        <v>0</v>
      </c>
      <c r="O1599" s="44"/>
      <c r="P1599" s="37" t="str">
        <f aca="false">IF(ISBLANK(O1599),"a","b")</f>
        <v>a</v>
      </c>
      <c r="Q1599" s="34" t="str">
        <f aca="false">IF(ISBLANK(B1599),"",IF(P1599="b",O1599,IF(P1599="a","")))</f>
        <v/>
      </c>
      <c r="R1599" s="35" t="n">
        <f aca="false">IF(ISBLANK(B1599),"",IF( ISBLANK(O1599), , 1))</f>
        <v>0</v>
      </c>
      <c r="S1599" s="38" t="str">
        <f aca="true">IF(ISBLANK(B1599),"",IF( ISBLANK(K1599), "" , IF( ISBLANK(O1599), (TODAY()-K1599)/365, (O1599-K1599)/365)) )</f>
        <v/>
      </c>
      <c r="T1599" s="38" t="str">
        <f aca="false">IF(ISBLANK(B1599),"",IF( ISBLANK(K1599), "" , IF( ISBLANK(O1599), ($Z$41-K1599)/365, (O1599-K1599)/365)) )</f>
        <v/>
      </c>
      <c r="U1599" s="38" t="str">
        <f aca="true">IF(ISBLANK(B1599),"",IF( ISBLANK(O1599), "", (TODAY()-O1599)/365))</f>
        <v/>
      </c>
      <c r="V1599" s="38" t="str">
        <f aca="false">IF(ISBLANK(B1599),"",IF( ISBLANK(O1599), "", ($Z$41-O1599)/365))</f>
        <v/>
      </c>
    </row>
    <row r="1600" customFormat="false" ht="15" hidden="false" customHeight="false" outlineLevel="0" collapsed="false">
      <c r="A1600" s="1" t="n">
        <v>1604</v>
      </c>
      <c r="B1600" s="28" t="n">
        <v>797</v>
      </c>
      <c r="C1600" s="29" t="n">
        <v>2</v>
      </c>
      <c r="D1600" s="30" t="str">
        <f aca="false">CONCATENATE(E1600,", ",F1600,", кв-ры: ",H1600,", агр: ",I1600,", ",W1600)</f>
        <v>Поперечная, 28, кв-ры: 1, агр: , </v>
      </c>
      <c r="E1600" s="31" t="s">
        <v>272</v>
      </c>
      <c r="F1600" s="31" t="n">
        <v>28</v>
      </c>
      <c r="G1600" s="31" t="n">
        <v>2</v>
      </c>
      <c r="H1600" s="31" t="n">
        <v>1</v>
      </c>
      <c r="I1600" s="32"/>
      <c r="J1600" s="4"/>
      <c r="K1600" s="46"/>
      <c r="L1600" s="34" t="str">
        <f aca="false">IF(ISBLANK(K1600),"a","b")</f>
        <v>a</v>
      </c>
      <c r="M1600" s="34" t="str">
        <f aca="false">IF(ISBLANK(B1600),"",IF(L1600="b",K1600,IF(L1600="a","")))</f>
        <v/>
      </c>
      <c r="N1600" s="35" t="n">
        <f aca="false">IF(ISBLANK(B1600),"",IF( ISBLANK(K1600), , IF( ISBLANK(O1600), 1,) ))</f>
        <v>0</v>
      </c>
      <c r="O1600" s="44"/>
      <c r="P1600" s="37" t="str">
        <f aca="false">IF(ISBLANK(O1600),"a","b")</f>
        <v>a</v>
      </c>
      <c r="Q1600" s="34" t="str">
        <f aca="false">IF(ISBLANK(B1600),"",IF(P1600="b",O1600,IF(P1600="a","")))</f>
        <v/>
      </c>
      <c r="R1600" s="35" t="n">
        <f aca="false">IF(ISBLANK(B1600),"",IF( ISBLANK(O1600), , 1))</f>
        <v>0</v>
      </c>
      <c r="S1600" s="38" t="str">
        <f aca="true">IF(ISBLANK(B1600),"",IF( ISBLANK(K1600), "" , IF( ISBLANK(O1600), (TODAY()-K1600)/365, (O1600-K1600)/365)) )</f>
        <v/>
      </c>
      <c r="T1600" s="38" t="str">
        <f aca="false">IF(ISBLANK(B1600),"",IF( ISBLANK(K1600), "" , IF( ISBLANK(O1600), ($Z$41-K1600)/365, (O1600-K1600)/365)) )</f>
        <v/>
      </c>
      <c r="U1600" s="38" t="str">
        <f aca="true">IF(ISBLANK(B1600),"",IF( ISBLANK(O1600), "", (TODAY()-O1600)/365))</f>
        <v/>
      </c>
      <c r="V1600" s="38" t="str">
        <f aca="false">IF(ISBLANK(B1600),"",IF( ISBLANK(O1600), "", ($Z$41-O1600)/365))</f>
        <v/>
      </c>
    </row>
    <row r="1601" customFormat="false" ht="15" hidden="false" customHeight="false" outlineLevel="0" collapsed="false">
      <c r="A1601" s="1" t="n">
        <v>1605</v>
      </c>
      <c r="B1601" s="28" t="n">
        <v>798</v>
      </c>
      <c r="C1601" s="29"/>
      <c r="D1601" s="30" t="str">
        <f aca="false">CONCATENATE(E1601,", ",F1601,", кв-ры: ",H1601,", агр: ",I1601,", ",W1601)</f>
        <v>, , кв-ры: 2, агр: , </v>
      </c>
      <c r="E1601" s="31"/>
      <c r="F1601" s="31"/>
      <c r="G1601" s="31"/>
      <c r="H1601" s="31" t="n">
        <v>2</v>
      </c>
      <c r="I1601" s="32"/>
      <c r="J1601" s="4"/>
      <c r="K1601" s="46"/>
      <c r="L1601" s="34" t="str">
        <f aca="false">IF(ISBLANK(K1601),"a","b")</f>
        <v>a</v>
      </c>
      <c r="M1601" s="34" t="str">
        <f aca="false">IF(ISBLANK(B1601),"",IF(L1601="b",K1601,IF(L1601="a","")))</f>
        <v/>
      </c>
      <c r="N1601" s="35" t="n">
        <f aca="false">IF(ISBLANK(B1601),"",IF( ISBLANK(K1601), , IF( ISBLANK(O1601), 1,) ))</f>
        <v>0</v>
      </c>
      <c r="O1601" s="44"/>
      <c r="P1601" s="37" t="str">
        <f aca="false">IF(ISBLANK(O1601),"a","b")</f>
        <v>a</v>
      </c>
      <c r="Q1601" s="34" t="str">
        <f aca="false">IF(ISBLANK(B1601),"",IF(P1601="b",O1601,IF(P1601="a","")))</f>
        <v/>
      </c>
      <c r="R1601" s="35" t="n">
        <f aca="false">IF(ISBLANK(B1601),"",IF( ISBLANK(O1601), , 1))</f>
        <v>0</v>
      </c>
      <c r="S1601" s="38" t="str">
        <f aca="true">IF(ISBLANK(B1601),"",IF( ISBLANK(K1601), "" , IF( ISBLANK(O1601), (TODAY()-K1601)/365, (O1601-K1601)/365)) )</f>
        <v/>
      </c>
      <c r="T1601" s="38" t="str">
        <f aca="false">IF(ISBLANK(B1601),"",IF( ISBLANK(K1601), "" , IF( ISBLANK(O1601), ($Z$41-K1601)/365, (O1601-K1601)/365)) )</f>
        <v/>
      </c>
      <c r="U1601" s="38" t="str">
        <f aca="true">IF(ISBLANK(B1601),"",IF( ISBLANK(O1601), "", (TODAY()-O1601)/365))</f>
        <v/>
      </c>
      <c r="V1601" s="38" t="str">
        <f aca="false">IF(ISBLANK(B1601),"",IF( ISBLANK(O1601), "", ($Z$41-O1601)/365))</f>
        <v/>
      </c>
    </row>
    <row r="1602" customFormat="false" ht="15" hidden="false" customHeight="false" outlineLevel="0" collapsed="false">
      <c r="A1602" s="1" t="n">
        <v>1606</v>
      </c>
      <c r="B1602" s="28" t="n">
        <v>799</v>
      </c>
      <c r="C1602" s="29" t="n">
        <v>3</v>
      </c>
      <c r="D1602" s="30" t="str">
        <f aca="false">CONCATENATE(E1602,", ",F1602,", кв-ры: ",H1602,", агр: ",I1602,", ",W1602)</f>
        <v>Поперечная, 30, кв-ры: 1, агр: , </v>
      </c>
      <c r="E1602" s="31" t="s">
        <v>272</v>
      </c>
      <c r="F1602" s="31" t="n">
        <v>30</v>
      </c>
      <c r="G1602" s="31" t="n">
        <v>2</v>
      </c>
      <c r="H1602" s="31" t="n">
        <v>1</v>
      </c>
      <c r="I1602" s="32"/>
      <c r="J1602" s="4"/>
      <c r="K1602" s="46"/>
      <c r="L1602" s="34" t="str">
        <f aca="false">IF(ISBLANK(K1602),"a","b")</f>
        <v>a</v>
      </c>
      <c r="M1602" s="34" t="str">
        <f aca="false">IF(ISBLANK(B1602),"",IF(L1602="b",K1602,IF(L1602="a","")))</f>
        <v/>
      </c>
      <c r="N1602" s="35" t="n">
        <f aca="false">IF(ISBLANK(B1602),"",IF( ISBLANK(K1602), , IF( ISBLANK(O1602), 1,) ))</f>
        <v>0</v>
      </c>
      <c r="O1602" s="44"/>
      <c r="P1602" s="37" t="str">
        <f aca="false">IF(ISBLANK(O1602),"a","b")</f>
        <v>a</v>
      </c>
      <c r="Q1602" s="34" t="str">
        <f aca="false">IF(ISBLANK(B1602),"",IF(P1602="b",O1602,IF(P1602="a","")))</f>
        <v/>
      </c>
      <c r="R1602" s="35" t="n">
        <f aca="false">IF(ISBLANK(B1602),"",IF( ISBLANK(O1602), , 1))</f>
        <v>0</v>
      </c>
      <c r="S1602" s="38" t="str">
        <f aca="true">IF(ISBLANK(B1602),"",IF( ISBLANK(K1602), "" , IF( ISBLANK(O1602), (TODAY()-K1602)/365, (O1602-K1602)/365)) )</f>
        <v/>
      </c>
      <c r="T1602" s="38" t="str">
        <f aca="false">IF(ISBLANK(B1602),"",IF( ISBLANK(K1602), "" , IF( ISBLANK(O1602), ($Z$41-K1602)/365, (O1602-K1602)/365)) )</f>
        <v/>
      </c>
      <c r="U1602" s="38" t="str">
        <f aca="true">IF(ISBLANK(B1602),"",IF( ISBLANK(O1602), "", (TODAY()-O1602)/365))</f>
        <v/>
      </c>
      <c r="V1602" s="38" t="str">
        <f aca="false">IF(ISBLANK(B1602),"",IF( ISBLANK(O1602), "", ($Z$41-O1602)/365))</f>
        <v/>
      </c>
    </row>
    <row r="1603" customFormat="false" ht="15" hidden="false" customHeight="false" outlineLevel="0" collapsed="false">
      <c r="A1603" s="1" t="n">
        <v>1607</v>
      </c>
      <c r="B1603" s="28" t="n">
        <v>800</v>
      </c>
      <c r="C1603" s="29"/>
      <c r="D1603" s="30" t="str">
        <f aca="false">CONCATENATE(E1603,", ",F1603,", кв-ры: ",H1603,", агр: ",I1603,", ",W1603)</f>
        <v>, , кв-ры: 2, агр: , </v>
      </c>
      <c r="E1603" s="31"/>
      <c r="F1603" s="31"/>
      <c r="G1603" s="31"/>
      <c r="H1603" s="31" t="n">
        <v>2</v>
      </c>
      <c r="I1603" s="32"/>
      <c r="J1603" s="4"/>
      <c r="K1603" s="46"/>
      <c r="L1603" s="34" t="str">
        <f aca="false">IF(ISBLANK(K1603),"a","b")</f>
        <v>a</v>
      </c>
      <c r="M1603" s="34" t="str">
        <f aca="false">IF(ISBLANK(B1603),"",IF(L1603="b",K1603,IF(L1603="a","")))</f>
        <v/>
      </c>
      <c r="N1603" s="35" t="n">
        <f aca="false">IF(ISBLANK(B1603),"",IF( ISBLANK(K1603), , IF( ISBLANK(O1603), 1,) ))</f>
        <v>0</v>
      </c>
      <c r="O1603" s="44"/>
      <c r="P1603" s="37" t="str">
        <f aca="false">IF(ISBLANK(O1603),"a","b")</f>
        <v>a</v>
      </c>
      <c r="Q1603" s="34" t="str">
        <f aca="false">IF(ISBLANK(B1603),"",IF(P1603="b",O1603,IF(P1603="a","")))</f>
        <v/>
      </c>
      <c r="R1603" s="35" t="n">
        <f aca="false">IF(ISBLANK(B1603),"",IF( ISBLANK(O1603), , 1))</f>
        <v>0</v>
      </c>
      <c r="S1603" s="38" t="str">
        <f aca="true">IF(ISBLANK(B1603),"",IF( ISBLANK(K1603), "" , IF( ISBLANK(O1603), (TODAY()-K1603)/365, (O1603-K1603)/365)) )</f>
        <v/>
      </c>
      <c r="T1603" s="38" t="str">
        <f aca="false">IF(ISBLANK(B1603),"",IF( ISBLANK(K1603), "" , IF( ISBLANK(O1603), ($Z$41-K1603)/365, (O1603-K1603)/365)) )</f>
        <v/>
      </c>
      <c r="U1603" s="38" t="str">
        <f aca="true">IF(ISBLANK(B1603),"",IF( ISBLANK(O1603), "", (TODAY()-O1603)/365))</f>
        <v/>
      </c>
      <c r="V1603" s="38" t="str">
        <f aca="false">IF(ISBLANK(B1603),"",IF( ISBLANK(O1603), "", ($Z$41-O1603)/365))</f>
        <v/>
      </c>
    </row>
    <row r="1604" customFormat="false" ht="15" hidden="false" customHeight="false" outlineLevel="0" collapsed="false">
      <c r="A1604" s="1" t="n">
        <v>1608</v>
      </c>
      <c r="B1604" s="28" t="n">
        <v>801</v>
      </c>
      <c r="C1604" s="29" t="n">
        <v>4</v>
      </c>
      <c r="D1604" s="30" t="str">
        <f aca="false">CONCATENATE(E1604,", ",F1604,", кв-ры: ",H1604,", агр: ",I1604,", ",W1604)</f>
        <v>Поперечная, 32, кв-ры: 1, агр: , </v>
      </c>
      <c r="E1604" s="31" t="s">
        <v>272</v>
      </c>
      <c r="F1604" s="31" t="n">
        <v>32</v>
      </c>
      <c r="G1604" s="31" t="n">
        <v>2</v>
      </c>
      <c r="H1604" s="31" t="n">
        <v>1</v>
      </c>
      <c r="I1604" s="32"/>
      <c r="J1604" s="4"/>
      <c r="K1604" s="46"/>
      <c r="L1604" s="34" t="str">
        <f aca="false">IF(ISBLANK(K1604),"a","b")</f>
        <v>a</v>
      </c>
      <c r="M1604" s="34" t="str">
        <f aca="false">IF(ISBLANK(B1604),"",IF(L1604="b",K1604,IF(L1604="a","")))</f>
        <v/>
      </c>
      <c r="N1604" s="35" t="n">
        <f aca="false">IF(ISBLANK(B1604),"",IF( ISBLANK(K1604), , IF( ISBLANK(O1604), 1,) ))</f>
        <v>0</v>
      </c>
      <c r="O1604" s="44"/>
      <c r="P1604" s="37" t="str">
        <f aca="false">IF(ISBLANK(O1604),"a","b")</f>
        <v>a</v>
      </c>
      <c r="Q1604" s="34" t="str">
        <f aca="false">IF(ISBLANK(B1604),"",IF(P1604="b",O1604,IF(P1604="a","")))</f>
        <v/>
      </c>
      <c r="R1604" s="35" t="n">
        <f aca="false">IF(ISBLANK(B1604),"",IF( ISBLANK(O1604), , 1))</f>
        <v>0</v>
      </c>
      <c r="S1604" s="38" t="str">
        <f aca="true">IF(ISBLANK(B1604),"",IF( ISBLANK(K1604), "" , IF( ISBLANK(O1604), (TODAY()-K1604)/365, (O1604-K1604)/365)) )</f>
        <v/>
      </c>
      <c r="T1604" s="38" t="str">
        <f aca="false">IF(ISBLANK(B1604),"",IF( ISBLANK(K1604), "" , IF( ISBLANK(O1604), ($Z$41-K1604)/365, (O1604-K1604)/365)) )</f>
        <v/>
      </c>
      <c r="U1604" s="38" t="str">
        <f aca="true">IF(ISBLANK(B1604),"",IF( ISBLANK(O1604), "", (TODAY()-O1604)/365))</f>
        <v/>
      </c>
      <c r="V1604" s="38" t="str">
        <f aca="false">IF(ISBLANK(B1604),"",IF( ISBLANK(O1604), "", ($Z$41-O1604)/365))</f>
        <v/>
      </c>
    </row>
    <row r="1605" customFormat="false" ht="15" hidden="false" customHeight="false" outlineLevel="0" collapsed="false">
      <c r="A1605" s="1" t="n">
        <v>1609</v>
      </c>
      <c r="B1605" s="28" t="n">
        <v>802</v>
      </c>
      <c r="C1605" s="29"/>
      <c r="D1605" s="30" t="str">
        <f aca="false">CONCATENATE(E1605,", ",F1605,", кв-ры: ",H1605,", агр: ",I1605,", ",W1605)</f>
        <v>, , кв-ры: 2, агр: , </v>
      </c>
      <c r="E1605" s="31"/>
      <c r="F1605" s="31"/>
      <c r="G1605" s="31"/>
      <c r="H1605" s="31" t="n">
        <v>2</v>
      </c>
      <c r="I1605" s="32"/>
      <c r="J1605" s="4"/>
      <c r="K1605" s="46"/>
      <c r="L1605" s="34" t="str">
        <f aca="false">IF(ISBLANK(K1605),"a","b")</f>
        <v>a</v>
      </c>
      <c r="M1605" s="34" t="str">
        <f aca="false">IF(ISBLANK(B1605),"",IF(L1605="b",K1605,IF(L1605="a","")))</f>
        <v/>
      </c>
      <c r="N1605" s="35" t="n">
        <f aca="false">IF(ISBLANK(B1605),"",IF( ISBLANK(K1605), , IF( ISBLANK(O1605), 1,) ))</f>
        <v>0</v>
      </c>
      <c r="O1605" s="44"/>
      <c r="P1605" s="37" t="str">
        <f aca="false">IF(ISBLANK(O1605),"a","b")</f>
        <v>a</v>
      </c>
      <c r="Q1605" s="34" t="str">
        <f aca="false">IF(ISBLANK(B1605),"",IF(P1605="b",O1605,IF(P1605="a","")))</f>
        <v/>
      </c>
      <c r="R1605" s="35" t="n">
        <f aca="false">IF(ISBLANK(B1605),"",IF( ISBLANK(O1605), , 1))</f>
        <v>0</v>
      </c>
      <c r="S1605" s="38" t="str">
        <f aca="true">IF(ISBLANK(B1605),"",IF( ISBLANK(K1605), "" , IF( ISBLANK(O1605), (TODAY()-K1605)/365, (O1605-K1605)/365)) )</f>
        <v/>
      </c>
      <c r="T1605" s="38" t="str">
        <f aca="false">IF(ISBLANK(B1605),"",IF( ISBLANK(K1605), "" , IF( ISBLANK(O1605), ($Z$41-K1605)/365, (O1605-K1605)/365)) )</f>
        <v/>
      </c>
      <c r="U1605" s="38" t="str">
        <f aca="true">IF(ISBLANK(B1605),"",IF( ISBLANK(O1605), "", (TODAY()-O1605)/365))</f>
        <v/>
      </c>
      <c r="V1605" s="38" t="str">
        <f aca="false">IF(ISBLANK(B1605),"",IF( ISBLANK(O1605), "", ($Z$41-O1605)/365))</f>
        <v/>
      </c>
    </row>
    <row r="1606" customFormat="false" ht="15" hidden="false" customHeight="false" outlineLevel="0" collapsed="false">
      <c r="A1606" s="1" t="n">
        <v>1610</v>
      </c>
      <c r="B1606" s="28" t="n">
        <v>803</v>
      </c>
      <c r="C1606" s="29" t="n">
        <v>5</v>
      </c>
      <c r="D1606" s="30" t="str">
        <f aca="false">CONCATENATE(E1606,", ",F1606,", кв-ры: ",H1606,", агр: ",I1606,", ",W1606)</f>
        <v>Поперечная, 34, кв-ры: 1, агр: , </v>
      </c>
      <c r="E1606" s="31" t="s">
        <v>272</v>
      </c>
      <c r="F1606" s="31" t="n">
        <v>34</v>
      </c>
      <c r="G1606" s="31" t="n">
        <v>2</v>
      </c>
      <c r="H1606" s="31" t="n">
        <v>1</v>
      </c>
      <c r="I1606" s="32"/>
      <c r="J1606" s="4"/>
      <c r="K1606" s="46"/>
      <c r="L1606" s="34" t="str">
        <f aca="false">IF(ISBLANK(K1606),"a","b")</f>
        <v>a</v>
      </c>
      <c r="M1606" s="34" t="str">
        <f aca="false">IF(ISBLANK(B1606),"",IF(L1606="b",K1606,IF(L1606="a","")))</f>
        <v/>
      </c>
      <c r="N1606" s="35" t="n">
        <f aca="false">IF(ISBLANK(B1606),"",IF( ISBLANK(K1606), , IF( ISBLANK(O1606), 1,) ))</f>
        <v>0</v>
      </c>
      <c r="O1606" s="44"/>
      <c r="P1606" s="37" t="str">
        <f aca="false">IF(ISBLANK(O1606),"a","b")</f>
        <v>a</v>
      </c>
      <c r="Q1606" s="34" t="str">
        <f aca="false">IF(ISBLANK(B1606),"",IF(P1606="b",O1606,IF(P1606="a","")))</f>
        <v/>
      </c>
      <c r="R1606" s="35" t="n">
        <f aca="false">IF(ISBLANK(B1606),"",IF( ISBLANK(O1606), , 1))</f>
        <v>0</v>
      </c>
      <c r="S1606" s="38" t="str">
        <f aca="true">IF(ISBLANK(B1606),"",IF( ISBLANK(K1606), "" , IF( ISBLANK(O1606), (TODAY()-K1606)/365, (O1606-K1606)/365)) )</f>
        <v/>
      </c>
      <c r="T1606" s="38" t="str">
        <f aca="false">IF(ISBLANK(B1606),"",IF( ISBLANK(K1606), "" , IF( ISBLANK(O1606), ($Z$41-K1606)/365, (O1606-K1606)/365)) )</f>
        <v/>
      </c>
      <c r="U1606" s="38" t="str">
        <f aca="true">IF(ISBLANK(B1606),"",IF( ISBLANK(O1606), "", (TODAY()-O1606)/365))</f>
        <v/>
      </c>
      <c r="V1606" s="38" t="str">
        <f aca="false">IF(ISBLANK(B1606),"",IF( ISBLANK(O1606), "", ($Z$41-O1606)/365))</f>
        <v/>
      </c>
    </row>
    <row r="1607" customFormat="false" ht="15" hidden="false" customHeight="false" outlineLevel="0" collapsed="false">
      <c r="A1607" s="1" t="n">
        <v>1611</v>
      </c>
      <c r="B1607" s="28" t="n">
        <v>804</v>
      </c>
      <c r="C1607" s="29"/>
      <c r="D1607" s="30" t="str">
        <f aca="false">CONCATENATE(E1607,", ",F1607,", кв-ры: ",H1607,", агр: ",I1607,", ",W1607)</f>
        <v>, , кв-ры: 2, агр: , </v>
      </c>
      <c r="E1607" s="31"/>
      <c r="F1607" s="31"/>
      <c r="G1607" s="31"/>
      <c r="H1607" s="31" t="n">
        <v>2</v>
      </c>
      <c r="I1607" s="32"/>
      <c r="J1607" s="4"/>
      <c r="K1607" s="46"/>
      <c r="L1607" s="34" t="str">
        <f aca="false">IF(ISBLANK(K1607),"a","b")</f>
        <v>a</v>
      </c>
      <c r="M1607" s="34" t="str">
        <f aca="false">IF(ISBLANK(B1607),"",IF(L1607="b",K1607,IF(L1607="a","")))</f>
        <v/>
      </c>
      <c r="N1607" s="35" t="n">
        <f aca="false">IF(ISBLANK(B1607),"",IF( ISBLANK(K1607), , IF( ISBLANK(O1607), 1,) ))</f>
        <v>0</v>
      </c>
      <c r="O1607" s="44"/>
      <c r="P1607" s="37" t="str">
        <f aca="false">IF(ISBLANK(O1607),"a","b")</f>
        <v>a</v>
      </c>
      <c r="Q1607" s="34" t="str">
        <f aca="false">IF(ISBLANK(B1607),"",IF(P1607="b",O1607,IF(P1607="a","")))</f>
        <v/>
      </c>
      <c r="R1607" s="35" t="n">
        <f aca="false">IF(ISBLANK(B1607),"",IF( ISBLANK(O1607), , 1))</f>
        <v>0</v>
      </c>
      <c r="S1607" s="38" t="str">
        <f aca="true">IF(ISBLANK(B1607),"",IF( ISBLANK(K1607), "" , IF( ISBLANK(O1607), (TODAY()-K1607)/365, (O1607-K1607)/365)) )</f>
        <v/>
      </c>
      <c r="T1607" s="38" t="str">
        <f aca="false">IF(ISBLANK(B1607),"",IF( ISBLANK(K1607), "" , IF( ISBLANK(O1607), ($Z$41-K1607)/365, (O1607-K1607)/365)) )</f>
        <v/>
      </c>
      <c r="U1607" s="38" t="str">
        <f aca="true">IF(ISBLANK(B1607),"",IF( ISBLANK(O1607), "", (TODAY()-O1607)/365))</f>
        <v/>
      </c>
      <c r="V1607" s="38" t="str">
        <f aca="false">IF(ISBLANK(B1607),"",IF( ISBLANK(O1607), "", ($Z$41-O1607)/365))</f>
        <v/>
      </c>
    </row>
    <row r="1608" customFormat="false" ht="15" hidden="false" customHeight="false" outlineLevel="0" collapsed="false">
      <c r="A1608" s="1" t="n">
        <v>1612</v>
      </c>
      <c r="B1608" s="28" t="n">
        <v>805</v>
      </c>
      <c r="C1608" s="29" t="n">
        <v>6</v>
      </c>
      <c r="D1608" s="30" t="str">
        <f aca="false">CONCATENATE(E1608,", ",F1608,", кв-ры: ",H1608,", агр: ",I1608,", ",W1608)</f>
        <v>Поперечная, 36, кв-ры: 1, агр: , </v>
      </c>
      <c r="E1608" s="31" t="s">
        <v>272</v>
      </c>
      <c r="F1608" s="31" t="n">
        <v>36</v>
      </c>
      <c r="G1608" s="31" t="n">
        <v>2</v>
      </c>
      <c r="H1608" s="31" t="n">
        <v>1</v>
      </c>
      <c r="I1608" s="32"/>
      <c r="J1608" s="4"/>
      <c r="K1608" s="46"/>
      <c r="L1608" s="34" t="str">
        <f aca="false">IF(ISBLANK(K1608),"a","b")</f>
        <v>a</v>
      </c>
      <c r="M1608" s="34" t="str">
        <f aca="false">IF(ISBLANK(B1608),"",IF(L1608="b",K1608,IF(L1608="a","")))</f>
        <v/>
      </c>
      <c r="N1608" s="35" t="n">
        <f aca="false">IF(ISBLANK(B1608),"",IF( ISBLANK(K1608), , IF( ISBLANK(O1608), 1,) ))</f>
        <v>0</v>
      </c>
      <c r="O1608" s="44"/>
      <c r="P1608" s="37" t="str">
        <f aca="false">IF(ISBLANK(O1608),"a","b")</f>
        <v>a</v>
      </c>
      <c r="Q1608" s="34" t="str">
        <f aca="false">IF(ISBLANK(B1608),"",IF(P1608="b",O1608,IF(P1608="a","")))</f>
        <v/>
      </c>
      <c r="R1608" s="35" t="n">
        <f aca="false">IF(ISBLANK(B1608),"",IF( ISBLANK(O1608), , 1))</f>
        <v>0</v>
      </c>
      <c r="S1608" s="38" t="str">
        <f aca="true">IF(ISBLANK(B1608),"",IF( ISBLANK(K1608), "" , IF( ISBLANK(O1608), (TODAY()-K1608)/365, (O1608-K1608)/365)) )</f>
        <v/>
      </c>
      <c r="T1608" s="38" t="str">
        <f aca="false">IF(ISBLANK(B1608),"",IF( ISBLANK(K1608), "" , IF( ISBLANK(O1608), ($Z$41-K1608)/365, (O1608-K1608)/365)) )</f>
        <v/>
      </c>
      <c r="U1608" s="38" t="str">
        <f aca="true">IF(ISBLANK(B1608),"",IF( ISBLANK(O1608), "", (TODAY()-O1608)/365))</f>
        <v/>
      </c>
      <c r="V1608" s="38" t="str">
        <f aca="false">IF(ISBLANK(B1608),"",IF( ISBLANK(O1608), "", ($Z$41-O1608)/365))</f>
        <v/>
      </c>
    </row>
    <row r="1609" customFormat="false" ht="15" hidden="false" customHeight="false" outlineLevel="0" collapsed="false">
      <c r="A1609" s="1" t="n">
        <v>1613</v>
      </c>
      <c r="B1609" s="28" t="n">
        <v>806</v>
      </c>
      <c r="C1609" s="29"/>
      <c r="D1609" s="30" t="str">
        <f aca="false">CONCATENATE(E1609,", ",F1609,", кв-ры: ",H1609,", агр: ",I1609,", ",W1609)</f>
        <v>, , кв-ры: 2, агр: , </v>
      </c>
      <c r="E1609" s="31"/>
      <c r="F1609" s="31"/>
      <c r="G1609" s="31"/>
      <c r="H1609" s="31" t="n">
        <v>2</v>
      </c>
      <c r="I1609" s="32"/>
      <c r="J1609" s="4"/>
      <c r="K1609" s="46"/>
      <c r="L1609" s="34" t="str">
        <f aca="false">IF(ISBLANK(K1609),"a","b")</f>
        <v>a</v>
      </c>
      <c r="M1609" s="34" t="str">
        <f aca="false">IF(ISBLANK(B1609),"",IF(L1609="b",K1609,IF(L1609="a","")))</f>
        <v/>
      </c>
      <c r="N1609" s="35" t="n">
        <f aca="false">IF(ISBLANK(B1609),"",IF( ISBLANK(K1609), , IF( ISBLANK(O1609), 1,) ))</f>
        <v>0</v>
      </c>
      <c r="O1609" s="44"/>
      <c r="P1609" s="37" t="str">
        <f aca="false">IF(ISBLANK(O1609),"a","b")</f>
        <v>a</v>
      </c>
      <c r="Q1609" s="34" t="str">
        <f aca="false">IF(ISBLANK(B1609),"",IF(P1609="b",O1609,IF(P1609="a","")))</f>
        <v/>
      </c>
      <c r="R1609" s="35" t="n">
        <f aca="false">IF(ISBLANK(B1609),"",IF( ISBLANK(O1609), , 1))</f>
        <v>0</v>
      </c>
      <c r="S1609" s="38" t="str">
        <f aca="true">IF(ISBLANK(B1609),"",IF( ISBLANK(K1609), "" , IF( ISBLANK(O1609), (TODAY()-K1609)/365, (O1609-K1609)/365)) )</f>
        <v/>
      </c>
      <c r="T1609" s="38" t="str">
        <f aca="false">IF(ISBLANK(B1609),"",IF( ISBLANK(K1609), "" , IF( ISBLANK(O1609), ($Z$41-K1609)/365, (O1609-K1609)/365)) )</f>
        <v/>
      </c>
      <c r="U1609" s="38" t="str">
        <f aca="true">IF(ISBLANK(B1609),"",IF( ISBLANK(O1609), "", (TODAY()-O1609)/365))</f>
        <v/>
      </c>
      <c r="V1609" s="38" t="str">
        <f aca="false">IF(ISBLANK(B1609),"",IF( ISBLANK(O1609), "", ($Z$41-O1609)/365))</f>
        <v/>
      </c>
    </row>
    <row r="1610" customFormat="false" ht="15" hidden="false" customHeight="false" outlineLevel="0" collapsed="false">
      <c r="A1610" s="1" t="n">
        <v>1614</v>
      </c>
      <c r="B1610" s="28" t="n">
        <v>807</v>
      </c>
      <c r="C1610" s="29" t="n">
        <v>7</v>
      </c>
      <c r="D1610" s="30" t="str">
        <f aca="false">CONCATENATE(E1610,", ",F1610,", кв-ры: ",H1610,", агр: ",I1610,", ",W1610)</f>
        <v>Поперечная, 38, кв-ры: 1, агр: , </v>
      </c>
      <c r="E1610" s="31" t="s">
        <v>272</v>
      </c>
      <c r="F1610" s="31" t="n">
        <v>38</v>
      </c>
      <c r="G1610" s="31" t="n">
        <v>1</v>
      </c>
      <c r="H1610" s="31" t="n">
        <v>1</v>
      </c>
      <c r="I1610" s="32"/>
      <c r="J1610" s="4"/>
      <c r="K1610" s="46"/>
      <c r="L1610" s="34" t="str">
        <f aca="false">IF(ISBLANK(K1610),"a","b")</f>
        <v>a</v>
      </c>
      <c r="M1610" s="34" t="str">
        <f aca="false">IF(ISBLANK(B1610),"",IF(L1610="b",K1610,IF(L1610="a","")))</f>
        <v/>
      </c>
      <c r="N1610" s="35" t="n">
        <f aca="false">IF(ISBLANK(B1610),"",IF( ISBLANK(K1610), , IF( ISBLANK(O1610), 1,) ))</f>
        <v>0</v>
      </c>
      <c r="O1610" s="44"/>
      <c r="P1610" s="37" t="str">
        <f aca="false">IF(ISBLANK(O1610),"a","b")</f>
        <v>a</v>
      </c>
      <c r="Q1610" s="34" t="str">
        <f aca="false">IF(ISBLANK(B1610),"",IF(P1610="b",O1610,IF(P1610="a","")))</f>
        <v/>
      </c>
      <c r="R1610" s="35" t="n">
        <f aca="false">IF(ISBLANK(B1610),"",IF( ISBLANK(O1610), , 1))</f>
        <v>0</v>
      </c>
      <c r="S1610" s="38" t="str">
        <f aca="true">IF(ISBLANK(B1610),"",IF( ISBLANK(K1610), "" , IF( ISBLANK(O1610), (TODAY()-K1610)/365, (O1610-K1610)/365)) )</f>
        <v/>
      </c>
      <c r="T1610" s="38" t="str">
        <f aca="false">IF(ISBLANK(B1610),"",IF( ISBLANK(K1610), "" , IF( ISBLANK(O1610), ($Z$41-K1610)/365, (O1610-K1610)/365)) )</f>
        <v/>
      </c>
      <c r="U1610" s="38" t="str">
        <f aca="true">IF(ISBLANK(B1610),"",IF( ISBLANK(O1610), "", (TODAY()-O1610)/365))</f>
        <v/>
      </c>
      <c r="V1610" s="38" t="str">
        <f aca="false">IF(ISBLANK(B1610),"",IF( ISBLANK(O1610), "", ($Z$41-O1610)/365))</f>
        <v/>
      </c>
    </row>
    <row r="1611" customFormat="false" ht="15" hidden="false" customHeight="false" outlineLevel="0" collapsed="false">
      <c r="A1611" s="1" t="n">
        <v>1615</v>
      </c>
      <c r="B1611" s="28" t="n">
        <v>808</v>
      </c>
      <c r="C1611" s="29" t="n">
        <v>8</v>
      </c>
      <c r="D1611" s="30" t="str">
        <f aca="false">CONCATENATE(E1611,", ",F1611,", кв-ры: ",H1611,", агр: ",I1611,", ",W1611)</f>
        <v>Поперечная, 40, кв-ры: 1, агр: , </v>
      </c>
      <c r="E1611" s="31" t="s">
        <v>272</v>
      </c>
      <c r="F1611" s="31" t="n">
        <v>40</v>
      </c>
      <c r="G1611" s="31" t="n">
        <v>2</v>
      </c>
      <c r="H1611" s="31" t="n">
        <v>1</v>
      </c>
      <c r="I1611" s="32"/>
      <c r="J1611" s="4"/>
      <c r="K1611" s="46"/>
      <c r="L1611" s="34" t="str">
        <f aca="false">IF(ISBLANK(K1611),"a","b")</f>
        <v>a</v>
      </c>
      <c r="M1611" s="34" t="str">
        <f aca="false">IF(ISBLANK(B1611),"",IF(L1611="b",K1611,IF(L1611="a","")))</f>
        <v/>
      </c>
      <c r="N1611" s="35" t="n">
        <f aca="false">IF(ISBLANK(B1611),"",IF( ISBLANK(K1611), , IF( ISBLANK(O1611), 1,) ))</f>
        <v>0</v>
      </c>
      <c r="O1611" s="44"/>
      <c r="P1611" s="37" t="str">
        <f aca="false">IF(ISBLANK(O1611),"a","b")</f>
        <v>a</v>
      </c>
      <c r="Q1611" s="34" t="str">
        <f aca="false">IF(ISBLANK(B1611),"",IF(P1611="b",O1611,IF(P1611="a","")))</f>
        <v/>
      </c>
      <c r="R1611" s="35" t="n">
        <f aca="false">IF(ISBLANK(B1611),"",IF( ISBLANK(O1611), , 1))</f>
        <v>0</v>
      </c>
      <c r="S1611" s="38" t="str">
        <f aca="true">IF(ISBLANK(B1611),"",IF( ISBLANK(K1611), "" , IF( ISBLANK(O1611), (TODAY()-K1611)/365, (O1611-K1611)/365)) )</f>
        <v/>
      </c>
      <c r="T1611" s="38" t="str">
        <f aca="false">IF(ISBLANK(B1611),"",IF( ISBLANK(K1611), "" , IF( ISBLANK(O1611), ($Z$41-K1611)/365, (O1611-K1611)/365)) )</f>
        <v/>
      </c>
      <c r="U1611" s="38" t="str">
        <f aca="true">IF(ISBLANK(B1611),"",IF( ISBLANK(O1611), "", (TODAY()-O1611)/365))</f>
        <v/>
      </c>
      <c r="V1611" s="38" t="str">
        <f aca="false">IF(ISBLANK(B1611),"",IF( ISBLANK(O1611), "", ($Z$41-O1611)/365))</f>
        <v/>
      </c>
    </row>
    <row r="1612" customFormat="false" ht="15" hidden="false" customHeight="false" outlineLevel="0" collapsed="false">
      <c r="A1612" s="1" t="n">
        <v>1616</v>
      </c>
      <c r="B1612" s="28" t="n">
        <v>809</v>
      </c>
      <c r="C1612" s="29"/>
      <c r="D1612" s="30" t="str">
        <f aca="false">CONCATENATE(E1612,", ",F1612,", кв-ры: ",H1612,", агр: ",I1612,", ",W1612)</f>
        <v>, , кв-ры: 2, агр: , </v>
      </c>
      <c r="E1612" s="31"/>
      <c r="F1612" s="31"/>
      <c r="G1612" s="31"/>
      <c r="H1612" s="31" t="n">
        <v>2</v>
      </c>
      <c r="I1612" s="32"/>
      <c r="J1612" s="4"/>
      <c r="K1612" s="46"/>
      <c r="L1612" s="34" t="str">
        <f aca="false">IF(ISBLANK(K1612),"a","b")</f>
        <v>a</v>
      </c>
      <c r="M1612" s="34" t="str">
        <f aca="false">IF(ISBLANK(B1612),"",IF(L1612="b",K1612,IF(L1612="a","")))</f>
        <v/>
      </c>
      <c r="N1612" s="35" t="n">
        <f aca="false">IF(ISBLANK(B1612),"",IF( ISBLANK(K1612), , IF( ISBLANK(O1612), 1,) ))</f>
        <v>0</v>
      </c>
      <c r="O1612" s="44"/>
      <c r="P1612" s="37" t="str">
        <f aca="false">IF(ISBLANK(O1612),"a","b")</f>
        <v>a</v>
      </c>
      <c r="Q1612" s="34" t="str">
        <f aca="false">IF(ISBLANK(B1612),"",IF(P1612="b",O1612,IF(P1612="a","")))</f>
        <v/>
      </c>
      <c r="R1612" s="35" t="n">
        <f aca="false">IF(ISBLANK(B1612),"",IF( ISBLANK(O1612), , 1))</f>
        <v>0</v>
      </c>
      <c r="S1612" s="38" t="str">
        <f aca="true">IF(ISBLANK(B1612),"",IF( ISBLANK(K1612), "" , IF( ISBLANK(O1612), (TODAY()-K1612)/365, (O1612-K1612)/365)) )</f>
        <v/>
      </c>
      <c r="T1612" s="38" t="str">
        <f aca="false">IF(ISBLANK(B1612),"",IF( ISBLANK(K1612), "" , IF( ISBLANK(O1612), ($Z$41-K1612)/365, (O1612-K1612)/365)) )</f>
        <v/>
      </c>
      <c r="U1612" s="38" t="str">
        <f aca="true">IF(ISBLANK(B1612),"",IF( ISBLANK(O1612), "", (TODAY()-O1612)/365))</f>
        <v/>
      </c>
      <c r="V1612" s="38" t="str">
        <f aca="false">IF(ISBLANK(B1612),"",IF( ISBLANK(O1612), "", ($Z$41-O1612)/365))</f>
        <v/>
      </c>
    </row>
    <row r="1613" customFormat="false" ht="15" hidden="false" customHeight="false" outlineLevel="0" collapsed="false">
      <c r="A1613" s="1" t="n">
        <v>1617</v>
      </c>
      <c r="B1613" s="28" t="n">
        <v>810</v>
      </c>
      <c r="C1613" s="29" t="n">
        <v>9</v>
      </c>
      <c r="D1613" s="30" t="str">
        <f aca="false">CONCATENATE(E1613,", ",F1613,", кв-ры: ",H1613,", агр: ",I1613,", ",W1613)</f>
        <v>Поперечная, 42, кв-ры: 1, агр: , </v>
      </c>
      <c r="E1613" s="31" t="s">
        <v>272</v>
      </c>
      <c r="F1613" s="31" t="n">
        <v>42</v>
      </c>
      <c r="G1613" s="31" t="n">
        <v>2</v>
      </c>
      <c r="H1613" s="31" t="n">
        <v>1</v>
      </c>
      <c r="I1613" s="32"/>
      <c r="J1613" s="4"/>
      <c r="K1613" s="46"/>
      <c r="L1613" s="34" t="str">
        <f aca="false">IF(ISBLANK(K1613),"a","b")</f>
        <v>a</v>
      </c>
      <c r="M1613" s="34" t="str">
        <f aca="false">IF(ISBLANK(B1613),"",IF(L1613="b",K1613,IF(L1613="a","")))</f>
        <v/>
      </c>
      <c r="N1613" s="35" t="n">
        <f aca="false">IF(ISBLANK(B1613),"",IF( ISBLANK(K1613), , IF( ISBLANK(O1613), 1,) ))</f>
        <v>0</v>
      </c>
      <c r="O1613" s="44"/>
      <c r="P1613" s="37" t="str">
        <f aca="false">IF(ISBLANK(O1613),"a","b")</f>
        <v>a</v>
      </c>
      <c r="Q1613" s="34" t="str">
        <f aca="false">IF(ISBLANK(B1613),"",IF(P1613="b",O1613,IF(P1613="a","")))</f>
        <v/>
      </c>
      <c r="R1613" s="35" t="n">
        <f aca="false">IF(ISBLANK(B1613),"",IF( ISBLANK(O1613), , 1))</f>
        <v>0</v>
      </c>
      <c r="S1613" s="38" t="str">
        <f aca="true">IF(ISBLANK(B1613),"",IF( ISBLANK(K1613), "" , IF( ISBLANK(O1613), (TODAY()-K1613)/365, (O1613-K1613)/365)) )</f>
        <v/>
      </c>
      <c r="T1613" s="38" t="str">
        <f aca="false">IF(ISBLANK(B1613),"",IF( ISBLANK(K1613), "" , IF( ISBLANK(O1613), ($Z$41-K1613)/365, (O1613-K1613)/365)) )</f>
        <v/>
      </c>
      <c r="U1613" s="38" t="str">
        <f aca="true">IF(ISBLANK(B1613),"",IF( ISBLANK(O1613), "", (TODAY()-O1613)/365))</f>
        <v/>
      </c>
      <c r="V1613" s="38" t="str">
        <f aca="false">IF(ISBLANK(B1613),"",IF( ISBLANK(O1613), "", ($Z$41-O1613)/365))</f>
        <v/>
      </c>
    </row>
    <row r="1614" customFormat="false" ht="15" hidden="false" customHeight="false" outlineLevel="0" collapsed="false">
      <c r="A1614" s="1" t="n">
        <v>1618</v>
      </c>
      <c r="B1614" s="28" t="n">
        <v>811</v>
      </c>
      <c r="C1614" s="29"/>
      <c r="D1614" s="30" t="str">
        <f aca="false">CONCATENATE(E1614,", ",F1614,", кв-ры: ",H1614,", агр: ",I1614,", ",W1614)</f>
        <v>, , кв-ры: 2, агр: , </v>
      </c>
      <c r="E1614" s="31"/>
      <c r="F1614" s="31"/>
      <c r="G1614" s="31"/>
      <c r="H1614" s="31" t="n">
        <v>2</v>
      </c>
      <c r="I1614" s="32"/>
      <c r="J1614" s="4"/>
      <c r="K1614" s="46"/>
      <c r="L1614" s="34" t="str">
        <f aca="false">IF(ISBLANK(K1614),"a","b")</f>
        <v>a</v>
      </c>
      <c r="M1614" s="34" t="str">
        <f aca="false">IF(ISBLANK(B1614),"",IF(L1614="b",K1614,IF(L1614="a","")))</f>
        <v/>
      </c>
      <c r="N1614" s="35" t="n">
        <f aca="false">IF(ISBLANK(B1614),"",IF( ISBLANK(K1614), , IF( ISBLANK(O1614), 1,) ))</f>
        <v>0</v>
      </c>
      <c r="O1614" s="44"/>
      <c r="P1614" s="37" t="str">
        <f aca="false">IF(ISBLANK(O1614),"a","b")</f>
        <v>a</v>
      </c>
      <c r="Q1614" s="34" t="str">
        <f aca="false">IF(ISBLANK(B1614),"",IF(P1614="b",O1614,IF(P1614="a","")))</f>
        <v/>
      </c>
      <c r="R1614" s="35" t="n">
        <f aca="false">IF(ISBLANK(B1614),"",IF( ISBLANK(O1614), , 1))</f>
        <v>0</v>
      </c>
      <c r="S1614" s="38" t="str">
        <f aca="true">IF(ISBLANK(B1614),"",IF( ISBLANK(K1614), "" , IF( ISBLANK(O1614), (TODAY()-K1614)/365, (O1614-K1614)/365)) )</f>
        <v/>
      </c>
      <c r="T1614" s="38" t="str">
        <f aca="false">IF(ISBLANK(B1614),"",IF( ISBLANK(K1614), "" , IF( ISBLANK(O1614), ($Z$41-K1614)/365, (O1614-K1614)/365)) )</f>
        <v/>
      </c>
      <c r="U1614" s="38" t="str">
        <f aca="true">IF(ISBLANK(B1614),"",IF( ISBLANK(O1614), "", (TODAY()-O1614)/365))</f>
        <v/>
      </c>
      <c r="V1614" s="38" t="str">
        <f aca="false">IF(ISBLANK(B1614),"",IF( ISBLANK(O1614), "", ($Z$41-O1614)/365))</f>
        <v/>
      </c>
    </row>
    <row r="1615" customFormat="false" ht="15" hidden="false" customHeight="false" outlineLevel="0" collapsed="false">
      <c r="A1615" s="1" t="n">
        <v>1619</v>
      </c>
      <c r="B1615" s="28" t="n">
        <v>812</v>
      </c>
      <c r="C1615" s="29" t="n">
        <v>10</v>
      </c>
      <c r="D1615" s="30" t="str">
        <f aca="false">CONCATENATE(E1615,", ",F1615,", кв-ры: ",H1615,", агр: ",I1615,", ",W1615)</f>
        <v>Поперечная, 44, кв-ры: 1, агр: , </v>
      </c>
      <c r="E1615" s="31" t="s">
        <v>272</v>
      </c>
      <c r="F1615" s="31" t="n">
        <v>44</v>
      </c>
      <c r="G1615" s="31" t="n">
        <v>2</v>
      </c>
      <c r="H1615" s="31" t="n">
        <v>1</v>
      </c>
      <c r="I1615" s="32"/>
      <c r="J1615" s="4"/>
      <c r="K1615" s="46"/>
      <c r="L1615" s="34" t="str">
        <f aca="false">IF(ISBLANK(K1615),"a","b")</f>
        <v>a</v>
      </c>
      <c r="M1615" s="34" t="str">
        <f aca="false">IF(ISBLANK(B1615),"",IF(L1615="b",K1615,IF(L1615="a","")))</f>
        <v/>
      </c>
      <c r="N1615" s="35" t="n">
        <f aca="false">IF(ISBLANK(B1615),"",IF( ISBLANK(K1615), , IF( ISBLANK(O1615), 1,) ))</f>
        <v>0</v>
      </c>
      <c r="O1615" s="44"/>
      <c r="P1615" s="37" t="str">
        <f aca="false">IF(ISBLANK(O1615),"a","b")</f>
        <v>a</v>
      </c>
      <c r="Q1615" s="34" t="str">
        <f aca="false">IF(ISBLANK(B1615),"",IF(P1615="b",O1615,IF(P1615="a","")))</f>
        <v/>
      </c>
      <c r="R1615" s="35" t="n">
        <f aca="false">IF(ISBLANK(B1615),"",IF( ISBLANK(O1615), , 1))</f>
        <v>0</v>
      </c>
      <c r="S1615" s="38" t="str">
        <f aca="true">IF(ISBLANK(B1615),"",IF( ISBLANK(K1615), "" , IF( ISBLANK(O1615), (TODAY()-K1615)/365, (O1615-K1615)/365)) )</f>
        <v/>
      </c>
      <c r="T1615" s="38" t="str">
        <f aca="false">IF(ISBLANK(B1615),"",IF( ISBLANK(K1615), "" , IF( ISBLANK(O1615), ($Z$41-K1615)/365, (O1615-K1615)/365)) )</f>
        <v/>
      </c>
      <c r="U1615" s="38" t="str">
        <f aca="true">IF(ISBLANK(B1615),"",IF( ISBLANK(O1615), "", (TODAY()-O1615)/365))</f>
        <v/>
      </c>
      <c r="V1615" s="38" t="str">
        <f aca="false">IF(ISBLANK(B1615),"",IF( ISBLANK(O1615), "", ($Z$41-O1615)/365))</f>
        <v/>
      </c>
    </row>
    <row r="1616" customFormat="false" ht="15" hidden="false" customHeight="false" outlineLevel="0" collapsed="false">
      <c r="A1616" s="1" t="n">
        <v>1620</v>
      </c>
      <c r="B1616" s="28" t="n">
        <v>813</v>
      </c>
      <c r="C1616" s="29"/>
      <c r="D1616" s="30" t="str">
        <f aca="false">CONCATENATE(E1616,", ",F1616,", кв-ры: ",H1616,", агр: ",I1616,", ",W1616)</f>
        <v>, , кв-ры: 2, агр: , </v>
      </c>
      <c r="E1616" s="31"/>
      <c r="F1616" s="31"/>
      <c r="G1616" s="31"/>
      <c r="H1616" s="31" t="n">
        <v>2</v>
      </c>
      <c r="I1616" s="32"/>
      <c r="J1616" s="4"/>
      <c r="K1616" s="46"/>
      <c r="L1616" s="34" t="str">
        <f aca="false">IF(ISBLANK(K1616),"a","b")</f>
        <v>a</v>
      </c>
      <c r="M1616" s="34" t="str">
        <f aca="false">IF(ISBLANK(B1616),"",IF(L1616="b",K1616,IF(L1616="a","")))</f>
        <v/>
      </c>
      <c r="N1616" s="35" t="n">
        <f aca="false">IF(ISBLANK(B1616),"",IF( ISBLANK(K1616), , IF( ISBLANK(O1616), 1,) ))</f>
        <v>0</v>
      </c>
      <c r="O1616" s="44"/>
      <c r="P1616" s="37" t="str">
        <f aca="false">IF(ISBLANK(O1616),"a","b")</f>
        <v>a</v>
      </c>
      <c r="Q1616" s="34" t="str">
        <f aca="false">IF(ISBLANK(B1616),"",IF(P1616="b",O1616,IF(P1616="a","")))</f>
        <v/>
      </c>
      <c r="R1616" s="35" t="n">
        <f aca="false">IF(ISBLANK(B1616),"",IF( ISBLANK(O1616), , 1))</f>
        <v>0</v>
      </c>
      <c r="S1616" s="38" t="str">
        <f aca="true">IF(ISBLANK(B1616),"",IF( ISBLANK(K1616), "" , IF( ISBLANK(O1616), (TODAY()-K1616)/365, (O1616-K1616)/365)) )</f>
        <v/>
      </c>
      <c r="T1616" s="38" t="str">
        <f aca="false">IF(ISBLANK(B1616),"",IF( ISBLANK(K1616), "" , IF( ISBLANK(O1616), ($Z$41-K1616)/365, (O1616-K1616)/365)) )</f>
        <v/>
      </c>
      <c r="U1616" s="38" t="str">
        <f aca="true">IF(ISBLANK(B1616),"",IF( ISBLANK(O1616), "", (TODAY()-O1616)/365))</f>
        <v/>
      </c>
      <c r="V1616" s="38" t="str">
        <f aca="false">IF(ISBLANK(B1616),"",IF( ISBLANK(O1616), "", ($Z$41-O1616)/365))</f>
        <v/>
      </c>
    </row>
    <row r="1617" customFormat="false" ht="15" hidden="false" customHeight="false" outlineLevel="0" collapsed="false">
      <c r="A1617" s="1" t="n">
        <v>1621</v>
      </c>
      <c r="B1617" s="28" t="n">
        <v>814</v>
      </c>
      <c r="C1617" s="29" t="n">
        <v>11</v>
      </c>
      <c r="D1617" s="30" t="str">
        <f aca="false">CONCATENATE(E1617,", ",F1617,", кв-ры: ",H1617,", агр: ",I1617,", ",W1617)</f>
        <v>Поперечная, 35, кв-ры: 1, агр: , </v>
      </c>
      <c r="E1617" s="31" t="s">
        <v>272</v>
      </c>
      <c r="F1617" s="31" t="n">
        <v>35</v>
      </c>
      <c r="G1617" s="31" t="n">
        <v>1</v>
      </c>
      <c r="H1617" s="31" t="n">
        <v>1</v>
      </c>
      <c r="I1617" s="32"/>
      <c r="J1617" s="4"/>
      <c r="K1617" s="46"/>
      <c r="L1617" s="34" t="str">
        <f aca="false">IF(ISBLANK(K1617),"a","b")</f>
        <v>a</v>
      </c>
      <c r="M1617" s="34" t="str">
        <f aca="false">IF(ISBLANK(B1617),"",IF(L1617="b",K1617,IF(L1617="a","")))</f>
        <v/>
      </c>
      <c r="N1617" s="35" t="n">
        <f aca="false">IF(ISBLANK(B1617),"",IF( ISBLANK(K1617), , IF( ISBLANK(O1617), 1,) ))</f>
        <v>0</v>
      </c>
      <c r="O1617" s="44"/>
      <c r="P1617" s="37" t="str">
        <f aca="false">IF(ISBLANK(O1617),"a","b")</f>
        <v>a</v>
      </c>
      <c r="Q1617" s="34" t="str">
        <f aca="false">IF(ISBLANK(B1617),"",IF(P1617="b",O1617,IF(P1617="a","")))</f>
        <v/>
      </c>
      <c r="R1617" s="35" t="n">
        <f aca="false">IF(ISBLANK(B1617),"",IF( ISBLANK(O1617), , 1))</f>
        <v>0</v>
      </c>
      <c r="S1617" s="38" t="str">
        <f aca="true">IF(ISBLANK(B1617),"",IF( ISBLANK(K1617), "" , IF( ISBLANK(O1617), (TODAY()-K1617)/365, (O1617-K1617)/365)) )</f>
        <v/>
      </c>
      <c r="T1617" s="38" t="str">
        <f aca="false">IF(ISBLANK(B1617),"",IF( ISBLANK(K1617), "" , IF( ISBLANK(O1617), ($Z$41-K1617)/365, (O1617-K1617)/365)) )</f>
        <v/>
      </c>
      <c r="U1617" s="38" t="str">
        <f aca="true">IF(ISBLANK(B1617),"",IF( ISBLANK(O1617), "", (TODAY()-O1617)/365))</f>
        <v/>
      </c>
      <c r="V1617" s="38" t="str">
        <f aca="false">IF(ISBLANK(B1617),"",IF( ISBLANK(O1617), "", ($Z$41-O1617)/365))</f>
        <v/>
      </c>
    </row>
    <row r="1618" customFormat="false" ht="15" hidden="false" customHeight="false" outlineLevel="0" collapsed="false">
      <c r="A1618" s="1" t="n">
        <v>1622</v>
      </c>
      <c r="B1618" s="28" t="n">
        <v>815</v>
      </c>
      <c r="C1618" s="29" t="n">
        <v>12</v>
      </c>
      <c r="D1618" s="30" t="str">
        <f aca="false">CONCATENATE(E1618,", ",F1618,", кв-ры: ",H1618,", агр: ",I1618,", ",W1618)</f>
        <v>Поперечная, 33, кв-ры: 1, агр: , </v>
      </c>
      <c r="E1618" s="31" t="s">
        <v>272</v>
      </c>
      <c r="F1618" s="31" t="n">
        <v>33</v>
      </c>
      <c r="G1618" s="31" t="n">
        <v>1</v>
      </c>
      <c r="H1618" s="31" t="n">
        <v>1</v>
      </c>
      <c r="I1618" s="32"/>
      <c r="J1618" s="4"/>
      <c r="K1618" s="46"/>
      <c r="L1618" s="34" t="str">
        <f aca="false">IF(ISBLANK(K1618),"a","b")</f>
        <v>a</v>
      </c>
      <c r="M1618" s="34" t="str">
        <f aca="false">IF(ISBLANK(B1618),"",IF(L1618="b",K1618,IF(L1618="a","")))</f>
        <v/>
      </c>
      <c r="N1618" s="35" t="n">
        <f aca="false">IF(ISBLANK(B1618),"",IF( ISBLANK(K1618), , IF( ISBLANK(O1618), 1,) ))</f>
        <v>0</v>
      </c>
      <c r="O1618" s="44"/>
      <c r="P1618" s="37" t="str">
        <f aca="false">IF(ISBLANK(O1618),"a","b")</f>
        <v>a</v>
      </c>
      <c r="Q1618" s="34" t="str">
        <f aca="false">IF(ISBLANK(B1618),"",IF(P1618="b",O1618,IF(P1618="a","")))</f>
        <v/>
      </c>
      <c r="R1618" s="35" t="n">
        <f aca="false">IF(ISBLANK(B1618),"",IF( ISBLANK(O1618), , 1))</f>
        <v>0</v>
      </c>
      <c r="S1618" s="38" t="str">
        <f aca="true">IF(ISBLANK(B1618),"",IF( ISBLANK(K1618), "" , IF( ISBLANK(O1618), (TODAY()-K1618)/365, (O1618-K1618)/365)) )</f>
        <v/>
      </c>
      <c r="T1618" s="38" t="str">
        <f aca="false">IF(ISBLANK(B1618),"",IF( ISBLANK(K1618), "" , IF( ISBLANK(O1618), ($Z$41-K1618)/365, (O1618-K1618)/365)) )</f>
        <v/>
      </c>
      <c r="U1618" s="38" t="str">
        <f aca="true">IF(ISBLANK(B1618),"",IF( ISBLANK(O1618), "", (TODAY()-O1618)/365))</f>
        <v/>
      </c>
      <c r="V1618" s="38" t="str">
        <f aca="false">IF(ISBLANK(B1618),"",IF( ISBLANK(O1618), "", ($Z$41-O1618)/365))</f>
        <v/>
      </c>
    </row>
    <row r="1619" customFormat="false" ht="15" hidden="false" customHeight="false" outlineLevel="0" collapsed="false">
      <c r="A1619" s="1" t="n">
        <v>1623</v>
      </c>
      <c r="B1619" s="28" t="n">
        <v>816</v>
      </c>
      <c r="C1619" s="29" t="n">
        <v>13</v>
      </c>
      <c r="D1619" s="30" t="str">
        <f aca="false">CONCATENATE(E1619,", ",F1619,", кв-ры: ",H1619,", агр: ",I1619,", ",W1619)</f>
        <v>Поперечная, 31, кв-ры: 1, агр: , </v>
      </c>
      <c r="E1619" s="31" t="s">
        <v>272</v>
      </c>
      <c r="F1619" s="31" t="n">
        <v>31</v>
      </c>
      <c r="G1619" s="31" t="n">
        <v>1</v>
      </c>
      <c r="H1619" s="31" t="n">
        <v>1</v>
      </c>
      <c r="I1619" s="32"/>
      <c r="J1619" s="4"/>
      <c r="K1619" s="46"/>
      <c r="L1619" s="34" t="str">
        <f aca="false">IF(ISBLANK(K1619),"a","b")</f>
        <v>a</v>
      </c>
      <c r="M1619" s="34" t="str">
        <f aca="false">IF(ISBLANK(B1619),"",IF(L1619="b",K1619,IF(L1619="a","")))</f>
        <v/>
      </c>
      <c r="N1619" s="35" t="n">
        <f aca="false">IF(ISBLANK(B1619),"",IF( ISBLANK(K1619), , IF( ISBLANK(O1619), 1,) ))</f>
        <v>0</v>
      </c>
      <c r="O1619" s="44"/>
      <c r="P1619" s="37" t="str">
        <f aca="false">IF(ISBLANK(O1619),"a","b")</f>
        <v>a</v>
      </c>
      <c r="Q1619" s="34" t="str">
        <f aca="false">IF(ISBLANK(B1619),"",IF(P1619="b",O1619,IF(P1619="a","")))</f>
        <v/>
      </c>
      <c r="R1619" s="35" t="n">
        <f aca="false">IF(ISBLANK(B1619),"",IF( ISBLANK(O1619), , 1))</f>
        <v>0</v>
      </c>
      <c r="S1619" s="38" t="str">
        <f aca="true">IF(ISBLANK(B1619),"",IF( ISBLANK(K1619), "" , IF( ISBLANK(O1619), (TODAY()-K1619)/365, (O1619-K1619)/365)) )</f>
        <v/>
      </c>
      <c r="T1619" s="38" t="str">
        <f aca="false">IF(ISBLANK(B1619),"",IF( ISBLANK(K1619), "" , IF( ISBLANK(O1619), ($Z$41-K1619)/365, (O1619-K1619)/365)) )</f>
        <v/>
      </c>
      <c r="U1619" s="38" t="str">
        <f aca="true">IF(ISBLANK(B1619),"",IF( ISBLANK(O1619), "", (TODAY()-O1619)/365))</f>
        <v/>
      </c>
      <c r="V1619" s="38" t="str">
        <f aca="false">IF(ISBLANK(B1619),"",IF( ISBLANK(O1619), "", ($Z$41-O1619)/365))</f>
        <v/>
      </c>
    </row>
    <row r="1620" customFormat="false" ht="15" hidden="false" customHeight="false" outlineLevel="0" collapsed="false">
      <c r="A1620" s="1" t="n">
        <v>1624</v>
      </c>
      <c r="B1620" s="28" t="n">
        <v>817</v>
      </c>
      <c r="C1620" s="29" t="n">
        <v>14</v>
      </c>
      <c r="D1620" s="30" t="str">
        <f aca="false">CONCATENATE(E1620,", ",F1620,", кв-ры: ",H1620,", агр: ",I1620,", ",W1620)</f>
        <v>Поперечная, 29, кв-ры: 1, агр: , </v>
      </c>
      <c r="E1620" s="31" t="s">
        <v>272</v>
      </c>
      <c r="F1620" s="31" t="n">
        <v>29</v>
      </c>
      <c r="G1620" s="31" t="n">
        <v>1</v>
      </c>
      <c r="H1620" s="31" t="n">
        <v>1</v>
      </c>
      <c r="I1620" s="32"/>
      <c r="J1620" s="4"/>
      <c r="K1620" s="46"/>
      <c r="L1620" s="34" t="str">
        <f aca="false">IF(ISBLANK(K1620),"a","b")</f>
        <v>a</v>
      </c>
      <c r="M1620" s="34" t="str">
        <f aca="false">IF(ISBLANK(B1620),"",IF(L1620="b",K1620,IF(L1620="a","")))</f>
        <v/>
      </c>
      <c r="N1620" s="35" t="n">
        <f aca="false">IF(ISBLANK(B1620),"",IF( ISBLANK(K1620), , IF( ISBLANK(O1620), 1,) ))</f>
        <v>0</v>
      </c>
      <c r="O1620" s="44"/>
      <c r="P1620" s="37" t="str">
        <f aca="false">IF(ISBLANK(O1620),"a","b")</f>
        <v>a</v>
      </c>
      <c r="Q1620" s="34" t="str">
        <f aca="false">IF(ISBLANK(B1620),"",IF(P1620="b",O1620,IF(P1620="a","")))</f>
        <v/>
      </c>
      <c r="R1620" s="35" t="n">
        <f aca="false">IF(ISBLANK(B1620),"",IF( ISBLANK(O1620), , 1))</f>
        <v>0</v>
      </c>
      <c r="S1620" s="38" t="str">
        <f aca="true">IF(ISBLANK(B1620),"",IF( ISBLANK(K1620), "" , IF( ISBLANK(O1620), (TODAY()-K1620)/365, (O1620-K1620)/365)) )</f>
        <v/>
      </c>
      <c r="T1620" s="38" t="str">
        <f aca="false">IF(ISBLANK(B1620),"",IF( ISBLANK(K1620), "" , IF( ISBLANK(O1620), ($Z$41-K1620)/365, (O1620-K1620)/365)) )</f>
        <v/>
      </c>
      <c r="U1620" s="38" t="str">
        <f aca="true">IF(ISBLANK(B1620),"",IF( ISBLANK(O1620), "", (TODAY()-O1620)/365))</f>
        <v/>
      </c>
      <c r="V1620" s="38" t="str">
        <f aca="false">IF(ISBLANK(B1620),"",IF( ISBLANK(O1620), "", ($Z$41-O1620)/365))</f>
        <v/>
      </c>
    </row>
    <row r="1621" customFormat="false" ht="15" hidden="false" customHeight="false" outlineLevel="0" collapsed="false">
      <c r="A1621" s="1" t="n">
        <v>1625</v>
      </c>
      <c r="B1621" s="28" t="n">
        <v>818</v>
      </c>
      <c r="C1621" s="29" t="n">
        <v>15</v>
      </c>
      <c r="D1621" s="30" t="str">
        <f aca="false">CONCATENATE(E1621,", ",F1621,", кв-ры: ",H1621,", агр: ",I1621,", ",W1621)</f>
        <v>Поперечная, 27, кв-ры: 1, агр: , </v>
      </c>
      <c r="E1621" s="31" t="s">
        <v>272</v>
      </c>
      <c r="F1621" s="31" t="n">
        <v>27</v>
      </c>
      <c r="G1621" s="31" t="n">
        <v>1</v>
      </c>
      <c r="H1621" s="31" t="n">
        <v>1</v>
      </c>
      <c r="I1621" s="32"/>
      <c r="J1621" s="4"/>
      <c r="K1621" s="46"/>
      <c r="L1621" s="34" t="str">
        <f aca="false">IF(ISBLANK(K1621),"a","b")</f>
        <v>a</v>
      </c>
      <c r="M1621" s="34" t="str">
        <f aca="false">IF(ISBLANK(B1621),"",IF(L1621="b",K1621,IF(L1621="a","")))</f>
        <v/>
      </c>
      <c r="N1621" s="35" t="n">
        <f aca="false">IF(ISBLANK(B1621),"",IF( ISBLANK(K1621), , IF( ISBLANK(O1621), 1,) ))</f>
        <v>0</v>
      </c>
      <c r="O1621" s="44"/>
      <c r="P1621" s="37" t="str">
        <f aca="false">IF(ISBLANK(O1621),"a","b")</f>
        <v>a</v>
      </c>
      <c r="Q1621" s="34" t="str">
        <f aca="false">IF(ISBLANK(B1621),"",IF(P1621="b",O1621,IF(P1621="a","")))</f>
        <v/>
      </c>
      <c r="R1621" s="35" t="n">
        <f aca="false">IF(ISBLANK(B1621),"",IF( ISBLANK(O1621), , 1))</f>
        <v>0</v>
      </c>
      <c r="S1621" s="38" t="str">
        <f aca="true">IF(ISBLANK(B1621),"",IF( ISBLANK(K1621), "" , IF( ISBLANK(O1621), (TODAY()-K1621)/365, (O1621-K1621)/365)) )</f>
        <v/>
      </c>
      <c r="T1621" s="38" t="str">
        <f aca="false">IF(ISBLANK(B1621),"",IF( ISBLANK(K1621), "" , IF( ISBLANK(O1621), ($Z$41-K1621)/365, (O1621-K1621)/365)) )</f>
        <v/>
      </c>
      <c r="U1621" s="38" t="str">
        <f aca="true">IF(ISBLANK(B1621),"",IF( ISBLANK(O1621), "", (TODAY()-O1621)/365))</f>
        <v/>
      </c>
      <c r="V1621" s="38" t="str">
        <f aca="false">IF(ISBLANK(B1621),"",IF( ISBLANK(O1621), "", ($Z$41-O1621)/365))</f>
        <v/>
      </c>
    </row>
    <row r="1622" customFormat="false" ht="15" hidden="false" customHeight="false" outlineLevel="0" collapsed="false">
      <c r="A1622" s="1" t="n">
        <v>1626</v>
      </c>
      <c r="B1622" s="28" t="n">
        <v>819</v>
      </c>
      <c r="C1622" s="29" t="n">
        <v>16</v>
      </c>
      <c r="D1622" s="30" t="str">
        <f aca="false">CONCATENATE(E1622,", ",F1622,", кв-ры: ",H1622,", агр: ",I1622,", ",W1622)</f>
        <v>Поперечная, 25, кв-ры: 1, агр: , </v>
      </c>
      <c r="E1622" s="31" t="s">
        <v>272</v>
      </c>
      <c r="F1622" s="31" t="n">
        <v>25</v>
      </c>
      <c r="G1622" s="31" t="n">
        <v>1</v>
      </c>
      <c r="H1622" s="31" t="n">
        <v>1</v>
      </c>
      <c r="I1622" s="32"/>
      <c r="J1622" s="4"/>
      <c r="K1622" s="46"/>
      <c r="L1622" s="34" t="str">
        <f aca="false">IF(ISBLANK(K1622),"a","b")</f>
        <v>a</v>
      </c>
      <c r="M1622" s="34" t="str">
        <f aca="false">IF(ISBLANK(B1622),"",IF(L1622="b",K1622,IF(L1622="a","")))</f>
        <v/>
      </c>
      <c r="N1622" s="35" t="n">
        <f aca="false">IF(ISBLANK(B1622),"",IF( ISBLANK(K1622), , IF( ISBLANK(O1622), 1,) ))</f>
        <v>0</v>
      </c>
      <c r="O1622" s="44"/>
      <c r="P1622" s="37" t="str">
        <f aca="false">IF(ISBLANK(O1622),"a","b")</f>
        <v>a</v>
      </c>
      <c r="Q1622" s="34" t="str">
        <f aca="false">IF(ISBLANK(B1622),"",IF(P1622="b",O1622,IF(P1622="a","")))</f>
        <v/>
      </c>
      <c r="R1622" s="35" t="n">
        <f aca="false">IF(ISBLANK(B1622),"",IF( ISBLANK(O1622), , 1))</f>
        <v>0</v>
      </c>
      <c r="S1622" s="38" t="str">
        <f aca="true">IF(ISBLANK(B1622),"",IF( ISBLANK(K1622), "" , IF( ISBLANK(O1622), (TODAY()-K1622)/365, (O1622-K1622)/365)) )</f>
        <v/>
      </c>
      <c r="T1622" s="38" t="str">
        <f aca="false">IF(ISBLANK(B1622),"",IF( ISBLANK(K1622), "" , IF( ISBLANK(O1622), ($Z$41-K1622)/365, (O1622-K1622)/365)) )</f>
        <v/>
      </c>
      <c r="U1622" s="38" t="str">
        <f aca="true">IF(ISBLANK(B1622),"",IF( ISBLANK(O1622), "", (TODAY()-O1622)/365))</f>
        <v/>
      </c>
      <c r="V1622" s="38" t="str">
        <f aca="false">IF(ISBLANK(B1622),"",IF( ISBLANK(O1622), "", ($Z$41-O1622)/365))</f>
        <v/>
      </c>
    </row>
    <row r="1623" customFormat="false" ht="15" hidden="false" customHeight="false" outlineLevel="0" collapsed="false">
      <c r="A1623" s="1" t="n">
        <v>1627</v>
      </c>
      <c r="B1623" s="28" t="n">
        <v>820</v>
      </c>
      <c r="C1623" s="29" t="n">
        <v>17</v>
      </c>
      <c r="D1623" s="30" t="str">
        <f aca="false">CONCATENATE(E1623,", ",F1623,", кв-ры: ",H1623,", агр: ",I1623,", ",W1623)</f>
        <v>Поперечная, 23, кв-ры: 1, агр: , </v>
      </c>
      <c r="E1623" s="31" t="s">
        <v>272</v>
      </c>
      <c r="F1623" s="31" t="n">
        <v>23</v>
      </c>
      <c r="G1623" s="31" t="n">
        <v>1</v>
      </c>
      <c r="H1623" s="31" t="n">
        <v>1</v>
      </c>
      <c r="I1623" s="32"/>
      <c r="J1623" s="4"/>
      <c r="K1623" s="46"/>
      <c r="L1623" s="34" t="str">
        <f aca="false">IF(ISBLANK(K1623),"a","b")</f>
        <v>a</v>
      </c>
      <c r="M1623" s="34" t="str">
        <f aca="false">IF(ISBLANK(B1623),"",IF(L1623="b",K1623,IF(L1623="a","")))</f>
        <v/>
      </c>
      <c r="N1623" s="35" t="n">
        <f aca="false">IF(ISBLANK(B1623),"",IF( ISBLANK(K1623), , IF( ISBLANK(O1623), 1,) ))</f>
        <v>0</v>
      </c>
      <c r="O1623" s="44"/>
      <c r="P1623" s="37" t="str">
        <f aca="false">IF(ISBLANK(O1623),"a","b")</f>
        <v>a</v>
      </c>
      <c r="Q1623" s="34" t="str">
        <f aca="false">IF(ISBLANK(B1623),"",IF(P1623="b",O1623,IF(P1623="a","")))</f>
        <v/>
      </c>
      <c r="R1623" s="35" t="n">
        <f aca="false">IF(ISBLANK(B1623),"",IF( ISBLANK(O1623), , 1))</f>
        <v>0</v>
      </c>
      <c r="S1623" s="38" t="str">
        <f aca="true">IF(ISBLANK(B1623),"",IF( ISBLANK(K1623), "" , IF( ISBLANK(O1623), (TODAY()-K1623)/365, (O1623-K1623)/365)) )</f>
        <v/>
      </c>
      <c r="T1623" s="38" t="str">
        <f aca="false">IF(ISBLANK(B1623),"",IF( ISBLANK(K1623), "" , IF( ISBLANK(O1623), ($Z$41-K1623)/365, (O1623-K1623)/365)) )</f>
        <v/>
      </c>
      <c r="U1623" s="38" t="str">
        <f aca="true">IF(ISBLANK(B1623),"",IF( ISBLANK(O1623), "", (TODAY()-O1623)/365))</f>
        <v/>
      </c>
      <c r="V1623" s="38" t="str">
        <f aca="false">IF(ISBLANK(B1623),"",IF( ISBLANK(O1623), "", ($Z$41-O1623)/365))</f>
        <v/>
      </c>
    </row>
    <row r="1624" customFormat="false" ht="15" hidden="false" customHeight="false" outlineLevel="0" collapsed="false">
      <c r="A1624" s="1" t="n">
        <v>1628</v>
      </c>
      <c r="B1624" s="28" t="n">
        <v>821</v>
      </c>
      <c r="C1624" s="29" t="n">
        <v>18</v>
      </c>
      <c r="D1624" s="30" t="str">
        <f aca="false">CONCATENATE(E1624,", ",F1624,", кв-ры: ",H1624,", агр: ",I1624,", ",W1624)</f>
        <v>Поперечная, 19, кв-ры: 1, агр: , </v>
      </c>
      <c r="E1624" s="31" t="s">
        <v>272</v>
      </c>
      <c r="F1624" s="31" t="n">
        <v>19</v>
      </c>
      <c r="G1624" s="31" t="n">
        <v>2</v>
      </c>
      <c r="H1624" s="31" t="n">
        <v>1</v>
      </c>
      <c r="I1624" s="32"/>
      <c r="J1624" s="4"/>
      <c r="K1624" s="46"/>
      <c r="L1624" s="34" t="str">
        <f aca="false">IF(ISBLANK(K1624),"a","b")</f>
        <v>a</v>
      </c>
      <c r="M1624" s="34" t="str">
        <f aca="false">IF(ISBLANK(B1624),"",IF(L1624="b",K1624,IF(L1624="a","")))</f>
        <v/>
      </c>
      <c r="N1624" s="35" t="n">
        <f aca="false">IF(ISBLANK(B1624),"",IF( ISBLANK(K1624), , IF( ISBLANK(O1624), 1,) ))</f>
        <v>0</v>
      </c>
      <c r="O1624" s="44"/>
      <c r="P1624" s="37" t="str">
        <f aca="false">IF(ISBLANK(O1624),"a","b")</f>
        <v>a</v>
      </c>
      <c r="Q1624" s="34" t="str">
        <f aca="false">IF(ISBLANK(B1624),"",IF(P1624="b",O1624,IF(P1624="a","")))</f>
        <v/>
      </c>
      <c r="R1624" s="35" t="n">
        <f aca="false">IF(ISBLANK(B1624),"",IF( ISBLANK(O1624), , 1))</f>
        <v>0</v>
      </c>
      <c r="S1624" s="38" t="str">
        <f aca="true">IF(ISBLANK(B1624),"",IF( ISBLANK(K1624), "" , IF( ISBLANK(O1624), (TODAY()-K1624)/365, (O1624-K1624)/365)) )</f>
        <v/>
      </c>
      <c r="T1624" s="38" t="str">
        <f aca="false">IF(ISBLANK(B1624),"",IF( ISBLANK(K1624), "" , IF( ISBLANK(O1624), ($Z$41-K1624)/365, (O1624-K1624)/365)) )</f>
        <v/>
      </c>
      <c r="U1624" s="38" t="str">
        <f aca="true">IF(ISBLANK(B1624),"",IF( ISBLANK(O1624), "", (TODAY()-O1624)/365))</f>
        <v/>
      </c>
      <c r="V1624" s="38" t="str">
        <f aca="false">IF(ISBLANK(B1624),"",IF( ISBLANK(O1624), "", ($Z$41-O1624)/365))</f>
        <v/>
      </c>
    </row>
    <row r="1625" customFormat="false" ht="15" hidden="false" customHeight="false" outlineLevel="0" collapsed="false">
      <c r="A1625" s="1" t="n">
        <v>1629</v>
      </c>
      <c r="B1625" s="28" t="n">
        <v>822</v>
      </c>
      <c r="C1625" s="29"/>
      <c r="D1625" s="30" t="str">
        <f aca="false">CONCATENATE(E1625,", ",F1625,", кв-ры: ",H1625,", агр: ",I1625,", ",W1625)</f>
        <v>, , кв-ры: 2, агр: , </v>
      </c>
      <c r="E1625" s="31"/>
      <c r="F1625" s="31"/>
      <c r="G1625" s="31"/>
      <c r="H1625" s="31" t="n">
        <v>2</v>
      </c>
      <c r="I1625" s="32"/>
      <c r="J1625" s="4"/>
      <c r="K1625" s="46"/>
      <c r="L1625" s="34" t="str">
        <f aca="false">IF(ISBLANK(K1625),"a","b")</f>
        <v>a</v>
      </c>
      <c r="M1625" s="34" t="str">
        <f aca="false">IF(ISBLANK(B1625),"",IF(L1625="b",K1625,IF(L1625="a","")))</f>
        <v/>
      </c>
      <c r="N1625" s="35" t="n">
        <f aca="false">IF(ISBLANK(B1625),"",IF( ISBLANK(K1625), , IF( ISBLANK(O1625), 1,) ))</f>
        <v>0</v>
      </c>
      <c r="O1625" s="44"/>
      <c r="P1625" s="37" t="str">
        <f aca="false">IF(ISBLANK(O1625),"a","b")</f>
        <v>a</v>
      </c>
      <c r="Q1625" s="34" t="str">
        <f aca="false">IF(ISBLANK(B1625),"",IF(P1625="b",O1625,IF(P1625="a","")))</f>
        <v/>
      </c>
      <c r="R1625" s="35" t="n">
        <f aca="false">IF(ISBLANK(B1625),"",IF( ISBLANK(O1625), , 1))</f>
        <v>0</v>
      </c>
      <c r="S1625" s="38" t="str">
        <f aca="true">IF(ISBLANK(B1625),"",IF( ISBLANK(K1625), "" , IF( ISBLANK(O1625), (TODAY()-K1625)/365, (O1625-K1625)/365)) )</f>
        <v/>
      </c>
      <c r="T1625" s="38" t="str">
        <f aca="false">IF(ISBLANK(B1625),"",IF( ISBLANK(K1625), "" , IF( ISBLANK(O1625), ($Z$41-K1625)/365, (O1625-K1625)/365)) )</f>
        <v/>
      </c>
      <c r="U1625" s="38" t="str">
        <f aca="true">IF(ISBLANK(B1625),"",IF( ISBLANK(O1625), "", (TODAY()-O1625)/365))</f>
        <v/>
      </c>
      <c r="V1625" s="38" t="str">
        <f aca="false">IF(ISBLANK(B1625),"",IF( ISBLANK(O1625), "", ($Z$41-O1625)/365))</f>
        <v/>
      </c>
    </row>
    <row r="1626" customFormat="false" ht="15" hidden="false" customHeight="false" outlineLevel="0" collapsed="false">
      <c r="A1626" s="1" t="n">
        <v>1630</v>
      </c>
      <c r="B1626" s="28" t="n">
        <v>823</v>
      </c>
      <c r="C1626" s="29" t="n">
        <v>19</v>
      </c>
      <c r="D1626" s="30" t="str">
        <f aca="false">CONCATENATE(E1626,", ",F1626,", кв-ры: ",H1626,", агр: ",I1626,", ",W1626)</f>
        <v>Поперечная, 17, кв-ры: 1, агр: не жил «8.19», </v>
      </c>
      <c r="E1626" s="31" t="s">
        <v>272</v>
      </c>
      <c r="F1626" s="31" t="n">
        <v>17</v>
      </c>
      <c r="G1626" s="31" t="n">
        <v>2</v>
      </c>
      <c r="H1626" s="31" t="n">
        <v>1</v>
      </c>
      <c r="I1626" s="32" t="s">
        <v>273</v>
      </c>
      <c r="J1626" s="4"/>
      <c r="K1626" s="46"/>
      <c r="L1626" s="34" t="str">
        <f aca="false">IF(ISBLANK(K1626),"a","b")</f>
        <v>a</v>
      </c>
      <c r="M1626" s="34" t="str">
        <f aca="false">IF(ISBLANK(B1626),"",IF(L1626="b",K1626,IF(L1626="a","")))</f>
        <v/>
      </c>
      <c r="N1626" s="35" t="n">
        <f aca="false">IF(ISBLANK(B1626),"",IF( ISBLANK(K1626), , IF( ISBLANK(O1626), 1,) ))</f>
        <v>0</v>
      </c>
      <c r="O1626" s="44"/>
      <c r="P1626" s="37" t="str">
        <f aca="false">IF(ISBLANK(O1626),"a","b")</f>
        <v>a</v>
      </c>
      <c r="Q1626" s="34" t="str">
        <f aca="false">IF(ISBLANK(B1626),"",IF(P1626="b",O1626,IF(P1626="a","")))</f>
        <v/>
      </c>
      <c r="R1626" s="35" t="n">
        <f aca="false">IF(ISBLANK(B1626),"",IF( ISBLANK(O1626), , 1))</f>
        <v>0</v>
      </c>
      <c r="S1626" s="38" t="str">
        <f aca="true">IF(ISBLANK(B1626),"",IF( ISBLANK(K1626), "" , IF( ISBLANK(O1626), (TODAY()-K1626)/365, (O1626-K1626)/365)) )</f>
        <v/>
      </c>
      <c r="T1626" s="38" t="str">
        <f aca="false">IF(ISBLANK(B1626),"",IF( ISBLANK(K1626), "" , IF( ISBLANK(O1626), ($Z$41-K1626)/365, (O1626-K1626)/365)) )</f>
        <v/>
      </c>
      <c r="U1626" s="38" t="str">
        <f aca="true">IF(ISBLANK(B1626),"",IF( ISBLANK(O1626), "", (TODAY()-O1626)/365))</f>
        <v/>
      </c>
      <c r="V1626" s="38" t="str">
        <f aca="false">IF(ISBLANK(B1626),"",IF( ISBLANK(O1626), "", ($Z$41-O1626)/365))</f>
        <v/>
      </c>
    </row>
    <row r="1627" customFormat="false" ht="15" hidden="false" customHeight="false" outlineLevel="0" collapsed="false">
      <c r="A1627" s="1" t="n">
        <v>1631</v>
      </c>
      <c r="B1627" s="28" t="n">
        <v>824</v>
      </c>
      <c r="C1627" s="29"/>
      <c r="D1627" s="30" t="str">
        <f aca="false">CONCATENATE(E1627,", ",F1627,", кв-ры: ",H1627,", агр: ",I1627,", ",W1627)</f>
        <v>, , кв-ры: 2, агр: , </v>
      </c>
      <c r="E1627" s="31"/>
      <c r="F1627" s="31"/>
      <c r="G1627" s="31"/>
      <c r="H1627" s="31" t="n">
        <v>2</v>
      </c>
      <c r="I1627" s="32"/>
      <c r="J1627" s="4"/>
      <c r="K1627" s="46"/>
      <c r="L1627" s="34" t="str">
        <f aca="false">IF(ISBLANK(K1627),"a","b")</f>
        <v>a</v>
      </c>
      <c r="M1627" s="34" t="str">
        <f aca="false">IF(ISBLANK(B1627),"",IF(L1627="b",K1627,IF(L1627="a","")))</f>
        <v/>
      </c>
      <c r="N1627" s="35" t="n">
        <f aca="false">IF(ISBLANK(B1627),"",IF( ISBLANK(K1627), , IF( ISBLANK(O1627), 1,) ))</f>
        <v>0</v>
      </c>
      <c r="O1627" s="44"/>
      <c r="P1627" s="37" t="str">
        <f aca="false">IF(ISBLANK(O1627),"a","b")</f>
        <v>a</v>
      </c>
      <c r="Q1627" s="34" t="str">
        <f aca="false">IF(ISBLANK(B1627),"",IF(P1627="b",O1627,IF(P1627="a","")))</f>
        <v/>
      </c>
      <c r="R1627" s="35" t="n">
        <f aca="false">IF(ISBLANK(B1627),"",IF( ISBLANK(O1627), , 1))</f>
        <v>0</v>
      </c>
      <c r="S1627" s="38" t="str">
        <f aca="true">IF(ISBLANK(B1627),"",IF( ISBLANK(K1627), "" , IF( ISBLANK(O1627), (TODAY()-K1627)/365, (O1627-K1627)/365)) )</f>
        <v/>
      </c>
      <c r="T1627" s="38" t="str">
        <f aca="false">IF(ISBLANK(B1627),"",IF( ISBLANK(K1627), "" , IF( ISBLANK(O1627), ($Z$41-K1627)/365, (O1627-K1627)/365)) )</f>
        <v/>
      </c>
      <c r="U1627" s="38" t="str">
        <f aca="true">IF(ISBLANK(B1627),"",IF( ISBLANK(O1627), "", (TODAY()-O1627)/365))</f>
        <v/>
      </c>
      <c r="V1627" s="38" t="str">
        <f aca="false">IF(ISBLANK(B1627),"",IF( ISBLANK(O1627), "", ($Z$41-O1627)/365))</f>
        <v/>
      </c>
    </row>
    <row r="1628" customFormat="false" ht="15" hidden="false" customHeight="false" outlineLevel="0" collapsed="false">
      <c r="A1628" s="1" t="n">
        <v>1632</v>
      </c>
      <c r="B1628" s="28" t="n">
        <v>825</v>
      </c>
      <c r="C1628" s="29" t="n">
        <v>20</v>
      </c>
      <c r="D1628" s="30" t="str">
        <f aca="false">CONCATENATE(E1628,", ",F1628,", кв-ры: ",H1628,", агр: ",I1628,", ",W1628)</f>
        <v>Поперечная, 15, кв-ры: 1, агр: , </v>
      </c>
      <c r="E1628" s="31" t="s">
        <v>272</v>
      </c>
      <c r="F1628" s="31" t="n">
        <v>15</v>
      </c>
      <c r="G1628" s="31" t="n">
        <v>3</v>
      </c>
      <c r="H1628" s="31" t="n">
        <v>1</v>
      </c>
      <c r="I1628" s="32"/>
      <c r="J1628" s="4"/>
      <c r="K1628" s="46"/>
      <c r="L1628" s="34" t="str">
        <f aca="false">IF(ISBLANK(K1628),"a","b")</f>
        <v>a</v>
      </c>
      <c r="M1628" s="34" t="str">
        <f aca="false">IF(ISBLANK(B1628),"",IF(L1628="b",K1628,IF(L1628="a","")))</f>
        <v/>
      </c>
      <c r="N1628" s="35" t="n">
        <f aca="false">IF(ISBLANK(B1628),"",IF( ISBLANK(K1628), , IF( ISBLANK(O1628), 1,) ))</f>
        <v>0</v>
      </c>
      <c r="O1628" s="44"/>
      <c r="P1628" s="37" t="str">
        <f aca="false">IF(ISBLANK(O1628),"a","b")</f>
        <v>a</v>
      </c>
      <c r="Q1628" s="34" t="str">
        <f aca="false">IF(ISBLANK(B1628),"",IF(P1628="b",O1628,IF(P1628="a","")))</f>
        <v/>
      </c>
      <c r="R1628" s="35" t="n">
        <f aca="false">IF(ISBLANK(B1628),"",IF( ISBLANK(O1628), , 1))</f>
        <v>0</v>
      </c>
      <c r="S1628" s="38" t="str">
        <f aca="true">IF(ISBLANK(B1628),"",IF( ISBLANK(K1628), "" , IF( ISBLANK(O1628), (TODAY()-K1628)/365, (O1628-K1628)/365)) )</f>
        <v/>
      </c>
      <c r="T1628" s="38" t="str">
        <f aca="false">IF(ISBLANK(B1628),"",IF( ISBLANK(K1628), "" , IF( ISBLANK(O1628), ($Z$41-K1628)/365, (O1628-K1628)/365)) )</f>
        <v/>
      </c>
      <c r="U1628" s="38" t="str">
        <f aca="true">IF(ISBLANK(B1628),"",IF( ISBLANK(O1628), "", (TODAY()-O1628)/365))</f>
        <v/>
      </c>
      <c r="V1628" s="38" t="str">
        <f aca="false">IF(ISBLANK(B1628),"",IF( ISBLANK(O1628), "", ($Z$41-O1628)/365))</f>
        <v/>
      </c>
    </row>
    <row r="1629" customFormat="false" ht="15" hidden="false" customHeight="false" outlineLevel="0" collapsed="false">
      <c r="A1629" s="1" t="n">
        <v>1633</v>
      </c>
      <c r="B1629" s="28" t="n">
        <v>826</v>
      </c>
      <c r="C1629" s="29"/>
      <c r="D1629" s="30" t="str">
        <f aca="false">CONCATENATE(E1629,", ",F1629,", кв-ры: ",H1629,", агр: ",I1629,", ",W1629)</f>
        <v>, , кв-ры: 2, агр: , </v>
      </c>
      <c r="E1629" s="31"/>
      <c r="F1629" s="31"/>
      <c r="G1629" s="31"/>
      <c r="H1629" s="31" t="n">
        <v>2</v>
      </c>
      <c r="I1629" s="32"/>
      <c r="J1629" s="4"/>
      <c r="K1629" s="46"/>
      <c r="L1629" s="34" t="str">
        <f aca="false">IF(ISBLANK(K1629),"a","b")</f>
        <v>a</v>
      </c>
      <c r="M1629" s="34" t="str">
        <f aca="false">IF(ISBLANK(B1629),"",IF(L1629="b",K1629,IF(L1629="a","")))</f>
        <v/>
      </c>
      <c r="N1629" s="35" t="n">
        <f aca="false">IF(ISBLANK(B1629),"",IF( ISBLANK(K1629), , IF( ISBLANK(O1629), 1,) ))</f>
        <v>0</v>
      </c>
      <c r="O1629" s="44"/>
      <c r="P1629" s="37" t="str">
        <f aca="false">IF(ISBLANK(O1629),"a","b")</f>
        <v>a</v>
      </c>
      <c r="Q1629" s="34" t="str">
        <f aca="false">IF(ISBLANK(B1629),"",IF(P1629="b",O1629,IF(P1629="a","")))</f>
        <v/>
      </c>
      <c r="R1629" s="35" t="n">
        <f aca="false">IF(ISBLANK(B1629),"",IF( ISBLANK(O1629), , 1))</f>
        <v>0</v>
      </c>
      <c r="S1629" s="38" t="str">
        <f aca="true">IF(ISBLANK(B1629),"",IF( ISBLANK(K1629), "" , IF( ISBLANK(O1629), (TODAY()-K1629)/365, (O1629-K1629)/365)) )</f>
        <v/>
      </c>
      <c r="T1629" s="38" t="str">
        <f aca="false">IF(ISBLANK(B1629),"",IF( ISBLANK(K1629), "" , IF( ISBLANK(O1629), ($Z$41-K1629)/365, (O1629-K1629)/365)) )</f>
        <v/>
      </c>
      <c r="U1629" s="38" t="str">
        <f aca="true">IF(ISBLANK(B1629),"",IF( ISBLANK(O1629), "", (TODAY()-O1629)/365))</f>
        <v/>
      </c>
      <c r="V1629" s="38" t="str">
        <f aca="false">IF(ISBLANK(B1629),"",IF( ISBLANK(O1629), "", ($Z$41-O1629)/365))</f>
        <v/>
      </c>
    </row>
    <row r="1630" customFormat="false" ht="15" hidden="false" customHeight="false" outlineLevel="0" collapsed="false">
      <c r="A1630" s="1" t="n">
        <v>1634</v>
      </c>
      <c r="B1630" s="28" t="n">
        <v>827</v>
      </c>
      <c r="C1630" s="29"/>
      <c r="D1630" s="30" t="str">
        <f aca="false">CONCATENATE(E1630,", ",F1630,", кв-ры: ",H1630,", агр: ",I1630,", ",W1630)</f>
        <v>, , кв-ры: 3, агр: , </v>
      </c>
      <c r="E1630" s="31"/>
      <c r="F1630" s="31"/>
      <c r="G1630" s="31"/>
      <c r="H1630" s="31" t="n">
        <v>3</v>
      </c>
      <c r="I1630" s="32"/>
      <c r="J1630" s="4"/>
      <c r="K1630" s="46"/>
      <c r="L1630" s="34" t="str">
        <f aca="false">IF(ISBLANK(K1630),"a","b")</f>
        <v>a</v>
      </c>
      <c r="M1630" s="34" t="str">
        <f aca="false">IF(ISBLANK(B1630),"",IF(L1630="b",K1630,IF(L1630="a","")))</f>
        <v/>
      </c>
      <c r="N1630" s="35" t="n">
        <f aca="false">IF(ISBLANK(B1630),"",IF( ISBLANK(K1630), , IF( ISBLANK(O1630), 1,) ))</f>
        <v>0</v>
      </c>
      <c r="O1630" s="44"/>
      <c r="P1630" s="37" t="str">
        <f aca="false">IF(ISBLANK(O1630),"a","b")</f>
        <v>a</v>
      </c>
      <c r="Q1630" s="34" t="str">
        <f aca="false">IF(ISBLANK(B1630),"",IF(P1630="b",O1630,IF(P1630="a","")))</f>
        <v/>
      </c>
      <c r="R1630" s="35" t="n">
        <f aca="false">IF(ISBLANK(B1630),"",IF( ISBLANK(O1630), , 1))</f>
        <v>0</v>
      </c>
      <c r="S1630" s="38" t="str">
        <f aca="true">IF(ISBLANK(B1630),"",IF( ISBLANK(K1630), "" , IF( ISBLANK(O1630), (TODAY()-K1630)/365, (O1630-K1630)/365)) )</f>
        <v/>
      </c>
      <c r="T1630" s="38" t="str">
        <f aca="false">IF(ISBLANK(B1630),"",IF( ISBLANK(K1630), "" , IF( ISBLANK(O1630), ($Z$41-K1630)/365, (O1630-K1630)/365)) )</f>
        <v/>
      </c>
      <c r="U1630" s="38" t="str">
        <f aca="true">IF(ISBLANK(B1630),"",IF( ISBLANK(O1630), "", (TODAY()-O1630)/365))</f>
        <v/>
      </c>
      <c r="V1630" s="38" t="str">
        <f aca="false">IF(ISBLANK(B1630),"",IF( ISBLANK(O1630), "", ($Z$41-O1630)/365))</f>
        <v/>
      </c>
    </row>
    <row r="1631" customFormat="false" ht="15" hidden="false" customHeight="false" outlineLevel="0" collapsed="false">
      <c r="A1631" s="1" t="n">
        <v>1635</v>
      </c>
      <c r="B1631" s="28" t="n">
        <v>828</v>
      </c>
      <c r="C1631" s="29" t="n">
        <v>21</v>
      </c>
      <c r="D1631" s="30" t="str">
        <f aca="false">CONCATENATE(E1631,", ",F1631,", кв-ры: ",H1631,", агр: ",I1631,", ",W1631)</f>
        <v>Поперечная, 13, кв-ры: 1, агр: , </v>
      </c>
      <c r="E1631" s="31" t="s">
        <v>272</v>
      </c>
      <c r="F1631" s="31" t="n">
        <v>13</v>
      </c>
      <c r="G1631" s="31" t="n">
        <v>2</v>
      </c>
      <c r="H1631" s="31" t="n">
        <v>1</v>
      </c>
      <c r="I1631" s="32"/>
      <c r="J1631" s="4"/>
      <c r="K1631" s="46"/>
      <c r="L1631" s="34" t="str">
        <f aca="false">IF(ISBLANK(K1631),"a","b")</f>
        <v>a</v>
      </c>
      <c r="M1631" s="34" t="str">
        <f aca="false">IF(ISBLANK(B1631),"",IF(L1631="b",K1631,IF(L1631="a","")))</f>
        <v/>
      </c>
      <c r="N1631" s="35" t="n">
        <f aca="false">IF(ISBLANK(B1631),"",IF( ISBLANK(K1631), , IF( ISBLANK(O1631), 1,) ))</f>
        <v>0</v>
      </c>
      <c r="O1631" s="44"/>
      <c r="P1631" s="37" t="str">
        <f aca="false">IF(ISBLANK(O1631),"a","b")</f>
        <v>a</v>
      </c>
      <c r="Q1631" s="34" t="str">
        <f aca="false">IF(ISBLANK(B1631),"",IF(P1631="b",O1631,IF(P1631="a","")))</f>
        <v/>
      </c>
      <c r="R1631" s="35" t="n">
        <f aca="false">IF(ISBLANK(B1631),"",IF( ISBLANK(O1631), , 1))</f>
        <v>0</v>
      </c>
      <c r="S1631" s="38" t="str">
        <f aca="true">IF(ISBLANK(B1631),"",IF( ISBLANK(K1631), "" , IF( ISBLANK(O1631), (TODAY()-K1631)/365, (O1631-K1631)/365)) )</f>
        <v/>
      </c>
      <c r="T1631" s="38" t="str">
        <f aca="false">IF(ISBLANK(B1631),"",IF( ISBLANK(K1631), "" , IF( ISBLANK(O1631), ($Z$41-K1631)/365, (O1631-K1631)/365)) )</f>
        <v/>
      </c>
      <c r="U1631" s="38" t="str">
        <f aca="true">IF(ISBLANK(B1631),"",IF( ISBLANK(O1631), "", (TODAY()-O1631)/365))</f>
        <v/>
      </c>
      <c r="V1631" s="38" t="str">
        <f aca="false">IF(ISBLANK(B1631),"",IF( ISBLANK(O1631), "", ($Z$41-O1631)/365))</f>
        <v/>
      </c>
    </row>
    <row r="1632" customFormat="false" ht="15" hidden="false" customHeight="false" outlineLevel="0" collapsed="false">
      <c r="A1632" s="1" t="n">
        <v>1636</v>
      </c>
      <c r="B1632" s="28" t="n">
        <v>829</v>
      </c>
      <c r="C1632" s="29"/>
      <c r="D1632" s="30" t="str">
        <f aca="false">CONCATENATE(E1632,", ",F1632,", кв-ры: ",H1632,", агр: ",I1632,", ",W1632)</f>
        <v>, , кв-ры: 2, агр: , </v>
      </c>
      <c r="E1632" s="31"/>
      <c r="F1632" s="31"/>
      <c r="G1632" s="31"/>
      <c r="H1632" s="31" t="n">
        <v>2</v>
      </c>
      <c r="I1632" s="32"/>
      <c r="J1632" s="4"/>
      <c r="K1632" s="46"/>
      <c r="L1632" s="34" t="str">
        <f aca="false">IF(ISBLANK(K1632),"a","b")</f>
        <v>a</v>
      </c>
      <c r="M1632" s="34" t="str">
        <f aca="false">IF(ISBLANK(B1632),"",IF(L1632="b",K1632,IF(L1632="a","")))</f>
        <v/>
      </c>
      <c r="N1632" s="35" t="n">
        <f aca="false">IF(ISBLANK(B1632),"",IF( ISBLANK(K1632), , IF( ISBLANK(O1632), 1,) ))</f>
        <v>0</v>
      </c>
      <c r="O1632" s="44"/>
      <c r="P1632" s="37" t="str">
        <f aca="false">IF(ISBLANK(O1632),"a","b")</f>
        <v>a</v>
      </c>
      <c r="Q1632" s="34" t="str">
        <f aca="false">IF(ISBLANK(B1632),"",IF(P1632="b",O1632,IF(P1632="a","")))</f>
        <v/>
      </c>
      <c r="R1632" s="35" t="n">
        <f aca="false">IF(ISBLANK(B1632),"",IF( ISBLANK(O1632), , 1))</f>
        <v>0</v>
      </c>
      <c r="S1632" s="38" t="str">
        <f aca="true">IF(ISBLANK(B1632),"",IF( ISBLANK(K1632), "" , IF( ISBLANK(O1632), (TODAY()-K1632)/365, (O1632-K1632)/365)) )</f>
        <v/>
      </c>
      <c r="T1632" s="38" t="str">
        <f aca="false">IF(ISBLANK(B1632),"",IF( ISBLANK(K1632), "" , IF( ISBLANK(O1632), ($Z$41-K1632)/365, (O1632-K1632)/365)) )</f>
        <v/>
      </c>
      <c r="U1632" s="38" t="str">
        <f aca="true">IF(ISBLANK(B1632),"",IF( ISBLANK(O1632), "", (TODAY()-O1632)/365))</f>
        <v/>
      </c>
      <c r="V1632" s="38" t="str">
        <f aca="false">IF(ISBLANK(B1632),"",IF( ISBLANK(O1632), "", ($Z$41-O1632)/365))</f>
        <v/>
      </c>
    </row>
    <row r="1633" customFormat="false" ht="15" hidden="false" customHeight="false" outlineLevel="0" collapsed="false">
      <c r="A1633" s="1" t="n">
        <v>1637</v>
      </c>
      <c r="B1633" s="28" t="n">
        <v>830</v>
      </c>
      <c r="C1633" s="29" t="n">
        <v>22</v>
      </c>
      <c r="D1633" s="30" t="str">
        <f aca="false">CONCATENATE(E1633,", ",F1633,", кв-ры: ",H1633,", агр: ",I1633,", ",W1633)</f>
        <v>Поперечная, 11, кв-ры: 1, агр: не жил «8.19», </v>
      </c>
      <c r="E1633" s="31" t="s">
        <v>272</v>
      </c>
      <c r="F1633" s="31" t="n">
        <v>11</v>
      </c>
      <c r="G1633" s="31" t="n">
        <v>1</v>
      </c>
      <c r="H1633" s="31" t="n">
        <v>1</v>
      </c>
      <c r="I1633" s="32" t="s">
        <v>273</v>
      </c>
      <c r="J1633" s="4"/>
      <c r="K1633" s="46"/>
      <c r="L1633" s="34" t="str">
        <f aca="false">IF(ISBLANK(K1633),"a","b")</f>
        <v>a</v>
      </c>
      <c r="M1633" s="34" t="str">
        <f aca="false">IF(ISBLANK(B1633),"",IF(L1633="b",K1633,IF(L1633="a","")))</f>
        <v/>
      </c>
      <c r="N1633" s="35" t="n">
        <f aca="false">IF(ISBLANK(B1633),"",IF( ISBLANK(K1633), , IF( ISBLANK(O1633), 1,) ))</f>
        <v>0</v>
      </c>
      <c r="O1633" s="44"/>
      <c r="P1633" s="37" t="str">
        <f aca="false">IF(ISBLANK(O1633),"a","b")</f>
        <v>a</v>
      </c>
      <c r="Q1633" s="34" t="str">
        <f aca="false">IF(ISBLANK(B1633),"",IF(P1633="b",O1633,IF(P1633="a","")))</f>
        <v/>
      </c>
      <c r="R1633" s="35" t="n">
        <f aca="false">IF(ISBLANK(B1633),"",IF( ISBLANK(O1633), , 1))</f>
        <v>0</v>
      </c>
      <c r="S1633" s="38" t="str">
        <f aca="true">IF(ISBLANK(B1633),"",IF( ISBLANK(K1633), "" , IF( ISBLANK(O1633), (TODAY()-K1633)/365, (O1633-K1633)/365)) )</f>
        <v/>
      </c>
      <c r="T1633" s="38" t="str">
        <f aca="false">IF(ISBLANK(B1633),"",IF( ISBLANK(K1633), "" , IF( ISBLANK(O1633), ($Z$41-K1633)/365, (O1633-K1633)/365)) )</f>
        <v/>
      </c>
      <c r="U1633" s="38" t="str">
        <f aca="true">IF(ISBLANK(B1633),"",IF( ISBLANK(O1633), "", (TODAY()-O1633)/365))</f>
        <v/>
      </c>
      <c r="V1633" s="38" t="str">
        <f aca="false">IF(ISBLANK(B1633),"",IF( ISBLANK(O1633), "", ($Z$41-O1633)/365))</f>
        <v/>
      </c>
    </row>
    <row r="1634" customFormat="false" ht="15" hidden="false" customHeight="false" outlineLevel="0" collapsed="false">
      <c r="A1634" s="1" t="n">
        <v>1638</v>
      </c>
      <c r="B1634" s="28" t="n">
        <v>831</v>
      </c>
      <c r="C1634" s="29" t="n">
        <v>23</v>
      </c>
      <c r="D1634" s="30" t="str">
        <f aca="false">CONCATENATE(E1634,", ",F1634,", кв-ры: ",H1634,", агр: ",I1634,", ",W1634)</f>
        <v>Поперечная, 8, кв-ры: 1, агр: , </v>
      </c>
      <c r="E1634" s="31" t="s">
        <v>272</v>
      </c>
      <c r="F1634" s="31" t="n">
        <v>8</v>
      </c>
      <c r="G1634" s="31" t="n">
        <v>1</v>
      </c>
      <c r="H1634" s="31" t="n">
        <v>1</v>
      </c>
      <c r="I1634" s="32"/>
      <c r="J1634" s="4"/>
      <c r="K1634" s="46"/>
      <c r="L1634" s="34" t="str">
        <f aca="false">IF(ISBLANK(K1634),"a","b")</f>
        <v>a</v>
      </c>
      <c r="M1634" s="34" t="str">
        <f aca="false">IF(ISBLANK(B1634),"",IF(L1634="b",K1634,IF(L1634="a","")))</f>
        <v/>
      </c>
      <c r="N1634" s="35" t="n">
        <f aca="false">IF(ISBLANK(B1634),"",IF( ISBLANK(K1634), , IF( ISBLANK(O1634), 1,) ))</f>
        <v>0</v>
      </c>
      <c r="O1634" s="44"/>
      <c r="P1634" s="37" t="str">
        <f aca="false">IF(ISBLANK(O1634),"a","b")</f>
        <v>a</v>
      </c>
      <c r="Q1634" s="34" t="str">
        <f aca="false">IF(ISBLANK(B1634),"",IF(P1634="b",O1634,IF(P1634="a","")))</f>
        <v/>
      </c>
      <c r="R1634" s="35" t="n">
        <f aca="false">IF(ISBLANK(B1634),"",IF( ISBLANK(O1634), , 1))</f>
        <v>0</v>
      </c>
      <c r="S1634" s="38" t="str">
        <f aca="true">IF(ISBLANK(B1634),"",IF( ISBLANK(K1634), "" , IF( ISBLANK(O1634), (TODAY()-K1634)/365, (O1634-K1634)/365)) )</f>
        <v/>
      </c>
      <c r="T1634" s="38" t="str">
        <f aca="false">IF(ISBLANK(B1634),"",IF( ISBLANK(K1634), "" , IF( ISBLANK(O1634), ($Z$41-K1634)/365, (O1634-K1634)/365)) )</f>
        <v/>
      </c>
      <c r="U1634" s="38" t="str">
        <f aca="true">IF(ISBLANK(B1634),"",IF( ISBLANK(O1634), "", (TODAY()-O1634)/365))</f>
        <v/>
      </c>
      <c r="V1634" s="38" t="str">
        <f aca="false">IF(ISBLANK(B1634),"",IF( ISBLANK(O1634), "", ($Z$41-O1634)/365))</f>
        <v/>
      </c>
    </row>
    <row r="1635" customFormat="false" ht="15" hidden="false" customHeight="false" outlineLevel="0" collapsed="false">
      <c r="A1635" s="1" t="n">
        <v>1639</v>
      </c>
      <c r="B1635" s="28" t="n">
        <v>832</v>
      </c>
      <c r="C1635" s="29" t="n">
        <v>24</v>
      </c>
      <c r="D1635" s="30" t="str">
        <f aca="false">CONCATENATE(E1635,", ",F1635,", кв-ры: ",H1635,", агр: ",I1635,", ",W1635)</f>
        <v>Поперечная, 4, кв-ры: 1, агр: , </v>
      </c>
      <c r="E1635" s="31" t="s">
        <v>272</v>
      </c>
      <c r="F1635" s="31" t="n">
        <v>4</v>
      </c>
      <c r="G1635" s="31" t="n">
        <v>4</v>
      </c>
      <c r="H1635" s="31" t="n">
        <v>1</v>
      </c>
      <c r="I1635" s="32"/>
      <c r="J1635" s="4"/>
      <c r="K1635" s="46"/>
      <c r="L1635" s="34" t="str">
        <f aca="false">IF(ISBLANK(K1635),"a","b")</f>
        <v>a</v>
      </c>
      <c r="M1635" s="34" t="str">
        <f aca="false">IF(ISBLANK(B1635),"",IF(L1635="b",K1635,IF(L1635="a","")))</f>
        <v/>
      </c>
      <c r="N1635" s="35" t="n">
        <f aca="false">IF(ISBLANK(B1635),"",IF( ISBLANK(K1635), , IF( ISBLANK(O1635), 1,) ))</f>
        <v>0</v>
      </c>
      <c r="O1635" s="44"/>
      <c r="P1635" s="37" t="str">
        <f aca="false">IF(ISBLANK(O1635),"a","b")</f>
        <v>a</v>
      </c>
      <c r="Q1635" s="34" t="str">
        <f aca="false">IF(ISBLANK(B1635),"",IF(P1635="b",O1635,IF(P1635="a","")))</f>
        <v/>
      </c>
      <c r="R1635" s="35" t="n">
        <f aca="false">IF(ISBLANK(B1635),"",IF( ISBLANK(O1635), , 1))</f>
        <v>0</v>
      </c>
      <c r="S1635" s="38" t="str">
        <f aca="true">IF(ISBLANK(B1635),"",IF( ISBLANK(K1635), "" , IF( ISBLANK(O1635), (TODAY()-K1635)/365, (O1635-K1635)/365)) )</f>
        <v/>
      </c>
      <c r="T1635" s="38" t="str">
        <f aca="false">IF(ISBLANK(B1635),"",IF( ISBLANK(K1635), "" , IF( ISBLANK(O1635), ($Z$41-K1635)/365, (O1635-K1635)/365)) )</f>
        <v/>
      </c>
      <c r="U1635" s="38" t="str">
        <f aca="true">IF(ISBLANK(B1635),"",IF( ISBLANK(O1635), "", (TODAY()-O1635)/365))</f>
        <v/>
      </c>
      <c r="V1635" s="38" t="str">
        <f aca="false">IF(ISBLANK(B1635),"",IF( ISBLANK(O1635), "", ($Z$41-O1635)/365))</f>
        <v/>
      </c>
    </row>
    <row r="1636" customFormat="false" ht="15" hidden="false" customHeight="false" outlineLevel="0" collapsed="false">
      <c r="A1636" s="1" t="n">
        <v>1640</v>
      </c>
      <c r="B1636" s="28" t="n">
        <v>833</v>
      </c>
      <c r="C1636" s="29"/>
      <c r="D1636" s="30" t="str">
        <f aca="false">CONCATENATE(E1636,", ",F1636,", кв-ры: ",H1636,", агр: ",I1636,", ",W1636)</f>
        <v>, , кв-ры: 2, агр: , </v>
      </c>
      <c r="E1636" s="31"/>
      <c r="F1636" s="31"/>
      <c r="G1636" s="31"/>
      <c r="H1636" s="31" t="n">
        <v>2</v>
      </c>
      <c r="I1636" s="32"/>
      <c r="J1636" s="4"/>
      <c r="K1636" s="46"/>
      <c r="L1636" s="34" t="str">
        <f aca="false">IF(ISBLANK(K1636),"a","b")</f>
        <v>a</v>
      </c>
      <c r="M1636" s="34" t="str">
        <f aca="false">IF(ISBLANK(B1636),"",IF(L1636="b",K1636,IF(L1636="a","")))</f>
        <v/>
      </c>
      <c r="N1636" s="35" t="n">
        <f aca="false">IF(ISBLANK(B1636),"",IF( ISBLANK(K1636), , IF( ISBLANK(O1636), 1,) ))</f>
        <v>0</v>
      </c>
      <c r="O1636" s="44"/>
      <c r="P1636" s="37" t="str">
        <f aca="false">IF(ISBLANK(O1636),"a","b")</f>
        <v>a</v>
      </c>
      <c r="Q1636" s="34" t="str">
        <f aca="false">IF(ISBLANK(B1636),"",IF(P1636="b",O1636,IF(P1636="a","")))</f>
        <v/>
      </c>
      <c r="R1636" s="35" t="n">
        <f aca="false">IF(ISBLANK(B1636),"",IF( ISBLANK(O1636), , 1))</f>
        <v>0</v>
      </c>
      <c r="S1636" s="38" t="str">
        <f aca="true">IF(ISBLANK(B1636),"",IF( ISBLANK(K1636), "" , IF( ISBLANK(O1636), (TODAY()-K1636)/365, (O1636-K1636)/365)) )</f>
        <v/>
      </c>
      <c r="T1636" s="38" t="str">
        <f aca="false">IF(ISBLANK(B1636),"",IF( ISBLANK(K1636), "" , IF( ISBLANK(O1636), ($Z$41-K1636)/365, (O1636-K1636)/365)) )</f>
        <v/>
      </c>
      <c r="U1636" s="38" t="str">
        <f aca="true">IF(ISBLANK(B1636),"",IF( ISBLANK(O1636), "", (TODAY()-O1636)/365))</f>
        <v/>
      </c>
      <c r="V1636" s="38" t="str">
        <f aca="false">IF(ISBLANK(B1636),"",IF( ISBLANK(O1636), "", ($Z$41-O1636)/365))</f>
        <v/>
      </c>
    </row>
    <row r="1637" customFormat="false" ht="15" hidden="false" customHeight="false" outlineLevel="0" collapsed="false">
      <c r="A1637" s="1" t="n">
        <v>1641</v>
      </c>
      <c r="B1637" s="28" t="n">
        <v>834</v>
      </c>
      <c r="C1637" s="29"/>
      <c r="D1637" s="30" t="str">
        <f aca="false">CONCATENATE(E1637,", ",F1637,", кв-ры: ",H1637,", агр: ",I1637,", ",W1637)</f>
        <v>, , кв-ры: 3, агр: , </v>
      </c>
      <c r="E1637" s="31"/>
      <c r="F1637" s="31"/>
      <c r="G1637" s="31"/>
      <c r="H1637" s="31" t="n">
        <v>3</v>
      </c>
      <c r="I1637" s="32"/>
      <c r="J1637" s="4"/>
      <c r="K1637" s="46"/>
      <c r="L1637" s="34" t="str">
        <f aca="false">IF(ISBLANK(K1637),"a","b")</f>
        <v>a</v>
      </c>
      <c r="M1637" s="34" t="str">
        <f aca="false">IF(ISBLANK(B1637),"",IF(L1637="b",K1637,IF(L1637="a","")))</f>
        <v/>
      </c>
      <c r="N1637" s="35" t="n">
        <f aca="false">IF(ISBLANK(B1637),"",IF( ISBLANK(K1637), , IF( ISBLANK(O1637), 1,) ))</f>
        <v>0</v>
      </c>
      <c r="O1637" s="44"/>
      <c r="P1637" s="37" t="str">
        <f aca="false">IF(ISBLANK(O1637),"a","b")</f>
        <v>a</v>
      </c>
      <c r="Q1637" s="34" t="str">
        <f aca="false">IF(ISBLANK(B1637),"",IF(P1637="b",O1637,IF(P1637="a","")))</f>
        <v/>
      </c>
      <c r="R1637" s="35" t="n">
        <f aca="false">IF(ISBLANK(B1637),"",IF( ISBLANK(O1637), , 1))</f>
        <v>0</v>
      </c>
      <c r="S1637" s="38" t="str">
        <f aca="true">IF(ISBLANK(B1637),"",IF( ISBLANK(K1637), "" , IF( ISBLANK(O1637), (TODAY()-K1637)/365, (O1637-K1637)/365)) )</f>
        <v/>
      </c>
      <c r="T1637" s="38" t="str">
        <f aca="false">IF(ISBLANK(B1637),"",IF( ISBLANK(K1637), "" , IF( ISBLANK(O1637), ($Z$41-K1637)/365, (O1637-K1637)/365)) )</f>
        <v/>
      </c>
      <c r="U1637" s="38" t="str">
        <f aca="true">IF(ISBLANK(B1637),"",IF( ISBLANK(O1637), "", (TODAY()-O1637)/365))</f>
        <v/>
      </c>
      <c r="V1637" s="38" t="str">
        <f aca="false">IF(ISBLANK(B1637),"",IF( ISBLANK(O1637), "", ($Z$41-O1637)/365))</f>
        <v/>
      </c>
    </row>
    <row r="1638" customFormat="false" ht="15" hidden="false" customHeight="false" outlineLevel="0" collapsed="false">
      <c r="A1638" s="1" t="n">
        <v>1642</v>
      </c>
      <c r="B1638" s="28" t="n">
        <v>835</v>
      </c>
      <c r="C1638" s="29"/>
      <c r="D1638" s="30" t="str">
        <f aca="false">CONCATENATE(E1638,", ",F1638,", кв-ры: ",H1638,", агр: ",I1638,", ",W1638)</f>
        <v>, , кв-ры: 4, агр: , </v>
      </c>
      <c r="E1638" s="31"/>
      <c r="F1638" s="31"/>
      <c r="G1638" s="31"/>
      <c r="H1638" s="31" t="n">
        <v>4</v>
      </c>
      <c r="I1638" s="32"/>
      <c r="J1638" s="4"/>
      <c r="K1638" s="46"/>
      <c r="L1638" s="34" t="str">
        <f aca="false">IF(ISBLANK(K1638),"a","b")</f>
        <v>a</v>
      </c>
      <c r="M1638" s="34" t="str">
        <f aca="false">IF(ISBLANK(B1638),"",IF(L1638="b",K1638,IF(L1638="a","")))</f>
        <v/>
      </c>
      <c r="N1638" s="35" t="n">
        <f aca="false">IF(ISBLANK(B1638),"",IF( ISBLANK(K1638), , IF( ISBLANK(O1638), 1,) ))</f>
        <v>0</v>
      </c>
      <c r="O1638" s="44"/>
      <c r="P1638" s="37" t="str">
        <f aca="false">IF(ISBLANK(O1638),"a","b")</f>
        <v>a</v>
      </c>
      <c r="Q1638" s="34" t="str">
        <f aca="false">IF(ISBLANK(B1638),"",IF(P1638="b",O1638,IF(P1638="a","")))</f>
        <v/>
      </c>
      <c r="R1638" s="35" t="n">
        <f aca="false">IF(ISBLANK(B1638),"",IF( ISBLANK(O1638), , 1))</f>
        <v>0</v>
      </c>
      <c r="S1638" s="38" t="str">
        <f aca="true">IF(ISBLANK(B1638),"",IF( ISBLANK(K1638), "" , IF( ISBLANK(O1638), (TODAY()-K1638)/365, (O1638-K1638)/365)) )</f>
        <v/>
      </c>
      <c r="T1638" s="38" t="str">
        <f aca="false">IF(ISBLANK(B1638),"",IF( ISBLANK(K1638), "" , IF( ISBLANK(O1638), ($Z$41-K1638)/365, (O1638-K1638)/365)) )</f>
        <v/>
      </c>
      <c r="U1638" s="38" t="str">
        <f aca="true">IF(ISBLANK(B1638),"",IF( ISBLANK(O1638), "", (TODAY()-O1638)/365))</f>
        <v/>
      </c>
      <c r="V1638" s="38" t="str">
        <f aca="false">IF(ISBLANK(B1638),"",IF( ISBLANK(O1638), "", ($Z$41-O1638)/365))</f>
        <v/>
      </c>
    </row>
    <row r="1639" customFormat="false" ht="15" hidden="false" customHeight="false" outlineLevel="0" collapsed="false">
      <c r="A1639" s="1" t="n">
        <v>1643</v>
      </c>
      <c r="B1639" s="28" t="n">
        <v>836</v>
      </c>
      <c r="C1639" s="29" t="n">
        <v>25</v>
      </c>
      <c r="D1639" s="30" t="str">
        <f aca="false">CONCATENATE(E1639,", ",F1639,", кв-ры: ",H1639,", агр: ",I1639,", ",W1639)</f>
        <v>Поперечная, 3, кв-ры: 1, агр: , </v>
      </c>
      <c r="E1639" s="31" t="s">
        <v>272</v>
      </c>
      <c r="F1639" s="31" t="n">
        <v>3</v>
      </c>
      <c r="G1639" s="31" t="n">
        <v>4</v>
      </c>
      <c r="H1639" s="31" t="n">
        <v>1</v>
      </c>
      <c r="I1639" s="32"/>
      <c r="J1639" s="4"/>
      <c r="K1639" s="46"/>
      <c r="L1639" s="34" t="str">
        <f aca="false">IF(ISBLANK(K1639),"a","b")</f>
        <v>a</v>
      </c>
      <c r="M1639" s="34" t="str">
        <f aca="false">IF(ISBLANK(B1639),"",IF(L1639="b",K1639,IF(L1639="a","")))</f>
        <v/>
      </c>
      <c r="N1639" s="35" t="n">
        <f aca="false">IF(ISBLANK(B1639),"",IF( ISBLANK(K1639), , IF( ISBLANK(O1639), 1,) ))</f>
        <v>0</v>
      </c>
      <c r="O1639" s="44"/>
      <c r="P1639" s="37" t="str">
        <f aca="false">IF(ISBLANK(O1639),"a","b")</f>
        <v>a</v>
      </c>
      <c r="Q1639" s="34" t="str">
        <f aca="false">IF(ISBLANK(B1639),"",IF(P1639="b",O1639,IF(P1639="a","")))</f>
        <v/>
      </c>
      <c r="R1639" s="35" t="n">
        <f aca="false">IF(ISBLANK(B1639),"",IF( ISBLANK(O1639), , 1))</f>
        <v>0</v>
      </c>
      <c r="S1639" s="38" t="str">
        <f aca="true">IF(ISBLANK(B1639),"",IF( ISBLANK(K1639), "" , IF( ISBLANK(O1639), (TODAY()-K1639)/365, (O1639-K1639)/365)) )</f>
        <v/>
      </c>
      <c r="T1639" s="38" t="str">
        <f aca="false">IF(ISBLANK(B1639),"",IF( ISBLANK(K1639), "" , IF( ISBLANK(O1639), ($Z$41-K1639)/365, (O1639-K1639)/365)) )</f>
        <v/>
      </c>
      <c r="U1639" s="38" t="str">
        <f aca="true">IF(ISBLANK(B1639),"",IF( ISBLANK(O1639), "", (TODAY()-O1639)/365))</f>
        <v/>
      </c>
      <c r="V1639" s="38" t="str">
        <f aca="false">IF(ISBLANK(B1639),"",IF( ISBLANK(O1639), "", ($Z$41-O1639)/365))</f>
        <v/>
      </c>
    </row>
    <row r="1640" customFormat="false" ht="15" hidden="false" customHeight="false" outlineLevel="0" collapsed="false">
      <c r="A1640" s="1" t="n">
        <v>1644</v>
      </c>
      <c r="B1640" s="28" t="n">
        <v>837</v>
      </c>
      <c r="C1640" s="29"/>
      <c r="D1640" s="30" t="str">
        <f aca="false">CONCATENATE(E1640,", ",F1640,", кв-ры: ",H1640,", агр: ",I1640,", ",W1640)</f>
        <v>, , кв-ры: 2, агр: , </v>
      </c>
      <c r="E1640" s="31"/>
      <c r="F1640" s="31"/>
      <c r="G1640" s="31"/>
      <c r="H1640" s="31" t="n">
        <v>2</v>
      </c>
      <c r="I1640" s="32"/>
      <c r="J1640" s="4"/>
      <c r="K1640" s="46"/>
      <c r="L1640" s="34" t="str">
        <f aca="false">IF(ISBLANK(K1640),"a","b")</f>
        <v>a</v>
      </c>
      <c r="M1640" s="34" t="str">
        <f aca="false">IF(ISBLANK(B1640),"",IF(L1640="b",K1640,IF(L1640="a","")))</f>
        <v/>
      </c>
      <c r="N1640" s="35" t="n">
        <f aca="false">IF(ISBLANK(B1640),"",IF( ISBLANK(K1640), , IF( ISBLANK(O1640), 1,) ))</f>
        <v>0</v>
      </c>
      <c r="O1640" s="44"/>
      <c r="P1640" s="37" t="str">
        <f aca="false">IF(ISBLANK(O1640),"a","b")</f>
        <v>a</v>
      </c>
      <c r="Q1640" s="34" t="str">
        <f aca="false">IF(ISBLANK(B1640),"",IF(P1640="b",O1640,IF(P1640="a","")))</f>
        <v/>
      </c>
      <c r="R1640" s="35" t="n">
        <f aca="false">IF(ISBLANK(B1640),"",IF( ISBLANK(O1640), , 1))</f>
        <v>0</v>
      </c>
      <c r="S1640" s="38" t="str">
        <f aca="true">IF(ISBLANK(B1640),"",IF( ISBLANK(K1640), "" , IF( ISBLANK(O1640), (TODAY()-K1640)/365, (O1640-K1640)/365)) )</f>
        <v/>
      </c>
      <c r="T1640" s="38" t="str">
        <f aca="false">IF(ISBLANK(B1640),"",IF( ISBLANK(K1640), "" , IF( ISBLANK(O1640), ($Z$41-K1640)/365, (O1640-K1640)/365)) )</f>
        <v/>
      </c>
      <c r="U1640" s="38" t="str">
        <f aca="true">IF(ISBLANK(B1640),"",IF( ISBLANK(O1640), "", (TODAY()-O1640)/365))</f>
        <v/>
      </c>
      <c r="V1640" s="38" t="str">
        <f aca="false">IF(ISBLANK(B1640),"",IF( ISBLANK(O1640), "", ($Z$41-O1640)/365))</f>
        <v/>
      </c>
    </row>
    <row r="1641" customFormat="false" ht="15" hidden="false" customHeight="false" outlineLevel="0" collapsed="false">
      <c r="A1641" s="1" t="n">
        <v>1645</v>
      </c>
      <c r="B1641" s="28" t="n">
        <v>838</v>
      </c>
      <c r="C1641" s="29"/>
      <c r="D1641" s="30" t="str">
        <f aca="false">CONCATENATE(E1641,", ",F1641,", кв-ры: ",H1641,", агр: ",I1641,", ",W1641)</f>
        <v>, , кв-ры: 3, агр: , </v>
      </c>
      <c r="E1641" s="31"/>
      <c r="F1641" s="31"/>
      <c r="G1641" s="31"/>
      <c r="H1641" s="31" t="n">
        <v>3</v>
      </c>
      <c r="I1641" s="32"/>
      <c r="J1641" s="4"/>
      <c r="K1641" s="46"/>
      <c r="L1641" s="34" t="str">
        <f aca="false">IF(ISBLANK(K1641),"a","b")</f>
        <v>a</v>
      </c>
      <c r="M1641" s="34" t="str">
        <f aca="false">IF(ISBLANK(B1641),"",IF(L1641="b",K1641,IF(L1641="a","")))</f>
        <v/>
      </c>
      <c r="N1641" s="35" t="n">
        <f aca="false">IF(ISBLANK(B1641),"",IF( ISBLANK(K1641), , IF( ISBLANK(O1641), 1,) ))</f>
        <v>0</v>
      </c>
      <c r="O1641" s="44"/>
      <c r="P1641" s="37" t="str">
        <f aca="false">IF(ISBLANK(O1641),"a","b")</f>
        <v>a</v>
      </c>
      <c r="Q1641" s="34" t="str">
        <f aca="false">IF(ISBLANK(B1641),"",IF(P1641="b",O1641,IF(P1641="a","")))</f>
        <v/>
      </c>
      <c r="R1641" s="35" t="n">
        <f aca="false">IF(ISBLANK(B1641),"",IF( ISBLANK(O1641), , 1))</f>
        <v>0</v>
      </c>
      <c r="S1641" s="38" t="str">
        <f aca="true">IF(ISBLANK(B1641),"",IF( ISBLANK(K1641), "" , IF( ISBLANK(O1641), (TODAY()-K1641)/365, (O1641-K1641)/365)) )</f>
        <v/>
      </c>
      <c r="T1641" s="38" t="str">
        <f aca="false">IF(ISBLANK(B1641),"",IF( ISBLANK(K1641), "" , IF( ISBLANK(O1641), ($Z$41-K1641)/365, (O1641-K1641)/365)) )</f>
        <v/>
      </c>
      <c r="U1641" s="38" t="str">
        <f aca="true">IF(ISBLANK(B1641),"",IF( ISBLANK(O1641), "", (TODAY()-O1641)/365))</f>
        <v/>
      </c>
      <c r="V1641" s="38" t="str">
        <f aca="false">IF(ISBLANK(B1641),"",IF( ISBLANK(O1641), "", ($Z$41-O1641)/365))</f>
        <v/>
      </c>
    </row>
    <row r="1642" customFormat="false" ht="15" hidden="false" customHeight="false" outlineLevel="0" collapsed="false">
      <c r="A1642" s="1" t="n">
        <v>1646</v>
      </c>
      <c r="B1642" s="28" t="n">
        <v>839</v>
      </c>
      <c r="C1642" s="29"/>
      <c r="D1642" s="30" t="str">
        <f aca="false">CONCATENATE(E1642,", ",F1642,", кв-ры: ",H1642,", агр: ",I1642,", ",W1642)</f>
        <v>, , кв-ры: 4, агр: , </v>
      </c>
      <c r="E1642" s="31"/>
      <c r="F1642" s="31"/>
      <c r="G1642" s="31"/>
      <c r="H1642" s="31" t="n">
        <v>4</v>
      </c>
      <c r="I1642" s="32"/>
      <c r="J1642" s="4"/>
      <c r="K1642" s="46"/>
      <c r="L1642" s="34" t="str">
        <f aca="false">IF(ISBLANK(K1642),"a","b")</f>
        <v>a</v>
      </c>
      <c r="M1642" s="34" t="str">
        <f aca="false">IF(ISBLANK(B1642),"",IF(L1642="b",K1642,IF(L1642="a","")))</f>
        <v/>
      </c>
      <c r="N1642" s="35" t="n">
        <f aca="false">IF(ISBLANK(B1642),"",IF( ISBLANK(K1642), , IF( ISBLANK(O1642), 1,) ))</f>
        <v>0</v>
      </c>
      <c r="O1642" s="44"/>
      <c r="P1642" s="37" t="str">
        <f aca="false">IF(ISBLANK(O1642),"a","b")</f>
        <v>a</v>
      </c>
      <c r="Q1642" s="34" t="str">
        <f aca="false">IF(ISBLANK(B1642),"",IF(P1642="b",O1642,IF(P1642="a","")))</f>
        <v/>
      </c>
      <c r="R1642" s="35" t="n">
        <f aca="false">IF(ISBLANK(B1642),"",IF( ISBLANK(O1642), , 1))</f>
        <v>0</v>
      </c>
      <c r="S1642" s="38" t="str">
        <f aca="true">IF(ISBLANK(B1642),"",IF( ISBLANK(K1642), "" , IF( ISBLANK(O1642), (TODAY()-K1642)/365, (O1642-K1642)/365)) )</f>
        <v/>
      </c>
      <c r="T1642" s="38" t="str">
        <f aca="false">IF(ISBLANK(B1642),"",IF( ISBLANK(K1642), "" , IF( ISBLANK(O1642), ($Z$41-K1642)/365, (O1642-K1642)/365)) )</f>
        <v/>
      </c>
      <c r="U1642" s="38" t="str">
        <f aca="true">IF(ISBLANK(B1642),"",IF( ISBLANK(O1642), "", (TODAY()-O1642)/365))</f>
        <v/>
      </c>
      <c r="V1642" s="38" t="str">
        <f aca="false">IF(ISBLANK(B1642),"",IF( ISBLANK(O1642), "", ($Z$41-O1642)/365))</f>
        <v/>
      </c>
    </row>
    <row r="1643" customFormat="false" ht="15" hidden="false" customHeight="false" outlineLevel="0" collapsed="false">
      <c r="A1643" s="1" t="n">
        <v>1647</v>
      </c>
      <c r="B1643" s="28" t="n">
        <v>840</v>
      </c>
      <c r="C1643" s="29" t="n">
        <v>1</v>
      </c>
      <c r="D1643" s="30" t="str">
        <f aca="false">CONCATENATE(E1643,", ",F1643,", кв-ры: ",H1643,", агр: ",I1643,", ",W1643)</f>
        <v>Ларионова, 1, кв-ры: 1, агр: , </v>
      </c>
      <c r="E1643" s="31" t="s">
        <v>274</v>
      </c>
      <c r="F1643" s="31" t="n">
        <v>1</v>
      </c>
      <c r="G1643" s="31" t="n">
        <v>1</v>
      </c>
      <c r="H1643" s="31" t="n">
        <v>1</v>
      </c>
      <c r="I1643" s="32"/>
      <c r="J1643" s="4"/>
      <c r="K1643" s="46"/>
      <c r="L1643" s="34" t="str">
        <f aca="false">IF(ISBLANK(K1643),"a","b")</f>
        <v>a</v>
      </c>
      <c r="M1643" s="34" t="str">
        <f aca="false">IF(ISBLANK(B1643),"",IF(L1643="b",K1643,IF(L1643="a","")))</f>
        <v/>
      </c>
      <c r="N1643" s="35" t="n">
        <f aca="false">IF(ISBLANK(B1643),"",IF( ISBLANK(K1643), , IF( ISBLANK(O1643), 1,) ))</f>
        <v>0</v>
      </c>
      <c r="O1643" s="44"/>
      <c r="P1643" s="37" t="str">
        <f aca="false">IF(ISBLANK(O1643),"a","b")</f>
        <v>a</v>
      </c>
      <c r="Q1643" s="34" t="str">
        <f aca="false">IF(ISBLANK(B1643),"",IF(P1643="b",O1643,IF(P1643="a","")))</f>
        <v/>
      </c>
      <c r="R1643" s="35" t="n">
        <f aca="false">IF(ISBLANK(B1643),"",IF( ISBLANK(O1643), , 1))</f>
        <v>0</v>
      </c>
      <c r="S1643" s="38" t="str">
        <f aca="true">IF(ISBLANK(B1643),"",IF( ISBLANK(K1643), "" , IF( ISBLANK(O1643), (TODAY()-K1643)/365, (O1643-K1643)/365)) )</f>
        <v/>
      </c>
      <c r="T1643" s="38" t="str">
        <f aca="false">IF(ISBLANK(B1643),"",IF( ISBLANK(K1643), "" , IF( ISBLANK(O1643), ($Z$41-K1643)/365, (O1643-K1643)/365)) )</f>
        <v/>
      </c>
      <c r="U1643" s="38" t="str">
        <f aca="true">IF(ISBLANK(B1643),"",IF( ISBLANK(O1643), "", (TODAY()-O1643)/365))</f>
        <v/>
      </c>
      <c r="V1643" s="38" t="str">
        <f aca="false">IF(ISBLANK(B1643),"",IF( ISBLANK(O1643), "", ($Z$41-O1643)/365))</f>
        <v/>
      </c>
    </row>
    <row r="1644" customFormat="false" ht="15" hidden="false" customHeight="false" outlineLevel="0" collapsed="false">
      <c r="A1644" s="1" t="n">
        <v>1648</v>
      </c>
      <c r="B1644" s="28" t="n">
        <v>841</v>
      </c>
      <c r="C1644" s="29" t="n">
        <v>2</v>
      </c>
      <c r="D1644" s="30" t="str">
        <f aca="false">CONCATENATE(E1644,", ",F1644,", кв-ры: ",H1644,", агр: ",I1644,", ",W1644)</f>
        <v>Ларионова, 3, кв-ры: 1, агр: , </v>
      </c>
      <c r="E1644" s="31" t="s">
        <v>274</v>
      </c>
      <c r="F1644" s="31" t="n">
        <v>3</v>
      </c>
      <c r="G1644" s="31" t="n">
        <v>2</v>
      </c>
      <c r="H1644" s="31" t="n">
        <v>1</v>
      </c>
      <c r="I1644" s="32"/>
      <c r="J1644" s="4"/>
      <c r="K1644" s="46"/>
      <c r="L1644" s="34" t="str">
        <f aca="false">IF(ISBLANK(K1644),"a","b")</f>
        <v>a</v>
      </c>
      <c r="M1644" s="34" t="str">
        <f aca="false">IF(ISBLANK(B1644),"",IF(L1644="b",K1644,IF(L1644="a","")))</f>
        <v/>
      </c>
      <c r="N1644" s="35" t="n">
        <f aca="false">IF(ISBLANK(B1644),"",IF( ISBLANK(K1644), , IF( ISBLANK(O1644), 1,) ))</f>
        <v>0</v>
      </c>
      <c r="O1644" s="44"/>
      <c r="P1644" s="37" t="str">
        <f aca="false">IF(ISBLANK(O1644),"a","b")</f>
        <v>a</v>
      </c>
      <c r="Q1644" s="34" t="str">
        <f aca="false">IF(ISBLANK(B1644),"",IF(P1644="b",O1644,IF(P1644="a","")))</f>
        <v/>
      </c>
      <c r="R1644" s="35" t="n">
        <f aca="false">IF(ISBLANK(B1644),"",IF( ISBLANK(O1644), , 1))</f>
        <v>0</v>
      </c>
      <c r="S1644" s="38" t="str">
        <f aca="true">IF(ISBLANK(B1644),"",IF( ISBLANK(K1644), "" , IF( ISBLANK(O1644), (TODAY()-K1644)/365, (O1644-K1644)/365)) )</f>
        <v/>
      </c>
      <c r="T1644" s="38" t="str">
        <f aca="false">IF(ISBLANK(B1644),"",IF( ISBLANK(K1644), "" , IF( ISBLANK(O1644), ($Z$41-K1644)/365, (O1644-K1644)/365)) )</f>
        <v/>
      </c>
      <c r="U1644" s="38" t="str">
        <f aca="true">IF(ISBLANK(B1644),"",IF( ISBLANK(O1644), "", (TODAY()-O1644)/365))</f>
        <v/>
      </c>
      <c r="V1644" s="38" t="str">
        <f aca="false">IF(ISBLANK(B1644),"",IF( ISBLANK(O1644), "", ($Z$41-O1644)/365))</f>
        <v/>
      </c>
    </row>
    <row r="1645" customFormat="false" ht="15" hidden="false" customHeight="false" outlineLevel="0" collapsed="false">
      <c r="A1645" s="1" t="n">
        <v>1649</v>
      </c>
      <c r="B1645" s="28" t="n">
        <v>842</v>
      </c>
      <c r="C1645" s="29"/>
      <c r="D1645" s="30" t="str">
        <f aca="false">CONCATENATE(E1645,", ",F1645,", кв-ры: ",H1645,", агр: ",I1645,", ",W1645)</f>
        <v>, , кв-ры: 2, агр: , </v>
      </c>
      <c r="E1645" s="31"/>
      <c r="F1645" s="31"/>
      <c r="G1645" s="31"/>
      <c r="H1645" s="31" t="n">
        <v>2</v>
      </c>
      <c r="I1645" s="32"/>
      <c r="J1645" s="4"/>
      <c r="K1645" s="46"/>
      <c r="L1645" s="34" t="str">
        <f aca="false">IF(ISBLANK(K1645),"a","b")</f>
        <v>a</v>
      </c>
      <c r="M1645" s="34" t="str">
        <f aca="false">IF(ISBLANK(B1645),"",IF(L1645="b",K1645,IF(L1645="a","")))</f>
        <v/>
      </c>
      <c r="N1645" s="35" t="n">
        <f aca="false">IF(ISBLANK(B1645),"",IF( ISBLANK(K1645), , IF( ISBLANK(O1645), 1,) ))</f>
        <v>0</v>
      </c>
      <c r="O1645" s="44"/>
      <c r="P1645" s="37" t="str">
        <f aca="false">IF(ISBLANK(O1645),"a","b")</f>
        <v>a</v>
      </c>
      <c r="Q1645" s="34" t="str">
        <f aca="false">IF(ISBLANK(B1645),"",IF(P1645="b",O1645,IF(P1645="a","")))</f>
        <v/>
      </c>
      <c r="R1645" s="35" t="n">
        <f aca="false">IF(ISBLANK(B1645),"",IF( ISBLANK(O1645), , 1))</f>
        <v>0</v>
      </c>
      <c r="S1645" s="38" t="str">
        <f aca="true">IF(ISBLANK(B1645),"",IF( ISBLANK(K1645), "" , IF( ISBLANK(O1645), (TODAY()-K1645)/365, (O1645-K1645)/365)) )</f>
        <v/>
      </c>
      <c r="T1645" s="38" t="str">
        <f aca="false">IF(ISBLANK(B1645),"",IF( ISBLANK(K1645), "" , IF( ISBLANK(O1645), ($Z$41-K1645)/365, (O1645-K1645)/365)) )</f>
        <v/>
      </c>
      <c r="U1645" s="38" t="str">
        <f aca="true">IF(ISBLANK(B1645),"",IF( ISBLANK(O1645), "", (TODAY()-O1645)/365))</f>
        <v/>
      </c>
      <c r="V1645" s="38" t="str">
        <f aca="false">IF(ISBLANK(B1645),"",IF( ISBLANK(O1645), "", ($Z$41-O1645)/365))</f>
        <v/>
      </c>
    </row>
    <row r="1646" customFormat="false" ht="15" hidden="false" customHeight="false" outlineLevel="0" collapsed="false">
      <c r="A1646" s="1" t="n">
        <v>1650</v>
      </c>
      <c r="B1646" s="28" t="n">
        <v>843</v>
      </c>
      <c r="C1646" s="29" t="n">
        <v>3</v>
      </c>
      <c r="D1646" s="30" t="str">
        <f aca="false">CONCATENATE(E1646,", ",F1646,", кв-ры: ",H1646,", агр: ",I1646,", ",W1646)</f>
        <v>Ларионова, 4, кв-ры: 1, агр: , </v>
      </c>
      <c r="E1646" s="31" t="s">
        <v>274</v>
      </c>
      <c r="F1646" s="31" t="n">
        <v>4</v>
      </c>
      <c r="G1646" s="31" t="n">
        <v>2</v>
      </c>
      <c r="H1646" s="31" t="n">
        <v>1</v>
      </c>
      <c r="I1646" s="32"/>
      <c r="J1646" s="4"/>
      <c r="K1646" s="46"/>
      <c r="L1646" s="34" t="str">
        <f aca="false">IF(ISBLANK(K1646),"a","b")</f>
        <v>a</v>
      </c>
      <c r="M1646" s="34" t="str">
        <f aca="false">IF(ISBLANK(B1646),"",IF(L1646="b",K1646,IF(L1646="a","")))</f>
        <v/>
      </c>
      <c r="N1646" s="35" t="n">
        <f aca="false">IF(ISBLANK(B1646),"",IF( ISBLANK(K1646), , IF( ISBLANK(O1646), 1,) ))</f>
        <v>0</v>
      </c>
      <c r="O1646" s="44"/>
      <c r="P1646" s="37" t="str">
        <f aca="false">IF(ISBLANK(O1646),"a","b")</f>
        <v>a</v>
      </c>
      <c r="Q1646" s="34" t="str">
        <f aca="false">IF(ISBLANK(B1646),"",IF(P1646="b",O1646,IF(P1646="a","")))</f>
        <v/>
      </c>
      <c r="R1646" s="35" t="n">
        <f aca="false">IF(ISBLANK(B1646),"",IF( ISBLANK(O1646), , 1))</f>
        <v>0</v>
      </c>
      <c r="S1646" s="38" t="str">
        <f aca="true">IF(ISBLANK(B1646),"",IF( ISBLANK(K1646), "" , IF( ISBLANK(O1646), (TODAY()-K1646)/365, (O1646-K1646)/365)) )</f>
        <v/>
      </c>
      <c r="T1646" s="38" t="str">
        <f aca="false">IF(ISBLANK(B1646),"",IF( ISBLANK(K1646), "" , IF( ISBLANK(O1646), ($Z$41-K1646)/365, (O1646-K1646)/365)) )</f>
        <v/>
      </c>
      <c r="U1646" s="38" t="str">
        <f aca="true">IF(ISBLANK(B1646),"",IF( ISBLANK(O1646), "", (TODAY()-O1646)/365))</f>
        <v/>
      </c>
      <c r="V1646" s="38" t="str">
        <f aca="false">IF(ISBLANK(B1646),"",IF( ISBLANK(O1646), "", ($Z$41-O1646)/365))</f>
        <v/>
      </c>
    </row>
    <row r="1647" customFormat="false" ht="15" hidden="false" customHeight="false" outlineLevel="0" collapsed="false">
      <c r="A1647" s="1" t="n">
        <v>1651</v>
      </c>
      <c r="B1647" s="28" t="n">
        <v>844</v>
      </c>
      <c r="C1647" s="29"/>
      <c r="D1647" s="30" t="str">
        <f aca="false">CONCATENATE(E1647,", ",F1647,", кв-ры: ",H1647,", агр: ",I1647,", ",W1647)</f>
        <v>, , кв-ры: 2, агр: , </v>
      </c>
      <c r="E1647" s="31"/>
      <c r="F1647" s="31"/>
      <c r="G1647" s="31"/>
      <c r="H1647" s="31" t="n">
        <v>2</v>
      </c>
      <c r="I1647" s="32"/>
      <c r="J1647" s="4"/>
      <c r="K1647" s="46"/>
      <c r="L1647" s="34" t="str">
        <f aca="false">IF(ISBLANK(K1647),"a","b")</f>
        <v>a</v>
      </c>
      <c r="M1647" s="34" t="str">
        <f aca="false">IF(ISBLANK(B1647),"",IF(L1647="b",K1647,IF(L1647="a","")))</f>
        <v/>
      </c>
      <c r="N1647" s="35" t="n">
        <f aca="false">IF(ISBLANK(B1647),"",IF( ISBLANK(K1647), , IF( ISBLANK(O1647), 1,) ))</f>
        <v>0</v>
      </c>
      <c r="O1647" s="44"/>
      <c r="P1647" s="37" t="str">
        <f aca="false">IF(ISBLANK(O1647),"a","b")</f>
        <v>a</v>
      </c>
      <c r="Q1647" s="34" t="str">
        <f aca="false">IF(ISBLANK(B1647),"",IF(P1647="b",O1647,IF(P1647="a","")))</f>
        <v/>
      </c>
      <c r="R1647" s="35" t="n">
        <f aca="false">IF(ISBLANK(B1647),"",IF( ISBLANK(O1647), , 1))</f>
        <v>0</v>
      </c>
      <c r="S1647" s="38" t="str">
        <f aca="true">IF(ISBLANK(B1647),"",IF( ISBLANK(K1647), "" , IF( ISBLANK(O1647), (TODAY()-K1647)/365, (O1647-K1647)/365)) )</f>
        <v/>
      </c>
      <c r="T1647" s="38" t="str">
        <f aca="false">IF(ISBLANK(B1647),"",IF( ISBLANK(K1647), "" , IF( ISBLANK(O1647), ($Z$41-K1647)/365, (O1647-K1647)/365)) )</f>
        <v/>
      </c>
      <c r="U1647" s="38" t="str">
        <f aca="true">IF(ISBLANK(B1647),"",IF( ISBLANK(O1647), "", (TODAY()-O1647)/365))</f>
        <v/>
      </c>
      <c r="V1647" s="38" t="str">
        <f aca="false">IF(ISBLANK(B1647),"",IF( ISBLANK(O1647), "", ($Z$41-O1647)/365))</f>
        <v/>
      </c>
    </row>
    <row r="1648" customFormat="false" ht="15" hidden="false" customHeight="false" outlineLevel="0" collapsed="false">
      <c r="A1648" s="1" t="n">
        <v>1652</v>
      </c>
      <c r="B1648" s="28" t="n">
        <v>845</v>
      </c>
      <c r="C1648" s="29" t="n">
        <v>4</v>
      </c>
      <c r="D1648" s="30" t="str">
        <f aca="false">CONCATENATE(E1648,", ",F1648,", кв-ры: ",H1648,", агр: ",I1648,", ",W1648)</f>
        <v>Ларионова, 6, кв-ры: 1, агр: , </v>
      </c>
      <c r="E1648" s="31" t="s">
        <v>274</v>
      </c>
      <c r="F1648" s="31" t="n">
        <v>6</v>
      </c>
      <c r="G1648" s="31" t="n">
        <v>2</v>
      </c>
      <c r="H1648" s="31" t="n">
        <v>1</v>
      </c>
      <c r="I1648" s="32"/>
      <c r="J1648" s="4"/>
      <c r="K1648" s="46"/>
      <c r="L1648" s="34" t="str">
        <f aca="false">IF(ISBLANK(K1648),"a","b")</f>
        <v>a</v>
      </c>
      <c r="M1648" s="34" t="str">
        <f aca="false">IF(ISBLANK(B1648),"",IF(L1648="b",K1648,IF(L1648="a","")))</f>
        <v/>
      </c>
      <c r="N1648" s="35" t="n">
        <f aca="false">IF(ISBLANK(B1648),"",IF( ISBLANK(K1648), , IF( ISBLANK(O1648), 1,) ))</f>
        <v>0</v>
      </c>
      <c r="O1648" s="44"/>
      <c r="P1648" s="37" t="str">
        <f aca="false">IF(ISBLANK(O1648),"a","b")</f>
        <v>a</v>
      </c>
      <c r="Q1648" s="34" t="str">
        <f aca="false">IF(ISBLANK(B1648),"",IF(P1648="b",O1648,IF(P1648="a","")))</f>
        <v/>
      </c>
      <c r="R1648" s="35" t="n">
        <f aca="false">IF(ISBLANK(B1648),"",IF( ISBLANK(O1648), , 1))</f>
        <v>0</v>
      </c>
      <c r="S1648" s="38" t="str">
        <f aca="true">IF(ISBLANK(B1648),"",IF( ISBLANK(K1648), "" , IF( ISBLANK(O1648), (TODAY()-K1648)/365, (O1648-K1648)/365)) )</f>
        <v/>
      </c>
      <c r="T1648" s="38" t="str">
        <f aca="false">IF(ISBLANK(B1648),"",IF( ISBLANK(K1648), "" , IF( ISBLANK(O1648), ($Z$41-K1648)/365, (O1648-K1648)/365)) )</f>
        <v/>
      </c>
      <c r="U1648" s="38" t="str">
        <f aca="true">IF(ISBLANK(B1648),"",IF( ISBLANK(O1648), "", (TODAY()-O1648)/365))</f>
        <v/>
      </c>
      <c r="V1648" s="38" t="str">
        <f aca="false">IF(ISBLANK(B1648),"",IF( ISBLANK(O1648), "", ($Z$41-O1648)/365))</f>
        <v/>
      </c>
    </row>
    <row r="1649" customFormat="false" ht="15" hidden="false" customHeight="false" outlineLevel="0" collapsed="false">
      <c r="A1649" s="1" t="n">
        <v>1653</v>
      </c>
      <c r="B1649" s="28" t="n">
        <v>846</v>
      </c>
      <c r="C1649" s="29"/>
      <c r="D1649" s="30" t="str">
        <f aca="false">CONCATENATE(E1649,", ",F1649,", кв-ры: ",H1649,", агр: ",I1649,", ",W1649)</f>
        <v>, , кв-ры: 2, агр: , </v>
      </c>
      <c r="E1649" s="31"/>
      <c r="F1649" s="31"/>
      <c r="G1649" s="31"/>
      <c r="H1649" s="31" t="n">
        <v>2</v>
      </c>
      <c r="I1649" s="32"/>
      <c r="J1649" s="4"/>
      <c r="K1649" s="46"/>
      <c r="L1649" s="34" t="str">
        <f aca="false">IF(ISBLANK(K1649),"a","b")</f>
        <v>a</v>
      </c>
      <c r="M1649" s="34" t="str">
        <f aca="false">IF(ISBLANK(B1649),"",IF(L1649="b",K1649,IF(L1649="a","")))</f>
        <v/>
      </c>
      <c r="N1649" s="35" t="n">
        <f aca="false">IF(ISBLANK(B1649),"",IF( ISBLANK(K1649), , IF( ISBLANK(O1649), 1,) ))</f>
        <v>0</v>
      </c>
      <c r="O1649" s="44"/>
      <c r="P1649" s="37" t="str">
        <f aca="false">IF(ISBLANK(O1649),"a","b")</f>
        <v>a</v>
      </c>
      <c r="Q1649" s="34" t="str">
        <f aca="false">IF(ISBLANK(B1649),"",IF(P1649="b",O1649,IF(P1649="a","")))</f>
        <v/>
      </c>
      <c r="R1649" s="35" t="n">
        <f aca="false">IF(ISBLANK(B1649),"",IF( ISBLANK(O1649), , 1))</f>
        <v>0</v>
      </c>
      <c r="S1649" s="38" t="str">
        <f aca="true">IF(ISBLANK(B1649),"",IF( ISBLANK(K1649), "" , IF( ISBLANK(O1649), (TODAY()-K1649)/365, (O1649-K1649)/365)) )</f>
        <v/>
      </c>
      <c r="T1649" s="38" t="str">
        <f aca="false">IF(ISBLANK(B1649),"",IF( ISBLANK(K1649), "" , IF( ISBLANK(O1649), ($Z$41-K1649)/365, (O1649-K1649)/365)) )</f>
        <v/>
      </c>
      <c r="U1649" s="38" t="str">
        <f aca="true">IF(ISBLANK(B1649),"",IF( ISBLANK(O1649), "", (TODAY()-O1649)/365))</f>
        <v/>
      </c>
      <c r="V1649" s="38" t="str">
        <f aca="false">IF(ISBLANK(B1649),"",IF( ISBLANK(O1649), "", ($Z$41-O1649)/365))</f>
        <v/>
      </c>
    </row>
    <row r="1650" customFormat="false" ht="15" hidden="false" customHeight="false" outlineLevel="0" collapsed="false">
      <c r="A1650" s="1" t="n">
        <v>1654</v>
      </c>
      <c r="B1650" s="28" t="n">
        <v>847</v>
      </c>
      <c r="C1650" s="29" t="n">
        <v>5</v>
      </c>
      <c r="D1650" s="30" t="str">
        <f aca="false">CONCATENATE(E1650,", ",F1650,", кв-ры: ",H1650,", агр: ",I1650,", ",W1650)</f>
        <v>Ларионова, 8, кв-ры: 1, агр: , </v>
      </c>
      <c r="E1650" s="31" t="s">
        <v>274</v>
      </c>
      <c r="F1650" s="31" t="n">
        <v>8</v>
      </c>
      <c r="G1650" s="31" t="n">
        <v>2</v>
      </c>
      <c r="H1650" s="31" t="n">
        <v>1</v>
      </c>
      <c r="I1650" s="32"/>
      <c r="J1650" s="4"/>
      <c r="K1650" s="46"/>
      <c r="L1650" s="34" t="str">
        <f aca="false">IF(ISBLANK(K1650),"a","b")</f>
        <v>a</v>
      </c>
      <c r="M1650" s="34" t="str">
        <f aca="false">IF(ISBLANK(B1650),"",IF(L1650="b",K1650,IF(L1650="a","")))</f>
        <v/>
      </c>
      <c r="N1650" s="35" t="n">
        <f aca="false">IF(ISBLANK(B1650),"",IF( ISBLANK(K1650), , IF( ISBLANK(O1650), 1,) ))</f>
        <v>0</v>
      </c>
      <c r="O1650" s="44"/>
      <c r="P1650" s="37" t="str">
        <f aca="false">IF(ISBLANK(O1650),"a","b")</f>
        <v>a</v>
      </c>
      <c r="Q1650" s="34" t="str">
        <f aca="false">IF(ISBLANK(B1650),"",IF(P1650="b",O1650,IF(P1650="a","")))</f>
        <v/>
      </c>
      <c r="R1650" s="35" t="n">
        <f aca="false">IF(ISBLANK(B1650),"",IF( ISBLANK(O1650), , 1))</f>
        <v>0</v>
      </c>
      <c r="S1650" s="38" t="str">
        <f aca="true">IF(ISBLANK(B1650),"",IF( ISBLANK(K1650), "" , IF( ISBLANK(O1650), (TODAY()-K1650)/365, (O1650-K1650)/365)) )</f>
        <v/>
      </c>
      <c r="T1650" s="38" t="str">
        <f aca="false">IF(ISBLANK(B1650),"",IF( ISBLANK(K1650), "" , IF( ISBLANK(O1650), ($Z$41-K1650)/365, (O1650-K1650)/365)) )</f>
        <v/>
      </c>
      <c r="U1650" s="38" t="str">
        <f aca="true">IF(ISBLANK(B1650),"",IF( ISBLANK(O1650), "", (TODAY()-O1650)/365))</f>
        <v/>
      </c>
      <c r="V1650" s="38" t="str">
        <f aca="false">IF(ISBLANK(B1650),"",IF( ISBLANK(O1650), "", ($Z$41-O1650)/365))</f>
        <v/>
      </c>
    </row>
    <row r="1651" customFormat="false" ht="15" hidden="false" customHeight="false" outlineLevel="0" collapsed="false">
      <c r="A1651" s="1" t="n">
        <v>1655</v>
      </c>
      <c r="B1651" s="28" t="n">
        <v>848</v>
      </c>
      <c r="C1651" s="29"/>
      <c r="D1651" s="30" t="str">
        <f aca="false">CONCATENATE(E1651,", ",F1651,", кв-ры: ",H1651,", агр: ",I1651,", ",W1651)</f>
        <v>, , кв-ры: 2, агр: , </v>
      </c>
      <c r="E1651" s="31"/>
      <c r="F1651" s="31"/>
      <c r="G1651" s="31"/>
      <c r="H1651" s="31" t="n">
        <v>2</v>
      </c>
      <c r="I1651" s="32"/>
      <c r="J1651" s="4"/>
      <c r="K1651" s="46"/>
      <c r="L1651" s="34" t="str">
        <f aca="false">IF(ISBLANK(K1651),"a","b")</f>
        <v>a</v>
      </c>
      <c r="M1651" s="34" t="str">
        <f aca="false">IF(ISBLANK(B1651),"",IF(L1651="b",K1651,IF(L1651="a","")))</f>
        <v/>
      </c>
      <c r="N1651" s="35" t="n">
        <f aca="false">IF(ISBLANK(B1651),"",IF( ISBLANK(K1651), , IF( ISBLANK(O1651), 1,) ))</f>
        <v>0</v>
      </c>
      <c r="O1651" s="44"/>
      <c r="P1651" s="37" t="str">
        <f aca="false">IF(ISBLANK(O1651),"a","b")</f>
        <v>a</v>
      </c>
      <c r="Q1651" s="34" t="str">
        <f aca="false">IF(ISBLANK(B1651),"",IF(P1651="b",O1651,IF(P1651="a","")))</f>
        <v/>
      </c>
      <c r="R1651" s="35" t="n">
        <f aca="false">IF(ISBLANK(B1651),"",IF( ISBLANK(O1651), , 1))</f>
        <v>0</v>
      </c>
      <c r="S1651" s="38" t="str">
        <f aca="true">IF(ISBLANK(B1651),"",IF( ISBLANK(K1651), "" , IF( ISBLANK(O1651), (TODAY()-K1651)/365, (O1651-K1651)/365)) )</f>
        <v/>
      </c>
      <c r="T1651" s="38" t="str">
        <f aca="false">IF(ISBLANK(B1651),"",IF( ISBLANK(K1651), "" , IF( ISBLANK(O1651), ($Z$41-K1651)/365, (O1651-K1651)/365)) )</f>
        <v/>
      </c>
      <c r="U1651" s="38" t="str">
        <f aca="true">IF(ISBLANK(B1651),"",IF( ISBLANK(O1651), "", (TODAY()-O1651)/365))</f>
        <v/>
      </c>
      <c r="V1651" s="38" t="str">
        <f aca="false">IF(ISBLANK(B1651),"",IF( ISBLANK(O1651), "", ($Z$41-O1651)/365))</f>
        <v/>
      </c>
    </row>
    <row r="1652" customFormat="false" ht="15" hidden="false" customHeight="false" outlineLevel="0" collapsed="false">
      <c r="A1652" s="1" t="n">
        <v>1656</v>
      </c>
      <c r="B1652" s="28" t="n">
        <v>849</v>
      </c>
      <c r="C1652" s="29" t="n">
        <v>6</v>
      </c>
      <c r="D1652" s="30" t="str">
        <f aca="false">CONCATENATE(E1652,", ",F1652,", кв-ры: ",H1652,", агр: ",I1652,", ",W1652)</f>
        <v>Ларионова, 12, кв-ры: 1, агр: , </v>
      </c>
      <c r="E1652" s="31" t="s">
        <v>274</v>
      </c>
      <c r="F1652" s="31" t="n">
        <v>12</v>
      </c>
      <c r="G1652" s="31" t="n">
        <v>2</v>
      </c>
      <c r="H1652" s="31" t="n">
        <v>1</v>
      </c>
      <c r="I1652" s="32"/>
      <c r="J1652" s="4"/>
      <c r="K1652" s="46"/>
      <c r="L1652" s="34" t="str">
        <f aca="false">IF(ISBLANK(K1652),"a","b")</f>
        <v>a</v>
      </c>
      <c r="M1652" s="34" t="str">
        <f aca="false">IF(ISBLANK(B1652),"",IF(L1652="b",K1652,IF(L1652="a","")))</f>
        <v/>
      </c>
      <c r="N1652" s="35" t="n">
        <f aca="false">IF(ISBLANK(B1652),"",IF( ISBLANK(K1652), , IF( ISBLANK(O1652), 1,) ))</f>
        <v>0</v>
      </c>
      <c r="O1652" s="44"/>
      <c r="P1652" s="37" t="str">
        <f aca="false">IF(ISBLANK(O1652),"a","b")</f>
        <v>a</v>
      </c>
      <c r="Q1652" s="34" t="str">
        <f aca="false">IF(ISBLANK(B1652),"",IF(P1652="b",O1652,IF(P1652="a","")))</f>
        <v/>
      </c>
      <c r="R1652" s="35" t="n">
        <f aca="false">IF(ISBLANK(B1652),"",IF( ISBLANK(O1652), , 1))</f>
        <v>0</v>
      </c>
      <c r="S1652" s="38" t="str">
        <f aca="true">IF(ISBLANK(B1652),"",IF( ISBLANK(K1652), "" , IF( ISBLANK(O1652), (TODAY()-K1652)/365, (O1652-K1652)/365)) )</f>
        <v/>
      </c>
      <c r="T1652" s="38" t="str">
        <f aca="false">IF(ISBLANK(B1652),"",IF( ISBLANK(K1652), "" , IF( ISBLANK(O1652), ($Z$41-K1652)/365, (O1652-K1652)/365)) )</f>
        <v/>
      </c>
      <c r="U1652" s="38" t="str">
        <f aca="true">IF(ISBLANK(B1652),"",IF( ISBLANK(O1652), "", (TODAY()-O1652)/365))</f>
        <v/>
      </c>
      <c r="V1652" s="38" t="str">
        <f aca="false">IF(ISBLANK(B1652),"",IF( ISBLANK(O1652), "", ($Z$41-O1652)/365))</f>
        <v/>
      </c>
    </row>
    <row r="1653" customFormat="false" ht="15" hidden="false" customHeight="false" outlineLevel="0" collapsed="false">
      <c r="A1653" s="1" t="n">
        <v>1657</v>
      </c>
      <c r="B1653" s="28" t="n">
        <v>850</v>
      </c>
      <c r="C1653" s="29"/>
      <c r="D1653" s="30" t="str">
        <f aca="false">CONCATENATE(E1653,", ",F1653,", кв-ры: ",H1653,", агр: ",I1653,", ",W1653)</f>
        <v>, , кв-ры: 2, агр: , </v>
      </c>
      <c r="E1653" s="31"/>
      <c r="F1653" s="31"/>
      <c r="G1653" s="31"/>
      <c r="H1653" s="31" t="n">
        <v>2</v>
      </c>
      <c r="I1653" s="32"/>
      <c r="J1653" s="4"/>
      <c r="K1653" s="46"/>
      <c r="L1653" s="34" t="str">
        <f aca="false">IF(ISBLANK(K1653),"a","b")</f>
        <v>a</v>
      </c>
      <c r="M1653" s="34" t="str">
        <f aca="false">IF(ISBLANK(B1653),"",IF(L1653="b",K1653,IF(L1653="a","")))</f>
        <v/>
      </c>
      <c r="N1653" s="35" t="n">
        <f aca="false">IF(ISBLANK(B1653),"",IF( ISBLANK(K1653), , IF( ISBLANK(O1653), 1,) ))</f>
        <v>0</v>
      </c>
      <c r="O1653" s="44"/>
      <c r="P1653" s="37" t="str">
        <f aca="false">IF(ISBLANK(O1653),"a","b")</f>
        <v>a</v>
      </c>
      <c r="Q1653" s="34" t="str">
        <f aca="false">IF(ISBLANK(B1653),"",IF(P1653="b",O1653,IF(P1653="a","")))</f>
        <v/>
      </c>
      <c r="R1653" s="35" t="n">
        <f aca="false">IF(ISBLANK(B1653),"",IF( ISBLANK(O1653), , 1))</f>
        <v>0</v>
      </c>
      <c r="S1653" s="38" t="str">
        <f aca="true">IF(ISBLANK(B1653),"",IF( ISBLANK(K1653), "" , IF( ISBLANK(O1653), (TODAY()-K1653)/365, (O1653-K1653)/365)) )</f>
        <v/>
      </c>
      <c r="T1653" s="38" t="str">
        <f aca="false">IF(ISBLANK(B1653),"",IF( ISBLANK(K1653), "" , IF( ISBLANK(O1653), ($Z$41-K1653)/365, (O1653-K1653)/365)) )</f>
        <v/>
      </c>
      <c r="U1653" s="38" t="str">
        <f aca="true">IF(ISBLANK(B1653),"",IF( ISBLANK(O1653), "", (TODAY()-O1653)/365))</f>
        <v/>
      </c>
      <c r="V1653" s="38" t="str">
        <f aca="false">IF(ISBLANK(B1653),"",IF( ISBLANK(O1653), "", ($Z$41-O1653)/365))</f>
        <v/>
      </c>
    </row>
    <row r="1654" customFormat="false" ht="15" hidden="false" customHeight="false" outlineLevel="0" collapsed="false">
      <c r="A1654" s="1" t="n">
        <v>1658</v>
      </c>
      <c r="B1654" s="28" t="n">
        <v>851</v>
      </c>
      <c r="C1654" s="29" t="n">
        <v>7</v>
      </c>
      <c r="D1654" s="30" t="str">
        <f aca="false">CONCATENATE(E1654,", ",F1654,", кв-ры: ",H1654,", агр: ",I1654,", ",W1654)</f>
        <v>Ларионова, 14, кв-ры: 1, агр: , </v>
      </c>
      <c r="E1654" s="31" t="s">
        <v>274</v>
      </c>
      <c r="F1654" s="31" t="n">
        <v>14</v>
      </c>
      <c r="G1654" s="31" t="n">
        <v>2</v>
      </c>
      <c r="H1654" s="31" t="n">
        <v>1</v>
      </c>
      <c r="I1654" s="32"/>
      <c r="J1654" s="4"/>
      <c r="K1654" s="46"/>
      <c r="L1654" s="34" t="str">
        <f aca="false">IF(ISBLANK(K1654),"a","b")</f>
        <v>a</v>
      </c>
      <c r="M1654" s="34" t="str">
        <f aca="false">IF(ISBLANK(B1654),"",IF(L1654="b",K1654,IF(L1654="a","")))</f>
        <v/>
      </c>
      <c r="N1654" s="35" t="n">
        <f aca="false">IF(ISBLANK(B1654),"",IF( ISBLANK(K1654), , IF( ISBLANK(O1654), 1,) ))</f>
        <v>0</v>
      </c>
      <c r="O1654" s="44"/>
      <c r="P1654" s="37" t="str">
        <f aca="false">IF(ISBLANK(O1654),"a","b")</f>
        <v>a</v>
      </c>
      <c r="Q1654" s="34" t="str">
        <f aca="false">IF(ISBLANK(B1654),"",IF(P1654="b",O1654,IF(P1654="a","")))</f>
        <v/>
      </c>
      <c r="R1654" s="35" t="n">
        <f aca="false">IF(ISBLANK(B1654),"",IF( ISBLANK(O1654), , 1))</f>
        <v>0</v>
      </c>
      <c r="S1654" s="38" t="str">
        <f aca="true">IF(ISBLANK(B1654),"",IF( ISBLANK(K1654), "" , IF( ISBLANK(O1654), (TODAY()-K1654)/365, (O1654-K1654)/365)) )</f>
        <v/>
      </c>
      <c r="T1654" s="38" t="str">
        <f aca="false">IF(ISBLANK(B1654),"",IF( ISBLANK(K1654), "" , IF( ISBLANK(O1654), ($Z$41-K1654)/365, (O1654-K1654)/365)) )</f>
        <v/>
      </c>
      <c r="U1654" s="38" t="str">
        <f aca="true">IF(ISBLANK(B1654),"",IF( ISBLANK(O1654), "", (TODAY()-O1654)/365))</f>
        <v/>
      </c>
      <c r="V1654" s="38" t="str">
        <f aca="false">IF(ISBLANK(B1654),"",IF( ISBLANK(O1654), "", ($Z$41-O1654)/365))</f>
        <v/>
      </c>
    </row>
    <row r="1655" customFormat="false" ht="15" hidden="false" customHeight="false" outlineLevel="0" collapsed="false">
      <c r="A1655" s="1" t="n">
        <v>1659</v>
      </c>
      <c r="B1655" s="28" t="n">
        <v>852</v>
      </c>
      <c r="C1655" s="29"/>
      <c r="D1655" s="30" t="str">
        <f aca="false">CONCATENATE(E1655,", ",F1655,", кв-ры: ",H1655,", агр: ",I1655,", ",W1655)</f>
        <v>, , кв-ры: 2, агр: , </v>
      </c>
      <c r="E1655" s="31"/>
      <c r="F1655" s="31"/>
      <c r="G1655" s="31"/>
      <c r="H1655" s="31" t="n">
        <v>2</v>
      </c>
      <c r="I1655" s="32"/>
      <c r="J1655" s="4"/>
      <c r="K1655" s="46"/>
      <c r="L1655" s="34" t="str">
        <f aca="false">IF(ISBLANK(K1655),"a","b")</f>
        <v>a</v>
      </c>
      <c r="M1655" s="34" t="str">
        <f aca="false">IF(ISBLANK(B1655),"",IF(L1655="b",K1655,IF(L1655="a","")))</f>
        <v/>
      </c>
      <c r="N1655" s="35" t="n">
        <f aca="false">IF(ISBLANK(B1655),"",IF( ISBLANK(K1655), , IF( ISBLANK(O1655), 1,) ))</f>
        <v>0</v>
      </c>
      <c r="O1655" s="44"/>
      <c r="P1655" s="37" t="str">
        <f aca="false">IF(ISBLANK(O1655),"a","b")</f>
        <v>a</v>
      </c>
      <c r="Q1655" s="34" t="str">
        <f aca="false">IF(ISBLANK(B1655),"",IF(P1655="b",O1655,IF(P1655="a","")))</f>
        <v/>
      </c>
      <c r="R1655" s="35" t="n">
        <f aca="false">IF(ISBLANK(B1655),"",IF( ISBLANK(O1655), , 1))</f>
        <v>0</v>
      </c>
      <c r="S1655" s="38" t="str">
        <f aca="true">IF(ISBLANK(B1655),"",IF( ISBLANK(K1655), "" , IF( ISBLANK(O1655), (TODAY()-K1655)/365, (O1655-K1655)/365)) )</f>
        <v/>
      </c>
      <c r="T1655" s="38" t="str">
        <f aca="false">IF(ISBLANK(B1655),"",IF( ISBLANK(K1655), "" , IF( ISBLANK(O1655), ($Z$41-K1655)/365, (O1655-K1655)/365)) )</f>
        <v/>
      </c>
      <c r="U1655" s="38" t="str">
        <f aca="true">IF(ISBLANK(B1655),"",IF( ISBLANK(O1655), "", (TODAY()-O1655)/365))</f>
        <v/>
      </c>
      <c r="V1655" s="38" t="str">
        <f aca="false">IF(ISBLANK(B1655),"",IF( ISBLANK(O1655), "", ($Z$41-O1655)/365))</f>
        <v/>
      </c>
    </row>
    <row r="1656" customFormat="false" ht="15" hidden="false" customHeight="false" outlineLevel="0" collapsed="false">
      <c r="A1656" s="1" t="n">
        <v>1660</v>
      </c>
      <c r="B1656" s="28" t="n">
        <v>853</v>
      </c>
      <c r="C1656" s="29" t="n">
        <v>8</v>
      </c>
      <c r="D1656" s="30" t="str">
        <f aca="false">CONCATENATE(E1656,", ",F1656,", кв-ры: ",H1656,", агр: ",I1656,", ",W1656)</f>
        <v>Ларионова, 16, кв-ры: 1, агр: , </v>
      </c>
      <c r="E1656" s="31" t="s">
        <v>274</v>
      </c>
      <c r="F1656" s="31" t="n">
        <v>16</v>
      </c>
      <c r="G1656" s="31" t="n">
        <v>2</v>
      </c>
      <c r="H1656" s="31" t="n">
        <v>1</v>
      </c>
      <c r="I1656" s="32"/>
      <c r="J1656" s="4"/>
      <c r="K1656" s="46"/>
      <c r="L1656" s="34" t="str">
        <f aca="false">IF(ISBLANK(K1656),"a","b")</f>
        <v>a</v>
      </c>
      <c r="M1656" s="34" t="str">
        <f aca="false">IF(ISBLANK(B1656),"",IF(L1656="b",K1656,IF(L1656="a","")))</f>
        <v/>
      </c>
      <c r="N1656" s="35" t="n">
        <f aca="false">IF(ISBLANK(B1656),"",IF( ISBLANK(K1656), , IF( ISBLANK(O1656), 1,) ))</f>
        <v>0</v>
      </c>
      <c r="O1656" s="44"/>
      <c r="P1656" s="37" t="str">
        <f aca="false">IF(ISBLANK(O1656),"a","b")</f>
        <v>a</v>
      </c>
      <c r="Q1656" s="34" t="str">
        <f aca="false">IF(ISBLANK(B1656),"",IF(P1656="b",O1656,IF(P1656="a","")))</f>
        <v/>
      </c>
      <c r="R1656" s="35" t="n">
        <f aca="false">IF(ISBLANK(B1656),"",IF( ISBLANK(O1656), , 1))</f>
        <v>0</v>
      </c>
      <c r="S1656" s="38" t="str">
        <f aca="true">IF(ISBLANK(B1656),"",IF( ISBLANK(K1656), "" , IF( ISBLANK(O1656), (TODAY()-K1656)/365, (O1656-K1656)/365)) )</f>
        <v/>
      </c>
      <c r="T1656" s="38" t="str">
        <f aca="false">IF(ISBLANK(B1656),"",IF( ISBLANK(K1656), "" , IF( ISBLANK(O1656), ($Z$41-K1656)/365, (O1656-K1656)/365)) )</f>
        <v/>
      </c>
      <c r="U1656" s="38" t="str">
        <f aca="true">IF(ISBLANK(B1656),"",IF( ISBLANK(O1656), "", (TODAY()-O1656)/365))</f>
        <v/>
      </c>
      <c r="V1656" s="38" t="str">
        <f aca="false">IF(ISBLANK(B1656),"",IF( ISBLANK(O1656), "", ($Z$41-O1656)/365))</f>
        <v/>
      </c>
    </row>
    <row r="1657" customFormat="false" ht="15" hidden="false" customHeight="false" outlineLevel="0" collapsed="false">
      <c r="A1657" s="1" t="n">
        <v>1661</v>
      </c>
      <c r="B1657" s="28" t="n">
        <v>854</v>
      </c>
      <c r="C1657" s="29"/>
      <c r="D1657" s="30" t="str">
        <f aca="false">CONCATENATE(E1657,", ",F1657,", кв-ры: ",H1657,", агр: ",I1657,", ",W1657)</f>
        <v>, , кв-ры: 2, агр: , </v>
      </c>
      <c r="E1657" s="31"/>
      <c r="F1657" s="31"/>
      <c r="G1657" s="31"/>
      <c r="H1657" s="31" t="n">
        <v>2</v>
      </c>
      <c r="I1657" s="32"/>
      <c r="J1657" s="4"/>
      <c r="K1657" s="46"/>
      <c r="L1657" s="34" t="str">
        <f aca="false">IF(ISBLANK(K1657),"a","b")</f>
        <v>a</v>
      </c>
      <c r="M1657" s="34" t="str">
        <f aca="false">IF(ISBLANK(B1657),"",IF(L1657="b",K1657,IF(L1657="a","")))</f>
        <v/>
      </c>
      <c r="N1657" s="35" t="n">
        <f aca="false">IF(ISBLANK(B1657),"",IF( ISBLANK(K1657), , IF( ISBLANK(O1657), 1,) ))</f>
        <v>0</v>
      </c>
      <c r="O1657" s="44"/>
      <c r="P1657" s="37" t="str">
        <f aca="false">IF(ISBLANK(O1657),"a","b")</f>
        <v>a</v>
      </c>
      <c r="Q1657" s="34" t="str">
        <f aca="false">IF(ISBLANK(B1657),"",IF(P1657="b",O1657,IF(P1657="a","")))</f>
        <v/>
      </c>
      <c r="R1657" s="35" t="n">
        <f aca="false">IF(ISBLANK(B1657),"",IF( ISBLANK(O1657), , 1))</f>
        <v>0</v>
      </c>
      <c r="S1657" s="38" t="str">
        <f aca="true">IF(ISBLANK(B1657),"",IF( ISBLANK(K1657), "" , IF( ISBLANK(O1657), (TODAY()-K1657)/365, (O1657-K1657)/365)) )</f>
        <v/>
      </c>
      <c r="T1657" s="38" t="str">
        <f aca="false">IF(ISBLANK(B1657),"",IF( ISBLANK(K1657), "" , IF( ISBLANK(O1657), ($Z$41-K1657)/365, (O1657-K1657)/365)) )</f>
        <v/>
      </c>
      <c r="U1657" s="38" t="str">
        <f aca="true">IF(ISBLANK(B1657),"",IF( ISBLANK(O1657), "", (TODAY()-O1657)/365))</f>
        <v/>
      </c>
      <c r="V1657" s="38" t="str">
        <f aca="false">IF(ISBLANK(B1657),"",IF( ISBLANK(O1657), "", ($Z$41-O1657)/365))</f>
        <v/>
      </c>
    </row>
    <row r="1658" customFormat="false" ht="15" hidden="false" customHeight="false" outlineLevel="0" collapsed="false">
      <c r="A1658" s="1" t="n">
        <v>1662</v>
      </c>
      <c r="B1658" s="28" t="n">
        <v>855</v>
      </c>
      <c r="C1658" s="29" t="n">
        <v>9</v>
      </c>
      <c r="D1658" s="30" t="str">
        <f aca="false">CONCATENATE(E1658,", ",F1658,", кв-ры: ",H1658,", агр: ",I1658,", ",W1658)</f>
        <v>Ларионова, 2, кв-ры: 1, агр: , </v>
      </c>
      <c r="E1658" s="31" t="s">
        <v>274</v>
      </c>
      <c r="F1658" s="31" t="n">
        <v>2</v>
      </c>
      <c r="G1658" s="31" t="n">
        <v>2</v>
      </c>
      <c r="H1658" s="31" t="n">
        <v>1</v>
      </c>
      <c r="I1658" s="32"/>
      <c r="J1658" s="4"/>
      <c r="K1658" s="46"/>
      <c r="L1658" s="34" t="str">
        <f aca="false">IF(ISBLANK(K1658),"a","b")</f>
        <v>a</v>
      </c>
      <c r="M1658" s="34" t="str">
        <f aca="false">IF(ISBLANK(B1658),"",IF(L1658="b",K1658,IF(L1658="a","")))</f>
        <v/>
      </c>
      <c r="N1658" s="35" t="n">
        <f aca="false">IF(ISBLANK(B1658),"",IF( ISBLANK(K1658), , IF( ISBLANK(O1658), 1,) ))</f>
        <v>0</v>
      </c>
      <c r="O1658" s="44"/>
      <c r="P1658" s="37" t="str">
        <f aca="false">IF(ISBLANK(O1658),"a","b")</f>
        <v>a</v>
      </c>
      <c r="Q1658" s="34" t="str">
        <f aca="false">IF(ISBLANK(B1658),"",IF(P1658="b",O1658,IF(P1658="a","")))</f>
        <v/>
      </c>
      <c r="R1658" s="35" t="n">
        <f aca="false">IF(ISBLANK(B1658),"",IF( ISBLANK(O1658), , 1))</f>
        <v>0</v>
      </c>
      <c r="S1658" s="38" t="str">
        <f aca="true">IF(ISBLANK(B1658),"",IF( ISBLANK(K1658), "" , IF( ISBLANK(O1658), (TODAY()-K1658)/365, (O1658-K1658)/365)) )</f>
        <v/>
      </c>
      <c r="T1658" s="38" t="str">
        <f aca="false">IF(ISBLANK(B1658),"",IF( ISBLANK(K1658), "" , IF( ISBLANK(O1658), ($Z$41-K1658)/365, (O1658-K1658)/365)) )</f>
        <v/>
      </c>
      <c r="U1658" s="38" t="str">
        <f aca="true">IF(ISBLANK(B1658),"",IF( ISBLANK(O1658), "", (TODAY()-O1658)/365))</f>
        <v/>
      </c>
      <c r="V1658" s="38" t="str">
        <f aca="false">IF(ISBLANK(B1658),"",IF( ISBLANK(O1658), "", ($Z$41-O1658)/365))</f>
        <v/>
      </c>
    </row>
    <row r="1659" customFormat="false" ht="15" hidden="false" customHeight="false" outlineLevel="0" collapsed="false">
      <c r="A1659" s="1" t="n">
        <v>1663</v>
      </c>
      <c r="B1659" s="28" t="n">
        <v>856</v>
      </c>
      <c r="C1659" s="29"/>
      <c r="D1659" s="30" t="str">
        <f aca="false">CONCATENATE(E1659,", ",F1659,", кв-ры: ",H1659,", агр: ",I1659,", ",W1659)</f>
        <v>, , кв-ры: 2, агр: , </v>
      </c>
      <c r="E1659" s="31"/>
      <c r="F1659" s="31"/>
      <c r="G1659" s="31"/>
      <c r="H1659" s="31" t="n">
        <v>2</v>
      </c>
      <c r="I1659" s="32"/>
      <c r="J1659" s="4"/>
      <c r="K1659" s="46"/>
      <c r="L1659" s="34" t="str">
        <f aca="false">IF(ISBLANK(K1659),"a","b")</f>
        <v>a</v>
      </c>
      <c r="M1659" s="34" t="str">
        <f aca="false">IF(ISBLANK(B1659),"",IF(L1659="b",K1659,IF(L1659="a","")))</f>
        <v/>
      </c>
      <c r="N1659" s="35" t="n">
        <f aca="false">IF(ISBLANK(B1659),"",IF( ISBLANK(K1659), , IF( ISBLANK(O1659), 1,) ))</f>
        <v>0</v>
      </c>
      <c r="O1659" s="44"/>
      <c r="P1659" s="37" t="str">
        <f aca="false">IF(ISBLANK(O1659),"a","b")</f>
        <v>a</v>
      </c>
      <c r="Q1659" s="34" t="str">
        <f aca="false">IF(ISBLANK(B1659),"",IF(P1659="b",O1659,IF(P1659="a","")))</f>
        <v/>
      </c>
      <c r="R1659" s="35" t="n">
        <f aca="false">IF(ISBLANK(B1659),"",IF( ISBLANK(O1659), , 1))</f>
        <v>0</v>
      </c>
      <c r="S1659" s="38" t="str">
        <f aca="true">IF(ISBLANK(B1659),"",IF( ISBLANK(K1659), "" , IF( ISBLANK(O1659), (TODAY()-K1659)/365, (O1659-K1659)/365)) )</f>
        <v/>
      </c>
      <c r="T1659" s="38" t="str">
        <f aca="false">IF(ISBLANK(B1659),"",IF( ISBLANK(K1659), "" , IF( ISBLANK(O1659), ($Z$41-K1659)/365, (O1659-K1659)/365)) )</f>
        <v/>
      </c>
      <c r="U1659" s="38" t="str">
        <f aca="true">IF(ISBLANK(B1659),"",IF( ISBLANK(O1659), "", (TODAY()-O1659)/365))</f>
        <v/>
      </c>
      <c r="V1659" s="38" t="str">
        <f aca="false">IF(ISBLANK(B1659),"",IF( ISBLANK(O1659), "", ($Z$41-O1659)/365))</f>
        <v/>
      </c>
    </row>
    <row r="1660" customFormat="false" ht="15" hidden="false" customHeight="false" outlineLevel="0" collapsed="false">
      <c r="A1660" s="1" t="n">
        <v>1664</v>
      </c>
      <c r="B1660" s="28" t="n">
        <v>857</v>
      </c>
      <c r="C1660" s="29" t="n">
        <v>10</v>
      </c>
      <c r="D1660" s="30" t="str">
        <f aca="false">CONCATENATE(E1660,", ",F1660,", кв-ры: ",H1660,", агр: ",I1660,", ",W1660)</f>
        <v>Ларионова, 5, кв-ры: 1, агр: , </v>
      </c>
      <c r="E1660" s="31" t="s">
        <v>274</v>
      </c>
      <c r="F1660" s="31" t="n">
        <v>5</v>
      </c>
      <c r="G1660" s="31" t="n">
        <v>2</v>
      </c>
      <c r="H1660" s="31" t="n">
        <v>1</v>
      </c>
      <c r="I1660" s="32"/>
      <c r="J1660" s="4"/>
      <c r="K1660" s="46"/>
      <c r="L1660" s="34" t="str">
        <f aca="false">IF(ISBLANK(K1660),"a","b")</f>
        <v>a</v>
      </c>
      <c r="M1660" s="34" t="str">
        <f aca="false">IF(ISBLANK(B1660),"",IF(L1660="b",K1660,IF(L1660="a","")))</f>
        <v/>
      </c>
      <c r="N1660" s="35" t="n">
        <f aca="false">IF(ISBLANK(B1660),"",IF( ISBLANK(K1660), , IF( ISBLANK(O1660), 1,) ))</f>
        <v>0</v>
      </c>
      <c r="O1660" s="44"/>
      <c r="P1660" s="37" t="str">
        <f aca="false">IF(ISBLANK(O1660),"a","b")</f>
        <v>a</v>
      </c>
      <c r="Q1660" s="34" t="str">
        <f aca="false">IF(ISBLANK(B1660),"",IF(P1660="b",O1660,IF(P1660="a","")))</f>
        <v/>
      </c>
      <c r="R1660" s="35" t="n">
        <f aca="false">IF(ISBLANK(B1660),"",IF( ISBLANK(O1660), , 1))</f>
        <v>0</v>
      </c>
      <c r="S1660" s="38" t="str">
        <f aca="true">IF(ISBLANK(B1660),"",IF( ISBLANK(K1660), "" , IF( ISBLANK(O1660), (TODAY()-K1660)/365, (O1660-K1660)/365)) )</f>
        <v/>
      </c>
      <c r="T1660" s="38" t="str">
        <f aca="false">IF(ISBLANK(B1660),"",IF( ISBLANK(K1660), "" , IF( ISBLANK(O1660), ($Z$41-K1660)/365, (O1660-K1660)/365)) )</f>
        <v/>
      </c>
      <c r="U1660" s="38" t="str">
        <f aca="true">IF(ISBLANK(B1660),"",IF( ISBLANK(O1660), "", (TODAY()-O1660)/365))</f>
        <v/>
      </c>
      <c r="V1660" s="38" t="str">
        <f aca="false">IF(ISBLANK(B1660),"",IF( ISBLANK(O1660), "", ($Z$41-O1660)/365))</f>
        <v/>
      </c>
    </row>
    <row r="1661" customFormat="false" ht="15" hidden="false" customHeight="false" outlineLevel="0" collapsed="false">
      <c r="A1661" s="1" t="n">
        <v>1665</v>
      </c>
      <c r="B1661" s="28" t="n">
        <v>858</v>
      </c>
      <c r="C1661" s="29"/>
      <c r="D1661" s="30" t="str">
        <f aca="false">CONCATENATE(E1661,", ",F1661,", кв-ры: ",H1661,", агр: ",I1661,", ",W1661)</f>
        <v>, , кв-ры: 2, агр: , </v>
      </c>
      <c r="E1661" s="31"/>
      <c r="F1661" s="31"/>
      <c r="G1661" s="31"/>
      <c r="H1661" s="31" t="n">
        <v>2</v>
      </c>
      <c r="I1661" s="32"/>
      <c r="J1661" s="4"/>
      <c r="K1661" s="46"/>
      <c r="L1661" s="34" t="str">
        <f aca="false">IF(ISBLANK(K1661),"a","b")</f>
        <v>a</v>
      </c>
      <c r="M1661" s="34" t="str">
        <f aca="false">IF(ISBLANK(B1661),"",IF(L1661="b",K1661,IF(L1661="a","")))</f>
        <v/>
      </c>
      <c r="N1661" s="35" t="n">
        <f aca="false">IF(ISBLANK(B1661),"",IF( ISBLANK(K1661), , IF( ISBLANK(O1661), 1,) ))</f>
        <v>0</v>
      </c>
      <c r="O1661" s="44"/>
      <c r="P1661" s="37" t="str">
        <f aca="false">IF(ISBLANK(O1661),"a","b")</f>
        <v>a</v>
      </c>
      <c r="Q1661" s="34" t="str">
        <f aca="false">IF(ISBLANK(B1661),"",IF(P1661="b",O1661,IF(P1661="a","")))</f>
        <v/>
      </c>
      <c r="R1661" s="35" t="n">
        <f aca="false">IF(ISBLANK(B1661),"",IF( ISBLANK(O1661), , 1))</f>
        <v>0</v>
      </c>
      <c r="S1661" s="38" t="str">
        <f aca="true">IF(ISBLANK(B1661),"",IF( ISBLANK(K1661), "" , IF( ISBLANK(O1661), (TODAY()-K1661)/365, (O1661-K1661)/365)) )</f>
        <v/>
      </c>
      <c r="T1661" s="38" t="str">
        <f aca="false">IF(ISBLANK(B1661),"",IF( ISBLANK(K1661), "" , IF( ISBLANK(O1661), ($Z$41-K1661)/365, (O1661-K1661)/365)) )</f>
        <v/>
      </c>
      <c r="U1661" s="38" t="str">
        <f aca="true">IF(ISBLANK(B1661),"",IF( ISBLANK(O1661), "", (TODAY()-O1661)/365))</f>
        <v/>
      </c>
      <c r="V1661" s="38" t="str">
        <f aca="false">IF(ISBLANK(B1661),"",IF( ISBLANK(O1661), "", ($Z$41-O1661)/365))</f>
        <v/>
      </c>
    </row>
    <row r="1662" customFormat="false" ht="15" hidden="false" customHeight="false" outlineLevel="0" collapsed="false">
      <c r="A1662" s="1" t="n">
        <v>1666</v>
      </c>
      <c r="B1662" s="28" t="n">
        <v>859</v>
      </c>
      <c r="C1662" s="29" t="n">
        <v>11</v>
      </c>
      <c r="D1662" s="30" t="str">
        <f aca="false">CONCATENATE(E1662,", ",F1662,", кв-ры: ",H1662,", агр: ",I1662,", ",W1662)</f>
        <v>Ларионова, 7, кв-ры: 1, агр: , </v>
      </c>
      <c r="E1662" s="31" t="s">
        <v>274</v>
      </c>
      <c r="F1662" s="31" t="n">
        <v>7</v>
      </c>
      <c r="G1662" s="31" t="n">
        <v>2</v>
      </c>
      <c r="H1662" s="31" t="n">
        <v>1</v>
      </c>
      <c r="I1662" s="32"/>
      <c r="J1662" s="4"/>
      <c r="K1662" s="46"/>
      <c r="L1662" s="34" t="str">
        <f aca="false">IF(ISBLANK(K1662),"a","b")</f>
        <v>a</v>
      </c>
      <c r="M1662" s="34" t="str">
        <f aca="false">IF(ISBLANK(B1662),"",IF(L1662="b",K1662,IF(L1662="a","")))</f>
        <v/>
      </c>
      <c r="N1662" s="35" t="n">
        <f aca="false">IF(ISBLANK(B1662),"",IF( ISBLANK(K1662), , IF( ISBLANK(O1662), 1,) ))</f>
        <v>0</v>
      </c>
      <c r="O1662" s="44"/>
      <c r="P1662" s="37" t="str">
        <f aca="false">IF(ISBLANK(O1662),"a","b")</f>
        <v>a</v>
      </c>
      <c r="Q1662" s="34" t="str">
        <f aca="false">IF(ISBLANK(B1662),"",IF(P1662="b",O1662,IF(P1662="a","")))</f>
        <v/>
      </c>
      <c r="R1662" s="35" t="n">
        <f aca="false">IF(ISBLANK(B1662),"",IF( ISBLANK(O1662), , 1))</f>
        <v>0</v>
      </c>
      <c r="S1662" s="38" t="str">
        <f aca="true">IF(ISBLANK(B1662),"",IF( ISBLANK(K1662), "" , IF( ISBLANK(O1662), (TODAY()-K1662)/365, (O1662-K1662)/365)) )</f>
        <v/>
      </c>
      <c r="T1662" s="38" t="str">
        <f aca="false">IF(ISBLANK(B1662),"",IF( ISBLANK(K1662), "" , IF( ISBLANK(O1662), ($Z$41-K1662)/365, (O1662-K1662)/365)) )</f>
        <v/>
      </c>
      <c r="U1662" s="38" t="str">
        <f aca="true">IF(ISBLANK(B1662),"",IF( ISBLANK(O1662), "", (TODAY()-O1662)/365))</f>
        <v/>
      </c>
      <c r="V1662" s="38" t="str">
        <f aca="false">IF(ISBLANK(B1662),"",IF( ISBLANK(O1662), "", ($Z$41-O1662)/365))</f>
        <v/>
      </c>
    </row>
    <row r="1663" customFormat="false" ht="15" hidden="false" customHeight="false" outlineLevel="0" collapsed="false">
      <c r="A1663" s="1" t="n">
        <v>1667</v>
      </c>
      <c r="B1663" s="28" t="n">
        <v>860</v>
      </c>
      <c r="C1663" s="29"/>
      <c r="D1663" s="30" t="str">
        <f aca="false">CONCATENATE(E1663,", ",F1663,", кв-ры: ",H1663,", агр: ",I1663,", ",W1663)</f>
        <v>, , кв-ры: 2, агр: , </v>
      </c>
      <c r="E1663" s="31"/>
      <c r="F1663" s="31"/>
      <c r="G1663" s="31"/>
      <c r="H1663" s="31" t="n">
        <v>2</v>
      </c>
      <c r="I1663" s="32"/>
      <c r="J1663" s="4"/>
      <c r="K1663" s="46"/>
      <c r="L1663" s="34" t="str">
        <f aca="false">IF(ISBLANK(K1663),"a","b")</f>
        <v>a</v>
      </c>
      <c r="M1663" s="34" t="str">
        <f aca="false">IF(ISBLANK(B1663),"",IF(L1663="b",K1663,IF(L1663="a","")))</f>
        <v/>
      </c>
      <c r="N1663" s="35" t="n">
        <f aca="false">IF(ISBLANK(B1663),"",IF( ISBLANK(K1663), , IF( ISBLANK(O1663), 1,) ))</f>
        <v>0</v>
      </c>
      <c r="O1663" s="44"/>
      <c r="P1663" s="37" t="str">
        <f aca="false">IF(ISBLANK(O1663),"a","b")</f>
        <v>a</v>
      </c>
      <c r="Q1663" s="34" t="str">
        <f aca="false">IF(ISBLANK(B1663),"",IF(P1663="b",O1663,IF(P1663="a","")))</f>
        <v/>
      </c>
      <c r="R1663" s="35" t="n">
        <f aca="false">IF(ISBLANK(B1663),"",IF( ISBLANK(O1663), , 1))</f>
        <v>0</v>
      </c>
      <c r="S1663" s="38" t="str">
        <f aca="true">IF(ISBLANK(B1663),"",IF( ISBLANK(K1663), "" , IF( ISBLANK(O1663), (TODAY()-K1663)/365, (O1663-K1663)/365)) )</f>
        <v/>
      </c>
      <c r="T1663" s="38" t="str">
        <f aca="false">IF(ISBLANK(B1663),"",IF( ISBLANK(K1663), "" , IF( ISBLANK(O1663), ($Z$41-K1663)/365, (O1663-K1663)/365)) )</f>
        <v/>
      </c>
      <c r="U1663" s="38" t="str">
        <f aca="true">IF(ISBLANK(B1663),"",IF( ISBLANK(O1663), "", (TODAY()-O1663)/365))</f>
        <v/>
      </c>
      <c r="V1663" s="38" t="str">
        <f aca="false">IF(ISBLANK(B1663),"",IF( ISBLANK(O1663), "", ($Z$41-O1663)/365))</f>
        <v/>
      </c>
    </row>
    <row r="1664" customFormat="false" ht="15" hidden="false" customHeight="false" outlineLevel="0" collapsed="false">
      <c r="A1664" s="1" t="n">
        <v>1668</v>
      </c>
      <c r="B1664" s="28" t="n">
        <v>861</v>
      </c>
      <c r="C1664" s="29" t="n">
        <v>12</v>
      </c>
      <c r="D1664" s="30" t="str">
        <f aca="false">CONCATENATE(E1664,", ",F1664,", кв-ры: ",H1664,", агр: ",I1664,", ",W1664)</f>
        <v>Ларионова, 9, кв-ры: 1, агр: , </v>
      </c>
      <c r="E1664" s="31" t="s">
        <v>274</v>
      </c>
      <c r="F1664" s="31" t="n">
        <v>9</v>
      </c>
      <c r="G1664" s="31" t="n">
        <v>2</v>
      </c>
      <c r="H1664" s="31" t="n">
        <v>1</v>
      </c>
      <c r="I1664" s="32"/>
      <c r="J1664" s="4"/>
      <c r="K1664" s="46"/>
      <c r="L1664" s="34" t="str">
        <f aca="false">IF(ISBLANK(K1664),"a","b")</f>
        <v>a</v>
      </c>
      <c r="M1664" s="34" t="str">
        <f aca="false">IF(ISBLANK(B1664),"",IF(L1664="b",K1664,IF(L1664="a","")))</f>
        <v/>
      </c>
      <c r="N1664" s="35" t="n">
        <f aca="false">IF(ISBLANK(B1664),"",IF( ISBLANK(K1664), , IF( ISBLANK(O1664), 1,) ))</f>
        <v>0</v>
      </c>
      <c r="O1664" s="44"/>
      <c r="P1664" s="37" t="str">
        <f aca="false">IF(ISBLANK(O1664),"a","b")</f>
        <v>a</v>
      </c>
      <c r="Q1664" s="34" t="str">
        <f aca="false">IF(ISBLANK(B1664),"",IF(P1664="b",O1664,IF(P1664="a","")))</f>
        <v/>
      </c>
      <c r="R1664" s="35" t="n">
        <f aca="false">IF(ISBLANK(B1664),"",IF( ISBLANK(O1664), , 1))</f>
        <v>0</v>
      </c>
      <c r="S1664" s="38" t="str">
        <f aca="true">IF(ISBLANK(B1664),"",IF( ISBLANK(K1664), "" , IF( ISBLANK(O1664), (TODAY()-K1664)/365, (O1664-K1664)/365)) )</f>
        <v/>
      </c>
      <c r="T1664" s="38" t="str">
        <f aca="false">IF(ISBLANK(B1664),"",IF( ISBLANK(K1664), "" , IF( ISBLANK(O1664), ($Z$41-K1664)/365, (O1664-K1664)/365)) )</f>
        <v/>
      </c>
      <c r="U1664" s="38" t="str">
        <f aca="true">IF(ISBLANK(B1664),"",IF( ISBLANK(O1664), "", (TODAY()-O1664)/365))</f>
        <v/>
      </c>
      <c r="V1664" s="38" t="str">
        <f aca="false">IF(ISBLANK(B1664),"",IF( ISBLANK(O1664), "", ($Z$41-O1664)/365))</f>
        <v/>
      </c>
    </row>
    <row r="1665" customFormat="false" ht="15" hidden="false" customHeight="false" outlineLevel="0" collapsed="false">
      <c r="A1665" s="1" t="n">
        <v>1669</v>
      </c>
      <c r="B1665" s="28" t="n">
        <v>862</v>
      </c>
      <c r="C1665" s="29"/>
      <c r="D1665" s="30" t="str">
        <f aca="false">CONCATENATE(E1665,", ",F1665,", кв-ры: ",H1665,", агр: ",I1665,", ",W1665)</f>
        <v>, , кв-ры: 2, агр: , </v>
      </c>
      <c r="E1665" s="31"/>
      <c r="F1665" s="31"/>
      <c r="G1665" s="31"/>
      <c r="H1665" s="31" t="n">
        <v>2</v>
      </c>
      <c r="I1665" s="32"/>
      <c r="J1665" s="4"/>
      <c r="K1665" s="46"/>
      <c r="L1665" s="34" t="str">
        <f aca="false">IF(ISBLANK(K1665),"a","b")</f>
        <v>a</v>
      </c>
      <c r="M1665" s="34" t="str">
        <f aca="false">IF(ISBLANK(B1665),"",IF(L1665="b",K1665,IF(L1665="a","")))</f>
        <v/>
      </c>
      <c r="N1665" s="35" t="n">
        <f aca="false">IF(ISBLANK(B1665),"",IF( ISBLANK(K1665), , IF( ISBLANK(O1665), 1,) ))</f>
        <v>0</v>
      </c>
      <c r="O1665" s="44"/>
      <c r="P1665" s="37" t="str">
        <f aca="false">IF(ISBLANK(O1665),"a","b")</f>
        <v>a</v>
      </c>
      <c r="Q1665" s="34" t="str">
        <f aca="false">IF(ISBLANK(B1665),"",IF(P1665="b",O1665,IF(P1665="a","")))</f>
        <v/>
      </c>
      <c r="R1665" s="35" t="n">
        <f aca="false">IF(ISBLANK(B1665),"",IF( ISBLANK(O1665), , 1))</f>
        <v>0</v>
      </c>
      <c r="S1665" s="38" t="str">
        <f aca="true">IF(ISBLANK(B1665),"",IF( ISBLANK(K1665), "" , IF( ISBLANK(O1665), (TODAY()-K1665)/365, (O1665-K1665)/365)) )</f>
        <v/>
      </c>
      <c r="T1665" s="38" t="str">
        <f aca="false">IF(ISBLANK(B1665),"",IF( ISBLANK(K1665), "" , IF( ISBLANK(O1665), ($Z$41-K1665)/365, (O1665-K1665)/365)) )</f>
        <v/>
      </c>
      <c r="U1665" s="38" t="str">
        <f aca="true">IF(ISBLANK(B1665),"",IF( ISBLANK(O1665), "", (TODAY()-O1665)/365))</f>
        <v/>
      </c>
      <c r="V1665" s="38" t="str">
        <f aca="false">IF(ISBLANK(B1665),"",IF( ISBLANK(O1665), "", ($Z$41-O1665)/365))</f>
        <v/>
      </c>
    </row>
    <row r="1666" customFormat="false" ht="15" hidden="false" customHeight="false" outlineLevel="0" collapsed="false">
      <c r="A1666" s="1" t="n">
        <v>1670</v>
      </c>
      <c r="B1666" s="28" t="n">
        <v>863</v>
      </c>
      <c r="C1666" s="29" t="n">
        <v>13</v>
      </c>
      <c r="D1666" s="30" t="str">
        <f aca="false">CONCATENATE(E1666,", ",F1666,", кв-ры: ",H1666,", агр: ",I1666,", ",W1666)</f>
        <v>Ларионова, 11, кв-ры: 1, агр: , </v>
      </c>
      <c r="E1666" s="31" t="s">
        <v>274</v>
      </c>
      <c r="F1666" s="31" t="n">
        <v>11</v>
      </c>
      <c r="G1666" s="31" t="n">
        <v>2</v>
      </c>
      <c r="H1666" s="31" t="n">
        <v>1</v>
      </c>
      <c r="I1666" s="32"/>
      <c r="J1666" s="4"/>
      <c r="K1666" s="46"/>
      <c r="L1666" s="34" t="str">
        <f aca="false">IF(ISBLANK(K1666),"a","b")</f>
        <v>a</v>
      </c>
      <c r="M1666" s="34" t="str">
        <f aca="false">IF(ISBLANK(B1666),"",IF(L1666="b",K1666,IF(L1666="a","")))</f>
        <v/>
      </c>
      <c r="N1666" s="35" t="n">
        <f aca="false">IF(ISBLANK(B1666),"",IF( ISBLANK(K1666), , IF( ISBLANK(O1666), 1,) ))</f>
        <v>0</v>
      </c>
      <c r="O1666" s="44"/>
      <c r="P1666" s="37" t="str">
        <f aca="false">IF(ISBLANK(O1666),"a","b")</f>
        <v>a</v>
      </c>
      <c r="Q1666" s="34" t="str">
        <f aca="false">IF(ISBLANK(B1666),"",IF(P1666="b",O1666,IF(P1666="a","")))</f>
        <v/>
      </c>
      <c r="R1666" s="35" t="n">
        <f aca="false">IF(ISBLANK(B1666),"",IF( ISBLANK(O1666), , 1))</f>
        <v>0</v>
      </c>
      <c r="S1666" s="38" t="str">
        <f aca="true">IF(ISBLANK(B1666),"",IF( ISBLANK(K1666), "" , IF( ISBLANK(O1666), (TODAY()-K1666)/365, (O1666-K1666)/365)) )</f>
        <v/>
      </c>
      <c r="T1666" s="38" t="str">
        <f aca="false">IF(ISBLANK(B1666),"",IF( ISBLANK(K1666), "" , IF( ISBLANK(O1666), ($Z$41-K1666)/365, (O1666-K1666)/365)) )</f>
        <v/>
      </c>
      <c r="U1666" s="38" t="str">
        <f aca="true">IF(ISBLANK(B1666),"",IF( ISBLANK(O1666), "", (TODAY()-O1666)/365))</f>
        <v/>
      </c>
      <c r="V1666" s="38" t="str">
        <f aca="false">IF(ISBLANK(B1666),"",IF( ISBLANK(O1666), "", ($Z$41-O1666)/365))</f>
        <v/>
      </c>
    </row>
    <row r="1667" customFormat="false" ht="15" hidden="false" customHeight="false" outlineLevel="0" collapsed="false">
      <c r="A1667" s="1" t="n">
        <v>1671</v>
      </c>
      <c r="B1667" s="28" t="n">
        <v>864</v>
      </c>
      <c r="C1667" s="29"/>
      <c r="D1667" s="30" t="str">
        <f aca="false">CONCATENATE(E1667,", ",F1667,", кв-ры: ",H1667,", агр: ",I1667,", ",W1667)</f>
        <v>, , кв-ры: 2, агр: , </v>
      </c>
      <c r="E1667" s="31"/>
      <c r="F1667" s="31"/>
      <c r="G1667" s="31"/>
      <c r="H1667" s="31" t="n">
        <v>2</v>
      </c>
      <c r="I1667" s="32"/>
      <c r="J1667" s="4"/>
      <c r="K1667" s="46"/>
      <c r="L1667" s="34" t="str">
        <f aca="false">IF(ISBLANK(K1667),"a","b")</f>
        <v>a</v>
      </c>
      <c r="M1667" s="34" t="str">
        <f aca="false">IF(ISBLANK(B1667),"",IF(L1667="b",K1667,IF(L1667="a","")))</f>
        <v/>
      </c>
      <c r="N1667" s="35" t="n">
        <f aca="false">IF(ISBLANK(B1667),"",IF( ISBLANK(K1667), , IF( ISBLANK(O1667), 1,) ))</f>
        <v>0</v>
      </c>
      <c r="O1667" s="44"/>
      <c r="P1667" s="37" t="str">
        <f aca="false">IF(ISBLANK(O1667),"a","b")</f>
        <v>a</v>
      </c>
      <c r="Q1667" s="34" t="str">
        <f aca="false">IF(ISBLANK(B1667),"",IF(P1667="b",O1667,IF(P1667="a","")))</f>
        <v/>
      </c>
      <c r="R1667" s="35" t="n">
        <f aca="false">IF(ISBLANK(B1667),"",IF( ISBLANK(O1667), , 1))</f>
        <v>0</v>
      </c>
      <c r="S1667" s="38" t="str">
        <f aca="true">IF(ISBLANK(B1667),"",IF( ISBLANK(K1667), "" , IF( ISBLANK(O1667), (TODAY()-K1667)/365, (O1667-K1667)/365)) )</f>
        <v/>
      </c>
      <c r="T1667" s="38" t="str">
        <f aca="false">IF(ISBLANK(B1667),"",IF( ISBLANK(K1667), "" , IF( ISBLANK(O1667), ($Z$41-K1667)/365, (O1667-K1667)/365)) )</f>
        <v/>
      </c>
      <c r="U1667" s="38" t="str">
        <f aca="true">IF(ISBLANK(B1667),"",IF( ISBLANK(O1667), "", (TODAY()-O1667)/365))</f>
        <v/>
      </c>
      <c r="V1667" s="38" t="str">
        <f aca="false">IF(ISBLANK(B1667),"",IF( ISBLANK(O1667), "", ($Z$41-O1667)/365))</f>
        <v/>
      </c>
    </row>
    <row r="1668" customFormat="false" ht="15" hidden="false" customHeight="false" outlineLevel="0" collapsed="false">
      <c r="A1668" s="1" t="n">
        <v>1672</v>
      </c>
      <c r="B1668" s="28" t="n">
        <v>865</v>
      </c>
      <c r="C1668" s="29" t="n">
        <v>14</v>
      </c>
      <c r="D1668" s="30" t="str">
        <f aca="false">CONCATENATE(E1668,", ",F1668,", кв-ры: ",H1668,", агр: ",I1668,", ",W1668)</f>
        <v>Ларионова, 17, кв-ры: 1, агр: , </v>
      </c>
      <c r="E1668" s="31" t="s">
        <v>274</v>
      </c>
      <c r="F1668" s="31" t="n">
        <v>17</v>
      </c>
      <c r="G1668" s="31" t="n">
        <v>1</v>
      </c>
      <c r="H1668" s="31" t="n">
        <v>1</v>
      </c>
      <c r="I1668" s="32"/>
      <c r="J1668" s="4"/>
      <c r="K1668" s="46"/>
      <c r="L1668" s="34" t="str">
        <f aca="false">IF(ISBLANK(K1668),"a","b")</f>
        <v>a</v>
      </c>
      <c r="M1668" s="34" t="str">
        <f aca="false">IF(ISBLANK(B1668),"",IF(L1668="b",K1668,IF(L1668="a","")))</f>
        <v/>
      </c>
      <c r="N1668" s="35" t="n">
        <f aca="false">IF(ISBLANK(B1668),"",IF( ISBLANK(K1668), , IF( ISBLANK(O1668), 1,) ))</f>
        <v>0</v>
      </c>
      <c r="O1668" s="44"/>
      <c r="P1668" s="37" t="str">
        <f aca="false">IF(ISBLANK(O1668),"a","b")</f>
        <v>a</v>
      </c>
      <c r="Q1668" s="34" t="str">
        <f aca="false">IF(ISBLANK(B1668),"",IF(P1668="b",O1668,IF(P1668="a","")))</f>
        <v/>
      </c>
      <c r="R1668" s="35" t="n">
        <f aca="false">IF(ISBLANK(B1668),"",IF( ISBLANK(O1668), , 1))</f>
        <v>0</v>
      </c>
      <c r="S1668" s="38" t="str">
        <f aca="true">IF(ISBLANK(B1668),"",IF( ISBLANK(K1668), "" , IF( ISBLANK(O1668), (TODAY()-K1668)/365, (O1668-K1668)/365)) )</f>
        <v/>
      </c>
      <c r="T1668" s="38" t="str">
        <f aca="false">IF(ISBLANK(B1668),"",IF( ISBLANK(K1668), "" , IF( ISBLANK(O1668), ($Z$41-K1668)/365, (O1668-K1668)/365)) )</f>
        <v/>
      </c>
      <c r="U1668" s="38" t="str">
        <f aca="true">IF(ISBLANK(B1668),"",IF( ISBLANK(O1668), "", (TODAY()-O1668)/365))</f>
        <v/>
      </c>
      <c r="V1668" s="38" t="str">
        <f aca="false">IF(ISBLANK(B1668),"",IF( ISBLANK(O1668), "", ($Z$41-O1668)/365))</f>
        <v/>
      </c>
    </row>
    <row r="1669" customFormat="false" ht="15" hidden="false" customHeight="false" outlineLevel="0" collapsed="false">
      <c r="A1669" s="1" t="n">
        <v>1673</v>
      </c>
      <c r="B1669" s="28" t="n">
        <v>866</v>
      </c>
      <c r="C1669" s="29" t="n">
        <v>15</v>
      </c>
      <c r="D1669" s="30" t="str">
        <f aca="false">CONCATENATE(E1669,", ",F1669,", кв-ры: ",H1669,", агр: ",I1669,", ",W1669)</f>
        <v>Ларионова, 15, кв-ры: 1, агр: , </v>
      </c>
      <c r="E1669" s="31" t="s">
        <v>274</v>
      </c>
      <c r="F1669" s="31" t="n">
        <v>15</v>
      </c>
      <c r="G1669" s="31" t="n">
        <v>2</v>
      </c>
      <c r="H1669" s="31" t="n">
        <v>1</v>
      </c>
      <c r="I1669" s="32"/>
      <c r="J1669" s="4"/>
      <c r="K1669" s="46"/>
      <c r="L1669" s="34" t="str">
        <f aca="false">IF(ISBLANK(K1669),"a","b")</f>
        <v>a</v>
      </c>
      <c r="M1669" s="34" t="str">
        <f aca="false">IF(ISBLANK(B1669),"",IF(L1669="b",K1669,IF(L1669="a","")))</f>
        <v/>
      </c>
      <c r="N1669" s="35" t="n">
        <f aca="false">IF(ISBLANK(B1669),"",IF( ISBLANK(K1669), , IF( ISBLANK(O1669), 1,) ))</f>
        <v>0</v>
      </c>
      <c r="O1669" s="44"/>
      <c r="P1669" s="37" t="str">
        <f aca="false">IF(ISBLANK(O1669),"a","b")</f>
        <v>a</v>
      </c>
      <c r="Q1669" s="34" t="str">
        <f aca="false">IF(ISBLANK(B1669),"",IF(P1669="b",O1669,IF(P1669="a","")))</f>
        <v/>
      </c>
      <c r="R1669" s="35" t="n">
        <f aca="false">IF(ISBLANK(B1669),"",IF( ISBLANK(O1669), , 1))</f>
        <v>0</v>
      </c>
      <c r="S1669" s="38" t="str">
        <f aca="true">IF(ISBLANK(B1669),"",IF( ISBLANK(K1669), "" , IF( ISBLANK(O1669), (TODAY()-K1669)/365, (O1669-K1669)/365)) )</f>
        <v/>
      </c>
      <c r="T1669" s="38" t="str">
        <f aca="false">IF(ISBLANK(B1669),"",IF( ISBLANK(K1669), "" , IF( ISBLANK(O1669), ($Z$41-K1669)/365, (O1669-K1669)/365)) )</f>
        <v/>
      </c>
      <c r="U1669" s="38" t="str">
        <f aca="true">IF(ISBLANK(B1669),"",IF( ISBLANK(O1669), "", (TODAY()-O1669)/365))</f>
        <v/>
      </c>
      <c r="V1669" s="38" t="str">
        <f aca="false">IF(ISBLANK(B1669),"",IF( ISBLANK(O1669), "", ($Z$41-O1669)/365))</f>
        <v/>
      </c>
    </row>
    <row r="1670" customFormat="false" ht="15" hidden="false" customHeight="false" outlineLevel="0" collapsed="false">
      <c r="A1670" s="1" t="n">
        <v>1674</v>
      </c>
      <c r="B1670" s="28" t="n">
        <v>867</v>
      </c>
      <c r="C1670" s="29"/>
      <c r="D1670" s="30" t="str">
        <f aca="false">CONCATENATE(E1670,", ",F1670,", кв-ры: ",H1670,", агр: ",I1670,", ",W1670)</f>
        <v>, , кв-ры: 2, агр: , </v>
      </c>
      <c r="E1670" s="31"/>
      <c r="F1670" s="31"/>
      <c r="G1670" s="31"/>
      <c r="H1670" s="31" t="n">
        <v>2</v>
      </c>
      <c r="I1670" s="32"/>
      <c r="J1670" s="4"/>
      <c r="K1670" s="46"/>
      <c r="L1670" s="34" t="str">
        <f aca="false">IF(ISBLANK(K1670),"a","b")</f>
        <v>a</v>
      </c>
      <c r="M1670" s="34" t="str">
        <f aca="false">IF(ISBLANK(B1670),"",IF(L1670="b",K1670,IF(L1670="a","")))</f>
        <v/>
      </c>
      <c r="N1670" s="35" t="n">
        <f aca="false">IF(ISBLANK(B1670),"",IF( ISBLANK(K1670), , IF( ISBLANK(O1670), 1,) ))</f>
        <v>0</v>
      </c>
      <c r="O1670" s="44"/>
      <c r="P1670" s="37" t="str">
        <f aca="false">IF(ISBLANK(O1670),"a","b")</f>
        <v>a</v>
      </c>
      <c r="Q1670" s="34" t="str">
        <f aca="false">IF(ISBLANK(B1670),"",IF(P1670="b",O1670,IF(P1670="a","")))</f>
        <v/>
      </c>
      <c r="R1670" s="35" t="n">
        <f aca="false">IF(ISBLANK(B1670),"",IF( ISBLANK(O1670), , 1))</f>
        <v>0</v>
      </c>
      <c r="S1670" s="38" t="str">
        <f aca="true">IF(ISBLANK(B1670),"",IF( ISBLANK(K1670), "" , IF( ISBLANK(O1670), (TODAY()-K1670)/365, (O1670-K1670)/365)) )</f>
        <v/>
      </c>
      <c r="T1670" s="38" t="str">
        <f aca="false">IF(ISBLANK(B1670),"",IF( ISBLANK(K1670), "" , IF( ISBLANK(O1670), ($Z$41-K1670)/365, (O1670-K1670)/365)) )</f>
        <v/>
      </c>
      <c r="U1670" s="38" t="str">
        <f aca="true">IF(ISBLANK(B1670),"",IF( ISBLANK(O1670), "", (TODAY()-O1670)/365))</f>
        <v/>
      </c>
      <c r="V1670" s="38" t="str">
        <f aca="false">IF(ISBLANK(B1670),"",IF( ISBLANK(O1670), "", ($Z$41-O1670)/365))</f>
        <v/>
      </c>
    </row>
    <row r="1671" customFormat="false" ht="15" hidden="false" customHeight="false" outlineLevel="0" collapsed="false">
      <c r="A1671" s="1" t="n">
        <v>1675</v>
      </c>
      <c r="B1671" s="28" t="n">
        <v>868</v>
      </c>
      <c r="C1671" s="29" t="n">
        <v>16</v>
      </c>
      <c r="D1671" s="30" t="str">
        <f aca="false">CONCATENATE(E1671,", ",F1671,", кв-ры: ",H1671,", агр: ",I1671,", ",W1671)</f>
        <v>Ларионова, 13, кв-ры: 1, агр: , </v>
      </c>
      <c r="E1671" s="31" t="s">
        <v>274</v>
      </c>
      <c r="F1671" s="31" t="n">
        <v>13</v>
      </c>
      <c r="G1671" s="31" t="n">
        <v>2</v>
      </c>
      <c r="H1671" s="31" t="n">
        <v>1</v>
      </c>
      <c r="I1671" s="32"/>
      <c r="J1671" s="4"/>
      <c r="K1671" s="46"/>
      <c r="L1671" s="34" t="str">
        <f aca="false">IF(ISBLANK(K1671),"a","b")</f>
        <v>a</v>
      </c>
      <c r="M1671" s="34" t="str">
        <f aca="false">IF(ISBLANK(B1671),"",IF(L1671="b",K1671,IF(L1671="a","")))</f>
        <v/>
      </c>
      <c r="N1671" s="35" t="n">
        <f aca="false">IF(ISBLANK(B1671),"",IF( ISBLANK(K1671), , IF( ISBLANK(O1671), 1,) ))</f>
        <v>0</v>
      </c>
      <c r="O1671" s="44"/>
      <c r="P1671" s="37" t="str">
        <f aca="false">IF(ISBLANK(O1671),"a","b")</f>
        <v>a</v>
      </c>
      <c r="Q1671" s="34" t="str">
        <f aca="false">IF(ISBLANK(B1671),"",IF(P1671="b",O1671,IF(P1671="a","")))</f>
        <v/>
      </c>
      <c r="R1671" s="35" t="n">
        <f aca="false">IF(ISBLANK(B1671),"",IF( ISBLANK(O1671), , 1))</f>
        <v>0</v>
      </c>
      <c r="S1671" s="38" t="str">
        <f aca="true">IF(ISBLANK(B1671),"",IF( ISBLANK(K1671), "" , IF( ISBLANK(O1671), (TODAY()-K1671)/365, (O1671-K1671)/365)) )</f>
        <v/>
      </c>
      <c r="T1671" s="38" t="str">
        <f aca="false">IF(ISBLANK(B1671),"",IF( ISBLANK(K1671), "" , IF( ISBLANK(O1671), ($Z$41-K1671)/365, (O1671-K1671)/365)) )</f>
        <v/>
      </c>
      <c r="U1671" s="38" t="str">
        <f aca="true">IF(ISBLANK(B1671),"",IF( ISBLANK(O1671), "", (TODAY()-O1671)/365))</f>
        <v/>
      </c>
      <c r="V1671" s="38" t="str">
        <f aca="false">IF(ISBLANK(B1671),"",IF( ISBLANK(O1671), "", ($Z$41-O1671)/365))</f>
        <v/>
      </c>
    </row>
    <row r="1672" customFormat="false" ht="15" hidden="false" customHeight="false" outlineLevel="0" collapsed="false">
      <c r="A1672" s="1" t="n">
        <v>1676</v>
      </c>
      <c r="B1672" s="28" t="n">
        <v>869</v>
      </c>
      <c r="C1672" s="29"/>
      <c r="D1672" s="30" t="str">
        <f aca="false">CONCATENATE(E1672,", ",F1672,", кв-ры: ",H1672,", агр: ",I1672,", ",W1672)</f>
        <v>, , кв-ры: 2, агр: , </v>
      </c>
      <c r="E1672" s="31"/>
      <c r="F1672" s="31"/>
      <c r="G1672" s="31"/>
      <c r="H1672" s="31" t="n">
        <v>2</v>
      </c>
      <c r="I1672" s="32"/>
      <c r="J1672" s="4"/>
      <c r="K1672" s="46"/>
      <c r="L1672" s="34" t="str">
        <f aca="false">IF(ISBLANK(K1672),"a","b")</f>
        <v>a</v>
      </c>
      <c r="M1672" s="34" t="str">
        <f aca="false">IF(ISBLANK(B1672),"",IF(L1672="b",K1672,IF(L1672="a","")))</f>
        <v/>
      </c>
      <c r="N1672" s="35" t="n">
        <f aca="false">IF(ISBLANK(B1672),"",IF( ISBLANK(K1672), , IF( ISBLANK(O1672), 1,) ))</f>
        <v>0</v>
      </c>
      <c r="O1672" s="44"/>
      <c r="P1672" s="37" t="str">
        <f aca="false">IF(ISBLANK(O1672),"a","b")</f>
        <v>a</v>
      </c>
      <c r="Q1672" s="34" t="str">
        <f aca="false">IF(ISBLANK(B1672),"",IF(P1672="b",O1672,IF(P1672="a","")))</f>
        <v/>
      </c>
      <c r="R1672" s="35" t="n">
        <f aca="false">IF(ISBLANK(B1672),"",IF( ISBLANK(O1672), , 1))</f>
        <v>0</v>
      </c>
      <c r="S1672" s="38" t="str">
        <f aca="true">IF(ISBLANK(B1672),"",IF( ISBLANK(K1672), "" , IF( ISBLANK(O1672), (TODAY()-K1672)/365, (O1672-K1672)/365)) )</f>
        <v/>
      </c>
      <c r="T1672" s="38" t="str">
        <f aca="false">IF(ISBLANK(B1672),"",IF( ISBLANK(K1672), "" , IF( ISBLANK(O1672), ($Z$41-K1672)/365, (O1672-K1672)/365)) )</f>
        <v/>
      </c>
      <c r="U1672" s="38" t="str">
        <f aca="true">IF(ISBLANK(B1672),"",IF( ISBLANK(O1672), "", (TODAY()-O1672)/365))</f>
        <v/>
      </c>
      <c r="V1672" s="38" t="str">
        <f aca="false">IF(ISBLANK(B1672),"",IF( ISBLANK(O1672), "", ($Z$41-O1672)/365))</f>
        <v/>
      </c>
    </row>
    <row r="1673" customFormat="false" ht="15" hidden="false" customHeight="false" outlineLevel="0" collapsed="false">
      <c r="A1673" s="1" t="n">
        <v>1677</v>
      </c>
      <c r="B1673" s="28" t="n">
        <v>870</v>
      </c>
      <c r="C1673" s="29" t="n">
        <v>17</v>
      </c>
      <c r="D1673" s="30" t="str">
        <f aca="false">CONCATENATE(E1673,", ",F1673,", кв-ры: ",H1673,", агр: ",I1673,", ",W1673)</f>
        <v>Ларионова, 19, кв-ры: 1, агр: , </v>
      </c>
      <c r="E1673" s="31" t="s">
        <v>274</v>
      </c>
      <c r="F1673" s="31" t="n">
        <v>19</v>
      </c>
      <c r="G1673" s="31" t="n">
        <v>2</v>
      </c>
      <c r="H1673" s="31" t="n">
        <v>1</v>
      </c>
      <c r="I1673" s="32"/>
      <c r="J1673" s="4"/>
      <c r="K1673" s="46"/>
      <c r="L1673" s="34" t="str">
        <f aca="false">IF(ISBLANK(K1673),"a","b")</f>
        <v>a</v>
      </c>
      <c r="M1673" s="34" t="str">
        <f aca="false">IF(ISBLANK(B1673),"",IF(L1673="b",K1673,IF(L1673="a","")))</f>
        <v/>
      </c>
      <c r="N1673" s="35" t="n">
        <f aca="false">IF(ISBLANK(B1673),"",IF( ISBLANK(K1673), , IF( ISBLANK(O1673), 1,) ))</f>
        <v>0</v>
      </c>
      <c r="O1673" s="44"/>
      <c r="P1673" s="37" t="str">
        <f aca="false">IF(ISBLANK(O1673),"a","b")</f>
        <v>a</v>
      </c>
      <c r="Q1673" s="34" t="str">
        <f aca="false">IF(ISBLANK(B1673),"",IF(P1673="b",O1673,IF(P1673="a","")))</f>
        <v/>
      </c>
      <c r="R1673" s="35" t="n">
        <f aca="false">IF(ISBLANK(B1673),"",IF( ISBLANK(O1673), , 1))</f>
        <v>0</v>
      </c>
      <c r="S1673" s="38" t="str">
        <f aca="true">IF(ISBLANK(B1673),"",IF( ISBLANK(K1673), "" , IF( ISBLANK(O1673), (TODAY()-K1673)/365, (O1673-K1673)/365)) )</f>
        <v/>
      </c>
      <c r="T1673" s="38" t="str">
        <f aca="false">IF(ISBLANK(B1673),"",IF( ISBLANK(K1673), "" , IF( ISBLANK(O1673), ($Z$41-K1673)/365, (O1673-K1673)/365)) )</f>
        <v/>
      </c>
      <c r="U1673" s="38" t="str">
        <f aca="true">IF(ISBLANK(B1673),"",IF( ISBLANK(O1673), "", (TODAY()-O1673)/365))</f>
        <v/>
      </c>
      <c r="V1673" s="38" t="str">
        <f aca="false">IF(ISBLANK(B1673),"",IF( ISBLANK(O1673), "", ($Z$41-O1673)/365))</f>
        <v/>
      </c>
    </row>
    <row r="1674" customFormat="false" ht="15" hidden="false" customHeight="false" outlineLevel="0" collapsed="false">
      <c r="A1674" s="1" t="n">
        <v>1678</v>
      </c>
      <c r="B1674" s="28" t="n">
        <v>871</v>
      </c>
      <c r="C1674" s="29"/>
      <c r="D1674" s="30" t="str">
        <f aca="false">CONCATENATE(E1674,", ",F1674,", кв-ры: ",H1674,", агр: ",I1674,", ",W1674)</f>
        <v>, , кв-ры: 2, агр: , </v>
      </c>
      <c r="E1674" s="31"/>
      <c r="F1674" s="31"/>
      <c r="G1674" s="31"/>
      <c r="H1674" s="31" t="n">
        <v>2</v>
      </c>
      <c r="I1674" s="32"/>
      <c r="J1674" s="4"/>
      <c r="K1674" s="46"/>
      <c r="L1674" s="34" t="str">
        <f aca="false">IF(ISBLANK(K1674),"a","b")</f>
        <v>a</v>
      </c>
      <c r="M1674" s="34" t="str">
        <f aca="false">IF(ISBLANK(B1674),"",IF(L1674="b",K1674,IF(L1674="a","")))</f>
        <v/>
      </c>
      <c r="N1674" s="35" t="n">
        <f aca="false">IF(ISBLANK(B1674),"",IF( ISBLANK(K1674), , IF( ISBLANK(O1674), 1,) ))</f>
        <v>0</v>
      </c>
      <c r="O1674" s="44"/>
      <c r="P1674" s="37" t="str">
        <f aca="false">IF(ISBLANK(O1674),"a","b")</f>
        <v>a</v>
      </c>
      <c r="Q1674" s="34" t="str">
        <f aca="false">IF(ISBLANK(B1674),"",IF(P1674="b",O1674,IF(P1674="a","")))</f>
        <v/>
      </c>
      <c r="R1674" s="35" t="n">
        <f aca="false">IF(ISBLANK(B1674),"",IF( ISBLANK(O1674), , 1))</f>
        <v>0</v>
      </c>
      <c r="S1674" s="38" t="str">
        <f aca="true">IF(ISBLANK(B1674),"",IF( ISBLANK(K1674), "" , IF( ISBLANK(O1674), (TODAY()-K1674)/365, (O1674-K1674)/365)) )</f>
        <v/>
      </c>
      <c r="T1674" s="38" t="str">
        <f aca="false">IF(ISBLANK(B1674),"",IF( ISBLANK(K1674), "" , IF( ISBLANK(O1674), ($Z$41-K1674)/365, (O1674-K1674)/365)) )</f>
        <v/>
      </c>
      <c r="U1674" s="38" t="str">
        <f aca="true">IF(ISBLANK(B1674),"",IF( ISBLANK(O1674), "", (TODAY()-O1674)/365))</f>
        <v/>
      </c>
      <c r="V1674" s="38" t="str">
        <f aca="false">IF(ISBLANK(B1674),"",IF( ISBLANK(O1674), "", ($Z$41-O1674)/365))</f>
        <v/>
      </c>
    </row>
    <row r="1675" customFormat="false" ht="15" hidden="false" customHeight="false" outlineLevel="0" collapsed="false">
      <c r="A1675" s="1" t="n">
        <v>1679</v>
      </c>
      <c r="B1675" s="28" t="n">
        <v>872</v>
      </c>
      <c r="C1675" s="29" t="n">
        <v>18</v>
      </c>
      <c r="D1675" s="30" t="str">
        <f aca="false">CONCATENATE(E1675,", ",F1675,", кв-ры: ",H1675,", агр: ",I1675,", ",W1675)</f>
        <v>Ларионова, 21, кв-ры: 1, агр: , </v>
      </c>
      <c r="E1675" s="31" t="s">
        <v>274</v>
      </c>
      <c r="F1675" s="31" t="n">
        <v>21</v>
      </c>
      <c r="G1675" s="31" t="n">
        <v>2</v>
      </c>
      <c r="H1675" s="31" t="n">
        <v>1</v>
      </c>
      <c r="I1675" s="32"/>
      <c r="J1675" s="4"/>
      <c r="K1675" s="46"/>
      <c r="L1675" s="34" t="str">
        <f aca="false">IF(ISBLANK(K1675),"a","b")</f>
        <v>a</v>
      </c>
      <c r="M1675" s="34" t="str">
        <f aca="false">IF(ISBLANK(B1675),"",IF(L1675="b",K1675,IF(L1675="a","")))</f>
        <v/>
      </c>
      <c r="N1675" s="35" t="n">
        <f aca="false">IF(ISBLANK(B1675),"",IF( ISBLANK(K1675), , IF( ISBLANK(O1675), 1,) ))</f>
        <v>0</v>
      </c>
      <c r="O1675" s="44"/>
      <c r="P1675" s="37" t="str">
        <f aca="false">IF(ISBLANK(O1675),"a","b")</f>
        <v>a</v>
      </c>
      <c r="Q1675" s="34" t="str">
        <f aca="false">IF(ISBLANK(B1675),"",IF(P1675="b",O1675,IF(P1675="a","")))</f>
        <v/>
      </c>
      <c r="R1675" s="35" t="n">
        <f aca="false">IF(ISBLANK(B1675),"",IF( ISBLANK(O1675), , 1))</f>
        <v>0</v>
      </c>
      <c r="S1675" s="38" t="str">
        <f aca="true">IF(ISBLANK(B1675),"",IF( ISBLANK(K1675), "" , IF( ISBLANK(O1675), (TODAY()-K1675)/365, (O1675-K1675)/365)) )</f>
        <v/>
      </c>
      <c r="T1675" s="38" t="str">
        <f aca="false">IF(ISBLANK(B1675),"",IF( ISBLANK(K1675), "" , IF( ISBLANK(O1675), ($Z$41-K1675)/365, (O1675-K1675)/365)) )</f>
        <v/>
      </c>
      <c r="U1675" s="38" t="str">
        <f aca="true">IF(ISBLANK(B1675),"",IF( ISBLANK(O1675), "", (TODAY()-O1675)/365))</f>
        <v/>
      </c>
      <c r="V1675" s="38" t="str">
        <f aca="false">IF(ISBLANK(B1675),"",IF( ISBLANK(O1675), "", ($Z$41-O1675)/365))</f>
        <v/>
      </c>
    </row>
    <row r="1676" customFormat="false" ht="15" hidden="false" customHeight="false" outlineLevel="0" collapsed="false">
      <c r="A1676" s="1" t="n">
        <v>1680</v>
      </c>
      <c r="B1676" s="28" t="n">
        <v>873</v>
      </c>
      <c r="C1676" s="29"/>
      <c r="D1676" s="30" t="str">
        <f aca="false">CONCATENATE(E1676,", ",F1676,", кв-ры: ",H1676,", агр: ",I1676,", ",W1676)</f>
        <v>, , кв-ры: 2, агр: , </v>
      </c>
      <c r="E1676" s="31"/>
      <c r="F1676" s="31"/>
      <c r="G1676" s="31"/>
      <c r="H1676" s="31" t="n">
        <v>2</v>
      </c>
      <c r="I1676" s="32"/>
      <c r="J1676" s="4"/>
      <c r="K1676" s="46"/>
      <c r="L1676" s="34" t="str">
        <f aca="false">IF(ISBLANK(K1676),"a","b")</f>
        <v>a</v>
      </c>
      <c r="M1676" s="34" t="str">
        <f aca="false">IF(ISBLANK(B1676),"",IF(L1676="b",K1676,IF(L1676="a","")))</f>
        <v/>
      </c>
      <c r="N1676" s="35" t="n">
        <f aca="false">IF(ISBLANK(B1676),"",IF( ISBLANK(K1676), , IF( ISBLANK(O1676), 1,) ))</f>
        <v>0</v>
      </c>
      <c r="O1676" s="44"/>
      <c r="P1676" s="37" t="str">
        <f aca="false">IF(ISBLANK(O1676),"a","b")</f>
        <v>a</v>
      </c>
      <c r="Q1676" s="34" t="str">
        <f aca="false">IF(ISBLANK(B1676),"",IF(P1676="b",O1676,IF(P1676="a","")))</f>
        <v/>
      </c>
      <c r="R1676" s="35" t="n">
        <f aca="false">IF(ISBLANK(B1676),"",IF( ISBLANK(O1676), , 1))</f>
        <v>0</v>
      </c>
      <c r="S1676" s="38" t="str">
        <f aca="true">IF(ISBLANK(B1676),"",IF( ISBLANK(K1676), "" , IF( ISBLANK(O1676), (TODAY()-K1676)/365, (O1676-K1676)/365)) )</f>
        <v/>
      </c>
      <c r="T1676" s="38" t="str">
        <f aca="false">IF(ISBLANK(B1676),"",IF( ISBLANK(K1676), "" , IF( ISBLANK(O1676), ($Z$41-K1676)/365, (O1676-K1676)/365)) )</f>
        <v/>
      </c>
      <c r="U1676" s="38" t="str">
        <f aca="true">IF(ISBLANK(B1676),"",IF( ISBLANK(O1676), "", (TODAY()-O1676)/365))</f>
        <v/>
      </c>
      <c r="V1676" s="38" t="str">
        <f aca="false">IF(ISBLANK(B1676),"",IF( ISBLANK(O1676), "", ($Z$41-O1676)/365))</f>
        <v/>
      </c>
    </row>
    <row r="1677" customFormat="false" ht="15" hidden="false" customHeight="false" outlineLevel="0" collapsed="false">
      <c r="A1677" s="1" t="n">
        <v>1681</v>
      </c>
      <c r="B1677" s="28" t="n">
        <v>874</v>
      </c>
      <c r="C1677" s="29" t="n">
        <v>19</v>
      </c>
      <c r="D1677" s="30" t="str">
        <f aca="false">CONCATENATE(E1677,", ",F1677,", кв-ры: ",H1677,", агр: ",I1677,", ",W1677)</f>
        <v>Ларионова, 20, кв-ры: 1, агр: , </v>
      </c>
      <c r="E1677" s="31" t="s">
        <v>274</v>
      </c>
      <c r="F1677" s="31" t="n">
        <v>20</v>
      </c>
      <c r="G1677" s="31" t="n">
        <v>2</v>
      </c>
      <c r="H1677" s="31" t="n">
        <v>1</v>
      </c>
      <c r="I1677" s="32"/>
      <c r="J1677" s="4"/>
      <c r="K1677" s="46"/>
      <c r="L1677" s="34" t="str">
        <f aca="false">IF(ISBLANK(K1677),"a","b")</f>
        <v>a</v>
      </c>
      <c r="M1677" s="34" t="str">
        <f aca="false">IF(ISBLANK(B1677),"",IF(L1677="b",K1677,IF(L1677="a","")))</f>
        <v/>
      </c>
      <c r="N1677" s="35" t="n">
        <f aca="false">IF(ISBLANK(B1677),"",IF( ISBLANK(K1677), , IF( ISBLANK(O1677), 1,) ))</f>
        <v>0</v>
      </c>
      <c r="O1677" s="44"/>
      <c r="P1677" s="37" t="str">
        <f aca="false">IF(ISBLANK(O1677),"a","b")</f>
        <v>a</v>
      </c>
      <c r="Q1677" s="34" t="str">
        <f aca="false">IF(ISBLANK(B1677),"",IF(P1677="b",O1677,IF(P1677="a","")))</f>
        <v/>
      </c>
      <c r="R1677" s="35" t="n">
        <f aca="false">IF(ISBLANK(B1677),"",IF( ISBLANK(O1677), , 1))</f>
        <v>0</v>
      </c>
      <c r="S1677" s="38" t="str">
        <f aca="true">IF(ISBLANK(B1677),"",IF( ISBLANK(K1677), "" , IF( ISBLANK(O1677), (TODAY()-K1677)/365, (O1677-K1677)/365)) )</f>
        <v/>
      </c>
      <c r="T1677" s="38" t="str">
        <f aca="false">IF(ISBLANK(B1677),"",IF( ISBLANK(K1677), "" , IF( ISBLANK(O1677), ($Z$41-K1677)/365, (O1677-K1677)/365)) )</f>
        <v/>
      </c>
      <c r="U1677" s="38" t="str">
        <f aca="true">IF(ISBLANK(B1677),"",IF( ISBLANK(O1677), "", (TODAY()-O1677)/365))</f>
        <v/>
      </c>
      <c r="V1677" s="38" t="str">
        <f aca="false">IF(ISBLANK(B1677),"",IF( ISBLANK(O1677), "", ($Z$41-O1677)/365))</f>
        <v/>
      </c>
    </row>
    <row r="1678" customFormat="false" ht="15" hidden="false" customHeight="false" outlineLevel="0" collapsed="false">
      <c r="A1678" s="1" t="n">
        <v>1682</v>
      </c>
      <c r="B1678" s="28" t="n">
        <v>875</v>
      </c>
      <c r="C1678" s="29"/>
      <c r="D1678" s="30" t="str">
        <f aca="false">CONCATENATE(E1678,", ",F1678,", кв-ры: ",H1678,", агр: ",I1678,", ",W1678)</f>
        <v>, , кв-ры: 2, агр: , </v>
      </c>
      <c r="E1678" s="31"/>
      <c r="F1678" s="31"/>
      <c r="G1678" s="31"/>
      <c r="H1678" s="31" t="n">
        <v>2</v>
      </c>
      <c r="I1678" s="32"/>
      <c r="J1678" s="4"/>
      <c r="K1678" s="46"/>
      <c r="L1678" s="34" t="str">
        <f aca="false">IF(ISBLANK(K1678),"a","b")</f>
        <v>a</v>
      </c>
      <c r="M1678" s="34" t="str">
        <f aca="false">IF(ISBLANK(B1678),"",IF(L1678="b",K1678,IF(L1678="a","")))</f>
        <v/>
      </c>
      <c r="N1678" s="35" t="n">
        <f aca="false">IF(ISBLANK(B1678),"",IF( ISBLANK(K1678), , IF( ISBLANK(O1678), 1,) ))</f>
        <v>0</v>
      </c>
      <c r="O1678" s="44"/>
      <c r="P1678" s="37" t="str">
        <f aca="false">IF(ISBLANK(O1678),"a","b")</f>
        <v>a</v>
      </c>
      <c r="Q1678" s="34" t="str">
        <f aca="false">IF(ISBLANK(B1678),"",IF(P1678="b",O1678,IF(P1678="a","")))</f>
        <v/>
      </c>
      <c r="R1678" s="35" t="n">
        <f aca="false">IF(ISBLANK(B1678),"",IF( ISBLANK(O1678), , 1))</f>
        <v>0</v>
      </c>
      <c r="S1678" s="38" t="str">
        <f aca="true">IF(ISBLANK(B1678),"",IF( ISBLANK(K1678), "" , IF( ISBLANK(O1678), (TODAY()-K1678)/365, (O1678-K1678)/365)) )</f>
        <v/>
      </c>
      <c r="T1678" s="38" t="str">
        <f aca="false">IF(ISBLANK(B1678),"",IF( ISBLANK(K1678), "" , IF( ISBLANK(O1678), ($Z$41-K1678)/365, (O1678-K1678)/365)) )</f>
        <v/>
      </c>
      <c r="U1678" s="38" t="str">
        <f aca="true">IF(ISBLANK(B1678),"",IF( ISBLANK(O1678), "", (TODAY()-O1678)/365))</f>
        <v/>
      </c>
      <c r="V1678" s="38" t="str">
        <f aca="false">IF(ISBLANK(B1678),"",IF( ISBLANK(O1678), "", ($Z$41-O1678)/365))</f>
        <v/>
      </c>
    </row>
    <row r="1679" customFormat="false" ht="15" hidden="false" customHeight="false" outlineLevel="0" collapsed="false">
      <c r="A1679" s="1" t="n">
        <v>1683</v>
      </c>
      <c r="B1679" s="28" t="n">
        <v>876</v>
      </c>
      <c r="C1679" s="29" t="n">
        <v>20</v>
      </c>
      <c r="D1679" s="30" t="str">
        <f aca="false">CONCATENATE(E1679,", ",F1679,", кв-ры: ",H1679,", агр: ",I1679,", ",W1679)</f>
        <v>Ларионова, 18, кв-ры: 1, агр: , </v>
      </c>
      <c r="E1679" s="31" t="s">
        <v>274</v>
      </c>
      <c r="F1679" s="31" t="n">
        <v>18</v>
      </c>
      <c r="G1679" s="31" t="n">
        <v>2</v>
      </c>
      <c r="H1679" s="31" t="n">
        <v>1</v>
      </c>
      <c r="I1679" s="32"/>
      <c r="J1679" s="4"/>
      <c r="K1679" s="46"/>
      <c r="L1679" s="34" t="str">
        <f aca="false">IF(ISBLANK(K1679),"a","b")</f>
        <v>a</v>
      </c>
      <c r="M1679" s="34" t="str">
        <f aca="false">IF(ISBLANK(B1679),"",IF(L1679="b",K1679,IF(L1679="a","")))</f>
        <v/>
      </c>
      <c r="N1679" s="35" t="n">
        <f aca="false">IF(ISBLANK(B1679),"",IF( ISBLANK(K1679), , IF( ISBLANK(O1679), 1,) ))</f>
        <v>0</v>
      </c>
      <c r="O1679" s="44"/>
      <c r="P1679" s="37" t="str">
        <f aca="false">IF(ISBLANK(O1679),"a","b")</f>
        <v>a</v>
      </c>
      <c r="Q1679" s="34" t="str">
        <f aca="false">IF(ISBLANK(B1679),"",IF(P1679="b",O1679,IF(P1679="a","")))</f>
        <v/>
      </c>
      <c r="R1679" s="35" t="n">
        <f aca="false">IF(ISBLANK(B1679),"",IF( ISBLANK(O1679), , 1))</f>
        <v>0</v>
      </c>
      <c r="S1679" s="38" t="str">
        <f aca="true">IF(ISBLANK(B1679),"",IF( ISBLANK(K1679), "" , IF( ISBLANK(O1679), (TODAY()-K1679)/365, (O1679-K1679)/365)) )</f>
        <v/>
      </c>
      <c r="T1679" s="38" t="str">
        <f aca="false">IF(ISBLANK(B1679),"",IF( ISBLANK(K1679), "" , IF( ISBLANK(O1679), ($Z$41-K1679)/365, (O1679-K1679)/365)) )</f>
        <v/>
      </c>
      <c r="U1679" s="38" t="str">
        <f aca="true">IF(ISBLANK(B1679),"",IF( ISBLANK(O1679), "", (TODAY()-O1679)/365))</f>
        <v/>
      </c>
      <c r="V1679" s="38" t="str">
        <f aca="false">IF(ISBLANK(B1679),"",IF( ISBLANK(O1679), "", ($Z$41-O1679)/365))</f>
        <v/>
      </c>
    </row>
    <row r="1680" customFormat="false" ht="15" hidden="false" customHeight="false" outlineLevel="0" collapsed="false">
      <c r="A1680" s="1" t="n">
        <v>1684</v>
      </c>
      <c r="B1680" s="28" t="n">
        <v>877</v>
      </c>
      <c r="C1680" s="29"/>
      <c r="D1680" s="30" t="str">
        <f aca="false">CONCATENATE(E1680,", ",F1680,", кв-ры: ",H1680,", агр: ",I1680,", ",W1680)</f>
        <v>, , кв-ры: 2, агр: , </v>
      </c>
      <c r="E1680" s="31"/>
      <c r="F1680" s="31"/>
      <c r="G1680" s="31"/>
      <c r="H1680" s="31" t="n">
        <v>2</v>
      </c>
      <c r="I1680" s="32"/>
      <c r="J1680" s="4"/>
      <c r="K1680" s="46"/>
      <c r="L1680" s="34" t="str">
        <f aca="false">IF(ISBLANK(K1680),"a","b")</f>
        <v>a</v>
      </c>
      <c r="M1680" s="34" t="str">
        <f aca="false">IF(ISBLANK(B1680),"",IF(L1680="b",K1680,IF(L1680="a","")))</f>
        <v/>
      </c>
      <c r="N1680" s="35" t="n">
        <f aca="false">IF(ISBLANK(B1680),"",IF( ISBLANK(K1680), , IF( ISBLANK(O1680), 1,) ))</f>
        <v>0</v>
      </c>
      <c r="O1680" s="44"/>
      <c r="P1680" s="37" t="str">
        <f aca="false">IF(ISBLANK(O1680),"a","b")</f>
        <v>a</v>
      </c>
      <c r="Q1680" s="34" t="str">
        <f aca="false">IF(ISBLANK(B1680),"",IF(P1680="b",O1680,IF(P1680="a","")))</f>
        <v/>
      </c>
      <c r="R1680" s="35" t="n">
        <f aca="false">IF(ISBLANK(B1680),"",IF( ISBLANK(O1680), , 1))</f>
        <v>0</v>
      </c>
      <c r="S1680" s="38" t="str">
        <f aca="true">IF(ISBLANK(B1680),"",IF( ISBLANK(K1680), "" , IF( ISBLANK(O1680), (TODAY()-K1680)/365, (O1680-K1680)/365)) )</f>
        <v/>
      </c>
      <c r="T1680" s="38" t="str">
        <f aca="false">IF(ISBLANK(B1680),"",IF( ISBLANK(K1680), "" , IF( ISBLANK(O1680), ($Z$41-K1680)/365, (O1680-K1680)/365)) )</f>
        <v/>
      </c>
      <c r="U1680" s="38" t="str">
        <f aca="true">IF(ISBLANK(B1680),"",IF( ISBLANK(O1680), "", (TODAY()-O1680)/365))</f>
        <v/>
      </c>
      <c r="V1680" s="38" t="str">
        <f aca="false">IF(ISBLANK(B1680),"",IF( ISBLANK(O1680), "", ($Z$41-O1680)/365))</f>
        <v/>
      </c>
    </row>
    <row r="1681" customFormat="false" ht="15" hidden="false" customHeight="false" outlineLevel="0" collapsed="false">
      <c r="A1681" s="1" t="n">
        <v>1685</v>
      </c>
      <c r="B1681" s="28" t="n">
        <v>878</v>
      </c>
      <c r="C1681" s="29" t="n">
        <v>21</v>
      </c>
      <c r="D1681" s="30" t="str">
        <f aca="false">CONCATENATE(E1681,", ",F1681,", кв-ры: ",H1681,", агр: ",I1681,", ",W1681)</f>
        <v>Ларионова, 22, кв-ры: 1, агр: , </v>
      </c>
      <c r="E1681" s="31" t="s">
        <v>274</v>
      </c>
      <c r="F1681" s="31" t="n">
        <v>22</v>
      </c>
      <c r="G1681" s="31" t="n">
        <v>1</v>
      </c>
      <c r="H1681" s="31" t="n">
        <v>1</v>
      </c>
      <c r="I1681" s="32"/>
      <c r="J1681" s="4"/>
      <c r="K1681" s="46"/>
      <c r="L1681" s="34" t="str">
        <f aca="false">IF(ISBLANK(K1681),"a","b")</f>
        <v>a</v>
      </c>
      <c r="M1681" s="34" t="str">
        <f aca="false">IF(ISBLANK(B1681),"",IF(L1681="b",K1681,IF(L1681="a","")))</f>
        <v/>
      </c>
      <c r="N1681" s="35" t="n">
        <f aca="false">IF(ISBLANK(B1681),"",IF( ISBLANK(K1681), , IF( ISBLANK(O1681), 1,) ))</f>
        <v>0</v>
      </c>
      <c r="O1681" s="44"/>
      <c r="P1681" s="37" t="str">
        <f aca="false">IF(ISBLANK(O1681),"a","b")</f>
        <v>a</v>
      </c>
      <c r="Q1681" s="34" t="str">
        <f aca="false">IF(ISBLANK(B1681),"",IF(P1681="b",O1681,IF(P1681="a","")))</f>
        <v/>
      </c>
      <c r="R1681" s="35" t="n">
        <f aca="false">IF(ISBLANK(B1681),"",IF( ISBLANK(O1681), , 1))</f>
        <v>0</v>
      </c>
      <c r="S1681" s="38" t="str">
        <f aca="true">IF(ISBLANK(B1681),"",IF( ISBLANK(K1681), "" , IF( ISBLANK(O1681), (TODAY()-K1681)/365, (O1681-K1681)/365)) )</f>
        <v/>
      </c>
      <c r="T1681" s="38" t="str">
        <f aca="false">IF(ISBLANK(B1681),"",IF( ISBLANK(K1681), "" , IF( ISBLANK(O1681), ($Z$41-K1681)/365, (O1681-K1681)/365)) )</f>
        <v/>
      </c>
      <c r="U1681" s="38" t="str">
        <f aca="true">IF(ISBLANK(B1681),"",IF( ISBLANK(O1681), "", (TODAY()-O1681)/365))</f>
        <v/>
      </c>
      <c r="V1681" s="38" t="str">
        <f aca="false">IF(ISBLANK(B1681),"",IF( ISBLANK(O1681), "", ($Z$41-O1681)/365))</f>
        <v/>
      </c>
    </row>
    <row r="1682" customFormat="false" ht="15" hidden="false" customHeight="false" outlineLevel="0" collapsed="false">
      <c r="A1682" s="1" t="n">
        <v>1686</v>
      </c>
      <c r="B1682" s="28" t="n">
        <v>879</v>
      </c>
      <c r="C1682" s="29" t="n">
        <v>1</v>
      </c>
      <c r="D1682" s="30" t="str">
        <f aca="false">CONCATENATE(E1682,", ",F1682,", кв-ры: ",H1682,", агр: ",I1682,", ",W1682)</f>
        <v> Усадебная, 15, кв-ры: 1, агр: , </v>
      </c>
      <c r="E1682" s="31" t="s">
        <v>275</v>
      </c>
      <c r="F1682" s="31" t="n">
        <v>15</v>
      </c>
      <c r="G1682" s="31" t="n">
        <v>1</v>
      </c>
      <c r="H1682" s="31" t="n">
        <v>1</v>
      </c>
      <c r="I1682" s="32"/>
      <c r="J1682" s="4"/>
      <c r="K1682" s="46"/>
      <c r="L1682" s="34" t="str">
        <f aca="false">IF(ISBLANK(K1682),"a","b")</f>
        <v>a</v>
      </c>
      <c r="M1682" s="34" t="str">
        <f aca="false">IF(ISBLANK(B1682),"",IF(L1682="b",K1682,IF(L1682="a","")))</f>
        <v/>
      </c>
      <c r="N1682" s="35" t="n">
        <f aca="false">IF(ISBLANK(B1682),"",IF( ISBLANK(K1682), , IF( ISBLANK(O1682), 1,) ))</f>
        <v>0</v>
      </c>
      <c r="O1682" s="44"/>
      <c r="P1682" s="37" t="str">
        <f aca="false">IF(ISBLANK(O1682),"a","b")</f>
        <v>a</v>
      </c>
      <c r="Q1682" s="34" t="str">
        <f aca="false">IF(ISBLANK(B1682),"",IF(P1682="b",O1682,IF(P1682="a","")))</f>
        <v/>
      </c>
      <c r="R1682" s="35" t="n">
        <f aca="false">IF(ISBLANK(B1682),"",IF( ISBLANK(O1682), , 1))</f>
        <v>0</v>
      </c>
      <c r="S1682" s="38" t="str">
        <f aca="true">IF(ISBLANK(B1682),"",IF( ISBLANK(K1682), "" , IF( ISBLANK(O1682), (TODAY()-K1682)/365, (O1682-K1682)/365)) )</f>
        <v/>
      </c>
      <c r="T1682" s="38" t="str">
        <f aca="false">IF(ISBLANK(B1682),"",IF( ISBLANK(K1682), "" , IF( ISBLANK(O1682), ($Z$41-K1682)/365, (O1682-K1682)/365)) )</f>
        <v/>
      </c>
      <c r="U1682" s="38" t="str">
        <f aca="true">IF(ISBLANK(B1682),"",IF( ISBLANK(O1682), "", (TODAY()-O1682)/365))</f>
        <v/>
      </c>
      <c r="V1682" s="38" t="str">
        <f aca="false">IF(ISBLANK(B1682),"",IF( ISBLANK(O1682), "", ($Z$41-O1682)/365))</f>
        <v/>
      </c>
    </row>
    <row r="1683" customFormat="false" ht="15" hidden="false" customHeight="false" outlineLevel="0" collapsed="false">
      <c r="A1683" s="1" t="n">
        <v>1687</v>
      </c>
      <c r="B1683" s="28" t="n">
        <v>880</v>
      </c>
      <c r="C1683" s="29" t="n">
        <v>1</v>
      </c>
      <c r="D1683" s="30" t="str">
        <f aca="false">CONCATENATE(E1683,", ",F1683,", кв-ры: ",H1683,", агр: ",I1683,", ",W1683)</f>
        <v> Зеленая, 5, кв-ры: 1, агр: , </v>
      </c>
      <c r="E1683" s="31" t="s">
        <v>276</v>
      </c>
      <c r="F1683" s="31" t="n">
        <v>5</v>
      </c>
      <c r="G1683" s="31" t="n">
        <v>1</v>
      </c>
      <c r="H1683" s="31" t="n">
        <v>1</v>
      </c>
      <c r="I1683" s="32"/>
      <c r="J1683" s="4"/>
      <c r="K1683" s="46"/>
      <c r="L1683" s="34" t="str">
        <f aca="false">IF(ISBLANK(K1683),"a","b")</f>
        <v>a</v>
      </c>
      <c r="M1683" s="34" t="str">
        <f aca="false">IF(ISBLANK(B1683),"",IF(L1683="b",K1683,IF(L1683="a","")))</f>
        <v/>
      </c>
      <c r="N1683" s="35" t="n">
        <f aca="false">IF(ISBLANK(B1683),"",IF( ISBLANK(K1683), , IF( ISBLANK(O1683), 1,) ))</f>
        <v>0</v>
      </c>
      <c r="O1683" s="44"/>
      <c r="P1683" s="37" t="str">
        <f aca="false">IF(ISBLANK(O1683),"a","b")</f>
        <v>a</v>
      </c>
      <c r="Q1683" s="34" t="str">
        <f aca="false">IF(ISBLANK(B1683),"",IF(P1683="b",O1683,IF(P1683="a","")))</f>
        <v/>
      </c>
      <c r="R1683" s="35" t="n">
        <f aca="false">IF(ISBLANK(B1683),"",IF( ISBLANK(O1683), , 1))</f>
        <v>0</v>
      </c>
      <c r="S1683" s="38" t="str">
        <f aca="true">IF(ISBLANK(B1683),"",IF( ISBLANK(K1683), "" , IF( ISBLANK(O1683), (TODAY()-K1683)/365, (O1683-K1683)/365)) )</f>
        <v/>
      </c>
      <c r="T1683" s="38" t="str">
        <f aca="false">IF(ISBLANK(B1683),"",IF( ISBLANK(K1683), "" , IF( ISBLANK(O1683), ($Z$41-K1683)/365, (O1683-K1683)/365)) )</f>
        <v/>
      </c>
      <c r="U1683" s="38" t="str">
        <f aca="true">IF(ISBLANK(B1683),"",IF( ISBLANK(O1683), "", (TODAY()-O1683)/365))</f>
        <v/>
      </c>
      <c r="V1683" s="38" t="str">
        <f aca="false">IF(ISBLANK(B1683),"",IF( ISBLANK(O1683), "", ($Z$41-O1683)/365))</f>
        <v/>
      </c>
    </row>
    <row r="1684" customFormat="false" ht="15" hidden="false" customHeight="false" outlineLevel="0" collapsed="false">
      <c r="A1684" s="1" t="n">
        <v>1688</v>
      </c>
      <c r="B1684" s="28" t="n">
        <v>881</v>
      </c>
      <c r="C1684" s="29" t="n">
        <v>2</v>
      </c>
      <c r="D1684" s="30" t="str">
        <f aca="false">CONCATENATE(E1684,", ",F1684,", кв-ры: ",H1684,", агр: ",I1684,", ",W1684)</f>
        <v> Зеленая, 10, кв-ры: , агр: , </v>
      </c>
      <c r="E1684" s="31" t="s">
        <v>276</v>
      </c>
      <c r="F1684" s="31" t="n">
        <v>10</v>
      </c>
      <c r="G1684" s="31"/>
      <c r="H1684" s="31"/>
      <c r="I1684" s="32"/>
      <c r="J1684" s="4"/>
      <c r="K1684" s="46"/>
      <c r="L1684" s="34" t="str">
        <f aca="false">IF(ISBLANK(K1684),"a","b")</f>
        <v>a</v>
      </c>
      <c r="M1684" s="34" t="str">
        <f aca="false">IF(ISBLANK(B1684),"",IF(L1684="b",K1684,IF(L1684="a","")))</f>
        <v/>
      </c>
      <c r="N1684" s="35" t="n">
        <f aca="false">IF(ISBLANK(B1684),"",IF( ISBLANK(K1684), , IF( ISBLANK(O1684), 1,) ))</f>
        <v>0</v>
      </c>
      <c r="O1684" s="44"/>
      <c r="P1684" s="37" t="str">
        <f aca="false">IF(ISBLANK(O1684),"a","b")</f>
        <v>a</v>
      </c>
      <c r="Q1684" s="34" t="str">
        <f aca="false">IF(ISBLANK(B1684),"",IF(P1684="b",O1684,IF(P1684="a","")))</f>
        <v/>
      </c>
      <c r="R1684" s="35" t="n">
        <f aca="false">IF(ISBLANK(B1684),"",IF( ISBLANK(O1684), , 1))</f>
        <v>0</v>
      </c>
      <c r="S1684" s="38" t="str">
        <f aca="true">IF(ISBLANK(B1684),"",IF( ISBLANK(K1684), "" , IF( ISBLANK(O1684), (TODAY()-K1684)/365, (O1684-K1684)/365)) )</f>
        <v/>
      </c>
      <c r="T1684" s="38" t="str">
        <f aca="false">IF(ISBLANK(B1684),"",IF( ISBLANK(K1684), "" , IF( ISBLANK(O1684), ($Z$41-K1684)/365, (O1684-K1684)/365)) )</f>
        <v/>
      </c>
      <c r="U1684" s="38" t="str">
        <f aca="true">IF(ISBLANK(B1684),"",IF( ISBLANK(O1684), "", (TODAY()-O1684)/365))</f>
        <v/>
      </c>
      <c r="V1684" s="38" t="str">
        <f aca="false">IF(ISBLANK(B1684),"",IF( ISBLANK(O1684), "", ($Z$41-O1684)/365))</f>
        <v/>
      </c>
    </row>
    <row r="1685" customFormat="false" ht="15" hidden="false" customHeight="false" outlineLevel="0" collapsed="false">
      <c r="A1685" s="1" t="n">
        <v>1689</v>
      </c>
      <c r="B1685" s="28" t="n">
        <v>882</v>
      </c>
      <c r="C1685" s="29" t="n">
        <v>3</v>
      </c>
      <c r="D1685" s="30" t="str">
        <f aca="false">CONCATENATE(E1685,", ",F1685,", кв-ры: ",H1685,", агр: ",I1685,", ",W1685)</f>
        <v> Зеленая, , кв-ры: , агр: , </v>
      </c>
      <c r="E1685" s="31" t="s">
        <v>276</v>
      </c>
      <c r="F1685" s="31"/>
      <c r="G1685" s="31"/>
      <c r="H1685" s="31"/>
      <c r="I1685" s="32"/>
      <c r="J1685" s="4"/>
      <c r="K1685" s="46"/>
      <c r="L1685" s="34" t="str">
        <f aca="false">IF(ISBLANK(K1685),"a","b")</f>
        <v>a</v>
      </c>
      <c r="M1685" s="34" t="str">
        <f aca="false">IF(ISBLANK(B1685),"",IF(L1685="b",K1685,IF(L1685="a","")))</f>
        <v/>
      </c>
      <c r="N1685" s="35" t="n">
        <f aca="false">IF(ISBLANK(B1685),"",IF( ISBLANK(K1685), , IF( ISBLANK(O1685), 1,) ))</f>
        <v>0</v>
      </c>
      <c r="O1685" s="44"/>
      <c r="P1685" s="37" t="str">
        <f aca="false">IF(ISBLANK(O1685),"a","b")</f>
        <v>a</v>
      </c>
      <c r="Q1685" s="34" t="str">
        <f aca="false">IF(ISBLANK(B1685),"",IF(P1685="b",O1685,IF(P1685="a","")))</f>
        <v/>
      </c>
      <c r="R1685" s="35" t="n">
        <f aca="false">IF(ISBLANK(B1685),"",IF( ISBLANK(O1685), , 1))</f>
        <v>0</v>
      </c>
      <c r="S1685" s="38" t="str">
        <f aca="true">IF(ISBLANK(B1685),"",IF( ISBLANK(K1685), "" , IF( ISBLANK(O1685), (TODAY()-K1685)/365, (O1685-K1685)/365)) )</f>
        <v/>
      </c>
      <c r="T1685" s="38" t="str">
        <f aca="false">IF(ISBLANK(B1685),"",IF( ISBLANK(K1685), "" , IF( ISBLANK(O1685), ($Z$41-K1685)/365, (O1685-K1685)/365)) )</f>
        <v/>
      </c>
      <c r="U1685" s="38" t="str">
        <f aca="true">IF(ISBLANK(B1685),"",IF( ISBLANK(O1685), "", (TODAY()-O1685)/365))</f>
        <v/>
      </c>
      <c r="V1685" s="38" t="str">
        <f aca="false">IF(ISBLANK(B1685),"",IF( ISBLANK(O1685), "", ($Z$41-O1685)/365))</f>
        <v/>
      </c>
    </row>
    <row r="1686" customFormat="false" ht="15" hidden="false" customHeight="false" outlineLevel="0" collapsed="false">
      <c r="A1686" s="1" t="n">
        <v>1690</v>
      </c>
      <c r="B1686" s="28" t="n">
        <v>883</v>
      </c>
      <c r="C1686" s="29" t="n">
        <v>4</v>
      </c>
      <c r="D1686" s="30" t="str">
        <f aca="false">CONCATENATE(E1686,", ",F1686,", кв-ры: ",H1686,", агр: ",I1686,", ",W1686)</f>
        <v> Зеленая, 14, кв-ры: 1, агр: , </v>
      </c>
      <c r="E1686" s="31" t="s">
        <v>276</v>
      </c>
      <c r="F1686" s="31" t="n">
        <v>14</v>
      </c>
      <c r="G1686" s="31" t="n">
        <v>2</v>
      </c>
      <c r="H1686" s="31" t="n">
        <v>1</v>
      </c>
      <c r="I1686" s="32"/>
      <c r="J1686" s="4"/>
      <c r="K1686" s="46"/>
      <c r="L1686" s="34" t="str">
        <f aca="false">IF(ISBLANK(K1686),"a","b")</f>
        <v>a</v>
      </c>
      <c r="M1686" s="34" t="str">
        <f aca="false">IF(ISBLANK(B1686),"",IF(L1686="b",K1686,IF(L1686="a","")))</f>
        <v/>
      </c>
      <c r="N1686" s="35" t="n">
        <f aca="false">IF(ISBLANK(B1686),"",IF( ISBLANK(K1686), , IF( ISBLANK(O1686), 1,) ))</f>
        <v>0</v>
      </c>
      <c r="O1686" s="44"/>
      <c r="P1686" s="37" t="str">
        <f aca="false">IF(ISBLANK(O1686),"a","b")</f>
        <v>a</v>
      </c>
      <c r="Q1686" s="34" t="str">
        <f aca="false">IF(ISBLANK(B1686),"",IF(P1686="b",O1686,IF(P1686="a","")))</f>
        <v/>
      </c>
      <c r="R1686" s="35" t="n">
        <f aca="false">IF(ISBLANK(B1686),"",IF( ISBLANK(O1686), , 1))</f>
        <v>0</v>
      </c>
      <c r="S1686" s="38" t="str">
        <f aca="true">IF(ISBLANK(B1686),"",IF( ISBLANK(K1686), "" , IF( ISBLANK(O1686), (TODAY()-K1686)/365, (O1686-K1686)/365)) )</f>
        <v/>
      </c>
      <c r="T1686" s="38" t="str">
        <f aca="false">IF(ISBLANK(B1686),"",IF( ISBLANK(K1686), "" , IF( ISBLANK(O1686), ($Z$41-K1686)/365, (O1686-K1686)/365)) )</f>
        <v/>
      </c>
      <c r="U1686" s="38" t="str">
        <f aca="true">IF(ISBLANK(B1686),"",IF( ISBLANK(O1686), "", (TODAY()-O1686)/365))</f>
        <v/>
      </c>
      <c r="V1686" s="38" t="str">
        <f aca="false">IF(ISBLANK(B1686),"",IF( ISBLANK(O1686), "", ($Z$41-O1686)/365))</f>
        <v/>
      </c>
    </row>
    <row r="1687" customFormat="false" ht="15" hidden="false" customHeight="false" outlineLevel="0" collapsed="false">
      <c r="A1687" s="1" t="n">
        <v>1691</v>
      </c>
      <c r="B1687" s="28" t="n">
        <v>884</v>
      </c>
      <c r="C1687" s="29"/>
      <c r="D1687" s="30" t="str">
        <f aca="false">CONCATENATE(E1687,", ",F1687,", кв-ры: ",H1687,", агр: ",I1687,", ",W1687)</f>
        <v>, , кв-ры: 2, агр: , </v>
      </c>
      <c r="E1687" s="31"/>
      <c r="F1687" s="31"/>
      <c r="G1687" s="31"/>
      <c r="H1687" s="31" t="n">
        <v>2</v>
      </c>
      <c r="I1687" s="32"/>
      <c r="J1687" s="4"/>
      <c r="K1687" s="46"/>
      <c r="L1687" s="34" t="str">
        <f aca="false">IF(ISBLANK(K1687),"a","b")</f>
        <v>a</v>
      </c>
      <c r="M1687" s="34" t="str">
        <f aca="false">IF(ISBLANK(B1687),"",IF(L1687="b",K1687,IF(L1687="a","")))</f>
        <v/>
      </c>
      <c r="N1687" s="35" t="n">
        <f aca="false">IF(ISBLANK(B1687),"",IF( ISBLANK(K1687), , IF( ISBLANK(O1687), 1,) ))</f>
        <v>0</v>
      </c>
      <c r="O1687" s="44"/>
      <c r="P1687" s="37" t="str">
        <f aca="false">IF(ISBLANK(O1687),"a","b")</f>
        <v>a</v>
      </c>
      <c r="Q1687" s="34" t="str">
        <f aca="false">IF(ISBLANK(B1687),"",IF(P1687="b",O1687,IF(P1687="a","")))</f>
        <v/>
      </c>
      <c r="R1687" s="35" t="n">
        <f aca="false">IF(ISBLANK(B1687),"",IF( ISBLANK(O1687), , 1))</f>
        <v>0</v>
      </c>
      <c r="S1687" s="38" t="str">
        <f aca="true">IF(ISBLANK(B1687),"",IF( ISBLANK(K1687), "" , IF( ISBLANK(O1687), (TODAY()-K1687)/365, (O1687-K1687)/365)) )</f>
        <v/>
      </c>
      <c r="T1687" s="38" t="str">
        <f aca="false">IF(ISBLANK(B1687),"",IF( ISBLANK(K1687), "" , IF( ISBLANK(O1687), ($Z$41-K1687)/365, (O1687-K1687)/365)) )</f>
        <v/>
      </c>
      <c r="U1687" s="38" t="str">
        <f aca="true">IF(ISBLANK(B1687),"",IF( ISBLANK(O1687), "", (TODAY()-O1687)/365))</f>
        <v/>
      </c>
      <c r="V1687" s="38" t="str">
        <f aca="false">IF(ISBLANK(B1687),"",IF( ISBLANK(O1687), "", ($Z$41-O1687)/365))</f>
        <v/>
      </c>
    </row>
    <row r="1688" customFormat="false" ht="15" hidden="false" customHeight="false" outlineLevel="0" collapsed="false">
      <c r="A1688" s="1" t="n">
        <v>1692</v>
      </c>
      <c r="B1688" s="28" t="n">
        <v>885</v>
      </c>
      <c r="C1688" s="29" t="n">
        <v>5</v>
      </c>
      <c r="D1688" s="30" t="str">
        <f aca="false">CONCATENATE(E1688,", ",F1688,", кв-ры: ",H1688,", агр: ",I1688,", ",W1688)</f>
        <v> Зеленая, 16, кв-ры: 1, агр: , </v>
      </c>
      <c r="E1688" s="31" t="s">
        <v>276</v>
      </c>
      <c r="F1688" s="31" t="n">
        <v>16</v>
      </c>
      <c r="G1688" s="31" t="n">
        <v>2</v>
      </c>
      <c r="H1688" s="31" t="n">
        <v>1</v>
      </c>
      <c r="I1688" s="32"/>
      <c r="J1688" s="4"/>
      <c r="K1688" s="46"/>
      <c r="L1688" s="34" t="str">
        <f aca="false">IF(ISBLANK(K1688),"a","b")</f>
        <v>a</v>
      </c>
      <c r="M1688" s="34" t="str">
        <f aca="false">IF(ISBLANK(B1688),"",IF(L1688="b",K1688,IF(L1688="a","")))</f>
        <v/>
      </c>
      <c r="N1688" s="35" t="n">
        <f aca="false">IF(ISBLANK(B1688),"",IF( ISBLANK(K1688), , IF( ISBLANK(O1688), 1,) ))</f>
        <v>0</v>
      </c>
      <c r="O1688" s="44"/>
      <c r="P1688" s="37" t="str">
        <f aca="false">IF(ISBLANK(O1688),"a","b")</f>
        <v>a</v>
      </c>
      <c r="Q1688" s="34" t="str">
        <f aca="false">IF(ISBLANK(B1688),"",IF(P1688="b",O1688,IF(P1688="a","")))</f>
        <v/>
      </c>
      <c r="R1688" s="35" t="n">
        <f aca="false">IF(ISBLANK(B1688),"",IF( ISBLANK(O1688), , 1))</f>
        <v>0</v>
      </c>
      <c r="S1688" s="38" t="str">
        <f aca="true">IF(ISBLANK(B1688),"",IF( ISBLANK(K1688), "" , IF( ISBLANK(O1688), (TODAY()-K1688)/365, (O1688-K1688)/365)) )</f>
        <v/>
      </c>
      <c r="T1688" s="38" t="str">
        <f aca="false">IF(ISBLANK(B1688),"",IF( ISBLANK(K1688), "" , IF( ISBLANK(O1688), ($Z$41-K1688)/365, (O1688-K1688)/365)) )</f>
        <v/>
      </c>
      <c r="U1688" s="38" t="str">
        <f aca="true">IF(ISBLANK(B1688),"",IF( ISBLANK(O1688), "", (TODAY()-O1688)/365))</f>
        <v/>
      </c>
      <c r="V1688" s="38" t="str">
        <f aca="false">IF(ISBLANK(B1688),"",IF( ISBLANK(O1688), "", ($Z$41-O1688)/365))</f>
        <v/>
      </c>
    </row>
    <row r="1689" customFormat="false" ht="15" hidden="false" customHeight="false" outlineLevel="0" collapsed="false">
      <c r="A1689" s="1" t="n">
        <v>1693</v>
      </c>
      <c r="B1689" s="28" t="n">
        <v>886</v>
      </c>
      <c r="C1689" s="29"/>
      <c r="D1689" s="30" t="str">
        <f aca="false">CONCATENATE(E1689,", ",F1689,", кв-ры: ",H1689,", агр: ",I1689,", ",W1689)</f>
        <v>, , кв-ры: 2, агр: , </v>
      </c>
      <c r="E1689" s="31"/>
      <c r="F1689" s="31"/>
      <c r="G1689" s="31"/>
      <c r="H1689" s="31" t="n">
        <v>2</v>
      </c>
      <c r="I1689" s="32"/>
      <c r="J1689" s="4"/>
      <c r="K1689" s="46"/>
      <c r="L1689" s="34" t="str">
        <f aca="false">IF(ISBLANK(K1689),"a","b")</f>
        <v>a</v>
      </c>
      <c r="M1689" s="34" t="str">
        <f aca="false">IF(ISBLANK(B1689),"",IF(L1689="b",K1689,IF(L1689="a","")))</f>
        <v/>
      </c>
      <c r="N1689" s="35" t="n">
        <f aca="false">IF(ISBLANK(B1689),"",IF( ISBLANK(K1689), , IF( ISBLANK(O1689), 1,) ))</f>
        <v>0</v>
      </c>
      <c r="O1689" s="44"/>
      <c r="P1689" s="37" t="str">
        <f aca="false">IF(ISBLANK(O1689),"a","b")</f>
        <v>a</v>
      </c>
      <c r="Q1689" s="34" t="str">
        <f aca="false">IF(ISBLANK(B1689),"",IF(P1689="b",O1689,IF(P1689="a","")))</f>
        <v/>
      </c>
      <c r="R1689" s="35" t="n">
        <f aca="false">IF(ISBLANK(B1689),"",IF( ISBLANK(O1689), , 1))</f>
        <v>0</v>
      </c>
      <c r="S1689" s="38" t="str">
        <f aca="true">IF(ISBLANK(B1689),"",IF( ISBLANK(K1689), "" , IF( ISBLANK(O1689), (TODAY()-K1689)/365, (O1689-K1689)/365)) )</f>
        <v/>
      </c>
      <c r="T1689" s="38" t="str">
        <f aca="false">IF(ISBLANK(B1689),"",IF( ISBLANK(K1689), "" , IF( ISBLANK(O1689), ($Z$41-K1689)/365, (O1689-K1689)/365)) )</f>
        <v/>
      </c>
      <c r="U1689" s="38" t="str">
        <f aca="true">IF(ISBLANK(B1689),"",IF( ISBLANK(O1689), "", (TODAY()-O1689)/365))</f>
        <v/>
      </c>
      <c r="V1689" s="38" t="str">
        <f aca="false">IF(ISBLANK(B1689),"",IF( ISBLANK(O1689), "", ($Z$41-O1689)/365))</f>
        <v/>
      </c>
    </row>
    <row r="1690" customFormat="false" ht="15" hidden="false" customHeight="false" outlineLevel="0" collapsed="false">
      <c r="A1690" s="1" t="n">
        <v>1694</v>
      </c>
      <c r="B1690" s="28" t="n">
        <v>887</v>
      </c>
      <c r="C1690" s="29" t="n">
        <v>1</v>
      </c>
      <c r="D1690" s="30" t="str">
        <f aca="false">CONCATENATE(E1690,", ",F1690,", кв-ры: ",H1690,", агр: ",I1690,", ",W1690)</f>
        <v>Инженерная, 4, кв-ры: 1, агр: , </v>
      </c>
      <c r="E1690" s="31" t="s">
        <v>277</v>
      </c>
      <c r="F1690" s="31" t="n">
        <v>4</v>
      </c>
      <c r="G1690" s="31" t="n">
        <v>1</v>
      </c>
      <c r="H1690" s="31" t="n">
        <v>1</v>
      </c>
      <c r="I1690" s="32"/>
      <c r="J1690" s="4"/>
      <c r="K1690" s="46"/>
      <c r="L1690" s="34" t="str">
        <f aca="false">IF(ISBLANK(K1690),"a","b")</f>
        <v>a</v>
      </c>
      <c r="M1690" s="34" t="str">
        <f aca="false">IF(ISBLANK(B1690),"",IF(L1690="b",K1690,IF(L1690="a","")))</f>
        <v/>
      </c>
      <c r="N1690" s="35" t="n">
        <f aca="false">IF(ISBLANK(B1690),"",IF( ISBLANK(K1690), , IF( ISBLANK(O1690), 1,) ))</f>
        <v>0</v>
      </c>
      <c r="O1690" s="44"/>
      <c r="P1690" s="37" t="str">
        <f aca="false">IF(ISBLANK(O1690),"a","b")</f>
        <v>a</v>
      </c>
      <c r="Q1690" s="34" t="str">
        <f aca="false">IF(ISBLANK(B1690),"",IF(P1690="b",O1690,IF(P1690="a","")))</f>
        <v/>
      </c>
      <c r="R1690" s="35" t="n">
        <f aca="false">IF(ISBLANK(B1690),"",IF( ISBLANK(O1690), , 1))</f>
        <v>0</v>
      </c>
      <c r="S1690" s="38" t="str">
        <f aca="true">IF(ISBLANK(B1690),"",IF( ISBLANK(K1690), "" , IF( ISBLANK(O1690), (TODAY()-K1690)/365, (O1690-K1690)/365)) )</f>
        <v/>
      </c>
      <c r="T1690" s="38" t="str">
        <f aca="false">IF(ISBLANK(B1690),"",IF( ISBLANK(K1690), "" , IF( ISBLANK(O1690), ($Z$41-K1690)/365, (O1690-K1690)/365)) )</f>
        <v/>
      </c>
      <c r="U1690" s="38" t="str">
        <f aca="true">IF(ISBLANK(B1690),"",IF( ISBLANK(O1690), "", (TODAY()-O1690)/365))</f>
        <v/>
      </c>
      <c r="V1690" s="38" t="str">
        <f aca="false">IF(ISBLANK(B1690),"",IF( ISBLANK(O1690), "", ($Z$41-O1690)/365))</f>
        <v/>
      </c>
    </row>
    <row r="1691" customFormat="false" ht="15" hidden="false" customHeight="false" outlineLevel="0" collapsed="false">
      <c r="A1691" s="1" t="n">
        <v>1695</v>
      </c>
      <c r="B1691" s="28" t="n">
        <v>888</v>
      </c>
      <c r="C1691" s="29" t="n">
        <v>2</v>
      </c>
      <c r="D1691" s="30" t="str">
        <f aca="false">CONCATENATE(E1691,", ",F1691,", кв-ры: ",H1691,", агр: ",I1691,", ",W1691)</f>
        <v>Инженерная, 6, кв-ры: 1, агр: , </v>
      </c>
      <c r="E1691" s="31" t="s">
        <v>277</v>
      </c>
      <c r="F1691" s="31" t="n">
        <v>6</v>
      </c>
      <c r="G1691" s="31" t="n">
        <v>1</v>
      </c>
      <c r="H1691" s="31" t="n">
        <v>1</v>
      </c>
      <c r="I1691" s="32"/>
      <c r="J1691" s="4"/>
      <c r="K1691" s="46"/>
      <c r="L1691" s="34" t="str">
        <f aca="false">IF(ISBLANK(K1691),"a","b")</f>
        <v>a</v>
      </c>
      <c r="M1691" s="34" t="str">
        <f aca="false">IF(ISBLANK(B1691),"",IF(L1691="b",K1691,IF(L1691="a","")))</f>
        <v/>
      </c>
      <c r="N1691" s="35" t="n">
        <f aca="false">IF(ISBLANK(B1691),"",IF( ISBLANK(K1691), , IF( ISBLANK(O1691), 1,) ))</f>
        <v>0</v>
      </c>
      <c r="O1691" s="44"/>
      <c r="P1691" s="37" t="str">
        <f aca="false">IF(ISBLANK(O1691),"a","b")</f>
        <v>a</v>
      </c>
      <c r="Q1691" s="34" t="str">
        <f aca="false">IF(ISBLANK(B1691),"",IF(P1691="b",O1691,IF(P1691="a","")))</f>
        <v/>
      </c>
      <c r="R1691" s="35" t="n">
        <f aca="false">IF(ISBLANK(B1691),"",IF( ISBLANK(O1691), , 1))</f>
        <v>0</v>
      </c>
      <c r="S1691" s="38" t="str">
        <f aca="true">IF(ISBLANK(B1691),"",IF( ISBLANK(K1691), "" , IF( ISBLANK(O1691), (TODAY()-K1691)/365, (O1691-K1691)/365)) )</f>
        <v/>
      </c>
      <c r="T1691" s="38" t="str">
        <f aca="false">IF(ISBLANK(B1691),"",IF( ISBLANK(K1691), "" , IF( ISBLANK(O1691), ($Z$41-K1691)/365, (O1691-K1691)/365)) )</f>
        <v/>
      </c>
      <c r="U1691" s="38" t="str">
        <f aca="true">IF(ISBLANK(B1691),"",IF( ISBLANK(O1691), "", (TODAY()-O1691)/365))</f>
        <v/>
      </c>
      <c r="V1691" s="38" t="str">
        <f aca="false">IF(ISBLANK(B1691),"",IF( ISBLANK(O1691), "", ($Z$41-O1691)/365))</f>
        <v/>
      </c>
    </row>
    <row r="1692" customFormat="false" ht="15" hidden="false" customHeight="false" outlineLevel="0" collapsed="false">
      <c r="A1692" s="1" t="n">
        <v>1696</v>
      </c>
      <c r="B1692" s="28" t="n">
        <v>889</v>
      </c>
      <c r="C1692" s="29" t="n">
        <v>3</v>
      </c>
      <c r="D1692" s="30" t="str">
        <f aca="false">CONCATENATE(E1692,", ",F1692,", кв-ры: ",H1692,", агр: ",I1692,", ",W1692)</f>
        <v>Инженерная, 7, кв-ры: 1, агр: , </v>
      </c>
      <c r="E1692" s="31" t="s">
        <v>277</v>
      </c>
      <c r="F1692" s="31" t="n">
        <v>7</v>
      </c>
      <c r="G1692" s="31" t="n">
        <v>3</v>
      </c>
      <c r="H1692" s="31" t="n">
        <v>1</v>
      </c>
      <c r="I1692" s="32"/>
      <c r="J1692" s="4"/>
      <c r="K1692" s="46"/>
      <c r="L1692" s="34" t="str">
        <f aca="false">IF(ISBLANK(K1692),"a","b")</f>
        <v>a</v>
      </c>
      <c r="M1692" s="34" t="str">
        <f aca="false">IF(ISBLANK(B1692),"",IF(L1692="b",K1692,IF(L1692="a","")))</f>
        <v/>
      </c>
      <c r="N1692" s="35" t="n">
        <f aca="false">IF(ISBLANK(B1692),"",IF( ISBLANK(K1692), , IF( ISBLANK(O1692), 1,) ))</f>
        <v>0</v>
      </c>
      <c r="O1692" s="44"/>
      <c r="P1692" s="37" t="str">
        <f aca="false">IF(ISBLANK(O1692),"a","b")</f>
        <v>a</v>
      </c>
      <c r="Q1692" s="34" t="str">
        <f aca="false">IF(ISBLANK(B1692),"",IF(P1692="b",O1692,IF(P1692="a","")))</f>
        <v/>
      </c>
      <c r="R1692" s="35" t="n">
        <f aca="false">IF(ISBLANK(B1692),"",IF( ISBLANK(O1692), , 1))</f>
        <v>0</v>
      </c>
      <c r="S1692" s="38" t="str">
        <f aca="true">IF(ISBLANK(B1692),"",IF( ISBLANK(K1692), "" , IF( ISBLANK(O1692), (TODAY()-K1692)/365, (O1692-K1692)/365)) )</f>
        <v/>
      </c>
      <c r="T1692" s="38" t="str">
        <f aca="false">IF(ISBLANK(B1692),"",IF( ISBLANK(K1692), "" , IF( ISBLANK(O1692), ($Z$41-K1692)/365, (O1692-K1692)/365)) )</f>
        <v/>
      </c>
      <c r="U1692" s="38" t="str">
        <f aca="true">IF(ISBLANK(B1692),"",IF( ISBLANK(O1692), "", (TODAY()-O1692)/365))</f>
        <v/>
      </c>
      <c r="V1692" s="38" t="str">
        <f aca="false">IF(ISBLANK(B1692),"",IF( ISBLANK(O1692), "", ($Z$41-O1692)/365))</f>
        <v/>
      </c>
    </row>
    <row r="1693" customFormat="false" ht="15" hidden="false" customHeight="false" outlineLevel="0" collapsed="false">
      <c r="A1693" s="1" t="n">
        <v>1697</v>
      </c>
      <c r="B1693" s="28" t="n">
        <v>890</v>
      </c>
      <c r="C1693" s="29"/>
      <c r="D1693" s="30" t="str">
        <f aca="false">CONCATENATE(E1693,", ",F1693,", кв-ры: ",H1693,", агр: ",I1693,", ",W1693)</f>
        <v>, , кв-ры: 2, агр: , </v>
      </c>
      <c r="E1693" s="31"/>
      <c r="F1693" s="31"/>
      <c r="G1693" s="31"/>
      <c r="H1693" s="31" t="n">
        <v>2</v>
      </c>
      <c r="I1693" s="32"/>
      <c r="J1693" s="4"/>
      <c r="K1693" s="46"/>
      <c r="L1693" s="34" t="str">
        <f aca="false">IF(ISBLANK(K1693),"a","b")</f>
        <v>a</v>
      </c>
      <c r="M1693" s="34" t="str">
        <f aca="false">IF(ISBLANK(B1693),"",IF(L1693="b",K1693,IF(L1693="a","")))</f>
        <v/>
      </c>
      <c r="N1693" s="35" t="n">
        <f aca="false">IF(ISBLANK(B1693),"",IF( ISBLANK(K1693), , IF( ISBLANK(O1693), 1,) ))</f>
        <v>0</v>
      </c>
      <c r="O1693" s="44"/>
      <c r="P1693" s="37" t="str">
        <f aca="false">IF(ISBLANK(O1693),"a","b")</f>
        <v>a</v>
      </c>
      <c r="Q1693" s="34" t="str">
        <f aca="false">IF(ISBLANK(B1693),"",IF(P1693="b",O1693,IF(P1693="a","")))</f>
        <v/>
      </c>
      <c r="R1693" s="35" t="n">
        <f aca="false">IF(ISBLANK(B1693),"",IF( ISBLANK(O1693), , 1))</f>
        <v>0</v>
      </c>
      <c r="S1693" s="38" t="str">
        <f aca="true">IF(ISBLANK(B1693),"",IF( ISBLANK(K1693), "" , IF( ISBLANK(O1693), (TODAY()-K1693)/365, (O1693-K1693)/365)) )</f>
        <v/>
      </c>
      <c r="T1693" s="38" t="str">
        <f aca="false">IF(ISBLANK(B1693),"",IF( ISBLANK(K1693), "" , IF( ISBLANK(O1693), ($Z$41-K1693)/365, (O1693-K1693)/365)) )</f>
        <v/>
      </c>
      <c r="U1693" s="38" t="str">
        <f aca="true">IF(ISBLANK(B1693),"",IF( ISBLANK(O1693), "", (TODAY()-O1693)/365))</f>
        <v/>
      </c>
      <c r="V1693" s="38" t="str">
        <f aca="false">IF(ISBLANK(B1693),"",IF( ISBLANK(O1693), "", ($Z$41-O1693)/365))</f>
        <v/>
      </c>
    </row>
    <row r="1694" customFormat="false" ht="15" hidden="false" customHeight="false" outlineLevel="0" collapsed="false">
      <c r="A1694" s="1" t="n">
        <v>1698</v>
      </c>
      <c r="B1694" s="28" t="n">
        <v>891</v>
      </c>
      <c r="C1694" s="29"/>
      <c r="D1694" s="30" t="str">
        <f aca="false">CONCATENATE(E1694,", ",F1694,", кв-ры: ",H1694,", агр: ",I1694,", ",W1694)</f>
        <v>, , кв-ры: 3, агр: , </v>
      </c>
      <c r="E1694" s="31"/>
      <c r="F1694" s="31"/>
      <c r="G1694" s="31"/>
      <c r="H1694" s="31" t="n">
        <v>3</v>
      </c>
      <c r="I1694" s="32"/>
      <c r="J1694" s="4"/>
      <c r="K1694" s="46"/>
      <c r="L1694" s="34" t="str">
        <f aca="false">IF(ISBLANK(K1694),"a","b")</f>
        <v>a</v>
      </c>
      <c r="M1694" s="34" t="str">
        <f aca="false">IF(ISBLANK(B1694),"",IF(L1694="b",K1694,IF(L1694="a","")))</f>
        <v/>
      </c>
      <c r="N1694" s="35" t="n">
        <f aca="false">IF(ISBLANK(B1694),"",IF( ISBLANK(K1694), , IF( ISBLANK(O1694), 1,) ))</f>
        <v>0</v>
      </c>
      <c r="O1694" s="44"/>
      <c r="P1694" s="37" t="str">
        <f aca="false">IF(ISBLANK(O1694),"a","b")</f>
        <v>a</v>
      </c>
      <c r="Q1694" s="34" t="str">
        <f aca="false">IF(ISBLANK(B1694),"",IF(P1694="b",O1694,IF(P1694="a","")))</f>
        <v/>
      </c>
      <c r="R1694" s="35" t="n">
        <f aca="false">IF(ISBLANK(B1694),"",IF( ISBLANK(O1694), , 1))</f>
        <v>0</v>
      </c>
      <c r="S1694" s="38" t="str">
        <f aca="true">IF(ISBLANK(B1694),"",IF( ISBLANK(K1694), "" , IF( ISBLANK(O1694), (TODAY()-K1694)/365, (O1694-K1694)/365)) )</f>
        <v/>
      </c>
      <c r="T1694" s="38" t="str">
        <f aca="false">IF(ISBLANK(B1694),"",IF( ISBLANK(K1694), "" , IF( ISBLANK(O1694), ($Z$41-K1694)/365, (O1694-K1694)/365)) )</f>
        <v/>
      </c>
      <c r="U1694" s="38" t="str">
        <f aca="true">IF(ISBLANK(B1694),"",IF( ISBLANK(O1694), "", (TODAY()-O1694)/365))</f>
        <v/>
      </c>
      <c r="V1694" s="38" t="str">
        <f aca="false">IF(ISBLANK(B1694),"",IF( ISBLANK(O1694), "", ($Z$41-O1694)/365))</f>
        <v/>
      </c>
    </row>
    <row r="1695" customFormat="false" ht="15" hidden="false" customHeight="false" outlineLevel="0" collapsed="false">
      <c r="A1695" s="1" t="n">
        <v>1699</v>
      </c>
      <c r="B1695" s="28" t="n">
        <v>892</v>
      </c>
      <c r="C1695" s="29" t="n">
        <v>4</v>
      </c>
      <c r="D1695" s="30" t="str">
        <f aca="false">CONCATENATE(E1695,", ",F1695,", кв-ры: ",H1695,", агр: ",I1695,", ",W1695)</f>
        <v>Инженерная, 9, кв-ры: 1, агр: , </v>
      </c>
      <c r="E1695" s="31" t="s">
        <v>277</v>
      </c>
      <c r="F1695" s="31" t="n">
        <v>9</v>
      </c>
      <c r="G1695" s="31" t="n">
        <v>2</v>
      </c>
      <c r="H1695" s="31" t="n">
        <v>1</v>
      </c>
      <c r="I1695" s="32"/>
      <c r="J1695" s="4"/>
      <c r="K1695" s="46"/>
      <c r="L1695" s="34" t="str">
        <f aca="false">IF(ISBLANK(K1695),"a","b")</f>
        <v>a</v>
      </c>
      <c r="M1695" s="34" t="str">
        <f aca="false">IF(ISBLANK(B1695),"",IF(L1695="b",K1695,IF(L1695="a","")))</f>
        <v/>
      </c>
      <c r="N1695" s="35" t="n">
        <f aca="false">IF(ISBLANK(B1695),"",IF( ISBLANK(K1695), , IF( ISBLANK(O1695), 1,) ))</f>
        <v>0</v>
      </c>
      <c r="O1695" s="44"/>
      <c r="P1695" s="37" t="str">
        <f aca="false">IF(ISBLANK(O1695),"a","b")</f>
        <v>a</v>
      </c>
      <c r="Q1695" s="34" t="str">
        <f aca="false">IF(ISBLANK(B1695),"",IF(P1695="b",O1695,IF(P1695="a","")))</f>
        <v/>
      </c>
      <c r="R1695" s="35" t="n">
        <f aca="false">IF(ISBLANK(B1695),"",IF( ISBLANK(O1695), , 1))</f>
        <v>0</v>
      </c>
      <c r="S1695" s="38" t="str">
        <f aca="true">IF(ISBLANK(B1695),"",IF( ISBLANK(K1695), "" , IF( ISBLANK(O1695), (TODAY()-K1695)/365, (O1695-K1695)/365)) )</f>
        <v/>
      </c>
      <c r="T1695" s="38" t="str">
        <f aca="false">IF(ISBLANK(B1695),"",IF( ISBLANK(K1695), "" , IF( ISBLANK(O1695), ($Z$41-K1695)/365, (O1695-K1695)/365)) )</f>
        <v/>
      </c>
      <c r="U1695" s="38" t="str">
        <f aca="true">IF(ISBLANK(B1695),"",IF( ISBLANK(O1695), "", (TODAY()-O1695)/365))</f>
        <v/>
      </c>
      <c r="V1695" s="38" t="str">
        <f aca="false">IF(ISBLANK(B1695),"",IF( ISBLANK(O1695), "", ($Z$41-O1695)/365))</f>
        <v/>
      </c>
    </row>
    <row r="1696" customFormat="false" ht="15" hidden="false" customHeight="false" outlineLevel="0" collapsed="false">
      <c r="A1696" s="1" t="n">
        <v>1700</v>
      </c>
      <c r="B1696" s="28" t="n">
        <v>893</v>
      </c>
      <c r="C1696" s="29"/>
      <c r="D1696" s="30" t="str">
        <f aca="false">CONCATENATE(E1696,", ",F1696,", кв-ры: ",H1696,", агр: ",I1696,", ",W1696)</f>
        <v>, , кв-ры: 2, агр: , </v>
      </c>
      <c r="E1696" s="31"/>
      <c r="F1696" s="31"/>
      <c r="G1696" s="31"/>
      <c r="H1696" s="31" t="n">
        <v>2</v>
      </c>
      <c r="I1696" s="32"/>
      <c r="J1696" s="4"/>
      <c r="K1696" s="46"/>
      <c r="L1696" s="34" t="str">
        <f aca="false">IF(ISBLANK(K1696),"a","b")</f>
        <v>a</v>
      </c>
      <c r="M1696" s="34" t="str">
        <f aca="false">IF(ISBLANK(B1696),"",IF(L1696="b",K1696,IF(L1696="a","")))</f>
        <v/>
      </c>
      <c r="N1696" s="35" t="n">
        <f aca="false">IF(ISBLANK(B1696),"",IF( ISBLANK(K1696), , IF( ISBLANK(O1696), 1,) ))</f>
        <v>0</v>
      </c>
      <c r="O1696" s="44"/>
      <c r="P1696" s="37" t="str">
        <f aca="false">IF(ISBLANK(O1696),"a","b")</f>
        <v>a</v>
      </c>
      <c r="Q1696" s="34" t="str">
        <f aca="false">IF(ISBLANK(B1696),"",IF(P1696="b",O1696,IF(P1696="a","")))</f>
        <v/>
      </c>
      <c r="R1696" s="35" t="n">
        <f aca="false">IF(ISBLANK(B1696),"",IF( ISBLANK(O1696), , 1))</f>
        <v>0</v>
      </c>
      <c r="S1696" s="38" t="str">
        <f aca="true">IF(ISBLANK(B1696),"",IF( ISBLANK(K1696), "" , IF( ISBLANK(O1696), (TODAY()-K1696)/365, (O1696-K1696)/365)) )</f>
        <v/>
      </c>
      <c r="T1696" s="38" t="str">
        <f aca="false">IF(ISBLANK(B1696),"",IF( ISBLANK(K1696), "" , IF( ISBLANK(O1696), ($Z$41-K1696)/365, (O1696-K1696)/365)) )</f>
        <v/>
      </c>
      <c r="U1696" s="38" t="str">
        <f aca="true">IF(ISBLANK(B1696),"",IF( ISBLANK(O1696), "", (TODAY()-O1696)/365))</f>
        <v/>
      </c>
      <c r="V1696" s="38" t="str">
        <f aca="false">IF(ISBLANK(B1696),"",IF( ISBLANK(O1696), "", ($Z$41-O1696)/365))</f>
        <v/>
      </c>
    </row>
    <row r="1697" customFormat="false" ht="15" hidden="false" customHeight="false" outlineLevel="0" collapsed="false">
      <c r="A1697" s="1" t="n">
        <v>1701</v>
      </c>
      <c r="B1697" s="28" t="n">
        <v>894</v>
      </c>
      <c r="C1697" s="29" t="n">
        <v>5</v>
      </c>
      <c r="D1697" s="30" t="str">
        <f aca="false">CONCATENATE(E1697,", ",F1697,", кв-ры: ",H1697,", агр: ",I1697,", ",W1697)</f>
        <v>Инженерная, 11, кв-ры: 1, агр: , </v>
      </c>
      <c r="E1697" s="31" t="s">
        <v>277</v>
      </c>
      <c r="F1697" s="31" t="n">
        <v>11</v>
      </c>
      <c r="G1697" s="31" t="n">
        <v>2</v>
      </c>
      <c r="H1697" s="31" t="n">
        <v>1</v>
      </c>
      <c r="I1697" s="32"/>
      <c r="J1697" s="4"/>
      <c r="K1697" s="46"/>
      <c r="L1697" s="34" t="str">
        <f aca="false">IF(ISBLANK(K1697),"a","b")</f>
        <v>a</v>
      </c>
      <c r="M1697" s="34" t="str">
        <f aca="false">IF(ISBLANK(B1697),"",IF(L1697="b",K1697,IF(L1697="a","")))</f>
        <v/>
      </c>
      <c r="N1697" s="35" t="n">
        <f aca="false">IF(ISBLANK(B1697),"",IF( ISBLANK(K1697), , IF( ISBLANK(O1697), 1,) ))</f>
        <v>0</v>
      </c>
      <c r="O1697" s="44"/>
      <c r="P1697" s="37" t="str">
        <f aca="false">IF(ISBLANK(O1697),"a","b")</f>
        <v>a</v>
      </c>
      <c r="Q1697" s="34" t="str">
        <f aca="false">IF(ISBLANK(B1697),"",IF(P1697="b",O1697,IF(P1697="a","")))</f>
        <v/>
      </c>
      <c r="R1697" s="35" t="n">
        <f aca="false">IF(ISBLANK(B1697),"",IF( ISBLANK(O1697), , 1))</f>
        <v>0</v>
      </c>
      <c r="S1697" s="38" t="str">
        <f aca="true">IF(ISBLANK(B1697),"",IF( ISBLANK(K1697), "" , IF( ISBLANK(O1697), (TODAY()-K1697)/365, (O1697-K1697)/365)) )</f>
        <v/>
      </c>
      <c r="T1697" s="38" t="str">
        <f aca="false">IF(ISBLANK(B1697),"",IF( ISBLANK(K1697), "" , IF( ISBLANK(O1697), ($Z$41-K1697)/365, (O1697-K1697)/365)) )</f>
        <v/>
      </c>
      <c r="U1697" s="38" t="str">
        <f aca="true">IF(ISBLANK(B1697),"",IF( ISBLANK(O1697), "", (TODAY()-O1697)/365))</f>
        <v/>
      </c>
      <c r="V1697" s="38" t="str">
        <f aca="false">IF(ISBLANK(B1697),"",IF( ISBLANK(O1697), "", ($Z$41-O1697)/365))</f>
        <v/>
      </c>
    </row>
    <row r="1698" customFormat="false" ht="15" hidden="false" customHeight="false" outlineLevel="0" collapsed="false">
      <c r="A1698" s="1" t="n">
        <v>1702</v>
      </c>
      <c r="B1698" s="28" t="n">
        <v>895</v>
      </c>
      <c r="C1698" s="29"/>
      <c r="D1698" s="30" t="str">
        <f aca="false">CONCATENATE(E1698,", ",F1698,", кв-ры: ",H1698,", агр: ",I1698,", ",W1698)</f>
        <v>, , кв-ры: 2, агр: , </v>
      </c>
      <c r="E1698" s="31"/>
      <c r="F1698" s="31"/>
      <c r="G1698" s="31"/>
      <c r="H1698" s="31" t="n">
        <v>2</v>
      </c>
      <c r="I1698" s="32"/>
      <c r="J1698" s="4"/>
      <c r="K1698" s="46"/>
      <c r="L1698" s="34" t="str">
        <f aca="false">IF(ISBLANK(K1698),"a","b")</f>
        <v>a</v>
      </c>
      <c r="M1698" s="34" t="str">
        <f aca="false">IF(ISBLANK(B1698),"",IF(L1698="b",K1698,IF(L1698="a","")))</f>
        <v/>
      </c>
      <c r="N1698" s="35" t="n">
        <f aca="false">IF(ISBLANK(B1698),"",IF( ISBLANK(K1698), , IF( ISBLANK(O1698), 1,) ))</f>
        <v>0</v>
      </c>
      <c r="O1698" s="44"/>
      <c r="P1698" s="37" t="str">
        <f aca="false">IF(ISBLANK(O1698),"a","b")</f>
        <v>a</v>
      </c>
      <c r="Q1698" s="34" t="str">
        <f aca="false">IF(ISBLANK(B1698),"",IF(P1698="b",O1698,IF(P1698="a","")))</f>
        <v/>
      </c>
      <c r="R1698" s="35" t="n">
        <f aca="false">IF(ISBLANK(B1698),"",IF( ISBLANK(O1698), , 1))</f>
        <v>0</v>
      </c>
      <c r="S1698" s="38" t="str">
        <f aca="true">IF(ISBLANK(B1698),"",IF( ISBLANK(K1698), "" , IF( ISBLANK(O1698), (TODAY()-K1698)/365, (O1698-K1698)/365)) )</f>
        <v/>
      </c>
      <c r="T1698" s="38" t="str">
        <f aca="false">IF(ISBLANK(B1698),"",IF( ISBLANK(K1698), "" , IF( ISBLANK(O1698), ($Z$41-K1698)/365, (O1698-K1698)/365)) )</f>
        <v/>
      </c>
      <c r="U1698" s="38" t="str">
        <f aca="true">IF(ISBLANK(B1698),"",IF( ISBLANK(O1698), "", (TODAY()-O1698)/365))</f>
        <v/>
      </c>
      <c r="V1698" s="38" t="str">
        <f aca="false">IF(ISBLANK(B1698),"",IF( ISBLANK(O1698), "", ($Z$41-O1698)/365))</f>
        <v/>
      </c>
    </row>
    <row r="1699" customFormat="false" ht="15" hidden="false" customHeight="false" outlineLevel="0" collapsed="false">
      <c r="A1699" s="1" t="n">
        <v>1703</v>
      </c>
      <c r="B1699" s="28" t="n">
        <v>896</v>
      </c>
      <c r="C1699" s="29" t="n">
        <v>6</v>
      </c>
      <c r="D1699" s="30" t="str">
        <f aca="false">CONCATENATE(E1699,", ",F1699,", кв-ры: ",H1699,", агр: ",I1699,", ",W1699)</f>
        <v>Инженерная, 12, кв-ры: 1, агр: , </v>
      </c>
      <c r="E1699" s="31" t="s">
        <v>277</v>
      </c>
      <c r="F1699" s="31" t="n">
        <v>12</v>
      </c>
      <c r="G1699" s="31" t="n">
        <v>2</v>
      </c>
      <c r="H1699" s="31" t="n">
        <v>1</v>
      </c>
      <c r="I1699" s="32"/>
      <c r="J1699" s="4"/>
      <c r="K1699" s="46"/>
      <c r="L1699" s="34" t="str">
        <f aca="false">IF(ISBLANK(K1699),"a","b")</f>
        <v>a</v>
      </c>
      <c r="M1699" s="34" t="str">
        <f aca="false">IF(ISBLANK(B1699),"",IF(L1699="b",K1699,IF(L1699="a","")))</f>
        <v/>
      </c>
      <c r="N1699" s="35" t="n">
        <f aca="false">IF(ISBLANK(B1699),"",IF( ISBLANK(K1699), , IF( ISBLANK(O1699), 1,) ))</f>
        <v>0</v>
      </c>
      <c r="O1699" s="44"/>
      <c r="P1699" s="37" t="str">
        <f aca="false">IF(ISBLANK(O1699),"a","b")</f>
        <v>a</v>
      </c>
      <c r="Q1699" s="34" t="str">
        <f aca="false">IF(ISBLANK(B1699),"",IF(P1699="b",O1699,IF(P1699="a","")))</f>
        <v/>
      </c>
      <c r="R1699" s="35" t="n">
        <f aca="false">IF(ISBLANK(B1699),"",IF( ISBLANK(O1699), , 1))</f>
        <v>0</v>
      </c>
      <c r="S1699" s="38" t="str">
        <f aca="true">IF(ISBLANK(B1699),"",IF( ISBLANK(K1699), "" , IF( ISBLANK(O1699), (TODAY()-K1699)/365, (O1699-K1699)/365)) )</f>
        <v/>
      </c>
      <c r="T1699" s="38" t="str">
        <f aca="false">IF(ISBLANK(B1699),"",IF( ISBLANK(K1699), "" , IF( ISBLANK(O1699), ($Z$41-K1699)/365, (O1699-K1699)/365)) )</f>
        <v/>
      </c>
      <c r="U1699" s="38" t="str">
        <f aca="true">IF(ISBLANK(B1699),"",IF( ISBLANK(O1699), "", (TODAY()-O1699)/365))</f>
        <v/>
      </c>
      <c r="V1699" s="38" t="str">
        <f aca="false">IF(ISBLANK(B1699),"",IF( ISBLANK(O1699), "", ($Z$41-O1699)/365))</f>
        <v/>
      </c>
    </row>
    <row r="1700" customFormat="false" ht="15" hidden="false" customHeight="false" outlineLevel="0" collapsed="false">
      <c r="A1700" s="1" t="n">
        <v>1704</v>
      </c>
      <c r="B1700" s="28" t="n">
        <v>897</v>
      </c>
      <c r="C1700" s="29"/>
      <c r="D1700" s="30" t="str">
        <f aca="false">CONCATENATE(E1700,", ",F1700,", кв-ры: ",H1700,", агр: ",I1700,", ",W1700)</f>
        <v>, , кв-ры: 2, агр: , </v>
      </c>
      <c r="E1700" s="31"/>
      <c r="F1700" s="31"/>
      <c r="G1700" s="31"/>
      <c r="H1700" s="31" t="n">
        <v>2</v>
      </c>
      <c r="I1700" s="32"/>
      <c r="J1700" s="4"/>
      <c r="K1700" s="46"/>
      <c r="L1700" s="34" t="str">
        <f aca="false">IF(ISBLANK(K1700),"a","b")</f>
        <v>a</v>
      </c>
      <c r="M1700" s="34" t="str">
        <f aca="false">IF(ISBLANK(B1700),"",IF(L1700="b",K1700,IF(L1700="a","")))</f>
        <v/>
      </c>
      <c r="N1700" s="35" t="n">
        <f aca="false">IF(ISBLANK(B1700),"",IF( ISBLANK(K1700), , IF( ISBLANK(O1700), 1,) ))</f>
        <v>0</v>
      </c>
      <c r="O1700" s="44"/>
      <c r="P1700" s="37" t="str">
        <f aca="false">IF(ISBLANK(O1700),"a","b")</f>
        <v>a</v>
      </c>
      <c r="Q1700" s="34" t="str">
        <f aca="false">IF(ISBLANK(B1700),"",IF(P1700="b",O1700,IF(P1700="a","")))</f>
        <v/>
      </c>
      <c r="R1700" s="35" t="n">
        <f aca="false">IF(ISBLANK(B1700),"",IF( ISBLANK(O1700), , 1))</f>
        <v>0</v>
      </c>
      <c r="S1700" s="38" t="str">
        <f aca="true">IF(ISBLANK(B1700),"",IF( ISBLANK(K1700), "" , IF( ISBLANK(O1700), (TODAY()-K1700)/365, (O1700-K1700)/365)) )</f>
        <v/>
      </c>
      <c r="T1700" s="38" t="str">
        <f aca="false">IF(ISBLANK(B1700),"",IF( ISBLANK(K1700), "" , IF( ISBLANK(O1700), ($Z$41-K1700)/365, (O1700-K1700)/365)) )</f>
        <v/>
      </c>
      <c r="U1700" s="38" t="str">
        <f aca="true">IF(ISBLANK(B1700),"",IF( ISBLANK(O1700), "", (TODAY()-O1700)/365))</f>
        <v/>
      </c>
      <c r="V1700" s="38" t="str">
        <f aca="false">IF(ISBLANK(B1700),"",IF( ISBLANK(O1700), "", ($Z$41-O1700)/365))</f>
        <v/>
      </c>
    </row>
    <row r="1701" customFormat="false" ht="15" hidden="false" customHeight="false" outlineLevel="0" collapsed="false">
      <c r="A1701" s="1" t="n">
        <v>1705</v>
      </c>
      <c r="B1701" s="28" t="n">
        <v>898</v>
      </c>
      <c r="C1701" s="29" t="n">
        <v>7</v>
      </c>
      <c r="D1701" s="30" t="str">
        <f aca="false">CONCATENATE(E1701,", ",F1701,", кв-ры: ",H1701,", агр: ",I1701,", ",W1701)</f>
        <v>Инженерная, 14, кв-ры: 1, агр: , </v>
      </c>
      <c r="E1701" s="31" t="s">
        <v>277</v>
      </c>
      <c r="F1701" s="31" t="n">
        <v>14</v>
      </c>
      <c r="G1701" s="31" t="n">
        <v>2</v>
      </c>
      <c r="H1701" s="31" t="n">
        <v>1</v>
      </c>
      <c r="I1701" s="32"/>
      <c r="J1701" s="4"/>
      <c r="K1701" s="46"/>
      <c r="L1701" s="34" t="str">
        <f aca="false">IF(ISBLANK(K1701),"a","b")</f>
        <v>a</v>
      </c>
      <c r="M1701" s="34" t="str">
        <f aca="false">IF(ISBLANK(B1701),"",IF(L1701="b",K1701,IF(L1701="a","")))</f>
        <v/>
      </c>
      <c r="N1701" s="35" t="n">
        <f aca="false">IF(ISBLANK(B1701),"",IF( ISBLANK(K1701), , IF( ISBLANK(O1701), 1,) ))</f>
        <v>0</v>
      </c>
      <c r="O1701" s="44"/>
      <c r="P1701" s="37" t="str">
        <f aca="false">IF(ISBLANK(O1701),"a","b")</f>
        <v>a</v>
      </c>
      <c r="Q1701" s="34" t="str">
        <f aca="false">IF(ISBLANK(B1701),"",IF(P1701="b",O1701,IF(P1701="a","")))</f>
        <v/>
      </c>
      <c r="R1701" s="35" t="n">
        <f aca="false">IF(ISBLANK(B1701),"",IF( ISBLANK(O1701), , 1))</f>
        <v>0</v>
      </c>
      <c r="S1701" s="38" t="str">
        <f aca="true">IF(ISBLANK(B1701),"",IF( ISBLANK(K1701), "" , IF( ISBLANK(O1701), (TODAY()-K1701)/365, (O1701-K1701)/365)) )</f>
        <v/>
      </c>
      <c r="T1701" s="38" t="str">
        <f aca="false">IF(ISBLANK(B1701),"",IF( ISBLANK(K1701), "" , IF( ISBLANK(O1701), ($Z$41-K1701)/365, (O1701-K1701)/365)) )</f>
        <v/>
      </c>
      <c r="U1701" s="38" t="str">
        <f aca="true">IF(ISBLANK(B1701),"",IF( ISBLANK(O1701), "", (TODAY()-O1701)/365))</f>
        <v/>
      </c>
      <c r="V1701" s="38" t="str">
        <f aca="false">IF(ISBLANK(B1701),"",IF( ISBLANK(O1701), "", ($Z$41-O1701)/365))</f>
        <v/>
      </c>
    </row>
    <row r="1702" customFormat="false" ht="15" hidden="false" customHeight="false" outlineLevel="0" collapsed="false">
      <c r="A1702" s="1" t="n">
        <v>1706</v>
      </c>
      <c r="B1702" s="28" t="n">
        <v>899</v>
      </c>
      <c r="C1702" s="29"/>
      <c r="D1702" s="30" t="str">
        <f aca="false">CONCATENATE(E1702,", ",F1702,", кв-ры: ",H1702,", агр: ",I1702,", ",W1702)</f>
        <v>, , кв-ры: 2, агр: , </v>
      </c>
      <c r="E1702" s="31"/>
      <c r="F1702" s="31"/>
      <c r="G1702" s="31"/>
      <c r="H1702" s="31" t="n">
        <v>2</v>
      </c>
      <c r="I1702" s="32"/>
      <c r="J1702" s="4"/>
      <c r="K1702" s="46"/>
      <c r="L1702" s="34" t="str">
        <f aca="false">IF(ISBLANK(K1702),"a","b")</f>
        <v>a</v>
      </c>
      <c r="M1702" s="34" t="str">
        <f aca="false">IF(ISBLANK(B1702),"",IF(L1702="b",K1702,IF(L1702="a","")))</f>
        <v/>
      </c>
      <c r="N1702" s="35" t="n">
        <f aca="false">IF(ISBLANK(B1702),"",IF( ISBLANK(K1702), , IF( ISBLANK(O1702), 1,) ))</f>
        <v>0</v>
      </c>
      <c r="O1702" s="44"/>
      <c r="P1702" s="37" t="str">
        <f aca="false">IF(ISBLANK(O1702),"a","b")</f>
        <v>a</v>
      </c>
      <c r="Q1702" s="34" t="str">
        <f aca="false">IF(ISBLANK(B1702),"",IF(P1702="b",O1702,IF(P1702="a","")))</f>
        <v/>
      </c>
      <c r="R1702" s="35" t="n">
        <f aca="false">IF(ISBLANK(B1702),"",IF( ISBLANK(O1702), , 1))</f>
        <v>0</v>
      </c>
      <c r="S1702" s="38" t="str">
        <f aca="true">IF(ISBLANK(B1702),"",IF( ISBLANK(K1702), "" , IF( ISBLANK(O1702), (TODAY()-K1702)/365, (O1702-K1702)/365)) )</f>
        <v/>
      </c>
      <c r="T1702" s="38" t="str">
        <f aca="false">IF(ISBLANK(B1702),"",IF( ISBLANK(K1702), "" , IF( ISBLANK(O1702), ($Z$41-K1702)/365, (O1702-K1702)/365)) )</f>
        <v/>
      </c>
      <c r="U1702" s="38" t="str">
        <f aca="true">IF(ISBLANK(B1702),"",IF( ISBLANK(O1702), "", (TODAY()-O1702)/365))</f>
        <v/>
      </c>
      <c r="V1702" s="38" t="str">
        <f aca="false">IF(ISBLANK(B1702),"",IF( ISBLANK(O1702), "", ($Z$41-O1702)/365))</f>
        <v/>
      </c>
    </row>
    <row r="1703" customFormat="false" ht="15" hidden="false" customHeight="false" outlineLevel="0" collapsed="false">
      <c r="A1703" s="1" t="n">
        <v>1707</v>
      </c>
      <c r="B1703" s="28" t="n">
        <v>900</v>
      </c>
      <c r="C1703" s="29" t="n">
        <v>8</v>
      </c>
      <c r="D1703" s="30" t="str">
        <f aca="false">CONCATENATE(E1703,", ",F1703,", кв-ры: ",H1703,", агр: ",I1703,", ",W1703)</f>
        <v>Инженерная, 16, кв-ры: 1, агр: , </v>
      </c>
      <c r="E1703" s="31" t="s">
        <v>277</v>
      </c>
      <c r="F1703" s="31" t="n">
        <v>16</v>
      </c>
      <c r="G1703" s="31" t="n">
        <v>2</v>
      </c>
      <c r="H1703" s="31" t="n">
        <v>1</v>
      </c>
      <c r="I1703" s="32"/>
      <c r="J1703" s="4"/>
      <c r="K1703" s="46"/>
      <c r="L1703" s="34" t="str">
        <f aca="false">IF(ISBLANK(K1703),"a","b")</f>
        <v>a</v>
      </c>
      <c r="M1703" s="34" t="str">
        <f aca="false">IF(ISBLANK(B1703),"",IF(L1703="b",K1703,IF(L1703="a","")))</f>
        <v/>
      </c>
      <c r="N1703" s="35" t="n">
        <f aca="false">IF(ISBLANK(B1703),"",IF( ISBLANK(K1703), , IF( ISBLANK(O1703), 1,) ))</f>
        <v>0</v>
      </c>
      <c r="O1703" s="44"/>
      <c r="P1703" s="37" t="str">
        <f aca="false">IF(ISBLANK(O1703),"a","b")</f>
        <v>a</v>
      </c>
      <c r="Q1703" s="34" t="str">
        <f aca="false">IF(ISBLANK(B1703),"",IF(P1703="b",O1703,IF(P1703="a","")))</f>
        <v/>
      </c>
      <c r="R1703" s="35" t="n">
        <f aca="false">IF(ISBLANK(B1703),"",IF( ISBLANK(O1703), , 1))</f>
        <v>0</v>
      </c>
      <c r="S1703" s="38" t="str">
        <f aca="true">IF(ISBLANK(B1703),"",IF( ISBLANK(K1703), "" , IF( ISBLANK(O1703), (TODAY()-K1703)/365, (O1703-K1703)/365)) )</f>
        <v/>
      </c>
      <c r="T1703" s="38" t="str">
        <f aca="false">IF(ISBLANK(B1703),"",IF( ISBLANK(K1703), "" , IF( ISBLANK(O1703), ($Z$41-K1703)/365, (O1703-K1703)/365)) )</f>
        <v/>
      </c>
      <c r="U1703" s="38" t="str">
        <f aca="true">IF(ISBLANK(B1703),"",IF( ISBLANK(O1703), "", (TODAY()-O1703)/365))</f>
        <v/>
      </c>
      <c r="V1703" s="38" t="str">
        <f aca="false">IF(ISBLANK(B1703),"",IF( ISBLANK(O1703), "", ($Z$41-O1703)/365))</f>
        <v/>
      </c>
    </row>
    <row r="1704" customFormat="false" ht="15" hidden="false" customHeight="false" outlineLevel="0" collapsed="false">
      <c r="A1704" s="1" t="n">
        <v>1708</v>
      </c>
      <c r="B1704" s="28" t="n">
        <v>901</v>
      </c>
      <c r="C1704" s="29"/>
      <c r="D1704" s="30" t="str">
        <f aca="false">CONCATENATE(E1704,", ",F1704,", кв-ры: ",H1704,", агр: ",I1704,", ",W1704)</f>
        <v>, , кв-ры: 2, агр: , </v>
      </c>
      <c r="E1704" s="31"/>
      <c r="F1704" s="31"/>
      <c r="G1704" s="31"/>
      <c r="H1704" s="31" t="n">
        <v>2</v>
      </c>
      <c r="I1704" s="32"/>
      <c r="J1704" s="4"/>
      <c r="K1704" s="46"/>
      <c r="L1704" s="34" t="str">
        <f aca="false">IF(ISBLANK(K1704),"a","b")</f>
        <v>a</v>
      </c>
      <c r="M1704" s="34" t="str">
        <f aca="false">IF(ISBLANK(B1704),"",IF(L1704="b",K1704,IF(L1704="a","")))</f>
        <v/>
      </c>
      <c r="N1704" s="35" t="n">
        <f aca="false">IF(ISBLANK(B1704),"",IF( ISBLANK(K1704), , IF( ISBLANK(O1704), 1,) ))</f>
        <v>0</v>
      </c>
      <c r="O1704" s="44"/>
      <c r="P1704" s="37" t="str">
        <f aca="false">IF(ISBLANK(O1704),"a","b")</f>
        <v>a</v>
      </c>
      <c r="Q1704" s="34" t="str">
        <f aca="false">IF(ISBLANK(B1704),"",IF(P1704="b",O1704,IF(P1704="a","")))</f>
        <v/>
      </c>
      <c r="R1704" s="35" t="n">
        <f aca="false">IF(ISBLANK(B1704),"",IF( ISBLANK(O1704), , 1))</f>
        <v>0</v>
      </c>
      <c r="S1704" s="38" t="str">
        <f aca="true">IF(ISBLANK(B1704),"",IF( ISBLANK(K1704), "" , IF( ISBLANK(O1704), (TODAY()-K1704)/365, (O1704-K1704)/365)) )</f>
        <v/>
      </c>
      <c r="T1704" s="38" t="str">
        <f aca="false">IF(ISBLANK(B1704),"",IF( ISBLANK(K1704), "" , IF( ISBLANK(O1704), ($Z$41-K1704)/365, (O1704-K1704)/365)) )</f>
        <v/>
      </c>
      <c r="U1704" s="38" t="str">
        <f aca="true">IF(ISBLANK(B1704),"",IF( ISBLANK(O1704), "", (TODAY()-O1704)/365))</f>
        <v/>
      </c>
      <c r="V1704" s="38" t="str">
        <f aca="false">IF(ISBLANK(B1704),"",IF( ISBLANK(O1704), "", ($Z$41-O1704)/365))</f>
        <v/>
      </c>
    </row>
    <row r="1705" customFormat="false" ht="15" hidden="false" customHeight="false" outlineLevel="0" collapsed="false">
      <c r="A1705" s="1" t="n">
        <v>1709</v>
      </c>
      <c r="B1705" s="28" t="n">
        <v>902</v>
      </c>
      <c r="C1705" s="29" t="n">
        <v>9</v>
      </c>
      <c r="D1705" s="30" t="str">
        <f aca="false">CONCATENATE(E1705,", ",F1705,", кв-ры: ",H1705,", агр: ",I1705,", ",W1705)</f>
        <v>Инженерная, 22, кв-ры: 1, агр: , </v>
      </c>
      <c r="E1705" s="31" t="s">
        <v>277</v>
      </c>
      <c r="F1705" s="31" t="n">
        <v>22</v>
      </c>
      <c r="G1705" s="31" t="n">
        <v>2</v>
      </c>
      <c r="H1705" s="31" t="n">
        <v>1</v>
      </c>
      <c r="I1705" s="32"/>
      <c r="J1705" s="4"/>
      <c r="K1705" s="46"/>
      <c r="L1705" s="34" t="str">
        <f aca="false">IF(ISBLANK(K1705),"a","b")</f>
        <v>a</v>
      </c>
      <c r="M1705" s="34" t="str">
        <f aca="false">IF(ISBLANK(B1705),"",IF(L1705="b",K1705,IF(L1705="a","")))</f>
        <v/>
      </c>
      <c r="N1705" s="35" t="n">
        <f aca="false">IF(ISBLANK(B1705),"",IF( ISBLANK(K1705), , IF( ISBLANK(O1705), 1,) ))</f>
        <v>0</v>
      </c>
      <c r="O1705" s="44"/>
      <c r="P1705" s="37" t="str">
        <f aca="false">IF(ISBLANK(O1705),"a","b")</f>
        <v>a</v>
      </c>
      <c r="Q1705" s="34" t="str">
        <f aca="false">IF(ISBLANK(B1705),"",IF(P1705="b",O1705,IF(P1705="a","")))</f>
        <v/>
      </c>
      <c r="R1705" s="35" t="n">
        <f aca="false">IF(ISBLANK(B1705),"",IF( ISBLANK(O1705), , 1))</f>
        <v>0</v>
      </c>
      <c r="S1705" s="38" t="str">
        <f aca="true">IF(ISBLANK(B1705),"",IF( ISBLANK(K1705), "" , IF( ISBLANK(O1705), (TODAY()-K1705)/365, (O1705-K1705)/365)) )</f>
        <v/>
      </c>
      <c r="T1705" s="38" t="str">
        <f aca="false">IF(ISBLANK(B1705),"",IF( ISBLANK(K1705), "" , IF( ISBLANK(O1705), ($Z$41-K1705)/365, (O1705-K1705)/365)) )</f>
        <v/>
      </c>
      <c r="U1705" s="38" t="str">
        <f aca="true">IF(ISBLANK(B1705),"",IF( ISBLANK(O1705), "", (TODAY()-O1705)/365))</f>
        <v/>
      </c>
      <c r="V1705" s="38" t="str">
        <f aca="false">IF(ISBLANK(B1705),"",IF( ISBLANK(O1705), "", ($Z$41-O1705)/365))</f>
        <v/>
      </c>
    </row>
    <row r="1706" customFormat="false" ht="15" hidden="false" customHeight="false" outlineLevel="0" collapsed="false">
      <c r="A1706" s="1" t="n">
        <v>1710</v>
      </c>
      <c r="B1706" s="28" t="n">
        <v>903</v>
      </c>
      <c r="C1706" s="29"/>
      <c r="D1706" s="30" t="str">
        <f aca="false">CONCATENATE(E1706,", ",F1706,", кв-ры: ",H1706,", агр: ",I1706,", ",W1706)</f>
        <v>, , кв-ры: 2, агр: , </v>
      </c>
      <c r="E1706" s="31"/>
      <c r="F1706" s="31"/>
      <c r="G1706" s="31"/>
      <c r="H1706" s="31" t="n">
        <v>2</v>
      </c>
      <c r="I1706" s="32"/>
      <c r="J1706" s="4"/>
      <c r="K1706" s="46"/>
      <c r="L1706" s="34" t="str">
        <f aca="false">IF(ISBLANK(K1706),"a","b")</f>
        <v>a</v>
      </c>
      <c r="M1706" s="34" t="str">
        <f aca="false">IF(ISBLANK(B1706),"",IF(L1706="b",K1706,IF(L1706="a","")))</f>
        <v/>
      </c>
      <c r="N1706" s="35" t="n">
        <f aca="false">IF(ISBLANK(B1706),"",IF( ISBLANK(K1706), , IF( ISBLANK(O1706), 1,) ))</f>
        <v>0</v>
      </c>
      <c r="O1706" s="44"/>
      <c r="P1706" s="37" t="str">
        <f aca="false">IF(ISBLANK(O1706),"a","b")</f>
        <v>a</v>
      </c>
      <c r="Q1706" s="34" t="str">
        <f aca="false">IF(ISBLANK(B1706),"",IF(P1706="b",O1706,IF(P1706="a","")))</f>
        <v/>
      </c>
      <c r="R1706" s="35" t="n">
        <f aca="false">IF(ISBLANK(B1706),"",IF( ISBLANK(O1706), , 1))</f>
        <v>0</v>
      </c>
      <c r="S1706" s="38" t="str">
        <f aca="true">IF(ISBLANK(B1706),"",IF( ISBLANK(K1706), "" , IF( ISBLANK(O1706), (TODAY()-K1706)/365, (O1706-K1706)/365)) )</f>
        <v/>
      </c>
      <c r="T1706" s="38" t="str">
        <f aca="false">IF(ISBLANK(B1706),"",IF( ISBLANK(K1706), "" , IF( ISBLANK(O1706), ($Z$41-K1706)/365, (O1706-K1706)/365)) )</f>
        <v/>
      </c>
      <c r="U1706" s="38" t="str">
        <f aca="true">IF(ISBLANK(B1706),"",IF( ISBLANK(O1706), "", (TODAY()-O1706)/365))</f>
        <v/>
      </c>
      <c r="V1706" s="38" t="str">
        <f aca="false">IF(ISBLANK(B1706),"",IF( ISBLANK(O1706), "", ($Z$41-O1706)/365))</f>
        <v/>
      </c>
    </row>
    <row r="1707" customFormat="false" ht="15" hidden="false" customHeight="false" outlineLevel="0" collapsed="false">
      <c r="A1707" s="1" t="n">
        <v>1711</v>
      </c>
      <c r="B1707" s="28" t="n">
        <v>904</v>
      </c>
      <c r="C1707" s="29" t="n">
        <v>10</v>
      </c>
      <c r="D1707" s="30" t="str">
        <f aca="false">CONCATENATE(E1707,", ",F1707,", кв-ры: ",H1707,", агр: ",I1707,", ",W1707)</f>
        <v>Инженерная, 27, кв-ры: 1, агр: , </v>
      </c>
      <c r="E1707" s="31" t="s">
        <v>277</v>
      </c>
      <c r="F1707" s="31" t="n">
        <v>27</v>
      </c>
      <c r="G1707" s="31" t="n">
        <v>8</v>
      </c>
      <c r="H1707" s="31" t="n">
        <v>1</v>
      </c>
      <c r="I1707" s="32"/>
      <c r="J1707" s="4"/>
      <c r="K1707" s="46"/>
      <c r="L1707" s="34" t="str">
        <f aca="false">IF(ISBLANK(K1707),"a","b")</f>
        <v>a</v>
      </c>
      <c r="M1707" s="34" t="str">
        <f aca="false">IF(ISBLANK(B1707),"",IF(L1707="b",K1707,IF(L1707="a","")))</f>
        <v/>
      </c>
      <c r="N1707" s="35" t="n">
        <f aca="false">IF(ISBLANK(B1707),"",IF( ISBLANK(K1707), , IF( ISBLANK(O1707), 1,) ))</f>
        <v>0</v>
      </c>
      <c r="O1707" s="44"/>
      <c r="P1707" s="37" t="str">
        <f aca="false">IF(ISBLANK(O1707),"a","b")</f>
        <v>a</v>
      </c>
      <c r="Q1707" s="34" t="str">
        <f aca="false">IF(ISBLANK(B1707),"",IF(P1707="b",O1707,IF(P1707="a","")))</f>
        <v/>
      </c>
      <c r="R1707" s="35" t="n">
        <f aca="false">IF(ISBLANK(B1707),"",IF( ISBLANK(O1707), , 1))</f>
        <v>0</v>
      </c>
      <c r="S1707" s="38" t="str">
        <f aca="true">IF(ISBLANK(B1707),"",IF( ISBLANK(K1707), "" , IF( ISBLANK(O1707), (TODAY()-K1707)/365, (O1707-K1707)/365)) )</f>
        <v/>
      </c>
      <c r="T1707" s="38" t="str">
        <f aca="false">IF(ISBLANK(B1707),"",IF( ISBLANK(K1707), "" , IF( ISBLANK(O1707), ($Z$41-K1707)/365, (O1707-K1707)/365)) )</f>
        <v/>
      </c>
      <c r="U1707" s="38" t="str">
        <f aca="true">IF(ISBLANK(B1707),"",IF( ISBLANK(O1707), "", (TODAY()-O1707)/365))</f>
        <v/>
      </c>
      <c r="V1707" s="38" t="str">
        <f aca="false">IF(ISBLANK(B1707),"",IF( ISBLANK(O1707), "", ($Z$41-O1707)/365))</f>
        <v/>
      </c>
    </row>
    <row r="1708" customFormat="false" ht="15" hidden="false" customHeight="false" outlineLevel="0" collapsed="false">
      <c r="A1708" s="1" t="n">
        <v>1712</v>
      </c>
      <c r="B1708" s="28" t="n">
        <v>905</v>
      </c>
      <c r="C1708" s="29"/>
      <c r="D1708" s="30" t="str">
        <f aca="false">CONCATENATE(E1708,", ",F1708,", кв-ры: ",H1708,", агр: ",I1708,", ",W1708)</f>
        <v>, , кв-ры: 2, агр: , </v>
      </c>
      <c r="E1708" s="31"/>
      <c r="F1708" s="31"/>
      <c r="G1708" s="31"/>
      <c r="H1708" s="31" t="n">
        <v>2</v>
      </c>
      <c r="I1708" s="32"/>
      <c r="J1708" s="4"/>
      <c r="K1708" s="46"/>
      <c r="L1708" s="34" t="str">
        <f aca="false">IF(ISBLANK(K1708),"a","b")</f>
        <v>a</v>
      </c>
      <c r="M1708" s="34" t="str">
        <f aca="false">IF(ISBLANK(B1708),"",IF(L1708="b",K1708,IF(L1708="a","")))</f>
        <v/>
      </c>
      <c r="N1708" s="35" t="n">
        <f aca="false">IF(ISBLANK(B1708),"",IF( ISBLANK(K1708), , IF( ISBLANK(O1708), 1,) ))</f>
        <v>0</v>
      </c>
      <c r="O1708" s="44"/>
      <c r="P1708" s="37" t="str">
        <f aca="false">IF(ISBLANK(O1708),"a","b")</f>
        <v>a</v>
      </c>
      <c r="Q1708" s="34" t="str">
        <f aca="false">IF(ISBLANK(B1708),"",IF(P1708="b",O1708,IF(P1708="a","")))</f>
        <v/>
      </c>
      <c r="R1708" s="35" t="n">
        <f aca="false">IF(ISBLANK(B1708),"",IF( ISBLANK(O1708), , 1))</f>
        <v>0</v>
      </c>
      <c r="S1708" s="38" t="str">
        <f aca="true">IF(ISBLANK(B1708),"",IF( ISBLANK(K1708), "" , IF( ISBLANK(O1708), (TODAY()-K1708)/365, (O1708-K1708)/365)) )</f>
        <v/>
      </c>
      <c r="T1708" s="38" t="str">
        <f aca="false">IF(ISBLANK(B1708),"",IF( ISBLANK(K1708), "" , IF( ISBLANK(O1708), ($Z$41-K1708)/365, (O1708-K1708)/365)) )</f>
        <v/>
      </c>
      <c r="U1708" s="38" t="str">
        <f aca="true">IF(ISBLANK(B1708),"",IF( ISBLANK(O1708), "", (TODAY()-O1708)/365))</f>
        <v/>
      </c>
      <c r="V1708" s="38" t="str">
        <f aca="false">IF(ISBLANK(B1708),"",IF( ISBLANK(O1708), "", ($Z$41-O1708)/365))</f>
        <v/>
      </c>
    </row>
    <row r="1709" customFormat="false" ht="15" hidden="false" customHeight="false" outlineLevel="0" collapsed="false">
      <c r="A1709" s="1" t="n">
        <v>1713</v>
      </c>
      <c r="B1709" s="28" t="n">
        <v>906</v>
      </c>
      <c r="C1709" s="29"/>
      <c r="D1709" s="30" t="str">
        <f aca="false">CONCATENATE(E1709,", ",F1709,", кв-ры: ",H1709,", агр: ",I1709,", ",W1709)</f>
        <v>, , кв-ры: 3, агр: , </v>
      </c>
      <c r="E1709" s="31"/>
      <c r="F1709" s="31"/>
      <c r="G1709" s="31"/>
      <c r="H1709" s="31" t="n">
        <v>3</v>
      </c>
      <c r="I1709" s="32"/>
      <c r="J1709" s="4"/>
      <c r="K1709" s="46"/>
      <c r="L1709" s="34" t="str">
        <f aca="false">IF(ISBLANK(K1709),"a","b")</f>
        <v>a</v>
      </c>
      <c r="M1709" s="34" t="str">
        <f aca="false">IF(ISBLANK(B1709),"",IF(L1709="b",K1709,IF(L1709="a","")))</f>
        <v/>
      </c>
      <c r="N1709" s="35" t="n">
        <f aca="false">IF(ISBLANK(B1709),"",IF( ISBLANK(K1709), , IF( ISBLANK(O1709), 1,) ))</f>
        <v>0</v>
      </c>
      <c r="O1709" s="44"/>
      <c r="P1709" s="37" t="str">
        <f aca="false">IF(ISBLANK(O1709),"a","b")</f>
        <v>a</v>
      </c>
      <c r="Q1709" s="34" t="str">
        <f aca="false">IF(ISBLANK(B1709),"",IF(P1709="b",O1709,IF(P1709="a","")))</f>
        <v/>
      </c>
      <c r="R1709" s="35" t="n">
        <f aca="false">IF(ISBLANK(B1709),"",IF( ISBLANK(O1709), , 1))</f>
        <v>0</v>
      </c>
      <c r="S1709" s="38" t="str">
        <f aca="true">IF(ISBLANK(B1709),"",IF( ISBLANK(K1709), "" , IF( ISBLANK(O1709), (TODAY()-K1709)/365, (O1709-K1709)/365)) )</f>
        <v/>
      </c>
      <c r="T1709" s="38" t="str">
        <f aca="false">IF(ISBLANK(B1709),"",IF( ISBLANK(K1709), "" , IF( ISBLANK(O1709), ($Z$41-K1709)/365, (O1709-K1709)/365)) )</f>
        <v/>
      </c>
      <c r="U1709" s="38" t="str">
        <f aca="true">IF(ISBLANK(B1709),"",IF( ISBLANK(O1709), "", (TODAY()-O1709)/365))</f>
        <v/>
      </c>
      <c r="V1709" s="38" t="str">
        <f aca="false">IF(ISBLANK(B1709),"",IF( ISBLANK(O1709), "", ($Z$41-O1709)/365))</f>
        <v/>
      </c>
    </row>
    <row r="1710" customFormat="false" ht="15" hidden="false" customHeight="false" outlineLevel="0" collapsed="false">
      <c r="A1710" s="1" t="n">
        <v>1714</v>
      </c>
      <c r="B1710" s="28" t="n">
        <v>907</v>
      </c>
      <c r="C1710" s="29"/>
      <c r="D1710" s="30" t="str">
        <f aca="false">CONCATENATE(E1710,", ",F1710,", кв-ры: ",H1710,", агр: ",I1710,", ",W1710)</f>
        <v>, , кв-ры: 4, агр: , </v>
      </c>
      <c r="E1710" s="31"/>
      <c r="F1710" s="31"/>
      <c r="G1710" s="31"/>
      <c r="H1710" s="31" t="n">
        <v>4</v>
      </c>
      <c r="I1710" s="32"/>
      <c r="J1710" s="4"/>
      <c r="K1710" s="46"/>
      <c r="L1710" s="34" t="str">
        <f aca="false">IF(ISBLANK(K1710),"a","b")</f>
        <v>a</v>
      </c>
      <c r="M1710" s="34" t="str">
        <f aca="false">IF(ISBLANK(B1710),"",IF(L1710="b",K1710,IF(L1710="a","")))</f>
        <v/>
      </c>
      <c r="N1710" s="35" t="n">
        <f aca="false">IF(ISBLANK(B1710),"",IF( ISBLANK(K1710), , IF( ISBLANK(O1710), 1,) ))</f>
        <v>0</v>
      </c>
      <c r="O1710" s="44"/>
      <c r="P1710" s="37" t="str">
        <f aca="false">IF(ISBLANK(O1710),"a","b")</f>
        <v>a</v>
      </c>
      <c r="Q1710" s="34" t="str">
        <f aca="false">IF(ISBLANK(B1710),"",IF(P1710="b",O1710,IF(P1710="a","")))</f>
        <v/>
      </c>
      <c r="R1710" s="35" t="n">
        <f aca="false">IF(ISBLANK(B1710),"",IF( ISBLANK(O1710), , 1))</f>
        <v>0</v>
      </c>
      <c r="S1710" s="38" t="str">
        <f aca="true">IF(ISBLANK(B1710),"",IF( ISBLANK(K1710), "" , IF( ISBLANK(O1710), (TODAY()-K1710)/365, (O1710-K1710)/365)) )</f>
        <v/>
      </c>
      <c r="T1710" s="38" t="str">
        <f aca="false">IF(ISBLANK(B1710),"",IF( ISBLANK(K1710), "" , IF( ISBLANK(O1710), ($Z$41-K1710)/365, (O1710-K1710)/365)) )</f>
        <v/>
      </c>
      <c r="U1710" s="38" t="str">
        <f aca="true">IF(ISBLANK(B1710),"",IF( ISBLANK(O1710), "", (TODAY()-O1710)/365))</f>
        <v/>
      </c>
      <c r="V1710" s="38" t="str">
        <f aca="false">IF(ISBLANK(B1710),"",IF( ISBLANK(O1710), "", ($Z$41-O1710)/365))</f>
        <v/>
      </c>
    </row>
    <row r="1711" customFormat="false" ht="15" hidden="false" customHeight="false" outlineLevel="0" collapsed="false">
      <c r="A1711" s="1" t="n">
        <v>1715</v>
      </c>
      <c r="B1711" s="28" t="n">
        <v>908</v>
      </c>
      <c r="C1711" s="29"/>
      <c r="D1711" s="30" t="str">
        <f aca="false">CONCATENATE(E1711,", ",F1711,", кв-ры: ",H1711,", агр: ",I1711,", ",W1711)</f>
        <v>, , кв-ры: 5, агр: , </v>
      </c>
      <c r="E1711" s="31"/>
      <c r="F1711" s="31"/>
      <c r="G1711" s="31"/>
      <c r="H1711" s="31" t="n">
        <v>5</v>
      </c>
      <c r="I1711" s="32"/>
      <c r="J1711" s="4"/>
      <c r="K1711" s="46"/>
      <c r="L1711" s="34" t="str">
        <f aca="false">IF(ISBLANK(K1711),"a","b")</f>
        <v>a</v>
      </c>
      <c r="M1711" s="34" t="str">
        <f aca="false">IF(ISBLANK(B1711),"",IF(L1711="b",K1711,IF(L1711="a","")))</f>
        <v/>
      </c>
      <c r="N1711" s="35" t="n">
        <f aca="false">IF(ISBLANK(B1711),"",IF( ISBLANK(K1711), , IF( ISBLANK(O1711), 1,) ))</f>
        <v>0</v>
      </c>
      <c r="O1711" s="44"/>
      <c r="P1711" s="37" t="str">
        <f aca="false">IF(ISBLANK(O1711),"a","b")</f>
        <v>a</v>
      </c>
      <c r="Q1711" s="34" t="str">
        <f aca="false">IF(ISBLANK(B1711),"",IF(P1711="b",O1711,IF(P1711="a","")))</f>
        <v/>
      </c>
      <c r="R1711" s="35" t="n">
        <f aca="false">IF(ISBLANK(B1711),"",IF( ISBLANK(O1711), , 1))</f>
        <v>0</v>
      </c>
      <c r="S1711" s="38" t="str">
        <f aca="true">IF(ISBLANK(B1711),"",IF( ISBLANK(K1711), "" , IF( ISBLANK(O1711), (TODAY()-K1711)/365, (O1711-K1711)/365)) )</f>
        <v/>
      </c>
      <c r="T1711" s="38" t="str">
        <f aca="false">IF(ISBLANK(B1711),"",IF( ISBLANK(K1711), "" , IF( ISBLANK(O1711), ($Z$41-K1711)/365, (O1711-K1711)/365)) )</f>
        <v/>
      </c>
      <c r="U1711" s="38" t="str">
        <f aca="true">IF(ISBLANK(B1711),"",IF( ISBLANK(O1711), "", (TODAY()-O1711)/365))</f>
        <v/>
      </c>
      <c r="V1711" s="38" t="str">
        <f aca="false">IF(ISBLANK(B1711),"",IF( ISBLANK(O1711), "", ($Z$41-O1711)/365))</f>
        <v/>
      </c>
    </row>
    <row r="1712" customFormat="false" ht="15" hidden="false" customHeight="false" outlineLevel="0" collapsed="false">
      <c r="A1712" s="1" t="n">
        <v>1716</v>
      </c>
      <c r="B1712" s="28" t="n">
        <v>909</v>
      </c>
      <c r="C1712" s="29"/>
      <c r="D1712" s="30" t="str">
        <f aca="false">CONCATENATE(E1712,", ",F1712,", кв-ры: ",H1712,", агр: ",I1712,", ",W1712)</f>
        <v>, , кв-ры: 6, агр: , </v>
      </c>
      <c r="E1712" s="31"/>
      <c r="F1712" s="31"/>
      <c r="G1712" s="31"/>
      <c r="H1712" s="31" t="n">
        <v>6</v>
      </c>
      <c r="I1712" s="32"/>
      <c r="J1712" s="4"/>
      <c r="K1712" s="46"/>
      <c r="L1712" s="34" t="str">
        <f aca="false">IF(ISBLANK(K1712),"a","b")</f>
        <v>a</v>
      </c>
      <c r="M1712" s="34" t="str">
        <f aca="false">IF(ISBLANK(B1712),"",IF(L1712="b",K1712,IF(L1712="a","")))</f>
        <v/>
      </c>
      <c r="N1712" s="35" t="n">
        <f aca="false">IF(ISBLANK(B1712),"",IF( ISBLANK(K1712), , IF( ISBLANK(O1712), 1,) ))</f>
        <v>0</v>
      </c>
      <c r="O1712" s="44"/>
      <c r="P1712" s="37" t="str">
        <f aca="false">IF(ISBLANK(O1712),"a","b")</f>
        <v>a</v>
      </c>
      <c r="Q1712" s="34" t="str">
        <f aca="false">IF(ISBLANK(B1712),"",IF(P1712="b",O1712,IF(P1712="a","")))</f>
        <v/>
      </c>
      <c r="R1712" s="35" t="n">
        <f aca="false">IF(ISBLANK(B1712),"",IF( ISBLANK(O1712), , 1))</f>
        <v>0</v>
      </c>
      <c r="S1712" s="38" t="str">
        <f aca="true">IF(ISBLANK(B1712),"",IF( ISBLANK(K1712), "" , IF( ISBLANK(O1712), (TODAY()-K1712)/365, (O1712-K1712)/365)) )</f>
        <v/>
      </c>
      <c r="T1712" s="38" t="str">
        <f aca="false">IF(ISBLANK(B1712),"",IF( ISBLANK(K1712), "" , IF( ISBLANK(O1712), ($Z$41-K1712)/365, (O1712-K1712)/365)) )</f>
        <v/>
      </c>
      <c r="U1712" s="38" t="str">
        <f aca="true">IF(ISBLANK(B1712),"",IF( ISBLANK(O1712), "", (TODAY()-O1712)/365))</f>
        <v/>
      </c>
      <c r="V1712" s="38" t="str">
        <f aca="false">IF(ISBLANK(B1712),"",IF( ISBLANK(O1712), "", ($Z$41-O1712)/365))</f>
        <v/>
      </c>
    </row>
    <row r="1713" customFormat="false" ht="15" hidden="false" customHeight="false" outlineLevel="0" collapsed="false">
      <c r="A1713" s="1" t="n">
        <v>1717</v>
      </c>
      <c r="B1713" s="28" t="n">
        <v>910</v>
      </c>
      <c r="C1713" s="29"/>
      <c r="D1713" s="30" t="str">
        <f aca="false">CONCATENATE(E1713,", ",F1713,", кв-ры: ",H1713,", агр: ",I1713,", ",W1713)</f>
        <v>, , кв-ры: 7, агр: , </v>
      </c>
      <c r="E1713" s="31"/>
      <c r="F1713" s="31"/>
      <c r="G1713" s="31"/>
      <c r="H1713" s="31" t="n">
        <v>7</v>
      </c>
      <c r="I1713" s="32"/>
      <c r="J1713" s="4"/>
      <c r="K1713" s="46"/>
      <c r="L1713" s="34" t="str">
        <f aca="false">IF(ISBLANK(K1713),"a","b")</f>
        <v>a</v>
      </c>
      <c r="M1713" s="34" t="str">
        <f aca="false">IF(ISBLANK(B1713),"",IF(L1713="b",K1713,IF(L1713="a","")))</f>
        <v/>
      </c>
      <c r="N1713" s="35" t="n">
        <f aca="false">IF(ISBLANK(B1713),"",IF( ISBLANK(K1713), , IF( ISBLANK(O1713), 1,) ))</f>
        <v>0</v>
      </c>
      <c r="O1713" s="44"/>
      <c r="P1713" s="37" t="str">
        <f aca="false">IF(ISBLANK(O1713),"a","b")</f>
        <v>a</v>
      </c>
      <c r="Q1713" s="34" t="str">
        <f aca="false">IF(ISBLANK(B1713),"",IF(P1713="b",O1713,IF(P1713="a","")))</f>
        <v/>
      </c>
      <c r="R1713" s="35" t="n">
        <f aca="false">IF(ISBLANK(B1713),"",IF( ISBLANK(O1713), , 1))</f>
        <v>0</v>
      </c>
      <c r="S1713" s="38" t="str">
        <f aca="true">IF(ISBLANK(B1713),"",IF( ISBLANK(K1713), "" , IF( ISBLANK(O1713), (TODAY()-K1713)/365, (O1713-K1713)/365)) )</f>
        <v/>
      </c>
      <c r="T1713" s="38" t="str">
        <f aca="false">IF(ISBLANK(B1713),"",IF( ISBLANK(K1713), "" , IF( ISBLANK(O1713), ($Z$41-K1713)/365, (O1713-K1713)/365)) )</f>
        <v/>
      </c>
      <c r="U1713" s="38" t="str">
        <f aca="true">IF(ISBLANK(B1713),"",IF( ISBLANK(O1713), "", (TODAY()-O1713)/365))</f>
        <v/>
      </c>
      <c r="V1713" s="38" t="str">
        <f aca="false">IF(ISBLANK(B1713),"",IF( ISBLANK(O1713), "", ($Z$41-O1713)/365))</f>
        <v/>
      </c>
    </row>
    <row r="1714" customFormat="false" ht="15" hidden="false" customHeight="false" outlineLevel="0" collapsed="false">
      <c r="A1714" s="1" t="n">
        <v>1718</v>
      </c>
      <c r="B1714" s="28" t="n">
        <v>911</v>
      </c>
      <c r="C1714" s="29"/>
      <c r="D1714" s="30" t="str">
        <f aca="false">CONCATENATE(E1714,", ",F1714,", кв-ры: ",H1714,", агр: ",I1714,", ",W1714)</f>
        <v>, , кв-ры: 8, агр: , </v>
      </c>
      <c r="E1714" s="31"/>
      <c r="F1714" s="31"/>
      <c r="G1714" s="31"/>
      <c r="H1714" s="31" t="n">
        <v>8</v>
      </c>
      <c r="I1714" s="32"/>
      <c r="J1714" s="4"/>
      <c r="K1714" s="46"/>
      <c r="L1714" s="34" t="str">
        <f aca="false">IF(ISBLANK(K1714),"a","b")</f>
        <v>a</v>
      </c>
      <c r="M1714" s="34" t="str">
        <f aca="false">IF(ISBLANK(B1714),"",IF(L1714="b",K1714,IF(L1714="a","")))</f>
        <v/>
      </c>
      <c r="N1714" s="35" t="n">
        <f aca="false">IF(ISBLANK(B1714),"",IF( ISBLANK(K1714), , IF( ISBLANK(O1714), 1,) ))</f>
        <v>0</v>
      </c>
      <c r="O1714" s="44"/>
      <c r="P1714" s="37" t="str">
        <f aca="false">IF(ISBLANK(O1714),"a","b")</f>
        <v>a</v>
      </c>
      <c r="Q1714" s="34" t="str">
        <f aca="false">IF(ISBLANK(B1714),"",IF(P1714="b",O1714,IF(P1714="a","")))</f>
        <v/>
      </c>
      <c r="R1714" s="35" t="n">
        <f aca="false">IF(ISBLANK(B1714),"",IF( ISBLANK(O1714), , 1))</f>
        <v>0</v>
      </c>
      <c r="S1714" s="38" t="str">
        <f aca="true">IF(ISBLANK(B1714),"",IF( ISBLANK(K1714), "" , IF( ISBLANK(O1714), (TODAY()-K1714)/365, (O1714-K1714)/365)) )</f>
        <v/>
      </c>
      <c r="T1714" s="38" t="str">
        <f aca="false">IF(ISBLANK(B1714),"",IF( ISBLANK(K1714), "" , IF( ISBLANK(O1714), ($Z$41-K1714)/365, (O1714-K1714)/365)) )</f>
        <v/>
      </c>
      <c r="U1714" s="38" t="str">
        <f aca="true">IF(ISBLANK(B1714),"",IF( ISBLANK(O1714), "", (TODAY()-O1714)/365))</f>
        <v/>
      </c>
      <c r="V1714" s="38" t="str">
        <f aca="false">IF(ISBLANK(B1714),"",IF( ISBLANK(O1714), "", ($Z$41-O1714)/365))</f>
        <v/>
      </c>
    </row>
    <row r="1715" customFormat="false" ht="15" hidden="false" customHeight="false" outlineLevel="0" collapsed="false">
      <c r="A1715" s="1" t="n">
        <v>1719</v>
      </c>
      <c r="B1715" s="28" t="n">
        <v>912</v>
      </c>
      <c r="C1715" s="29" t="n">
        <v>11</v>
      </c>
      <c r="D1715" s="30" t="str">
        <f aca="false">CONCATENATE(E1715,", ",F1715,", кв-ры: ",H1715,", агр: ",I1715,", ",W1715)</f>
        <v>Инженерная, 26, кв-ры: 1, агр: , </v>
      </c>
      <c r="E1715" s="31" t="s">
        <v>277</v>
      </c>
      <c r="F1715" s="31" t="n">
        <v>26</v>
      </c>
      <c r="G1715" s="31" t="n">
        <v>6</v>
      </c>
      <c r="H1715" s="31" t="n">
        <v>1</v>
      </c>
      <c r="I1715" s="32"/>
      <c r="J1715" s="4"/>
      <c r="K1715" s="46"/>
      <c r="L1715" s="34" t="str">
        <f aca="false">IF(ISBLANK(K1715),"a","b")</f>
        <v>a</v>
      </c>
      <c r="M1715" s="34" t="str">
        <f aca="false">IF(ISBLANK(B1715),"",IF(L1715="b",K1715,IF(L1715="a","")))</f>
        <v/>
      </c>
      <c r="N1715" s="35" t="n">
        <f aca="false">IF(ISBLANK(B1715),"",IF( ISBLANK(K1715), , IF( ISBLANK(O1715), 1,) ))</f>
        <v>0</v>
      </c>
      <c r="O1715" s="44"/>
      <c r="P1715" s="37" t="str">
        <f aca="false">IF(ISBLANK(O1715),"a","b")</f>
        <v>a</v>
      </c>
      <c r="Q1715" s="34" t="str">
        <f aca="false">IF(ISBLANK(B1715),"",IF(P1715="b",O1715,IF(P1715="a","")))</f>
        <v/>
      </c>
      <c r="R1715" s="35" t="n">
        <f aca="false">IF(ISBLANK(B1715),"",IF( ISBLANK(O1715), , 1))</f>
        <v>0</v>
      </c>
      <c r="S1715" s="38" t="str">
        <f aca="true">IF(ISBLANK(B1715),"",IF( ISBLANK(K1715), "" , IF( ISBLANK(O1715), (TODAY()-K1715)/365, (O1715-K1715)/365)) )</f>
        <v/>
      </c>
      <c r="T1715" s="38" t="str">
        <f aca="false">IF(ISBLANK(B1715),"",IF( ISBLANK(K1715), "" , IF( ISBLANK(O1715), ($Z$41-K1715)/365, (O1715-K1715)/365)) )</f>
        <v/>
      </c>
      <c r="U1715" s="38" t="str">
        <f aca="true">IF(ISBLANK(B1715),"",IF( ISBLANK(O1715), "", (TODAY()-O1715)/365))</f>
        <v/>
      </c>
      <c r="V1715" s="38" t="str">
        <f aca="false">IF(ISBLANK(B1715),"",IF( ISBLANK(O1715), "", ($Z$41-O1715)/365))</f>
        <v/>
      </c>
    </row>
    <row r="1716" customFormat="false" ht="15" hidden="false" customHeight="false" outlineLevel="0" collapsed="false">
      <c r="A1716" s="1" t="n">
        <v>1720</v>
      </c>
      <c r="B1716" s="28" t="n">
        <v>913</v>
      </c>
      <c r="C1716" s="29"/>
      <c r="D1716" s="30" t="str">
        <f aca="false">CONCATENATE(E1716,", ",F1716,", кв-ры: ",H1716,", агр: ",I1716,", ",W1716)</f>
        <v>, , кв-ры: 2, агр: , </v>
      </c>
      <c r="E1716" s="31"/>
      <c r="F1716" s="31"/>
      <c r="G1716" s="31"/>
      <c r="H1716" s="31" t="n">
        <v>2</v>
      </c>
      <c r="I1716" s="32"/>
      <c r="J1716" s="4"/>
      <c r="K1716" s="46"/>
      <c r="L1716" s="34" t="str">
        <f aca="false">IF(ISBLANK(K1716),"a","b")</f>
        <v>a</v>
      </c>
      <c r="M1716" s="34" t="str">
        <f aca="false">IF(ISBLANK(B1716),"",IF(L1716="b",K1716,IF(L1716="a","")))</f>
        <v/>
      </c>
      <c r="N1716" s="35" t="n">
        <f aca="false">IF(ISBLANK(B1716),"",IF( ISBLANK(K1716), , IF( ISBLANK(O1716), 1,) ))</f>
        <v>0</v>
      </c>
      <c r="O1716" s="44"/>
      <c r="P1716" s="37" t="str">
        <f aca="false">IF(ISBLANK(O1716),"a","b")</f>
        <v>a</v>
      </c>
      <c r="Q1716" s="34" t="str">
        <f aca="false">IF(ISBLANK(B1716),"",IF(P1716="b",O1716,IF(P1716="a","")))</f>
        <v/>
      </c>
      <c r="R1716" s="35" t="n">
        <f aca="false">IF(ISBLANK(B1716),"",IF( ISBLANK(O1716), , 1))</f>
        <v>0</v>
      </c>
      <c r="S1716" s="38" t="str">
        <f aca="true">IF(ISBLANK(B1716),"",IF( ISBLANK(K1716), "" , IF( ISBLANK(O1716), (TODAY()-K1716)/365, (O1716-K1716)/365)) )</f>
        <v/>
      </c>
      <c r="T1716" s="38" t="str">
        <f aca="false">IF(ISBLANK(B1716),"",IF( ISBLANK(K1716), "" , IF( ISBLANK(O1716), ($Z$41-K1716)/365, (O1716-K1716)/365)) )</f>
        <v/>
      </c>
      <c r="U1716" s="38" t="str">
        <f aca="true">IF(ISBLANK(B1716),"",IF( ISBLANK(O1716), "", (TODAY()-O1716)/365))</f>
        <v/>
      </c>
      <c r="V1716" s="38" t="str">
        <f aca="false">IF(ISBLANK(B1716),"",IF( ISBLANK(O1716), "", ($Z$41-O1716)/365))</f>
        <v/>
      </c>
    </row>
    <row r="1717" customFormat="false" ht="15" hidden="false" customHeight="false" outlineLevel="0" collapsed="false">
      <c r="A1717" s="1" t="n">
        <v>1721</v>
      </c>
      <c r="B1717" s="28" t="n">
        <v>914</v>
      </c>
      <c r="C1717" s="29"/>
      <c r="D1717" s="30" t="str">
        <f aca="false">CONCATENATE(E1717,", ",F1717,", кв-ры: ",H1717,", агр: ",I1717,", ",W1717)</f>
        <v>, , кв-ры: 3, агр: , </v>
      </c>
      <c r="E1717" s="31"/>
      <c r="F1717" s="31"/>
      <c r="G1717" s="31"/>
      <c r="H1717" s="31" t="n">
        <v>3</v>
      </c>
      <c r="I1717" s="32"/>
      <c r="J1717" s="4"/>
      <c r="K1717" s="46"/>
      <c r="L1717" s="34" t="str">
        <f aca="false">IF(ISBLANK(K1717),"a","b")</f>
        <v>a</v>
      </c>
      <c r="M1717" s="34" t="str">
        <f aca="false">IF(ISBLANK(B1717),"",IF(L1717="b",K1717,IF(L1717="a","")))</f>
        <v/>
      </c>
      <c r="N1717" s="35" t="n">
        <f aca="false">IF(ISBLANK(B1717),"",IF( ISBLANK(K1717), , IF( ISBLANK(O1717), 1,) ))</f>
        <v>0</v>
      </c>
      <c r="O1717" s="44"/>
      <c r="P1717" s="37" t="str">
        <f aca="false">IF(ISBLANK(O1717),"a","b")</f>
        <v>a</v>
      </c>
      <c r="Q1717" s="34" t="str">
        <f aca="false">IF(ISBLANK(B1717),"",IF(P1717="b",O1717,IF(P1717="a","")))</f>
        <v/>
      </c>
      <c r="R1717" s="35" t="n">
        <f aca="false">IF(ISBLANK(B1717),"",IF( ISBLANK(O1717), , 1))</f>
        <v>0</v>
      </c>
      <c r="S1717" s="38" t="str">
        <f aca="true">IF(ISBLANK(B1717),"",IF( ISBLANK(K1717), "" , IF( ISBLANK(O1717), (TODAY()-K1717)/365, (O1717-K1717)/365)) )</f>
        <v/>
      </c>
      <c r="T1717" s="38" t="str">
        <f aca="false">IF(ISBLANK(B1717),"",IF( ISBLANK(K1717), "" , IF( ISBLANK(O1717), ($Z$41-K1717)/365, (O1717-K1717)/365)) )</f>
        <v/>
      </c>
      <c r="U1717" s="38" t="str">
        <f aca="true">IF(ISBLANK(B1717),"",IF( ISBLANK(O1717), "", (TODAY()-O1717)/365))</f>
        <v/>
      </c>
      <c r="V1717" s="38" t="str">
        <f aca="false">IF(ISBLANK(B1717),"",IF( ISBLANK(O1717), "", ($Z$41-O1717)/365))</f>
        <v/>
      </c>
    </row>
    <row r="1718" customFormat="false" ht="15" hidden="false" customHeight="false" outlineLevel="0" collapsed="false">
      <c r="A1718" s="1" t="n">
        <v>1722</v>
      </c>
      <c r="B1718" s="28" t="n">
        <v>915</v>
      </c>
      <c r="C1718" s="29"/>
      <c r="D1718" s="30" t="str">
        <f aca="false">CONCATENATE(E1718,", ",F1718,", кв-ры: ",H1718,", агр: ",I1718,", ",W1718)</f>
        <v>, , кв-ры: 4, агр: , </v>
      </c>
      <c r="E1718" s="31"/>
      <c r="F1718" s="31"/>
      <c r="G1718" s="31"/>
      <c r="H1718" s="31" t="n">
        <v>4</v>
      </c>
      <c r="I1718" s="32"/>
      <c r="J1718" s="4"/>
      <c r="K1718" s="46"/>
      <c r="L1718" s="34" t="str">
        <f aca="false">IF(ISBLANK(K1718),"a","b")</f>
        <v>a</v>
      </c>
      <c r="M1718" s="34" t="str">
        <f aca="false">IF(ISBLANK(B1718),"",IF(L1718="b",K1718,IF(L1718="a","")))</f>
        <v/>
      </c>
      <c r="N1718" s="35" t="n">
        <f aca="false">IF(ISBLANK(B1718),"",IF( ISBLANK(K1718), , IF( ISBLANK(O1718), 1,) ))</f>
        <v>0</v>
      </c>
      <c r="O1718" s="44"/>
      <c r="P1718" s="37" t="str">
        <f aca="false">IF(ISBLANK(O1718),"a","b")</f>
        <v>a</v>
      </c>
      <c r="Q1718" s="34" t="str">
        <f aca="false">IF(ISBLANK(B1718),"",IF(P1718="b",O1718,IF(P1718="a","")))</f>
        <v/>
      </c>
      <c r="R1718" s="35" t="n">
        <f aca="false">IF(ISBLANK(B1718),"",IF( ISBLANK(O1718), , 1))</f>
        <v>0</v>
      </c>
      <c r="S1718" s="38" t="str">
        <f aca="true">IF(ISBLANK(B1718),"",IF( ISBLANK(K1718), "" , IF( ISBLANK(O1718), (TODAY()-K1718)/365, (O1718-K1718)/365)) )</f>
        <v/>
      </c>
      <c r="T1718" s="38" t="str">
        <f aca="false">IF(ISBLANK(B1718),"",IF( ISBLANK(K1718), "" , IF( ISBLANK(O1718), ($Z$41-K1718)/365, (O1718-K1718)/365)) )</f>
        <v/>
      </c>
      <c r="U1718" s="38" t="str">
        <f aca="true">IF(ISBLANK(B1718),"",IF( ISBLANK(O1718), "", (TODAY()-O1718)/365))</f>
        <v/>
      </c>
      <c r="V1718" s="38" t="str">
        <f aca="false">IF(ISBLANK(B1718),"",IF( ISBLANK(O1718), "", ($Z$41-O1718)/365))</f>
        <v/>
      </c>
    </row>
    <row r="1719" customFormat="false" ht="15" hidden="false" customHeight="false" outlineLevel="0" collapsed="false">
      <c r="A1719" s="1" t="n">
        <v>1723</v>
      </c>
      <c r="B1719" s="28" t="n">
        <v>916</v>
      </c>
      <c r="C1719" s="29"/>
      <c r="D1719" s="30" t="str">
        <f aca="false">CONCATENATE(E1719,", ",F1719,", кв-ры: ",H1719,", агр: ",I1719,", ",W1719)</f>
        <v>, , кв-ры: 5, агр: , </v>
      </c>
      <c r="E1719" s="31"/>
      <c r="F1719" s="31"/>
      <c r="G1719" s="31"/>
      <c r="H1719" s="31" t="n">
        <v>5</v>
      </c>
      <c r="I1719" s="32"/>
      <c r="J1719" s="4"/>
      <c r="K1719" s="46"/>
      <c r="L1719" s="34" t="str">
        <f aca="false">IF(ISBLANK(K1719),"a","b")</f>
        <v>a</v>
      </c>
      <c r="M1719" s="34" t="str">
        <f aca="false">IF(ISBLANK(B1719),"",IF(L1719="b",K1719,IF(L1719="a","")))</f>
        <v/>
      </c>
      <c r="N1719" s="35" t="n">
        <f aca="false">IF(ISBLANK(B1719),"",IF( ISBLANK(K1719), , IF( ISBLANK(O1719), 1,) ))</f>
        <v>0</v>
      </c>
      <c r="O1719" s="44"/>
      <c r="P1719" s="37" t="str">
        <f aca="false">IF(ISBLANK(O1719),"a","b")</f>
        <v>a</v>
      </c>
      <c r="Q1719" s="34" t="str">
        <f aca="false">IF(ISBLANK(B1719),"",IF(P1719="b",O1719,IF(P1719="a","")))</f>
        <v/>
      </c>
      <c r="R1719" s="35" t="n">
        <f aca="false">IF(ISBLANK(B1719),"",IF( ISBLANK(O1719), , 1))</f>
        <v>0</v>
      </c>
      <c r="S1719" s="38" t="str">
        <f aca="true">IF(ISBLANK(B1719),"",IF( ISBLANK(K1719), "" , IF( ISBLANK(O1719), (TODAY()-K1719)/365, (O1719-K1719)/365)) )</f>
        <v/>
      </c>
      <c r="T1719" s="38" t="str">
        <f aca="false">IF(ISBLANK(B1719),"",IF( ISBLANK(K1719), "" , IF( ISBLANK(O1719), ($Z$41-K1719)/365, (O1719-K1719)/365)) )</f>
        <v/>
      </c>
      <c r="U1719" s="38" t="str">
        <f aca="true">IF(ISBLANK(B1719),"",IF( ISBLANK(O1719), "", (TODAY()-O1719)/365))</f>
        <v/>
      </c>
      <c r="V1719" s="38" t="str">
        <f aca="false">IF(ISBLANK(B1719),"",IF( ISBLANK(O1719), "", ($Z$41-O1719)/365))</f>
        <v/>
      </c>
    </row>
    <row r="1720" customFormat="false" ht="15" hidden="false" customHeight="false" outlineLevel="0" collapsed="false">
      <c r="A1720" s="1" t="n">
        <v>1724</v>
      </c>
      <c r="B1720" s="28" t="n">
        <v>917</v>
      </c>
      <c r="C1720" s="29"/>
      <c r="D1720" s="30" t="str">
        <f aca="false">CONCATENATE(E1720,", ",F1720,", кв-ры: ",H1720,", агр: ",I1720,", ",W1720)</f>
        <v>, , кв-ры: 6, агр: , </v>
      </c>
      <c r="E1720" s="31"/>
      <c r="F1720" s="31"/>
      <c r="G1720" s="31"/>
      <c r="H1720" s="31" t="n">
        <v>6</v>
      </c>
      <c r="I1720" s="32"/>
      <c r="J1720" s="4"/>
      <c r="K1720" s="46"/>
      <c r="L1720" s="34" t="str">
        <f aca="false">IF(ISBLANK(K1720),"a","b")</f>
        <v>a</v>
      </c>
      <c r="M1720" s="34" t="str">
        <f aca="false">IF(ISBLANK(B1720),"",IF(L1720="b",K1720,IF(L1720="a","")))</f>
        <v/>
      </c>
      <c r="N1720" s="35" t="n">
        <f aca="false">IF(ISBLANK(B1720),"",IF( ISBLANK(K1720), , IF( ISBLANK(O1720), 1,) ))</f>
        <v>0</v>
      </c>
      <c r="O1720" s="44"/>
      <c r="P1720" s="37" t="str">
        <f aca="false">IF(ISBLANK(O1720),"a","b")</f>
        <v>a</v>
      </c>
      <c r="Q1720" s="34" t="str">
        <f aca="false">IF(ISBLANK(B1720),"",IF(P1720="b",O1720,IF(P1720="a","")))</f>
        <v/>
      </c>
      <c r="R1720" s="35" t="n">
        <f aca="false">IF(ISBLANK(B1720),"",IF( ISBLANK(O1720), , 1))</f>
        <v>0</v>
      </c>
      <c r="S1720" s="38" t="str">
        <f aca="true">IF(ISBLANK(B1720),"",IF( ISBLANK(K1720), "" , IF( ISBLANK(O1720), (TODAY()-K1720)/365, (O1720-K1720)/365)) )</f>
        <v/>
      </c>
      <c r="T1720" s="38" t="str">
        <f aca="false">IF(ISBLANK(B1720),"",IF( ISBLANK(K1720), "" , IF( ISBLANK(O1720), ($Z$41-K1720)/365, (O1720-K1720)/365)) )</f>
        <v/>
      </c>
      <c r="U1720" s="38" t="str">
        <f aca="true">IF(ISBLANK(B1720),"",IF( ISBLANK(O1720), "", (TODAY()-O1720)/365))</f>
        <v/>
      </c>
      <c r="V1720" s="38" t="str">
        <f aca="false">IF(ISBLANK(B1720),"",IF( ISBLANK(O1720), "", ($Z$41-O1720)/365))</f>
        <v/>
      </c>
    </row>
    <row r="1721" customFormat="false" ht="15" hidden="false" customHeight="false" outlineLevel="0" collapsed="false">
      <c r="A1721" s="1" t="n">
        <v>1725</v>
      </c>
      <c r="B1721" s="28" t="n">
        <v>918</v>
      </c>
      <c r="C1721" s="29" t="n">
        <v>12</v>
      </c>
      <c r="D1721" s="30" t="str">
        <f aca="false">CONCATENATE(E1721,", ",F1721,", кв-ры: ",H1721,", агр: ",I1721,", ",W1721)</f>
        <v>Инженерная, 28, кв-ры: 1, агр: , </v>
      </c>
      <c r="E1721" s="31" t="s">
        <v>277</v>
      </c>
      <c r="F1721" s="31" t="n">
        <v>28</v>
      </c>
      <c r="G1721" s="31" t="n">
        <v>6</v>
      </c>
      <c r="H1721" s="31" t="n">
        <v>1</v>
      </c>
      <c r="I1721" s="32"/>
      <c r="J1721" s="4"/>
      <c r="K1721" s="46"/>
      <c r="L1721" s="34" t="str">
        <f aca="false">IF(ISBLANK(K1721),"a","b")</f>
        <v>a</v>
      </c>
      <c r="M1721" s="34" t="str">
        <f aca="false">IF(ISBLANK(B1721),"",IF(L1721="b",K1721,IF(L1721="a","")))</f>
        <v/>
      </c>
      <c r="N1721" s="35" t="n">
        <f aca="false">IF(ISBLANK(B1721),"",IF( ISBLANK(K1721), , IF( ISBLANK(O1721), 1,) ))</f>
        <v>0</v>
      </c>
      <c r="O1721" s="44"/>
      <c r="P1721" s="37" t="str">
        <f aca="false">IF(ISBLANK(O1721),"a","b")</f>
        <v>a</v>
      </c>
      <c r="Q1721" s="34" t="str">
        <f aca="false">IF(ISBLANK(B1721),"",IF(P1721="b",O1721,IF(P1721="a","")))</f>
        <v/>
      </c>
      <c r="R1721" s="35" t="n">
        <f aca="false">IF(ISBLANK(B1721),"",IF( ISBLANK(O1721), , 1))</f>
        <v>0</v>
      </c>
      <c r="S1721" s="38" t="str">
        <f aca="true">IF(ISBLANK(B1721),"",IF( ISBLANK(K1721), "" , IF( ISBLANK(O1721), (TODAY()-K1721)/365, (O1721-K1721)/365)) )</f>
        <v/>
      </c>
      <c r="T1721" s="38" t="str">
        <f aca="false">IF(ISBLANK(B1721),"",IF( ISBLANK(K1721), "" , IF( ISBLANK(O1721), ($Z$41-K1721)/365, (O1721-K1721)/365)) )</f>
        <v/>
      </c>
      <c r="U1721" s="38" t="str">
        <f aca="true">IF(ISBLANK(B1721),"",IF( ISBLANK(O1721), "", (TODAY()-O1721)/365))</f>
        <v/>
      </c>
      <c r="V1721" s="38" t="str">
        <f aca="false">IF(ISBLANK(B1721),"",IF( ISBLANK(O1721), "", ($Z$41-O1721)/365))</f>
        <v/>
      </c>
    </row>
    <row r="1722" customFormat="false" ht="15" hidden="false" customHeight="false" outlineLevel="0" collapsed="false">
      <c r="A1722" s="1" t="n">
        <v>1726</v>
      </c>
      <c r="B1722" s="28" t="n">
        <v>919</v>
      </c>
      <c r="C1722" s="29"/>
      <c r="D1722" s="30" t="str">
        <f aca="false">CONCATENATE(E1722,", ",F1722,", кв-ры: ",H1722,", агр: ",I1722,", ",W1722)</f>
        <v>, , кв-ры: 2, агр: , </v>
      </c>
      <c r="E1722" s="31"/>
      <c r="F1722" s="31"/>
      <c r="G1722" s="31"/>
      <c r="H1722" s="31" t="n">
        <v>2</v>
      </c>
      <c r="I1722" s="32"/>
      <c r="J1722" s="4"/>
      <c r="K1722" s="46"/>
      <c r="L1722" s="34" t="str">
        <f aca="false">IF(ISBLANK(K1722),"a","b")</f>
        <v>a</v>
      </c>
      <c r="M1722" s="34" t="str">
        <f aca="false">IF(ISBLANK(B1722),"",IF(L1722="b",K1722,IF(L1722="a","")))</f>
        <v/>
      </c>
      <c r="N1722" s="35" t="n">
        <f aca="false">IF(ISBLANK(B1722),"",IF( ISBLANK(K1722), , IF( ISBLANK(O1722), 1,) ))</f>
        <v>0</v>
      </c>
      <c r="O1722" s="44"/>
      <c r="P1722" s="37" t="str">
        <f aca="false">IF(ISBLANK(O1722),"a","b")</f>
        <v>a</v>
      </c>
      <c r="Q1722" s="34" t="str">
        <f aca="false">IF(ISBLANK(B1722),"",IF(P1722="b",O1722,IF(P1722="a","")))</f>
        <v/>
      </c>
      <c r="R1722" s="35" t="n">
        <f aca="false">IF(ISBLANK(B1722),"",IF( ISBLANK(O1722), , 1))</f>
        <v>0</v>
      </c>
      <c r="S1722" s="38" t="str">
        <f aca="true">IF(ISBLANK(B1722),"",IF( ISBLANK(K1722), "" , IF( ISBLANK(O1722), (TODAY()-K1722)/365, (O1722-K1722)/365)) )</f>
        <v/>
      </c>
      <c r="T1722" s="38" t="str">
        <f aca="false">IF(ISBLANK(B1722),"",IF( ISBLANK(K1722), "" , IF( ISBLANK(O1722), ($Z$41-K1722)/365, (O1722-K1722)/365)) )</f>
        <v/>
      </c>
      <c r="U1722" s="38" t="str">
        <f aca="true">IF(ISBLANK(B1722),"",IF( ISBLANK(O1722), "", (TODAY()-O1722)/365))</f>
        <v/>
      </c>
      <c r="V1722" s="38" t="str">
        <f aca="false">IF(ISBLANK(B1722),"",IF( ISBLANK(O1722), "", ($Z$41-O1722)/365))</f>
        <v/>
      </c>
    </row>
    <row r="1723" customFormat="false" ht="15" hidden="false" customHeight="false" outlineLevel="0" collapsed="false">
      <c r="A1723" s="1" t="n">
        <v>1727</v>
      </c>
      <c r="B1723" s="28" t="n">
        <v>920</v>
      </c>
      <c r="C1723" s="29"/>
      <c r="D1723" s="30" t="str">
        <f aca="false">CONCATENATE(E1723,", ",F1723,", кв-ры: ",H1723,", агр: ",I1723,", ",W1723)</f>
        <v>, , кв-ры: 3, агр: , </v>
      </c>
      <c r="E1723" s="31"/>
      <c r="F1723" s="31"/>
      <c r="G1723" s="31"/>
      <c r="H1723" s="31" t="n">
        <v>3</v>
      </c>
      <c r="I1723" s="32"/>
      <c r="J1723" s="4"/>
      <c r="K1723" s="46"/>
      <c r="L1723" s="34" t="str">
        <f aca="false">IF(ISBLANK(K1723),"a","b")</f>
        <v>a</v>
      </c>
      <c r="M1723" s="34" t="str">
        <f aca="false">IF(ISBLANK(B1723),"",IF(L1723="b",K1723,IF(L1723="a","")))</f>
        <v/>
      </c>
      <c r="N1723" s="35" t="n">
        <f aca="false">IF(ISBLANK(B1723),"",IF( ISBLANK(K1723), , IF( ISBLANK(O1723), 1,) ))</f>
        <v>0</v>
      </c>
      <c r="O1723" s="44"/>
      <c r="P1723" s="37" t="str">
        <f aca="false">IF(ISBLANK(O1723),"a","b")</f>
        <v>a</v>
      </c>
      <c r="Q1723" s="34" t="str">
        <f aca="false">IF(ISBLANK(B1723),"",IF(P1723="b",O1723,IF(P1723="a","")))</f>
        <v/>
      </c>
      <c r="R1723" s="35" t="n">
        <f aca="false">IF(ISBLANK(B1723),"",IF( ISBLANK(O1723), , 1))</f>
        <v>0</v>
      </c>
      <c r="S1723" s="38" t="str">
        <f aca="true">IF(ISBLANK(B1723),"",IF( ISBLANK(K1723), "" , IF( ISBLANK(O1723), (TODAY()-K1723)/365, (O1723-K1723)/365)) )</f>
        <v/>
      </c>
      <c r="T1723" s="38" t="str">
        <f aca="false">IF(ISBLANK(B1723),"",IF( ISBLANK(K1723), "" , IF( ISBLANK(O1723), ($Z$41-K1723)/365, (O1723-K1723)/365)) )</f>
        <v/>
      </c>
      <c r="U1723" s="38" t="str">
        <f aca="true">IF(ISBLANK(B1723),"",IF( ISBLANK(O1723), "", (TODAY()-O1723)/365))</f>
        <v/>
      </c>
      <c r="V1723" s="38" t="str">
        <f aca="false">IF(ISBLANK(B1723),"",IF( ISBLANK(O1723), "", ($Z$41-O1723)/365))</f>
        <v/>
      </c>
    </row>
    <row r="1724" customFormat="false" ht="15" hidden="false" customHeight="false" outlineLevel="0" collapsed="false">
      <c r="A1724" s="1" t="n">
        <v>1728</v>
      </c>
      <c r="B1724" s="28" t="n">
        <v>921</v>
      </c>
      <c r="C1724" s="29"/>
      <c r="D1724" s="30" t="str">
        <f aca="false">CONCATENATE(E1724,", ",F1724,", кв-ры: ",H1724,", агр: ",I1724,", ",W1724)</f>
        <v>, , кв-ры: 4, агр: , </v>
      </c>
      <c r="E1724" s="31"/>
      <c r="F1724" s="31"/>
      <c r="G1724" s="31"/>
      <c r="H1724" s="31" t="n">
        <v>4</v>
      </c>
      <c r="I1724" s="32"/>
      <c r="J1724" s="4"/>
      <c r="K1724" s="46"/>
      <c r="L1724" s="34" t="str">
        <f aca="false">IF(ISBLANK(K1724),"a","b")</f>
        <v>a</v>
      </c>
      <c r="M1724" s="34" t="str">
        <f aca="false">IF(ISBLANK(B1724),"",IF(L1724="b",K1724,IF(L1724="a","")))</f>
        <v/>
      </c>
      <c r="N1724" s="35" t="n">
        <f aca="false">IF(ISBLANK(B1724),"",IF( ISBLANK(K1724), , IF( ISBLANK(O1724), 1,) ))</f>
        <v>0</v>
      </c>
      <c r="O1724" s="44"/>
      <c r="P1724" s="37" t="str">
        <f aca="false">IF(ISBLANK(O1724),"a","b")</f>
        <v>a</v>
      </c>
      <c r="Q1724" s="34" t="str">
        <f aca="false">IF(ISBLANK(B1724),"",IF(P1724="b",O1724,IF(P1724="a","")))</f>
        <v/>
      </c>
      <c r="R1724" s="35" t="n">
        <f aca="false">IF(ISBLANK(B1724),"",IF( ISBLANK(O1724), , 1))</f>
        <v>0</v>
      </c>
      <c r="S1724" s="38" t="str">
        <f aca="true">IF(ISBLANK(B1724),"",IF( ISBLANK(K1724), "" , IF( ISBLANK(O1724), (TODAY()-K1724)/365, (O1724-K1724)/365)) )</f>
        <v/>
      </c>
      <c r="T1724" s="38" t="str">
        <f aca="false">IF(ISBLANK(B1724),"",IF( ISBLANK(K1724), "" , IF( ISBLANK(O1724), ($Z$41-K1724)/365, (O1724-K1724)/365)) )</f>
        <v/>
      </c>
      <c r="U1724" s="38" t="str">
        <f aca="true">IF(ISBLANK(B1724),"",IF( ISBLANK(O1724), "", (TODAY()-O1724)/365))</f>
        <v/>
      </c>
      <c r="V1724" s="38" t="str">
        <f aca="false">IF(ISBLANK(B1724),"",IF( ISBLANK(O1724), "", ($Z$41-O1724)/365))</f>
        <v/>
      </c>
    </row>
    <row r="1725" customFormat="false" ht="15" hidden="false" customHeight="false" outlineLevel="0" collapsed="false">
      <c r="A1725" s="1" t="n">
        <v>1729</v>
      </c>
      <c r="B1725" s="28" t="n">
        <v>922</v>
      </c>
      <c r="C1725" s="29"/>
      <c r="D1725" s="30" t="str">
        <f aca="false">CONCATENATE(E1725,", ",F1725,", кв-ры: ",H1725,", агр: ",I1725,", ",W1725)</f>
        <v>, , кв-ры: 5, агр: , </v>
      </c>
      <c r="E1725" s="31"/>
      <c r="F1725" s="31"/>
      <c r="G1725" s="31"/>
      <c r="H1725" s="31" t="n">
        <v>5</v>
      </c>
      <c r="I1725" s="32"/>
      <c r="J1725" s="4"/>
      <c r="K1725" s="46"/>
      <c r="L1725" s="34" t="str">
        <f aca="false">IF(ISBLANK(K1725),"a","b")</f>
        <v>a</v>
      </c>
      <c r="M1725" s="34" t="str">
        <f aca="false">IF(ISBLANK(B1725),"",IF(L1725="b",K1725,IF(L1725="a","")))</f>
        <v/>
      </c>
      <c r="N1725" s="35" t="n">
        <f aca="false">IF(ISBLANK(B1725),"",IF( ISBLANK(K1725), , IF( ISBLANK(O1725), 1,) ))</f>
        <v>0</v>
      </c>
      <c r="O1725" s="44"/>
      <c r="P1725" s="37" t="str">
        <f aca="false">IF(ISBLANK(O1725),"a","b")</f>
        <v>a</v>
      </c>
      <c r="Q1725" s="34" t="str">
        <f aca="false">IF(ISBLANK(B1725),"",IF(P1725="b",O1725,IF(P1725="a","")))</f>
        <v/>
      </c>
      <c r="R1725" s="35" t="n">
        <f aca="false">IF(ISBLANK(B1725),"",IF( ISBLANK(O1725), , 1))</f>
        <v>0</v>
      </c>
      <c r="S1725" s="38" t="str">
        <f aca="true">IF(ISBLANK(B1725),"",IF( ISBLANK(K1725), "" , IF( ISBLANK(O1725), (TODAY()-K1725)/365, (O1725-K1725)/365)) )</f>
        <v/>
      </c>
      <c r="T1725" s="38" t="str">
        <f aca="false">IF(ISBLANK(B1725),"",IF( ISBLANK(K1725), "" , IF( ISBLANK(O1725), ($Z$41-K1725)/365, (O1725-K1725)/365)) )</f>
        <v/>
      </c>
      <c r="U1725" s="38" t="str">
        <f aca="true">IF(ISBLANK(B1725),"",IF( ISBLANK(O1725), "", (TODAY()-O1725)/365))</f>
        <v/>
      </c>
      <c r="V1725" s="38" t="str">
        <f aca="false">IF(ISBLANK(B1725),"",IF( ISBLANK(O1725), "", ($Z$41-O1725)/365))</f>
        <v/>
      </c>
    </row>
    <row r="1726" customFormat="false" ht="15" hidden="false" customHeight="false" outlineLevel="0" collapsed="false">
      <c r="A1726" s="1" t="n">
        <v>1730</v>
      </c>
      <c r="B1726" s="28" t="n">
        <v>923</v>
      </c>
      <c r="C1726" s="29"/>
      <c r="D1726" s="30" t="str">
        <f aca="false">CONCATENATE(E1726,", ",F1726,", кв-ры: ",H1726,", агр: ",I1726,", ",W1726)</f>
        <v>, , кв-ры: 6, агр: , </v>
      </c>
      <c r="E1726" s="31"/>
      <c r="F1726" s="31"/>
      <c r="G1726" s="31"/>
      <c r="H1726" s="31" t="n">
        <v>6</v>
      </c>
      <c r="I1726" s="32"/>
      <c r="J1726" s="4"/>
      <c r="K1726" s="46"/>
      <c r="L1726" s="34" t="str">
        <f aca="false">IF(ISBLANK(K1726),"a","b")</f>
        <v>a</v>
      </c>
      <c r="M1726" s="34" t="str">
        <f aca="false">IF(ISBLANK(B1726),"",IF(L1726="b",K1726,IF(L1726="a","")))</f>
        <v/>
      </c>
      <c r="N1726" s="35" t="n">
        <f aca="false">IF(ISBLANK(B1726),"",IF( ISBLANK(K1726), , IF( ISBLANK(O1726), 1,) ))</f>
        <v>0</v>
      </c>
      <c r="O1726" s="44"/>
      <c r="P1726" s="37" t="str">
        <f aca="false">IF(ISBLANK(O1726),"a","b")</f>
        <v>a</v>
      </c>
      <c r="Q1726" s="34" t="str">
        <f aca="false">IF(ISBLANK(B1726),"",IF(P1726="b",O1726,IF(P1726="a","")))</f>
        <v/>
      </c>
      <c r="R1726" s="35" t="n">
        <f aca="false">IF(ISBLANK(B1726),"",IF( ISBLANK(O1726), , 1))</f>
        <v>0</v>
      </c>
      <c r="S1726" s="38" t="str">
        <f aca="true">IF(ISBLANK(B1726),"",IF( ISBLANK(K1726), "" , IF( ISBLANK(O1726), (TODAY()-K1726)/365, (O1726-K1726)/365)) )</f>
        <v/>
      </c>
      <c r="T1726" s="38" t="str">
        <f aca="false">IF(ISBLANK(B1726),"",IF( ISBLANK(K1726), "" , IF( ISBLANK(O1726), ($Z$41-K1726)/365, (O1726-K1726)/365)) )</f>
        <v/>
      </c>
      <c r="U1726" s="38" t="str">
        <f aca="true">IF(ISBLANK(B1726),"",IF( ISBLANK(O1726), "", (TODAY()-O1726)/365))</f>
        <v/>
      </c>
      <c r="V1726" s="38" t="str">
        <f aca="false">IF(ISBLANK(B1726),"",IF( ISBLANK(O1726), "", ($Z$41-O1726)/365))</f>
        <v/>
      </c>
    </row>
    <row r="1727" customFormat="false" ht="15" hidden="false" customHeight="false" outlineLevel="0" collapsed="false">
      <c r="A1727" s="1" t="n">
        <v>1731</v>
      </c>
      <c r="B1727" s="28" t="n">
        <v>924</v>
      </c>
      <c r="C1727" s="29" t="n">
        <v>13</v>
      </c>
      <c r="D1727" s="30" t="str">
        <f aca="false">CONCATENATE(E1727,", ",F1727,", кв-ры: ",H1727,", агр: ",I1727,", ",W1727)</f>
        <v>Инженерная, 19, кв-ры: 1, агр: , </v>
      </c>
      <c r="E1727" s="31" t="s">
        <v>277</v>
      </c>
      <c r="F1727" s="31" t="n">
        <v>19</v>
      </c>
      <c r="G1727" s="31" t="n">
        <v>2</v>
      </c>
      <c r="H1727" s="31" t="n">
        <v>1</v>
      </c>
      <c r="I1727" s="32"/>
      <c r="J1727" s="4"/>
      <c r="K1727" s="46"/>
      <c r="L1727" s="34" t="str">
        <f aca="false">IF(ISBLANK(K1727),"a","b")</f>
        <v>a</v>
      </c>
      <c r="M1727" s="34" t="str">
        <f aca="false">IF(ISBLANK(B1727),"",IF(L1727="b",K1727,IF(L1727="a","")))</f>
        <v/>
      </c>
      <c r="N1727" s="35" t="n">
        <f aca="false">IF(ISBLANK(B1727),"",IF( ISBLANK(K1727), , IF( ISBLANK(O1727), 1,) ))</f>
        <v>0</v>
      </c>
      <c r="O1727" s="44"/>
      <c r="P1727" s="37" t="str">
        <f aca="false">IF(ISBLANK(O1727),"a","b")</f>
        <v>a</v>
      </c>
      <c r="Q1727" s="34" t="str">
        <f aca="false">IF(ISBLANK(B1727),"",IF(P1727="b",O1727,IF(P1727="a","")))</f>
        <v/>
      </c>
      <c r="R1727" s="35" t="n">
        <f aca="false">IF(ISBLANK(B1727),"",IF( ISBLANK(O1727), , 1))</f>
        <v>0</v>
      </c>
      <c r="S1727" s="38" t="str">
        <f aca="true">IF(ISBLANK(B1727),"",IF( ISBLANK(K1727), "" , IF( ISBLANK(O1727), (TODAY()-K1727)/365, (O1727-K1727)/365)) )</f>
        <v/>
      </c>
      <c r="T1727" s="38" t="str">
        <f aca="false">IF(ISBLANK(B1727),"",IF( ISBLANK(K1727), "" , IF( ISBLANK(O1727), ($Z$41-K1727)/365, (O1727-K1727)/365)) )</f>
        <v/>
      </c>
      <c r="U1727" s="38" t="str">
        <f aca="true">IF(ISBLANK(B1727),"",IF( ISBLANK(O1727), "", (TODAY()-O1727)/365))</f>
        <v/>
      </c>
      <c r="V1727" s="38" t="str">
        <f aca="false">IF(ISBLANK(B1727),"",IF( ISBLANK(O1727), "", ($Z$41-O1727)/365))</f>
        <v/>
      </c>
    </row>
    <row r="1728" customFormat="false" ht="15" hidden="false" customHeight="false" outlineLevel="0" collapsed="false">
      <c r="A1728" s="1" t="n">
        <v>1732</v>
      </c>
      <c r="B1728" s="28" t="n">
        <v>925</v>
      </c>
      <c r="C1728" s="29"/>
      <c r="D1728" s="30" t="str">
        <f aca="false">CONCATENATE(E1728,", ",F1728,", кв-ры: ",H1728,", агр: ",I1728,", ",W1728)</f>
        <v>, , кв-ры: 2, агр: , </v>
      </c>
      <c r="E1728" s="31"/>
      <c r="F1728" s="31"/>
      <c r="G1728" s="31"/>
      <c r="H1728" s="31" t="n">
        <v>2</v>
      </c>
      <c r="I1728" s="32"/>
      <c r="J1728" s="4"/>
      <c r="K1728" s="46"/>
      <c r="L1728" s="34" t="str">
        <f aca="false">IF(ISBLANK(K1728),"a","b")</f>
        <v>a</v>
      </c>
      <c r="M1728" s="34" t="str">
        <f aca="false">IF(ISBLANK(B1728),"",IF(L1728="b",K1728,IF(L1728="a","")))</f>
        <v/>
      </c>
      <c r="N1728" s="35" t="n">
        <f aca="false">IF(ISBLANK(B1728),"",IF( ISBLANK(K1728), , IF( ISBLANK(O1728), 1,) ))</f>
        <v>0</v>
      </c>
      <c r="O1728" s="44"/>
      <c r="P1728" s="37" t="str">
        <f aca="false">IF(ISBLANK(O1728),"a","b")</f>
        <v>a</v>
      </c>
      <c r="Q1728" s="34" t="str">
        <f aca="false">IF(ISBLANK(B1728),"",IF(P1728="b",O1728,IF(P1728="a","")))</f>
        <v/>
      </c>
      <c r="R1728" s="35" t="n">
        <f aca="false">IF(ISBLANK(B1728),"",IF( ISBLANK(O1728), , 1))</f>
        <v>0</v>
      </c>
      <c r="S1728" s="38" t="str">
        <f aca="true">IF(ISBLANK(B1728),"",IF( ISBLANK(K1728), "" , IF( ISBLANK(O1728), (TODAY()-K1728)/365, (O1728-K1728)/365)) )</f>
        <v/>
      </c>
      <c r="T1728" s="38" t="str">
        <f aca="false">IF(ISBLANK(B1728),"",IF( ISBLANK(K1728), "" , IF( ISBLANK(O1728), ($Z$41-K1728)/365, (O1728-K1728)/365)) )</f>
        <v/>
      </c>
      <c r="U1728" s="38" t="str">
        <f aca="true">IF(ISBLANK(B1728),"",IF( ISBLANK(O1728), "", (TODAY()-O1728)/365))</f>
        <v/>
      </c>
      <c r="V1728" s="38" t="str">
        <f aca="false">IF(ISBLANK(B1728),"",IF( ISBLANK(O1728), "", ($Z$41-O1728)/365))</f>
        <v/>
      </c>
    </row>
    <row r="1729" customFormat="false" ht="15" hidden="false" customHeight="false" outlineLevel="0" collapsed="false">
      <c r="A1729" s="1" t="n">
        <v>1733</v>
      </c>
      <c r="B1729" s="28" t="n">
        <v>926</v>
      </c>
      <c r="C1729" s="29" t="n">
        <v>14</v>
      </c>
      <c r="D1729" s="30" t="str">
        <f aca="false">CONCATENATE(E1729,", ",F1729,", кв-ры: ",H1729,", агр: ",I1729,", ",W1729)</f>
        <v>Инженерная, 21, кв-ры: 1, агр: , </v>
      </c>
      <c r="E1729" s="31" t="s">
        <v>277</v>
      </c>
      <c r="F1729" s="31" t="n">
        <v>21</v>
      </c>
      <c r="G1729" s="31" t="n">
        <v>2</v>
      </c>
      <c r="H1729" s="31" t="n">
        <v>1</v>
      </c>
      <c r="I1729" s="32"/>
      <c r="J1729" s="4"/>
      <c r="K1729" s="46"/>
      <c r="L1729" s="34" t="str">
        <f aca="false">IF(ISBLANK(K1729),"a","b")</f>
        <v>a</v>
      </c>
      <c r="M1729" s="34" t="str">
        <f aca="false">IF(ISBLANK(B1729),"",IF(L1729="b",K1729,IF(L1729="a","")))</f>
        <v/>
      </c>
      <c r="N1729" s="35" t="n">
        <f aca="false">IF(ISBLANK(B1729),"",IF( ISBLANK(K1729), , IF( ISBLANK(O1729), 1,) ))</f>
        <v>0</v>
      </c>
      <c r="O1729" s="44"/>
      <c r="P1729" s="37" t="str">
        <f aca="false">IF(ISBLANK(O1729),"a","b")</f>
        <v>a</v>
      </c>
      <c r="Q1729" s="34" t="str">
        <f aca="false">IF(ISBLANK(B1729),"",IF(P1729="b",O1729,IF(P1729="a","")))</f>
        <v/>
      </c>
      <c r="R1729" s="35" t="n">
        <f aca="false">IF(ISBLANK(B1729),"",IF( ISBLANK(O1729), , 1))</f>
        <v>0</v>
      </c>
      <c r="S1729" s="38" t="str">
        <f aca="true">IF(ISBLANK(B1729),"",IF( ISBLANK(K1729), "" , IF( ISBLANK(O1729), (TODAY()-K1729)/365, (O1729-K1729)/365)) )</f>
        <v/>
      </c>
      <c r="T1729" s="38" t="str">
        <f aca="false">IF(ISBLANK(B1729),"",IF( ISBLANK(K1729), "" , IF( ISBLANK(O1729), ($Z$41-K1729)/365, (O1729-K1729)/365)) )</f>
        <v/>
      </c>
      <c r="U1729" s="38" t="str">
        <f aca="true">IF(ISBLANK(B1729),"",IF( ISBLANK(O1729), "", (TODAY()-O1729)/365))</f>
        <v/>
      </c>
      <c r="V1729" s="38" t="str">
        <f aca="false">IF(ISBLANK(B1729),"",IF( ISBLANK(O1729), "", ($Z$41-O1729)/365))</f>
        <v/>
      </c>
    </row>
    <row r="1730" customFormat="false" ht="15" hidden="false" customHeight="false" outlineLevel="0" collapsed="false">
      <c r="A1730" s="1" t="n">
        <v>1734</v>
      </c>
      <c r="B1730" s="28" t="n">
        <v>927</v>
      </c>
      <c r="C1730" s="29"/>
      <c r="D1730" s="30" t="str">
        <f aca="false">CONCATENATE(E1730,", ",F1730,", кв-ры: ",H1730,", агр: ",I1730,", ",W1730)</f>
        <v>, , кв-ры: 2, агр: , </v>
      </c>
      <c r="E1730" s="31"/>
      <c r="F1730" s="31"/>
      <c r="G1730" s="31"/>
      <c r="H1730" s="31" t="n">
        <v>2</v>
      </c>
      <c r="I1730" s="32"/>
      <c r="J1730" s="4"/>
      <c r="K1730" s="46"/>
      <c r="L1730" s="34" t="str">
        <f aca="false">IF(ISBLANK(K1730),"a","b")</f>
        <v>a</v>
      </c>
      <c r="M1730" s="34" t="str">
        <f aca="false">IF(ISBLANK(B1730),"",IF(L1730="b",K1730,IF(L1730="a","")))</f>
        <v/>
      </c>
      <c r="N1730" s="35" t="n">
        <f aca="false">IF(ISBLANK(B1730),"",IF( ISBLANK(K1730), , IF( ISBLANK(O1730), 1,) ))</f>
        <v>0</v>
      </c>
      <c r="O1730" s="44"/>
      <c r="P1730" s="37" t="str">
        <f aca="false">IF(ISBLANK(O1730),"a","b")</f>
        <v>a</v>
      </c>
      <c r="Q1730" s="34" t="str">
        <f aca="false">IF(ISBLANK(B1730),"",IF(P1730="b",O1730,IF(P1730="a","")))</f>
        <v/>
      </c>
      <c r="R1730" s="35" t="n">
        <f aca="false">IF(ISBLANK(B1730),"",IF( ISBLANK(O1730), , 1))</f>
        <v>0</v>
      </c>
      <c r="S1730" s="38" t="str">
        <f aca="true">IF(ISBLANK(B1730),"",IF( ISBLANK(K1730), "" , IF( ISBLANK(O1730), (TODAY()-K1730)/365, (O1730-K1730)/365)) )</f>
        <v/>
      </c>
      <c r="T1730" s="38" t="str">
        <f aca="false">IF(ISBLANK(B1730),"",IF( ISBLANK(K1730), "" , IF( ISBLANK(O1730), ($Z$41-K1730)/365, (O1730-K1730)/365)) )</f>
        <v/>
      </c>
      <c r="U1730" s="38" t="str">
        <f aca="true">IF(ISBLANK(B1730),"",IF( ISBLANK(O1730), "", (TODAY()-O1730)/365))</f>
        <v/>
      </c>
      <c r="V1730" s="38" t="str">
        <f aca="false">IF(ISBLANK(B1730),"",IF( ISBLANK(O1730), "", ($Z$41-O1730)/365))</f>
        <v/>
      </c>
    </row>
    <row r="1731" customFormat="false" ht="15" hidden="false" customHeight="false" outlineLevel="0" collapsed="false">
      <c r="A1731" s="1" t="n">
        <v>1735</v>
      </c>
      <c r="B1731" s="28" t="n">
        <v>928</v>
      </c>
      <c r="C1731" s="29" t="n">
        <v>1</v>
      </c>
      <c r="D1731" s="30" t="str">
        <f aca="false">CONCATENATE(E1731,", ",F1731,", кв-ры: ",H1731,", агр: ",I1731,", ",W1731)</f>
        <v>Бумажников, 1, кв-ры: 1, агр: , </v>
      </c>
      <c r="E1731" s="31" t="s">
        <v>278</v>
      </c>
      <c r="F1731" s="31" t="n">
        <v>1</v>
      </c>
      <c r="G1731" s="31" t="n">
        <v>2</v>
      </c>
      <c r="H1731" s="31" t="n">
        <v>1</v>
      </c>
      <c r="I1731" s="32"/>
      <c r="J1731" s="4"/>
      <c r="K1731" s="46"/>
      <c r="L1731" s="34" t="str">
        <f aca="false">IF(ISBLANK(K1731),"a","b")</f>
        <v>a</v>
      </c>
      <c r="M1731" s="34" t="str">
        <f aca="false">IF(ISBLANK(B1731),"",IF(L1731="b",K1731,IF(L1731="a","")))</f>
        <v/>
      </c>
      <c r="N1731" s="35" t="n">
        <f aca="false">IF(ISBLANK(B1731),"",IF( ISBLANK(K1731), , IF( ISBLANK(O1731), 1,) ))</f>
        <v>0</v>
      </c>
      <c r="O1731" s="44"/>
      <c r="P1731" s="37" t="str">
        <f aca="false">IF(ISBLANK(O1731),"a","b")</f>
        <v>a</v>
      </c>
      <c r="Q1731" s="34" t="str">
        <f aca="false">IF(ISBLANK(B1731),"",IF(P1731="b",O1731,IF(P1731="a","")))</f>
        <v/>
      </c>
      <c r="R1731" s="35" t="n">
        <f aca="false">IF(ISBLANK(B1731),"",IF( ISBLANK(O1731), , 1))</f>
        <v>0</v>
      </c>
      <c r="S1731" s="38" t="str">
        <f aca="true">IF(ISBLANK(B1731),"",IF( ISBLANK(K1731), "" , IF( ISBLANK(O1731), (TODAY()-K1731)/365, (O1731-K1731)/365)) )</f>
        <v/>
      </c>
      <c r="T1731" s="38" t="str">
        <f aca="false">IF(ISBLANK(B1731),"",IF( ISBLANK(K1731), "" , IF( ISBLANK(O1731), ($Z$41-K1731)/365, (O1731-K1731)/365)) )</f>
        <v/>
      </c>
      <c r="U1731" s="38" t="str">
        <f aca="true">IF(ISBLANK(B1731),"",IF( ISBLANK(O1731), "", (TODAY()-O1731)/365))</f>
        <v/>
      </c>
      <c r="V1731" s="38" t="str">
        <f aca="false">IF(ISBLANK(B1731),"",IF( ISBLANK(O1731), "", ($Z$41-O1731)/365))</f>
        <v/>
      </c>
    </row>
    <row r="1732" customFormat="false" ht="15" hidden="false" customHeight="false" outlineLevel="0" collapsed="false">
      <c r="A1732" s="1" t="n">
        <v>1736</v>
      </c>
      <c r="B1732" s="28" t="n">
        <v>929</v>
      </c>
      <c r="C1732" s="29"/>
      <c r="D1732" s="30" t="str">
        <f aca="false">CONCATENATE(E1732,", ",F1732,", кв-ры: ",H1732,", агр: ",I1732,", ",W1732)</f>
        <v>, , кв-ры: 2, агр: , </v>
      </c>
      <c r="E1732" s="31"/>
      <c r="F1732" s="31"/>
      <c r="G1732" s="31"/>
      <c r="H1732" s="31" t="n">
        <v>2</v>
      </c>
      <c r="I1732" s="32"/>
      <c r="J1732" s="4"/>
      <c r="K1732" s="46"/>
      <c r="L1732" s="34" t="str">
        <f aca="false">IF(ISBLANK(K1732),"a","b")</f>
        <v>a</v>
      </c>
      <c r="M1732" s="34" t="str">
        <f aca="false">IF(ISBLANK(B1732),"",IF(L1732="b",K1732,IF(L1732="a","")))</f>
        <v/>
      </c>
      <c r="N1732" s="35" t="n">
        <f aca="false">IF(ISBLANK(B1732),"",IF( ISBLANK(K1732), , IF( ISBLANK(O1732), 1,) ))</f>
        <v>0</v>
      </c>
      <c r="O1732" s="44"/>
      <c r="P1732" s="37" t="str">
        <f aca="false">IF(ISBLANK(O1732),"a","b")</f>
        <v>a</v>
      </c>
      <c r="Q1732" s="34" t="str">
        <f aca="false">IF(ISBLANK(B1732),"",IF(P1732="b",O1732,IF(P1732="a","")))</f>
        <v/>
      </c>
      <c r="R1732" s="35" t="n">
        <f aca="false">IF(ISBLANK(B1732),"",IF( ISBLANK(O1732), , 1))</f>
        <v>0</v>
      </c>
      <c r="S1732" s="38" t="str">
        <f aca="true">IF(ISBLANK(B1732),"",IF( ISBLANK(K1732), "" , IF( ISBLANK(O1732), (TODAY()-K1732)/365, (O1732-K1732)/365)) )</f>
        <v/>
      </c>
      <c r="T1732" s="38" t="str">
        <f aca="false">IF(ISBLANK(B1732),"",IF( ISBLANK(K1732), "" , IF( ISBLANK(O1732), ($Z$41-K1732)/365, (O1732-K1732)/365)) )</f>
        <v/>
      </c>
      <c r="U1732" s="38" t="str">
        <f aca="true">IF(ISBLANK(B1732),"",IF( ISBLANK(O1732), "", (TODAY()-O1732)/365))</f>
        <v/>
      </c>
      <c r="V1732" s="38" t="str">
        <f aca="false">IF(ISBLANK(B1732),"",IF( ISBLANK(O1732), "", ($Z$41-O1732)/365))</f>
        <v/>
      </c>
    </row>
    <row r="1733" customFormat="false" ht="15" hidden="false" customHeight="false" outlineLevel="0" collapsed="false">
      <c r="A1733" s="1" t="n">
        <v>1737</v>
      </c>
      <c r="B1733" s="28" t="n">
        <v>930</v>
      </c>
      <c r="C1733" s="29" t="n">
        <v>2</v>
      </c>
      <c r="D1733" s="30" t="str">
        <f aca="false">CONCATENATE(E1733,", ",F1733,", кв-ры: ",H1733,", агр: ",I1733,", ",W1733)</f>
        <v>Бумажников, 3, кв-ры: 1, агр: , </v>
      </c>
      <c r="E1733" s="31" t="s">
        <v>278</v>
      </c>
      <c r="F1733" s="31" t="n">
        <v>3</v>
      </c>
      <c r="G1733" s="31" t="n">
        <v>4</v>
      </c>
      <c r="H1733" s="31" t="n">
        <v>1</v>
      </c>
      <c r="I1733" s="32"/>
      <c r="J1733" s="4"/>
      <c r="K1733" s="46"/>
      <c r="L1733" s="34" t="str">
        <f aca="false">IF(ISBLANK(K1733),"a","b")</f>
        <v>a</v>
      </c>
      <c r="M1733" s="34" t="str">
        <f aca="false">IF(ISBLANK(B1733),"",IF(L1733="b",K1733,IF(L1733="a","")))</f>
        <v/>
      </c>
      <c r="N1733" s="35" t="n">
        <f aca="false">IF(ISBLANK(B1733),"",IF( ISBLANK(K1733), , IF( ISBLANK(O1733), 1,) ))</f>
        <v>0</v>
      </c>
      <c r="O1733" s="44"/>
      <c r="P1733" s="37" t="str">
        <f aca="false">IF(ISBLANK(O1733),"a","b")</f>
        <v>a</v>
      </c>
      <c r="Q1733" s="34" t="str">
        <f aca="false">IF(ISBLANK(B1733),"",IF(P1733="b",O1733,IF(P1733="a","")))</f>
        <v/>
      </c>
      <c r="R1733" s="35" t="n">
        <f aca="false">IF(ISBLANK(B1733),"",IF( ISBLANK(O1733), , 1))</f>
        <v>0</v>
      </c>
      <c r="S1733" s="38" t="str">
        <f aca="true">IF(ISBLANK(B1733),"",IF( ISBLANK(K1733), "" , IF( ISBLANK(O1733), (TODAY()-K1733)/365, (O1733-K1733)/365)) )</f>
        <v/>
      </c>
      <c r="T1733" s="38" t="str">
        <f aca="false">IF(ISBLANK(B1733),"",IF( ISBLANK(K1733), "" , IF( ISBLANK(O1733), ($Z$41-K1733)/365, (O1733-K1733)/365)) )</f>
        <v/>
      </c>
      <c r="U1733" s="38" t="str">
        <f aca="true">IF(ISBLANK(B1733),"",IF( ISBLANK(O1733), "", (TODAY()-O1733)/365))</f>
        <v/>
      </c>
      <c r="V1733" s="38" t="str">
        <f aca="false">IF(ISBLANK(B1733),"",IF( ISBLANK(O1733), "", ($Z$41-O1733)/365))</f>
        <v/>
      </c>
    </row>
    <row r="1734" customFormat="false" ht="15" hidden="false" customHeight="false" outlineLevel="0" collapsed="false">
      <c r="A1734" s="1" t="n">
        <v>1738</v>
      </c>
      <c r="B1734" s="28" t="n">
        <v>931</v>
      </c>
      <c r="C1734" s="29"/>
      <c r="D1734" s="30" t="str">
        <f aca="false">CONCATENATE(E1734,", ",F1734,", кв-ры: ",H1734,", агр: ",I1734,", ",W1734)</f>
        <v>, , кв-ры: 2, агр: , </v>
      </c>
      <c r="E1734" s="31"/>
      <c r="F1734" s="31"/>
      <c r="G1734" s="31"/>
      <c r="H1734" s="31" t="n">
        <v>2</v>
      </c>
      <c r="I1734" s="32"/>
      <c r="J1734" s="4"/>
      <c r="K1734" s="46"/>
      <c r="L1734" s="34" t="str">
        <f aca="false">IF(ISBLANK(K1734),"a","b")</f>
        <v>a</v>
      </c>
      <c r="M1734" s="34" t="str">
        <f aca="false">IF(ISBLANK(B1734),"",IF(L1734="b",K1734,IF(L1734="a","")))</f>
        <v/>
      </c>
      <c r="N1734" s="35" t="n">
        <f aca="false">IF(ISBLANK(B1734),"",IF( ISBLANK(K1734), , IF( ISBLANK(O1734), 1,) ))</f>
        <v>0</v>
      </c>
      <c r="O1734" s="44"/>
      <c r="P1734" s="37" t="str">
        <f aca="false">IF(ISBLANK(O1734),"a","b")</f>
        <v>a</v>
      </c>
      <c r="Q1734" s="34" t="str">
        <f aca="false">IF(ISBLANK(B1734),"",IF(P1734="b",O1734,IF(P1734="a","")))</f>
        <v/>
      </c>
      <c r="R1734" s="35" t="n">
        <f aca="false">IF(ISBLANK(B1734),"",IF( ISBLANK(O1734), , 1))</f>
        <v>0</v>
      </c>
      <c r="S1734" s="38" t="str">
        <f aca="true">IF(ISBLANK(B1734),"",IF( ISBLANK(K1734), "" , IF( ISBLANK(O1734), (TODAY()-K1734)/365, (O1734-K1734)/365)) )</f>
        <v/>
      </c>
      <c r="T1734" s="38" t="str">
        <f aca="false">IF(ISBLANK(B1734),"",IF( ISBLANK(K1734), "" , IF( ISBLANK(O1734), ($Z$41-K1734)/365, (O1734-K1734)/365)) )</f>
        <v/>
      </c>
      <c r="U1734" s="38" t="str">
        <f aca="true">IF(ISBLANK(B1734),"",IF( ISBLANK(O1734), "", (TODAY()-O1734)/365))</f>
        <v/>
      </c>
      <c r="V1734" s="38" t="str">
        <f aca="false">IF(ISBLANK(B1734),"",IF( ISBLANK(O1734), "", ($Z$41-O1734)/365))</f>
        <v/>
      </c>
    </row>
    <row r="1735" customFormat="false" ht="15" hidden="false" customHeight="false" outlineLevel="0" collapsed="false">
      <c r="A1735" s="1" t="n">
        <v>1739</v>
      </c>
      <c r="B1735" s="28" t="n">
        <v>932</v>
      </c>
      <c r="C1735" s="29"/>
      <c r="D1735" s="30" t="str">
        <f aca="false">CONCATENATE(E1735,", ",F1735,", кв-ры: ",H1735,", агр: ",I1735,", ",W1735)</f>
        <v>, , кв-ры: 3, агр: , </v>
      </c>
      <c r="E1735" s="31"/>
      <c r="F1735" s="31"/>
      <c r="G1735" s="31"/>
      <c r="H1735" s="31" t="n">
        <v>3</v>
      </c>
      <c r="I1735" s="32"/>
      <c r="J1735" s="4"/>
      <c r="K1735" s="46"/>
      <c r="L1735" s="34" t="str">
        <f aca="false">IF(ISBLANK(K1735),"a","b")</f>
        <v>a</v>
      </c>
      <c r="M1735" s="34" t="str">
        <f aca="false">IF(ISBLANK(B1735),"",IF(L1735="b",K1735,IF(L1735="a","")))</f>
        <v/>
      </c>
      <c r="N1735" s="35" t="n">
        <f aca="false">IF(ISBLANK(B1735),"",IF( ISBLANK(K1735), , IF( ISBLANK(O1735), 1,) ))</f>
        <v>0</v>
      </c>
      <c r="O1735" s="44"/>
      <c r="P1735" s="37" t="str">
        <f aca="false">IF(ISBLANK(O1735),"a","b")</f>
        <v>a</v>
      </c>
      <c r="Q1735" s="34" t="str">
        <f aca="false">IF(ISBLANK(B1735),"",IF(P1735="b",O1735,IF(P1735="a","")))</f>
        <v/>
      </c>
      <c r="R1735" s="35" t="n">
        <f aca="false">IF(ISBLANK(B1735),"",IF( ISBLANK(O1735), , 1))</f>
        <v>0</v>
      </c>
      <c r="S1735" s="38" t="str">
        <f aca="true">IF(ISBLANK(B1735),"",IF( ISBLANK(K1735), "" , IF( ISBLANK(O1735), (TODAY()-K1735)/365, (O1735-K1735)/365)) )</f>
        <v/>
      </c>
      <c r="T1735" s="38" t="str">
        <f aca="false">IF(ISBLANK(B1735),"",IF( ISBLANK(K1735), "" , IF( ISBLANK(O1735), ($Z$41-K1735)/365, (O1735-K1735)/365)) )</f>
        <v/>
      </c>
      <c r="U1735" s="38" t="str">
        <f aca="true">IF(ISBLANK(B1735),"",IF( ISBLANK(O1735), "", (TODAY()-O1735)/365))</f>
        <v/>
      </c>
      <c r="V1735" s="38" t="str">
        <f aca="false">IF(ISBLANK(B1735),"",IF( ISBLANK(O1735), "", ($Z$41-O1735)/365))</f>
        <v/>
      </c>
    </row>
    <row r="1736" customFormat="false" ht="15" hidden="false" customHeight="false" outlineLevel="0" collapsed="false">
      <c r="A1736" s="1" t="n">
        <v>1740</v>
      </c>
      <c r="B1736" s="28" t="n">
        <v>933</v>
      </c>
      <c r="C1736" s="29"/>
      <c r="D1736" s="30" t="str">
        <f aca="false">CONCATENATE(E1736,", ",F1736,", кв-ры: ",H1736,", агр: ",I1736,", ",W1736)</f>
        <v>, , кв-ры: 4, агр: , </v>
      </c>
      <c r="E1736" s="31"/>
      <c r="F1736" s="31"/>
      <c r="G1736" s="31"/>
      <c r="H1736" s="31" t="n">
        <v>4</v>
      </c>
      <c r="I1736" s="32"/>
      <c r="J1736" s="4"/>
      <c r="K1736" s="46"/>
      <c r="L1736" s="34" t="str">
        <f aca="false">IF(ISBLANK(K1736),"a","b")</f>
        <v>a</v>
      </c>
      <c r="M1736" s="34" t="str">
        <f aca="false">IF(ISBLANK(B1736),"",IF(L1736="b",K1736,IF(L1736="a","")))</f>
        <v/>
      </c>
      <c r="N1736" s="35" t="n">
        <f aca="false">IF(ISBLANK(B1736),"",IF( ISBLANK(K1736), , IF( ISBLANK(O1736), 1,) ))</f>
        <v>0</v>
      </c>
      <c r="O1736" s="44"/>
      <c r="P1736" s="37" t="str">
        <f aca="false">IF(ISBLANK(O1736),"a","b")</f>
        <v>a</v>
      </c>
      <c r="Q1736" s="34" t="str">
        <f aca="false">IF(ISBLANK(B1736),"",IF(P1736="b",O1736,IF(P1736="a","")))</f>
        <v/>
      </c>
      <c r="R1736" s="35" t="n">
        <f aca="false">IF(ISBLANK(B1736),"",IF( ISBLANK(O1736), , 1))</f>
        <v>0</v>
      </c>
      <c r="S1736" s="38" t="str">
        <f aca="true">IF(ISBLANK(B1736),"",IF( ISBLANK(K1736), "" , IF( ISBLANK(O1736), (TODAY()-K1736)/365, (O1736-K1736)/365)) )</f>
        <v/>
      </c>
      <c r="T1736" s="38" t="str">
        <f aca="false">IF(ISBLANK(B1736),"",IF( ISBLANK(K1736), "" , IF( ISBLANK(O1736), ($Z$41-K1736)/365, (O1736-K1736)/365)) )</f>
        <v/>
      </c>
      <c r="U1736" s="38" t="str">
        <f aca="true">IF(ISBLANK(B1736),"",IF( ISBLANK(O1736), "", (TODAY()-O1736)/365))</f>
        <v/>
      </c>
      <c r="V1736" s="38" t="str">
        <f aca="false">IF(ISBLANK(B1736),"",IF( ISBLANK(O1736), "", ($Z$41-O1736)/365))</f>
        <v/>
      </c>
    </row>
    <row r="1737" customFormat="false" ht="15" hidden="false" customHeight="false" outlineLevel="0" collapsed="false">
      <c r="A1737" s="1" t="n">
        <v>1741</v>
      </c>
      <c r="B1737" s="28" t="n">
        <v>934</v>
      </c>
      <c r="C1737" s="29" t="n">
        <v>3</v>
      </c>
      <c r="D1737" s="30" t="str">
        <f aca="false">CONCATENATE(E1737,", ",F1737,", кв-ры: ",H1737,", агр: ",I1737,", ",W1737)</f>
        <v>Бумажников, 7, кв-ры: 1, агр: письма, </v>
      </c>
      <c r="E1737" s="31" t="s">
        <v>278</v>
      </c>
      <c r="F1737" s="31" t="n">
        <v>7</v>
      </c>
      <c r="G1737" s="31" t="n">
        <v>1</v>
      </c>
      <c r="H1737" s="31" t="n">
        <v>1</v>
      </c>
      <c r="I1737" s="32" t="s">
        <v>279</v>
      </c>
      <c r="J1737" s="4"/>
      <c r="K1737" s="46"/>
      <c r="L1737" s="34" t="str">
        <f aca="false">IF(ISBLANK(K1737),"a","b")</f>
        <v>a</v>
      </c>
      <c r="M1737" s="34" t="str">
        <f aca="false">IF(ISBLANK(B1737),"",IF(L1737="b",K1737,IF(L1737="a","")))</f>
        <v/>
      </c>
      <c r="N1737" s="35" t="n">
        <f aca="false">IF(ISBLANK(B1737),"",IF( ISBLANK(K1737), , IF( ISBLANK(O1737), 1,) ))</f>
        <v>0</v>
      </c>
      <c r="O1737" s="44"/>
      <c r="P1737" s="37" t="str">
        <f aca="false">IF(ISBLANK(O1737),"a","b")</f>
        <v>a</v>
      </c>
      <c r="Q1737" s="34" t="str">
        <f aca="false">IF(ISBLANK(B1737),"",IF(P1737="b",O1737,IF(P1737="a","")))</f>
        <v/>
      </c>
      <c r="R1737" s="35" t="n">
        <f aca="false">IF(ISBLANK(B1737),"",IF( ISBLANK(O1737), , 1))</f>
        <v>0</v>
      </c>
      <c r="S1737" s="38" t="str">
        <f aca="true">IF(ISBLANK(B1737),"",IF( ISBLANK(K1737), "" , IF( ISBLANK(O1737), (TODAY()-K1737)/365, (O1737-K1737)/365)) )</f>
        <v/>
      </c>
      <c r="T1737" s="38" t="str">
        <f aca="false">IF(ISBLANK(B1737),"",IF( ISBLANK(K1737), "" , IF( ISBLANK(O1737), ($Z$41-K1737)/365, (O1737-K1737)/365)) )</f>
        <v/>
      </c>
      <c r="U1737" s="38" t="str">
        <f aca="true">IF(ISBLANK(B1737),"",IF( ISBLANK(O1737), "", (TODAY()-O1737)/365))</f>
        <v/>
      </c>
      <c r="V1737" s="38" t="str">
        <f aca="false">IF(ISBLANK(B1737),"",IF( ISBLANK(O1737), "", ($Z$41-O1737)/365))</f>
        <v/>
      </c>
    </row>
    <row r="1738" customFormat="false" ht="15" hidden="false" customHeight="false" outlineLevel="0" collapsed="false">
      <c r="A1738" s="1" t="n">
        <v>1742</v>
      </c>
      <c r="B1738" s="28" t="n">
        <v>935</v>
      </c>
      <c r="C1738" s="29" t="n">
        <v>4</v>
      </c>
      <c r="D1738" s="30" t="str">
        <f aca="false">CONCATENATE(E1738,", ",F1738,", кв-ры: ",H1738,", агр: ",I1738,", ",W1738)</f>
        <v>Бумажников, 9, кв-ры: 1, агр: письма, </v>
      </c>
      <c r="E1738" s="31" t="s">
        <v>278</v>
      </c>
      <c r="F1738" s="31" t="n">
        <v>9</v>
      </c>
      <c r="G1738" s="31" t="n">
        <v>1</v>
      </c>
      <c r="H1738" s="31" t="n">
        <v>1</v>
      </c>
      <c r="I1738" s="32" t="s">
        <v>279</v>
      </c>
      <c r="J1738" s="4"/>
      <c r="K1738" s="46"/>
      <c r="L1738" s="34" t="str">
        <f aca="false">IF(ISBLANK(K1738),"a","b")</f>
        <v>a</v>
      </c>
      <c r="M1738" s="34" t="str">
        <f aca="false">IF(ISBLANK(B1738),"",IF(L1738="b",K1738,IF(L1738="a","")))</f>
        <v/>
      </c>
      <c r="N1738" s="35" t="n">
        <f aca="false">IF(ISBLANK(B1738),"",IF( ISBLANK(K1738), , IF( ISBLANK(O1738), 1,) ))</f>
        <v>0</v>
      </c>
      <c r="O1738" s="44"/>
      <c r="P1738" s="37" t="str">
        <f aca="false">IF(ISBLANK(O1738),"a","b")</f>
        <v>a</v>
      </c>
      <c r="Q1738" s="34" t="str">
        <f aca="false">IF(ISBLANK(B1738),"",IF(P1738="b",O1738,IF(P1738="a","")))</f>
        <v/>
      </c>
      <c r="R1738" s="35" t="n">
        <f aca="false">IF(ISBLANK(B1738),"",IF( ISBLANK(O1738), , 1))</f>
        <v>0</v>
      </c>
      <c r="S1738" s="38" t="str">
        <f aca="true">IF(ISBLANK(B1738),"",IF( ISBLANK(K1738), "" , IF( ISBLANK(O1738), (TODAY()-K1738)/365, (O1738-K1738)/365)) )</f>
        <v/>
      </c>
      <c r="T1738" s="38" t="str">
        <f aca="false">IF(ISBLANK(B1738),"",IF( ISBLANK(K1738), "" , IF( ISBLANK(O1738), ($Z$41-K1738)/365, (O1738-K1738)/365)) )</f>
        <v/>
      </c>
      <c r="U1738" s="38" t="str">
        <f aca="true">IF(ISBLANK(B1738),"",IF( ISBLANK(O1738), "", (TODAY()-O1738)/365))</f>
        <v/>
      </c>
      <c r="V1738" s="38" t="str">
        <f aca="false">IF(ISBLANK(B1738),"",IF( ISBLANK(O1738), "", ($Z$41-O1738)/365))</f>
        <v/>
      </c>
    </row>
    <row r="1739" customFormat="false" ht="15" hidden="false" customHeight="false" outlineLevel="0" collapsed="false">
      <c r="A1739" s="1" t="n">
        <v>1743</v>
      </c>
      <c r="B1739" s="28" t="n">
        <v>936</v>
      </c>
      <c r="C1739" s="29" t="n">
        <v>5</v>
      </c>
      <c r="D1739" s="30" t="str">
        <f aca="false">CONCATENATE(E1739,", ",F1739,", кв-ры: ",H1739,", агр: ",I1739,", ",W1739)</f>
        <v>Бумажников, 2, кв-ры: 1, агр: , </v>
      </c>
      <c r="E1739" s="31" t="s">
        <v>278</v>
      </c>
      <c r="F1739" s="31" t="n">
        <v>2</v>
      </c>
      <c r="G1739" s="31" t="n">
        <v>2</v>
      </c>
      <c r="H1739" s="31" t="n">
        <v>1</v>
      </c>
      <c r="I1739" s="32"/>
      <c r="J1739" s="4"/>
      <c r="K1739" s="46"/>
      <c r="L1739" s="34" t="str">
        <f aca="false">IF(ISBLANK(K1739),"a","b")</f>
        <v>a</v>
      </c>
      <c r="M1739" s="34" t="str">
        <f aca="false">IF(ISBLANK(B1739),"",IF(L1739="b",K1739,IF(L1739="a","")))</f>
        <v/>
      </c>
      <c r="N1739" s="35" t="n">
        <f aca="false">IF(ISBLANK(B1739),"",IF( ISBLANK(K1739), , IF( ISBLANK(O1739), 1,) ))</f>
        <v>0</v>
      </c>
      <c r="O1739" s="44"/>
      <c r="P1739" s="37" t="str">
        <f aca="false">IF(ISBLANK(O1739),"a","b")</f>
        <v>a</v>
      </c>
      <c r="Q1739" s="34" t="str">
        <f aca="false">IF(ISBLANK(B1739),"",IF(P1739="b",O1739,IF(P1739="a","")))</f>
        <v/>
      </c>
      <c r="R1739" s="35" t="n">
        <f aca="false">IF(ISBLANK(B1739),"",IF( ISBLANK(O1739), , 1))</f>
        <v>0</v>
      </c>
      <c r="S1739" s="38" t="str">
        <f aca="true">IF(ISBLANK(B1739),"",IF( ISBLANK(K1739), "" , IF( ISBLANK(O1739), (TODAY()-K1739)/365, (O1739-K1739)/365)) )</f>
        <v/>
      </c>
      <c r="T1739" s="38" t="str">
        <f aca="false">IF(ISBLANK(B1739),"",IF( ISBLANK(K1739), "" , IF( ISBLANK(O1739), ($Z$41-K1739)/365, (O1739-K1739)/365)) )</f>
        <v/>
      </c>
      <c r="U1739" s="38" t="str">
        <f aca="true">IF(ISBLANK(B1739),"",IF( ISBLANK(O1739), "", (TODAY()-O1739)/365))</f>
        <v/>
      </c>
      <c r="V1739" s="38" t="str">
        <f aca="false">IF(ISBLANK(B1739),"",IF( ISBLANK(O1739), "", ($Z$41-O1739)/365))</f>
        <v/>
      </c>
    </row>
    <row r="1740" customFormat="false" ht="15" hidden="false" customHeight="false" outlineLevel="0" collapsed="false">
      <c r="A1740" s="1" t="n">
        <v>1744</v>
      </c>
      <c r="B1740" s="28" t="n">
        <v>937</v>
      </c>
      <c r="C1740" s="29"/>
      <c r="D1740" s="30" t="str">
        <f aca="false">CONCATENATE(E1740,", ",F1740,", кв-ры: ",H1740,", агр: ",I1740,", ",W1740)</f>
        <v>, , кв-ры: 2, агр: , </v>
      </c>
      <c r="E1740" s="31"/>
      <c r="F1740" s="31"/>
      <c r="G1740" s="31"/>
      <c r="H1740" s="31" t="n">
        <v>2</v>
      </c>
      <c r="I1740" s="32"/>
      <c r="J1740" s="4"/>
      <c r="K1740" s="46"/>
      <c r="L1740" s="34" t="str">
        <f aca="false">IF(ISBLANK(K1740),"a","b")</f>
        <v>a</v>
      </c>
      <c r="M1740" s="34" t="str">
        <f aca="false">IF(ISBLANK(B1740),"",IF(L1740="b",K1740,IF(L1740="a","")))</f>
        <v/>
      </c>
      <c r="N1740" s="35" t="n">
        <f aca="false">IF(ISBLANK(B1740),"",IF( ISBLANK(K1740), , IF( ISBLANK(O1740), 1,) ))</f>
        <v>0</v>
      </c>
      <c r="O1740" s="44"/>
      <c r="P1740" s="37" t="str">
        <f aca="false">IF(ISBLANK(O1740),"a","b")</f>
        <v>a</v>
      </c>
      <c r="Q1740" s="34" t="str">
        <f aca="false">IF(ISBLANK(B1740),"",IF(P1740="b",O1740,IF(P1740="a","")))</f>
        <v/>
      </c>
      <c r="R1740" s="35" t="n">
        <f aca="false">IF(ISBLANK(B1740),"",IF( ISBLANK(O1740), , 1))</f>
        <v>0</v>
      </c>
      <c r="S1740" s="38" t="str">
        <f aca="true">IF(ISBLANK(B1740),"",IF( ISBLANK(K1740), "" , IF( ISBLANK(O1740), (TODAY()-K1740)/365, (O1740-K1740)/365)) )</f>
        <v/>
      </c>
      <c r="T1740" s="38" t="str">
        <f aca="false">IF(ISBLANK(B1740),"",IF( ISBLANK(K1740), "" , IF( ISBLANK(O1740), ($Z$41-K1740)/365, (O1740-K1740)/365)) )</f>
        <v/>
      </c>
      <c r="U1740" s="38" t="str">
        <f aca="true">IF(ISBLANK(B1740),"",IF( ISBLANK(O1740), "", (TODAY()-O1740)/365))</f>
        <v/>
      </c>
      <c r="V1740" s="38" t="str">
        <f aca="false">IF(ISBLANK(B1740),"",IF( ISBLANK(O1740), "", ($Z$41-O1740)/365))</f>
        <v/>
      </c>
    </row>
    <row r="1741" customFormat="false" ht="15" hidden="false" customHeight="false" outlineLevel="0" collapsed="false">
      <c r="A1741" s="1" t="n">
        <v>1745</v>
      </c>
      <c r="B1741" s="28" t="n">
        <v>938</v>
      </c>
      <c r="C1741" s="29" t="n">
        <v>6</v>
      </c>
      <c r="D1741" s="30" t="str">
        <f aca="false">CONCATENATE(E1741,", ",F1741,", кв-ры: ",H1741,", агр: ",I1741,", ",W1741)</f>
        <v>Бумажников, 4, кв-ры: 1, агр: , </v>
      </c>
      <c r="E1741" s="31" t="s">
        <v>278</v>
      </c>
      <c r="F1741" s="31" t="n">
        <v>4</v>
      </c>
      <c r="G1741" s="31" t="n">
        <v>7</v>
      </c>
      <c r="H1741" s="31" t="n">
        <v>1</v>
      </c>
      <c r="I1741" s="32"/>
      <c r="J1741" s="4"/>
      <c r="K1741" s="46"/>
      <c r="L1741" s="34" t="str">
        <f aca="false">IF(ISBLANK(K1741),"a","b")</f>
        <v>a</v>
      </c>
      <c r="M1741" s="34" t="str">
        <f aca="false">IF(ISBLANK(B1741),"",IF(L1741="b",K1741,IF(L1741="a","")))</f>
        <v/>
      </c>
      <c r="N1741" s="35" t="n">
        <f aca="false">IF(ISBLANK(B1741),"",IF( ISBLANK(K1741), , IF( ISBLANK(O1741), 1,) ))</f>
        <v>0</v>
      </c>
      <c r="O1741" s="44"/>
      <c r="P1741" s="37" t="str">
        <f aca="false">IF(ISBLANK(O1741),"a","b")</f>
        <v>a</v>
      </c>
      <c r="Q1741" s="34" t="str">
        <f aca="false">IF(ISBLANK(B1741),"",IF(P1741="b",O1741,IF(P1741="a","")))</f>
        <v/>
      </c>
      <c r="R1741" s="35" t="n">
        <f aca="false">IF(ISBLANK(B1741),"",IF( ISBLANK(O1741), , 1))</f>
        <v>0</v>
      </c>
      <c r="S1741" s="38" t="str">
        <f aca="true">IF(ISBLANK(B1741),"",IF( ISBLANK(K1741), "" , IF( ISBLANK(O1741), (TODAY()-K1741)/365, (O1741-K1741)/365)) )</f>
        <v/>
      </c>
      <c r="T1741" s="38" t="str">
        <f aca="false">IF(ISBLANK(B1741),"",IF( ISBLANK(K1741), "" , IF( ISBLANK(O1741), ($Z$41-K1741)/365, (O1741-K1741)/365)) )</f>
        <v/>
      </c>
      <c r="U1741" s="38" t="str">
        <f aca="true">IF(ISBLANK(B1741),"",IF( ISBLANK(O1741), "", (TODAY()-O1741)/365))</f>
        <v/>
      </c>
      <c r="V1741" s="38" t="str">
        <f aca="false">IF(ISBLANK(B1741),"",IF( ISBLANK(O1741), "", ($Z$41-O1741)/365))</f>
        <v/>
      </c>
    </row>
    <row r="1742" customFormat="false" ht="15" hidden="false" customHeight="false" outlineLevel="0" collapsed="false">
      <c r="A1742" s="1" t="n">
        <v>1746</v>
      </c>
      <c r="B1742" s="28" t="n">
        <v>939</v>
      </c>
      <c r="C1742" s="29"/>
      <c r="D1742" s="30" t="str">
        <f aca="false">CONCATENATE(E1742,", ",F1742,", кв-ры: ",H1742,", агр: ",I1742,", ",W1742)</f>
        <v>, , кв-ры: 2, агр: , </v>
      </c>
      <c r="E1742" s="31"/>
      <c r="F1742" s="31"/>
      <c r="G1742" s="31"/>
      <c r="H1742" s="31" t="n">
        <v>2</v>
      </c>
      <c r="I1742" s="32"/>
      <c r="J1742" s="4"/>
      <c r="K1742" s="46"/>
      <c r="L1742" s="34" t="str">
        <f aca="false">IF(ISBLANK(K1742),"a","b")</f>
        <v>a</v>
      </c>
      <c r="M1742" s="34" t="str">
        <f aca="false">IF(ISBLANK(B1742),"",IF(L1742="b",K1742,IF(L1742="a","")))</f>
        <v/>
      </c>
      <c r="N1742" s="35" t="n">
        <f aca="false">IF(ISBLANK(B1742),"",IF( ISBLANK(K1742), , IF( ISBLANK(O1742), 1,) ))</f>
        <v>0</v>
      </c>
      <c r="O1742" s="44"/>
      <c r="P1742" s="37" t="str">
        <f aca="false">IF(ISBLANK(O1742),"a","b")</f>
        <v>a</v>
      </c>
      <c r="Q1742" s="34" t="str">
        <f aca="false">IF(ISBLANK(B1742),"",IF(P1742="b",O1742,IF(P1742="a","")))</f>
        <v/>
      </c>
      <c r="R1742" s="35" t="n">
        <f aca="false">IF(ISBLANK(B1742),"",IF( ISBLANK(O1742), , 1))</f>
        <v>0</v>
      </c>
      <c r="S1742" s="38" t="str">
        <f aca="true">IF(ISBLANK(B1742),"",IF( ISBLANK(K1742), "" , IF( ISBLANK(O1742), (TODAY()-K1742)/365, (O1742-K1742)/365)) )</f>
        <v/>
      </c>
      <c r="T1742" s="38" t="str">
        <f aca="false">IF(ISBLANK(B1742),"",IF( ISBLANK(K1742), "" , IF( ISBLANK(O1742), ($Z$41-K1742)/365, (O1742-K1742)/365)) )</f>
        <v/>
      </c>
      <c r="U1742" s="38" t="str">
        <f aca="true">IF(ISBLANK(B1742),"",IF( ISBLANK(O1742), "", (TODAY()-O1742)/365))</f>
        <v/>
      </c>
      <c r="V1742" s="38" t="str">
        <f aca="false">IF(ISBLANK(B1742),"",IF( ISBLANK(O1742), "", ($Z$41-O1742)/365))</f>
        <v/>
      </c>
    </row>
    <row r="1743" customFormat="false" ht="15" hidden="false" customHeight="false" outlineLevel="0" collapsed="false">
      <c r="A1743" s="1" t="n">
        <v>1747</v>
      </c>
      <c r="B1743" s="28" t="n">
        <v>940</v>
      </c>
      <c r="C1743" s="29"/>
      <c r="D1743" s="30" t="str">
        <f aca="false">CONCATENATE(E1743,", ",F1743,", кв-ры: ",H1743,", агр: ",I1743,", ",W1743)</f>
        <v>, , кв-ры: 3, агр: , </v>
      </c>
      <c r="E1743" s="31"/>
      <c r="F1743" s="31"/>
      <c r="G1743" s="31"/>
      <c r="H1743" s="31" t="n">
        <v>3</v>
      </c>
      <c r="I1743" s="32"/>
      <c r="J1743" s="4"/>
      <c r="K1743" s="46"/>
      <c r="L1743" s="34" t="str">
        <f aca="false">IF(ISBLANK(K1743),"a","b")</f>
        <v>a</v>
      </c>
      <c r="M1743" s="34" t="str">
        <f aca="false">IF(ISBLANK(B1743),"",IF(L1743="b",K1743,IF(L1743="a","")))</f>
        <v/>
      </c>
      <c r="N1743" s="35" t="n">
        <f aca="false">IF(ISBLANK(B1743),"",IF( ISBLANK(K1743), , IF( ISBLANK(O1743), 1,) ))</f>
        <v>0</v>
      </c>
      <c r="O1743" s="44"/>
      <c r="P1743" s="37" t="str">
        <f aca="false">IF(ISBLANK(O1743),"a","b")</f>
        <v>a</v>
      </c>
      <c r="Q1743" s="34" t="str">
        <f aca="false">IF(ISBLANK(B1743),"",IF(P1743="b",O1743,IF(P1743="a","")))</f>
        <v/>
      </c>
      <c r="R1743" s="35" t="n">
        <f aca="false">IF(ISBLANK(B1743),"",IF( ISBLANK(O1743), , 1))</f>
        <v>0</v>
      </c>
      <c r="S1743" s="38" t="str">
        <f aca="true">IF(ISBLANK(B1743),"",IF( ISBLANK(K1743), "" , IF( ISBLANK(O1743), (TODAY()-K1743)/365, (O1743-K1743)/365)) )</f>
        <v/>
      </c>
      <c r="T1743" s="38" t="str">
        <f aca="false">IF(ISBLANK(B1743),"",IF( ISBLANK(K1743), "" , IF( ISBLANK(O1743), ($Z$41-K1743)/365, (O1743-K1743)/365)) )</f>
        <v/>
      </c>
      <c r="U1743" s="38" t="str">
        <f aca="true">IF(ISBLANK(B1743),"",IF( ISBLANK(O1743), "", (TODAY()-O1743)/365))</f>
        <v/>
      </c>
      <c r="V1743" s="38" t="str">
        <f aca="false">IF(ISBLANK(B1743),"",IF( ISBLANK(O1743), "", ($Z$41-O1743)/365))</f>
        <v/>
      </c>
    </row>
    <row r="1744" customFormat="false" ht="15" hidden="false" customHeight="false" outlineLevel="0" collapsed="false">
      <c r="A1744" s="1" t="n">
        <v>1748</v>
      </c>
      <c r="B1744" s="28" t="n">
        <v>941</v>
      </c>
      <c r="C1744" s="29"/>
      <c r="D1744" s="30" t="str">
        <f aca="false">CONCATENATE(E1744,", ",F1744,", кв-ры: ",H1744,", агр: ",I1744,", ",W1744)</f>
        <v>, , кв-ры: 4, агр: , </v>
      </c>
      <c r="E1744" s="31"/>
      <c r="F1744" s="31"/>
      <c r="G1744" s="31"/>
      <c r="H1744" s="31" t="n">
        <v>4</v>
      </c>
      <c r="I1744" s="32"/>
      <c r="J1744" s="4"/>
      <c r="K1744" s="46"/>
      <c r="L1744" s="34" t="str">
        <f aca="false">IF(ISBLANK(K1744),"a","b")</f>
        <v>a</v>
      </c>
      <c r="M1744" s="34" t="str">
        <f aca="false">IF(ISBLANK(B1744),"",IF(L1744="b",K1744,IF(L1744="a","")))</f>
        <v/>
      </c>
      <c r="N1744" s="35" t="n">
        <f aca="false">IF(ISBLANK(B1744),"",IF( ISBLANK(K1744), , IF( ISBLANK(O1744), 1,) ))</f>
        <v>0</v>
      </c>
      <c r="O1744" s="44"/>
      <c r="P1744" s="37" t="str">
        <f aca="false">IF(ISBLANK(O1744),"a","b")</f>
        <v>a</v>
      </c>
      <c r="Q1744" s="34" t="str">
        <f aca="false">IF(ISBLANK(B1744),"",IF(P1744="b",O1744,IF(P1744="a","")))</f>
        <v/>
      </c>
      <c r="R1744" s="35" t="n">
        <f aca="false">IF(ISBLANK(B1744),"",IF( ISBLANK(O1744), , 1))</f>
        <v>0</v>
      </c>
      <c r="S1744" s="38" t="str">
        <f aca="true">IF(ISBLANK(B1744),"",IF( ISBLANK(K1744), "" , IF( ISBLANK(O1744), (TODAY()-K1744)/365, (O1744-K1744)/365)) )</f>
        <v/>
      </c>
      <c r="T1744" s="38" t="str">
        <f aca="false">IF(ISBLANK(B1744),"",IF( ISBLANK(K1744), "" , IF( ISBLANK(O1744), ($Z$41-K1744)/365, (O1744-K1744)/365)) )</f>
        <v/>
      </c>
      <c r="U1744" s="38" t="str">
        <f aca="true">IF(ISBLANK(B1744),"",IF( ISBLANK(O1744), "", (TODAY()-O1744)/365))</f>
        <v/>
      </c>
      <c r="V1744" s="38" t="str">
        <f aca="false">IF(ISBLANK(B1744),"",IF( ISBLANK(O1744), "", ($Z$41-O1744)/365))</f>
        <v/>
      </c>
    </row>
    <row r="1745" customFormat="false" ht="15" hidden="false" customHeight="false" outlineLevel="0" collapsed="false">
      <c r="A1745" s="1" t="n">
        <v>1749</v>
      </c>
      <c r="B1745" s="28" t="n">
        <v>942</v>
      </c>
      <c r="C1745" s="29"/>
      <c r="D1745" s="30" t="str">
        <f aca="false">CONCATENATE(E1745,", ",F1745,", кв-ры: ",H1745,", агр: ",I1745,", ",W1745)</f>
        <v>, , кв-ры: 5, агр: , </v>
      </c>
      <c r="E1745" s="31"/>
      <c r="F1745" s="31"/>
      <c r="G1745" s="31"/>
      <c r="H1745" s="31" t="n">
        <v>5</v>
      </c>
      <c r="I1745" s="32"/>
      <c r="J1745" s="4"/>
      <c r="K1745" s="46"/>
      <c r="L1745" s="34" t="str">
        <f aca="false">IF(ISBLANK(K1745),"a","b")</f>
        <v>a</v>
      </c>
      <c r="M1745" s="34" t="str">
        <f aca="false">IF(ISBLANK(B1745),"",IF(L1745="b",K1745,IF(L1745="a","")))</f>
        <v/>
      </c>
      <c r="N1745" s="35" t="n">
        <f aca="false">IF(ISBLANK(B1745),"",IF( ISBLANK(K1745), , IF( ISBLANK(O1745), 1,) ))</f>
        <v>0</v>
      </c>
      <c r="O1745" s="44"/>
      <c r="P1745" s="37" t="str">
        <f aca="false">IF(ISBLANK(O1745),"a","b")</f>
        <v>a</v>
      </c>
      <c r="Q1745" s="34" t="str">
        <f aca="false">IF(ISBLANK(B1745),"",IF(P1745="b",O1745,IF(P1745="a","")))</f>
        <v/>
      </c>
      <c r="R1745" s="35" t="n">
        <f aca="false">IF(ISBLANK(B1745),"",IF( ISBLANK(O1745), , 1))</f>
        <v>0</v>
      </c>
      <c r="S1745" s="38" t="str">
        <f aca="true">IF(ISBLANK(B1745),"",IF( ISBLANK(K1745), "" , IF( ISBLANK(O1745), (TODAY()-K1745)/365, (O1745-K1745)/365)) )</f>
        <v/>
      </c>
      <c r="T1745" s="38" t="str">
        <f aca="false">IF(ISBLANK(B1745),"",IF( ISBLANK(K1745), "" , IF( ISBLANK(O1745), ($Z$41-K1745)/365, (O1745-K1745)/365)) )</f>
        <v/>
      </c>
      <c r="U1745" s="38" t="str">
        <f aca="true">IF(ISBLANK(B1745),"",IF( ISBLANK(O1745), "", (TODAY()-O1745)/365))</f>
        <v/>
      </c>
      <c r="V1745" s="38" t="str">
        <f aca="false">IF(ISBLANK(B1745),"",IF( ISBLANK(O1745), "", ($Z$41-O1745)/365))</f>
        <v/>
      </c>
    </row>
    <row r="1746" customFormat="false" ht="15" hidden="false" customHeight="false" outlineLevel="0" collapsed="false">
      <c r="A1746" s="1" t="n">
        <v>1750</v>
      </c>
      <c r="B1746" s="28" t="n">
        <v>943</v>
      </c>
      <c r="C1746" s="29"/>
      <c r="D1746" s="30" t="str">
        <f aca="false">CONCATENATE(E1746,", ",F1746,", кв-ры: ",H1746,", агр: ",I1746,", ",W1746)</f>
        <v>, , кв-ры: 6, агр: , </v>
      </c>
      <c r="E1746" s="31"/>
      <c r="F1746" s="31"/>
      <c r="G1746" s="31"/>
      <c r="H1746" s="31" t="n">
        <v>6</v>
      </c>
      <c r="I1746" s="32"/>
      <c r="J1746" s="4"/>
      <c r="K1746" s="46"/>
      <c r="L1746" s="34" t="str">
        <f aca="false">IF(ISBLANK(K1746),"a","b")</f>
        <v>a</v>
      </c>
      <c r="M1746" s="34" t="str">
        <f aca="false">IF(ISBLANK(B1746),"",IF(L1746="b",K1746,IF(L1746="a","")))</f>
        <v/>
      </c>
      <c r="N1746" s="35" t="n">
        <f aca="false">IF(ISBLANK(B1746),"",IF( ISBLANK(K1746), , IF( ISBLANK(O1746), 1,) ))</f>
        <v>0</v>
      </c>
      <c r="O1746" s="44"/>
      <c r="P1746" s="37" t="str">
        <f aca="false">IF(ISBLANK(O1746),"a","b")</f>
        <v>a</v>
      </c>
      <c r="Q1746" s="34" t="str">
        <f aca="false">IF(ISBLANK(B1746),"",IF(P1746="b",O1746,IF(P1746="a","")))</f>
        <v/>
      </c>
      <c r="R1746" s="35" t="n">
        <f aca="false">IF(ISBLANK(B1746),"",IF( ISBLANK(O1746), , 1))</f>
        <v>0</v>
      </c>
      <c r="S1746" s="38" t="str">
        <f aca="true">IF(ISBLANK(B1746),"",IF( ISBLANK(K1746), "" , IF( ISBLANK(O1746), (TODAY()-K1746)/365, (O1746-K1746)/365)) )</f>
        <v/>
      </c>
      <c r="T1746" s="38" t="str">
        <f aca="false">IF(ISBLANK(B1746),"",IF( ISBLANK(K1746), "" , IF( ISBLANK(O1746), ($Z$41-K1746)/365, (O1746-K1746)/365)) )</f>
        <v/>
      </c>
      <c r="U1746" s="38" t="str">
        <f aca="true">IF(ISBLANK(B1746),"",IF( ISBLANK(O1746), "", (TODAY()-O1746)/365))</f>
        <v/>
      </c>
      <c r="V1746" s="38" t="str">
        <f aca="false">IF(ISBLANK(B1746),"",IF( ISBLANK(O1746), "", ($Z$41-O1746)/365))</f>
        <v/>
      </c>
    </row>
    <row r="1747" customFormat="false" ht="15" hidden="false" customHeight="false" outlineLevel="0" collapsed="false">
      <c r="A1747" s="1" t="n">
        <v>1751</v>
      </c>
      <c r="B1747" s="28" t="n">
        <v>944</v>
      </c>
      <c r="C1747" s="29"/>
      <c r="D1747" s="30" t="str">
        <f aca="false">CONCATENATE(E1747,", ",F1747,", кв-ры: ",H1747,", агр: ",I1747,", ",W1747)</f>
        <v>, , кв-ры: 7, агр: , </v>
      </c>
      <c r="E1747" s="31"/>
      <c r="F1747" s="31"/>
      <c r="G1747" s="31"/>
      <c r="H1747" s="31" t="n">
        <v>7</v>
      </c>
      <c r="I1747" s="32"/>
      <c r="J1747" s="4"/>
      <c r="K1747" s="46"/>
      <c r="L1747" s="34" t="str">
        <f aca="false">IF(ISBLANK(K1747),"a","b")</f>
        <v>a</v>
      </c>
      <c r="M1747" s="34" t="str">
        <f aca="false">IF(ISBLANK(B1747),"",IF(L1747="b",K1747,IF(L1747="a","")))</f>
        <v/>
      </c>
      <c r="N1747" s="35" t="n">
        <f aca="false">IF(ISBLANK(B1747),"",IF( ISBLANK(K1747), , IF( ISBLANK(O1747), 1,) ))</f>
        <v>0</v>
      </c>
      <c r="O1747" s="44"/>
      <c r="P1747" s="37" t="str">
        <f aca="false">IF(ISBLANK(O1747),"a","b")</f>
        <v>a</v>
      </c>
      <c r="Q1747" s="34" t="str">
        <f aca="false">IF(ISBLANK(B1747),"",IF(P1747="b",O1747,IF(P1747="a","")))</f>
        <v/>
      </c>
      <c r="R1747" s="35" t="n">
        <f aca="false">IF(ISBLANK(B1747),"",IF( ISBLANK(O1747), , 1))</f>
        <v>0</v>
      </c>
      <c r="S1747" s="38" t="str">
        <f aca="true">IF(ISBLANK(B1747),"",IF( ISBLANK(K1747), "" , IF( ISBLANK(O1747), (TODAY()-K1747)/365, (O1747-K1747)/365)) )</f>
        <v/>
      </c>
      <c r="T1747" s="38" t="str">
        <f aca="false">IF(ISBLANK(B1747),"",IF( ISBLANK(K1747), "" , IF( ISBLANK(O1747), ($Z$41-K1747)/365, (O1747-K1747)/365)) )</f>
        <v/>
      </c>
      <c r="U1747" s="38" t="str">
        <f aca="true">IF(ISBLANK(B1747),"",IF( ISBLANK(O1747), "", (TODAY()-O1747)/365))</f>
        <v/>
      </c>
      <c r="V1747" s="38" t="str">
        <f aca="false">IF(ISBLANK(B1747),"",IF( ISBLANK(O1747), "", ($Z$41-O1747)/365))</f>
        <v/>
      </c>
    </row>
    <row r="1748" customFormat="false" ht="15" hidden="false" customHeight="false" outlineLevel="0" collapsed="false">
      <c r="A1748" s="1" t="n">
        <v>1752</v>
      </c>
      <c r="B1748" s="28" t="n">
        <v>945</v>
      </c>
      <c r="C1748" s="29" t="n">
        <v>7</v>
      </c>
      <c r="D1748" s="30" t="str">
        <f aca="false">CONCATENATE(E1748,", ",F1748,", кв-ры: ",H1748,", агр: ",I1748,", ",W1748)</f>
        <v>Бумажников, 6, кв-ры: 1, агр: , </v>
      </c>
      <c r="E1748" s="31" t="s">
        <v>278</v>
      </c>
      <c r="F1748" s="31" t="n">
        <v>6</v>
      </c>
      <c r="G1748" s="31" t="n">
        <v>2</v>
      </c>
      <c r="H1748" s="31" t="n">
        <v>1</v>
      </c>
      <c r="I1748" s="32"/>
      <c r="J1748" s="4"/>
      <c r="K1748" s="46"/>
      <c r="L1748" s="34" t="str">
        <f aca="false">IF(ISBLANK(K1748),"a","b")</f>
        <v>a</v>
      </c>
      <c r="M1748" s="34" t="str">
        <f aca="false">IF(ISBLANK(B1748),"",IF(L1748="b",K1748,IF(L1748="a","")))</f>
        <v/>
      </c>
      <c r="N1748" s="35" t="n">
        <f aca="false">IF(ISBLANK(B1748),"",IF( ISBLANK(K1748), , IF( ISBLANK(O1748), 1,) ))</f>
        <v>0</v>
      </c>
      <c r="O1748" s="44"/>
      <c r="P1748" s="37" t="str">
        <f aca="false">IF(ISBLANK(O1748),"a","b")</f>
        <v>a</v>
      </c>
      <c r="Q1748" s="34" t="str">
        <f aca="false">IF(ISBLANK(B1748),"",IF(P1748="b",O1748,IF(P1748="a","")))</f>
        <v/>
      </c>
      <c r="R1748" s="35" t="n">
        <f aca="false">IF(ISBLANK(B1748),"",IF( ISBLANK(O1748), , 1))</f>
        <v>0</v>
      </c>
      <c r="S1748" s="38" t="str">
        <f aca="true">IF(ISBLANK(B1748),"",IF( ISBLANK(K1748), "" , IF( ISBLANK(O1748), (TODAY()-K1748)/365, (O1748-K1748)/365)) )</f>
        <v/>
      </c>
      <c r="T1748" s="38" t="str">
        <f aca="false">IF(ISBLANK(B1748),"",IF( ISBLANK(K1748), "" , IF( ISBLANK(O1748), ($Z$41-K1748)/365, (O1748-K1748)/365)) )</f>
        <v/>
      </c>
      <c r="U1748" s="38" t="str">
        <f aca="true">IF(ISBLANK(B1748),"",IF( ISBLANK(O1748), "", (TODAY()-O1748)/365))</f>
        <v/>
      </c>
      <c r="V1748" s="38" t="str">
        <f aca="false">IF(ISBLANK(B1748),"",IF( ISBLANK(O1748), "", ($Z$41-O1748)/365))</f>
        <v/>
      </c>
    </row>
    <row r="1749" customFormat="false" ht="15" hidden="false" customHeight="false" outlineLevel="0" collapsed="false">
      <c r="A1749" s="1" t="n">
        <v>1753</v>
      </c>
      <c r="B1749" s="28" t="n">
        <v>946</v>
      </c>
      <c r="C1749" s="29"/>
      <c r="D1749" s="30" t="str">
        <f aca="false">CONCATENATE(E1749,", ",F1749,", кв-ры: ",H1749,", агр: ",I1749,", ",W1749)</f>
        <v>, , кв-ры: 2, агр: , </v>
      </c>
      <c r="E1749" s="31"/>
      <c r="F1749" s="31"/>
      <c r="G1749" s="31"/>
      <c r="H1749" s="31" t="n">
        <v>2</v>
      </c>
      <c r="I1749" s="32"/>
      <c r="J1749" s="4"/>
      <c r="K1749" s="46"/>
      <c r="L1749" s="34" t="str">
        <f aca="false">IF(ISBLANK(K1749),"a","b")</f>
        <v>a</v>
      </c>
      <c r="M1749" s="34" t="str">
        <f aca="false">IF(ISBLANK(B1749),"",IF(L1749="b",K1749,IF(L1749="a","")))</f>
        <v/>
      </c>
      <c r="N1749" s="35" t="n">
        <f aca="false">IF(ISBLANK(B1749),"",IF( ISBLANK(K1749), , IF( ISBLANK(O1749), 1,) ))</f>
        <v>0</v>
      </c>
      <c r="O1749" s="44"/>
      <c r="P1749" s="37" t="str">
        <f aca="false">IF(ISBLANK(O1749),"a","b")</f>
        <v>a</v>
      </c>
      <c r="Q1749" s="34" t="str">
        <f aca="false">IF(ISBLANK(B1749),"",IF(P1749="b",O1749,IF(P1749="a","")))</f>
        <v/>
      </c>
      <c r="R1749" s="35" t="n">
        <f aca="false">IF(ISBLANK(B1749),"",IF( ISBLANK(O1749), , 1))</f>
        <v>0</v>
      </c>
      <c r="S1749" s="38" t="str">
        <f aca="true">IF(ISBLANK(B1749),"",IF( ISBLANK(K1749), "" , IF( ISBLANK(O1749), (TODAY()-K1749)/365, (O1749-K1749)/365)) )</f>
        <v/>
      </c>
      <c r="T1749" s="38" t="str">
        <f aca="false">IF(ISBLANK(B1749),"",IF( ISBLANK(K1749), "" , IF( ISBLANK(O1749), ($Z$41-K1749)/365, (O1749-K1749)/365)) )</f>
        <v/>
      </c>
      <c r="U1749" s="38" t="str">
        <f aca="true">IF(ISBLANK(B1749),"",IF( ISBLANK(O1749), "", (TODAY()-O1749)/365))</f>
        <v/>
      </c>
      <c r="V1749" s="38" t="str">
        <f aca="false">IF(ISBLANK(B1749),"",IF( ISBLANK(O1749), "", ($Z$41-O1749)/365))</f>
        <v/>
      </c>
    </row>
    <row r="1750" customFormat="false" ht="15" hidden="false" customHeight="false" outlineLevel="0" collapsed="false">
      <c r="A1750" s="1" t="n">
        <v>1754</v>
      </c>
      <c r="B1750" s="28" t="n">
        <v>947</v>
      </c>
      <c r="C1750" s="29" t="n">
        <v>8</v>
      </c>
      <c r="D1750" s="30" t="str">
        <f aca="false">CONCATENATE(E1750,", ",F1750,", кв-ры: ",H1750,", агр: ",I1750,", ",W1750)</f>
        <v>Бумажников, 8, кв-ры: 1, агр: , </v>
      </c>
      <c r="E1750" s="31" t="s">
        <v>278</v>
      </c>
      <c r="F1750" s="31" t="n">
        <v>8</v>
      </c>
      <c r="G1750" s="31" t="n">
        <v>3</v>
      </c>
      <c r="H1750" s="31" t="n">
        <v>1</v>
      </c>
      <c r="I1750" s="32"/>
      <c r="J1750" s="4"/>
      <c r="K1750" s="46"/>
      <c r="L1750" s="34" t="str">
        <f aca="false">IF(ISBLANK(K1750),"a","b")</f>
        <v>a</v>
      </c>
      <c r="M1750" s="34" t="str">
        <f aca="false">IF(ISBLANK(B1750),"",IF(L1750="b",K1750,IF(L1750="a","")))</f>
        <v/>
      </c>
      <c r="N1750" s="35" t="n">
        <f aca="false">IF(ISBLANK(B1750),"",IF( ISBLANK(K1750), , IF( ISBLANK(O1750), 1,) ))</f>
        <v>0</v>
      </c>
      <c r="O1750" s="44"/>
      <c r="P1750" s="37" t="str">
        <f aca="false">IF(ISBLANK(O1750),"a","b")</f>
        <v>a</v>
      </c>
      <c r="Q1750" s="34" t="str">
        <f aca="false">IF(ISBLANK(B1750),"",IF(P1750="b",O1750,IF(P1750="a","")))</f>
        <v/>
      </c>
      <c r="R1750" s="35" t="n">
        <f aca="false">IF(ISBLANK(B1750),"",IF( ISBLANK(O1750), , 1))</f>
        <v>0</v>
      </c>
      <c r="S1750" s="38" t="str">
        <f aca="true">IF(ISBLANK(B1750),"",IF( ISBLANK(K1750), "" , IF( ISBLANK(O1750), (TODAY()-K1750)/365, (O1750-K1750)/365)) )</f>
        <v/>
      </c>
      <c r="T1750" s="38" t="str">
        <f aca="false">IF(ISBLANK(B1750),"",IF( ISBLANK(K1750), "" , IF( ISBLANK(O1750), ($Z$41-K1750)/365, (O1750-K1750)/365)) )</f>
        <v/>
      </c>
      <c r="U1750" s="38" t="str">
        <f aca="true">IF(ISBLANK(B1750),"",IF( ISBLANK(O1750), "", (TODAY()-O1750)/365))</f>
        <v/>
      </c>
      <c r="V1750" s="38" t="str">
        <f aca="false">IF(ISBLANK(B1750),"",IF( ISBLANK(O1750), "", ($Z$41-O1750)/365))</f>
        <v/>
      </c>
    </row>
    <row r="1751" customFormat="false" ht="15" hidden="false" customHeight="false" outlineLevel="0" collapsed="false">
      <c r="A1751" s="1" t="n">
        <v>1755</v>
      </c>
      <c r="B1751" s="28" t="n">
        <v>948</v>
      </c>
      <c r="C1751" s="29"/>
      <c r="D1751" s="30" t="str">
        <f aca="false">CONCATENATE(E1751,", ",F1751,", кв-ры: ",H1751,", агр: ",I1751,", ",W1751)</f>
        <v>, , кв-ры: 2, агр: , </v>
      </c>
      <c r="E1751" s="31"/>
      <c r="F1751" s="31"/>
      <c r="G1751" s="31"/>
      <c r="H1751" s="31" t="n">
        <v>2</v>
      </c>
      <c r="I1751" s="32"/>
      <c r="J1751" s="4"/>
      <c r="K1751" s="46"/>
      <c r="L1751" s="34" t="str">
        <f aca="false">IF(ISBLANK(K1751),"a","b")</f>
        <v>a</v>
      </c>
      <c r="M1751" s="34" t="str">
        <f aca="false">IF(ISBLANK(B1751),"",IF(L1751="b",K1751,IF(L1751="a","")))</f>
        <v/>
      </c>
      <c r="N1751" s="35" t="n">
        <f aca="false">IF(ISBLANK(B1751),"",IF( ISBLANK(K1751), , IF( ISBLANK(O1751), 1,) ))</f>
        <v>0</v>
      </c>
      <c r="O1751" s="44"/>
      <c r="P1751" s="37" t="str">
        <f aca="false">IF(ISBLANK(O1751),"a","b")</f>
        <v>a</v>
      </c>
      <c r="Q1751" s="34" t="str">
        <f aca="false">IF(ISBLANK(B1751),"",IF(P1751="b",O1751,IF(P1751="a","")))</f>
        <v/>
      </c>
      <c r="R1751" s="35" t="n">
        <f aca="false">IF(ISBLANK(B1751),"",IF( ISBLANK(O1751), , 1))</f>
        <v>0</v>
      </c>
      <c r="S1751" s="38" t="str">
        <f aca="true">IF(ISBLANK(B1751),"",IF( ISBLANK(K1751), "" , IF( ISBLANK(O1751), (TODAY()-K1751)/365, (O1751-K1751)/365)) )</f>
        <v/>
      </c>
      <c r="T1751" s="38" t="str">
        <f aca="false">IF(ISBLANK(B1751),"",IF( ISBLANK(K1751), "" , IF( ISBLANK(O1751), ($Z$41-K1751)/365, (O1751-K1751)/365)) )</f>
        <v/>
      </c>
      <c r="U1751" s="38" t="str">
        <f aca="true">IF(ISBLANK(B1751),"",IF( ISBLANK(O1751), "", (TODAY()-O1751)/365))</f>
        <v/>
      </c>
      <c r="V1751" s="38" t="str">
        <f aca="false">IF(ISBLANK(B1751),"",IF( ISBLANK(O1751), "", ($Z$41-O1751)/365))</f>
        <v/>
      </c>
    </row>
    <row r="1752" customFormat="false" ht="15" hidden="false" customHeight="false" outlineLevel="0" collapsed="false">
      <c r="A1752" s="1" t="n">
        <v>1756</v>
      </c>
      <c r="B1752" s="28" t="n">
        <v>949</v>
      </c>
      <c r="C1752" s="29"/>
      <c r="D1752" s="30" t="str">
        <f aca="false">CONCATENATE(E1752,", ",F1752,", кв-ры: ",H1752,", агр: ",I1752,", ",W1752)</f>
        <v>, , кв-ры: 3, агр: , </v>
      </c>
      <c r="E1752" s="31"/>
      <c r="F1752" s="31"/>
      <c r="G1752" s="31"/>
      <c r="H1752" s="31" t="n">
        <v>3</v>
      </c>
      <c r="I1752" s="32"/>
      <c r="J1752" s="4"/>
      <c r="K1752" s="46"/>
      <c r="L1752" s="34" t="str">
        <f aca="false">IF(ISBLANK(K1752),"a","b")</f>
        <v>a</v>
      </c>
      <c r="M1752" s="34" t="str">
        <f aca="false">IF(ISBLANK(B1752),"",IF(L1752="b",K1752,IF(L1752="a","")))</f>
        <v/>
      </c>
      <c r="N1752" s="35" t="n">
        <f aca="false">IF(ISBLANK(B1752),"",IF( ISBLANK(K1752), , IF( ISBLANK(O1752), 1,) ))</f>
        <v>0</v>
      </c>
      <c r="O1752" s="44"/>
      <c r="P1752" s="37" t="str">
        <f aca="false">IF(ISBLANK(O1752),"a","b")</f>
        <v>a</v>
      </c>
      <c r="Q1752" s="34" t="str">
        <f aca="false">IF(ISBLANK(B1752),"",IF(P1752="b",O1752,IF(P1752="a","")))</f>
        <v/>
      </c>
      <c r="R1752" s="35" t="n">
        <f aca="false">IF(ISBLANK(B1752),"",IF( ISBLANK(O1752), , 1))</f>
        <v>0</v>
      </c>
      <c r="S1752" s="38" t="str">
        <f aca="true">IF(ISBLANK(B1752),"",IF( ISBLANK(K1752), "" , IF( ISBLANK(O1752), (TODAY()-K1752)/365, (O1752-K1752)/365)) )</f>
        <v/>
      </c>
      <c r="T1752" s="38" t="str">
        <f aca="false">IF(ISBLANK(B1752),"",IF( ISBLANK(K1752), "" , IF( ISBLANK(O1752), ($Z$41-K1752)/365, (O1752-K1752)/365)) )</f>
        <v/>
      </c>
      <c r="U1752" s="38" t="str">
        <f aca="true">IF(ISBLANK(B1752),"",IF( ISBLANK(O1752), "", (TODAY()-O1752)/365))</f>
        <v/>
      </c>
      <c r="V1752" s="38" t="str">
        <f aca="false">IF(ISBLANK(B1752),"",IF( ISBLANK(O1752), "", ($Z$41-O1752)/365))</f>
        <v/>
      </c>
    </row>
    <row r="1753" customFormat="false" ht="15" hidden="false" customHeight="false" outlineLevel="0" collapsed="false">
      <c r="A1753" s="1" t="n">
        <v>1757</v>
      </c>
      <c r="B1753" s="28" t="n">
        <v>950</v>
      </c>
      <c r="C1753" s="29" t="n">
        <v>9</v>
      </c>
      <c r="D1753" s="30" t="str">
        <f aca="false">CONCATENATE(E1753,", ",F1753,", кв-ры: ",H1753,", агр: ",I1753,", ",W1753)</f>
        <v>Бумажников, 10, кв-ры: 1, агр: , </v>
      </c>
      <c r="E1753" s="31" t="s">
        <v>278</v>
      </c>
      <c r="F1753" s="31" t="n">
        <v>10</v>
      </c>
      <c r="G1753" s="31" t="n">
        <v>1</v>
      </c>
      <c r="H1753" s="31" t="n">
        <v>1</v>
      </c>
      <c r="I1753" s="32"/>
      <c r="J1753" s="4"/>
      <c r="K1753" s="46"/>
      <c r="L1753" s="34" t="str">
        <f aca="false">IF(ISBLANK(K1753),"a","b")</f>
        <v>a</v>
      </c>
      <c r="M1753" s="34" t="str">
        <f aca="false">IF(ISBLANK(B1753),"",IF(L1753="b",K1753,IF(L1753="a","")))</f>
        <v/>
      </c>
      <c r="N1753" s="35" t="n">
        <f aca="false">IF(ISBLANK(B1753),"",IF( ISBLANK(K1753), , IF( ISBLANK(O1753), 1,) ))</f>
        <v>0</v>
      </c>
      <c r="O1753" s="44"/>
      <c r="P1753" s="37" t="str">
        <f aca="false">IF(ISBLANK(O1753),"a","b")</f>
        <v>a</v>
      </c>
      <c r="Q1753" s="34" t="str">
        <f aca="false">IF(ISBLANK(B1753),"",IF(P1753="b",O1753,IF(P1753="a","")))</f>
        <v/>
      </c>
      <c r="R1753" s="35" t="n">
        <f aca="false">IF(ISBLANK(B1753),"",IF( ISBLANK(O1753), , 1))</f>
        <v>0</v>
      </c>
      <c r="S1753" s="38" t="str">
        <f aca="true">IF(ISBLANK(B1753),"",IF( ISBLANK(K1753), "" , IF( ISBLANK(O1753), (TODAY()-K1753)/365, (O1753-K1753)/365)) )</f>
        <v/>
      </c>
      <c r="T1753" s="38" t="str">
        <f aca="false">IF(ISBLANK(B1753),"",IF( ISBLANK(K1753), "" , IF( ISBLANK(O1753), ($Z$41-K1753)/365, (O1753-K1753)/365)) )</f>
        <v/>
      </c>
      <c r="U1753" s="38" t="str">
        <f aca="true">IF(ISBLANK(B1753),"",IF( ISBLANK(O1753), "", (TODAY()-O1753)/365))</f>
        <v/>
      </c>
      <c r="V1753" s="38" t="str">
        <f aca="false">IF(ISBLANK(B1753),"",IF( ISBLANK(O1753), "", ($Z$41-O1753)/365))</f>
        <v/>
      </c>
    </row>
    <row r="1754" customFormat="false" ht="15" hidden="false" customHeight="false" outlineLevel="0" collapsed="false">
      <c r="A1754" s="1" t="n">
        <v>1758</v>
      </c>
      <c r="B1754" s="28" t="n">
        <v>951</v>
      </c>
      <c r="C1754" s="29" t="n">
        <v>10</v>
      </c>
      <c r="D1754" s="30" t="str">
        <f aca="false">CONCATENATE(E1754,", ",F1754,", кв-ры: ",H1754,", агр: ",I1754,", ",W1754)</f>
        <v>Бумажников, 12, кв-ры: 1, агр: , </v>
      </c>
      <c r="E1754" s="31" t="s">
        <v>278</v>
      </c>
      <c r="F1754" s="31" t="n">
        <v>12</v>
      </c>
      <c r="G1754" s="31" t="n">
        <v>4</v>
      </c>
      <c r="H1754" s="31" t="n">
        <v>1</v>
      </c>
      <c r="I1754" s="32"/>
      <c r="J1754" s="4"/>
      <c r="K1754" s="46"/>
      <c r="L1754" s="34" t="str">
        <f aca="false">IF(ISBLANK(K1754),"a","b")</f>
        <v>a</v>
      </c>
      <c r="M1754" s="34" t="str">
        <f aca="false">IF(ISBLANK(B1754),"",IF(L1754="b",K1754,IF(L1754="a","")))</f>
        <v/>
      </c>
      <c r="N1754" s="35" t="n">
        <f aca="false">IF(ISBLANK(B1754),"",IF( ISBLANK(K1754), , IF( ISBLANK(O1754), 1,) ))</f>
        <v>0</v>
      </c>
      <c r="O1754" s="44"/>
      <c r="P1754" s="37" t="str">
        <f aca="false">IF(ISBLANK(O1754),"a","b")</f>
        <v>a</v>
      </c>
      <c r="Q1754" s="34" t="str">
        <f aca="false">IF(ISBLANK(B1754),"",IF(P1754="b",O1754,IF(P1754="a","")))</f>
        <v/>
      </c>
      <c r="R1754" s="35" t="n">
        <f aca="false">IF(ISBLANK(B1754),"",IF( ISBLANK(O1754), , 1))</f>
        <v>0</v>
      </c>
      <c r="S1754" s="38" t="str">
        <f aca="true">IF(ISBLANK(B1754),"",IF( ISBLANK(K1754), "" , IF( ISBLANK(O1754), (TODAY()-K1754)/365, (O1754-K1754)/365)) )</f>
        <v/>
      </c>
      <c r="T1754" s="38" t="str">
        <f aca="false">IF(ISBLANK(B1754),"",IF( ISBLANK(K1754), "" , IF( ISBLANK(O1754), ($Z$41-K1754)/365, (O1754-K1754)/365)) )</f>
        <v/>
      </c>
      <c r="U1754" s="38" t="str">
        <f aca="true">IF(ISBLANK(B1754),"",IF( ISBLANK(O1754), "", (TODAY()-O1754)/365))</f>
        <v/>
      </c>
      <c r="V1754" s="38" t="str">
        <f aca="false">IF(ISBLANK(B1754),"",IF( ISBLANK(O1754), "", ($Z$41-O1754)/365))</f>
        <v/>
      </c>
    </row>
    <row r="1755" customFormat="false" ht="15" hidden="false" customHeight="false" outlineLevel="0" collapsed="false">
      <c r="A1755" s="1" t="n">
        <v>1759</v>
      </c>
      <c r="B1755" s="28" t="n">
        <v>952</v>
      </c>
      <c r="C1755" s="29"/>
      <c r="D1755" s="30" t="str">
        <f aca="false">CONCATENATE(E1755,", ",F1755,", кв-ры: ",H1755,", агр: ",I1755,", ",W1755)</f>
        <v>, , кв-ры: 2, агр: , </v>
      </c>
      <c r="E1755" s="31"/>
      <c r="F1755" s="31"/>
      <c r="G1755" s="31"/>
      <c r="H1755" s="31" t="n">
        <v>2</v>
      </c>
      <c r="I1755" s="32"/>
      <c r="J1755" s="4"/>
      <c r="K1755" s="46"/>
      <c r="L1755" s="34" t="str">
        <f aca="false">IF(ISBLANK(K1755),"a","b")</f>
        <v>a</v>
      </c>
      <c r="M1755" s="34" t="str">
        <f aca="false">IF(ISBLANK(B1755),"",IF(L1755="b",K1755,IF(L1755="a","")))</f>
        <v/>
      </c>
      <c r="N1755" s="35" t="n">
        <f aca="false">IF(ISBLANK(B1755),"",IF( ISBLANK(K1755), , IF( ISBLANK(O1755), 1,) ))</f>
        <v>0</v>
      </c>
      <c r="O1755" s="44"/>
      <c r="P1755" s="37" t="str">
        <f aca="false">IF(ISBLANK(O1755),"a","b")</f>
        <v>a</v>
      </c>
      <c r="Q1755" s="34" t="str">
        <f aca="false">IF(ISBLANK(B1755),"",IF(P1755="b",O1755,IF(P1755="a","")))</f>
        <v/>
      </c>
      <c r="R1755" s="35" t="n">
        <f aca="false">IF(ISBLANK(B1755),"",IF( ISBLANK(O1755), , 1))</f>
        <v>0</v>
      </c>
      <c r="S1755" s="38" t="str">
        <f aca="true">IF(ISBLANK(B1755),"",IF( ISBLANK(K1755), "" , IF( ISBLANK(O1755), (TODAY()-K1755)/365, (O1755-K1755)/365)) )</f>
        <v/>
      </c>
      <c r="T1755" s="38" t="str">
        <f aca="false">IF(ISBLANK(B1755),"",IF( ISBLANK(K1755), "" , IF( ISBLANK(O1755), ($Z$41-K1755)/365, (O1755-K1755)/365)) )</f>
        <v/>
      </c>
      <c r="U1755" s="38" t="str">
        <f aca="true">IF(ISBLANK(B1755),"",IF( ISBLANK(O1755), "", (TODAY()-O1755)/365))</f>
        <v/>
      </c>
      <c r="V1755" s="38" t="str">
        <f aca="false">IF(ISBLANK(B1755),"",IF( ISBLANK(O1755), "", ($Z$41-O1755)/365))</f>
        <v/>
      </c>
    </row>
    <row r="1756" customFormat="false" ht="15" hidden="false" customHeight="false" outlineLevel="0" collapsed="false">
      <c r="A1756" s="1" t="n">
        <v>1760</v>
      </c>
      <c r="B1756" s="28" t="n">
        <v>953</v>
      </c>
      <c r="C1756" s="29"/>
      <c r="D1756" s="30" t="str">
        <f aca="false">CONCATENATE(E1756,", ",F1756,", кв-ры: ",H1756,", агр: ",I1756,", ",W1756)</f>
        <v>, , кв-ры: 3, агр: , </v>
      </c>
      <c r="E1756" s="31"/>
      <c r="F1756" s="31"/>
      <c r="G1756" s="31"/>
      <c r="H1756" s="31" t="n">
        <v>3</v>
      </c>
      <c r="I1756" s="32"/>
      <c r="J1756" s="4"/>
      <c r="K1756" s="46"/>
      <c r="L1756" s="34" t="str">
        <f aca="false">IF(ISBLANK(K1756),"a","b")</f>
        <v>a</v>
      </c>
      <c r="M1756" s="34" t="str">
        <f aca="false">IF(ISBLANK(B1756),"",IF(L1756="b",K1756,IF(L1756="a","")))</f>
        <v/>
      </c>
      <c r="N1756" s="35" t="n">
        <f aca="false">IF(ISBLANK(B1756),"",IF( ISBLANK(K1756), , IF( ISBLANK(O1756), 1,) ))</f>
        <v>0</v>
      </c>
      <c r="O1756" s="44"/>
      <c r="P1756" s="37" t="str">
        <f aca="false">IF(ISBLANK(O1756),"a","b")</f>
        <v>a</v>
      </c>
      <c r="Q1756" s="34" t="str">
        <f aca="false">IF(ISBLANK(B1756),"",IF(P1756="b",O1756,IF(P1756="a","")))</f>
        <v/>
      </c>
      <c r="R1756" s="35" t="n">
        <f aca="false">IF(ISBLANK(B1756),"",IF( ISBLANK(O1756), , 1))</f>
        <v>0</v>
      </c>
      <c r="S1756" s="38" t="str">
        <f aca="true">IF(ISBLANK(B1756),"",IF( ISBLANK(K1756), "" , IF( ISBLANK(O1756), (TODAY()-K1756)/365, (O1756-K1756)/365)) )</f>
        <v/>
      </c>
      <c r="T1756" s="38" t="str">
        <f aca="false">IF(ISBLANK(B1756),"",IF( ISBLANK(K1756), "" , IF( ISBLANK(O1756), ($Z$41-K1756)/365, (O1756-K1756)/365)) )</f>
        <v/>
      </c>
      <c r="U1756" s="38" t="str">
        <f aca="true">IF(ISBLANK(B1756),"",IF( ISBLANK(O1756), "", (TODAY()-O1756)/365))</f>
        <v/>
      </c>
      <c r="V1756" s="38" t="str">
        <f aca="false">IF(ISBLANK(B1756),"",IF( ISBLANK(O1756), "", ($Z$41-O1756)/365))</f>
        <v/>
      </c>
    </row>
    <row r="1757" customFormat="false" ht="15" hidden="false" customHeight="false" outlineLevel="0" collapsed="false">
      <c r="A1757" s="1" t="n">
        <v>1761</v>
      </c>
      <c r="B1757" s="28" t="n">
        <v>954</v>
      </c>
      <c r="C1757" s="29"/>
      <c r="D1757" s="30" t="str">
        <f aca="false">CONCATENATE(E1757,", ",F1757,", кв-ры: ",H1757,", агр: ",I1757,", ",W1757)</f>
        <v>, , кв-ры: 4, агр: , </v>
      </c>
      <c r="E1757" s="31"/>
      <c r="F1757" s="31"/>
      <c r="G1757" s="31"/>
      <c r="H1757" s="31" t="n">
        <v>4</v>
      </c>
      <c r="I1757" s="32"/>
      <c r="J1757" s="4"/>
      <c r="K1757" s="46"/>
      <c r="L1757" s="34" t="str">
        <f aca="false">IF(ISBLANK(K1757),"a","b")</f>
        <v>a</v>
      </c>
      <c r="M1757" s="34" t="str">
        <f aca="false">IF(ISBLANK(B1757),"",IF(L1757="b",K1757,IF(L1757="a","")))</f>
        <v/>
      </c>
      <c r="N1757" s="35" t="n">
        <f aca="false">IF(ISBLANK(B1757),"",IF( ISBLANK(K1757), , IF( ISBLANK(O1757), 1,) ))</f>
        <v>0</v>
      </c>
      <c r="O1757" s="44"/>
      <c r="P1757" s="37" t="str">
        <f aca="false">IF(ISBLANK(O1757),"a","b")</f>
        <v>a</v>
      </c>
      <c r="Q1757" s="34" t="str">
        <f aca="false">IF(ISBLANK(B1757),"",IF(P1757="b",O1757,IF(P1757="a","")))</f>
        <v/>
      </c>
      <c r="R1757" s="35" t="n">
        <f aca="false">IF(ISBLANK(B1757),"",IF( ISBLANK(O1757), , 1))</f>
        <v>0</v>
      </c>
      <c r="S1757" s="38" t="str">
        <f aca="true">IF(ISBLANK(B1757),"",IF( ISBLANK(K1757), "" , IF( ISBLANK(O1757), (TODAY()-K1757)/365, (O1757-K1757)/365)) )</f>
        <v/>
      </c>
      <c r="T1757" s="38" t="str">
        <f aca="false">IF(ISBLANK(B1757),"",IF( ISBLANK(K1757), "" , IF( ISBLANK(O1757), ($Z$41-K1757)/365, (O1757-K1757)/365)) )</f>
        <v/>
      </c>
      <c r="U1757" s="38" t="str">
        <f aca="true">IF(ISBLANK(B1757),"",IF( ISBLANK(O1757), "", (TODAY()-O1757)/365))</f>
        <v/>
      </c>
      <c r="V1757" s="38" t="str">
        <f aca="false">IF(ISBLANK(B1757),"",IF( ISBLANK(O1757), "", ($Z$41-O1757)/365))</f>
        <v/>
      </c>
    </row>
    <row r="1758" customFormat="false" ht="15" hidden="false" customHeight="false" outlineLevel="0" collapsed="false">
      <c r="A1758" s="1" t="n">
        <v>1762</v>
      </c>
      <c r="B1758" s="28" t="n">
        <v>955</v>
      </c>
      <c r="C1758" s="29" t="n">
        <v>11</v>
      </c>
      <c r="D1758" s="30" t="str">
        <f aca="false">CONCATENATE(E1758,", ",F1758,", кв-ры: ",H1758,", агр: ",I1758,", ",W1758)</f>
        <v>Бумажников, 14, кв-ры: 1, агр: , </v>
      </c>
      <c r="E1758" s="31" t="s">
        <v>278</v>
      </c>
      <c r="F1758" s="31" t="n">
        <v>14</v>
      </c>
      <c r="G1758" s="31" t="n">
        <v>4</v>
      </c>
      <c r="H1758" s="31" t="n">
        <v>1</v>
      </c>
      <c r="I1758" s="32"/>
      <c r="J1758" s="4"/>
      <c r="K1758" s="46"/>
      <c r="L1758" s="34" t="str">
        <f aca="false">IF(ISBLANK(K1758),"a","b")</f>
        <v>a</v>
      </c>
      <c r="M1758" s="34" t="str">
        <f aca="false">IF(ISBLANK(B1758),"",IF(L1758="b",K1758,IF(L1758="a","")))</f>
        <v/>
      </c>
      <c r="N1758" s="35" t="n">
        <f aca="false">IF(ISBLANK(B1758),"",IF( ISBLANK(K1758), , IF( ISBLANK(O1758), 1,) ))</f>
        <v>0</v>
      </c>
      <c r="O1758" s="44"/>
      <c r="P1758" s="37" t="str">
        <f aca="false">IF(ISBLANK(O1758),"a","b")</f>
        <v>a</v>
      </c>
      <c r="Q1758" s="34" t="str">
        <f aca="false">IF(ISBLANK(B1758),"",IF(P1758="b",O1758,IF(P1758="a","")))</f>
        <v/>
      </c>
      <c r="R1758" s="35" t="n">
        <f aca="false">IF(ISBLANK(B1758),"",IF( ISBLANK(O1758), , 1))</f>
        <v>0</v>
      </c>
      <c r="S1758" s="38" t="str">
        <f aca="true">IF(ISBLANK(B1758),"",IF( ISBLANK(K1758), "" , IF( ISBLANK(O1758), (TODAY()-K1758)/365, (O1758-K1758)/365)) )</f>
        <v/>
      </c>
      <c r="T1758" s="38" t="str">
        <f aca="false">IF(ISBLANK(B1758),"",IF( ISBLANK(K1758), "" , IF( ISBLANK(O1758), ($Z$41-K1758)/365, (O1758-K1758)/365)) )</f>
        <v/>
      </c>
      <c r="U1758" s="38" t="str">
        <f aca="true">IF(ISBLANK(B1758),"",IF( ISBLANK(O1758), "", (TODAY()-O1758)/365))</f>
        <v/>
      </c>
      <c r="V1758" s="38" t="str">
        <f aca="false">IF(ISBLANK(B1758),"",IF( ISBLANK(O1758), "", ($Z$41-O1758)/365))</f>
        <v/>
      </c>
    </row>
    <row r="1759" customFormat="false" ht="15" hidden="false" customHeight="false" outlineLevel="0" collapsed="false">
      <c r="A1759" s="1" t="n">
        <v>1763</v>
      </c>
      <c r="B1759" s="28" t="n">
        <v>956</v>
      </c>
      <c r="C1759" s="29"/>
      <c r="D1759" s="30" t="str">
        <f aca="false">CONCATENATE(E1759,", ",F1759,", кв-ры: ",H1759,", агр: ",I1759,", ",W1759)</f>
        <v>, , кв-ры: 2, агр: , </v>
      </c>
      <c r="E1759" s="31"/>
      <c r="F1759" s="31"/>
      <c r="G1759" s="31"/>
      <c r="H1759" s="31" t="n">
        <v>2</v>
      </c>
      <c r="I1759" s="32"/>
      <c r="J1759" s="4"/>
      <c r="K1759" s="46"/>
      <c r="L1759" s="34" t="str">
        <f aca="false">IF(ISBLANK(K1759),"a","b")</f>
        <v>a</v>
      </c>
      <c r="M1759" s="34" t="str">
        <f aca="false">IF(ISBLANK(B1759),"",IF(L1759="b",K1759,IF(L1759="a","")))</f>
        <v/>
      </c>
      <c r="N1759" s="35" t="n">
        <f aca="false">IF(ISBLANK(B1759),"",IF( ISBLANK(K1759), , IF( ISBLANK(O1759), 1,) ))</f>
        <v>0</v>
      </c>
      <c r="O1759" s="44"/>
      <c r="P1759" s="37" t="str">
        <f aca="false">IF(ISBLANK(O1759),"a","b")</f>
        <v>a</v>
      </c>
      <c r="Q1759" s="34" t="str">
        <f aca="false">IF(ISBLANK(B1759),"",IF(P1759="b",O1759,IF(P1759="a","")))</f>
        <v/>
      </c>
      <c r="R1759" s="35" t="n">
        <f aca="false">IF(ISBLANK(B1759),"",IF( ISBLANK(O1759), , 1))</f>
        <v>0</v>
      </c>
      <c r="S1759" s="38" t="str">
        <f aca="true">IF(ISBLANK(B1759),"",IF( ISBLANK(K1759), "" , IF( ISBLANK(O1759), (TODAY()-K1759)/365, (O1759-K1759)/365)) )</f>
        <v/>
      </c>
      <c r="T1759" s="38" t="str">
        <f aca="false">IF(ISBLANK(B1759),"",IF( ISBLANK(K1759), "" , IF( ISBLANK(O1759), ($Z$41-K1759)/365, (O1759-K1759)/365)) )</f>
        <v/>
      </c>
      <c r="U1759" s="38" t="str">
        <f aca="true">IF(ISBLANK(B1759),"",IF( ISBLANK(O1759), "", (TODAY()-O1759)/365))</f>
        <v/>
      </c>
      <c r="V1759" s="38" t="str">
        <f aca="false">IF(ISBLANK(B1759),"",IF( ISBLANK(O1759), "", ($Z$41-O1759)/365))</f>
        <v/>
      </c>
    </row>
    <row r="1760" customFormat="false" ht="15" hidden="false" customHeight="false" outlineLevel="0" collapsed="false">
      <c r="A1760" s="1" t="n">
        <v>1764</v>
      </c>
      <c r="B1760" s="28" t="n">
        <v>957</v>
      </c>
      <c r="C1760" s="29"/>
      <c r="D1760" s="30" t="str">
        <f aca="false">CONCATENATE(E1760,", ",F1760,", кв-ры: ",H1760,", агр: ",I1760,", ",W1760)</f>
        <v>, , кв-ры: 3, агр: , </v>
      </c>
      <c r="E1760" s="31"/>
      <c r="F1760" s="31"/>
      <c r="G1760" s="31"/>
      <c r="H1760" s="31" t="n">
        <v>3</v>
      </c>
      <c r="I1760" s="32"/>
      <c r="J1760" s="4"/>
      <c r="K1760" s="46"/>
      <c r="L1760" s="34" t="str">
        <f aca="false">IF(ISBLANK(K1760),"a","b")</f>
        <v>a</v>
      </c>
      <c r="M1760" s="34" t="str">
        <f aca="false">IF(ISBLANK(B1760),"",IF(L1760="b",K1760,IF(L1760="a","")))</f>
        <v/>
      </c>
      <c r="N1760" s="35" t="n">
        <f aca="false">IF(ISBLANK(B1760),"",IF( ISBLANK(K1760), , IF( ISBLANK(O1760), 1,) ))</f>
        <v>0</v>
      </c>
      <c r="O1760" s="44"/>
      <c r="P1760" s="37" t="str">
        <f aca="false">IF(ISBLANK(O1760),"a","b")</f>
        <v>a</v>
      </c>
      <c r="Q1760" s="34" t="str">
        <f aca="false">IF(ISBLANK(B1760),"",IF(P1760="b",O1760,IF(P1760="a","")))</f>
        <v/>
      </c>
      <c r="R1760" s="35" t="n">
        <f aca="false">IF(ISBLANK(B1760),"",IF( ISBLANK(O1760), , 1))</f>
        <v>0</v>
      </c>
      <c r="S1760" s="38" t="str">
        <f aca="true">IF(ISBLANK(B1760),"",IF( ISBLANK(K1760), "" , IF( ISBLANK(O1760), (TODAY()-K1760)/365, (O1760-K1760)/365)) )</f>
        <v/>
      </c>
      <c r="T1760" s="38" t="str">
        <f aca="false">IF(ISBLANK(B1760),"",IF( ISBLANK(K1760), "" , IF( ISBLANK(O1760), ($Z$41-K1760)/365, (O1760-K1760)/365)) )</f>
        <v/>
      </c>
      <c r="U1760" s="38" t="str">
        <f aca="true">IF(ISBLANK(B1760),"",IF( ISBLANK(O1760), "", (TODAY()-O1760)/365))</f>
        <v/>
      </c>
      <c r="V1760" s="38" t="str">
        <f aca="false">IF(ISBLANK(B1760),"",IF( ISBLANK(O1760), "", ($Z$41-O1760)/365))</f>
        <v/>
      </c>
    </row>
    <row r="1761" customFormat="false" ht="15" hidden="false" customHeight="false" outlineLevel="0" collapsed="false">
      <c r="A1761" s="1" t="n">
        <v>1765</v>
      </c>
      <c r="B1761" s="28" t="n">
        <v>958</v>
      </c>
      <c r="C1761" s="29"/>
      <c r="D1761" s="30" t="str">
        <f aca="false">CONCATENATE(E1761,", ",F1761,", кв-ры: ",H1761,", агр: ",I1761,", ",W1761)</f>
        <v>, , кв-ры: 4, агр: , </v>
      </c>
      <c r="E1761" s="31"/>
      <c r="F1761" s="31"/>
      <c r="G1761" s="31"/>
      <c r="H1761" s="31" t="n">
        <v>4</v>
      </c>
      <c r="I1761" s="32"/>
      <c r="J1761" s="4"/>
      <c r="K1761" s="46"/>
      <c r="L1761" s="34" t="str">
        <f aca="false">IF(ISBLANK(K1761),"a","b")</f>
        <v>a</v>
      </c>
      <c r="M1761" s="34" t="str">
        <f aca="false">IF(ISBLANK(B1761),"",IF(L1761="b",K1761,IF(L1761="a","")))</f>
        <v/>
      </c>
      <c r="N1761" s="35" t="n">
        <f aca="false">IF(ISBLANK(B1761),"",IF( ISBLANK(K1761), , IF( ISBLANK(O1761), 1,) ))</f>
        <v>0</v>
      </c>
      <c r="O1761" s="44"/>
      <c r="P1761" s="37" t="str">
        <f aca="false">IF(ISBLANK(O1761),"a","b")</f>
        <v>a</v>
      </c>
      <c r="Q1761" s="34" t="str">
        <f aca="false">IF(ISBLANK(B1761),"",IF(P1761="b",O1761,IF(P1761="a","")))</f>
        <v/>
      </c>
      <c r="R1761" s="35" t="n">
        <f aca="false">IF(ISBLANK(B1761),"",IF( ISBLANK(O1761), , 1))</f>
        <v>0</v>
      </c>
      <c r="S1761" s="38" t="str">
        <f aca="true">IF(ISBLANK(B1761),"",IF( ISBLANK(K1761), "" , IF( ISBLANK(O1761), (TODAY()-K1761)/365, (O1761-K1761)/365)) )</f>
        <v/>
      </c>
      <c r="T1761" s="38" t="str">
        <f aca="false">IF(ISBLANK(B1761),"",IF( ISBLANK(K1761), "" , IF( ISBLANK(O1761), ($Z$41-K1761)/365, (O1761-K1761)/365)) )</f>
        <v/>
      </c>
      <c r="U1761" s="38" t="str">
        <f aca="true">IF(ISBLANK(B1761),"",IF( ISBLANK(O1761), "", (TODAY()-O1761)/365))</f>
        <v/>
      </c>
      <c r="V1761" s="38" t="str">
        <f aca="false">IF(ISBLANK(B1761),"",IF( ISBLANK(O1761), "", ($Z$41-O1761)/365))</f>
        <v/>
      </c>
    </row>
    <row r="1762" customFormat="false" ht="15" hidden="false" customHeight="false" outlineLevel="0" collapsed="false">
      <c r="A1762" s="1" t="n">
        <v>1766</v>
      </c>
      <c r="B1762" s="28" t="n">
        <v>959</v>
      </c>
      <c r="C1762" s="29" t="n">
        <v>12</v>
      </c>
      <c r="D1762" s="30" t="str">
        <f aca="false">CONCATENATE(E1762,", ",F1762,", кв-ры: ",H1762,", агр: ",I1762,", ",W1762)</f>
        <v>Бумажников, 16, кв-ры: 1, агр: , </v>
      </c>
      <c r="E1762" s="31" t="s">
        <v>278</v>
      </c>
      <c r="F1762" s="31" t="n">
        <v>16</v>
      </c>
      <c r="G1762" s="31" t="n">
        <v>2</v>
      </c>
      <c r="H1762" s="31" t="n">
        <v>1</v>
      </c>
      <c r="I1762" s="32"/>
      <c r="J1762" s="4"/>
      <c r="K1762" s="46"/>
      <c r="L1762" s="34" t="str">
        <f aca="false">IF(ISBLANK(K1762),"a","b")</f>
        <v>a</v>
      </c>
      <c r="M1762" s="34" t="str">
        <f aca="false">IF(ISBLANK(B1762),"",IF(L1762="b",K1762,IF(L1762="a","")))</f>
        <v/>
      </c>
      <c r="N1762" s="35" t="n">
        <f aca="false">IF(ISBLANK(B1762),"",IF( ISBLANK(K1762), , IF( ISBLANK(O1762), 1,) ))</f>
        <v>0</v>
      </c>
      <c r="O1762" s="44"/>
      <c r="P1762" s="37" t="str">
        <f aca="false">IF(ISBLANK(O1762),"a","b")</f>
        <v>a</v>
      </c>
      <c r="Q1762" s="34" t="str">
        <f aca="false">IF(ISBLANK(B1762),"",IF(P1762="b",O1762,IF(P1762="a","")))</f>
        <v/>
      </c>
      <c r="R1762" s="35" t="n">
        <f aca="false">IF(ISBLANK(B1762),"",IF( ISBLANK(O1762), , 1))</f>
        <v>0</v>
      </c>
      <c r="S1762" s="38" t="str">
        <f aca="true">IF(ISBLANK(B1762),"",IF( ISBLANK(K1762), "" , IF( ISBLANK(O1762), (TODAY()-K1762)/365, (O1762-K1762)/365)) )</f>
        <v/>
      </c>
      <c r="T1762" s="38" t="str">
        <f aca="false">IF(ISBLANK(B1762),"",IF( ISBLANK(K1762), "" , IF( ISBLANK(O1762), ($Z$41-K1762)/365, (O1762-K1762)/365)) )</f>
        <v/>
      </c>
      <c r="U1762" s="38" t="str">
        <f aca="true">IF(ISBLANK(B1762),"",IF( ISBLANK(O1762), "", (TODAY()-O1762)/365))</f>
        <v/>
      </c>
      <c r="V1762" s="38" t="str">
        <f aca="false">IF(ISBLANK(B1762),"",IF( ISBLANK(O1762), "", ($Z$41-O1762)/365))</f>
        <v/>
      </c>
    </row>
    <row r="1763" customFormat="false" ht="15" hidden="false" customHeight="false" outlineLevel="0" collapsed="false">
      <c r="A1763" s="1" t="n">
        <v>1767</v>
      </c>
      <c r="B1763" s="28" t="n">
        <v>960</v>
      </c>
      <c r="C1763" s="29"/>
      <c r="D1763" s="30" t="str">
        <f aca="false">CONCATENATE(E1763,", ",F1763,", кв-ры: ",H1763,", агр: ",I1763,", ",W1763)</f>
        <v>, , кв-ры: 2, агр: , </v>
      </c>
      <c r="E1763" s="31"/>
      <c r="F1763" s="31"/>
      <c r="G1763" s="31"/>
      <c r="H1763" s="31" t="n">
        <v>2</v>
      </c>
      <c r="I1763" s="32"/>
      <c r="J1763" s="4"/>
      <c r="K1763" s="46"/>
      <c r="L1763" s="34" t="str">
        <f aca="false">IF(ISBLANK(K1763),"a","b")</f>
        <v>a</v>
      </c>
      <c r="M1763" s="34" t="str">
        <f aca="false">IF(ISBLANK(B1763),"",IF(L1763="b",K1763,IF(L1763="a","")))</f>
        <v/>
      </c>
      <c r="N1763" s="35" t="n">
        <f aca="false">IF(ISBLANK(B1763),"",IF( ISBLANK(K1763), , IF( ISBLANK(O1763), 1,) ))</f>
        <v>0</v>
      </c>
      <c r="O1763" s="44"/>
      <c r="P1763" s="37" t="str">
        <f aca="false">IF(ISBLANK(O1763),"a","b")</f>
        <v>a</v>
      </c>
      <c r="Q1763" s="34" t="str">
        <f aca="false">IF(ISBLANK(B1763),"",IF(P1763="b",O1763,IF(P1763="a","")))</f>
        <v/>
      </c>
      <c r="R1763" s="35" t="n">
        <f aca="false">IF(ISBLANK(B1763),"",IF( ISBLANK(O1763), , 1))</f>
        <v>0</v>
      </c>
      <c r="S1763" s="38" t="str">
        <f aca="true">IF(ISBLANK(B1763),"",IF( ISBLANK(K1763), "" , IF( ISBLANK(O1763), (TODAY()-K1763)/365, (O1763-K1763)/365)) )</f>
        <v/>
      </c>
      <c r="T1763" s="38" t="str">
        <f aca="false">IF(ISBLANK(B1763),"",IF( ISBLANK(K1763), "" , IF( ISBLANK(O1763), ($Z$41-K1763)/365, (O1763-K1763)/365)) )</f>
        <v/>
      </c>
      <c r="U1763" s="38" t="str">
        <f aca="true">IF(ISBLANK(B1763),"",IF( ISBLANK(O1763), "", (TODAY()-O1763)/365))</f>
        <v/>
      </c>
      <c r="V1763" s="38" t="str">
        <f aca="false">IF(ISBLANK(B1763),"",IF( ISBLANK(O1763), "", ($Z$41-O1763)/365))</f>
        <v/>
      </c>
    </row>
    <row r="1764" customFormat="false" ht="15" hidden="false" customHeight="false" outlineLevel="0" collapsed="false">
      <c r="A1764" s="1" t="n">
        <v>1768</v>
      </c>
      <c r="B1764" s="28" t="n">
        <v>961</v>
      </c>
      <c r="C1764" s="29" t="n">
        <v>13</v>
      </c>
      <c r="D1764" s="30" t="str">
        <f aca="false">CONCATENATE(E1764,", ",F1764,", кв-ры: ",H1764,", агр: ",I1764,", ",W1764)</f>
        <v>Бумажников, 18, кв-ры: 1, агр: , </v>
      </c>
      <c r="E1764" s="31" t="s">
        <v>278</v>
      </c>
      <c r="F1764" s="31" t="n">
        <v>18</v>
      </c>
      <c r="G1764" s="31" t="n">
        <v>4</v>
      </c>
      <c r="H1764" s="31" t="n">
        <v>1</v>
      </c>
      <c r="I1764" s="32"/>
      <c r="J1764" s="4"/>
      <c r="K1764" s="46"/>
      <c r="L1764" s="34" t="str">
        <f aca="false">IF(ISBLANK(K1764),"a","b")</f>
        <v>a</v>
      </c>
      <c r="M1764" s="34" t="str">
        <f aca="false">IF(ISBLANK(B1764),"",IF(L1764="b",K1764,IF(L1764="a","")))</f>
        <v/>
      </c>
      <c r="N1764" s="35" t="n">
        <f aca="false">IF(ISBLANK(B1764),"",IF( ISBLANK(K1764), , IF( ISBLANK(O1764), 1,) ))</f>
        <v>0</v>
      </c>
      <c r="O1764" s="44"/>
      <c r="P1764" s="37" t="str">
        <f aca="false">IF(ISBLANK(O1764),"a","b")</f>
        <v>a</v>
      </c>
      <c r="Q1764" s="34" t="str">
        <f aca="false">IF(ISBLANK(B1764),"",IF(P1764="b",O1764,IF(P1764="a","")))</f>
        <v/>
      </c>
      <c r="R1764" s="35" t="n">
        <f aca="false">IF(ISBLANK(B1764),"",IF( ISBLANK(O1764), , 1))</f>
        <v>0</v>
      </c>
      <c r="S1764" s="38" t="str">
        <f aca="true">IF(ISBLANK(B1764),"",IF( ISBLANK(K1764), "" , IF( ISBLANK(O1764), (TODAY()-K1764)/365, (O1764-K1764)/365)) )</f>
        <v/>
      </c>
      <c r="T1764" s="38" t="str">
        <f aca="false">IF(ISBLANK(B1764),"",IF( ISBLANK(K1764), "" , IF( ISBLANK(O1764), ($Z$41-K1764)/365, (O1764-K1764)/365)) )</f>
        <v/>
      </c>
      <c r="U1764" s="38" t="str">
        <f aca="true">IF(ISBLANK(B1764),"",IF( ISBLANK(O1764), "", (TODAY()-O1764)/365))</f>
        <v/>
      </c>
      <c r="V1764" s="38" t="str">
        <f aca="false">IF(ISBLANK(B1764),"",IF( ISBLANK(O1764), "", ($Z$41-O1764)/365))</f>
        <v/>
      </c>
    </row>
    <row r="1765" customFormat="false" ht="15" hidden="false" customHeight="false" outlineLevel="0" collapsed="false">
      <c r="A1765" s="1" t="n">
        <v>1769</v>
      </c>
      <c r="B1765" s="28" t="n">
        <v>962</v>
      </c>
      <c r="C1765" s="29"/>
      <c r="D1765" s="30" t="str">
        <f aca="false">CONCATENATE(E1765,", ",F1765,", кв-ры: ",H1765,", агр: ",I1765,", ",W1765)</f>
        <v>, , кв-ры: 2, агр: , </v>
      </c>
      <c r="E1765" s="31"/>
      <c r="F1765" s="31"/>
      <c r="G1765" s="31"/>
      <c r="H1765" s="31" t="n">
        <v>2</v>
      </c>
      <c r="I1765" s="32"/>
      <c r="J1765" s="4"/>
      <c r="K1765" s="46"/>
      <c r="L1765" s="34" t="str">
        <f aca="false">IF(ISBLANK(K1765),"a","b")</f>
        <v>a</v>
      </c>
      <c r="M1765" s="34" t="str">
        <f aca="false">IF(ISBLANK(B1765),"",IF(L1765="b",K1765,IF(L1765="a","")))</f>
        <v/>
      </c>
      <c r="N1765" s="35" t="n">
        <f aca="false">IF(ISBLANK(B1765),"",IF( ISBLANK(K1765), , IF( ISBLANK(O1765), 1,) ))</f>
        <v>0</v>
      </c>
      <c r="O1765" s="44"/>
      <c r="P1765" s="37" t="str">
        <f aca="false">IF(ISBLANK(O1765),"a","b")</f>
        <v>a</v>
      </c>
      <c r="Q1765" s="34" t="str">
        <f aca="false">IF(ISBLANK(B1765),"",IF(P1765="b",O1765,IF(P1765="a","")))</f>
        <v/>
      </c>
      <c r="R1765" s="35" t="n">
        <f aca="false">IF(ISBLANK(B1765),"",IF( ISBLANK(O1765), , 1))</f>
        <v>0</v>
      </c>
      <c r="S1765" s="38" t="str">
        <f aca="true">IF(ISBLANK(B1765),"",IF( ISBLANK(K1765), "" , IF( ISBLANK(O1765), (TODAY()-K1765)/365, (O1765-K1765)/365)) )</f>
        <v/>
      </c>
      <c r="T1765" s="38" t="str">
        <f aca="false">IF(ISBLANK(B1765),"",IF( ISBLANK(K1765), "" , IF( ISBLANK(O1765), ($Z$41-K1765)/365, (O1765-K1765)/365)) )</f>
        <v/>
      </c>
      <c r="U1765" s="38" t="str">
        <f aca="true">IF(ISBLANK(B1765),"",IF( ISBLANK(O1765), "", (TODAY()-O1765)/365))</f>
        <v/>
      </c>
      <c r="V1765" s="38" t="str">
        <f aca="false">IF(ISBLANK(B1765),"",IF( ISBLANK(O1765), "", ($Z$41-O1765)/365))</f>
        <v/>
      </c>
    </row>
    <row r="1766" customFormat="false" ht="15" hidden="false" customHeight="false" outlineLevel="0" collapsed="false">
      <c r="A1766" s="1" t="n">
        <v>1770</v>
      </c>
      <c r="B1766" s="28" t="n">
        <v>963</v>
      </c>
      <c r="C1766" s="29"/>
      <c r="D1766" s="30" t="str">
        <f aca="false">CONCATENATE(E1766,", ",F1766,", кв-ры: ",H1766,", агр: ",I1766,", ",W1766)</f>
        <v>, , кв-ры: 3, агр: , </v>
      </c>
      <c r="E1766" s="31"/>
      <c r="F1766" s="31"/>
      <c r="G1766" s="31"/>
      <c r="H1766" s="31" t="n">
        <v>3</v>
      </c>
      <c r="I1766" s="32"/>
      <c r="J1766" s="4"/>
      <c r="K1766" s="46"/>
      <c r="L1766" s="34" t="str">
        <f aca="false">IF(ISBLANK(K1766),"a","b")</f>
        <v>a</v>
      </c>
      <c r="M1766" s="34" t="str">
        <f aca="false">IF(ISBLANK(B1766),"",IF(L1766="b",K1766,IF(L1766="a","")))</f>
        <v/>
      </c>
      <c r="N1766" s="35" t="n">
        <f aca="false">IF(ISBLANK(B1766),"",IF( ISBLANK(K1766), , IF( ISBLANK(O1766), 1,) ))</f>
        <v>0</v>
      </c>
      <c r="O1766" s="44"/>
      <c r="P1766" s="37" t="str">
        <f aca="false">IF(ISBLANK(O1766),"a","b")</f>
        <v>a</v>
      </c>
      <c r="Q1766" s="34" t="str">
        <f aca="false">IF(ISBLANK(B1766),"",IF(P1766="b",O1766,IF(P1766="a","")))</f>
        <v/>
      </c>
      <c r="R1766" s="35" t="n">
        <f aca="false">IF(ISBLANK(B1766),"",IF( ISBLANK(O1766), , 1))</f>
        <v>0</v>
      </c>
      <c r="S1766" s="38" t="str">
        <f aca="true">IF(ISBLANK(B1766),"",IF( ISBLANK(K1766), "" , IF( ISBLANK(O1766), (TODAY()-K1766)/365, (O1766-K1766)/365)) )</f>
        <v/>
      </c>
      <c r="T1766" s="38" t="str">
        <f aca="false">IF(ISBLANK(B1766),"",IF( ISBLANK(K1766), "" , IF( ISBLANK(O1766), ($Z$41-K1766)/365, (O1766-K1766)/365)) )</f>
        <v/>
      </c>
      <c r="U1766" s="38" t="str">
        <f aca="true">IF(ISBLANK(B1766),"",IF( ISBLANK(O1766), "", (TODAY()-O1766)/365))</f>
        <v/>
      </c>
      <c r="V1766" s="38" t="str">
        <f aca="false">IF(ISBLANK(B1766),"",IF( ISBLANK(O1766), "", ($Z$41-O1766)/365))</f>
        <v/>
      </c>
    </row>
    <row r="1767" customFormat="false" ht="15" hidden="false" customHeight="false" outlineLevel="0" collapsed="false">
      <c r="A1767" s="1" t="n">
        <v>1771</v>
      </c>
      <c r="B1767" s="28" t="n">
        <v>964</v>
      </c>
      <c r="C1767" s="29"/>
      <c r="D1767" s="30" t="str">
        <f aca="false">CONCATENATE(E1767,", ",F1767,", кв-ры: ",H1767,", агр: ",I1767,", ",W1767)</f>
        <v>, , кв-ры: 4, агр: , </v>
      </c>
      <c r="E1767" s="31"/>
      <c r="F1767" s="31"/>
      <c r="G1767" s="31"/>
      <c r="H1767" s="31" t="n">
        <v>4</v>
      </c>
      <c r="I1767" s="32"/>
      <c r="J1767" s="4"/>
      <c r="K1767" s="46"/>
      <c r="L1767" s="34" t="str">
        <f aca="false">IF(ISBLANK(K1767),"a","b")</f>
        <v>a</v>
      </c>
      <c r="M1767" s="34" t="str">
        <f aca="false">IF(ISBLANK(B1767),"",IF(L1767="b",K1767,IF(L1767="a","")))</f>
        <v/>
      </c>
      <c r="N1767" s="35" t="n">
        <f aca="false">IF(ISBLANK(B1767),"",IF( ISBLANK(K1767), , IF( ISBLANK(O1767), 1,) ))</f>
        <v>0</v>
      </c>
      <c r="O1767" s="44"/>
      <c r="P1767" s="37" t="str">
        <f aca="false">IF(ISBLANK(O1767),"a","b")</f>
        <v>a</v>
      </c>
      <c r="Q1767" s="34" t="str">
        <f aca="false">IF(ISBLANK(B1767),"",IF(P1767="b",O1767,IF(P1767="a","")))</f>
        <v/>
      </c>
      <c r="R1767" s="35" t="n">
        <f aca="false">IF(ISBLANK(B1767),"",IF( ISBLANK(O1767), , 1))</f>
        <v>0</v>
      </c>
      <c r="S1767" s="38" t="str">
        <f aca="true">IF(ISBLANK(B1767),"",IF( ISBLANK(K1767), "" , IF( ISBLANK(O1767), (TODAY()-K1767)/365, (O1767-K1767)/365)) )</f>
        <v/>
      </c>
      <c r="T1767" s="38" t="str">
        <f aca="false">IF(ISBLANK(B1767),"",IF( ISBLANK(K1767), "" , IF( ISBLANK(O1767), ($Z$41-K1767)/365, (O1767-K1767)/365)) )</f>
        <v/>
      </c>
      <c r="U1767" s="38" t="str">
        <f aca="true">IF(ISBLANK(B1767),"",IF( ISBLANK(O1767), "", (TODAY()-O1767)/365))</f>
        <v/>
      </c>
      <c r="V1767" s="38" t="str">
        <f aca="false">IF(ISBLANK(B1767),"",IF( ISBLANK(O1767), "", ($Z$41-O1767)/365))</f>
        <v/>
      </c>
    </row>
    <row r="1768" customFormat="false" ht="15" hidden="false" customHeight="false" outlineLevel="0" collapsed="false">
      <c r="A1768" s="1" t="n">
        <v>1772</v>
      </c>
      <c r="B1768" s="28" t="n">
        <v>965</v>
      </c>
      <c r="C1768" s="29" t="n">
        <v>14</v>
      </c>
      <c r="D1768" s="30" t="str">
        <f aca="false">CONCATENATE(E1768,", ",F1768,", кв-ры: ",H1768,", агр: ",I1768,", ",W1768)</f>
        <v>Бумажников, 20, кв-ры: 1, агр: , </v>
      </c>
      <c r="E1768" s="31" t="s">
        <v>278</v>
      </c>
      <c r="F1768" s="31" t="n">
        <v>20</v>
      </c>
      <c r="G1768" s="31" t="n">
        <v>4</v>
      </c>
      <c r="H1768" s="31" t="n">
        <v>1</v>
      </c>
      <c r="I1768" s="32"/>
      <c r="J1768" s="4"/>
      <c r="K1768" s="46"/>
      <c r="L1768" s="34" t="str">
        <f aca="false">IF(ISBLANK(K1768),"a","b")</f>
        <v>a</v>
      </c>
      <c r="M1768" s="34" t="str">
        <f aca="false">IF(ISBLANK(B1768),"",IF(L1768="b",K1768,IF(L1768="a","")))</f>
        <v/>
      </c>
      <c r="N1768" s="35" t="n">
        <f aca="false">IF(ISBLANK(B1768),"",IF( ISBLANK(K1768), , IF( ISBLANK(O1768), 1,) ))</f>
        <v>0</v>
      </c>
      <c r="O1768" s="44"/>
      <c r="P1768" s="37" t="str">
        <f aca="false">IF(ISBLANK(O1768),"a","b")</f>
        <v>a</v>
      </c>
      <c r="Q1768" s="34" t="str">
        <f aca="false">IF(ISBLANK(B1768),"",IF(P1768="b",O1768,IF(P1768="a","")))</f>
        <v/>
      </c>
      <c r="R1768" s="35" t="n">
        <f aca="false">IF(ISBLANK(B1768),"",IF( ISBLANK(O1768), , 1))</f>
        <v>0</v>
      </c>
      <c r="S1768" s="38" t="str">
        <f aca="true">IF(ISBLANK(B1768),"",IF( ISBLANK(K1768), "" , IF( ISBLANK(O1768), (TODAY()-K1768)/365, (O1768-K1768)/365)) )</f>
        <v/>
      </c>
      <c r="T1768" s="38" t="str">
        <f aca="false">IF(ISBLANK(B1768),"",IF( ISBLANK(K1768), "" , IF( ISBLANK(O1768), ($Z$41-K1768)/365, (O1768-K1768)/365)) )</f>
        <v/>
      </c>
      <c r="U1768" s="38" t="str">
        <f aca="true">IF(ISBLANK(B1768),"",IF( ISBLANK(O1768), "", (TODAY()-O1768)/365))</f>
        <v/>
      </c>
      <c r="V1768" s="38" t="str">
        <f aca="false">IF(ISBLANK(B1768),"",IF( ISBLANK(O1768), "", ($Z$41-O1768)/365))</f>
        <v/>
      </c>
    </row>
    <row r="1769" customFormat="false" ht="15" hidden="false" customHeight="false" outlineLevel="0" collapsed="false">
      <c r="A1769" s="1" t="n">
        <v>1773</v>
      </c>
      <c r="B1769" s="28" t="n">
        <v>966</v>
      </c>
      <c r="C1769" s="29"/>
      <c r="D1769" s="30" t="str">
        <f aca="false">CONCATENATE(E1769,", ",F1769,", кв-ры: ",H1769,", агр: ",I1769,", ",W1769)</f>
        <v>, , кв-ры: 2, агр: , </v>
      </c>
      <c r="E1769" s="31"/>
      <c r="F1769" s="31"/>
      <c r="G1769" s="31"/>
      <c r="H1769" s="31" t="n">
        <v>2</v>
      </c>
      <c r="I1769" s="32"/>
      <c r="J1769" s="4"/>
      <c r="K1769" s="46"/>
      <c r="L1769" s="34" t="str">
        <f aca="false">IF(ISBLANK(K1769),"a","b")</f>
        <v>a</v>
      </c>
      <c r="M1769" s="34" t="str">
        <f aca="false">IF(ISBLANK(B1769),"",IF(L1769="b",K1769,IF(L1769="a","")))</f>
        <v/>
      </c>
      <c r="N1769" s="35" t="n">
        <f aca="false">IF(ISBLANK(B1769),"",IF( ISBLANK(K1769), , IF( ISBLANK(O1769), 1,) ))</f>
        <v>0</v>
      </c>
      <c r="O1769" s="44"/>
      <c r="P1769" s="37" t="str">
        <f aca="false">IF(ISBLANK(O1769),"a","b")</f>
        <v>a</v>
      </c>
      <c r="Q1769" s="34" t="str">
        <f aca="false">IF(ISBLANK(B1769),"",IF(P1769="b",O1769,IF(P1769="a","")))</f>
        <v/>
      </c>
      <c r="R1769" s="35" t="n">
        <f aca="false">IF(ISBLANK(B1769),"",IF( ISBLANK(O1769), , 1))</f>
        <v>0</v>
      </c>
      <c r="S1769" s="38" t="str">
        <f aca="true">IF(ISBLANK(B1769),"",IF( ISBLANK(K1769), "" , IF( ISBLANK(O1769), (TODAY()-K1769)/365, (O1769-K1769)/365)) )</f>
        <v/>
      </c>
      <c r="T1769" s="38" t="str">
        <f aca="false">IF(ISBLANK(B1769),"",IF( ISBLANK(K1769), "" , IF( ISBLANK(O1769), ($Z$41-K1769)/365, (O1769-K1769)/365)) )</f>
        <v/>
      </c>
      <c r="U1769" s="38" t="str">
        <f aca="true">IF(ISBLANK(B1769),"",IF( ISBLANK(O1769), "", (TODAY()-O1769)/365))</f>
        <v/>
      </c>
      <c r="V1769" s="38" t="str">
        <f aca="false">IF(ISBLANK(B1769),"",IF( ISBLANK(O1769), "", ($Z$41-O1769)/365))</f>
        <v/>
      </c>
    </row>
    <row r="1770" customFormat="false" ht="15" hidden="false" customHeight="false" outlineLevel="0" collapsed="false">
      <c r="A1770" s="1" t="n">
        <v>1774</v>
      </c>
      <c r="B1770" s="28" t="n">
        <v>967</v>
      </c>
      <c r="C1770" s="29"/>
      <c r="D1770" s="30" t="str">
        <f aca="false">CONCATENATE(E1770,", ",F1770,", кв-ры: ",H1770,", агр: ",I1770,", ",W1770)</f>
        <v>, , кв-ры: 3, агр: , </v>
      </c>
      <c r="E1770" s="31"/>
      <c r="F1770" s="31"/>
      <c r="G1770" s="31"/>
      <c r="H1770" s="31" t="n">
        <v>3</v>
      </c>
      <c r="I1770" s="32"/>
      <c r="J1770" s="4"/>
      <c r="K1770" s="46"/>
      <c r="L1770" s="34" t="str">
        <f aca="false">IF(ISBLANK(K1770),"a","b")</f>
        <v>a</v>
      </c>
      <c r="M1770" s="34" t="str">
        <f aca="false">IF(ISBLANK(B1770),"",IF(L1770="b",K1770,IF(L1770="a","")))</f>
        <v/>
      </c>
      <c r="N1770" s="35" t="n">
        <f aca="false">IF(ISBLANK(B1770),"",IF( ISBLANK(K1770), , IF( ISBLANK(O1770), 1,) ))</f>
        <v>0</v>
      </c>
      <c r="O1770" s="44"/>
      <c r="P1770" s="37" t="str">
        <f aca="false">IF(ISBLANK(O1770),"a","b")</f>
        <v>a</v>
      </c>
      <c r="Q1770" s="34" t="str">
        <f aca="false">IF(ISBLANK(B1770),"",IF(P1770="b",O1770,IF(P1770="a","")))</f>
        <v/>
      </c>
      <c r="R1770" s="35" t="n">
        <f aca="false">IF(ISBLANK(B1770),"",IF( ISBLANK(O1770), , 1))</f>
        <v>0</v>
      </c>
      <c r="S1770" s="38" t="str">
        <f aca="true">IF(ISBLANK(B1770),"",IF( ISBLANK(K1770), "" , IF( ISBLANK(O1770), (TODAY()-K1770)/365, (O1770-K1770)/365)) )</f>
        <v/>
      </c>
      <c r="T1770" s="38" t="str">
        <f aca="false">IF(ISBLANK(B1770),"",IF( ISBLANK(K1770), "" , IF( ISBLANK(O1770), ($Z$41-K1770)/365, (O1770-K1770)/365)) )</f>
        <v/>
      </c>
      <c r="U1770" s="38" t="str">
        <f aca="true">IF(ISBLANK(B1770),"",IF( ISBLANK(O1770), "", (TODAY()-O1770)/365))</f>
        <v/>
      </c>
      <c r="V1770" s="38" t="str">
        <f aca="false">IF(ISBLANK(B1770),"",IF( ISBLANK(O1770), "", ($Z$41-O1770)/365))</f>
        <v/>
      </c>
    </row>
    <row r="1771" customFormat="false" ht="15" hidden="false" customHeight="false" outlineLevel="0" collapsed="false">
      <c r="A1771" s="1" t="n">
        <v>1775</v>
      </c>
      <c r="B1771" s="28" t="n">
        <v>968</v>
      </c>
      <c r="C1771" s="29"/>
      <c r="D1771" s="30" t="str">
        <f aca="false">CONCATENATE(E1771,", ",F1771,", кв-ры: ",H1771,", агр: ",I1771,", ",W1771)</f>
        <v>, , кв-ры: 4, агр: , </v>
      </c>
      <c r="E1771" s="31"/>
      <c r="F1771" s="31"/>
      <c r="G1771" s="31"/>
      <c r="H1771" s="31" t="n">
        <v>4</v>
      </c>
      <c r="I1771" s="32"/>
      <c r="J1771" s="4"/>
      <c r="K1771" s="46"/>
      <c r="L1771" s="34" t="str">
        <f aca="false">IF(ISBLANK(K1771),"a","b")</f>
        <v>a</v>
      </c>
      <c r="M1771" s="34" t="str">
        <f aca="false">IF(ISBLANK(B1771),"",IF(L1771="b",K1771,IF(L1771="a","")))</f>
        <v/>
      </c>
      <c r="N1771" s="35" t="n">
        <f aca="false">IF(ISBLANK(B1771),"",IF( ISBLANK(K1771), , IF( ISBLANK(O1771), 1,) ))</f>
        <v>0</v>
      </c>
      <c r="O1771" s="44"/>
      <c r="P1771" s="37" t="str">
        <f aca="false">IF(ISBLANK(O1771),"a","b")</f>
        <v>a</v>
      </c>
      <c r="Q1771" s="34" t="str">
        <f aca="false">IF(ISBLANK(B1771),"",IF(P1771="b",O1771,IF(P1771="a","")))</f>
        <v/>
      </c>
      <c r="R1771" s="35" t="n">
        <f aca="false">IF(ISBLANK(B1771),"",IF( ISBLANK(O1771), , 1))</f>
        <v>0</v>
      </c>
      <c r="S1771" s="38" t="str">
        <f aca="true">IF(ISBLANK(B1771),"",IF( ISBLANK(K1771), "" , IF( ISBLANK(O1771), (TODAY()-K1771)/365, (O1771-K1771)/365)) )</f>
        <v/>
      </c>
      <c r="T1771" s="38" t="str">
        <f aca="false">IF(ISBLANK(B1771),"",IF( ISBLANK(K1771), "" , IF( ISBLANK(O1771), ($Z$41-K1771)/365, (O1771-K1771)/365)) )</f>
        <v/>
      </c>
      <c r="U1771" s="38" t="str">
        <f aca="true">IF(ISBLANK(B1771),"",IF( ISBLANK(O1771), "", (TODAY()-O1771)/365))</f>
        <v/>
      </c>
      <c r="V1771" s="38" t="str">
        <f aca="false">IF(ISBLANK(B1771),"",IF( ISBLANK(O1771), "", ($Z$41-O1771)/365))</f>
        <v/>
      </c>
    </row>
    <row r="1772" customFormat="false" ht="15" hidden="false" customHeight="false" outlineLevel="0" collapsed="false">
      <c r="A1772" s="1" t="n">
        <v>1776</v>
      </c>
      <c r="B1772" s="28" t="n">
        <v>969</v>
      </c>
      <c r="C1772" s="29" t="n">
        <v>15</v>
      </c>
      <c r="D1772" s="30" t="str">
        <f aca="false">CONCATENATE(E1772,", ",F1772,", кв-ры: ",H1772,", агр: ",I1772,", ",W1772)</f>
        <v>Бумажников, 19, кв-ры: 1, агр: , </v>
      </c>
      <c r="E1772" s="31" t="s">
        <v>278</v>
      </c>
      <c r="F1772" s="31" t="n">
        <v>19</v>
      </c>
      <c r="G1772" s="31" t="n">
        <v>3</v>
      </c>
      <c r="H1772" s="31" t="n">
        <v>1</v>
      </c>
      <c r="I1772" s="32"/>
      <c r="J1772" s="4"/>
      <c r="K1772" s="46"/>
      <c r="L1772" s="34" t="str">
        <f aca="false">IF(ISBLANK(K1772),"a","b")</f>
        <v>a</v>
      </c>
      <c r="M1772" s="34" t="str">
        <f aca="false">IF(ISBLANK(B1772),"",IF(L1772="b",K1772,IF(L1772="a","")))</f>
        <v/>
      </c>
      <c r="N1772" s="35" t="n">
        <f aca="false">IF(ISBLANK(B1772),"",IF( ISBLANK(K1772), , IF( ISBLANK(O1772), 1,) ))</f>
        <v>0</v>
      </c>
      <c r="O1772" s="44"/>
      <c r="P1772" s="37" t="str">
        <f aca="false">IF(ISBLANK(O1772),"a","b")</f>
        <v>a</v>
      </c>
      <c r="Q1772" s="34" t="str">
        <f aca="false">IF(ISBLANK(B1772),"",IF(P1772="b",O1772,IF(P1772="a","")))</f>
        <v/>
      </c>
      <c r="R1772" s="35" t="n">
        <f aca="false">IF(ISBLANK(B1772),"",IF( ISBLANK(O1772), , 1))</f>
        <v>0</v>
      </c>
      <c r="S1772" s="38" t="str">
        <f aca="true">IF(ISBLANK(B1772),"",IF( ISBLANK(K1772), "" , IF( ISBLANK(O1772), (TODAY()-K1772)/365, (O1772-K1772)/365)) )</f>
        <v/>
      </c>
      <c r="T1772" s="38" t="str">
        <f aca="false">IF(ISBLANK(B1772),"",IF( ISBLANK(K1772), "" , IF( ISBLANK(O1772), ($Z$41-K1772)/365, (O1772-K1772)/365)) )</f>
        <v/>
      </c>
      <c r="U1772" s="38" t="str">
        <f aca="true">IF(ISBLANK(B1772),"",IF( ISBLANK(O1772), "", (TODAY()-O1772)/365))</f>
        <v/>
      </c>
      <c r="V1772" s="38" t="str">
        <f aca="false">IF(ISBLANK(B1772),"",IF( ISBLANK(O1772), "", ($Z$41-O1772)/365))</f>
        <v/>
      </c>
    </row>
    <row r="1773" customFormat="false" ht="15" hidden="false" customHeight="false" outlineLevel="0" collapsed="false">
      <c r="A1773" s="1" t="n">
        <v>1777</v>
      </c>
      <c r="B1773" s="28" t="n">
        <v>970</v>
      </c>
      <c r="C1773" s="29"/>
      <c r="D1773" s="30" t="str">
        <f aca="false">CONCATENATE(E1773,", ",F1773,", кв-ры: ",H1773,", агр: ",I1773,", ",W1773)</f>
        <v>, , кв-ры: 2, агр: , </v>
      </c>
      <c r="E1773" s="31"/>
      <c r="F1773" s="31"/>
      <c r="G1773" s="31"/>
      <c r="H1773" s="31" t="n">
        <v>2</v>
      </c>
      <c r="I1773" s="32"/>
      <c r="J1773" s="4"/>
      <c r="K1773" s="46"/>
      <c r="L1773" s="34" t="str">
        <f aca="false">IF(ISBLANK(K1773),"a","b")</f>
        <v>a</v>
      </c>
      <c r="M1773" s="34" t="str">
        <f aca="false">IF(ISBLANK(B1773),"",IF(L1773="b",K1773,IF(L1773="a","")))</f>
        <v/>
      </c>
      <c r="N1773" s="35" t="n">
        <f aca="false">IF(ISBLANK(B1773),"",IF( ISBLANK(K1773), , IF( ISBLANK(O1773), 1,) ))</f>
        <v>0</v>
      </c>
      <c r="O1773" s="44"/>
      <c r="P1773" s="37" t="str">
        <f aca="false">IF(ISBLANK(O1773),"a","b")</f>
        <v>a</v>
      </c>
      <c r="Q1773" s="34" t="str">
        <f aca="false">IF(ISBLANK(B1773),"",IF(P1773="b",O1773,IF(P1773="a","")))</f>
        <v/>
      </c>
      <c r="R1773" s="35" t="n">
        <f aca="false">IF(ISBLANK(B1773),"",IF( ISBLANK(O1773), , 1))</f>
        <v>0</v>
      </c>
      <c r="S1773" s="38" t="str">
        <f aca="true">IF(ISBLANK(B1773),"",IF( ISBLANK(K1773), "" , IF( ISBLANK(O1773), (TODAY()-K1773)/365, (O1773-K1773)/365)) )</f>
        <v/>
      </c>
      <c r="T1773" s="38" t="str">
        <f aca="false">IF(ISBLANK(B1773),"",IF( ISBLANK(K1773), "" , IF( ISBLANK(O1773), ($Z$41-K1773)/365, (O1773-K1773)/365)) )</f>
        <v/>
      </c>
      <c r="U1773" s="38" t="str">
        <f aca="true">IF(ISBLANK(B1773),"",IF( ISBLANK(O1773), "", (TODAY()-O1773)/365))</f>
        <v/>
      </c>
      <c r="V1773" s="38" t="str">
        <f aca="false">IF(ISBLANK(B1773),"",IF( ISBLANK(O1773), "", ($Z$41-O1773)/365))</f>
        <v/>
      </c>
    </row>
    <row r="1774" customFormat="false" ht="15" hidden="false" customHeight="false" outlineLevel="0" collapsed="false">
      <c r="A1774" s="1" t="n">
        <v>1778</v>
      </c>
      <c r="B1774" s="28" t="n">
        <v>971</v>
      </c>
      <c r="C1774" s="29"/>
      <c r="D1774" s="30" t="str">
        <f aca="false">CONCATENATE(E1774,", ",F1774,", кв-ры: ",H1774,", агр: ",I1774,", ",W1774)</f>
        <v>, , кв-ры: 3, агр: , </v>
      </c>
      <c r="E1774" s="31"/>
      <c r="F1774" s="31"/>
      <c r="G1774" s="31"/>
      <c r="H1774" s="31" t="n">
        <v>3</v>
      </c>
      <c r="I1774" s="32"/>
      <c r="J1774" s="4"/>
      <c r="K1774" s="46"/>
      <c r="L1774" s="34" t="str">
        <f aca="false">IF(ISBLANK(K1774),"a","b")</f>
        <v>a</v>
      </c>
      <c r="M1774" s="34" t="str">
        <f aca="false">IF(ISBLANK(B1774),"",IF(L1774="b",K1774,IF(L1774="a","")))</f>
        <v/>
      </c>
      <c r="N1774" s="35" t="n">
        <f aca="false">IF(ISBLANK(B1774),"",IF( ISBLANK(K1774), , IF( ISBLANK(O1774), 1,) ))</f>
        <v>0</v>
      </c>
      <c r="O1774" s="44"/>
      <c r="P1774" s="37" t="str">
        <f aca="false">IF(ISBLANK(O1774),"a","b")</f>
        <v>a</v>
      </c>
      <c r="Q1774" s="34" t="str">
        <f aca="false">IF(ISBLANK(B1774),"",IF(P1774="b",O1774,IF(P1774="a","")))</f>
        <v/>
      </c>
      <c r="R1774" s="35" t="n">
        <f aca="false">IF(ISBLANK(B1774),"",IF( ISBLANK(O1774), , 1))</f>
        <v>0</v>
      </c>
      <c r="S1774" s="38" t="str">
        <f aca="true">IF(ISBLANK(B1774),"",IF( ISBLANK(K1774), "" , IF( ISBLANK(O1774), (TODAY()-K1774)/365, (O1774-K1774)/365)) )</f>
        <v/>
      </c>
      <c r="T1774" s="38" t="str">
        <f aca="false">IF(ISBLANK(B1774),"",IF( ISBLANK(K1774), "" , IF( ISBLANK(O1774), ($Z$41-K1774)/365, (O1774-K1774)/365)) )</f>
        <v/>
      </c>
      <c r="U1774" s="38" t="str">
        <f aca="true">IF(ISBLANK(B1774),"",IF( ISBLANK(O1774), "", (TODAY()-O1774)/365))</f>
        <v/>
      </c>
      <c r="V1774" s="38" t="str">
        <f aca="false">IF(ISBLANK(B1774),"",IF( ISBLANK(O1774), "", ($Z$41-O1774)/365))</f>
        <v/>
      </c>
    </row>
    <row r="1775" customFormat="false" ht="15" hidden="false" customHeight="false" outlineLevel="0" collapsed="false">
      <c r="A1775" s="1" t="n">
        <v>1779</v>
      </c>
      <c r="B1775" s="28" t="n">
        <v>972</v>
      </c>
      <c r="C1775" s="29" t="n">
        <v>16</v>
      </c>
      <c r="D1775" s="30" t="str">
        <f aca="false">CONCATENATE(E1775,", ",F1775,", кв-ры: ",H1775,", агр: ",I1775,", ",W1775)</f>
        <v>Бумажников, 17, кв-ры: 1, агр: письма, </v>
      </c>
      <c r="E1775" s="31" t="s">
        <v>278</v>
      </c>
      <c r="F1775" s="31" t="n">
        <v>17</v>
      </c>
      <c r="G1775" s="31" t="n">
        <v>2</v>
      </c>
      <c r="H1775" s="31" t="n">
        <v>1</v>
      </c>
      <c r="I1775" s="32" t="s">
        <v>279</v>
      </c>
      <c r="J1775" s="4"/>
      <c r="K1775" s="46"/>
      <c r="L1775" s="34" t="str">
        <f aca="false">IF(ISBLANK(K1775),"a","b")</f>
        <v>a</v>
      </c>
      <c r="M1775" s="34" t="str">
        <f aca="false">IF(ISBLANK(B1775),"",IF(L1775="b",K1775,IF(L1775="a","")))</f>
        <v/>
      </c>
      <c r="N1775" s="35" t="n">
        <f aca="false">IF(ISBLANK(B1775),"",IF( ISBLANK(K1775), , IF( ISBLANK(O1775), 1,) ))</f>
        <v>0</v>
      </c>
      <c r="O1775" s="44"/>
      <c r="P1775" s="37" t="str">
        <f aca="false">IF(ISBLANK(O1775),"a","b")</f>
        <v>a</v>
      </c>
      <c r="Q1775" s="34" t="str">
        <f aca="false">IF(ISBLANK(B1775),"",IF(P1775="b",O1775,IF(P1775="a","")))</f>
        <v/>
      </c>
      <c r="R1775" s="35" t="n">
        <f aca="false">IF(ISBLANK(B1775),"",IF( ISBLANK(O1775), , 1))</f>
        <v>0</v>
      </c>
      <c r="S1775" s="38" t="str">
        <f aca="true">IF(ISBLANK(B1775),"",IF( ISBLANK(K1775), "" , IF( ISBLANK(O1775), (TODAY()-K1775)/365, (O1775-K1775)/365)) )</f>
        <v/>
      </c>
      <c r="T1775" s="38" t="str">
        <f aca="false">IF(ISBLANK(B1775),"",IF( ISBLANK(K1775), "" , IF( ISBLANK(O1775), ($Z$41-K1775)/365, (O1775-K1775)/365)) )</f>
        <v/>
      </c>
      <c r="U1775" s="38" t="str">
        <f aca="true">IF(ISBLANK(B1775),"",IF( ISBLANK(O1775), "", (TODAY()-O1775)/365))</f>
        <v/>
      </c>
      <c r="V1775" s="38" t="str">
        <f aca="false">IF(ISBLANK(B1775),"",IF( ISBLANK(O1775), "", ($Z$41-O1775)/365))</f>
        <v/>
      </c>
    </row>
    <row r="1776" customFormat="false" ht="15" hidden="false" customHeight="false" outlineLevel="0" collapsed="false">
      <c r="A1776" s="1" t="n">
        <v>1780</v>
      </c>
      <c r="B1776" s="28" t="n">
        <v>973</v>
      </c>
      <c r="C1776" s="29"/>
      <c r="D1776" s="30" t="str">
        <f aca="false">CONCATENATE(E1776,", ",F1776,", кв-ры: ",H1776,", агр: ",I1776,", ",W1776)</f>
        <v>, , кв-ры: 2, агр: , </v>
      </c>
      <c r="E1776" s="31"/>
      <c r="F1776" s="31"/>
      <c r="G1776" s="31"/>
      <c r="H1776" s="31" t="n">
        <v>2</v>
      </c>
      <c r="I1776" s="32"/>
      <c r="J1776" s="4"/>
      <c r="K1776" s="46"/>
      <c r="L1776" s="34" t="str">
        <f aca="false">IF(ISBLANK(K1776),"a","b")</f>
        <v>a</v>
      </c>
      <c r="M1776" s="34" t="str">
        <f aca="false">IF(ISBLANK(B1776),"",IF(L1776="b",K1776,IF(L1776="a","")))</f>
        <v/>
      </c>
      <c r="N1776" s="35" t="n">
        <f aca="false">IF(ISBLANK(B1776),"",IF( ISBLANK(K1776), , IF( ISBLANK(O1776), 1,) ))</f>
        <v>0</v>
      </c>
      <c r="O1776" s="44"/>
      <c r="P1776" s="37" t="str">
        <f aca="false">IF(ISBLANK(O1776),"a","b")</f>
        <v>a</v>
      </c>
      <c r="Q1776" s="34" t="str">
        <f aca="false">IF(ISBLANK(B1776),"",IF(P1776="b",O1776,IF(P1776="a","")))</f>
        <v/>
      </c>
      <c r="R1776" s="35" t="n">
        <f aca="false">IF(ISBLANK(B1776),"",IF( ISBLANK(O1776), , 1))</f>
        <v>0</v>
      </c>
      <c r="S1776" s="38" t="str">
        <f aca="true">IF(ISBLANK(B1776),"",IF( ISBLANK(K1776), "" , IF( ISBLANK(O1776), (TODAY()-K1776)/365, (O1776-K1776)/365)) )</f>
        <v/>
      </c>
      <c r="T1776" s="38" t="str">
        <f aca="false">IF(ISBLANK(B1776),"",IF( ISBLANK(K1776), "" , IF( ISBLANK(O1776), ($Z$41-K1776)/365, (O1776-K1776)/365)) )</f>
        <v/>
      </c>
      <c r="U1776" s="38" t="str">
        <f aca="true">IF(ISBLANK(B1776),"",IF( ISBLANK(O1776), "", (TODAY()-O1776)/365))</f>
        <v/>
      </c>
      <c r="V1776" s="38" t="str">
        <f aca="false">IF(ISBLANK(B1776),"",IF( ISBLANK(O1776), "", ($Z$41-O1776)/365))</f>
        <v/>
      </c>
    </row>
    <row r="1777" customFormat="false" ht="15" hidden="false" customHeight="false" outlineLevel="0" collapsed="false">
      <c r="A1777" s="1" t="n">
        <v>1781</v>
      </c>
      <c r="B1777" s="28" t="n">
        <v>974</v>
      </c>
      <c r="C1777" s="29" t="n">
        <v>17</v>
      </c>
      <c r="D1777" s="30" t="str">
        <f aca="false">CONCATENATE(E1777,", ",F1777,", кв-ры: ",H1777,", агр: ",I1777,", ",W1777)</f>
        <v>Бумажников, 24, кв-ры: 1, агр: , </v>
      </c>
      <c r="E1777" s="31" t="s">
        <v>278</v>
      </c>
      <c r="F1777" s="31" t="n">
        <v>24</v>
      </c>
      <c r="G1777" s="31" t="n">
        <v>1</v>
      </c>
      <c r="H1777" s="31" t="n">
        <v>1</v>
      </c>
      <c r="I1777" s="32"/>
      <c r="J1777" s="4"/>
      <c r="K1777" s="46"/>
      <c r="L1777" s="34" t="str">
        <f aca="false">IF(ISBLANK(K1777),"a","b")</f>
        <v>a</v>
      </c>
      <c r="M1777" s="34" t="str">
        <f aca="false">IF(ISBLANK(B1777),"",IF(L1777="b",K1777,IF(L1777="a","")))</f>
        <v/>
      </c>
      <c r="N1777" s="35" t="n">
        <f aca="false">IF(ISBLANK(B1777),"",IF( ISBLANK(K1777), , IF( ISBLANK(O1777), 1,) ))</f>
        <v>0</v>
      </c>
      <c r="O1777" s="44"/>
      <c r="P1777" s="37" t="str">
        <f aca="false">IF(ISBLANK(O1777),"a","b")</f>
        <v>a</v>
      </c>
      <c r="Q1777" s="34" t="str">
        <f aca="false">IF(ISBLANK(B1777),"",IF(P1777="b",O1777,IF(P1777="a","")))</f>
        <v/>
      </c>
      <c r="R1777" s="35" t="n">
        <f aca="false">IF(ISBLANK(B1777),"",IF( ISBLANK(O1777), , 1))</f>
        <v>0</v>
      </c>
      <c r="S1777" s="38" t="str">
        <f aca="true">IF(ISBLANK(B1777),"",IF( ISBLANK(K1777), "" , IF( ISBLANK(O1777), (TODAY()-K1777)/365, (O1777-K1777)/365)) )</f>
        <v/>
      </c>
      <c r="T1777" s="38" t="str">
        <f aca="false">IF(ISBLANK(B1777),"",IF( ISBLANK(K1777), "" , IF( ISBLANK(O1777), ($Z$41-K1777)/365, (O1777-K1777)/365)) )</f>
        <v/>
      </c>
      <c r="U1777" s="38" t="str">
        <f aca="true">IF(ISBLANK(B1777),"",IF( ISBLANK(O1777), "", (TODAY()-O1777)/365))</f>
        <v/>
      </c>
      <c r="V1777" s="38" t="str">
        <f aca="false">IF(ISBLANK(B1777),"",IF( ISBLANK(O1777), "", ($Z$41-O1777)/365))</f>
        <v/>
      </c>
    </row>
    <row r="1778" customFormat="false" ht="15" hidden="false" customHeight="false" outlineLevel="0" collapsed="false">
      <c r="A1778" s="1" t="n">
        <v>1782</v>
      </c>
      <c r="B1778" s="28" t="n">
        <v>975</v>
      </c>
      <c r="C1778" s="29" t="n">
        <v>18</v>
      </c>
      <c r="D1778" s="30" t="str">
        <f aca="false">CONCATENATE(E1778,", ",F1778,", кв-ры: ",H1778,", агр: ",I1778,", ",W1778)</f>
        <v>Бумажников, 15, кв-ры: 1, агр: , </v>
      </c>
      <c r="E1778" s="31" t="s">
        <v>278</v>
      </c>
      <c r="F1778" s="31" t="n">
        <v>15</v>
      </c>
      <c r="G1778" s="31" t="n">
        <v>1</v>
      </c>
      <c r="H1778" s="31" t="n">
        <v>1</v>
      </c>
      <c r="I1778" s="32"/>
      <c r="J1778" s="4"/>
      <c r="K1778" s="46"/>
      <c r="L1778" s="34" t="str">
        <f aca="false">IF(ISBLANK(K1778),"a","b")</f>
        <v>a</v>
      </c>
      <c r="M1778" s="34" t="str">
        <f aca="false">IF(ISBLANK(B1778),"",IF(L1778="b",K1778,IF(L1778="a","")))</f>
        <v/>
      </c>
      <c r="N1778" s="35" t="n">
        <f aca="false">IF(ISBLANK(B1778),"",IF( ISBLANK(K1778), , IF( ISBLANK(O1778), 1,) ))</f>
        <v>0</v>
      </c>
      <c r="O1778" s="44"/>
      <c r="P1778" s="37" t="str">
        <f aca="false">IF(ISBLANK(O1778),"a","b")</f>
        <v>a</v>
      </c>
      <c r="Q1778" s="34" t="str">
        <f aca="false">IF(ISBLANK(B1778),"",IF(P1778="b",O1778,IF(P1778="a","")))</f>
        <v/>
      </c>
      <c r="R1778" s="35" t="n">
        <f aca="false">IF(ISBLANK(B1778),"",IF( ISBLANK(O1778), , 1))</f>
        <v>0</v>
      </c>
      <c r="S1778" s="38" t="str">
        <f aca="true">IF(ISBLANK(B1778),"",IF( ISBLANK(K1778), "" , IF( ISBLANK(O1778), (TODAY()-K1778)/365, (O1778-K1778)/365)) )</f>
        <v/>
      </c>
      <c r="T1778" s="38" t="str">
        <f aca="false">IF(ISBLANK(B1778),"",IF( ISBLANK(K1778), "" , IF( ISBLANK(O1778), ($Z$41-K1778)/365, (O1778-K1778)/365)) )</f>
        <v/>
      </c>
      <c r="U1778" s="38" t="str">
        <f aca="true">IF(ISBLANK(B1778),"",IF( ISBLANK(O1778), "", (TODAY()-O1778)/365))</f>
        <v/>
      </c>
      <c r="V1778" s="38" t="str">
        <f aca="false">IF(ISBLANK(B1778),"",IF( ISBLANK(O1778), "", ($Z$41-O1778)/365))</f>
        <v/>
      </c>
    </row>
    <row r="1779" customFormat="false" ht="15" hidden="false" customHeight="false" outlineLevel="0" collapsed="false">
      <c r="A1779" s="1" t="n">
        <v>1783</v>
      </c>
      <c r="B1779" s="28" t="n">
        <v>976</v>
      </c>
      <c r="C1779" s="29" t="n">
        <v>1</v>
      </c>
      <c r="D1779" s="30" t="str">
        <f aca="false">CONCATENATE(E1779,", ",F1779,", кв-ры: ",H1779,", агр: ",I1779,", ",W1779)</f>
        <v> Портовая, 5, кв-ры: 1, агр: , </v>
      </c>
      <c r="E1779" s="31" t="s">
        <v>280</v>
      </c>
      <c r="F1779" s="31" t="n">
        <v>5</v>
      </c>
      <c r="G1779" s="31" t="n">
        <v>8</v>
      </c>
      <c r="H1779" s="31" t="n">
        <v>1</v>
      </c>
      <c r="I1779" s="32"/>
      <c r="J1779" s="4"/>
      <c r="K1779" s="46"/>
      <c r="L1779" s="34" t="str">
        <f aca="false">IF(ISBLANK(K1779),"a","b")</f>
        <v>a</v>
      </c>
      <c r="M1779" s="34" t="str">
        <f aca="false">IF(ISBLANK(B1779),"",IF(L1779="b",K1779,IF(L1779="a","")))</f>
        <v/>
      </c>
      <c r="N1779" s="35" t="n">
        <f aca="false">IF(ISBLANK(B1779),"",IF( ISBLANK(K1779), , IF( ISBLANK(O1779), 1,) ))</f>
        <v>0</v>
      </c>
      <c r="O1779" s="44"/>
      <c r="P1779" s="37" t="str">
        <f aca="false">IF(ISBLANK(O1779),"a","b")</f>
        <v>a</v>
      </c>
      <c r="Q1779" s="34" t="str">
        <f aca="false">IF(ISBLANK(B1779),"",IF(P1779="b",O1779,IF(P1779="a","")))</f>
        <v/>
      </c>
      <c r="R1779" s="35" t="n">
        <f aca="false">IF(ISBLANK(B1779),"",IF( ISBLANK(O1779), , 1))</f>
        <v>0</v>
      </c>
      <c r="S1779" s="38" t="str">
        <f aca="true">IF(ISBLANK(B1779),"",IF( ISBLANK(K1779), "" , IF( ISBLANK(O1779), (TODAY()-K1779)/365, (O1779-K1779)/365)) )</f>
        <v/>
      </c>
      <c r="T1779" s="38" t="str">
        <f aca="false">IF(ISBLANK(B1779),"",IF( ISBLANK(K1779), "" , IF( ISBLANK(O1779), ($Z$41-K1779)/365, (O1779-K1779)/365)) )</f>
        <v/>
      </c>
      <c r="U1779" s="38" t="str">
        <f aca="true">IF(ISBLANK(B1779),"",IF( ISBLANK(O1779), "", (TODAY()-O1779)/365))</f>
        <v/>
      </c>
      <c r="V1779" s="38" t="str">
        <f aca="false">IF(ISBLANK(B1779),"",IF( ISBLANK(O1779), "", ($Z$41-O1779)/365))</f>
        <v/>
      </c>
    </row>
    <row r="1780" customFormat="false" ht="15" hidden="false" customHeight="false" outlineLevel="0" collapsed="false">
      <c r="A1780" s="1" t="n">
        <v>1784</v>
      </c>
      <c r="B1780" s="28" t="n">
        <v>977</v>
      </c>
      <c r="C1780" s="29"/>
      <c r="D1780" s="30" t="str">
        <f aca="false">CONCATENATE(E1780,", ",F1780,", кв-ры: ",H1780,", агр: ",I1780,", ",W1780)</f>
        <v>, , кв-ры: 2, агр: , </v>
      </c>
      <c r="E1780" s="31"/>
      <c r="F1780" s="31"/>
      <c r="G1780" s="31"/>
      <c r="H1780" s="31" t="n">
        <v>2</v>
      </c>
      <c r="I1780" s="32"/>
      <c r="J1780" s="4"/>
      <c r="K1780" s="46"/>
      <c r="L1780" s="34" t="str">
        <f aca="false">IF(ISBLANK(K1780),"a","b")</f>
        <v>a</v>
      </c>
      <c r="M1780" s="34" t="str">
        <f aca="false">IF(ISBLANK(B1780),"",IF(L1780="b",K1780,IF(L1780="a","")))</f>
        <v/>
      </c>
      <c r="N1780" s="35" t="n">
        <f aca="false">IF(ISBLANK(B1780),"",IF( ISBLANK(K1780), , IF( ISBLANK(O1780), 1,) ))</f>
        <v>0</v>
      </c>
      <c r="O1780" s="44"/>
      <c r="P1780" s="37" t="str">
        <f aca="false">IF(ISBLANK(O1780),"a","b")</f>
        <v>a</v>
      </c>
      <c r="Q1780" s="34" t="str">
        <f aca="false">IF(ISBLANK(B1780),"",IF(P1780="b",O1780,IF(P1780="a","")))</f>
        <v/>
      </c>
      <c r="R1780" s="35" t="n">
        <f aca="false">IF(ISBLANK(B1780),"",IF( ISBLANK(O1780), , 1))</f>
        <v>0</v>
      </c>
      <c r="S1780" s="38" t="str">
        <f aca="true">IF(ISBLANK(B1780),"",IF( ISBLANK(K1780), "" , IF( ISBLANK(O1780), (TODAY()-K1780)/365, (O1780-K1780)/365)) )</f>
        <v/>
      </c>
      <c r="T1780" s="38" t="str">
        <f aca="false">IF(ISBLANK(B1780),"",IF( ISBLANK(K1780), "" , IF( ISBLANK(O1780), ($Z$41-K1780)/365, (O1780-K1780)/365)) )</f>
        <v/>
      </c>
      <c r="U1780" s="38" t="str">
        <f aca="true">IF(ISBLANK(B1780),"",IF( ISBLANK(O1780), "", (TODAY()-O1780)/365))</f>
        <v/>
      </c>
      <c r="V1780" s="38" t="str">
        <f aca="false">IF(ISBLANK(B1780),"",IF( ISBLANK(O1780), "", ($Z$41-O1780)/365))</f>
        <v/>
      </c>
    </row>
    <row r="1781" customFormat="false" ht="15" hidden="false" customHeight="false" outlineLevel="0" collapsed="false">
      <c r="A1781" s="1" t="n">
        <v>1785</v>
      </c>
      <c r="B1781" s="28" t="n">
        <v>978</v>
      </c>
      <c r="C1781" s="29"/>
      <c r="D1781" s="30" t="str">
        <f aca="false">CONCATENATE(E1781,", ",F1781,", кв-ры: ",H1781,", агр: ",I1781,", ",W1781)</f>
        <v>, , кв-ры: 3, агр: , </v>
      </c>
      <c r="E1781" s="31"/>
      <c r="F1781" s="31"/>
      <c r="G1781" s="31"/>
      <c r="H1781" s="31" t="n">
        <v>3</v>
      </c>
      <c r="I1781" s="32"/>
      <c r="J1781" s="4"/>
      <c r="K1781" s="46"/>
      <c r="L1781" s="34" t="str">
        <f aca="false">IF(ISBLANK(K1781),"a","b")</f>
        <v>a</v>
      </c>
      <c r="M1781" s="34" t="str">
        <f aca="false">IF(ISBLANK(B1781),"",IF(L1781="b",K1781,IF(L1781="a","")))</f>
        <v/>
      </c>
      <c r="N1781" s="35" t="n">
        <f aca="false">IF(ISBLANK(B1781),"",IF( ISBLANK(K1781), , IF( ISBLANK(O1781), 1,) ))</f>
        <v>0</v>
      </c>
      <c r="O1781" s="44"/>
      <c r="P1781" s="37" t="str">
        <f aca="false">IF(ISBLANK(O1781),"a","b")</f>
        <v>a</v>
      </c>
      <c r="Q1781" s="34" t="str">
        <f aca="false">IF(ISBLANK(B1781),"",IF(P1781="b",O1781,IF(P1781="a","")))</f>
        <v/>
      </c>
      <c r="R1781" s="35" t="n">
        <f aca="false">IF(ISBLANK(B1781),"",IF( ISBLANK(O1781), , 1))</f>
        <v>0</v>
      </c>
      <c r="S1781" s="38" t="str">
        <f aca="true">IF(ISBLANK(B1781),"",IF( ISBLANK(K1781), "" , IF( ISBLANK(O1781), (TODAY()-K1781)/365, (O1781-K1781)/365)) )</f>
        <v/>
      </c>
      <c r="T1781" s="38" t="str">
        <f aca="false">IF(ISBLANK(B1781),"",IF( ISBLANK(K1781), "" , IF( ISBLANK(O1781), ($Z$41-K1781)/365, (O1781-K1781)/365)) )</f>
        <v/>
      </c>
      <c r="U1781" s="38" t="str">
        <f aca="true">IF(ISBLANK(B1781),"",IF( ISBLANK(O1781), "", (TODAY()-O1781)/365))</f>
        <v/>
      </c>
      <c r="V1781" s="38" t="str">
        <f aca="false">IF(ISBLANK(B1781),"",IF( ISBLANK(O1781), "", ($Z$41-O1781)/365))</f>
        <v/>
      </c>
    </row>
    <row r="1782" customFormat="false" ht="15" hidden="false" customHeight="false" outlineLevel="0" collapsed="false">
      <c r="A1782" s="1" t="n">
        <v>1786</v>
      </c>
      <c r="B1782" s="28" t="n">
        <v>979</v>
      </c>
      <c r="C1782" s="29"/>
      <c r="D1782" s="30" t="str">
        <f aca="false">CONCATENATE(E1782,", ",F1782,", кв-ры: ",H1782,", агр: ",I1782,", ",W1782)</f>
        <v>, , кв-ры: 4, агр: , </v>
      </c>
      <c r="E1782" s="31"/>
      <c r="F1782" s="31"/>
      <c r="G1782" s="31"/>
      <c r="H1782" s="31" t="n">
        <v>4</v>
      </c>
      <c r="I1782" s="32"/>
      <c r="J1782" s="4"/>
      <c r="K1782" s="46"/>
      <c r="L1782" s="34" t="str">
        <f aca="false">IF(ISBLANK(K1782),"a","b")</f>
        <v>a</v>
      </c>
      <c r="M1782" s="34" t="str">
        <f aca="false">IF(ISBLANK(B1782),"",IF(L1782="b",K1782,IF(L1782="a","")))</f>
        <v/>
      </c>
      <c r="N1782" s="35" t="n">
        <f aca="false">IF(ISBLANK(B1782),"",IF( ISBLANK(K1782), , IF( ISBLANK(O1782), 1,) ))</f>
        <v>0</v>
      </c>
      <c r="O1782" s="44"/>
      <c r="P1782" s="37" t="str">
        <f aca="false">IF(ISBLANK(O1782),"a","b")</f>
        <v>a</v>
      </c>
      <c r="Q1782" s="34" t="str">
        <f aca="false">IF(ISBLANK(B1782),"",IF(P1782="b",O1782,IF(P1782="a","")))</f>
        <v/>
      </c>
      <c r="R1782" s="35" t="n">
        <f aca="false">IF(ISBLANK(B1782),"",IF( ISBLANK(O1782), , 1))</f>
        <v>0</v>
      </c>
      <c r="S1782" s="38" t="str">
        <f aca="true">IF(ISBLANK(B1782),"",IF( ISBLANK(K1782), "" , IF( ISBLANK(O1782), (TODAY()-K1782)/365, (O1782-K1782)/365)) )</f>
        <v/>
      </c>
      <c r="T1782" s="38" t="str">
        <f aca="false">IF(ISBLANK(B1782),"",IF( ISBLANK(K1782), "" , IF( ISBLANK(O1782), ($Z$41-K1782)/365, (O1782-K1782)/365)) )</f>
        <v/>
      </c>
      <c r="U1782" s="38" t="str">
        <f aca="true">IF(ISBLANK(B1782),"",IF( ISBLANK(O1782), "", (TODAY()-O1782)/365))</f>
        <v/>
      </c>
      <c r="V1782" s="38" t="str">
        <f aca="false">IF(ISBLANK(B1782),"",IF( ISBLANK(O1782), "", ($Z$41-O1782)/365))</f>
        <v/>
      </c>
    </row>
    <row r="1783" customFormat="false" ht="15" hidden="false" customHeight="false" outlineLevel="0" collapsed="false">
      <c r="A1783" s="1" t="n">
        <v>1787</v>
      </c>
      <c r="B1783" s="28" t="n">
        <v>980</v>
      </c>
      <c r="C1783" s="29"/>
      <c r="D1783" s="30" t="str">
        <f aca="false">CONCATENATE(E1783,", ",F1783,", кв-ры: ",H1783,", агр: ",I1783,", ",W1783)</f>
        <v>, , кв-ры: 5, агр: , </v>
      </c>
      <c r="E1783" s="31"/>
      <c r="F1783" s="31"/>
      <c r="G1783" s="31"/>
      <c r="H1783" s="31" t="n">
        <v>5</v>
      </c>
      <c r="I1783" s="32"/>
      <c r="J1783" s="4"/>
      <c r="K1783" s="46"/>
      <c r="L1783" s="34" t="str">
        <f aca="false">IF(ISBLANK(K1783),"a","b")</f>
        <v>a</v>
      </c>
      <c r="M1783" s="34" t="str">
        <f aca="false">IF(ISBLANK(B1783),"",IF(L1783="b",K1783,IF(L1783="a","")))</f>
        <v/>
      </c>
      <c r="N1783" s="35" t="n">
        <f aca="false">IF(ISBLANK(B1783),"",IF( ISBLANK(K1783), , IF( ISBLANK(O1783), 1,) ))</f>
        <v>0</v>
      </c>
      <c r="O1783" s="44"/>
      <c r="P1783" s="37" t="str">
        <f aca="false">IF(ISBLANK(O1783),"a","b")</f>
        <v>a</v>
      </c>
      <c r="Q1783" s="34" t="str">
        <f aca="false">IF(ISBLANK(B1783),"",IF(P1783="b",O1783,IF(P1783="a","")))</f>
        <v/>
      </c>
      <c r="R1783" s="35" t="n">
        <f aca="false">IF(ISBLANK(B1783),"",IF( ISBLANK(O1783), , 1))</f>
        <v>0</v>
      </c>
      <c r="S1783" s="38" t="str">
        <f aca="true">IF(ISBLANK(B1783),"",IF( ISBLANK(K1783), "" , IF( ISBLANK(O1783), (TODAY()-K1783)/365, (O1783-K1783)/365)) )</f>
        <v/>
      </c>
      <c r="T1783" s="38" t="str">
        <f aca="false">IF(ISBLANK(B1783),"",IF( ISBLANK(K1783), "" , IF( ISBLANK(O1783), ($Z$41-K1783)/365, (O1783-K1783)/365)) )</f>
        <v/>
      </c>
      <c r="U1783" s="38" t="str">
        <f aca="true">IF(ISBLANK(B1783),"",IF( ISBLANK(O1783), "", (TODAY()-O1783)/365))</f>
        <v/>
      </c>
      <c r="V1783" s="38" t="str">
        <f aca="false">IF(ISBLANK(B1783),"",IF( ISBLANK(O1783), "", ($Z$41-O1783)/365))</f>
        <v/>
      </c>
    </row>
    <row r="1784" customFormat="false" ht="15" hidden="false" customHeight="false" outlineLevel="0" collapsed="false">
      <c r="A1784" s="1" t="n">
        <v>1788</v>
      </c>
      <c r="B1784" s="28" t="n">
        <v>981</v>
      </c>
      <c r="C1784" s="29"/>
      <c r="D1784" s="30" t="str">
        <f aca="false">CONCATENATE(E1784,", ",F1784,", кв-ры: ",H1784,", агр: ",I1784,", ",W1784)</f>
        <v>, , кв-ры: 6, агр: , </v>
      </c>
      <c r="E1784" s="31"/>
      <c r="F1784" s="31"/>
      <c r="G1784" s="31"/>
      <c r="H1784" s="31" t="n">
        <v>6</v>
      </c>
      <c r="I1784" s="32"/>
      <c r="J1784" s="4"/>
      <c r="K1784" s="46"/>
      <c r="L1784" s="34" t="str">
        <f aca="false">IF(ISBLANK(K1784),"a","b")</f>
        <v>a</v>
      </c>
      <c r="M1784" s="34" t="str">
        <f aca="false">IF(ISBLANK(B1784),"",IF(L1784="b",K1784,IF(L1784="a","")))</f>
        <v/>
      </c>
      <c r="N1784" s="35" t="n">
        <f aca="false">IF(ISBLANK(B1784),"",IF( ISBLANK(K1784), , IF( ISBLANK(O1784), 1,) ))</f>
        <v>0</v>
      </c>
      <c r="O1784" s="44"/>
      <c r="P1784" s="37" t="str">
        <f aca="false">IF(ISBLANK(O1784),"a","b")</f>
        <v>a</v>
      </c>
      <c r="Q1784" s="34" t="str">
        <f aca="false">IF(ISBLANK(B1784),"",IF(P1784="b",O1784,IF(P1784="a","")))</f>
        <v/>
      </c>
      <c r="R1784" s="35" t="n">
        <f aca="false">IF(ISBLANK(B1784),"",IF( ISBLANK(O1784), , 1))</f>
        <v>0</v>
      </c>
      <c r="S1784" s="38" t="str">
        <f aca="true">IF(ISBLANK(B1784),"",IF( ISBLANK(K1784), "" , IF( ISBLANK(O1784), (TODAY()-K1784)/365, (O1784-K1784)/365)) )</f>
        <v/>
      </c>
      <c r="T1784" s="38" t="str">
        <f aca="false">IF(ISBLANK(B1784),"",IF( ISBLANK(K1784), "" , IF( ISBLANK(O1784), ($Z$41-K1784)/365, (O1784-K1784)/365)) )</f>
        <v/>
      </c>
      <c r="U1784" s="38" t="str">
        <f aca="true">IF(ISBLANK(B1784),"",IF( ISBLANK(O1784), "", (TODAY()-O1784)/365))</f>
        <v/>
      </c>
      <c r="V1784" s="38" t="str">
        <f aca="false">IF(ISBLANK(B1784),"",IF( ISBLANK(O1784), "", ($Z$41-O1784)/365))</f>
        <v/>
      </c>
    </row>
    <row r="1785" customFormat="false" ht="15" hidden="false" customHeight="false" outlineLevel="0" collapsed="false">
      <c r="A1785" s="1" t="n">
        <v>1789</v>
      </c>
      <c r="B1785" s="28" t="n">
        <v>982</v>
      </c>
      <c r="C1785" s="29"/>
      <c r="D1785" s="30" t="str">
        <f aca="false">CONCATENATE(E1785,", ",F1785,", кв-ры: ",H1785,", агр: ",I1785,", ",W1785)</f>
        <v>, , кв-ры: 7, агр: , </v>
      </c>
      <c r="E1785" s="31"/>
      <c r="F1785" s="31"/>
      <c r="G1785" s="31"/>
      <c r="H1785" s="31" t="n">
        <v>7</v>
      </c>
      <c r="I1785" s="32"/>
      <c r="J1785" s="4"/>
      <c r="K1785" s="46"/>
      <c r="L1785" s="34" t="str">
        <f aca="false">IF(ISBLANK(K1785),"a","b")</f>
        <v>a</v>
      </c>
      <c r="M1785" s="34" t="str">
        <f aca="false">IF(ISBLANK(B1785),"",IF(L1785="b",K1785,IF(L1785="a","")))</f>
        <v/>
      </c>
      <c r="N1785" s="35" t="n">
        <f aca="false">IF(ISBLANK(B1785),"",IF( ISBLANK(K1785), , IF( ISBLANK(O1785), 1,) ))</f>
        <v>0</v>
      </c>
      <c r="O1785" s="44"/>
      <c r="P1785" s="37" t="str">
        <f aca="false">IF(ISBLANK(O1785),"a","b")</f>
        <v>a</v>
      </c>
      <c r="Q1785" s="34" t="str">
        <f aca="false">IF(ISBLANK(B1785),"",IF(P1785="b",O1785,IF(P1785="a","")))</f>
        <v/>
      </c>
      <c r="R1785" s="35" t="n">
        <f aca="false">IF(ISBLANK(B1785),"",IF( ISBLANK(O1785), , 1))</f>
        <v>0</v>
      </c>
      <c r="S1785" s="38" t="str">
        <f aca="true">IF(ISBLANK(B1785),"",IF( ISBLANK(K1785), "" , IF( ISBLANK(O1785), (TODAY()-K1785)/365, (O1785-K1785)/365)) )</f>
        <v/>
      </c>
      <c r="T1785" s="38" t="str">
        <f aca="false">IF(ISBLANK(B1785),"",IF( ISBLANK(K1785), "" , IF( ISBLANK(O1785), ($Z$41-K1785)/365, (O1785-K1785)/365)) )</f>
        <v/>
      </c>
      <c r="U1785" s="38" t="str">
        <f aca="true">IF(ISBLANK(B1785),"",IF( ISBLANK(O1785), "", (TODAY()-O1785)/365))</f>
        <v/>
      </c>
      <c r="V1785" s="38" t="str">
        <f aca="false">IF(ISBLANK(B1785),"",IF( ISBLANK(O1785), "", ($Z$41-O1785)/365))</f>
        <v/>
      </c>
    </row>
    <row r="1786" customFormat="false" ht="15" hidden="false" customHeight="false" outlineLevel="0" collapsed="false">
      <c r="A1786" s="1" t="n">
        <v>1790</v>
      </c>
      <c r="B1786" s="28" t="n">
        <v>983</v>
      </c>
      <c r="C1786" s="29"/>
      <c r="D1786" s="30" t="str">
        <f aca="false">CONCATENATE(E1786,", ",F1786,", кв-ры: ",H1786,", агр: ",I1786,", ",W1786)</f>
        <v>, , кв-ры: 8, агр: , </v>
      </c>
      <c r="E1786" s="31"/>
      <c r="F1786" s="31"/>
      <c r="G1786" s="31"/>
      <c r="H1786" s="31" t="n">
        <v>8</v>
      </c>
      <c r="I1786" s="32"/>
      <c r="J1786" s="4"/>
      <c r="K1786" s="46"/>
      <c r="L1786" s="34" t="str">
        <f aca="false">IF(ISBLANK(K1786),"a","b")</f>
        <v>a</v>
      </c>
      <c r="M1786" s="34" t="str">
        <f aca="false">IF(ISBLANK(B1786),"",IF(L1786="b",K1786,IF(L1786="a","")))</f>
        <v/>
      </c>
      <c r="N1786" s="35" t="n">
        <f aca="false">IF(ISBLANK(B1786),"",IF( ISBLANK(K1786), , IF( ISBLANK(O1786), 1,) ))</f>
        <v>0</v>
      </c>
      <c r="O1786" s="44"/>
      <c r="P1786" s="37" t="str">
        <f aca="false">IF(ISBLANK(O1786),"a","b")</f>
        <v>a</v>
      </c>
      <c r="Q1786" s="34" t="str">
        <f aca="false">IF(ISBLANK(B1786),"",IF(P1786="b",O1786,IF(P1786="a","")))</f>
        <v/>
      </c>
      <c r="R1786" s="35" t="n">
        <f aca="false">IF(ISBLANK(B1786),"",IF( ISBLANK(O1786), , 1))</f>
        <v>0</v>
      </c>
      <c r="S1786" s="38" t="str">
        <f aca="true">IF(ISBLANK(B1786),"",IF( ISBLANK(K1786), "" , IF( ISBLANK(O1786), (TODAY()-K1786)/365, (O1786-K1786)/365)) )</f>
        <v/>
      </c>
      <c r="T1786" s="38" t="str">
        <f aca="false">IF(ISBLANK(B1786),"",IF( ISBLANK(K1786), "" , IF( ISBLANK(O1786), ($Z$41-K1786)/365, (O1786-K1786)/365)) )</f>
        <v/>
      </c>
      <c r="U1786" s="38" t="str">
        <f aca="true">IF(ISBLANK(B1786),"",IF( ISBLANK(O1786), "", (TODAY()-O1786)/365))</f>
        <v/>
      </c>
      <c r="V1786" s="38" t="str">
        <f aca="false">IF(ISBLANK(B1786),"",IF( ISBLANK(O1786), "", ($Z$41-O1786)/365))</f>
        <v/>
      </c>
    </row>
    <row r="1787" customFormat="false" ht="15" hidden="false" customHeight="false" outlineLevel="0" collapsed="false">
      <c r="A1787" s="1" t="n">
        <v>1791</v>
      </c>
      <c r="B1787" s="28" t="n">
        <v>984</v>
      </c>
      <c r="C1787" s="29" t="n">
        <v>2</v>
      </c>
      <c r="D1787" s="30" t="str">
        <f aca="false">CONCATENATE(E1787,", ",F1787,", кв-ры: ",H1787,", агр: ",I1787,", ",W1787)</f>
        <v> Портовая, 7, кв-ры: 1,11,, агр: , </v>
      </c>
      <c r="E1787" s="31" t="s">
        <v>280</v>
      </c>
      <c r="F1787" s="31" t="n">
        <v>7</v>
      </c>
      <c r="G1787" s="31" t="n">
        <v>16</v>
      </c>
      <c r="H1787" s="31" t="s">
        <v>48</v>
      </c>
      <c r="I1787" s="32"/>
      <c r="J1787" s="4"/>
      <c r="K1787" s="46"/>
      <c r="L1787" s="34" t="str">
        <f aca="false">IF(ISBLANK(K1787),"a","b")</f>
        <v>a</v>
      </c>
      <c r="M1787" s="34" t="str">
        <f aca="false">IF(ISBLANK(B1787),"",IF(L1787="b",K1787,IF(L1787="a","")))</f>
        <v/>
      </c>
      <c r="N1787" s="35" t="n">
        <f aca="false">IF(ISBLANK(B1787),"",IF( ISBLANK(K1787), , IF( ISBLANK(O1787), 1,) ))</f>
        <v>0</v>
      </c>
      <c r="O1787" s="44"/>
      <c r="P1787" s="37" t="str">
        <f aca="false">IF(ISBLANK(O1787),"a","b")</f>
        <v>a</v>
      </c>
      <c r="Q1787" s="34" t="str">
        <f aca="false">IF(ISBLANK(B1787),"",IF(P1787="b",O1787,IF(P1787="a","")))</f>
        <v/>
      </c>
      <c r="R1787" s="35" t="n">
        <f aca="false">IF(ISBLANK(B1787),"",IF( ISBLANK(O1787), , 1))</f>
        <v>0</v>
      </c>
      <c r="S1787" s="38" t="str">
        <f aca="true">IF(ISBLANK(B1787),"",IF( ISBLANK(K1787), "" , IF( ISBLANK(O1787), (TODAY()-K1787)/365, (O1787-K1787)/365)) )</f>
        <v/>
      </c>
      <c r="T1787" s="38" t="str">
        <f aca="false">IF(ISBLANK(B1787),"",IF( ISBLANK(K1787), "" , IF( ISBLANK(O1787), ($Z$41-K1787)/365, (O1787-K1787)/365)) )</f>
        <v/>
      </c>
      <c r="U1787" s="38" t="str">
        <f aca="true">IF(ISBLANK(B1787),"",IF( ISBLANK(O1787), "", (TODAY()-O1787)/365))</f>
        <v/>
      </c>
      <c r="V1787" s="38" t="str">
        <f aca="false">IF(ISBLANK(B1787),"",IF( ISBLANK(O1787), "", ($Z$41-O1787)/365))</f>
        <v/>
      </c>
    </row>
    <row r="1788" customFormat="false" ht="15" hidden="false" customHeight="false" outlineLevel="0" collapsed="false">
      <c r="A1788" s="1" t="n">
        <v>1792</v>
      </c>
      <c r="B1788" s="28" t="n">
        <v>985</v>
      </c>
      <c r="C1788" s="29"/>
      <c r="D1788" s="30" t="str">
        <f aca="false">CONCATENATE(E1788,", ",F1788,", кв-ры: ",H1788,", агр: ",I1788,", ",W1788)</f>
        <v>, , кв-ры: 2,12,, агр: , </v>
      </c>
      <c r="E1788" s="31"/>
      <c r="F1788" s="31"/>
      <c r="G1788" s="31"/>
      <c r="H1788" s="31" t="s">
        <v>49</v>
      </c>
      <c r="I1788" s="32"/>
      <c r="J1788" s="4"/>
      <c r="K1788" s="46"/>
      <c r="L1788" s="34" t="str">
        <f aca="false">IF(ISBLANK(K1788),"a","b")</f>
        <v>a</v>
      </c>
      <c r="M1788" s="34" t="str">
        <f aca="false">IF(ISBLANK(B1788),"",IF(L1788="b",K1788,IF(L1788="a","")))</f>
        <v/>
      </c>
      <c r="N1788" s="35" t="n">
        <f aca="false">IF(ISBLANK(B1788),"",IF( ISBLANK(K1788), , IF( ISBLANK(O1788), 1,) ))</f>
        <v>0</v>
      </c>
      <c r="O1788" s="44"/>
      <c r="P1788" s="37" t="str">
        <f aca="false">IF(ISBLANK(O1788),"a","b")</f>
        <v>a</v>
      </c>
      <c r="Q1788" s="34" t="str">
        <f aca="false">IF(ISBLANK(B1788),"",IF(P1788="b",O1788,IF(P1788="a","")))</f>
        <v/>
      </c>
      <c r="R1788" s="35" t="n">
        <f aca="false">IF(ISBLANK(B1788),"",IF( ISBLANK(O1788), , 1))</f>
        <v>0</v>
      </c>
      <c r="S1788" s="38" t="str">
        <f aca="true">IF(ISBLANK(B1788),"",IF( ISBLANK(K1788), "" , IF( ISBLANK(O1788), (TODAY()-K1788)/365, (O1788-K1788)/365)) )</f>
        <v/>
      </c>
      <c r="T1788" s="38" t="str">
        <f aca="false">IF(ISBLANK(B1788),"",IF( ISBLANK(K1788), "" , IF( ISBLANK(O1788), ($Z$41-K1788)/365, (O1788-K1788)/365)) )</f>
        <v/>
      </c>
      <c r="U1788" s="38" t="str">
        <f aca="true">IF(ISBLANK(B1788),"",IF( ISBLANK(O1788), "", (TODAY()-O1788)/365))</f>
        <v/>
      </c>
      <c r="V1788" s="38" t="str">
        <f aca="false">IF(ISBLANK(B1788),"",IF( ISBLANK(O1788), "", ($Z$41-O1788)/365))</f>
        <v/>
      </c>
    </row>
    <row r="1789" customFormat="false" ht="15" hidden="false" customHeight="false" outlineLevel="0" collapsed="false">
      <c r="A1789" s="1" t="n">
        <v>1793</v>
      </c>
      <c r="B1789" s="28" t="n">
        <v>986</v>
      </c>
      <c r="C1789" s="29"/>
      <c r="D1789" s="30" t="str">
        <f aca="false">CONCATENATE(E1789,", ",F1789,", кв-ры: ",H1789,", агр: ",I1789,", ",W1789)</f>
        <v>, , кв-ры: 3,13,, агр: , </v>
      </c>
      <c r="E1789" s="31"/>
      <c r="F1789" s="31"/>
      <c r="G1789" s="31"/>
      <c r="H1789" s="31" t="s">
        <v>72</v>
      </c>
      <c r="I1789" s="32"/>
      <c r="J1789" s="4"/>
      <c r="K1789" s="46"/>
      <c r="L1789" s="34" t="str">
        <f aca="false">IF(ISBLANK(K1789),"a","b")</f>
        <v>a</v>
      </c>
      <c r="M1789" s="34" t="str">
        <f aca="false">IF(ISBLANK(B1789),"",IF(L1789="b",K1789,IF(L1789="a","")))</f>
        <v/>
      </c>
      <c r="N1789" s="35" t="n">
        <f aca="false">IF(ISBLANK(B1789),"",IF( ISBLANK(K1789), , IF( ISBLANK(O1789), 1,) ))</f>
        <v>0</v>
      </c>
      <c r="O1789" s="44"/>
      <c r="P1789" s="37" t="str">
        <f aca="false">IF(ISBLANK(O1789),"a","b")</f>
        <v>a</v>
      </c>
      <c r="Q1789" s="34" t="str">
        <f aca="false">IF(ISBLANK(B1789),"",IF(P1789="b",O1789,IF(P1789="a","")))</f>
        <v/>
      </c>
      <c r="R1789" s="35" t="n">
        <f aca="false">IF(ISBLANK(B1789),"",IF( ISBLANK(O1789), , 1))</f>
        <v>0</v>
      </c>
      <c r="S1789" s="38" t="str">
        <f aca="true">IF(ISBLANK(B1789),"",IF( ISBLANK(K1789), "" , IF( ISBLANK(O1789), (TODAY()-K1789)/365, (O1789-K1789)/365)) )</f>
        <v/>
      </c>
      <c r="T1789" s="38" t="str">
        <f aca="false">IF(ISBLANK(B1789),"",IF( ISBLANK(K1789), "" , IF( ISBLANK(O1789), ($Z$41-K1789)/365, (O1789-K1789)/365)) )</f>
        <v/>
      </c>
      <c r="U1789" s="38" t="str">
        <f aca="true">IF(ISBLANK(B1789),"",IF( ISBLANK(O1789), "", (TODAY()-O1789)/365))</f>
        <v/>
      </c>
      <c r="V1789" s="38" t="str">
        <f aca="false">IF(ISBLANK(B1789),"",IF( ISBLANK(O1789), "", ($Z$41-O1789)/365))</f>
        <v/>
      </c>
    </row>
    <row r="1790" customFormat="false" ht="15" hidden="false" customHeight="false" outlineLevel="0" collapsed="false">
      <c r="A1790" s="1" t="n">
        <v>1794</v>
      </c>
      <c r="B1790" s="28" t="n">
        <v>987</v>
      </c>
      <c r="C1790" s="29"/>
      <c r="D1790" s="30" t="str">
        <f aca="false">CONCATENATE(E1790,", ",F1790,", кв-ры: ",H1790,", агр: ",I1790,", ",W1790)</f>
        <v>, , кв-ры: 4,14,, агр: , </v>
      </c>
      <c r="E1790" s="31"/>
      <c r="F1790" s="31"/>
      <c r="G1790" s="31"/>
      <c r="H1790" s="31" t="s">
        <v>73</v>
      </c>
      <c r="I1790" s="32"/>
      <c r="J1790" s="4"/>
      <c r="K1790" s="46"/>
      <c r="L1790" s="34" t="str">
        <f aca="false">IF(ISBLANK(K1790),"a","b")</f>
        <v>a</v>
      </c>
      <c r="M1790" s="34" t="str">
        <f aca="false">IF(ISBLANK(B1790),"",IF(L1790="b",K1790,IF(L1790="a","")))</f>
        <v/>
      </c>
      <c r="N1790" s="35" t="n">
        <f aca="false">IF(ISBLANK(B1790),"",IF( ISBLANK(K1790), , IF( ISBLANK(O1790), 1,) ))</f>
        <v>0</v>
      </c>
      <c r="O1790" s="44"/>
      <c r="P1790" s="37" t="str">
        <f aca="false">IF(ISBLANK(O1790),"a","b")</f>
        <v>a</v>
      </c>
      <c r="Q1790" s="34" t="str">
        <f aca="false">IF(ISBLANK(B1790),"",IF(P1790="b",O1790,IF(P1790="a","")))</f>
        <v/>
      </c>
      <c r="R1790" s="35" t="n">
        <f aca="false">IF(ISBLANK(B1790),"",IF( ISBLANK(O1790), , 1))</f>
        <v>0</v>
      </c>
      <c r="S1790" s="38" t="str">
        <f aca="true">IF(ISBLANK(B1790),"",IF( ISBLANK(K1790), "" , IF( ISBLANK(O1790), (TODAY()-K1790)/365, (O1790-K1790)/365)) )</f>
        <v/>
      </c>
      <c r="T1790" s="38" t="str">
        <f aca="false">IF(ISBLANK(B1790),"",IF( ISBLANK(K1790), "" , IF( ISBLANK(O1790), ($Z$41-K1790)/365, (O1790-K1790)/365)) )</f>
        <v/>
      </c>
      <c r="U1790" s="38" t="str">
        <f aca="true">IF(ISBLANK(B1790),"",IF( ISBLANK(O1790), "", (TODAY()-O1790)/365))</f>
        <v/>
      </c>
      <c r="V1790" s="38" t="str">
        <f aca="false">IF(ISBLANK(B1790),"",IF( ISBLANK(O1790), "", ($Z$41-O1790)/365))</f>
        <v/>
      </c>
    </row>
    <row r="1791" customFormat="false" ht="15" hidden="false" customHeight="false" outlineLevel="0" collapsed="false">
      <c r="A1791" s="1" t="n">
        <v>1795</v>
      </c>
      <c r="B1791" s="28" t="n">
        <v>988</v>
      </c>
      <c r="C1791" s="29"/>
      <c r="D1791" s="30" t="str">
        <f aca="false">CONCATENATE(E1791,", ",F1791,", кв-ры: ",H1791,", агр: ",I1791,", ",W1791)</f>
        <v>, , кв-ры: 5,15,, агр: , </v>
      </c>
      <c r="E1791" s="31"/>
      <c r="F1791" s="31"/>
      <c r="G1791" s="31"/>
      <c r="H1791" s="31" t="s">
        <v>74</v>
      </c>
      <c r="I1791" s="32"/>
      <c r="J1791" s="4"/>
      <c r="K1791" s="46"/>
      <c r="L1791" s="34" t="str">
        <f aca="false">IF(ISBLANK(K1791),"a","b")</f>
        <v>a</v>
      </c>
      <c r="M1791" s="34" t="str">
        <f aca="false">IF(ISBLANK(B1791),"",IF(L1791="b",K1791,IF(L1791="a","")))</f>
        <v/>
      </c>
      <c r="N1791" s="35" t="n">
        <f aca="false">IF(ISBLANK(B1791),"",IF( ISBLANK(K1791), , IF( ISBLANK(O1791), 1,) ))</f>
        <v>0</v>
      </c>
      <c r="O1791" s="44"/>
      <c r="P1791" s="37" t="str">
        <f aca="false">IF(ISBLANK(O1791),"a","b")</f>
        <v>a</v>
      </c>
      <c r="Q1791" s="34" t="str">
        <f aca="false">IF(ISBLANK(B1791),"",IF(P1791="b",O1791,IF(P1791="a","")))</f>
        <v/>
      </c>
      <c r="R1791" s="35" t="n">
        <f aca="false">IF(ISBLANK(B1791),"",IF( ISBLANK(O1791), , 1))</f>
        <v>0</v>
      </c>
      <c r="S1791" s="38" t="str">
        <f aca="true">IF(ISBLANK(B1791),"",IF( ISBLANK(K1791), "" , IF( ISBLANK(O1791), (TODAY()-K1791)/365, (O1791-K1791)/365)) )</f>
        <v/>
      </c>
      <c r="T1791" s="38" t="str">
        <f aca="false">IF(ISBLANK(B1791),"",IF( ISBLANK(K1791), "" , IF( ISBLANK(O1791), ($Z$41-K1791)/365, (O1791-K1791)/365)) )</f>
        <v/>
      </c>
      <c r="U1791" s="38" t="str">
        <f aca="true">IF(ISBLANK(B1791),"",IF( ISBLANK(O1791), "", (TODAY()-O1791)/365))</f>
        <v/>
      </c>
      <c r="V1791" s="38" t="str">
        <f aca="false">IF(ISBLANK(B1791),"",IF( ISBLANK(O1791), "", ($Z$41-O1791)/365))</f>
        <v/>
      </c>
    </row>
    <row r="1792" customFormat="false" ht="15" hidden="false" customHeight="false" outlineLevel="0" collapsed="false">
      <c r="A1792" s="1" t="n">
        <v>1796</v>
      </c>
      <c r="B1792" s="28" t="n">
        <v>989</v>
      </c>
      <c r="C1792" s="29"/>
      <c r="D1792" s="30" t="str">
        <f aca="false">CONCATENATE(E1792,", ",F1792,", кв-ры: ",H1792,", агр: ",I1792,", ",W1792)</f>
        <v>, , кв-ры: 6,16,, агр: , </v>
      </c>
      <c r="E1792" s="31"/>
      <c r="F1792" s="31"/>
      <c r="G1792" s="31"/>
      <c r="H1792" s="31" t="s">
        <v>75</v>
      </c>
      <c r="I1792" s="32"/>
      <c r="J1792" s="4"/>
      <c r="K1792" s="46"/>
      <c r="L1792" s="34" t="str">
        <f aca="false">IF(ISBLANK(K1792),"a","b")</f>
        <v>a</v>
      </c>
      <c r="M1792" s="34" t="str">
        <f aca="false">IF(ISBLANK(B1792),"",IF(L1792="b",K1792,IF(L1792="a","")))</f>
        <v/>
      </c>
      <c r="N1792" s="35" t="n">
        <f aca="false">IF(ISBLANK(B1792),"",IF( ISBLANK(K1792), , IF( ISBLANK(O1792), 1,) ))</f>
        <v>0</v>
      </c>
      <c r="O1792" s="44"/>
      <c r="P1792" s="37" t="str">
        <f aca="false">IF(ISBLANK(O1792),"a","b")</f>
        <v>a</v>
      </c>
      <c r="Q1792" s="34" t="str">
        <f aca="false">IF(ISBLANK(B1792),"",IF(P1792="b",O1792,IF(P1792="a","")))</f>
        <v/>
      </c>
      <c r="R1792" s="35" t="n">
        <f aca="false">IF(ISBLANK(B1792),"",IF( ISBLANK(O1792), , 1))</f>
        <v>0</v>
      </c>
      <c r="S1792" s="38" t="str">
        <f aca="true">IF(ISBLANK(B1792),"",IF( ISBLANK(K1792), "" , IF( ISBLANK(O1792), (TODAY()-K1792)/365, (O1792-K1792)/365)) )</f>
        <v/>
      </c>
      <c r="T1792" s="38" t="str">
        <f aca="false">IF(ISBLANK(B1792),"",IF( ISBLANK(K1792), "" , IF( ISBLANK(O1792), ($Z$41-K1792)/365, (O1792-K1792)/365)) )</f>
        <v/>
      </c>
      <c r="U1792" s="38" t="str">
        <f aca="true">IF(ISBLANK(B1792),"",IF( ISBLANK(O1792), "", (TODAY()-O1792)/365))</f>
        <v/>
      </c>
      <c r="V1792" s="38" t="str">
        <f aca="false">IF(ISBLANK(B1792),"",IF( ISBLANK(O1792), "", ($Z$41-O1792)/365))</f>
        <v/>
      </c>
    </row>
    <row r="1793" customFormat="false" ht="15" hidden="false" customHeight="false" outlineLevel="0" collapsed="false">
      <c r="A1793" s="1" t="n">
        <v>1797</v>
      </c>
      <c r="B1793" s="28" t="n">
        <v>990</v>
      </c>
      <c r="C1793" s="29"/>
      <c r="D1793" s="30" t="str">
        <f aca="false">CONCATENATE(E1793,", ",F1793,", кв-ры: ",H1793,", агр: ",I1793,", ",W1793)</f>
        <v>, , кв-ры: 7, агр: , </v>
      </c>
      <c r="E1793" s="31"/>
      <c r="F1793" s="31"/>
      <c r="G1793" s="31"/>
      <c r="H1793" s="31" t="n">
        <v>7</v>
      </c>
      <c r="I1793" s="32"/>
      <c r="J1793" s="4"/>
      <c r="K1793" s="46"/>
      <c r="L1793" s="34" t="str">
        <f aca="false">IF(ISBLANK(K1793),"a","b")</f>
        <v>a</v>
      </c>
      <c r="M1793" s="34" t="str">
        <f aca="false">IF(ISBLANK(B1793),"",IF(L1793="b",K1793,IF(L1793="a","")))</f>
        <v/>
      </c>
      <c r="N1793" s="35" t="n">
        <f aca="false">IF(ISBLANK(B1793),"",IF( ISBLANK(K1793), , IF( ISBLANK(O1793), 1,) ))</f>
        <v>0</v>
      </c>
      <c r="O1793" s="44"/>
      <c r="P1793" s="37" t="str">
        <f aca="false">IF(ISBLANK(O1793),"a","b")</f>
        <v>a</v>
      </c>
      <c r="Q1793" s="34" t="str">
        <f aca="false">IF(ISBLANK(B1793),"",IF(P1793="b",O1793,IF(P1793="a","")))</f>
        <v/>
      </c>
      <c r="R1793" s="35" t="n">
        <f aca="false">IF(ISBLANK(B1793),"",IF( ISBLANK(O1793), , 1))</f>
        <v>0</v>
      </c>
      <c r="S1793" s="38" t="str">
        <f aca="true">IF(ISBLANK(B1793),"",IF( ISBLANK(K1793), "" , IF( ISBLANK(O1793), (TODAY()-K1793)/365, (O1793-K1793)/365)) )</f>
        <v/>
      </c>
      <c r="T1793" s="38" t="str">
        <f aca="false">IF(ISBLANK(B1793),"",IF( ISBLANK(K1793), "" , IF( ISBLANK(O1793), ($Z$41-K1793)/365, (O1793-K1793)/365)) )</f>
        <v/>
      </c>
      <c r="U1793" s="38" t="str">
        <f aca="true">IF(ISBLANK(B1793),"",IF( ISBLANK(O1793), "", (TODAY()-O1793)/365))</f>
        <v/>
      </c>
      <c r="V1793" s="38" t="str">
        <f aca="false">IF(ISBLANK(B1793),"",IF( ISBLANK(O1793), "", ($Z$41-O1793)/365))</f>
        <v/>
      </c>
    </row>
    <row r="1794" customFormat="false" ht="15" hidden="false" customHeight="false" outlineLevel="0" collapsed="false">
      <c r="A1794" s="1" t="n">
        <v>1798</v>
      </c>
      <c r="B1794" s="28" t="n">
        <v>991</v>
      </c>
      <c r="C1794" s="29"/>
      <c r="D1794" s="30" t="str">
        <f aca="false">CONCATENATE(E1794,", ",F1794,", кв-ры: ",H1794,", агр: ",I1794,", ",W1794)</f>
        <v>, , кв-ры: 8, агр: , </v>
      </c>
      <c r="E1794" s="31"/>
      <c r="F1794" s="31"/>
      <c r="G1794" s="31"/>
      <c r="H1794" s="31" t="n">
        <v>8</v>
      </c>
      <c r="I1794" s="32"/>
      <c r="J1794" s="4"/>
      <c r="K1794" s="46"/>
      <c r="L1794" s="34" t="str">
        <f aca="false">IF(ISBLANK(K1794),"a","b")</f>
        <v>a</v>
      </c>
      <c r="M1794" s="34" t="str">
        <f aca="false">IF(ISBLANK(B1794),"",IF(L1794="b",K1794,IF(L1794="a","")))</f>
        <v/>
      </c>
      <c r="N1794" s="35" t="n">
        <f aca="false">IF(ISBLANK(B1794),"",IF( ISBLANK(K1794), , IF( ISBLANK(O1794), 1,) ))</f>
        <v>0</v>
      </c>
      <c r="O1794" s="44"/>
      <c r="P1794" s="37" t="str">
        <f aca="false">IF(ISBLANK(O1794),"a","b")</f>
        <v>a</v>
      </c>
      <c r="Q1794" s="34" t="str">
        <f aca="false">IF(ISBLANK(B1794),"",IF(P1794="b",O1794,IF(P1794="a","")))</f>
        <v/>
      </c>
      <c r="R1794" s="35" t="n">
        <f aca="false">IF(ISBLANK(B1794),"",IF( ISBLANK(O1794), , 1))</f>
        <v>0</v>
      </c>
      <c r="S1794" s="38" t="str">
        <f aca="true">IF(ISBLANK(B1794),"",IF( ISBLANK(K1794), "" , IF( ISBLANK(O1794), (TODAY()-K1794)/365, (O1794-K1794)/365)) )</f>
        <v/>
      </c>
      <c r="T1794" s="38" t="str">
        <f aca="false">IF(ISBLANK(B1794),"",IF( ISBLANK(K1794), "" , IF( ISBLANK(O1794), ($Z$41-K1794)/365, (O1794-K1794)/365)) )</f>
        <v/>
      </c>
      <c r="U1794" s="38" t="str">
        <f aca="true">IF(ISBLANK(B1794),"",IF( ISBLANK(O1794), "", (TODAY()-O1794)/365))</f>
        <v/>
      </c>
      <c r="V1794" s="38" t="str">
        <f aca="false">IF(ISBLANK(B1794),"",IF( ISBLANK(O1794), "", ($Z$41-O1794)/365))</f>
        <v/>
      </c>
    </row>
    <row r="1795" customFormat="false" ht="15" hidden="false" customHeight="false" outlineLevel="0" collapsed="false">
      <c r="A1795" s="1" t="n">
        <v>1799</v>
      </c>
      <c r="B1795" s="28" t="n">
        <v>992</v>
      </c>
      <c r="C1795" s="29"/>
      <c r="D1795" s="30" t="str">
        <f aca="false">CONCATENATE(E1795,", ",F1795,", кв-ры: ",H1795,", агр: ",I1795,", ",W1795)</f>
        <v>, , кв-ры: 9, агр: , </v>
      </c>
      <c r="E1795" s="31"/>
      <c r="F1795" s="31"/>
      <c r="G1795" s="31"/>
      <c r="H1795" s="31" t="n">
        <v>9</v>
      </c>
      <c r="I1795" s="32"/>
      <c r="J1795" s="4"/>
      <c r="K1795" s="46"/>
      <c r="L1795" s="34" t="str">
        <f aca="false">IF(ISBLANK(K1795),"a","b")</f>
        <v>a</v>
      </c>
      <c r="M1795" s="34" t="str">
        <f aca="false">IF(ISBLANK(B1795),"",IF(L1795="b",K1795,IF(L1795="a","")))</f>
        <v/>
      </c>
      <c r="N1795" s="35" t="n">
        <f aca="false">IF(ISBLANK(B1795),"",IF( ISBLANK(K1795), , IF( ISBLANK(O1795), 1,) ))</f>
        <v>0</v>
      </c>
      <c r="O1795" s="44"/>
      <c r="P1795" s="37" t="str">
        <f aca="false">IF(ISBLANK(O1795),"a","b")</f>
        <v>a</v>
      </c>
      <c r="Q1795" s="34" t="str">
        <f aca="false">IF(ISBLANK(B1795),"",IF(P1795="b",O1795,IF(P1795="a","")))</f>
        <v/>
      </c>
      <c r="R1795" s="35" t="n">
        <f aca="false">IF(ISBLANK(B1795),"",IF( ISBLANK(O1795), , 1))</f>
        <v>0</v>
      </c>
      <c r="S1795" s="38" t="str">
        <f aca="true">IF(ISBLANK(B1795),"",IF( ISBLANK(K1795), "" , IF( ISBLANK(O1795), (TODAY()-K1795)/365, (O1795-K1795)/365)) )</f>
        <v/>
      </c>
      <c r="T1795" s="38" t="str">
        <f aca="false">IF(ISBLANK(B1795),"",IF( ISBLANK(K1795), "" , IF( ISBLANK(O1795), ($Z$41-K1795)/365, (O1795-K1795)/365)) )</f>
        <v/>
      </c>
      <c r="U1795" s="38" t="str">
        <f aca="true">IF(ISBLANK(B1795),"",IF( ISBLANK(O1795), "", (TODAY()-O1795)/365))</f>
        <v/>
      </c>
      <c r="V1795" s="38" t="str">
        <f aca="false">IF(ISBLANK(B1795),"",IF( ISBLANK(O1795), "", ($Z$41-O1795)/365))</f>
        <v/>
      </c>
    </row>
    <row r="1796" customFormat="false" ht="15" hidden="false" customHeight="false" outlineLevel="0" collapsed="false">
      <c r="A1796" s="1" t="n">
        <v>1800</v>
      </c>
      <c r="B1796" s="28" t="n">
        <v>993</v>
      </c>
      <c r="C1796" s="29"/>
      <c r="D1796" s="30" t="str">
        <f aca="false">CONCATENATE(E1796,", ",F1796,", кв-ры: ",H1796,", агр: ",I1796,", ",W1796)</f>
        <v>, , кв-ры: 10, агр: , </v>
      </c>
      <c r="E1796" s="31"/>
      <c r="F1796" s="31"/>
      <c r="G1796" s="31"/>
      <c r="H1796" s="31" t="n">
        <v>10</v>
      </c>
      <c r="I1796" s="32"/>
      <c r="J1796" s="4"/>
      <c r="K1796" s="46"/>
      <c r="L1796" s="34" t="str">
        <f aca="false">IF(ISBLANK(K1796),"a","b")</f>
        <v>a</v>
      </c>
      <c r="M1796" s="34" t="str">
        <f aca="false">IF(ISBLANK(B1796),"",IF(L1796="b",K1796,IF(L1796="a","")))</f>
        <v/>
      </c>
      <c r="N1796" s="35" t="n">
        <f aca="false">IF(ISBLANK(B1796),"",IF( ISBLANK(K1796), , IF( ISBLANK(O1796), 1,) ))</f>
        <v>0</v>
      </c>
      <c r="O1796" s="44"/>
      <c r="P1796" s="37" t="str">
        <f aca="false">IF(ISBLANK(O1796),"a","b")</f>
        <v>a</v>
      </c>
      <c r="Q1796" s="34" t="str">
        <f aca="false">IF(ISBLANK(B1796),"",IF(P1796="b",O1796,IF(P1796="a","")))</f>
        <v/>
      </c>
      <c r="R1796" s="35" t="n">
        <f aca="false">IF(ISBLANK(B1796),"",IF( ISBLANK(O1796), , 1))</f>
        <v>0</v>
      </c>
      <c r="S1796" s="38" t="str">
        <f aca="true">IF(ISBLANK(B1796),"",IF( ISBLANK(K1796), "" , IF( ISBLANK(O1796), (TODAY()-K1796)/365, (O1796-K1796)/365)) )</f>
        <v/>
      </c>
      <c r="T1796" s="38" t="str">
        <f aca="false">IF(ISBLANK(B1796),"",IF( ISBLANK(K1796), "" , IF( ISBLANK(O1796), ($Z$41-K1796)/365, (O1796-K1796)/365)) )</f>
        <v/>
      </c>
      <c r="U1796" s="38" t="str">
        <f aca="true">IF(ISBLANK(B1796),"",IF( ISBLANK(O1796), "", (TODAY()-O1796)/365))</f>
        <v/>
      </c>
      <c r="V1796" s="38" t="str">
        <f aca="false">IF(ISBLANK(B1796),"",IF( ISBLANK(O1796), "", ($Z$41-O1796)/365))</f>
        <v/>
      </c>
    </row>
    <row r="1797" customFormat="false" ht="15" hidden="false" customHeight="false" outlineLevel="0" collapsed="false">
      <c r="A1797" s="1" t="n">
        <v>1801</v>
      </c>
      <c r="B1797" s="28" t="n">
        <v>994</v>
      </c>
      <c r="C1797" s="29" t="n">
        <v>1</v>
      </c>
      <c r="D1797" s="30" t="str">
        <f aca="false">CONCATENATE(E1797,", ",F1797,", кв-ры: ",H1797,", агр: ",I1797,", ",W1797)</f>
        <v> Чапаева, 15, кв-ры: 1, агр: , </v>
      </c>
      <c r="E1797" s="31" t="s">
        <v>281</v>
      </c>
      <c r="F1797" s="31" t="n">
        <v>15</v>
      </c>
      <c r="G1797" s="31" t="n">
        <v>4</v>
      </c>
      <c r="H1797" s="31" t="n">
        <v>1</v>
      </c>
      <c r="I1797" s="32"/>
      <c r="J1797" s="4"/>
      <c r="K1797" s="46"/>
      <c r="L1797" s="34" t="str">
        <f aca="false">IF(ISBLANK(K1797),"a","b")</f>
        <v>a</v>
      </c>
      <c r="M1797" s="34" t="str">
        <f aca="false">IF(ISBLANK(B1797),"",IF(L1797="b",K1797,IF(L1797="a","")))</f>
        <v/>
      </c>
      <c r="N1797" s="35" t="n">
        <f aca="false">IF(ISBLANK(B1797),"",IF( ISBLANK(K1797), , IF( ISBLANK(O1797), 1,) ))</f>
        <v>0</v>
      </c>
      <c r="O1797" s="44"/>
      <c r="P1797" s="37" t="str">
        <f aca="false">IF(ISBLANK(O1797),"a","b")</f>
        <v>a</v>
      </c>
      <c r="Q1797" s="34" t="str">
        <f aca="false">IF(ISBLANK(B1797),"",IF(P1797="b",O1797,IF(P1797="a","")))</f>
        <v/>
      </c>
      <c r="R1797" s="35" t="n">
        <f aca="false">IF(ISBLANK(B1797),"",IF( ISBLANK(O1797), , 1))</f>
        <v>0</v>
      </c>
      <c r="S1797" s="38" t="str">
        <f aca="true">IF(ISBLANK(B1797),"",IF( ISBLANK(K1797), "" , IF( ISBLANK(O1797), (TODAY()-K1797)/365, (O1797-K1797)/365)) )</f>
        <v/>
      </c>
      <c r="T1797" s="38" t="str">
        <f aca="false">IF(ISBLANK(B1797),"",IF( ISBLANK(K1797), "" , IF( ISBLANK(O1797), ($Z$41-K1797)/365, (O1797-K1797)/365)) )</f>
        <v/>
      </c>
      <c r="U1797" s="38" t="str">
        <f aca="true">IF(ISBLANK(B1797),"",IF( ISBLANK(O1797), "", (TODAY()-O1797)/365))</f>
        <v/>
      </c>
      <c r="V1797" s="38" t="str">
        <f aca="false">IF(ISBLANK(B1797),"",IF( ISBLANK(O1797), "", ($Z$41-O1797)/365))</f>
        <v/>
      </c>
    </row>
    <row r="1798" customFormat="false" ht="15" hidden="false" customHeight="false" outlineLevel="0" collapsed="false">
      <c r="A1798" s="1" t="n">
        <v>1802</v>
      </c>
      <c r="B1798" s="28" t="n">
        <v>995</v>
      </c>
      <c r="C1798" s="29"/>
      <c r="D1798" s="30" t="str">
        <f aca="false">CONCATENATE(E1798,", ",F1798,", кв-ры: ",H1798,", агр: ",I1798,", ",W1798)</f>
        <v>, , кв-ры: 2, агр: , </v>
      </c>
      <c r="E1798" s="31"/>
      <c r="F1798" s="31"/>
      <c r="G1798" s="31"/>
      <c r="H1798" s="31" t="n">
        <v>2</v>
      </c>
      <c r="I1798" s="32"/>
      <c r="J1798" s="4"/>
      <c r="K1798" s="46"/>
      <c r="L1798" s="34" t="str">
        <f aca="false">IF(ISBLANK(K1798),"a","b")</f>
        <v>a</v>
      </c>
      <c r="M1798" s="34" t="str">
        <f aca="false">IF(ISBLANK(B1798),"",IF(L1798="b",K1798,IF(L1798="a","")))</f>
        <v/>
      </c>
      <c r="N1798" s="35" t="n">
        <f aca="false">IF(ISBLANK(B1798),"",IF( ISBLANK(K1798), , IF( ISBLANK(O1798), 1,) ))</f>
        <v>0</v>
      </c>
      <c r="O1798" s="44"/>
      <c r="P1798" s="37" t="str">
        <f aca="false">IF(ISBLANK(O1798),"a","b")</f>
        <v>a</v>
      </c>
      <c r="Q1798" s="34" t="str">
        <f aca="false">IF(ISBLANK(B1798),"",IF(P1798="b",O1798,IF(P1798="a","")))</f>
        <v/>
      </c>
      <c r="R1798" s="35" t="n">
        <f aca="false">IF(ISBLANK(B1798),"",IF( ISBLANK(O1798), , 1))</f>
        <v>0</v>
      </c>
      <c r="S1798" s="38" t="str">
        <f aca="true">IF(ISBLANK(B1798),"",IF( ISBLANK(K1798), "" , IF( ISBLANK(O1798), (TODAY()-K1798)/365, (O1798-K1798)/365)) )</f>
        <v/>
      </c>
      <c r="T1798" s="38" t="str">
        <f aca="false">IF(ISBLANK(B1798),"",IF( ISBLANK(K1798), "" , IF( ISBLANK(O1798), ($Z$41-K1798)/365, (O1798-K1798)/365)) )</f>
        <v/>
      </c>
      <c r="U1798" s="38" t="str">
        <f aca="true">IF(ISBLANK(B1798),"",IF( ISBLANK(O1798), "", (TODAY()-O1798)/365))</f>
        <v/>
      </c>
      <c r="V1798" s="38" t="str">
        <f aca="false">IF(ISBLANK(B1798),"",IF( ISBLANK(O1798), "", ($Z$41-O1798)/365))</f>
        <v/>
      </c>
    </row>
    <row r="1799" customFormat="false" ht="15" hidden="false" customHeight="false" outlineLevel="0" collapsed="false">
      <c r="A1799" s="1" t="n">
        <v>1803</v>
      </c>
      <c r="B1799" s="28" t="n">
        <v>996</v>
      </c>
      <c r="C1799" s="29"/>
      <c r="D1799" s="30" t="str">
        <f aca="false">CONCATENATE(E1799,", ",F1799,", кв-ры: ",H1799,", агр: ",I1799,", ",W1799)</f>
        <v>, , кв-ры: 3, агр: , </v>
      </c>
      <c r="E1799" s="31"/>
      <c r="F1799" s="31"/>
      <c r="G1799" s="31"/>
      <c r="H1799" s="31" t="n">
        <v>3</v>
      </c>
      <c r="I1799" s="32"/>
      <c r="J1799" s="4"/>
      <c r="K1799" s="46"/>
      <c r="L1799" s="34" t="str">
        <f aca="false">IF(ISBLANK(K1799),"a","b")</f>
        <v>a</v>
      </c>
      <c r="M1799" s="34" t="str">
        <f aca="false">IF(ISBLANK(B1799),"",IF(L1799="b",K1799,IF(L1799="a","")))</f>
        <v/>
      </c>
      <c r="N1799" s="35" t="n">
        <f aca="false">IF(ISBLANK(B1799),"",IF( ISBLANK(K1799), , IF( ISBLANK(O1799), 1,) ))</f>
        <v>0</v>
      </c>
      <c r="O1799" s="44"/>
      <c r="P1799" s="37" t="str">
        <f aca="false">IF(ISBLANK(O1799),"a","b")</f>
        <v>a</v>
      </c>
      <c r="Q1799" s="34" t="str">
        <f aca="false">IF(ISBLANK(B1799),"",IF(P1799="b",O1799,IF(P1799="a","")))</f>
        <v/>
      </c>
      <c r="R1799" s="35" t="n">
        <f aca="false">IF(ISBLANK(B1799),"",IF( ISBLANK(O1799), , 1))</f>
        <v>0</v>
      </c>
      <c r="S1799" s="38" t="str">
        <f aca="true">IF(ISBLANK(B1799),"",IF( ISBLANK(K1799), "" , IF( ISBLANK(O1799), (TODAY()-K1799)/365, (O1799-K1799)/365)) )</f>
        <v/>
      </c>
      <c r="T1799" s="38" t="str">
        <f aca="false">IF(ISBLANK(B1799),"",IF( ISBLANK(K1799), "" , IF( ISBLANK(O1799), ($Z$41-K1799)/365, (O1799-K1799)/365)) )</f>
        <v/>
      </c>
      <c r="U1799" s="38" t="str">
        <f aca="true">IF(ISBLANK(B1799),"",IF( ISBLANK(O1799), "", (TODAY()-O1799)/365))</f>
        <v/>
      </c>
      <c r="V1799" s="38" t="str">
        <f aca="false">IF(ISBLANK(B1799),"",IF( ISBLANK(O1799), "", ($Z$41-O1799)/365))</f>
        <v/>
      </c>
    </row>
    <row r="1800" customFormat="false" ht="15" hidden="false" customHeight="false" outlineLevel="0" collapsed="false">
      <c r="A1800" s="1" t="n">
        <v>1804</v>
      </c>
      <c r="B1800" s="28" t="n">
        <v>997</v>
      </c>
      <c r="C1800" s="29"/>
      <c r="D1800" s="30" t="str">
        <f aca="false">CONCATENATE(E1800,", ",F1800,", кв-ры: ",H1800,", агр: ",I1800,", ",W1800)</f>
        <v>, , кв-ры: 4, агр: , </v>
      </c>
      <c r="E1800" s="31"/>
      <c r="F1800" s="31"/>
      <c r="G1800" s="31"/>
      <c r="H1800" s="31" t="n">
        <v>4</v>
      </c>
      <c r="I1800" s="32"/>
      <c r="J1800" s="4"/>
      <c r="K1800" s="46"/>
      <c r="L1800" s="34" t="str">
        <f aca="false">IF(ISBLANK(K1800),"a","b")</f>
        <v>a</v>
      </c>
      <c r="M1800" s="34" t="str">
        <f aca="false">IF(ISBLANK(B1800),"",IF(L1800="b",K1800,IF(L1800="a","")))</f>
        <v/>
      </c>
      <c r="N1800" s="35" t="n">
        <f aca="false">IF(ISBLANK(B1800),"",IF( ISBLANK(K1800), , IF( ISBLANK(O1800), 1,) ))</f>
        <v>0</v>
      </c>
      <c r="O1800" s="44"/>
      <c r="P1800" s="37" t="str">
        <f aca="false">IF(ISBLANK(O1800),"a","b")</f>
        <v>a</v>
      </c>
      <c r="Q1800" s="34" t="str">
        <f aca="false">IF(ISBLANK(B1800),"",IF(P1800="b",O1800,IF(P1800="a","")))</f>
        <v/>
      </c>
      <c r="R1800" s="35" t="n">
        <f aca="false">IF(ISBLANK(B1800),"",IF( ISBLANK(O1800), , 1))</f>
        <v>0</v>
      </c>
      <c r="S1800" s="38" t="str">
        <f aca="true">IF(ISBLANK(B1800),"",IF( ISBLANK(K1800), "" , IF( ISBLANK(O1800), (TODAY()-K1800)/365, (O1800-K1800)/365)) )</f>
        <v/>
      </c>
      <c r="T1800" s="38" t="str">
        <f aca="false">IF(ISBLANK(B1800),"",IF( ISBLANK(K1800), "" , IF( ISBLANK(O1800), ($Z$41-K1800)/365, (O1800-K1800)/365)) )</f>
        <v/>
      </c>
      <c r="U1800" s="38" t="str">
        <f aca="true">IF(ISBLANK(B1800),"",IF( ISBLANK(O1800), "", (TODAY()-O1800)/365))</f>
        <v/>
      </c>
      <c r="V1800" s="38" t="str">
        <f aca="false">IF(ISBLANK(B1800),"",IF( ISBLANK(O1800), "", ($Z$41-O1800)/365))</f>
        <v/>
      </c>
    </row>
    <row r="1801" customFormat="false" ht="15" hidden="false" customHeight="false" outlineLevel="0" collapsed="false">
      <c r="A1801" s="1" t="n">
        <v>1805</v>
      </c>
      <c r="B1801" s="28" t="n">
        <v>998</v>
      </c>
      <c r="C1801" s="29" t="n">
        <v>2</v>
      </c>
      <c r="D1801" s="30" t="str">
        <f aca="false">CONCATENATE(E1801,", ",F1801,", кв-ры: ",H1801,", агр: ",I1801,", ",W1801)</f>
        <v> Чапаева, 13а, кв-ры: , агр: , </v>
      </c>
      <c r="E1801" s="31" t="s">
        <v>281</v>
      </c>
      <c r="F1801" s="31" t="s">
        <v>282</v>
      </c>
      <c r="G1801" s="31"/>
      <c r="H1801" s="31"/>
      <c r="I1801" s="32"/>
      <c r="J1801" s="4"/>
      <c r="K1801" s="46"/>
      <c r="L1801" s="34" t="str">
        <f aca="false">IF(ISBLANK(K1801),"a","b")</f>
        <v>a</v>
      </c>
      <c r="M1801" s="34" t="str">
        <f aca="false">IF(ISBLANK(B1801),"",IF(L1801="b",K1801,IF(L1801="a","")))</f>
        <v/>
      </c>
      <c r="N1801" s="35" t="n">
        <f aca="false">IF(ISBLANK(B1801),"",IF( ISBLANK(K1801), , IF( ISBLANK(O1801), 1,) ))</f>
        <v>0</v>
      </c>
      <c r="O1801" s="44"/>
      <c r="P1801" s="37" t="str">
        <f aca="false">IF(ISBLANK(O1801),"a","b")</f>
        <v>a</v>
      </c>
      <c r="Q1801" s="34" t="str">
        <f aca="false">IF(ISBLANK(B1801),"",IF(P1801="b",O1801,IF(P1801="a","")))</f>
        <v/>
      </c>
      <c r="R1801" s="35" t="n">
        <f aca="false">IF(ISBLANK(B1801),"",IF( ISBLANK(O1801), , 1))</f>
        <v>0</v>
      </c>
      <c r="S1801" s="38" t="str">
        <f aca="true">IF(ISBLANK(B1801),"",IF( ISBLANK(K1801), "" , IF( ISBLANK(O1801), (TODAY()-K1801)/365, (O1801-K1801)/365)) )</f>
        <v/>
      </c>
      <c r="T1801" s="38" t="str">
        <f aca="false">IF(ISBLANK(B1801),"",IF( ISBLANK(K1801), "" , IF( ISBLANK(O1801), ($Z$41-K1801)/365, (O1801-K1801)/365)) )</f>
        <v/>
      </c>
      <c r="U1801" s="38" t="str">
        <f aca="true">IF(ISBLANK(B1801),"",IF( ISBLANK(O1801), "", (TODAY()-O1801)/365))</f>
        <v/>
      </c>
      <c r="V1801" s="38" t="str">
        <f aca="false">IF(ISBLANK(B1801),"",IF( ISBLANK(O1801), "", ($Z$41-O1801)/365))</f>
        <v/>
      </c>
    </row>
    <row r="1802" customFormat="false" ht="15" hidden="false" customHeight="false" outlineLevel="0" collapsed="false">
      <c r="A1802" s="1" t="n">
        <v>1806</v>
      </c>
      <c r="B1802" s="28" t="n">
        <v>999</v>
      </c>
      <c r="C1802" s="29" t="n">
        <v>3</v>
      </c>
      <c r="D1802" s="30" t="str">
        <f aca="false">CONCATENATE(E1802,", ",F1802,", кв-ры: ",H1802,", агр: ",I1802,", ",W1802)</f>
        <v> Чапаева, 15а, кв-ры: 1, агр: все отказались кроме одной квартиры на 2эт справа, </v>
      </c>
      <c r="E1802" s="31" t="s">
        <v>281</v>
      </c>
      <c r="F1802" s="31" t="s">
        <v>283</v>
      </c>
      <c r="G1802" s="31" t="n">
        <v>4</v>
      </c>
      <c r="H1802" s="31" t="n">
        <v>1</v>
      </c>
      <c r="I1802" s="73" t="s">
        <v>284</v>
      </c>
      <c r="J1802" s="4"/>
      <c r="K1802" s="46"/>
      <c r="L1802" s="34" t="str">
        <f aca="false">IF(ISBLANK(K1802),"a","b")</f>
        <v>a</v>
      </c>
      <c r="M1802" s="34" t="str">
        <f aca="false">IF(ISBLANK(B1802),"",IF(L1802="b",K1802,IF(L1802="a","")))</f>
        <v/>
      </c>
      <c r="N1802" s="35" t="n">
        <f aca="false">IF(ISBLANK(B1802),"",IF( ISBLANK(K1802), , IF( ISBLANK(O1802), 1,) ))</f>
        <v>0</v>
      </c>
      <c r="O1802" s="44"/>
      <c r="P1802" s="37" t="str">
        <f aca="false">IF(ISBLANK(O1802),"a","b")</f>
        <v>a</v>
      </c>
      <c r="Q1802" s="34" t="str">
        <f aca="false">IF(ISBLANK(B1802),"",IF(P1802="b",O1802,IF(P1802="a","")))</f>
        <v/>
      </c>
      <c r="R1802" s="35" t="n">
        <f aca="false">IF(ISBLANK(B1802),"",IF( ISBLANK(O1802), , 1))</f>
        <v>0</v>
      </c>
      <c r="S1802" s="38" t="str">
        <f aca="true">IF(ISBLANK(B1802),"",IF( ISBLANK(K1802), "" , IF( ISBLANK(O1802), (TODAY()-K1802)/365, (O1802-K1802)/365)) )</f>
        <v/>
      </c>
      <c r="T1802" s="38" t="str">
        <f aca="false">IF(ISBLANK(B1802),"",IF( ISBLANK(K1802), "" , IF( ISBLANK(O1802), ($Z$41-K1802)/365, (O1802-K1802)/365)) )</f>
        <v/>
      </c>
      <c r="U1802" s="38" t="str">
        <f aca="true">IF(ISBLANK(B1802),"",IF( ISBLANK(O1802), "", (TODAY()-O1802)/365))</f>
        <v/>
      </c>
      <c r="V1802" s="38" t="str">
        <f aca="false">IF(ISBLANK(B1802),"",IF( ISBLANK(O1802), "", ($Z$41-O1802)/365))</f>
        <v/>
      </c>
    </row>
    <row r="1803" customFormat="false" ht="15" hidden="false" customHeight="false" outlineLevel="0" collapsed="false">
      <c r="A1803" s="1" t="n">
        <v>1807</v>
      </c>
      <c r="B1803" s="28" t="n">
        <v>1000</v>
      </c>
      <c r="C1803" s="29"/>
      <c r="D1803" s="30" t="str">
        <f aca="false">CONCATENATE(E1803,", ",F1803,", кв-ры: ",H1803,", агр: ",I1803,", ",W1803)</f>
        <v>, , кв-ры: 2, агр: , </v>
      </c>
      <c r="E1803" s="31"/>
      <c r="F1803" s="31"/>
      <c r="G1803" s="31"/>
      <c r="H1803" s="31" t="n">
        <v>2</v>
      </c>
      <c r="I1803" s="32"/>
      <c r="J1803" s="4"/>
      <c r="K1803" s="46"/>
      <c r="L1803" s="34" t="str">
        <f aca="false">IF(ISBLANK(K1803),"a","b")</f>
        <v>a</v>
      </c>
      <c r="M1803" s="34" t="str">
        <f aca="false">IF(ISBLANK(B1803),"",IF(L1803="b",K1803,IF(L1803="a","")))</f>
        <v/>
      </c>
      <c r="N1803" s="35" t="n">
        <f aca="false">IF(ISBLANK(B1803),"",IF( ISBLANK(K1803), , IF( ISBLANK(O1803), 1,) ))</f>
        <v>0</v>
      </c>
      <c r="O1803" s="44"/>
      <c r="P1803" s="37" t="str">
        <f aca="false">IF(ISBLANK(O1803),"a","b")</f>
        <v>a</v>
      </c>
      <c r="Q1803" s="34" t="str">
        <f aca="false">IF(ISBLANK(B1803),"",IF(P1803="b",O1803,IF(P1803="a","")))</f>
        <v/>
      </c>
      <c r="R1803" s="35" t="n">
        <f aca="false">IF(ISBLANK(B1803),"",IF( ISBLANK(O1803), , 1))</f>
        <v>0</v>
      </c>
      <c r="S1803" s="38" t="str">
        <f aca="true">IF(ISBLANK(B1803),"",IF( ISBLANK(K1803), "" , IF( ISBLANK(O1803), (TODAY()-K1803)/365, (O1803-K1803)/365)) )</f>
        <v/>
      </c>
      <c r="T1803" s="38" t="str">
        <f aca="false">IF(ISBLANK(B1803),"",IF( ISBLANK(K1803), "" , IF( ISBLANK(O1803), ($Z$41-K1803)/365, (O1803-K1803)/365)) )</f>
        <v/>
      </c>
      <c r="U1803" s="38" t="str">
        <f aca="true">IF(ISBLANK(B1803),"",IF( ISBLANK(O1803), "", (TODAY()-O1803)/365))</f>
        <v/>
      </c>
      <c r="V1803" s="38" t="str">
        <f aca="false">IF(ISBLANK(B1803),"",IF( ISBLANK(O1803), "", ($Z$41-O1803)/365))</f>
        <v/>
      </c>
    </row>
    <row r="1804" customFormat="false" ht="15" hidden="false" customHeight="false" outlineLevel="0" collapsed="false">
      <c r="A1804" s="1" t="n">
        <v>1808</v>
      </c>
      <c r="B1804" s="28" t="n">
        <v>1001</v>
      </c>
      <c r="C1804" s="29"/>
      <c r="D1804" s="30" t="str">
        <f aca="false">CONCATENATE(E1804,", ",F1804,", кв-ры: ",H1804,", агр: ",I1804,", ",W1804)</f>
        <v>, , кв-ры: 3, агр: , </v>
      </c>
      <c r="E1804" s="31"/>
      <c r="F1804" s="31"/>
      <c r="G1804" s="31"/>
      <c r="H1804" s="31" t="n">
        <v>3</v>
      </c>
      <c r="I1804" s="32"/>
      <c r="J1804" s="4"/>
      <c r="K1804" s="46"/>
      <c r="L1804" s="34" t="str">
        <f aca="false">IF(ISBLANK(K1804),"a","b")</f>
        <v>a</v>
      </c>
      <c r="M1804" s="34" t="str">
        <f aca="false">IF(ISBLANK(B1804),"",IF(L1804="b",K1804,IF(L1804="a","")))</f>
        <v/>
      </c>
      <c r="N1804" s="35" t="n">
        <f aca="false">IF(ISBLANK(B1804),"",IF( ISBLANK(K1804), , IF( ISBLANK(O1804), 1,) ))</f>
        <v>0</v>
      </c>
      <c r="O1804" s="44"/>
      <c r="P1804" s="37" t="str">
        <f aca="false">IF(ISBLANK(O1804),"a","b")</f>
        <v>a</v>
      </c>
      <c r="Q1804" s="34" t="str">
        <f aca="false">IF(ISBLANK(B1804),"",IF(P1804="b",O1804,IF(P1804="a","")))</f>
        <v/>
      </c>
      <c r="R1804" s="35" t="n">
        <f aca="false">IF(ISBLANK(B1804),"",IF( ISBLANK(O1804), , 1))</f>
        <v>0</v>
      </c>
      <c r="S1804" s="38" t="str">
        <f aca="true">IF(ISBLANK(B1804),"",IF( ISBLANK(K1804), "" , IF( ISBLANK(O1804), (TODAY()-K1804)/365, (O1804-K1804)/365)) )</f>
        <v/>
      </c>
      <c r="T1804" s="38" t="str">
        <f aca="false">IF(ISBLANK(B1804),"",IF( ISBLANK(K1804), "" , IF( ISBLANK(O1804), ($Z$41-K1804)/365, (O1804-K1804)/365)) )</f>
        <v/>
      </c>
      <c r="U1804" s="38" t="str">
        <f aca="true">IF(ISBLANK(B1804),"",IF( ISBLANK(O1804), "", (TODAY()-O1804)/365))</f>
        <v/>
      </c>
      <c r="V1804" s="38" t="str">
        <f aca="false">IF(ISBLANK(B1804),"",IF( ISBLANK(O1804), "", ($Z$41-O1804)/365))</f>
        <v/>
      </c>
    </row>
    <row r="1805" customFormat="false" ht="15" hidden="false" customHeight="false" outlineLevel="0" collapsed="false">
      <c r="A1805" s="1" t="n">
        <v>1809</v>
      </c>
      <c r="B1805" s="28" t="n">
        <v>1002</v>
      </c>
      <c r="C1805" s="29"/>
      <c r="D1805" s="30" t="str">
        <f aca="false">CONCATENATE(E1805,", ",F1805,", кв-ры: ",H1805,", агр: ",I1805,", ",W1805)</f>
        <v>, , кв-ры: 4, агр: , </v>
      </c>
      <c r="E1805" s="31"/>
      <c r="F1805" s="31"/>
      <c r="G1805" s="31"/>
      <c r="H1805" s="31" t="n">
        <v>4</v>
      </c>
      <c r="I1805" s="32"/>
      <c r="J1805" s="4"/>
      <c r="K1805" s="46"/>
      <c r="L1805" s="34" t="str">
        <f aca="false">IF(ISBLANK(K1805),"a","b")</f>
        <v>a</v>
      </c>
      <c r="M1805" s="34" t="str">
        <f aca="false">IF(ISBLANK(B1805),"",IF(L1805="b",K1805,IF(L1805="a","")))</f>
        <v/>
      </c>
      <c r="N1805" s="35" t="n">
        <f aca="false">IF(ISBLANK(B1805),"",IF( ISBLANK(K1805), , IF( ISBLANK(O1805), 1,) ))</f>
        <v>0</v>
      </c>
      <c r="O1805" s="44"/>
      <c r="P1805" s="37" t="str">
        <f aca="false">IF(ISBLANK(O1805),"a","b")</f>
        <v>a</v>
      </c>
      <c r="Q1805" s="34" t="str">
        <f aca="false">IF(ISBLANK(B1805),"",IF(P1805="b",O1805,IF(P1805="a","")))</f>
        <v/>
      </c>
      <c r="R1805" s="35" t="n">
        <f aca="false">IF(ISBLANK(B1805),"",IF( ISBLANK(O1805), , 1))</f>
        <v>0</v>
      </c>
      <c r="S1805" s="38" t="str">
        <f aca="true">IF(ISBLANK(B1805),"",IF( ISBLANK(K1805), "" , IF( ISBLANK(O1805), (TODAY()-K1805)/365, (O1805-K1805)/365)) )</f>
        <v/>
      </c>
      <c r="T1805" s="38" t="str">
        <f aca="false">IF(ISBLANK(B1805),"",IF( ISBLANK(K1805), "" , IF( ISBLANK(O1805), ($Z$41-K1805)/365, (O1805-K1805)/365)) )</f>
        <v/>
      </c>
      <c r="U1805" s="38" t="str">
        <f aca="true">IF(ISBLANK(B1805),"",IF( ISBLANK(O1805), "", (TODAY()-O1805)/365))</f>
        <v/>
      </c>
      <c r="V1805" s="38" t="str">
        <f aca="false">IF(ISBLANK(B1805),"",IF( ISBLANK(O1805), "", ($Z$41-O1805)/365))</f>
        <v/>
      </c>
    </row>
    <row r="1806" customFormat="false" ht="15" hidden="false" customHeight="false" outlineLevel="0" collapsed="false">
      <c r="A1806" s="1" t="n">
        <v>1810</v>
      </c>
      <c r="B1806" s="28" t="n">
        <v>1003</v>
      </c>
      <c r="C1806" s="29" t="n">
        <v>4</v>
      </c>
      <c r="D1806" s="30" t="str">
        <f aca="false">CONCATENATE(E1806,", ",F1806,", кв-ры: ",H1806,", агр: ",I1806,", ",W1806)</f>
        <v> Чапаева, 11, кв-ры: , агр: , </v>
      </c>
      <c r="E1806" s="31" t="s">
        <v>281</v>
      </c>
      <c r="F1806" s="31" t="n">
        <v>11</v>
      </c>
      <c r="G1806" s="31"/>
      <c r="H1806" s="31"/>
      <c r="I1806" s="32"/>
      <c r="J1806" s="4"/>
      <c r="K1806" s="46"/>
      <c r="L1806" s="34" t="str">
        <f aca="false">IF(ISBLANK(K1806),"a","b")</f>
        <v>a</v>
      </c>
      <c r="M1806" s="34" t="str">
        <f aca="false">IF(ISBLANK(B1806),"",IF(L1806="b",K1806,IF(L1806="a","")))</f>
        <v/>
      </c>
      <c r="N1806" s="35" t="n">
        <f aca="false">IF(ISBLANK(B1806),"",IF( ISBLANK(K1806), , IF( ISBLANK(O1806), 1,) ))</f>
        <v>0</v>
      </c>
      <c r="O1806" s="44"/>
      <c r="P1806" s="37" t="str">
        <f aca="false">IF(ISBLANK(O1806),"a","b")</f>
        <v>a</v>
      </c>
      <c r="Q1806" s="34" t="str">
        <f aca="false">IF(ISBLANK(B1806),"",IF(P1806="b",O1806,IF(P1806="a","")))</f>
        <v/>
      </c>
      <c r="R1806" s="35" t="n">
        <f aca="false">IF(ISBLANK(B1806),"",IF( ISBLANK(O1806), , 1))</f>
        <v>0</v>
      </c>
      <c r="S1806" s="38" t="str">
        <f aca="true">IF(ISBLANK(B1806),"",IF( ISBLANK(K1806), "" , IF( ISBLANK(O1806), (TODAY()-K1806)/365, (O1806-K1806)/365)) )</f>
        <v/>
      </c>
      <c r="T1806" s="38" t="str">
        <f aca="false">IF(ISBLANK(B1806),"",IF( ISBLANK(K1806), "" , IF( ISBLANK(O1806), ($Z$41-K1806)/365, (O1806-K1806)/365)) )</f>
        <v/>
      </c>
      <c r="U1806" s="38" t="str">
        <f aca="true">IF(ISBLANK(B1806),"",IF( ISBLANK(O1806), "", (TODAY()-O1806)/365))</f>
        <v/>
      </c>
      <c r="V1806" s="38" t="str">
        <f aca="false">IF(ISBLANK(B1806),"",IF( ISBLANK(O1806), "", ($Z$41-O1806)/365))</f>
        <v/>
      </c>
    </row>
    <row r="1807" customFormat="false" ht="15" hidden="false" customHeight="false" outlineLevel="0" collapsed="false">
      <c r="A1807" s="1" t="n">
        <v>1811</v>
      </c>
      <c r="B1807" s="28" t="n">
        <v>1004</v>
      </c>
      <c r="C1807" s="29" t="n">
        <v>5</v>
      </c>
      <c r="D1807" s="30" t="str">
        <f aca="false">CONCATENATE(E1807,", ",F1807,", кв-ры: ",H1807,", агр: ",I1807,", ",W1807)</f>
        <v> Чапаева, 11а, кв-ры: 1, агр: , </v>
      </c>
      <c r="E1807" s="31" t="s">
        <v>281</v>
      </c>
      <c r="F1807" s="31" t="s">
        <v>285</v>
      </c>
      <c r="G1807" s="31" t="n">
        <v>2</v>
      </c>
      <c r="H1807" s="31" t="n">
        <v>1</v>
      </c>
      <c r="I1807" s="32"/>
      <c r="J1807" s="4"/>
      <c r="K1807" s="46"/>
      <c r="L1807" s="34" t="str">
        <f aca="false">IF(ISBLANK(K1807),"a","b")</f>
        <v>a</v>
      </c>
      <c r="M1807" s="34" t="str">
        <f aca="false">IF(ISBLANK(B1807),"",IF(L1807="b",K1807,IF(L1807="a","")))</f>
        <v/>
      </c>
      <c r="N1807" s="35" t="n">
        <f aca="false">IF(ISBLANK(B1807),"",IF( ISBLANK(K1807), , IF( ISBLANK(O1807), 1,) ))</f>
        <v>0</v>
      </c>
      <c r="O1807" s="44"/>
      <c r="P1807" s="37" t="str">
        <f aca="false">IF(ISBLANK(O1807),"a","b")</f>
        <v>a</v>
      </c>
      <c r="Q1807" s="34" t="str">
        <f aca="false">IF(ISBLANK(B1807),"",IF(P1807="b",O1807,IF(P1807="a","")))</f>
        <v/>
      </c>
      <c r="R1807" s="35" t="n">
        <f aca="false">IF(ISBLANK(B1807),"",IF( ISBLANK(O1807), , 1))</f>
        <v>0</v>
      </c>
      <c r="S1807" s="38" t="str">
        <f aca="true">IF(ISBLANK(B1807),"",IF( ISBLANK(K1807), "" , IF( ISBLANK(O1807), (TODAY()-K1807)/365, (O1807-K1807)/365)) )</f>
        <v/>
      </c>
      <c r="T1807" s="38" t="str">
        <f aca="false">IF(ISBLANK(B1807),"",IF( ISBLANK(K1807), "" , IF( ISBLANK(O1807), ($Z$41-K1807)/365, (O1807-K1807)/365)) )</f>
        <v/>
      </c>
      <c r="U1807" s="38" t="str">
        <f aca="true">IF(ISBLANK(B1807),"",IF( ISBLANK(O1807), "", (TODAY()-O1807)/365))</f>
        <v/>
      </c>
      <c r="V1807" s="38" t="str">
        <f aca="false">IF(ISBLANK(B1807),"",IF( ISBLANK(O1807), "", ($Z$41-O1807)/365))</f>
        <v/>
      </c>
    </row>
    <row r="1808" customFormat="false" ht="15" hidden="false" customHeight="false" outlineLevel="0" collapsed="false">
      <c r="A1808" s="1" t="n">
        <v>1812</v>
      </c>
      <c r="B1808" s="28" t="n">
        <v>1005</v>
      </c>
      <c r="C1808" s="29"/>
      <c r="D1808" s="30" t="str">
        <f aca="false">CONCATENATE(E1808,", ",F1808,", кв-ры: ",H1808,", агр: ",I1808,", ",W1808)</f>
        <v>, , кв-ры: 2, агр: , </v>
      </c>
      <c r="E1808" s="31"/>
      <c r="F1808" s="31"/>
      <c r="G1808" s="31"/>
      <c r="H1808" s="31" t="n">
        <v>2</v>
      </c>
      <c r="I1808" s="32"/>
      <c r="J1808" s="4"/>
      <c r="K1808" s="46"/>
      <c r="L1808" s="34" t="str">
        <f aca="false">IF(ISBLANK(K1808),"a","b")</f>
        <v>a</v>
      </c>
      <c r="M1808" s="34" t="str">
        <f aca="false">IF(ISBLANK(B1808),"",IF(L1808="b",K1808,IF(L1808="a","")))</f>
        <v/>
      </c>
      <c r="N1808" s="35" t="n">
        <f aca="false">IF(ISBLANK(B1808),"",IF( ISBLANK(K1808), , IF( ISBLANK(O1808), 1,) ))</f>
        <v>0</v>
      </c>
      <c r="O1808" s="44"/>
      <c r="P1808" s="37" t="str">
        <f aca="false">IF(ISBLANK(O1808),"a","b")</f>
        <v>a</v>
      </c>
      <c r="Q1808" s="34" t="str">
        <f aca="false">IF(ISBLANK(B1808),"",IF(P1808="b",O1808,IF(P1808="a","")))</f>
        <v/>
      </c>
      <c r="R1808" s="35" t="n">
        <f aca="false">IF(ISBLANK(B1808),"",IF( ISBLANK(O1808), , 1))</f>
        <v>0</v>
      </c>
      <c r="S1808" s="38" t="str">
        <f aca="true">IF(ISBLANK(B1808),"",IF( ISBLANK(K1808), "" , IF( ISBLANK(O1808), (TODAY()-K1808)/365, (O1808-K1808)/365)) )</f>
        <v/>
      </c>
      <c r="T1808" s="38" t="str">
        <f aca="false">IF(ISBLANK(B1808),"",IF( ISBLANK(K1808), "" , IF( ISBLANK(O1808), ($Z$41-K1808)/365, (O1808-K1808)/365)) )</f>
        <v/>
      </c>
      <c r="U1808" s="38" t="str">
        <f aca="true">IF(ISBLANK(B1808),"",IF( ISBLANK(O1808), "", (TODAY()-O1808)/365))</f>
        <v/>
      </c>
      <c r="V1808" s="38" t="str">
        <f aca="false">IF(ISBLANK(B1808),"",IF( ISBLANK(O1808), "", ($Z$41-O1808)/365))</f>
        <v/>
      </c>
    </row>
    <row r="1809" customFormat="false" ht="15" hidden="false" customHeight="false" outlineLevel="0" collapsed="false">
      <c r="A1809" s="1" t="n">
        <v>1813</v>
      </c>
      <c r="B1809" s="28" t="n">
        <v>1006</v>
      </c>
      <c r="C1809" s="29" t="n">
        <v>6</v>
      </c>
      <c r="D1809" s="30" t="str">
        <f aca="false">CONCATENATE(E1809,", ",F1809,", кв-ры: ",H1809,", агр: ",I1809,", ",W1809)</f>
        <v> Чапаева, 9, кв-ры: , агр: отказ, </v>
      </c>
      <c r="E1809" s="31" t="s">
        <v>281</v>
      </c>
      <c r="F1809" s="31" t="n">
        <v>9</v>
      </c>
      <c r="G1809" s="31"/>
      <c r="H1809" s="31"/>
      <c r="I1809" s="73" t="s">
        <v>286</v>
      </c>
      <c r="J1809" s="4"/>
      <c r="K1809" s="46"/>
      <c r="L1809" s="34" t="str">
        <f aca="false">IF(ISBLANK(K1809),"a","b")</f>
        <v>a</v>
      </c>
      <c r="M1809" s="34" t="str">
        <f aca="false">IF(ISBLANK(B1809),"",IF(L1809="b",K1809,IF(L1809="a","")))</f>
        <v/>
      </c>
      <c r="N1809" s="35" t="n">
        <f aca="false">IF(ISBLANK(B1809),"",IF( ISBLANK(K1809), , IF( ISBLANK(O1809), 1,) ))</f>
        <v>0</v>
      </c>
      <c r="O1809" s="44"/>
      <c r="P1809" s="37" t="str">
        <f aca="false">IF(ISBLANK(O1809),"a","b")</f>
        <v>a</v>
      </c>
      <c r="Q1809" s="34" t="str">
        <f aca="false">IF(ISBLANK(B1809),"",IF(P1809="b",O1809,IF(P1809="a","")))</f>
        <v/>
      </c>
      <c r="R1809" s="35" t="n">
        <f aca="false">IF(ISBLANK(B1809),"",IF( ISBLANK(O1809), , 1))</f>
        <v>0</v>
      </c>
      <c r="S1809" s="38" t="str">
        <f aca="true">IF(ISBLANK(B1809),"",IF( ISBLANK(K1809), "" , IF( ISBLANK(O1809), (TODAY()-K1809)/365, (O1809-K1809)/365)) )</f>
        <v/>
      </c>
      <c r="T1809" s="38" t="str">
        <f aca="false">IF(ISBLANK(B1809),"",IF( ISBLANK(K1809), "" , IF( ISBLANK(O1809), ($Z$41-K1809)/365, (O1809-K1809)/365)) )</f>
        <v/>
      </c>
      <c r="U1809" s="38" t="str">
        <f aca="true">IF(ISBLANK(B1809),"",IF( ISBLANK(O1809), "", (TODAY()-O1809)/365))</f>
        <v/>
      </c>
      <c r="V1809" s="38" t="str">
        <f aca="false">IF(ISBLANK(B1809),"",IF( ISBLANK(O1809), "", ($Z$41-O1809)/365))</f>
        <v/>
      </c>
    </row>
    <row r="1810" customFormat="false" ht="15" hidden="false" customHeight="false" outlineLevel="0" collapsed="false">
      <c r="A1810" s="1" t="n">
        <v>1814</v>
      </c>
      <c r="B1810" s="28" t="n">
        <v>1007</v>
      </c>
      <c r="C1810" s="29" t="n">
        <v>7</v>
      </c>
      <c r="D1810" s="30" t="str">
        <f aca="false">CONCATENATE(E1810,", ",F1810,", кв-ры: ",H1810,", агр: ",I1810,", ",W1810)</f>
        <v> Чапаева, 7, кв-ры: , агр: , </v>
      </c>
      <c r="E1810" s="31" t="s">
        <v>281</v>
      </c>
      <c r="F1810" s="31" t="n">
        <v>7</v>
      </c>
      <c r="G1810" s="31"/>
      <c r="H1810" s="31"/>
      <c r="I1810" s="32"/>
      <c r="J1810" s="4"/>
      <c r="K1810" s="46"/>
      <c r="L1810" s="34" t="str">
        <f aca="false">IF(ISBLANK(K1810),"a","b")</f>
        <v>a</v>
      </c>
      <c r="M1810" s="34" t="str">
        <f aca="false">IF(ISBLANK(B1810),"",IF(L1810="b",K1810,IF(L1810="a","")))</f>
        <v/>
      </c>
      <c r="N1810" s="35" t="n">
        <f aca="false">IF(ISBLANK(B1810),"",IF( ISBLANK(K1810), , IF( ISBLANK(O1810), 1,) ))</f>
        <v>0</v>
      </c>
      <c r="O1810" s="44"/>
      <c r="P1810" s="37" t="str">
        <f aca="false">IF(ISBLANK(O1810),"a","b")</f>
        <v>a</v>
      </c>
      <c r="Q1810" s="34" t="str">
        <f aca="false">IF(ISBLANK(B1810),"",IF(P1810="b",O1810,IF(P1810="a","")))</f>
        <v/>
      </c>
      <c r="R1810" s="35" t="n">
        <f aca="false">IF(ISBLANK(B1810),"",IF( ISBLANK(O1810), , 1))</f>
        <v>0</v>
      </c>
      <c r="S1810" s="38" t="str">
        <f aca="true">IF(ISBLANK(B1810),"",IF( ISBLANK(K1810), "" , IF( ISBLANK(O1810), (TODAY()-K1810)/365, (O1810-K1810)/365)) )</f>
        <v/>
      </c>
      <c r="T1810" s="38" t="str">
        <f aca="false">IF(ISBLANK(B1810),"",IF( ISBLANK(K1810), "" , IF( ISBLANK(O1810), ($Z$41-K1810)/365, (O1810-K1810)/365)) )</f>
        <v/>
      </c>
      <c r="U1810" s="38" t="str">
        <f aca="true">IF(ISBLANK(B1810),"",IF( ISBLANK(O1810), "", (TODAY()-O1810)/365))</f>
        <v/>
      </c>
      <c r="V1810" s="38" t="str">
        <f aca="false">IF(ISBLANK(B1810),"",IF( ISBLANK(O1810), "", ($Z$41-O1810)/365))</f>
        <v/>
      </c>
    </row>
    <row r="1811" customFormat="false" ht="15" hidden="false" customHeight="false" outlineLevel="0" collapsed="false">
      <c r="A1811" s="1" t="n">
        <v>1815</v>
      </c>
      <c r="B1811" s="28" t="n">
        <v>1008</v>
      </c>
      <c r="C1811" s="29" t="n">
        <v>8</v>
      </c>
      <c r="D1811" s="30" t="str">
        <f aca="false">CONCATENATE(E1811,", ",F1811,", кв-ры: ",H1811,", агр: ",I1811,", ",W1811)</f>
        <v> Чапаева, 5, кв-ры: , агр: во дворе на улице две молодые женщины одна с ребенком, </v>
      </c>
      <c r="E1811" s="31" t="s">
        <v>281</v>
      </c>
      <c r="F1811" s="31" t="n">
        <v>5</v>
      </c>
      <c r="G1811" s="31"/>
      <c r="H1811" s="31"/>
      <c r="I1811" s="73" t="s">
        <v>287</v>
      </c>
      <c r="J1811" s="4"/>
      <c r="K1811" s="46"/>
      <c r="L1811" s="34" t="str">
        <f aca="false">IF(ISBLANK(K1811),"a","b")</f>
        <v>a</v>
      </c>
      <c r="M1811" s="34" t="str">
        <f aca="false">IF(ISBLANK(B1811),"",IF(L1811="b",K1811,IF(L1811="a","")))</f>
        <v/>
      </c>
      <c r="N1811" s="35" t="n">
        <f aca="false">IF(ISBLANK(B1811),"",IF( ISBLANK(K1811), , IF( ISBLANK(O1811), 1,) ))</f>
        <v>0</v>
      </c>
      <c r="O1811" s="44"/>
      <c r="P1811" s="37" t="str">
        <f aca="false">IF(ISBLANK(O1811),"a","b")</f>
        <v>a</v>
      </c>
      <c r="Q1811" s="34" t="str">
        <f aca="false">IF(ISBLANK(B1811),"",IF(P1811="b",O1811,IF(P1811="a","")))</f>
        <v/>
      </c>
      <c r="R1811" s="35" t="n">
        <f aca="false">IF(ISBLANK(B1811),"",IF( ISBLANK(O1811), , 1))</f>
        <v>0</v>
      </c>
      <c r="S1811" s="38" t="str">
        <f aca="true">IF(ISBLANK(B1811),"",IF( ISBLANK(K1811), "" , IF( ISBLANK(O1811), (TODAY()-K1811)/365, (O1811-K1811)/365)) )</f>
        <v/>
      </c>
      <c r="T1811" s="38" t="str">
        <f aca="false">IF(ISBLANK(B1811),"",IF( ISBLANK(K1811), "" , IF( ISBLANK(O1811), ($Z$41-K1811)/365, (O1811-K1811)/365)) )</f>
        <v/>
      </c>
      <c r="U1811" s="38" t="str">
        <f aca="true">IF(ISBLANK(B1811),"",IF( ISBLANK(O1811), "", (TODAY()-O1811)/365))</f>
        <v/>
      </c>
      <c r="V1811" s="38" t="str">
        <f aca="false">IF(ISBLANK(B1811),"",IF( ISBLANK(O1811), "", ($Z$41-O1811)/365))</f>
        <v/>
      </c>
    </row>
    <row r="1812" customFormat="false" ht="15" hidden="false" customHeight="false" outlineLevel="0" collapsed="false">
      <c r="A1812" s="1" t="n">
        <v>1816</v>
      </c>
      <c r="B1812" s="28" t="n">
        <v>1009</v>
      </c>
      <c r="C1812" s="29" t="n">
        <v>9</v>
      </c>
      <c r="D1812" s="30" t="str">
        <f aca="false">CONCATENATE(E1812,", ",F1812,", кв-ры: ",H1812,", агр: ",I1812,", ",W1812)</f>
        <v> Чапаева, 2, кв-ры: , агр: мужчина поливал со шланга огород, </v>
      </c>
      <c r="E1812" s="31" t="s">
        <v>281</v>
      </c>
      <c r="F1812" s="31" t="n">
        <v>2</v>
      </c>
      <c r="G1812" s="31"/>
      <c r="H1812" s="31"/>
      <c r="I1812" s="73" t="s">
        <v>288</v>
      </c>
      <c r="J1812" s="4"/>
      <c r="K1812" s="46"/>
      <c r="L1812" s="34" t="str">
        <f aca="false">IF(ISBLANK(K1812),"a","b")</f>
        <v>a</v>
      </c>
      <c r="M1812" s="34" t="str">
        <f aca="false">IF(ISBLANK(B1812),"",IF(L1812="b",K1812,IF(L1812="a","")))</f>
        <v/>
      </c>
      <c r="N1812" s="35" t="n">
        <f aca="false">IF(ISBLANK(B1812),"",IF( ISBLANK(K1812), , IF( ISBLANK(O1812), 1,) ))</f>
        <v>0</v>
      </c>
      <c r="O1812" s="44"/>
      <c r="P1812" s="37" t="str">
        <f aca="false">IF(ISBLANK(O1812),"a","b")</f>
        <v>a</v>
      </c>
      <c r="Q1812" s="34" t="str">
        <f aca="false">IF(ISBLANK(B1812),"",IF(P1812="b",O1812,IF(P1812="a","")))</f>
        <v/>
      </c>
      <c r="R1812" s="35" t="n">
        <f aca="false">IF(ISBLANK(B1812),"",IF( ISBLANK(O1812), , 1))</f>
        <v>0</v>
      </c>
      <c r="S1812" s="38" t="str">
        <f aca="true">IF(ISBLANK(B1812),"",IF( ISBLANK(K1812), "" , IF( ISBLANK(O1812), (TODAY()-K1812)/365, (O1812-K1812)/365)) )</f>
        <v/>
      </c>
      <c r="T1812" s="38" t="str">
        <f aca="false">IF(ISBLANK(B1812),"",IF( ISBLANK(K1812), "" , IF( ISBLANK(O1812), ($Z$41-K1812)/365, (O1812-K1812)/365)) )</f>
        <v/>
      </c>
      <c r="U1812" s="38" t="str">
        <f aca="true">IF(ISBLANK(B1812),"",IF( ISBLANK(O1812), "", (TODAY()-O1812)/365))</f>
        <v/>
      </c>
      <c r="V1812" s="38" t="str">
        <f aca="false">IF(ISBLANK(B1812),"",IF( ISBLANK(O1812), "", ($Z$41-O1812)/365))</f>
        <v/>
      </c>
    </row>
    <row r="1813" customFormat="false" ht="15" hidden="false" customHeight="false" outlineLevel="0" collapsed="false">
      <c r="A1813" s="1" t="n">
        <v>1817</v>
      </c>
      <c r="B1813" s="28" t="n">
        <v>1010</v>
      </c>
      <c r="C1813" s="29" t="n">
        <v>10</v>
      </c>
      <c r="D1813" s="30" t="str">
        <f aca="false">CONCATENATE(E1813,", ",F1813,", кв-ры: ",H1813,", агр: ",I1813,", ",W1813)</f>
        <v> Чапаева, 3, кв-ры: , агр: , </v>
      </c>
      <c r="E1813" s="31" t="s">
        <v>281</v>
      </c>
      <c r="F1813" s="31" t="n">
        <v>3</v>
      </c>
      <c r="G1813" s="31"/>
      <c r="H1813" s="31"/>
      <c r="I1813" s="32"/>
      <c r="J1813" s="4"/>
      <c r="K1813" s="46"/>
      <c r="L1813" s="34" t="str">
        <f aca="false">IF(ISBLANK(K1813),"a","b")</f>
        <v>a</v>
      </c>
      <c r="M1813" s="34" t="str">
        <f aca="false">IF(ISBLANK(B1813),"",IF(L1813="b",K1813,IF(L1813="a","")))</f>
        <v/>
      </c>
      <c r="N1813" s="35" t="n">
        <f aca="false">IF(ISBLANK(B1813),"",IF( ISBLANK(K1813), , IF( ISBLANK(O1813), 1,) ))</f>
        <v>0</v>
      </c>
      <c r="O1813" s="44"/>
      <c r="P1813" s="37" t="str">
        <f aca="false">IF(ISBLANK(O1813),"a","b")</f>
        <v>a</v>
      </c>
      <c r="Q1813" s="34" t="str">
        <f aca="false">IF(ISBLANK(B1813),"",IF(P1813="b",O1813,IF(P1813="a","")))</f>
        <v/>
      </c>
      <c r="R1813" s="35" t="n">
        <f aca="false">IF(ISBLANK(B1813),"",IF( ISBLANK(O1813), , 1))</f>
        <v>0</v>
      </c>
      <c r="S1813" s="38" t="str">
        <f aca="true">IF(ISBLANK(B1813),"",IF( ISBLANK(K1813), "" , IF( ISBLANK(O1813), (TODAY()-K1813)/365, (O1813-K1813)/365)) )</f>
        <v/>
      </c>
      <c r="T1813" s="38" t="str">
        <f aca="false">IF(ISBLANK(B1813),"",IF( ISBLANK(K1813), "" , IF( ISBLANK(O1813), ($Z$41-K1813)/365, (O1813-K1813)/365)) )</f>
        <v/>
      </c>
      <c r="U1813" s="38" t="str">
        <f aca="true">IF(ISBLANK(B1813),"",IF( ISBLANK(O1813), "", (TODAY()-O1813)/365))</f>
        <v/>
      </c>
      <c r="V1813" s="38" t="str">
        <f aca="false">IF(ISBLANK(B1813),"",IF( ISBLANK(O1813), "", ($Z$41-O1813)/365))</f>
        <v/>
      </c>
    </row>
    <row r="1814" customFormat="false" ht="15" hidden="false" customHeight="false" outlineLevel="0" collapsed="false">
      <c r="A1814" s="1" t="n">
        <v>1818</v>
      </c>
      <c r="B1814" s="28" t="n">
        <v>1011</v>
      </c>
      <c r="C1814" s="29" t="n">
        <v>11</v>
      </c>
      <c r="D1814" s="30" t="str">
        <f aca="false">CONCATENATE(E1814,", ",F1814,", кв-ры: ",H1814,", агр: ",I1814,", ",W1814)</f>
        <v> Чапаева, 1, кв-ры: , агр: , </v>
      </c>
      <c r="E1814" s="31" t="s">
        <v>281</v>
      </c>
      <c r="F1814" s="31" t="n">
        <v>1</v>
      </c>
      <c r="G1814" s="31"/>
      <c r="H1814" s="31"/>
      <c r="I1814" s="32"/>
      <c r="J1814" s="4"/>
      <c r="K1814" s="46"/>
      <c r="L1814" s="34" t="str">
        <f aca="false">IF(ISBLANK(K1814),"a","b")</f>
        <v>a</v>
      </c>
      <c r="M1814" s="34" t="str">
        <f aca="false">IF(ISBLANK(B1814),"",IF(L1814="b",K1814,IF(L1814="a","")))</f>
        <v/>
      </c>
      <c r="N1814" s="35" t="n">
        <f aca="false">IF(ISBLANK(B1814),"",IF( ISBLANK(K1814), , IF( ISBLANK(O1814), 1,) ))</f>
        <v>0</v>
      </c>
      <c r="O1814" s="44"/>
      <c r="P1814" s="37" t="str">
        <f aca="false">IF(ISBLANK(O1814),"a","b")</f>
        <v>a</v>
      </c>
      <c r="Q1814" s="34" t="str">
        <f aca="false">IF(ISBLANK(B1814),"",IF(P1814="b",O1814,IF(P1814="a","")))</f>
        <v/>
      </c>
      <c r="R1814" s="35" t="n">
        <f aca="false">IF(ISBLANK(B1814),"",IF( ISBLANK(O1814), , 1))</f>
        <v>0</v>
      </c>
      <c r="S1814" s="38" t="str">
        <f aca="true">IF(ISBLANK(B1814),"",IF( ISBLANK(K1814), "" , IF( ISBLANK(O1814), (TODAY()-K1814)/365, (O1814-K1814)/365)) )</f>
        <v/>
      </c>
      <c r="T1814" s="38" t="str">
        <f aca="false">IF(ISBLANK(B1814),"",IF( ISBLANK(K1814), "" , IF( ISBLANK(O1814), ($Z$41-K1814)/365, (O1814-K1814)/365)) )</f>
        <v/>
      </c>
      <c r="U1814" s="38" t="str">
        <f aca="true">IF(ISBLANK(B1814),"",IF( ISBLANK(O1814), "", (TODAY()-O1814)/365))</f>
        <v/>
      </c>
      <c r="V1814" s="38" t="str">
        <f aca="false">IF(ISBLANK(B1814),"",IF( ISBLANK(O1814), "", ($Z$41-O1814)/365))</f>
        <v/>
      </c>
    </row>
    <row r="1815" customFormat="false" ht="15" hidden="false" customHeight="false" outlineLevel="0" collapsed="false">
      <c r="A1815" s="1" t="n">
        <v>1819</v>
      </c>
      <c r="B1815" s="28" t="n">
        <v>1012</v>
      </c>
      <c r="C1815" s="29" t="n">
        <v>12</v>
      </c>
      <c r="D1815" s="30" t="str">
        <f aca="false">CONCATENATE(E1815,", ",F1815,", кв-ры: ",H1815,", агр: ",I1815,", ",W1815)</f>
        <v> Чапаева, 35, кв-ры: 1,11,21,31,41,51,, агр: , </v>
      </c>
      <c r="E1815" s="31" t="s">
        <v>281</v>
      </c>
      <c r="F1815" s="31" t="n">
        <v>35</v>
      </c>
      <c r="G1815" s="31" t="n">
        <v>60</v>
      </c>
      <c r="H1815" s="31" t="s">
        <v>77</v>
      </c>
      <c r="I1815" s="32"/>
      <c r="J1815" s="4"/>
      <c r="K1815" s="46"/>
      <c r="L1815" s="34" t="str">
        <f aca="false">IF(ISBLANK(K1815),"a","b")</f>
        <v>a</v>
      </c>
      <c r="M1815" s="34" t="str">
        <f aca="false">IF(ISBLANK(B1815),"",IF(L1815="b",K1815,IF(L1815="a","")))</f>
        <v/>
      </c>
      <c r="N1815" s="35" t="n">
        <f aca="false">IF(ISBLANK(B1815),"",IF( ISBLANK(K1815), , IF( ISBLANK(O1815), 1,) ))</f>
        <v>0</v>
      </c>
      <c r="O1815" s="44"/>
      <c r="P1815" s="37" t="str">
        <f aca="false">IF(ISBLANK(O1815),"a","b")</f>
        <v>a</v>
      </c>
      <c r="Q1815" s="34" t="str">
        <f aca="false">IF(ISBLANK(B1815),"",IF(P1815="b",O1815,IF(P1815="a","")))</f>
        <v/>
      </c>
      <c r="R1815" s="35" t="n">
        <f aca="false">IF(ISBLANK(B1815),"",IF( ISBLANK(O1815), , 1))</f>
        <v>0</v>
      </c>
      <c r="S1815" s="38" t="str">
        <f aca="true">IF(ISBLANK(B1815),"",IF( ISBLANK(K1815), "" , IF( ISBLANK(O1815), (TODAY()-K1815)/365, (O1815-K1815)/365)) )</f>
        <v/>
      </c>
      <c r="T1815" s="38" t="str">
        <f aca="false">IF(ISBLANK(B1815),"",IF( ISBLANK(K1815), "" , IF( ISBLANK(O1815), ($Z$41-K1815)/365, (O1815-K1815)/365)) )</f>
        <v/>
      </c>
      <c r="U1815" s="38" t="str">
        <f aca="true">IF(ISBLANK(B1815),"",IF( ISBLANK(O1815), "", (TODAY()-O1815)/365))</f>
        <v/>
      </c>
      <c r="V1815" s="38" t="str">
        <f aca="false">IF(ISBLANK(B1815),"",IF( ISBLANK(O1815), "", ($Z$41-O1815)/365))</f>
        <v/>
      </c>
    </row>
    <row r="1816" customFormat="false" ht="15" hidden="false" customHeight="false" outlineLevel="0" collapsed="false">
      <c r="A1816" s="1" t="n">
        <v>1820</v>
      </c>
      <c r="B1816" s="28" t="n">
        <v>1013</v>
      </c>
      <c r="C1816" s="29"/>
      <c r="D1816" s="30" t="str">
        <f aca="false">CONCATENATE(E1816,", ",F1816,", кв-ры: ",H1816,", агр: ",I1816,", ",W1816)</f>
        <v>, , кв-ры: 2,12,22,32,42,52,, агр: , </v>
      </c>
      <c r="E1816" s="31"/>
      <c r="F1816" s="31"/>
      <c r="G1816" s="31"/>
      <c r="H1816" s="31" t="s">
        <v>78</v>
      </c>
      <c r="I1816" s="32"/>
      <c r="J1816" s="4"/>
      <c r="K1816" s="46"/>
      <c r="L1816" s="34" t="str">
        <f aca="false">IF(ISBLANK(K1816),"a","b")</f>
        <v>a</v>
      </c>
      <c r="M1816" s="34" t="str">
        <f aca="false">IF(ISBLANK(B1816),"",IF(L1816="b",K1816,IF(L1816="a","")))</f>
        <v/>
      </c>
      <c r="N1816" s="35" t="n">
        <f aca="false">IF(ISBLANK(B1816),"",IF( ISBLANK(K1816), , IF( ISBLANK(O1816), 1,) ))</f>
        <v>0</v>
      </c>
      <c r="O1816" s="44"/>
      <c r="P1816" s="37" t="str">
        <f aca="false">IF(ISBLANK(O1816),"a","b")</f>
        <v>a</v>
      </c>
      <c r="Q1816" s="34" t="str">
        <f aca="false">IF(ISBLANK(B1816),"",IF(P1816="b",O1816,IF(P1816="a","")))</f>
        <v/>
      </c>
      <c r="R1816" s="35" t="n">
        <f aca="false">IF(ISBLANK(B1816),"",IF( ISBLANK(O1816), , 1))</f>
        <v>0</v>
      </c>
      <c r="S1816" s="38" t="str">
        <f aca="true">IF(ISBLANK(B1816),"",IF( ISBLANK(K1816), "" , IF( ISBLANK(O1816), (TODAY()-K1816)/365, (O1816-K1816)/365)) )</f>
        <v/>
      </c>
      <c r="T1816" s="38" t="str">
        <f aca="false">IF(ISBLANK(B1816),"",IF( ISBLANK(K1816), "" , IF( ISBLANK(O1816), ($Z$41-K1816)/365, (O1816-K1816)/365)) )</f>
        <v/>
      </c>
      <c r="U1816" s="38" t="str">
        <f aca="true">IF(ISBLANK(B1816),"",IF( ISBLANK(O1816), "", (TODAY()-O1816)/365))</f>
        <v/>
      </c>
      <c r="V1816" s="38" t="str">
        <f aca="false">IF(ISBLANK(B1816),"",IF( ISBLANK(O1816), "", ($Z$41-O1816)/365))</f>
        <v/>
      </c>
    </row>
    <row r="1817" customFormat="false" ht="15" hidden="false" customHeight="false" outlineLevel="0" collapsed="false">
      <c r="A1817" s="1" t="n">
        <v>1821</v>
      </c>
      <c r="B1817" s="28" t="n">
        <v>1014</v>
      </c>
      <c r="C1817" s="29"/>
      <c r="D1817" s="30" t="str">
        <f aca="false">CONCATENATE(E1817,", ",F1817,", кв-ры: ",H1817,", агр: ",I1817,", ",W1817)</f>
        <v>, , кв-ры: 3,13,23,33,43,53,, агр: , </v>
      </c>
      <c r="E1817" s="31"/>
      <c r="F1817" s="31"/>
      <c r="G1817" s="31"/>
      <c r="H1817" s="31" t="s">
        <v>79</v>
      </c>
      <c r="I1817" s="32"/>
      <c r="J1817" s="4"/>
      <c r="K1817" s="46"/>
      <c r="L1817" s="34" t="str">
        <f aca="false">IF(ISBLANK(K1817),"a","b")</f>
        <v>a</v>
      </c>
      <c r="M1817" s="34" t="str">
        <f aca="false">IF(ISBLANK(B1817),"",IF(L1817="b",K1817,IF(L1817="a","")))</f>
        <v/>
      </c>
      <c r="N1817" s="35" t="n">
        <f aca="false">IF(ISBLANK(B1817),"",IF( ISBLANK(K1817), , IF( ISBLANK(O1817), 1,) ))</f>
        <v>0</v>
      </c>
      <c r="O1817" s="44"/>
      <c r="P1817" s="37" t="str">
        <f aca="false">IF(ISBLANK(O1817),"a","b")</f>
        <v>a</v>
      </c>
      <c r="Q1817" s="34" t="str">
        <f aca="false">IF(ISBLANK(B1817),"",IF(P1817="b",O1817,IF(P1817="a","")))</f>
        <v/>
      </c>
      <c r="R1817" s="35" t="n">
        <f aca="false">IF(ISBLANK(B1817),"",IF( ISBLANK(O1817), , 1))</f>
        <v>0</v>
      </c>
      <c r="S1817" s="38" t="str">
        <f aca="true">IF(ISBLANK(B1817),"",IF( ISBLANK(K1817), "" , IF( ISBLANK(O1817), (TODAY()-K1817)/365, (O1817-K1817)/365)) )</f>
        <v/>
      </c>
      <c r="T1817" s="38" t="str">
        <f aca="false">IF(ISBLANK(B1817),"",IF( ISBLANK(K1817), "" , IF( ISBLANK(O1817), ($Z$41-K1817)/365, (O1817-K1817)/365)) )</f>
        <v/>
      </c>
      <c r="U1817" s="38" t="str">
        <f aca="true">IF(ISBLANK(B1817),"",IF( ISBLANK(O1817), "", (TODAY()-O1817)/365))</f>
        <v/>
      </c>
      <c r="V1817" s="38" t="str">
        <f aca="false">IF(ISBLANK(B1817),"",IF( ISBLANK(O1817), "", ($Z$41-O1817)/365))</f>
        <v/>
      </c>
    </row>
    <row r="1818" customFormat="false" ht="15" hidden="false" customHeight="false" outlineLevel="0" collapsed="false">
      <c r="A1818" s="1" t="n">
        <v>1822</v>
      </c>
      <c r="B1818" s="28" t="n">
        <v>1015</v>
      </c>
      <c r="C1818" s="29"/>
      <c r="D1818" s="30" t="str">
        <f aca="false">CONCATENATE(E1818,", ",F1818,", кв-ры: ",H1818,", агр: ",I1818,", ",W1818)</f>
        <v>, , кв-ры: 4,14,24,34,44,54,, агр: , </v>
      </c>
      <c r="E1818" s="31"/>
      <c r="F1818" s="31"/>
      <c r="G1818" s="31"/>
      <c r="H1818" s="31" t="s">
        <v>80</v>
      </c>
      <c r="I1818" s="32"/>
      <c r="J1818" s="4"/>
      <c r="K1818" s="46"/>
      <c r="L1818" s="34" t="str">
        <f aca="false">IF(ISBLANK(K1818),"a","b")</f>
        <v>a</v>
      </c>
      <c r="M1818" s="34" t="str">
        <f aca="false">IF(ISBLANK(B1818),"",IF(L1818="b",K1818,IF(L1818="a","")))</f>
        <v/>
      </c>
      <c r="N1818" s="35" t="n">
        <f aca="false">IF(ISBLANK(B1818),"",IF( ISBLANK(K1818), , IF( ISBLANK(O1818), 1,) ))</f>
        <v>0</v>
      </c>
      <c r="O1818" s="44"/>
      <c r="P1818" s="37" t="str">
        <f aca="false">IF(ISBLANK(O1818),"a","b")</f>
        <v>a</v>
      </c>
      <c r="Q1818" s="34" t="str">
        <f aca="false">IF(ISBLANK(B1818),"",IF(P1818="b",O1818,IF(P1818="a","")))</f>
        <v/>
      </c>
      <c r="R1818" s="35" t="n">
        <f aca="false">IF(ISBLANK(B1818),"",IF( ISBLANK(O1818), , 1))</f>
        <v>0</v>
      </c>
      <c r="S1818" s="38" t="str">
        <f aca="true">IF(ISBLANK(B1818),"",IF( ISBLANK(K1818), "" , IF( ISBLANK(O1818), (TODAY()-K1818)/365, (O1818-K1818)/365)) )</f>
        <v/>
      </c>
      <c r="T1818" s="38" t="str">
        <f aca="false">IF(ISBLANK(B1818),"",IF( ISBLANK(K1818), "" , IF( ISBLANK(O1818), ($Z$41-K1818)/365, (O1818-K1818)/365)) )</f>
        <v/>
      </c>
      <c r="U1818" s="38" t="str">
        <f aca="true">IF(ISBLANK(B1818),"",IF( ISBLANK(O1818), "", (TODAY()-O1818)/365))</f>
        <v/>
      </c>
      <c r="V1818" s="38" t="str">
        <f aca="false">IF(ISBLANK(B1818),"",IF( ISBLANK(O1818), "", ($Z$41-O1818)/365))</f>
        <v/>
      </c>
    </row>
    <row r="1819" customFormat="false" ht="15" hidden="false" customHeight="false" outlineLevel="0" collapsed="false">
      <c r="A1819" s="1" t="n">
        <v>1823</v>
      </c>
      <c r="B1819" s="28" t="n">
        <v>1016</v>
      </c>
      <c r="C1819" s="29"/>
      <c r="D1819" s="30" t="str">
        <f aca="false">CONCATENATE(E1819,", ",F1819,", кв-ры: ",H1819,", агр: ",I1819,", ",W1819)</f>
        <v>, , кв-ры: 5,15,25,35,45,55,, агр: , </v>
      </c>
      <c r="E1819" s="31"/>
      <c r="F1819" s="31"/>
      <c r="G1819" s="31"/>
      <c r="H1819" s="31" t="s">
        <v>54</v>
      </c>
      <c r="I1819" s="32"/>
      <c r="J1819" s="4"/>
      <c r="K1819" s="46"/>
      <c r="L1819" s="34" t="str">
        <f aca="false">IF(ISBLANK(K1819),"a","b")</f>
        <v>a</v>
      </c>
      <c r="M1819" s="34" t="str">
        <f aca="false">IF(ISBLANK(B1819),"",IF(L1819="b",K1819,IF(L1819="a","")))</f>
        <v/>
      </c>
      <c r="N1819" s="35" t="n">
        <f aca="false">IF(ISBLANK(B1819),"",IF( ISBLANK(K1819), , IF( ISBLANK(O1819), 1,) ))</f>
        <v>0</v>
      </c>
      <c r="O1819" s="44"/>
      <c r="P1819" s="37" t="str">
        <f aca="false">IF(ISBLANK(O1819),"a","b")</f>
        <v>a</v>
      </c>
      <c r="Q1819" s="34" t="str">
        <f aca="false">IF(ISBLANK(B1819),"",IF(P1819="b",O1819,IF(P1819="a","")))</f>
        <v/>
      </c>
      <c r="R1819" s="35" t="n">
        <f aca="false">IF(ISBLANK(B1819),"",IF( ISBLANK(O1819), , 1))</f>
        <v>0</v>
      </c>
      <c r="S1819" s="38" t="str">
        <f aca="true">IF(ISBLANK(B1819),"",IF( ISBLANK(K1819), "" , IF( ISBLANK(O1819), (TODAY()-K1819)/365, (O1819-K1819)/365)) )</f>
        <v/>
      </c>
      <c r="T1819" s="38" t="str">
        <f aca="false">IF(ISBLANK(B1819),"",IF( ISBLANK(K1819), "" , IF( ISBLANK(O1819), ($Z$41-K1819)/365, (O1819-K1819)/365)) )</f>
        <v/>
      </c>
      <c r="U1819" s="38" t="str">
        <f aca="true">IF(ISBLANK(B1819),"",IF( ISBLANK(O1819), "", (TODAY()-O1819)/365))</f>
        <v/>
      </c>
      <c r="V1819" s="38" t="str">
        <f aca="false">IF(ISBLANK(B1819),"",IF( ISBLANK(O1819), "", ($Z$41-O1819)/365))</f>
        <v/>
      </c>
    </row>
    <row r="1820" customFormat="false" ht="15" hidden="false" customHeight="false" outlineLevel="0" collapsed="false">
      <c r="A1820" s="1" t="n">
        <v>1824</v>
      </c>
      <c r="B1820" s="28" t="n">
        <v>1017</v>
      </c>
      <c r="C1820" s="29"/>
      <c r="D1820" s="30" t="str">
        <f aca="false">CONCATENATE(E1820,", ",F1820,", кв-ры: ",H1820,", агр: ",I1820,", ",W1820)</f>
        <v>, , кв-ры: 6,16,26,36,46,56,, агр: , </v>
      </c>
      <c r="E1820" s="31"/>
      <c r="F1820" s="31"/>
      <c r="G1820" s="31"/>
      <c r="H1820" s="31" t="s">
        <v>55</v>
      </c>
      <c r="I1820" s="32"/>
      <c r="J1820" s="4"/>
      <c r="K1820" s="46"/>
      <c r="L1820" s="34" t="str">
        <f aca="false">IF(ISBLANK(K1820),"a","b")</f>
        <v>a</v>
      </c>
      <c r="M1820" s="34" t="str">
        <f aca="false">IF(ISBLANK(B1820),"",IF(L1820="b",K1820,IF(L1820="a","")))</f>
        <v/>
      </c>
      <c r="N1820" s="35" t="n">
        <f aca="false">IF(ISBLANK(B1820),"",IF( ISBLANK(K1820), , IF( ISBLANK(O1820), 1,) ))</f>
        <v>0</v>
      </c>
      <c r="O1820" s="44"/>
      <c r="P1820" s="37" t="str">
        <f aca="false">IF(ISBLANK(O1820),"a","b")</f>
        <v>a</v>
      </c>
      <c r="Q1820" s="34" t="str">
        <f aca="false">IF(ISBLANK(B1820),"",IF(P1820="b",O1820,IF(P1820="a","")))</f>
        <v/>
      </c>
      <c r="R1820" s="35" t="n">
        <f aca="false">IF(ISBLANK(B1820),"",IF( ISBLANK(O1820), , 1))</f>
        <v>0</v>
      </c>
      <c r="S1820" s="38" t="str">
        <f aca="true">IF(ISBLANK(B1820),"",IF( ISBLANK(K1820), "" , IF( ISBLANK(O1820), (TODAY()-K1820)/365, (O1820-K1820)/365)) )</f>
        <v/>
      </c>
      <c r="T1820" s="38" t="str">
        <f aca="false">IF(ISBLANK(B1820),"",IF( ISBLANK(K1820), "" , IF( ISBLANK(O1820), ($Z$41-K1820)/365, (O1820-K1820)/365)) )</f>
        <v/>
      </c>
      <c r="U1820" s="38" t="str">
        <f aca="true">IF(ISBLANK(B1820),"",IF( ISBLANK(O1820), "", (TODAY()-O1820)/365))</f>
        <v/>
      </c>
      <c r="V1820" s="38" t="str">
        <f aca="false">IF(ISBLANK(B1820),"",IF( ISBLANK(O1820), "", ($Z$41-O1820)/365))</f>
        <v/>
      </c>
    </row>
    <row r="1821" customFormat="false" ht="15" hidden="false" customHeight="false" outlineLevel="0" collapsed="false">
      <c r="A1821" s="1" t="n">
        <v>1825</v>
      </c>
      <c r="B1821" s="28" t="n">
        <v>1018</v>
      </c>
      <c r="C1821" s="29"/>
      <c r="D1821" s="30" t="str">
        <f aca="false">CONCATENATE(E1821,", ",F1821,", кв-ры: ",H1821,", агр: ",I1821,", ",W1821)</f>
        <v>, , кв-ры: 7,17,27,37,47,57,, агр: , </v>
      </c>
      <c r="E1821" s="31"/>
      <c r="F1821" s="31"/>
      <c r="G1821" s="31"/>
      <c r="H1821" s="31" t="s">
        <v>56</v>
      </c>
      <c r="I1821" s="32"/>
      <c r="J1821" s="4"/>
      <c r="K1821" s="46"/>
      <c r="L1821" s="34" t="str">
        <f aca="false">IF(ISBLANK(K1821),"a","b")</f>
        <v>a</v>
      </c>
      <c r="M1821" s="34" t="str">
        <f aca="false">IF(ISBLANK(B1821),"",IF(L1821="b",K1821,IF(L1821="a","")))</f>
        <v/>
      </c>
      <c r="N1821" s="35" t="n">
        <f aca="false">IF(ISBLANK(B1821),"",IF( ISBLANK(K1821), , IF( ISBLANK(O1821), 1,) ))</f>
        <v>0</v>
      </c>
      <c r="O1821" s="44"/>
      <c r="P1821" s="37" t="str">
        <f aca="false">IF(ISBLANK(O1821),"a","b")</f>
        <v>a</v>
      </c>
      <c r="Q1821" s="34" t="str">
        <f aca="false">IF(ISBLANK(B1821),"",IF(P1821="b",O1821,IF(P1821="a","")))</f>
        <v/>
      </c>
      <c r="R1821" s="35" t="n">
        <f aca="false">IF(ISBLANK(B1821),"",IF( ISBLANK(O1821), , 1))</f>
        <v>0</v>
      </c>
      <c r="S1821" s="38" t="str">
        <f aca="true">IF(ISBLANK(B1821),"",IF( ISBLANK(K1821), "" , IF( ISBLANK(O1821), (TODAY()-K1821)/365, (O1821-K1821)/365)) )</f>
        <v/>
      </c>
      <c r="T1821" s="38" t="str">
        <f aca="false">IF(ISBLANK(B1821),"",IF( ISBLANK(K1821), "" , IF( ISBLANK(O1821), ($Z$41-K1821)/365, (O1821-K1821)/365)) )</f>
        <v/>
      </c>
      <c r="U1821" s="38" t="str">
        <f aca="true">IF(ISBLANK(B1821),"",IF( ISBLANK(O1821), "", (TODAY()-O1821)/365))</f>
        <v/>
      </c>
      <c r="V1821" s="38" t="str">
        <f aca="false">IF(ISBLANK(B1821),"",IF( ISBLANK(O1821), "", ($Z$41-O1821)/365))</f>
        <v/>
      </c>
    </row>
    <row r="1822" customFormat="false" ht="15" hidden="false" customHeight="false" outlineLevel="0" collapsed="false">
      <c r="A1822" s="1" t="n">
        <v>1826</v>
      </c>
      <c r="B1822" s="28" t="n">
        <v>1019</v>
      </c>
      <c r="C1822" s="29"/>
      <c r="D1822" s="30" t="str">
        <f aca="false">CONCATENATE(E1822,", ",F1822,", кв-ры: ",H1822,", агр: ",I1822,", ",W1822)</f>
        <v>, , кв-ры: 8,18,28,38,48,58,, агр: , </v>
      </c>
      <c r="E1822" s="31"/>
      <c r="F1822" s="31"/>
      <c r="G1822" s="31"/>
      <c r="H1822" s="31" t="s">
        <v>57</v>
      </c>
      <c r="I1822" s="32"/>
      <c r="J1822" s="4"/>
      <c r="K1822" s="46"/>
      <c r="L1822" s="34" t="str">
        <f aca="false">IF(ISBLANK(K1822),"a","b")</f>
        <v>a</v>
      </c>
      <c r="M1822" s="34" t="str">
        <f aca="false">IF(ISBLANK(B1822),"",IF(L1822="b",K1822,IF(L1822="a","")))</f>
        <v/>
      </c>
      <c r="N1822" s="35" t="n">
        <f aca="false">IF(ISBLANK(B1822),"",IF( ISBLANK(K1822), , IF( ISBLANK(O1822), 1,) ))</f>
        <v>0</v>
      </c>
      <c r="O1822" s="44"/>
      <c r="P1822" s="37" t="str">
        <f aca="false">IF(ISBLANK(O1822),"a","b")</f>
        <v>a</v>
      </c>
      <c r="Q1822" s="34" t="str">
        <f aca="false">IF(ISBLANK(B1822),"",IF(P1822="b",O1822,IF(P1822="a","")))</f>
        <v/>
      </c>
      <c r="R1822" s="35" t="n">
        <f aca="false">IF(ISBLANK(B1822),"",IF( ISBLANK(O1822), , 1))</f>
        <v>0</v>
      </c>
      <c r="S1822" s="38" t="str">
        <f aca="true">IF(ISBLANK(B1822),"",IF( ISBLANK(K1822), "" , IF( ISBLANK(O1822), (TODAY()-K1822)/365, (O1822-K1822)/365)) )</f>
        <v/>
      </c>
      <c r="T1822" s="38" t="str">
        <f aca="false">IF(ISBLANK(B1822),"",IF( ISBLANK(K1822), "" , IF( ISBLANK(O1822), ($Z$41-K1822)/365, (O1822-K1822)/365)) )</f>
        <v/>
      </c>
      <c r="U1822" s="38" t="str">
        <f aca="true">IF(ISBLANK(B1822),"",IF( ISBLANK(O1822), "", (TODAY()-O1822)/365))</f>
        <v/>
      </c>
      <c r="V1822" s="38" t="str">
        <f aca="false">IF(ISBLANK(B1822),"",IF( ISBLANK(O1822), "", ($Z$41-O1822)/365))</f>
        <v/>
      </c>
    </row>
    <row r="1823" customFormat="false" ht="15" hidden="false" customHeight="false" outlineLevel="0" collapsed="false">
      <c r="A1823" s="1" t="n">
        <v>1827</v>
      </c>
      <c r="B1823" s="28" t="n">
        <v>1020</v>
      </c>
      <c r="C1823" s="29"/>
      <c r="D1823" s="30" t="str">
        <f aca="false">CONCATENATE(E1823,", ",F1823,", кв-ры: ",H1823,", агр: ",I1823,", ",W1823)</f>
        <v>, , кв-ры: 9,19,29,39,49,59,, агр: , </v>
      </c>
      <c r="E1823" s="31"/>
      <c r="F1823" s="31"/>
      <c r="G1823" s="31"/>
      <c r="H1823" s="31" t="s">
        <v>58</v>
      </c>
      <c r="I1823" s="32"/>
      <c r="J1823" s="4"/>
      <c r="K1823" s="46"/>
      <c r="L1823" s="34" t="str">
        <f aca="false">IF(ISBLANK(K1823),"a","b")</f>
        <v>a</v>
      </c>
      <c r="M1823" s="34" t="str">
        <f aca="false">IF(ISBLANK(B1823),"",IF(L1823="b",K1823,IF(L1823="a","")))</f>
        <v/>
      </c>
      <c r="N1823" s="35" t="n">
        <f aca="false">IF(ISBLANK(B1823),"",IF( ISBLANK(K1823), , IF( ISBLANK(O1823), 1,) ))</f>
        <v>0</v>
      </c>
      <c r="O1823" s="44"/>
      <c r="P1823" s="37" t="str">
        <f aca="false">IF(ISBLANK(O1823),"a","b")</f>
        <v>a</v>
      </c>
      <c r="Q1823" s="34" t="str">
        <f aca="false">IF(ISBLANK(B1823),"",IF(P1823="b",O1823,IF(P1823="a","")))</f>
        <v/>
      </c>
      <c r="R1823" s="35" t="n">
        <f aca="false">IF(ISBLANK(B1823),"",IF( ISBLANK(O1823), , 1))</f>
        <v>0</v>
      </c>
      <c r="S1823" s="38" t="str">
        <f aca="true">IF(ISBLANK(B1823),"",IF( ISBLANK(K1823), "" , IF( ISBLANK(O1823), (TODAY()-K1823)/365, (O1823-K1823)/365)) )</f>
        <v/>
      </c>
      <c r="T1823" s="38" t="str">
        <f aca="false">IF(ISBLANK(B1823),"",IF( ISBLANK(K1823), "" , IF( ISBLANK(O1823), ($Z$41-K1823)/365, (O1823-K1823)/365)) )</f>
        <v/>
      </c>
      <c r="U1823" s="38" t="str">
        <f aca="true">IF(ISBLANK(B1823),"",IF( ISBLANK(O1823), "", (TODAY()-O1823)/365))</f>
        <v/>
      </c>
      <c r="V1823" s="38" t="str">
        <f aca="false">IF(ISBLANK(B1823),"",IF( ISBLANK(O1823), "", ($Z$41-O1823)/365))</f>
        <v/>
      </c>
    </row>
    <row r="1824" customFormat="false" ht="15" hidden="false" customHeight="false" outlineLevel="0" collapsed="false">
      <c r="A1824" s="1" t="n">
        <v>1828</v>
      </c>
      <c r="B1824" s="28" t="n">
        <v>1021</v>
      </c>
      <c r="C1824" s="29"/>
      <c r="D1824" s="30" t="str">
        <f aca="false">CONCATENATE(E1824,", ",F1824,", кв-ры: ",H1824,", агр: ",I1824,", ",W1824)</f>
        <v>, , кв-ры: 10,20,30,40,50,60,, агр: , </v>
      </c>
      <c r="E1824" s="31"/>
      <c r="F1824" s="31"/>
      <c r="G1824" s="31"/>
      <c r="H1824" s="31" t="s">
        <v>59</v>
      </c>
      <c r="I1824" s="32"/>
      <c r="J1824" s="4"/>
      <c r="K1824" s="46"/>
      <c r="L1824" s="34" t="str">
        <f aca="false">IF(ISBLANK(K1824),"a","b")</f>
        <v>a</v>
      </c>
      <c r="M1824" s="34" t="str">
        <f aca="false">IF(ISBLANK(B1824),"",IF(L1824="b",K1824,IF(L1824="a","")))</f>
        <v/>
      </c>
      <c r="N1824" s="35" t="n">
        <f aca="false">IF(ISBLANK(B1824),"",IF( ISBLANK(K1824), , IF( ISBLANK(O1824), 1,) ))</f>
        <v>0</v>
      </c>
      <c r="O1824" s="44"/>
      <c r="P1824" s="37" t="str">
        <f aca="false">IF(ISBLANK(O1824),"a","b")</f>
        <v>a</v>
      </c>
      <c r="Q1824" s="34" t="str">
        <f aca="false">IF(ISBLANK(B1824),"",IF(P1824="b",O1824,IF(P1824="a","")))</f>
        <v/>
      </c>
      <c r="R1824" s="35" t="n">
        <f aca="false">IF(ISBLANK(B1824),"",IF( ISBLANK(O1824), , 1))</f>
        <v>0</v>
      </c>
      <c r="S1824" s="38" t="str">
        <f aca="true">IF(ISBLANK(B1824),"",IF( ISBLANK(K1824), "" , IF( ISBLANK(O1824), (TODAY()-K1824)/365, (O1824-K1824)/365)) )</f>
        <v/>
      </c>
      <c r="T1824" s="38" t="str">
        <f aca="false">IF(ISBLANK(B1824),"",IF( ISBLANK(K1824), "" , IF( ISBLANK(O1824), ($Z$41-K1824)/365, (O1824-K1824)/365)) )</f>
        <v/>
      </c>
      <c r="U1824" s="38" t="str">
        <f aca="true">IF(ISBLANK(B1824),"",IF( ISBLANK(O1824), "", (TODAY()-O1824)/365))</f>
        <v/>
      </c>
      <c r="V1824" s="38" t="str">
        <f aca="false">IF(ISBLANK(B1824),"",IF( ISBLANK(O1824), "", ($Z$41-O1824)/365))</f>
        <v/>
      </c>
    </row>
    <row r="1825" customFormat="false" ht="15" hidden="false" customHeight="false" outlineLevel="0" collapsed="false">
      <c r="A1825" s="1" t="n">
        <v>1829</v>
      </c>
      <c r="B1825" s="28" t="n">
        <v>1022</v>
      </c>
      <c r="C1825" s="29" t="n">
        <v>13</v>
      </c>
      <c r="D1825" s="30" t="str">
        <f aca="false">CONCATENATE(E1825,", ",F1825,", кв-ры: ",H1825,", агр: ",I1825,", ",W1825)</f>
        <v> Чапаева, 37, кв-ры: 1,11,21,31,41,51,61,71,81,, агр: , </v>
      </c>
      <c r="E1825" s="31" t="s">
        <v>281</v>
      </c>
      <c r="F1825" s="31" t="n">
        <v>37</v>
      </c>
      <c r="G1825" s="31" t="n">
        <v>90</v>
      </c>
      <c r="H1825" s="31" t="s">
        <v>120</v>
      </c>
      <c r="I1825" s="32"/>
      <c r="J1825" s="4"/>
      <c r="K1825" s="46"/>
      <c r="L1825" s="34" t="str">
        <f aca="false">IF(ISBLANK(K1825),"a","b")</f>
        <v>a</v>
      </c>
      <c r="M1825" s="34" t="str">
        <f aca="false">IF(ISBLANK(B1825),"",IF(L1825="b",K1825,IF(L1825="a","")))</f>
        <v/>
      </c>
      <c r="N1825" s="35" t="n">
        <f aca="false">IF(ISBLANK(B1825),"",IF( ISBLANK(K1825), , IF( ISBLANK(O1825), 1,) ))</f>
        <v>0</v>
      </c>
      <c r="O1825" s="44"/>
      <c r="P1825" s="37" t="str">
        <f aca="false">IF(ISBLANK(O1825),"a","b")</f>
        <v>a</v>
      </c>
      <c r="Q1825" s="34" t="str">
        <f aca="false">IF(ISBLANK(B1825),"",IF(P1825="b",O1825,IF(P1825="a","")))</f>
        <v/>
      </c>
      <c r="R1825" s="35" t="n">
        <f aca="false">IF(ISBLANK(B1825),"",IF( ISBLANK(O1825), , 1))</f>
        <v>0</v>
      </c>
      <c r="S1825" s="38" t="str">
        <f aca="true">IF(ISBLANK(B1825),"",IF( ISBLANK(K1825), "" , IF( ISBLANK(O1825), (TODAY()-K1825)/365, (O1825-K1825)/365)) )</f>
        <v/>
      </c>
      <c r="T1825" s="38" t="str">
        <f aca="false">IF(ISBLANK(B1825),"",IF( ISBLANK(K1825), "" , IF( ISBLANK(O1825), ($Z$41-K1825)/365, (O1825-K1825)/365)) )</f>
        <v/>
      </c>
      <c r="U1825" s="38" t="str">
        <f aca="true">IF(ISBLANK(B1825),"",IF( ISBLANK(O1825), "", (TODAY()-O1825)/365))</f>
        <v/>
      </c>
      <c r="V1825" s="38" t="str">
        <f aca="false">IF(ISBLANK(B1825),"",IF( ISBLANK(O1825), "", ($Z$41-O1825)/365))</f>
        <v/>
      </c>
    </row>
    <row r="1826" customFormat="false" ht="15" hidden="false" customHeight="false" outlineLevel="0" collapsed="false">
      <c r="A1826" s="1" t="n">
        <v>1830</v>
      </c>
      <c r="B1826" s="28" t="n">
        <v>1023</v>
      </c>
      <c r="C1826" s="29"/>
      <c r="D1826" s="30" t="str">
        <f aca="false">CONCATENATE(E1826,", ",F1826,", кв-ры: ",H1826,", агр: ",I1826,", ",W1826)</f>
        <v>, , кв-ры: 2,12,22,32,42,52,62,72,82,, агр: , </v>
      </c>
      <c r="E1826" s="31"/>
      <c r="F1826" s="31"/>
      <c r="G1826" s="31"/>
      <c r="H1826" s="31" t="s">
        <v>121</v>
      </c>
      <c r="I1826" s="32"/>
      <c r="J1826" s="4"/>
      <c r="K1826" s="46"/>
      <c r="L1826" s="34" t="str">
        <f aca="false">IF(ISBLANK(K1826),"a","b")</f>
        <v>a</v>
      </c>
      <c r="M1826" s="34" t="str">
        <f aca="false">IF(ISBLANK(B1826),"",IF(L1826="b",K1826,IF(L1826="a","")))</f>
        <v/>
      </c>
      <c r="N1826" s="35" t="n">
        <f aca="false">IF(ISBLANK(B1826),"",IF( ISBLANK(K1826), , IF( ISBLANK(O1826), 1,) ))</f>
        <v>0</v>
      </c>
      <c r="O1826" s="44"/>
      <c r="P1826" s="37" t="str">
        <f aca="false">IF(ISBLANK(O1826),"a","b")</f>
        <v>a</v>
      </c>
      <c r="Q1826" s="34" t="str">
        <f aca="false">IF(ISBLANK(B1826),"",IF(P1826="b",O1826,IF(P1826="a","")))</f>
        <v/>
      </c>
      <c r="R1826" s="35" t="n">
        <f aca="false">IF(ISBLANK(B1826),"",IF( ISBLANK(O1826), , 1))</f>
        <v>0</v>
      </c>
      <c r="S1826" s="38" t="str">
        <f aca="true">IF(ISBLANK(B1826),"",IF( ISBLANK(K1826), "" , IF( ISBLANK(O1826), (TODAY()-K1826)/365, (O1826-K1826)/365)) )</f>
        <v/>
      </c>
      <c r="T1826" s="38" t="str">
        <f aca="false">IF(ISBLANK(B1826),"",IF( ISBLANK(K1826), "" , IF( ISBLANK(O1826), ($Z$41-K1826)/365, (O1826-K1826)/365)) )</f>
        <v/>
      </c>
      <c r="U1826" s="38" t="str">
        <f aca="true">IF(ISBLANK(B1826),"",IF( ISBLANK(O1826), "", (TODAY()-O1826)/365))</f>
        <v/>
      </c>
      <c r="V1826" s="38" t="str">
        <f aca="false">IF(ISBLANK(B1826),"",IF( ISBLANK(O1826), "", ($Z$41-O1826)/365))</f>
        <v/>
      </c>
    </row>
    <row r="1827" customFormat="false" ht="15" hidden="false" customHeight="false" outlineLevel="0" collapsed="false">
      <c r="A1827" s="1" t="n">
        <v>1831</v>
      </c>
      <c r="B1827" s="28" t="n">
        <v>1024</v>
      </c>
      <c r="C1827" s="29"/>
      <c r="D1827" s="30" t="str">
        <f aca="false">CONCATENATE(E1827,", ",F1827,", кв-ры: ",H1827,", агр: ",I1827,", ",W1827)</f>
        <v>, , кв-ры: 3,13,23,33,43,53,63,73,83,, агр: , </v>
      </c>
      <c r="E1827" s="31"/>
      <c r="F1827" s="31"/>
      <c r="G1827" s="31"/>
      <c r="H1827" s="31" t="s">
        <v>122</v>
      </c>
      <c r="I1827" s="32"/>
      <c r="J1827" s="4"/>
      <c r="K1827" s="46"/>
      <c r="L1827" s="34" t="str">
        <f aca="false">IF(ISBLANK(K1827),"a","b")</f>
        <v>a</v>
      </c>
      <c r="M1827" s="34" t="str">
        <f aca="false">IF(ISBLANK(B1827),"",IF(L1827="b",K1827,IF(L1827="a","")))</f>
        <v/>
      </c>
      <c r="N1827" s="35" t="n">
        <f aca="false">IF(ISBLANK(B1827),"",IF( ISBLANK(K1827), , IF( ISBLANK(O1827), 1,) ))</f>
        <v>0</v>
      </c>
      <c r="O1827" s="44"/>
      <c r="P1827" s="37" t="str">
        <f aca="false">IF(ISBLANK(O1827),"a","b")</f>
        <v>a</v>
      </c>
      <c r="Q1827" s="34" t="str">
        <f aca="false">IF(ISBLANK(B1827),"",IF(P1827="b",O1827,IF(P1827="a","")))</f>
        <v/>
      </c>
      <c r="R1827" s="35" t="n">
        <f aca="false">IF(ISBLANK(B1827),"",IF( ISBLANK(O1827), , 1))</f>
        <v>0</v>
      </c>
      <c r="S1827" s="38" t="str">
        <f aca="true">IF(ISBLANK(B1827),"",IF( ISBLANK(K1827), "" , IF( ISBLANK(O1827), (TODAY()-K1827)/365, (O1827-K1827)/365)) )</f>
        <v/>
      </c>
      <c r="T1827" s="38" t="str">
        <f aca="false">IF(ISBLANK(B1827),"",IF( ISBLANK(K1827), "" , IF( ISBLANK(O1827), ($Z$41-K1827)/365, (O1827-K1827)/365)) )</f>
        <v/>
      </c>
      <c r="U1827" s="38" t="str">
        <f aca="true">IF(ISBLANK(B1827),"",IF( ISBLANK(O1827), "", (TODAY()-O1827)/365))</f>
        <v/>
      </c>
      <c r="V1827" s="38" t="str">
        <f aca="false">IF(ISBLANK(B1827),"",IF( ISBLANK(O1827), "", ($Z$41-O1827)/365))</f>
        <v/>
      </c>
    </row>
    <row r="1828" customFormat="false" ht="15" hidden="false" customHeight="false" outlineLevel="0" collapsed="false">
      <c r="A1828" s="1" t="n">
        <v>1832</v>
      </c>
      <c r="B1828" s="28" t="n">
        <v>1025</v>
      </c>
      <c r="C1828" s="29"/>
      <c r="D1828" s="30" t="str">
        <f aca="false">CONCATENATE(E1828,", ",F1828,", кв-ры: ",H1828,", агр: ",I1828,", ",W1828)</f>
        <v>, , кв-ры: 4,14,24,34,44,54,64,74,84,, агр: , </v>
      </c>
      <c r="E1828" s="31"/>
      <c r="F1828" s="31"/>
      <c r="G1828" s="31"/>
      <c r="H1828" s="31" t="s">
        <v>123</v>
      </c>
      <c r="I1828" s="32"/>
      <c r="J1828" s="4"/>
      <c r="K1828" s="46"/>
      <c r="L1828" s="34" t="str">
        <f aca="false">IF(ISBLANK(K1828),"a","b")</f>
        <v>a</v>
      </c>
      <c r="M1828" s="34" t="str">
        <f aca="false">IF(ISBLANK(B1828),"",IF(L1828="b",K1828,IF(L1828="a","")))</f>
        <v/>
      </c>
      <c r="N1828" s="35" t="n">
        <f aca="false">IF(ISBLANK(B1828),"",IF( ISBLANK(K1828), , IF( ISBLANK(O1828), 1,) ))</f>
        <v>0</v>
      </c>
      <c r="O1828" s="44"/>
      <c r="P1828" s="37" t="str">
        <f aca="false">IF(ISBLANK(O1828),"a","b")</f>
        <v>a</v>
      </c>
      <c r="Q1828" s="34" t="str">
        <f aca="false">IF(ISBLANK(B1828),"",IF(P1828="b",O1828,IF(P1828="a","")))</f>
        <v/>
      </c>
      <c r="R1828" s="35" t="n">
        <f aca="false">IF(ISBLANK(B1828),"",IF( ISBLANK(O1828), , 1))</f>
        <v>0</v>
      </c>
      <c r="S1828" s="38" t="str">
        <f aca="true">IF(ISBLANK(B1828),"",IF( ISBLANK(K1828), "" , IF( ISBLANK(O1828), (TODAY()-K1828)/365, (O1828-K1828)/365)) )</f>
        <v/>
      </c>
      <c r="T1828" s="38" t="str">
        <f aca="false">IF(ISBLANK(B1828),"",IF( ISBLANK(K1828), "" , IF( ISBLANK(O1828), ($Z$41-K1828)/365, (O1828-K1828)/365)) )</f>
        <v/>
      </c>
      <c r="U1828" s="38" t="str">
        <f aca="true">IF(ISBLANK(B1828),"",IF( ISBLANK(O1828), "", (TODAY()-O1828)/365))</f>
        <v/>
      </c>
      <c r="V1828" s="38" t="str">
        <f aca="false">IF(ISBLANK(B1828),"",IF( ISBLANK(O1828), "", ($Z$41-O1828)/365))</f>
        <v/>
      </c>
    </row>
    <row r="1829" customFormat="false" ht="15" hidden="false" customHeight="false" outlineLevel="0" collapsed="false">
      <c r="A1829" s="1" t="n">
        <v>1833</v>
      </c>
      <c r="B1829" s="28" t="n">
        <v>1026</v>
      </c>
      <c r="C1829" s="29"/>
      <c r="D1829" s="30" t="str">
        <f aca="false">CONCATENATE(E1829,", ",F1829,", кв-ры: ",H1829,", агр: ",I1829,", ",W1829)</f>
        <v>, , кв-ры: 5,15,25,35,45,55,65,75,85,, агр: , </v>
      </c>
      <c r="E1829" s="31"/>
      <c r="F1829" s="31"/>
      <c r="G1829" s="31"/>
      <c r="H1829" s="31" t="s">
        <v>182</v>
      </c>
      <c r="I1829" s="32"/>
      <c r="J1829" s="4"/>
      <c r="K1829" s="46"/>
      <c r="L1829" s="34" t="str">
        <f aca="false">IF(ISBLANK(K1829),"a","b")</f>
        <v>a</v>
      </c>
      <c r="M1829" s="34" t="str">
        <f aca="false">IF(ISBLANK(B1829),"",IF(L1829="b",K1829,IF(L1829="a","")))</f>
        <v/>
      </c>
      <c r="N1829" s="35" t="n">
        <f aca="false">IF(ISBLANK(B1829),"",IF( ISBLANK(K1829), , IF( ISBLANK(O1829), 1,) ))</f>
        <v>0</v>
      </c>
      <c r="O1829" s="44"/>
      <c r="P1829" s="37" t="str">
        <f aca="false">IF(ISBLANK(O1829),"a","b")</f>
        <v>a</v>
      </c>
      <c r="Q1829" s="34" t="str">
        <f aca="false">IF(ISBLANK(B1829),"",IF(P1829="b",O1829,IF(P1829="a","")))</f>
        <v/>
      </c>
      <c r="R1829" s="35" t="n">
        <f aca="false">IF(ISBLANK(B1829),"",IF( ISBLANK(O1829), , 1))</f>
        <v>0</v>
      </c>
      <c r="S1829" s="38" t="str">
        <f aca="true">IF(ISBLANK(B1829),"",IF( ISBLANK(K1829), "" , IF( ISBLANK(O1829), (TODAY()-K1829)/365, (O1829-K1829)/365)) )</f>
        <v/>
      </c>
      <c r="T1829" s="38" t="str">
        <f aca="false">IF(ISBLANK(B1829),"",IF( ISBLANK(K1829), "" , IF( ISBLANK(O1829), ($Z$41-K1829)/365, (O1829-K1829)/365)) )</f>
        <v/>
      </c>
      <c r="U1829" s="38" t="str">
        <f aca="true">IF(ISBLANK(B1829),"",IF( ISBLANK(O1829), "", (TODAY()-O1829)/365))</f>
        <v/>
      </c>
      <c r="V1829" s="38" t="str">
        <f aca="false">IF(ISBLANK(B1829),"",IF( ISBLANK(O1829), "", ($Z$41-O1829)/365))</f>
        <v/>
      </c>
    </row>
    <row r="1830" customFormat="false" ht="15" hidden="false" customHeight="false" outlineLevel="0" collapsed="false">
      <c r="A1830" s="1" t="n">
        <v>1834</v>
      </c>
      <c r="B1830" s="28" t="n">
        <v>1027</v>
      </c>
      <c r="C1830" s="29"/>
      <c r="D1830" s="30" t="str">
        <f aca="false">CONCATENATE(E1830,", ",F1830,", кв-ры: ",H1830,", агр: ",I1830,", ",W1830)</f>
        <v>, , кв-ры: 6,16,26,36,46,56,66,76,86,, агр: , </v>
      </c>
      <c r="E1830" s="31"/>
      <c r="F1830" s="31"/>
      <c r="G1830" s="31"/>
      <c r="H1830" s="31" t="s">
        <v>183</v>
      </c>
      <c r="I1830" s="32"/>
      <c r="J1830" s="4"/>
      <c r="K1830" s="46"/>
      <c r="L1830" s="34" t="str">
        <f aca="false">IF(ISBLANK(K1830),"a","b")</f>
        <v>a</v>
      </c>
      <c r="M1830" s="34" t="str">
        <f aca="false">IF(ISBLANK(B1830),"",IF(L1830="b",K1830,IF(L1830="a","")))</f>
        <v/>
      </c>
      <c r="N1830" s="35" t="n">
        <f aca="false">IF(ISBLANK(B1830),"",IF( ISBLANK(K1830), , IF( ISBLANK(O1830), 1,) ))</f>
        <v>0</v>
      </c>
      <c r="O1830" s="44"/>
      <c r="P1830" s="37" t="str">
        <f aca="false">IF(ISBLANK(O1830),"a","b")</f>
        <v>a</v>
      </c>
      <c r="Q1830" s="34" t="str">
        <f aca="false">IF(ISBLANK(B1830),"",IF(P1830="b",O1830,IF(P1830="a","")))</f>
        <v/>
      </c>
      <c r="R1830" s="35" t="n">
        <f aca="false">IF(ISBLANK(B1830),"",IF( ISBLANK(O1830), , 1))</f>
        <v>0</v>
      </c>
      <c r="S1830" s="38" t="str">
        <f aca="true">IF(ISBLANK(B1830),"",IF( ISBLANK(K1830), "" , IF( ISBLANK(O1830), (TODAY()-K1830)/365, (O1830-K1830)/365)) )</f>
        <v/>
      </c>
      <c r="T1830" s="38" t="str">
        <f aca="false">IF(ISBLANK(B1830),"",IF( ISBLANK(K1830), "" , IF( ISBLANK(O1830), ($Z$41-K1830)/365, (O1830-K1830)/365)) )</f>
        <v/>
      </c>
      <c r="U1830" s="38" t="str">
        <f aca="true">IF(ISBLANK(B1830),"",IF( ISBLANK(O1830), "", (TODAY()-O1830)/365))</f>
        <v/>
      </c>
      <c r="V1830" s="38" t="str">
        <f aca="false">IF(ISBLANK(B1830),"",IF( ISBLANK(O1830), "", ($Z$41-O1830)/365))</f>
        <v/>
      </c>
    </row>
    <row r="1831" customFormat="false" ht="15" hidden="false" customHeight="false" outlineLevel="0" collapsed="false">
      <c r="A1831" s="1" t="n">
        <v>1835</v>
      </c>
      <c r="B1831" s="28" t="n">
        <v>1028</v>
      </c>
      <c r="C1831" s="29"/>
      <c r="D1831" s="30" t="str">
        <f aca="false">CONCATENATE(E1831,", ",F1831,", кв-ры: ",H1831,", агр: ",I1831,", ",W1831)</f>
        <v>, , кв-ры: 7,17,27,37,47,57,67,77,87,, агр: , </v>
      </c>
      <c r="E1831" s="31"/>
      <c r="F1831" s="31"/>
      <c r="G1831" s="31"/>
      <c r="H1831" s="31" t="s">
        <v>184</v>
      </c>
      <c r="I1831" s="32"/>
      <c r="J1831" s="4"/>
      <c r="K1831" s="46"/>
      <c r="L1831" s="34" t="str">
        <f aca="false">IF(ISBLANK(K1831),"a","b")</f>
        <v>a</v>
      </c>
      <c r="M1831" s="34" t="str">
        <f aca="false">IF(ISBLANK(B1831),"",IF(L1831="b",K1831,IF(L1831="a","")))</f>
        <v/>
      </c>
      <c r="N1831" s="35" t="n">
        <f aca="false">IF(ISBLANK(B1831),"",IF( ISBLANK(K1831), , IF( ISBLANK(O1831), 1,) ))</f>
        <v>0</v>
      </c>
      <c r="O1831" s="44"/>
      <c r="P1831" s="37" t="str">
        <f aca="false">IF(ISBLANK(O1831),"a","b")</f>
        <v>a</v>
      </c>
      <c r="Q1831" s="34" t="str">
        <f aca="false">IF(ISBLANK(B1831),"",IF(P1831="b",O1831,IF(P1831="a","")))</f>
        <v/>
      </c>
      <c r="R1831" s="35" t="n">
        <f aca="false">IF(ISBLANK(B1831),"",IF( ISBLANK(O1831), , 1))</f>
        <v>0</v>
      </c>
      <c r="S1831" s="38" t="str">
        <f aca="true">IF(ISBLANK(B1831),"",IF( ISBLANK(K1831), "" , IF( ISBLANK(O1831), (TODAY()-K1831)/365, (O1831-K1831)/365)) )</f>
        <v/>
      </c>
      <c r="T1831" s="38" t="str">
        <f aca="false">IF(ISBLANK(B1831),"",IF( ISBLANK(K1831), "" , IF( ISBLANK(O1831), ($Z$41-K1831)/365, (O1831-K1831)/365)) )</f>
        <v/>
      </c>
      <c r="U1831" s="38" t="str">
        <f aca="true">IF(ISBLANK(B1831),"",IF( ISBLANK(O1831), "", (TODAY()-O1831)/365))</f>
        <v/>
      </c>
      <c r="V1831" s="38" t="str">
        <f aca="false">IF(ISBLANK(B1831),"",IF( ISBLANK(O1831), "", ($Z$41-O1831)/365))</f>
        <v/>
      </c>
    </row>
    <row r="1832" customFormat="false" ht="15" hidden="false" customHeight="false" outlineLevel="0" collapsed="false">
      <c r="A1832" s="1" t="n">
        <v>1836</v>
      </c>
      <c r="B1832" s="28" t="n">
        <v>1029</v>
      </c>
      <c r="C1832" s="29"/>
      <c r="D1832" s="30" t="str">
        <f aca="false">CONCATENATE(E1832,", ",F1832,", кв-ры: ",H1832,", агр: ",I1832,", ",W1832)</f>
        <v>, , кв-ры: 8,18,28,38,48,58,68,78,88,, агр: , </v>
      </c>
      <c r="E1832" s="31"/>
      <c r="F1832" s="31"/>
      <c r="G1832" s="31"/>
      <c r="H1832" s="31" t="s">
        <v>185</v>
      </c>
      <c r="I1832" s="32"/>
      <c r="J1832" s="4"/>
      <c r="K1832" s="46"/>
      <c r="L1832" s="34" t="str">
        <f aca="false">IF(ISBLANK(K1832),"a","b")</f>
        <v>a</v>
      </c>
      <c r="M1832" s="34" t="str">
        <f aca="false">IF(ISBLANK(B1832),"",IF(L1832="b",K1832,IF(L1832="a","")))</f>
        <v/>
      </c>
      <c r="N1832" s="35" t="n">
        <f aca="false">IF(ISBLANK(B1832),"",IF( ISBLANK(K1832), , IF( ISBLANK(O1832), 1,) ))</f>
        <v>0</v>
      </c>
      <c r="O1832" s="44"/>
      <c r="P1832" s="37" t="str">
        <f aca="false">IF(ISBLANK(O1832),"a","b")</f>
        <v>a</v>
      </c>
      <c r="Q1832" s="34" t="str">
        <f aca="false">IF(ISBLANK(B1832),"",IF(P1832="b",O1832,IF(P1832="a","")))</f>
        <v/>
      </c>
      <c r="R1832" s="35" t="n">
        <f aca="false">IF(ISBLANK(B1832),"",IF( ISBLANK(O1832), , 1))</f>
        <v>0</v>
      </c>
      <c r="S1832" s="38" t="str">
        <f aca="true">IF(ISBLANK(B1832),"",IF( ISBLANK(K1832), "" , IF( ISBLANK(O1832), (TODAY()-K1832)/365, (O1832-K1832)/365)) )</f>
        <v/>
      </c>
      <c r="T1832" s="38" t="str">
        <f aca="false">IF(ISBLANK(B1832),"",IF( ISBLANK(K1832), "" , IF( ISBLANK(O1832), ($Z$41-K1832)/365, (O1832-K1832)/365)) )</f>
        <v/>
      </c>
      <c r="U1832" s="38" t="str">
        <f aca="true">IF(ISBLANK(B1832),"",IF( ISBLANK(O1832), "", (TODAY()-O1832)/365))</f>
        <v/>
      </c>
      <c r="V1832" s="38" t="str">
        <f aca="false">IF(ISBLANK(B1832),"",IF( ISBLANK(O1832), "", ($Z$41-O1832)/365))</f>
        <v/>
      </c>
    </row>
    <row r="1833" customFormat="false" ht="15" hidden="false" customHeight="false" outlineLevel="0" collapsed="false">
      <c r="A1833" s="1" t="n">
        <v>1837</v>
      </c>
      <c r="B1833" s="28" t="n">
        <v>1030</v>
      </c>
      <c r="C1833" s="29"/>
      <c r="D1833" s="30" t="str">
        <f aca="false">CONCATENATE(E1833,", ",F1833,", кв-ры: ",H1833,", агр: ",I1833,", ",W1833)</f>
        <v>, , кв-ры: 9,19,29,39,49,59,69,79,89,, агр: , </v>
      </c>
      <c r="E1833" s="31"/>
      <c r="F1833" s="31"/>
      <c r="G1833" s="31"/>
      <c r="H1833" s="31" t="s">
        <v>148</v>
      </c>
      <c r="I1833" s="32"/>
      <c r="J1833" s="4"/>
      <c r="K1833" s="46"/>
      <c r="L1833" s="34" t="str">
        <f aca="false">IF(ISBLANK(K1833),"a","b")</f>
        <v>a</v>
      </c>
      <c r="M1833" s="34" t="str">
        <f aca="false">IF(ISBLANK(B1833),"",IF(L1833="b",K1833,IF(L1833="a","")))</f>
        <v/>
      </c>
      <c r="N1833" s="35" t="n">
        <f aca="false">IF(ISBLANK(B1833),"",IF( ISBLANK(K1833), , IF( ISBLANK(O1833), 1,) ))</f>
        <v>0</v>
      </c>
      <c r="O1833" s="44"/>
      <c r="P1833" s="37" t="str">
        <f aca="false">IF(ISBLANK(O1833),"a","b")</f>
        <v>a</v>
      </c>
      <c r="Q1833" s="34" t="str">
        <f aca="false">IF(ISBLANK(B1833),"",IF(P1833="b",O1833,IF(P1833="a","")))</f>
        <v/>
      </c>
      <c r="R1833" s="35" t="n">
        <f aca="false">IF(ISBLANK(B1833),"",IF( ISBLANK(O1833), , 1))</f>
        <v>0</v>
      </c>
      <c r="S1833" s="38" t="str">
        <f aca="true">IF(ISBLANK(B1833),"",IF( ISBLANK(K1833), "" , IF( ISBLANK(O1833), (TODAY()-K1833)/365, (O1833-K1833)/365)) )</f>
        <v/>
      </c>
      <c r="T1833" s="38" t="str">
        <f aca="false">IF(ISBLANK(B1833),"",IF( ISBLANK(K1833), "" , IF( ISBLANK(O1833), ($Z$41-K1833)/365, (O1833-K1833)/365)) )</f>
        <v/>
      </c>
      <c r="U1833" s="38" t="str">
        <f aca="true">IF(ISBLANK(B1833),"",IF( ISBLANK(O1833), "", (TODAY()-O1833)/365))</f>
        <v/>
      </c>
      <c r="V1833" s="38" t="str">
        <f aca="false">IF(ISBLANK(B1833),"",IF( ISBLANK(O1833), "", ($Z$41-O1833)/365))</f>
        <v/>
      </c>
    </row>
    <row r="1834" customFormat="false" ht="15" hidden="false" customHeight="false" outlineLevel="0" collapsed="false">
      <c r="A1834" s="1" t="n">
        <v>1838</v>
      </c>
      <c r="B1834" s="28" t="n">
        <v>1031</v>
      </c>
      <c r="C1834" s="29"/>
      <c r="D1834" s="30" t="str">
        <f aca="false">CONCATENATE(E1834,", ",F1834,", кв-ры: ",H1834,", агр: ",I1834,", ",W1834)</f>
        <v>, , кв-ры: 10,20,30,40,50,60,70,80,90,, агр: , </v>
      </c>
      <c r="E1834" s="31"/>
      <c r="F1834" s="31"/>
      <c r="G1834" s="31"/>
      <c r="H1834" s="31" t="s">
        <v>147</v>
      </c>
      <c r="I1834" s="32"/>
      <c r="J1834" s="4"/>
      <c r="K1834" s="46"/>
      <c r="L1834" s="34" t="str">
        <f aca="false">IF(ISBLANK(K1834),"a","b")</f>
        <v>a</v>
      </c>
      <c r="M1834" s="34" t="str">
        <f aca="false">IF(ISBLANK(B1834),"",IF(L1834="b",K1834,IF(L1834="a","")))</f>
        <v/>
      </c>
      <c r="N1834" s="35" t="n">
        <f aca="false">IF(ISBLANK(B1834),"",IF( ISBLANK(K1834), , IF( ISBLANK(O1834), 1,) ))</f>
        <v>0</v>
      </c>
      <c r="O1834" s="44"/>
      <c r="P1834" s="37" t="str">
        <f aca="false">IF(ISBLANK(O1834),"a","b")</f>
        <v>a</v>
      </c>
      <c r="Q1834" s="34" t="str">
        <f aca="false">IF(ISBLANK(B1834),"",IF(P1834="b",O1834,IF(P1834="a","")))</f>
        <v/>
      </c>
      <c r="R1834" s="35" t="n">
        <f aca="false">IF(ISBLANK(B1834),"",IF( ISBLANK(O1834), , 1))</f>
        <v>0</v>
      </c>
      <c r="S1834" s="38" t="str">
        <f aca="true">IF(ISBLANK(B1834),"",IF( ISBLANK(K1834), "" , IF( ISBLANK(O1834), (TODAY()-K1834)/365, (O1834-K1834)/365)) )</f>
        <v/>
      </c>
      <c r="T1834" s="38" t="str">
        <f aca="false">IF(ISBLANK(B1834),"",IF( ISBLANK(K1834), "" , IF( ISBLANK(O1834), ($Z$41-K1834)/365, (O1834-K1834)/365)) )</f>
        <v/>
      </c>
      <c r="U1834" s="38" t="str">
        <f aca="true">IF(ISBLANK(B1834),"",IF( ISBLANK(O1834), "", (TODAY()-O1834)/365))</f>
        <v/>
      </c>
      <c r="V1834" s="38" t="str">
        <f aca="false">IF(ISBLANK(B1834),"",IF( ISBLANK(O1834), "", ($Z$41-O1834)/365))</f>
        <v/>
      </c>
    </row>
    <row r="1835" customFormat="false" ht="15" hidden="false" customHeight="false" outlineLevel="0" collapsed="false">
      <c r="A1835" s="1" t="n">
        <v>1839</v>
      </c>
      <c r="B1835" s="28" t="n">
        <v>1032</v>
      </c>
      <c r="C1835" s="29" t="n">
        <v>14</v>
      </c>
      <c r="D1835" s="30" t="str">
        <f aca="false">CONCATENATE(E1835,", ",F1835,", кв-ры: ",H1835,", агр: ",I1835,", ",W1835)</f>
        <v> Чапаева, 20, кв-ры: 1,11,21,31,41,51,61,71,81,91,, агр: , </v>
      </c>
      <c r="E1835" s="31" t="s">
        <v>281</v>
      </c>
      <c r="F1835" s="31" t="n">
        <v>20</v>
      </c>
      <c r="G1835" s="31" t="n">
        <v>100</v>
      </c>
      <c r="H1835" s="31" t="s">
        <v>137</v>
      </c>
      <c r="I1835" s="32"/>
      <c r="J1835" s="4"/>
      <c r="K1835" s="46"/>
      <c r="L1835" s="34" t="str">
        <f aca="false">IF(ISBLANK(K1835),"a","b")</f>
        <v>a</v>
      </c>
      <c r="M1835" s="34" t="str">
        <f aca="false">IF(ISBLANK(B1835),"",IF(L1835="b",K1835,IF(L1835="a","")))</f>
        <v/>
      </c>
      <c r="N1835" s="35" t="n">
        <f aca="false">IF(ISBLANK(B1835),"",IF( ISBLANK(K1835), , IF( ISBLANK(O1835), 1,) ))</f>
        <v>0</v>
      </c>
      <c r="O1835" s="44"/>
      <c r="P1835" s="37" t="str">
        <f aca="false">IF(ISBLANK(O1835),"a","b")</f>
        <v>a</v>
      </c>
      <c r="Q1835" s="34" t="str">
        <f aca="false">IF(ISBLANK(B1835),"",IF(P1835="b",O1835,IF(P1835="a","")))</f>
        <v/>
      </c>
      <c r="R1835" s="35" t="n">
        <f aca="false">IF(ISBLANK(B1835),"",IF( ISBLANK(O1835), , 1))</f>
        <v>0</v>
      </c>
      <c r="S1835" s="38" t="str">
        <f aca="true">IF(ISBLANK(B1835),"",IF( ISBLANK(K1835), "" , IF( ISBLANK(O1835), (TODAY()-K1835)/365, (O1835-K1835)/365)) )</f>
        <v/>
      </c>
      <c r="T1835" s="38" t="str">
        <f aca="false">IF(ISBLANK(B1835),"",IF( ISBLANK(K1835), "" , IF( ISBLANK(O1835), ($Z$41-K1835)/365, (O1835-K1835)/365)) )</f>
        <v/>
      </c>
      <c r="U1835" s="38" t="str">
        <f aca="true">IF(ISBLANK(B1835),"",IF( ISBLANK(O1835), "", (TODAY()-O1835)/365))</f>
        <v/>
      </c>
      <c r="V1835" s="38" t="str">
        <f aca="false">IF(ISBLANK(B1835),"",IF( ISBLANK(O1835), "", ($Z$41-O1835)/365))</f>
        <v/>
      </c>
    </row>
    <row r="1836" customFormat="false" ht="15" hidden="false" customHeight="false" outlineLevel="0" collapsed="false">
      <c r="A1836" s="1" t="n">
        <v>1840</v>
      </c>
      <c r="B1836" s="28" t="n">
        <v>1033</v>
      </c>
      <c r="C1836" s="29"/>
      <c r="D1836" s="30" t="str">
        <f aca="false">CONCATENATE(E1836,", ",F1836,", кв-ры: ",H1836,", агр: ",I1836,", ",W1836)</f>
        <v>, , кв-ры: 2,12,22,32,42,52,62,72,82,92,, агр: , </v>
      </c>
      <c r="E1836" s="31"/>
      <c r="F1836" s="31"/>
      <c r="G1836" s="31"/>
      <c r="H1836" s="31" t="s">
        <v>139</v>
      </c>
      <c r="I1836" s="32"/>
      <c r="J1836" s="4"/>
      <c r="K1836" s="46"/>
      <c r="L1836" s="34" t="str">
        <f aca="false">IF(ISBLANK(K1836),"a","b")</f>
        <v>a</v>
      </c>
      <c r="M1836" s="34" t="str">
        <f aca="false">IF(ISBLANK(B1836),"",IF(L1836="b",K1836,IF(L1836="a","")))</f>
        <v/>
      </c>
      <c r="N1836" s="35" t="n">
        <f aca="false">IF(ISBLANK(B1836),"",IF( ISBLANK(K1836), , IF( ISBLANK(O1836), 1,) ))</f>
        <v>0</v>
      </c>
      <c r="O1836" s="44"/>
      <c r="P1836" s="37" t="str">
        <f aca="false">IF(ISBLANK(O1836),"a","b")</f>
        <v>a</v>
      </c>
      <c r="Q1836" s="34" t="str">
        <f aca="false">IF(ISBLANK(B1836),"",IF(P1836="b",O1836,IF(P1836="a","")))</f>
        <v/>
      </c>
      <c r="R1836" s="35" t="n">
        <f aca="false">IF(ISBLANK(B1836),"",IF( ISBLANK(O1836), , 1))</f>
        <v>0</v>
      </c>
      <c r="S1836" s="38" t="str">
        <f aca="true">IF(ISBLANK(B1836),"",IF( ISBLANK(K1836), "" , IF( ISBLANK(O1836), (TODAY()-K1836)/365, (O1836-K1836)/365)) )</f>
        <v/>
      </c>
      <c r="T1836" s="38" t="str">
        <f aca="false">IF(ISBLANK(B1836),"",IF( ISBLANK(K1836), "" , IF( ISBLANK(O1836), ($Z$41-K1836)/365, (O1836-K1836)/365)) )</f>
        <v/>
      </c>
      <c r="U1836" s="38" t="str">
        <f aca="true">IF(ISBLANK(B1836),"",IF( ISBLANK(O1836), "", (TODAY()-O1836)/365))</f>
        <v/>
      </c>
      <c r="V1836" s="38" t="str">
        <f aca="false">IF(ISBLANK(B1836),"",IF( ISBLANK(O1836), "", ($Z$41-O1836)/365))</f>
        <v/>
      </c>
    </row>
    <row r="1837" customFormat="false" ht="15" hidden="false" customHeight="false" outlineLevel="0" collapsed="false">
      <c r="A1837" s="1" t="n">
        <v>1841</v>
      </c>
      <c r="B1837" s="28" t="n">
        <v>1034</v>
      </c>
      <c r="C1837" s="29"/>
      <c r="D1837" s="30" t="str">
        <f aca="false">CONCATENATE(E1837,", ",F1837,", кв-ры: ",H1837,", агр: ",I1837,", ",W1837)</f>
        <v>, , кв-ры: 3,13,23,33,43,53,63,73,83,93,, агр: , </v>
      </c>
      <c r="E1837" s="31"/>
      <c r="F1837" s="31"/>
      <c r="G1837" s="31"/>
      <c r="H1837" s="31" t="s">
        <v>140</v>
      </c>
      <c r="I1837" s="32"/>
      <c r="J1837" s="4"/>
      <c r="K1837" s="46"/>
      <c r="L1837" s="34" t="str">
        <f aca="false">IF(ISBLANK(K1837),"a","b")</f>
        <v>a</v>
      </c>
      <c r="M1837" s="34" t="str">
        <f aca="false">IF(ISBLANK(B1837),"",IF(L1837="b",K1837,IF(L1837="a","")))</f>
        <v/>
      </c>
      <c r="N1837" s="35" t="n">
        <f aca="false">IF(ISBLANK(B1837),"",IF( ISBLANK(K1837), , IF( ISBLANK(O1837), 1,) ))</f>
        <v>0</v>
      </c>
      <c r="O1837" s="44"/>
      <c r="P1837" s="37" t="str">
        <f aca="false">IF(ISBLANK(O1837),"a","b")</f>
        <v>a</v>
      </c>
      <c r="Q1837" s="34" t="str">
        <f aca="false">IF(ISBLANK(B1837),"",IF(P1837="b",O1837,IF(P1837="a","")))</f>
        <v/>
      </c>
      <c r="R1837" s="35" t="n">
        <f aca="false">IF(ISBLANK(B1837),"",IF( ISBLANK(O1837), , 1))</f>
        <v>0</v>
      </c>
      <c r="S1837" s="38" t="str">
        <f aca="true">IF(ISBLANK(B1837),"",IF( ISBLANK(K1837), "" , IF( ISBLANK(O1837), (TODAY()-K1837)/365, (O1837-K1837)/365)) )</f>
        <v/>
      </c>
      <c r="T1837" s="38" t="str">
        <f aca="false">IF(ISBLANK(B1837),"",IF( ISBLANK(K1837), "" , IF( ISBLANK(O1837), ($Z$41-K1837)/365, (O1837-K1837)/365)) )</f>
        <v/>
      </c>
      <c r="U1837" s="38" t="str">
        <f aca="true">IF(ISBLANK(B1837),"",IF( ISBLANK(O1837), "", (TODAY()-O1837)/365))</f>
        <v/>
      </c>
      <c r="V1837" s="38" t="str">
        <f aca="false">IF(ISBLANK(B1837),"",IF( ISBLANK(O1837), "", ($Z$41-O1837)/365))</f>
        <v/>
      </c>
    </row>
    <row r="1838" customFormat="false" ht="15" hidden="false" customHeight="false" outlineLevel="0" collapsed="false">
      <c r="A1838" s="1" t="n">
        <v>1842</v>
      </c>
      <c r="B1838" s="28" t="n">
        <v>1035</v>
      </c>
      <c r="C1838" s="29"/>
      <c r="D1838" s="30" t="str">
        <f aca="false">CONCATENATE(E1838,", ",F1838,", кв-ры: ",H1838,", агр: ",I1838,", ",W1838)</f>
        <v>, , кв-ры: 4,14,24,34,44,54,64,74,84,94,, агр: , </v>
      </c>
      <c r="E1838" s="31"/>
      <c r="F1838" s="31"/>
      <c r="G1838" s="31"/>
      <c r="H1838" s="31" t="s">
        <v>141</v>
      </c>
      <c r="I1838" s="32"/>
      <c r="J1838" s="4"/>
      <c r="K1838" s="46"/>
      <c r="L1838" s="34" t="str">
        <f aca="false">IF(ISBLANK(K1838),"a","b")</f>
        <v>a</v>
      </c>
      <c r="M1838" s="34" t="str">
        <f aca="false">IF(ISBLANK(B1838),"",IF(L1838="b",K1838,IF(L1838="a","")))</f>
        <v/>
      </c>
      <c r="N1838" s="35" t="n">
        <f aca="false">IF(ISBLANK(B1838),"",IF( ISBLANK(K1838), , IF( ISBLANK(O1838), 1,) ))</f>
        <v>0</v>
      </c>
      <c r="O1838" s="44"/>
      <c r="P1838" s="37" t="str">
        <f aca="false">IF(ISBLANK(O1838),"a","b")</f>
        <v>a</v>
      </c>
      <c r="Q1838" s="34" t="str">
        <f aca="false">IF(ISBLANK(B1838),"",IF(P1838="b",O1838,IF(P1838="a","")))</f>
        <v/>
      </c>
      <c r="R1838" s="35" t="n">
        <f aca="false">IF(ISBLANK(B1838),"",IF( ISBLANK(O1838), , 1))</f>
        <v>0</v>
      </c>
      <c r="S1838" s="38" t="str">
        <f aca="true">IF(ISBLANK(B1838),"",IF( ISBLANK(K1838), "" , IF( ISBLANK(O1838), (TODAY()-K1838)/365, (O1838-K1838)/365)) )</f>
        <v/>
      </c>
      <c r="T1838" s="38" t="str">
        <f aca="false">IF(ISBLANK(B1838),"",IF( ISBLANK(K1838), "" , IF( ISBLANK(O1838), ($Z$41-K1838)/365, (O1838-K1838)/365)) )</f>
        <v/>
      </c>
      <c r="U1838" s="38" t="str">
        <f aca="true">IF(ISBLANK(B1838),"",IF( ISBLANK(O1838), "", (TODAY()-O1838)/365))</f>
        <v/>
      </c>
      <c r="V1838" s="38" t="str">
        <f aca="false">IF(ISBLANK(B1838),"",IF( ISBLANK(O1838), "", ($Z$41-O1838)/365))</f>
        <v/>
      </c>
    </row>
    <row r="1839" customFormat="false" ht="15" hidden="false" customHeight="false" outlineLevel="0" collapsed="false">
      <c r="A1839" s="1" t="n">
        <v>1843</v>
      </c>
      <c r="B1839" s="28" t="n">
        <v>1036</v>
      </c>
      <c r="C1839" s="29"/>
      <c r="D1839" s="30" t="str">
        <f aca="false">CONCATENATE(E1839,", ",F1839,", кв-ры: ",H1839,", агр: ",I1839,", ",W1839)</f>
        <v>, , кв-ры: 5,15,25,35,45,55,65,75,85,95,, агр: , </v>
      </c>
      <c r="E1839" s="31"/>
      <c r="F1839" s="31"/>
      <c r="G1839" s="31"/>
      <c r="H1839" s="31" t="s">
        <v>142</v>
      </c>
      <c r="I1839" s="32"/>
      <c r="J1839" s="4"/>
      <c r="K1839" s="46"/>
      <c r="L1839" s="34" t="str">
        <f aca="false">IF(ISBLANK(K1839),"a","b")</f>
        <v>a</v>
      </c>
      <c r="M1839" s="34" t="str">
        <f aca="false">IF(ISBLANK(B1839),"",IF(L1839="b",K1839,IF(L1839="a","")))</f>
        <v/>
      </c>
      <c r="N1839" s="35" t="n">
        <f aca="false">IF(ISBLANK(B1839),"",IF( ISBLANK(K1839), , IF( ISBLANK(O1839), 1,) ))</f>
        <v>0</v>
      </c>
      <c r="O1839" s="44"/>
      <c r="P1839" s="37" t="str">
        <f aca="false">IF(ISBLANK(O1839),"a","b")</f>
        <v>a</v>
      </c>
      <c r="Q1839" s="34" t="str">
        <f aca="false">IF(ISBLANK(B1839),"",IF(P1839="b",O1839,IF(P1839="a","")))</f>
        <v/>
      </c>
      <c r="R1839" s="35" t="n">
        <f aca="false">IF(ISBLANK(B1839),"",IF( ISBLANK(O1839), , 1))</f>
        <v>0</v>
      </c>
      <c r="S1839" s="38" t="str">
        <f aca="true">IF(ISBLANK(B1839),"",IF( ISBLANK(K1839), "" , IF( ISBLANK(O1839), (TODAY()-K1839)/365, (O1839-K1839)/365)) )</f>
        <v/>
      </c>
      <c r="T1839" s="38" t="str">
        <f aca="false">IF(ISBLANK(B1839),"",IF( ISBLANK(K1839), "" , IF( ISBLANK(O1839), ($Z$41-K1839)/365, (O1839-K1839)/365)) )</f>
        <v/>
      </c>
      <c r="U1839" s="38" t="str">
        <f aca="true">IF(ISBLANK(B1839),"",IF( ISBLANK(O1839), "", (TODAY()-O1839)/365))</f>
        <v/>
      </c>
      <c r="V1839" s="38" t="str">
        <f aca="false">IF(ISBLANK(B1839),"",IF( ISBLANK(O1839), "", ($Z$41-O1839)/365))</f>
        <v/>
      </c>
    </row>
    <row r="1840" customFormat="false" ht="15" hidden="false" customHeight="false" outlineLevel="0" collapsed="false">
      <c r="A1840" s="1" t="n">
        <v>1844</v>
      </c>
      <c r="B1840" s="28" t="n">
        <v>1037</v>
      </c>
      <c r="C1840" s="29"/>
      <c r="D1840" s="30" t="str">
        <f aca="false">CONCATENATE(E1840,", ",F1840,", кв-ры: ",H1840,", агр: ",I1840,", ",W1840)</f>
        <v>, , кв-ры: 6,16,26,36,46,56,66,76,86,96,, агр: , </v>
      </c>
      <c r="E1840" s="31"/>
      <c r="F1840" s="31"/>
      <c r="G1840" s="31"/>
      <c r="H1840" s="31" t="s">
        <v>143</v>
      </c>
      <c r="I1840" s="32"/>
      <c r="J1840" s="4"/>
      <c r="K1840" s="46"/>
      <c r="L1840" s="34" t="str">
        <f aca="false">IF(ISBLANK(K1840),"a","b")</f>
        <v>a</v>
      </c>
      <c r="M1840" s="34" t="str">
        <f aca="false">IF(ISBLANK(B1840),"",IF(L1840="b",K1840,IF(L1840="a","")))</f>
        <v/>
      </c>
      <c r="N1840" s="35" t="n">
        <f aca="false">IF(ISBLANK(B1840),"",IF( ISBLANK(K1840), , IF( ISBLANK(O1840), 1,) ))</f>
        <v>0</v>
      </c>
      <c r="O1840" s="44"/>
      <c r="P1840" s="37" t="str">
        <f aca="false">IF(ISBLANK(O1840),"a","b")</f>
        <v>a</v>
      </c>
      <c r="Q1840" s="34" t="str">
        <f aca="false">IF(ISBLANK(B1840),"",IF(P1840="b",O1840,IF(P1840="a","")))</f>
        <v/>
      </c>
      <c r="R1840" s="35" t="n">
        <f aca="false">IF(ISBLANK(B1840),"",IF( ISBLANK(O1840), , 1))</f>
        <v>0</v>
      </c>
      <c r="S1840" s="38" t="str">
        <f aca="true">IF(ISBLANK(B1840),"",IF( ISBLANK(K1840), "" , IF( ISBLANK(O1840), (TODAY()-K1840)/365, (O1840-K1840)/365)) )</f>
        <v/>
      </c>
      <c r="T1840" s="38" t="str">
        <f aca="false">IF(ISBLANK(B1840),"",IF( ISBLANK(K1840), "" , IF( ISBLANK(O1840), ($Z$41-K1840)/365, (O1840-K1840)/365)) )</f>
        <v/>
      </c>
      <c r="U1840" s="38" t="str">
        <f aca="true">IF(ISBLANK(B1840),"",IF( ISBLANK(O1840), "", (TODAY()-O1840)/365))</f>
        <v/>
      </c>
      <c r="V1840" s="38" t="str">
        <f aca="false">IF(ISBLANK(B1840),"",IF( ISBLANK(O1840), "", ($Z$41-O1840)/365))</f>
        <v/>
      </c>
    </row>
    <row r="1841" customFormat="false" ht="15" hidden="false" customHeight="false" outlineLevel="0" collapsed="false">
      <c r="A1841" s="1" t="n">
        <v>1845</v>
      </c>
      <c r="B1841" s="28" t="n">
        <v>1038</v>
      </c>
      <c r="C1841" s="29"/>
      <c r="D1841" s="30" t="str">
        <f aca="false">CONCATENATE(E1841,", ",F1841,", кв-ры: ",H1841,", агр: ",I1841,", ",W1841)</f>
        <v>, , кв-ры: 7,17,27,37,47,57,67,77,87,97,, агр: , </v>
      </c>
      <c r="E1841" s="31"/>
      <c r="F1841" s="31"/>
      <c r="G1841" s="31"/>
      <c r="H1841" s="31" t="s">
        <v>144</v>
      </c>
      <c r="I1841" s="32"/>
      <c r="J1841" s="4"/>
      <c r="K1841" s="46"/>
      <c r="L1841" s="34" t="str">
        <f aca="false">IF(ISBLANK(K1841),"a","b")</f>
        <v>a</v>
      </c>
      <c r="M1841" s="34" t="str">
        <f aca="false">IF(ISBLANK(B1841),"",IF(L1841="b",K1841,IF(L1841="a","")))</f>
        <v/>
      </c>
      <c r="N1841" s="35" t="n">
        <f aca="false">IF(ISBLANK(B1841),"",IF( ISBLANK(K1841), , IF( ISBLANK(O1841), 1,) ))</f>
        <v>0</v>
      </c>
      <c r="O1841" s="44"/>
      <c r="P1841" s="37" t="str">
        <f aca="false">IF(ISBLANK(O1841),"a","b")</f>
        <v>a</v>
      </c>
      <c r="Q1841" s="34" t="str">
        <f aca="false">IF(ISBLANK(B1841),"",IF(P1841="b",O1841,IF(P1841="a","")))</f>
        <v/>
      </c>
      <c r="R1841" s="35" t="n">
        <f aca="false">IF(ISBLANK(B1841),"",IF( ISBLANK(O1841), , 1))</f>
        <v>0</v>
      </c>
      <c r="S1841" s="38" t="str">
        <f aca="true">IF(ISBLANK(B1841),"",IF( ISBLANK(K1841), "" , IF( ISBLANK(O1841), (TODAY()-K1841)/365, (O1841-K1841)/365)) )</f>
        <v/>
      </c>
      <c r="T1841" s="38" t="str">
        <f aca="false">IF(ISBLANK(B1841),"",IF( ISBLANK(K1841), "" , IF( ISBLANK(O1841), ($Z$41-K1841)/365, (O1841-K1841)/365)) )</f>
        <v/>
      </c>
      <c r="U1841" s="38" t="str">
        <f aca="true">IF(ISBLANK(B1841),"",IF( ISBLANK(O1841), "", (TODAY()-O1841)/365))</f>
        <v/>
      </c>
      <c r="V1841" s="38" t="str">
        <f aca="false">IF(ISBLANK(B1841),"",IF( ISBLANK(O1841), "", ($Z$41-O1841)/365))</f>
        <v/>
      </c>
    </row>
    <row r="1842" customFormat="false" ht="15" hidden="false" customHeight="false" outlineLevel="0" collapsed="false">
      <c r="A1842" s="1" t="n">
        <v>1846</v>
      </c>
      <c r="B1842" s="28" t="n">
        <v>1039</v>
      </c>
      <c r="C1842" s="29"/>
      <c r="D1842" s="30" t="str">
        <f aca="false">CONCATENATE(E1842,", ",F1842,", кв-ры: ",H1842,", агр: ",I1842,", ",W1842)</f>
        <v>, , кв-ры: 8,18,28,38,48,58,68,78,88,98,, агр: , </v>
      </c>
      <c r="E1842" s="31"/>
      <c r="F1842" s="31"/>
      <c r="G1842" s="31"/>
      <c r="H1842" s="31" t="s">
        <v>145</v>
      </c>
      <c r="I1842" s="32"/>
      <c r="J1842" s="4"/>
      <c r="K1842" s="46"/>
      <c r="L1842" s="34" t="str">
        <f aca="false">IF(ISBLANK(K1842),"a","b")</f>
        <v>a</v>
      </c>
      <c r="M1842" s="34" t="str">
        <f aca="false">IF(ISBLANK(B1842),"",IF(L1842="b",K1842,IF(L1842="a","")))</f>
        <v/>
      </c>
      <c r="N1842" s="35" t="n">
        <f aca="false">IF(ISBLANK(B1842),"",IF( ISBLANK(K1842), , IF( ISBLANK(O1842), 1,) ))</f>
        <v>0</v>
      </c>
      <c r="O1842" s="44"/>
      <c r="P1842" s="37" t="str">
        <f aca="false">IF(ISBLANK(O1842),"a","b")</f>
        <v>a</v>
      </c>
      <c r="Q1842" s="34" t="str">
        <f aca="false">IF(ISBLANK(B1842),"",IF(P1842="b",O1842,IF(P1842="a","")))</f>
        <v/>
      </c>
      <c r="R1842" s="35" t="n">
        <f aca="false">IF(ISBLANK(B1842),"",IF( ISBLANK(O1842), , 1))</f>
        <v>0</v>
      </c>
      <c r="S1842" s="38" t="str">
        <f aca="true">IF(ISBLANK(B1842),"",IF( ISBLANK(K1842), "" , IF( ISBLANK(O1842), (TODAY()-K1842)/365, (O1842-K1842)/365)) )</f>
        <v/>
      </c>
      <c r="T1842" s="38" t="str">
        <f aca="false">IF(ISBLANK(B1842),"",IF( ISBLANK(K1842), "" , IF( ISBLANK(O1842), ($Z$41-K1842)/365, (O1842-K1842)/365)) )</f>
        <v/>
      </c>
      <c r="U1842" s="38" t="str">
        <f aca="true">IF(ISBLANK(B1842),"",IF( ISBLANK(O1842), "", (TODAY()-O1842)/365))</f>
        <v/>
      </c>
      <c r="V1842" s="38" t="str">
        <f aca="false">IF(ISBLANK(B1842),"",IF( ISBLANK(O1842), "", ($Z$41-O1842)/365))</f>
        <v/>
      </c>
    </row>
    <row r="1843" customFormat="false" ht="15" hidden="false" customHeight="false" outlineLevel="0" collapsed="false">
      <c r="A1843" s="1" t="n">
        <v>1847</v>
      </c>
      <c r="B1843" s="28" t="n">
        <v>1040</v>
      </c>
      <c r="C1843" s="29"/>
      <c r="D1843" s="30" t="str">
        <f aca="false">CONCATENATE(E1843,", ",F1843,", кв-ры: ",H1843,", агр: ",I1843,", ",W1843)</f>
        <v>, , кв-ры: 9,19,29,39,49,59,69,79,89,99,, агр: , </v>
      </c>
      <c r="E1843" s="31"/>
      <c r="F1843" s="31"/>
      <c r="G1843" s="31"/>
      <c r="H1843" s="31" t="s">
        <v>146</v>
      </c>
      <c r="I1843" s="32"/>
      <c r="J1843" s="4"/>
      <c r="K1843" s="46"/>
      <c r="L1843" s="34" t="str">
        <f aca="false">IF(ISBLANK(K1843),"a","b")</f>
        <v>a</v>
      </c>
      <c r="M1843" s="34" t="str">
        <f aca="false">IF(ISBLANK(B1843),"",IF(L1843="b",K1843,IF(L1843="a","")))</f>
        <v/>
      </c>
      <c r="N1843" s="35" t="n">
        <f aca="false">IF(ISBLANK(B1843),"",IF( ISBLANK(K1843), , IF( ISBLANK(O1843), 1,) ))</f>
        <v>0</v>
      </c>
      <c r="O1843" s="44"/>
      <c r="P1843" s="37" t="str">
        <f aca="false">IF(ISBLANK(O1843),"a","b")</f>
        <v>a</v>
      </c>
      <c r="Q1843" s="34" t="str">
        <f aca="false">IF(ISBLANK(B1843),"",IF(P1843="b",O1843,IF(P1843="a","")))</f>
        <v/>
      </c>
      <c r="R1843" s="35" t="n">
        <f aca="false">IF(ISBLANK(B1843),"",IF( ISBLANK(O1843), , 1))</f>
        <v>0</v>
      </c>
      <c r="S1843" s="38" t="str">
        <f aca="true">IF(ISBLANK(B1843),"",IF( ISBLANK(K1843), "" , IF( ISBLANK(O1843), (TODAY()-K1843)/365, (O1843-K1843)/365)) )</f>
        <v/>
      </c>
      <c r="T1843" s="38" t="str">
        <f aca="false">IF(ISBLANK(B1843),"",IF( ISBLANK(K1843), "" , IF( ISBLANK(O1843), ($Z$41-K1843)/365, (O1843-K1843)/365)) )</f>
        <v/>
      </c>
      <c r="U1843" s="38" t="str">
        <f aca="true">IF(ISBLANK(B1843),"",IF( ISBLANK(O1843), "", (TODAY()-O1843)/365))</f>
        <v/>
      </c>
      <c r="V1843" s="38" t="str">
        <f aca="false">IF(ISBLANK(B1843),"",IF( ISBLANK(O1843), "", ($Z$41-O1843)/365))</f>
        <v/>
      </c>
    </row>
    <row r="1844" customFormat="false" ht="15" hidden="false" customHeight="false" outlineLevel="0" collapsed="false">
      <c r="A1844" s="1" t="n">
        <v>1848</v>
      </c>
      <c r="B1844" s="28" t="n">
        <v>1041</v>
      </c>
      <c r="C1844" s="29"/>
      <c r="D1844" s="30" t="str">
        <f aca="false">CONCATENATE(E1844,", ",F1844,", кв-ры: ",H1844,", агр: ",I1844,", ",W1844)</f>
        <v>, , кв-ры: 10,20,30,40,50,60,70,80,90,100,, агр: , </v>
      </c>
      <c r="E1844" s="31"/>
      <c r="F1844" s="31"/>
      <c r="G1844" s="31"/>
      <c r="H1844" s="31" t="s">
        <v>206</v>
      </c>
      <c r="I1844" s="32"/>
      <c r="J1844" s="4"/>
      <c r="K1844" s="46"/>
      <c r="L1844" s="34" t="str">
        <f aca="false">IF(ISBLANK(K1844),"a","b")</f>
        <v>a</v>
      </c>
      <c r="M1844" s="34" t="str">
        <f aca="false">IF(ISBLANK(B1844),"",IF(L1844="b",K1844,IF(L1844="a","")))</f>
        <v/>
      </c>
      <c r="N1844" s="35" t="n">
        <f aca="false">IF(ISBLANK(B1844),"",IF( ISBLANK(K1844), , IF( ISBLANK(O1844), 1,) ))</f>
        <v>0</v>
      </c>
      <c r="O1844" s="44"/>
      <c r="P1844" s="37" t="str">
        <f aca="false">IF(ISBLANK(O1844),"a","b")</f>
        <v>a</v>
      </c>
      <c r="Q1844" s="34" t="str">
        <f aca="false">IF(ISBLANK(B1844),"",IF(P1844="b",O1844,IF(P1844="a","")))</f>
        <v/>
      </c>
      <c r="R1844" s="35" t="n">
        <f aca="false">IF(ISBLANK(B1844),"",IF( ISBLANK(O1844), , 1))</f>
        <v>0</v>
      </c>
      <c r="S1844" s="38" t="str">
        <f aca="true">IF(ISBLANK(B1844),"",IF( ISBLANK(K1844), "" , IF( ISBLANK(O1844), (TODAY()-K1844)/365, (O1844-K1844)/365)) )</f>
        <v/>
      </c>
      <c r="T1844" s="38" t="str">
        <f aca="false">IF(ISBLANK(B1844),"",IF( ISBLANK(K1844), "" , IF( ISBLANK(O1844), ($Z$41-K1844)/365, (O1844-K1844)/365)) )</f>
        <v/>
      </c>
      <c r="U1844" s="38" t="str">
        <f aca="true">IF(ISBLANK(B1844),"",IF( ISBLANK(O1844), "", (TODAY()-O1844)/365))</f>
        <v/>
      </c>
      <c r="V1844" s="38" t="str">
        <f aca="false">IF(ISBLANK(B1844),"",IF( ISBLANK(O1844), "", ($Z$41-O1844)/365))</f>
        <v/>
      </c>
    </row>
    <row r="1845" customFormat="false" ht="15" hidden="false" customHeight="false" outlineLevel="0" collapsed="false">
      <c r="A1845" s="1" t="n">
        <v>1849</v>
      </c>
      <c r="B1845" s="28" t="n">
        <v>1042</v>
      </c>
      <c r="C1845" s="29" t="n">
        <v>15</v>
      </c>
      <c r="D1845" s="30" t="str">
        <f aca="false">CONCATENATE(E1845,", ",F1845,", кв-ры: ",H1845,", агр: ",I1845,", ",W1845)</f>
        <v> Чапаева, 22, кв-ры: 1,11,21,31,41,51,61,71,81,91,, агр: , </v>
      </c>
      <c r="E1845" s="31" t="s">
        <v>281</v>
      </c>
      <c r="F1845" s="31" t="n">
        <v>22</v>
      </c>
      <c r="G1845" s="31" t="n">
        <v>100</v>
      </c>
      <c r="H1845" s="31" t="s">
        <v>137</v>
      </c>
      <c r="I1845" s="32"/>
      <c r="J1845" s="4"/>
      <c r="K1845" s="46"/>
      <c r="L1845" s="34" t="str">
        <f aca="false">IF(ISBLANK(K1845),"a","b")</f>
        <v>a</v>
      </c>
      <c r="M1845" s="34" t="str">
        <f aca="false">IF(ISBLANK(B1845),"",IF(L1845="b",K1845,IF(L1845="a","")))</f>
        <v/>
      </c>
      <c r="N1845" s="35" t="n">
        <f aca="false">IF(ISBLANK(B1845),"",IF( ISBLANK(K1845), , IF( ISBLANK(O1845), 1,) ))</f>
        <v>0</v>
      </c>
      <c r="O1845" s="44"/>
      <c r="P1845" s="37" t="str">
        <f aca="false">IF(ISBLANK(O1845),"a","b")</f>
        <v>a</v>
      </c>
      <c r="Q1845" s="34" t="str">
        <f aca="false">IF(ISBLANK(B1845),"",IF(P1845="b",O1845,IF(P1845="a","")))</f>
        <v/>
      </c>
      <c r="R1845" s="35" t="n">
        <f aca="false">IF(ISBLANK(B1845),"",IF( ISBLANK(O1845), , 1))</f>
        <v>0</v>
      </c>
      <c r="S1845" s="38" t="str">
        <f aca="true">IF(ISBLANK(B1845),"",IF( ISBLANK(K1845), "" , IF( ISBLANK(O1845), (TODAY()-K1845)/365, (O1845-K1845)/365)) )</f>
        <v/>
      </c>
      <c r="T1845" s="38" t="str">
        <f aca="false">IF(ISBLANK(B1845),"",IF( ISBLANK(K1845), "" , IF( ISBLANK(O1845), ($Z$41-K1845)/365, (O1845-K1845)/365)) )</f>
        <v/>
      </c>
      <c r="U1845" s="38" t="str">
        <f aca="true">IF(ISBLANK(B1845),"",IF( ISBLANK(O1845), "", (TODAY()-O1845)/365))</f>
        <v/>
      </c>
      <c r="V1845" s="38" t="str">
        <f aca="false">IF(ISBLANK(B1845),"",IF( ISBLANK(O1845), "", ($Z$41-O1845)/365))</f>
        <v/>
      </c>
    </row>
    <row r="1846" customFormat="false" ht="15" hidden="false" customHeight="false" outlineLevel="0" collapsed="false">
      <c r="A1846" s="1" t="n">
        <v>1850</v>
      </c>
      <c r="B1846" s="28" t="n">
        <v>1043</v>
      </c>
      <c r="C1846" s="29"/>
      <c r="D1846" s="30" t="str">
        <f aca="false">CONCATENATE(E1846,", ",F1846,", кв-ры: ",H1846,", агр: ",I1846,", ",W1846)</f>
        <v>, , кв-ры: 2,12,22,32,42,52,62,72,82,92,, агр: , </v>
      </c>
      <c r="E1846" s="31"/>
      <c r="F1846" s="31"/>
      <c r="G1846" s="31"/>
      <c r="H1846" s="31" t="s">
        <v>139</v>
      </c>
      <c r="I1846" s="32"/>
      <c r="J1846" s="4"/>
      <c r="K1846" s="46"/>
      <c r="L1846" s="34" t="str">
        <f aca="false">IF(ISBLANK(K1846),"a","b")</f>
        <v>a</v>
      </c>
      <c r="M1846" s="34" t="str">
        <f aca="false">IF(ISBLANK(B1846),"",IF(L1846="b",K1846,IF(L1846="a","")))</f>
        <v/>
      </c>
      <c r="N1846" s="35" t="n">
        <f aca="false">IF(ISBLANK(B1846),"",IF( ISBLANK(K1846), , IF( ISBLANK(O1846), 1,) ))</f>
        <v>0</v>
      </c>
      <c r="O1846" s="44"/>
      <c r="P1846" s="37" t="str">
        <f aca="false">IF(ISBLANK(O1846),"a","b")</f>
        <v>a</v>
      </c>
      <c r="Q1846" s="34" t="str">
        <f aca="false">IF(ISBLANK(B1846),"",IF(P1846="b",O1846,IF(P1846="a","")))</f>
        <v/>
      </c>
      <c r="R1846" s="35" t="n">
        <f aca="false">IF(ISBLANK(B1846),"",IF( ISBLANK(O1846), , 1))</f>
        <v>0</v>
      </c>
      <c r="S1846" s="38" t="str">
        <f aca="true">IF(ISBLANK(B1846),"",IF( ISBLANK(K1846), "" , IF( ISBLANK(O1846), (TODAY()-K1846)/365, (O1846-K1846)/365)) )</f>
        <v/>
      </c>
      <c r="T1846" s="38" t="str">
        <f aca="false">IF(ISBLANK(B1846),"",IF( ISBLANK(K1846), "" , IF( ISBLANK(O1846), ($Z$41-K1846)/365, (O1846-K1846)/365)) )</f>
        <v/>
      </c>
      <c r="U1846" s="38" t="str">
        <f aca="true">IF(ISBLANK(B1846),"",IF( ISBLANK(O1846), "", (TODAY()-O1846)/365))</f>
        <v/>
      </c>
      <c r="V1846" s="38" t="str">
        <f aca="false">IF(ISBLANK(B1846),"",IF( ISBLANK(O1846), "", ($Z$41-O1846)/365))</f>
        <v/>
      </c>
    </row>
    <row r="1847" customFormat="false" ht="15" hidden="false" customHeight="false" outlineLevel="0" collapsed="false">
      <c r="A1847" s="1" t="n">
        <v>1851</v>
      </c>
      <c r="B1847" s="28" t="n">
        <v>1044</v>
      </c>
      <c r="C1847" s="29"/>
      <c r="D1847" s="30" t="str">
        <f aca="false">CONCATENATE(E1847,", ",F1847,", кв-ры: ",H1847,", агр: ",I1847,", ",W1847)</f>
        <v>, , кв-ры: 3,13,23,33,43,53,63,73,83,93,, агр: , </v>
      </c>
      <c r="E1847" s="31"/>
      <c r="F1847" s="31"/>
      <c r="G1847" s="31"/>
      <c r="H1847" s="31" t="s">
        <v>140</v>
      </c>
      <c r="I1847" s="32"/>
      <c r="J1847" s="4"/>
      <c r="K1847" s="46"/>
      <c r="L1847" s="34" t="str">
        <f aca="false">IF(ISBLANK(K1847),"a","b")</f>
        <v>a</v>
      </c>
      <c r="M1847" s="34" t="str">
        <f aca="false">IF(ISBLANK(B1847),"",IF(L1847="b",K1847,IF(L1847="a","")))</f>
        <v/>
      </c>
      <c r="N1847" s="35" t="n">
        <f aca="false">IF(ISBLANK(B1847),"",IF( ISBLANK(K1847), , IF( ISBLANK(O1847), 1,) ))</f>
        <v>0</v>
      </c>
      <c r="O1847" s="44"/>
      <c r="P1847" s="37" t="str">
        <f aca="false">IF(ISBLANK(O1847),"a","b")</f>
        <v>a</v>
      </c>
      <c r="Q1847" s="34" t="str">
        <f aca="false">IF(ISBLANK(B1847),"",IF(P1847="b",O1847,IF(P1847="a","")))</f>
        <v/>
      </c>
      <c r="R1847" s="35" t="n">
        <f aca="false">IF(ISBLANK(B1847),"",IF( ISBLANK(O1847), , 1))</f>
        <v>0</v>
      </c>
      <c r="S1847" s="38" t="str">
        <f aca="true">IF(ISBLANK(B1847),"",IF( ISBLANK(K1847), "" , IF( ISBLANK(O1847), (TODAY()-K1847)/365, (O1847-K1847)/365)) )</f>
        <v/>
      </c>
      <c r="T1847" s="38" t="str">
        <f aca="false">IF(ISBLANK(B1847),"",IF( ISBLANK(K1847), "" , IF( ISBLANK(O1847), ($Z$41-K1847)/365, (O1847-K1847)/365)) )</f>
        <v/>
      </c>
      <c r="U1847" s="38" t="str">
        <f aca="true">IF(ISBLANK(B1847),"",IF( ISBLANK(O1847), "", (TODAY()-O1847)/365))</f>
        <v/>
      </c>
      <c r="V1847" s="38" t="str">
        <f aca="false">IF(ISBLANK(B1847),"",IF( ISBLANK(O1847), "", ($Z$41-O1847)/365))</f>
        <v/>
      </c>
    </row>
    <row r="1848" customFormat="false" ht="15" hidden="false" customHeight="false" outlineLevel="0" collapsed="false">
      <c r="A1848" s="1" t="n">
        <v>1852</v>
      </c>
      <c r="B1848" s="28" t="n">
        <v>1045</v>
      </c>
      <c r="C1848" s="29"/>
      <c r="D1848" s="30" t="str">
        <f aca="false">CONCATENATE(E1848,", ",F1848,", кв-ры: ",H1848,", агр: ",I1848,", ",W1848)</f>
        <v>, , кв-ры: 4,14,24,34,44,54,64,74,84,94,, агр: , </v>
      </c>
      <c r="E1848" s="31"/>
      <c r="F1848" s="31"/>
      <c r="G1848" s="31"/>
      <c r="H1848" s="31" t="s">
        <v>141</v>
      </c>
      <c r="I1848" s="32"/>
      <c r="J1848" s="4"/>
      <c r="K1848" s="46"/>
      <c r="L1848" s="34" t="str">
        <f aca="false">IF(ISBLANK(K1848),"a","b")</f>
        <v>a</v>
      </c>
      <c r="M1848" s="34" t="str">
        <f aca="false">IF(ISBLANK(B1848),"",IF(L1848="b",K1848,IF(L1848="a","")))</f>
        <v/>
      </c>
      <c r="N1848" s="35" t="n">
        <f aca="false">IF(ISBLANK(B1848),"",IF( ISBLANK(K1848), , IF( ISBLANK(O1848), 1,) ))</f>
        <v>0</v>
      </c>
      <c r="O1848" s="44"/>
      <c r="P1848" s="37" t="str">
        <f aca="false">IF(ISBLANK(O1848),"a","b")</f>
        <v>a</v>
      </c>
      <c r="Q1848" s="34" t="str">
        <f aca="false">IF(ISBLANK(B1848),"",IF(P1848="b",O1848,IF(P1848="a","")))</f>
        <v/>
      </c>
      <c r="R1848" s="35" t="n">
        <f aca="false">IF(ISBLANK(B1848),"",IF( ISBLANK(O1848), , 1))</f>
        <v>0</v>
      </c>
      <c r="S1848" s="38" t="str">
        <f aca="true">IF(ISBLANK(B1848),"",IF( ISBLANK(K1848), "" , IF( ISBLANK(O1848), (TODAY()-K1848)/365, (O1848-K1848)/365)) )</f>
        <v/>
      </c>
      <c r="T1848" s="38" t="str">
        <f aca="false">IF(ISBLANK(B1848),"",IF( ISBLANK(K1848), "" , IF( ISBLANK(O1848), ($Z$41-K1848)/365, (O1848-K1848)/365)) )</f>
        <v/>
      </c>
      <c r="U1848" s="38" t="str">
        <f aca="true">IF(ISBLANK(B1848),"",IF( ISBLANK(O1848), "", (TODAY()-O1848)/365))</f>
        <v/>
      </c>
      <c r="V1848" s="38" t="str">
        <f aca="false">IF(ISBLANK(B1848),"",IF( ISBLANK(O1848), "", ($Z$41-O1848)/365))</f>
        <v/>
      </c>
    </row>
    <row r="1849" customFormat="false" ht="15" hidden="false" customHeight="false" outlineLevel="0" collapsed="false">
      <c r="A1849" s="1" t="n">
        <v>1853</v>
      </c>
      <c r="B1849" s="28" t="n">
        <v>1046</v>
      </c>
      <c r="C1849" s="29"/>
      <c r="D1849" s="30" t="str">
        <f aca="false">CONCATENATE(E1849,", ",F1849,", кв-ры: ",H1849,", агр: ",I1849,", ",W1849)</f>
        <v>, , кв-ры: 5,15,25,35,45,55,65,75,85,95,, агр: , </v>
      </c>
      <c r="E1849" s="31"/>
      <c r="F1849" s="31"/>
      <c r="G1849" s="31"/>
      <c r="H1849" s="31" t="s">
        <v>142</v>
      </c>
      <c r="I1849" s="32"/>
      <c r="J1849" s="4"/>
      <c r="K1849" s="46"/>
      <c r="L1849" s="34" t="str">
        <f aca="false">IF(ISBLANK(K1849),"a","b")</f>
        <v>a</v>
      </c>
      <c r="M1849" s="34" t="str">
        <f aca="false">IF(ISBLANK(B1849),"",IF(L1849="b",K1849,IF(L1849="a","")))</f>
        <v/>
      </c>
      <c r="N1849" s="35" t="n">
        <f aca="false">IF(ISBLANK(B1849),"",IF( ISBLANK(K1849), , IF( ISBLANK(O1849), 1,) ))</f>
        <v>0</v>
      </c>
      <c r="O1849" s="44"/>
      <c r="P1849" s="37" t="str">
        <f aca="false">IF(ISBLANK(O1849),"a","b")</f>
        <v>a</v>
      </c>
      <c r="Q1849" s="34" t="str">
        <f aca="false">IF(ISBLANK(B1849),"",IF(P1849="b",O1849,IF(P1849="a","")))</f>
        <v/>
      </c>
      <c r="R1849" s="35" t="n">
        <f aca="false">IF(ISBLANK(B1849),"",IF( ISBLANK(O1849), , 1))</f>
        <v>0</v>
      </c>
      <c r="S1849" s="38" t="str">
        <f aca="true">IF(ISBLANK(B1849),"",IF( ISBLANK(K1849), "" , IF( ISBLANK(O1849), (TODAY()-K1849)/365, (O1849-K1849)/365)) )</f>
        <v/>
      </c>
      <c r="T1849" s="38" t="str">
        <f aca="false">IF(ISBLANK(B1849),"",IF( ISBLANK(K1849), "" , IF( ISBLANK(O1849), ($Z$41-K1849)/365, (O1849-K1849)/365)) )</f>
        <v/>
      </c>
      <c r="U1849" s="38" t="str">
        <f aca="true">IF(ISBLANK(B1849),"",IF( ISBLANK(O1849), "", (TODAY()-O1849)/365))</f>
        <v/>
      </c>
      <c r="V1849" s="38" t="str">
        <f aca="false">IF(ISBLANK(B1849),"",IF( ISBLANK(O1849), "", ($Z$41-O1849)/365))</f>
        <v/>
      </c>
    </row>
    <row r="1850" customFormat="false" ht="15" hidden="false" customHeight="false" outlineLevel="0" collapsed="false">
      <c r="A1850" s="1" t="n">
        <v>1854</v>
      </c>
      <c r="B1850" s="28" t="n">
        <v>1047</v>
      </c>
      <c r="C1850" s="29"/>
      <c r="D1850" s="30" t="str">
        <f aca="false">CONCATENATE(E1850,", ",F1850,", кв-ры: ",H1850,", агр: ",I1850,", ",W1850)</f>
        <v>, , кв-ры: 6,16,26,36,46,56,66,76,86,96,, агр: , </v>
      </c>
      <c r="E1850" s="31"/>
      <c r="F1850" s="31"/>
      <c r="G1850" s="31"/>
      <c r="H1850" s="31" t="s">
        <v>143</v>
      </c>
      <c r="I1850" s="32"/>
      <c r="J1850" s="4"/>
      <c r="K1850" s="46"/>
      <c r="L1850" s="34" t="str">
        <f aca="false">IF(ISBLANK(K1850),"a","b")</f>
        <v>a</v>
      </c>
      <c r="M1850" s="34" t="str">
        <f aca="false">IF(ISBLANK(B1850),"",IF(L1850="b",K1850,IF(L1850="a","")))</f>
        <v/>
      </c>
      <c r="N1850" s="35" t="n">
        <f aca="false">IF(ISBLANK(B1850),"",IF( ISBLANK(K1850), , IF( ISBLANK(O1850), 1,) ))</f>
        <v>0</v>
      </c>
      <c r="O1850" s="44"/>
      <c r="P1850" s="37" t="str">
        <f aca="false">IF(ISBLANK(O1850),"a","b")</f>
        <v>a</v>
      </c>
      <c r="Q1850" s="34" t="str">
        <f aca="false">IF(ISBLANK(B1850),"",IF(P1850="b",O1850,IF(P1850="a","")))</f>
        <v/>
      </c>
      <c r="R1850" s="35" t="n">
        <f aca="false">IF(ISBLANK(B1850),"",IF( ISBLANK(O1850), , 1))</f>
        <v>0</v>
      </c>
      <c r="S1850" s="38" t="str">
        <f aca="true">IF(ISBLANK(B1850),"",IF( ISBLANK(K1850), "" , IF( ISBLANK(O1850), (TODAY()-K1850)/365, (O1850-K1850)/365)) )</f>
        <v/>
      </c>
      <c r="T1850" s="38" t="str">
        <f aca="false">IF(ISBLANK(B1850),"",IF( ISBLANK(K1850), "" , IF( ISBLANK(O1850), ($Z$41-K1850)/365, (O1850-K1850)/365)) )</f>
        <v/>
      </c>
      <c r="U1850" s="38" t="str">
        <f aca="true">IF(ISBLANK(B1850),"",IF( ISBLANK(O1850), "", (TODAY()-O1850)/365))</f>
        <v/>
      </c>
      <c r="V1850" s="38" t="str">
        <f aca="false">IF(ISBLANK(B1850),"",IF( ISBLANK(O1850), "", ($Z$41-O1850)/365))</f>
        <v/>
      </c>
    </row>
    <row r="1851" customFormat="false" ht="15" hidden="false" customHeight="false" outlineLevel="0" collapsed="false">
      <c r="A1851" s="1" t="n">
        <v>1855</v>
      </c>
      <c r="B1851" s="28" t="n">
        <v>1048</v>
      </c>
      <c r="C1851" s="29"/>
      <c r="D1851" s="30" t="str">
        <f aca="false">CONCATENATE(E1851,", ",F1851,", кв-ры: ",H1851,", агр: ",I1851,", ",W1851)</f>
        <v>, , кв-ры: 7,17,27,37,47,57,67,77,87,97,, агр: , </v>
      </c>
      <c r="E1851" s="31"/>
      <c r="F1851" s="31"/>
      <c r="G1851" s="31"/>
      <c r="H1851" s="31" t="s">
        <v>144</v>
      </c>
      <c r="I1851" s="32"/>
      <c r="J1851" s="4"/>
      <c r="K1851" s="46"/>
      <c r="L1851" s="34" t="str">
        <f aca="false">IF(ISBLANK(K1851),"a","b")</f>
        <v>a</v>
      </c>
      <c r="M1851" s="34" t="str">
        <f aca="false">IF(ISBLANK(B1851),"",IF(L1851="b",K1851,IF(L1851="a","")))</f>
        <v/>
      </c>
      <c r="N1851" s="35" t="n">
        <f aca="false">IF(ISBLANK(B1851),"",IF( ISBLANK(K1851), , IF( ISBLANK(O1851), 1,) ))</f>
        <v>0</v>
      </c>
      <c r="O1851" s="44"/>
      <c r="P1851" s="37" t="str">
        <f aca="false">IF(ISBLANK(O1851),"a","b")</f>
        <v>a</v>
      </c>
      <c r="Q1851" s="34" t="str">
        <f aca="false">IF(ISBLANK(B1851),"",IF(P1851="b",O1851,IF(P1851="a","")))</f>
        <v/>
      </c>
      <c r="R1851" s="35" t="n">
        <f aca="false">IF(ISBLANK(B1851),"",IF( ISBLANK(O1851), , 1))</f>
        <v>0</v>
      </c>
      <c r="S1851" s="38" t="str">
        <f aca="true">IF(ISBLANK(B1851),"",IF( ISBLANK(K1851), "" , IF( ISBLANK(O1851), (TODAY()-K1851)/365, (O1851-K1851)/365)) )</f>
        <v/>
      </c>
      <c r="T1851" s="38" t="str">
        <f aca="false">IF(ISBLANK(B1851),"",IF( ISBLANK(K1851), "" , IF( ISBLANK(O1851), ($Z$41-K1851)/365, (O1851-K1851)/365)) )</f>
        <v/>
      </c>
      <c r="U1851" s="38" t="str">
        <f aca="true">IF(ISBLANK(B1851),"",IF( ISBLANK(O1851), "", (TODAY()-O1851)/365))</f>
        <v/>
      </c>
      <c r="V1851" s="38" t="str">
        <f aca="false">IF(ISBLANK(B1851),"",IF( ISBLANK(O1851), "", ($Z$41-O1851)/365))</f>
        <v/>
      </c>
    </row>
    <row r="1852" customFormat="false" ht="15" hidden="false" customHeight="false" outlineLevel="0" collapsed="false">
      <c r="A1852" s="1" t="n">
        <v>1856</v>
      </c>
      <c r="B1852" s="28" t="n">
        <v>1049</v>
      </c>
      <c r="C1852" s="29"/>
      <c r="D1852" s="30" t="str">
        <f aca="false">CONCATENATE(E1852,", ",F1852,", кв-ры: ",H1852,", агр: ",I1852,", ",W1852)</f>
        <v>, , кв-ры: 8,18,28,38,48,58,68,78,88,98,, агр: , </v>
      </c>
      <c r="E1852" s="31"/>
      <c r="F1852" s="31"/>
      <c r="G1852" s="31"/>
      <c r="H1852" s="31" t="s">
        <v>145</v>
      </c>
      <c r="I1852" s="32"/>
      <c r="J1852" s="4"/>
      <c r="K1852" s="46"/>
      <c r="L1852" s="34" t="str">
        <f aca="false">IF(ISBLANK(K1852),"a","b")</f>
        <v>a</v>
      </c>
      <c r="M1852" s="34" t="str">
        <f aca="false">IF(ISBLANK(B1852),"",IF(L1852="b",K1852,IF(L1852="a","")))</f>
        <v/>
      </c>
      <c r="N1852" s="35" t="n">
        <f aca="false">IF(ISBLANK(B1852),"",IF( ISBLANK(K1852), , IF( ISBLANK(O1852), 1,) ))</f>
        <v>0</v>
      </c>
      <c r="O1852" s="44"/>
      <c r="P1852" s="37" t="str">
        <f aca="false">IF(ISBLANK(O1852),"a","b")</f>
        <v>a</v>
      </c>
      <c r="Q1852" s="34" t="str">
        <f aca="false">IF(ISBLANK(B1852),"",IF(P1852="b",O1852,IF(P1852="a","")))</f>
        <v/>
      </c>
      <c r="R1852" s="35" t="n">
        <f aca="false">IF(ISBLANK(B1852),"",IF( ISBLANK(O1852), , 1))</f>
        <v>0</v>
      </c>
      <c r="S1852" s="38" t="str">
        <f aca="true">IF(ISBLANK(B1852),"",IF( ISBLANK(K1852), "" , IF( ISBLANK(O1852), (TODAY()-K1852)/365, (O1852-K1852)/365)) )</f>
        <v/>
      </c>
      <c r="T1852" s="38" t="str">
        <f aca="false">IF(ISBLANK(B1852),"",IF( ISBLANK(K1852), "" , IF( ISBLANK(O1852), ($Z$41-K1852)/365, (O1852-K1852)/365)) )</f>
        <v/>
      </c>
      <c r="U1852" s="38" t="str">
        <f aca="true">IF(ISBLANK(B1852),"",IF( ISBLANK(O1852), "", (TODAY()-O1852)/365))</f>
        <v/>
      </c>
      <c r="V1852" s="38" t="str">
        <f aca="false">IF(ISBLANK(B1852),"",IF( ISBLANK(O1852), "", ($Z$41-O1852)/365))</f>
        <v/>
      </c>
    </row>
    <row r="1853" customFormat="false" ht="15" hidden="false" customHeight="false" outlineLevel="0" collapsed="false">
      <c r="A1853" s="1" t="n">
        <v>1857</v>
      </c>
      <c r="B1853" s="28" t="n">
        <v>1050</v>
      </c>
      <c r="C1853" s="29"/>
      <c r="D1853" s="30" t="str">
        <f aca="false">CONCATENATE(E1853,", ",F1853,", кв-ры: ",H1853,", агр: ",I1853,", ",W1853)</f>
        <v>, , кв-ры: 9,19,29,39,49,59,69,79,89,99,, агр: , </v>
      </c>
      <c r="E1853" s="31"/>
      <c r="F1853" s="31"/>
      <c r="G1853" s="31"/>
      <c r="H1853" s="31" t="s">
        <v>146</v>
      </c>
      <c r="I1853" s="32"/>
      <c r="J1853" s="4"/>
      <c r="K1853" s="46"/>
      <c r="L1853" s="34" t="str">
        <f aca="false">IF(ISBLANK(K1853),"a","b")</f>
        <v>a</v>
      </c>
      <c r="M1853" s="34" t="str">
        <f aca="false">IF(ISBLANK(B1853),"",IF(L1853="b",K1853,IF(L1853="a","")))</f>
        <v/>
      </c>
      <c r="N1853" s="35" t="n">
        <f aca="false">IF(ISBLANK(B1853),"",IF( ISBLANK(K1853), , IF( ISBLANK(O1853), 1,) ))</f>
        <v>0</v>
      </c>
      <c r="O1853" s="44"/>
      <c r="P1853" s="37" t="str">
        <f aca="false">IF(ISBLANK(O1853),"a","b")</f>
        <v>a</v>
      </c>
      <c r="Q1853" s="34" t="str">
        <f aca="false">IF(ISBLANK(B1853),"",IF(P1853="b",O1853,IF(P1853="a","")))</f>
        <v/>
      </c>
      <c r="R1853" s="35" t="n">
        <f aca="false">IF(ISBLANK(B1853),"",IF( ISBLANK(O1853), , 1))</f>
        <v>0</v>
      </c>
      <c r="S1853" s="38" t="str">
        <f aca="true">IF(ISBLANK(B1853),"",IF( ISBLANK(K1853), "" , IF( ISBLANK(O1853), (TODAY()-K1853)/365, (O1853-K1853)/365)) )</f>
        <v/>
      </c>
      <c r="T1853" s="38" t="str">
        <f aca="false">IF(ISBLANK(B1853),"",IF( ISBLANK(K1853), "" , IF( ISBLANK(O1853), ($Z$41-K1853)/365, (O1853-K1853)/365)) )</f>
        <v/>
      </c>
      <c r="U1853" s="38" t="str">
        <f aca="true">IF(ISBLANK(B1853),"",IF( ISBLANK(O1853), "", (TODAY()-O1853)/365))</f>
        <v/>
      </c>
      <c r="V1853" s="38" t="str">
        <f aca="false">IF(ISBLANK(B1853),"",IF( ISBLANK(O1853), "", ($Z$41-O1853)/365))</f>
        <v/>
      </c>
    </row>
    <row r="1854" customFormat="false" ht="15" hidden="false" customHeight="false" outlineLevel="0" collapsed="false">
      <c r="A1854" s="1" t="n">
        <v>1858</v>
      </c>
      <c r="B1854" s="28" t="n">
        <v>1051</v>
      </c>
      <c r="C1854" s="29"/>
      <c r="D1854" s="30" t="str">
        <f aca="false">CONCATENATE(E1854,", ",F1854,", кв-ры: ",H1854,", агр: ",I1854,", ",W1854)</f>
        <v>, , кв-ры: 10,20,30,40,50,60,70,80,90,100,, агр: , </v>
      </c>
      <c r="E1854" s="31"/>
      <c r="F1854" s="31"/>
      <c r="G1854" s="31"/>
      <c r="H1854" s="31" t="s">
        <v>206</v>
      </c>
      <c r="I1854" s="32"/>
      <c r="J1854" s="4"/>
      <c r="K1854" s="46"/>
      <c r="L1854" s="34" t="str">
        <f aca="false">IF(ISBLANK(K1854),"a","b")</f>
        <v>a</v>
      </c>
      <c r="M1854" s="34" t="str">
        <f aca="false">IF(ISBLANK(B1854),"",IF(L1854="b",K1854,IF(L1854="a","")))</f>
        <v/>
      </c>
      <c r="N1854" s="35" t="n">
        <f aca="false">IF(ISBLANK(B1854),"",IF( ISBLANK(K1854), , IF( ISBLANK(O1854), 1,) ))</f>
        <v>0</v>
      </c>
      <c r="O1854" s="44"/>
      <c r="P1854" s="37" t="str">
        <f aca="false">IF(ISBLANK(O1854),"a","b")</f>
        <v>a</v>
      </c>
      <c r="Q1854" s="34" t="str">
        <f aca="false">IF(ISBLANK(B1854),"",IF(P1854="b",O1854,IF(P1854="a","")))</f>
        <v/>
      </c>
      <c r="R1854" s="35" t="n">
        <f aca="false">IF(ISBLANK(B1854),"",IF( ISBLANK(O1854), , 1))</f>
        <v>0</v>
      </c>
      <c r="S1854" s="38" t="str">
        <f aca="true">IF(ISBLANK(B1854),"",IF( ISBLANK(K1854), "" , IF( ISBLANK(O1854), (TODAY()-K1854)/365, (O1854-K1854)/365)) )</f>
        <v/>
      </c>
      <c r="T1854" s="38" t="str">
        <f aca="false">IF(ISBLANK(B1854),"",IF( ISBLANK(K1854), "" , IF( ISBLANK(O1854), ($Z$41-K1854)/365, (O1854-K1854)/365)) )</f>
        <v/>
      </c>
      <c r="U1854" s="38" t="str">
        <f aca="true">IF(ISBLANK(B1854),"",IF( ISBLANK(O1854), "", (TODAY()-O1854)/365))</f>
        <v/>
      </c>
      <c r="V1854" s="38" t="str">
        <f aca="false">IF(ISBLANK(B1854),"",IF( ISBLANK(O1854), "", ($Z$41-O1854)/365))</f>
        <v/>
      </c>
    </row>
    <row r="1855" customFormat="false" ht="15" hidden="false" customHeight="false" outlineLevel="0" collapsed="false">
      <c r="A1855" s="1" t="n">
        <v>1859</v>
      </c>
      <c r="B1855" s="28" t="n">
        <v>1052</v>
      </c>
      <c r="C1855" s="29" t="n">
        <v>16</v>
      </c>
      <c r="D1855" s="30" t="str">
        <f aca="false">CONCATENATE(E1855,", ",F1855,", кв-ры: ",H1855,", агр: ",I1855,", ",W1855)</f>
        <v> Чапаева, 26, кв-ры: 1,11,21,31,41,51,61,71,81,, агр: , </v>
      </c>
      <c r="E1855" s="31" t="s">
        <v>281</v>
      </c>
      <c r="F1855" s="31" t="n">
        <v>26</v>
      </c>
      <c r="G1855" s="31" t="n">
        <v>90</v>
      </c>
      <c r="H1855" s="31" t="s">
        <v>120</v>
      </c>
      <c r="I1855" s="32"/>
      <c r="J1855" s="4"/>
      <c r="K1855" s="46"/>
      <c r="L1855" s="34" t="str">
        <f aca="false">IF(ISBLANK(K1855),"a","b")</f>
        <v>a</v>
      </c>
      <c r="M1855" s="34" t="str">
        <f aca="false">IF(ISBLANK(B1855),"",IF(L1855="b",K1855,IF(L1855="a","")))</f>
        <v/>
      </c>
      <c r="N1855" s="35" t="n">
        <f aca="false">IF(ISBLANK(B1855),"",IF( ISBLANK(K1855), , IF( ISBLANK(O1855), 1,) ))</f>
        <v>0</v>
      </c>
      <c r="O1855" s="44"/>
      <c r="P1855" s="37" t="str">
        <f aca="false">IF(ISBLANK(O1855),"a","b")</f>
        <v>a</v>
      </c>
      <c r="Q1855" s="34" t="str">
        <f aca="false">IF(ISBLANK(B1855),"",IF(P1855="b",O1855,IF(P1855="a","")))</f>
        <v/>
      </c>
      <c r="R1855" s="35" t="n">
        <f aca="false">IF(ISBLANK(B1855),"",IF( ISBLANK(O1855), , 1))</f>
        <v>0</v>
      </c>
      <c r="S1855" s="38" t="str">
        <f aca="true">IF(ISBLANK(B1855),"",IF( ISBLANK(K1855), "" , IF( ISBLANK(O1855), (TODAY()-K1855)/365, (O1855-K1855)/365)) )</f>
        <v/>
      </c>
      <c r="T1855" s="38" t="str">
        <f aca="false">IF(ISBLANK(B1855),"",IF( ISBLANK(K1855), "" , IF( ISBLANK(O1855), ($Z$41-K1855)/365, (O1855-K1855)/365)) )</f>
        <v/>
      </c>
      <c r="U1855" s="38" t="str">
        <f aca="true">IF(ISBLANK(B1855),"",IF( ISBLANK(O1855), "", (TODAY()-O1855)/365))</f>
        <v/>
      </c>
      <c r="V1855" s="38" t="str">
        <f aca="false">IF(ISBLANK(B1855),"",IF( ISBLANK(O1855), "", ($Z$41-O1855)/365))</f>
        <v/>
      </c>
    </row>
    <row r="1856" customFormat="false" ht="15" hidden="false" customHeight="false" outlineLevel="0" collapsed="false">
      <c r="A1856" s="1" t="n">
        <v>1860</v>
      </c>
      <c r="B1856" s="28" t="n">
        <v>1053</v>
      </c>
      <c r="C1856" s="29"/>
      <c r="D1856" s="30" t="str">
        <f aca="false">CONCATENATE(E1856,", ",F1856,", кв-ры: ",H1856,", агр: ",I1856,", ",W1856)</f>
        <v>, , кв-ры: 2,12,22,32,42,52,62,72,82,, агр: , </v>
      </c>
      <c r="E1856" s="31"/>
      <c r="F1856" s="31"/>
      <c r="G1856" s="31"/>
      <c r="H1856" s="31" t="s">
        <v>121</v>
      </c>
      <c r="I1856" s="32"/>
      <c r="J1856" s="4"/>
      <c r="K1856" s="46"/>
      <c r="L1856" s="34" t="str">
        <f aca="false">IF(ISBLANK(K1856),"a","b")</f>
        <v>a</v>
      </c>
      <c r="M1856" s="34" t="str">
        <f aca="false">IF(ISBLANK(B1856),"",IF(L1856="b",K1856,IF(L1856="a","")))</f>
        <v/>
      </c>
      <c r="N1856" s="35" t="n">
        <f aca="false">IF(ISBLANK(B1856),"",IF( ISBLANK(K1856), , IF( ISBLANK(O1856), 1,) ))</f>
        <v>0</v>
      </c>
      <c r="O1856" s="44"/>
      <c r="P1856" s="37" t="str">
        <f aca="false">IF(ISBLANK(O1856),"a","b")</f>
        <v>a</v>
      </c>
      <c r="Q1856" s="34" t="str">
        <f aca="false">IF(ISBLANK(B1856),"",IF(P1856="b",O1856,IF(P1856="a","")))</f>
        <v/>
      </c>
      <c r="R1856" s="35" t="n">
        <f aca="false">IF(ISBLANK(B1856),"",IF( ISBLANK(O1856), , 1))</f>
        <v>0</v>
      </c>
      <c r="S1856" s="38" t="str">
        <f aca="true">IF(ISBLANK(B1856),"",IF( ISBLANK(K1856), "" , IF( ISBLANK(O1856), (TODAY()-K1856)/365, (O1856-K1856)/365)) )</f>
        <v/>
      </c>
      <c r="T1856" s="38" t="str">
        <f aca="false">IF(ISBLANK(B1856),"",IF( ISBLANK(K1856), "" , IF( ISBLANK(O1856), ($Z$41-K1856)/365, (O1856-K1856)/365)) )</f>
        <v/>
      </c>
      <c r="U1856" s="38" t="str">
        <f aca="true">IF(ISBLANK(B1856),"",IF( ISBLANK(O1856), "", (TODAY()-O1856)/365))</f>
        <v/>
      </c>
      <c r="V1856" s="38" t="str">
        <f aca="false">IF(ISBLANK(B1856),"",IF( ISBLANK(O1856), "", ($Z$41-O1856)/365))</f>
        <v/>
      </c>
    </row>
    <row r="1857" customFormat="false" ht="15" hidden="false" customHeight="false" outlineLevel="0" collapsed="false">
      <c r="A1857" s="1" t="n">
        <v>1861</v>
      </c>
      <c r="B1857" s="28" t="n">
        <v>1054</v>
      </c>
      <c r="C1857" s="29"/>
      <c r="D1857" s="30" t="str">
        <f aca="false">CONCATENATE(E1857,", ",F1857,", кв-ры: ",H1857,", агр: ",I1857,", ",W1857)</f>
        <v>, , кв-ры: 3,13,23,33,43,53,63,73,83,, агр: , </v>
      </c>
      <c r="E1857" s="31"/>
      <c r="F1857" s="31"/>
      <c r="G1857" s="31"/>
      <c r="H1857" s="31" t="s">
        <v>122</v>
      </c>
      <c r="I1857" s="32"/>
      <c r="J1857" s="4"/>
      <c r="K1857" s="46"/>
      <c r="L1857" s="34" t="str">
        <f aca="false">IF(ISBLANK(K1857),"a","b")</f>
        <v>a</v>
      </c>
      <c r="M1857" s="34" t="str">
        <f aca="false">IF(ISBLANK(B1857),"",IF(L1857="b",K1857,IF(L1857="a","")))</f>
        <v/>
      </c>
      <c r="N1857" s="35" t="n">
        <f aca="false">IF(ISBLANK(B1857),"",IF( ISBLANK(K1857), , IF( ISBLANK(O1857), 1,) ))</f>
        <v>0</v>
      </c>
      <c r="O1857" s="44"/>
      <c r="P1857" s="37" t="str">
        <f aca="false">IF(ISBLANK(O1857),"a","b")</f>
        <v>a</v>
      </c>
      <c r="Q1857" s="34" t="str">
        <f aca="false">IF(ISBLANK(B1857),"",IF(P1857="b",O1857,IF(P1857="a","")))</f>
        <v/>
      </c>
      <c r="R1857" s="35" t="n">
        <f aca="false">IF(ISBLANK(B1857),"",IF( ISBLANK(O1857), , 1))</f>
        <v>0</v>
      </c>
      <c r="S1857" s="38" t="str">
        <f aca="true">IF(ISBLANK(B1857),"",IF( ISBLANK(K1857), "" , IF( ISBLANK(O1857), (TODAY()-K1857)/365, (O1857-K1857)/365)) )</f>
        <v/>
      </c>
      <c r="T1857" s="38" t="str">
        <f aca="false">IF(ISBLANK(B1857),"",IF( ISBLANK(K1857), "" , IF( ISBLANK(O1857), ($Z$41-K1857)/365, (O1857-K1857)/365)) )</f>
        <v/>
      </c>
      <c r="U1857" s="38" t="str">
        <f aca="true">IF(ISBLANK(B1857),"",IF( ISBLANK(O1857), "", (TODAY()-O1857)/365))</f>
        <v/>
      </c>
      <c r="V1857" s="38" t="str">
        <f aca="false">IF(ISBLANK(B1857),"",IF( ISBLANK(O1857), "", ($Z$41-O1857)/365))</f>
        <v/>
      </c>
    </row>
    <row r="1858" customFormat="false" ht="15" hidden="false" customHeight="false" outlineLevel="0" collapsed="false">
      <c r="A1858" s="1" t="n">
        <v>1862</v>
      </c>
      <c r="B1858" s="28" t="n">
        <v>1055</v>
      </c>
      <c r="C1858" s="29"/>
      <c r="D1858" s="30" t="str">
        <f aca="false">CONCATENATE(E1858,", ",F1858,", кв-ры: ",H1858,", агр: ",I1858,", ",W1858)</f>
        <v>, , кв-ры: 4,14,24,34,44,54,64,74,84,, агр: , </v>
      </c>
      <c r="E1858" s="31"/>
      <c r="F1858" s="31"/>
      <c r="G1858" s="31"/>
      <c r="H1858" s="31" t="s">
        <v>123</v>
      </c>
      <c r="I1858" s="32"/>
      <c r="J1858" s="4"/>
      <c r="K1858" s="46"/>
      <c r="L1858" s="34" t="str">
        <f aca="false">IF(ISBLANK(K1858),"a","b")</f>
        <v>a</v>
      </c>
      <c r="M1858" s="34" t="str">
        <f aca="false">IF(ISBLANK(B1858),"",IF(L1858="b",K1858,IF(L1858="a","")))</f>
        <v/>
      </c>
      <c r="N1858" s="35" t="n">
        <f aca="false">IF(ISBLANK(B1858),"",IF( ISBLANK(K1858), , IF( ISBLANK(O1858), 1,) ))</f>
        <v>0</v>
      </c>
      <c r="O1858" s="44"/>
      <c r="P1858" s="37" t="str">
        <f aca="false">IF(ISBLANK(O1858),"a","b")</f>
        <v>a</v>
      </c>
      <c r="Q1858" s="34" t="str">
        <f aca="false">IF(ISBLANK(B1858),"",IF(P1858="b",O1858,IF(P1858="a","")))</f>
        <v/>
      </c>
      <c r="R1858" s="35" t="n">
        <f aca="false">IF(ISBLANK(B1858),"",IF( ISBLANK(O1858), , 1))</f>
        <v>0</v>
      </c>
      <c r="S1858" s="38" t="str">
        <f aca="true">IF(ISBLANK(B1858),"",IF( ISBLANK(K1858), "" , IF( ISBLANK(O1858), (TODAY()-K1858)/365, (O1858-K1858)/365)) )</f>
        <v/>
      </c>
      <c r="T1858" s="38" t="str">
        <f aca="false">IF(ISBLANK(B1858),"",IF( ISBLANK(K1858), "" , IF( ISBLANK(O1858), ($Z$41-K1858)/365, (O1858-K1858)/365)) )</f>
        <v/>
      </c>
      <c r="U1858" s="38" t="str">
        <f aca="true">IF(ISBLANK(B1858),"",IF( ISBLANK(O1858), "", (TODAY()-O1858)/365))</f>
        <v/>
      </c>
      <c r="V1858" s="38" t="str">
        <f aca="false">IF(ISBLANK(B1858),"",IF( ISBLANK(O1858), "", ($Z$41-O1858)/365))</f>
        <v/>
      </c>
    </row>
    <row r="1859" customFormat="false" ht="15" hidden="false" customHeight="false" outlineLevel="0" collapsed="false">
      <c r="A1859" s="1" t="n">
        <v>1863</v>
      </c>
      <c r="B1859" s="28" t="n">
        <v>1056</v>
      </c>
      <c r="C1859" s="29"/>
      <c r="D1859" s="30" t="str">
        <f aca="false">CONCATENATE(E1859,", ",F1859,", кв-ры: ",H1859,", агр: ",I1859,", ",W1859)</f>
        <v>, , кв-ры: 5,15,25,35,45,55,65,75,85,, агр: , </v>
      </c>
      <c r="E1859" s="31"/>
      <c r="F1859" s="31"/>
      <c r="G1859" s="31"/>
      <c r="H1859" s="31" t="s">
        <v>182</v>
      </c>
      <c r="I1859" s="32"/>
      <c r="J1859" s="4"/>
      <c r="K1859" s="46"/>
      <c r="L1859" s="34" t="str">
        <f aca="false">IF(ISBLANK(K1859),"a","b")</f>
        <v>a</v>
      </c>
      <c r="M1859" s="34" t="str">
        <f aca="false">IF(ISBLANK(B1859),"",IF(L1859="b",K1859,IF(L1859="a","")))</f>
        <v/>
      </c>
      <c r="N1859" s="35" t="n">
        <f aca="false">IF(ISBLANK(B1859),"",IF( ISBLANK(K1859), , IF( ISBLANK(O1859), 1,) ))</f>
        <v>0</v>
      </c>
      <c r="O1859" s="44"/>
      <c r="P1859" s="37" t="str">
        <f aca="false">IF(ISBLANK(O1859),"a","b")</f>
        <v>a</v>
      </c>
      <c r="Q1859" s="34" t="str">
        <f aca="false">IF(ISBLANK(B1859),"",IF(P1859="b",O1859,IF(P1859="a","")))</f>
        <v/>
      </c>
      <c r="R1859" s="35" t="n">
        <f aca="false">IF(ISBLANK(B1859),"",IF( ISBLANK(O1859), , 1))</f>
        <v>0</v>
      </c>
      <c r="S1859" s="38" t="str">
        <f aca="true">IF(ISBLANK(B1859),"",IF( ISBLANK(K1859), "" , IF( ISBLANK(O1859), (TODAY()-K1859)/365, (O1859-K1859)/365)) )</f>
        <v/>
      </c>
      <c r="T1859" s="38" t="str">
        <f aca="false">IF(ISBLANK(B1859),"",IF( ISBLANK(K1859), "" , IF( ISBLANK(O1859), ($Z$41-K1859)/365, (O1859-K1859)/365)) )</f>
        <v/>
      </c>
      <c r="U1859" s="38" t="str">
        <f aca="true">IF(ISBLANK(B1859),"",IF( ISBLANK(O1859), "", (TODAY()-O1859)/365))</f>
        <v/>
      </c>
      <c r="V1859" s="38" t="str">
        <f aca="false">IF(ISBLANK(B1859),"",IF( ISBLANK(O1859), "", ($Z$41-O1859)/365))</f>
        <v/>
      </c>
    </row>
    <row r="1860" customFormat="false" ht="15" hidden="false" customHeight="false" outlineLevel="0" collapsed="false">
      <c r="A1860" s="1" t="n">
        <v>1864</v>
      </c>
      <c r="B1860" s="28" t="n">
        <v>1057</v>
      </c>
      <c r="C1860" s="29"/>
      <c r="D1860" s="30" t="str">
        <f aca="false">CONCATENATE(E1860,", ",F1860,", кв-ры: ",H1860,", агр: ",I1860,", ",W1860)</f>
        <v>, , кв-ры: 6,16,26,36,46,56,66,76,86,, агр: , </v>
      </c>
      <c r="E1860" s="31"/>
      <c r="F1860" s="31"/>
      <c r="G1860" s="31"/>
      <c r="H1860" s="31" t="s">
        <v>183</v>
      </c>
      <c r="I1860" s="32"/>
      <c r="J1860" s="4"/>
      <c r="K1860" s="46"/>
      <c r="L1860" s="34" t="str">
        <f aca="false">IF(ISBLANK(K1860),"a","b")</f>
        <v>a</v>
      </c>
      <c r="M1860" s="34" t="str">
        <f aca="false">IF(ISBLANK(B1860),"",IF(L1860="b",K1860,IF(L1860="a","")))</f>
        <v/>
      </c>
      <c r="N1860" s="35" t="n">
        <f aca="false">IF(ISBLANK(B1860),"",IF( ISBLANK(K1860), , IF( ISBLANK(O1860), 1,) ))</f>
        <v>0</v>
      </c>
      <c r="O1860" s="44"/>
      <c r="P1860" s="37" t="str">
        <f aca="false">IF(ISBLANK(O1860),"a","b")</f>
        <v>a</v>
      </c>
      <c r="Q1860" s="34" t="str">
        <f aca="false">IF(ISBLANK(B1860),"",IF(P1860="b",O1860,IF(P1860="a","")))</f>
        <v/>
      </c>
      <c r="R1860" s="35" t="n">
        <f aca="false">IF(ISBLANK(B1860),"",IF( ISBLANK(O1860), , 1))</f>
        <v>0</v>
      </c>
      <c r="S1860" s="38" t="str">
        <f aca="true">IF(ISBLANK(B1860),"",IF( ISBLANK(K1860), "" , IF( ISBLANK(O1860), (TODAY()-K1860)/365, (O1860-K1860)/365)) )</f>
        <v/>
      </c>
      <c r="T1860" s="38" t="str">
        <f aca="false">IF(ISBLANK(B1860),"",IF( ISBLANK(K1860), "" , IF( ISBLANK(O1860), ($Z$41-K1860)/365, (O1860-K1860)/365)) )</f>
        <v/>
      </c>
      <c r="U1860" s="38" t="str">
        <f aca="true">IF(ISBLANK(B1860),"",IF( ISBLANK(O1860), "", (TODAY()-O1860)/365))</f>
        <v/>
      </c>
      <c r="V1860" s="38" t="str">
        <f aca="false">IF(ISBLANK(B1860),"",IF( ISBLANK(O1860), "", ($Z$41-O1860)/365))</f>
        <v/>
      </c>
    </row>
    <row r="1861" customFormat="false" ht="15" hidden="false" customHeight="false" outlineLevel="0" collapsed="false">
      <c r="A1861" s="1" t="n">
        <v>1865</v>
      </c>
      <c r="B1861" s="28" t="n">
        <v>1058</v>
      </c>
      <c r="C1861" s="29"/>
      <c r="D1861" s="30" t="str">
        <f aca="false">CONCATENATE(E1861,", ",F1861,", кв-ры: ",H1861,", агр: ",I1861,", ",W1861)</f>
        <v>, , кв-ры: 7,17,27,37,47,57,67,77,87,, агр: , </v>
      </c>
      <c r="E1861" s="31"/>
      <c r="F1861" s="31"/>
      <c r="G1861" s="31"/>
      <c r="H1861" s="31" t="s">
        <v>184</v>
      </c>
      <c r="I1861" s="32"/>
      <c r="J1861" s="4"/>
      <c r="K1861" s="46"/>
      <c r="L1861" s="34" t="str">
        <f aca="false">IF(ISBLANK(K1861),"a","b")</f>
        <v>a</v>
      </c>
      <c r="M1861" s="34" t="str">
        <f aca="false">IF(ISBLANK(B1861),"",IF(L1861="b",K1861,IF(L1861="a","")))</f>
        <v/>
      </c>
      <c r="N1861" s="35" t="n">
        <f aca="false">IF(ISBLANK(B1861),"",IF( ISBLANK(K1861), , IF( ISBLANK(O1861), 1,) ))</f>
        <v>0</v>
      </c>
      <c r="O1861" s="44"/>
      <c r="P1861" s="37" t="str">
        <f aca="false">IF(ISBLANK(O1861),"a","b")</f>
        <v>a</v>
      </c>
      <c r="Q1861" s="34" t="str">
        <f aca="false">IF(ISBLANK(B1861),"",IF(P1861="b",O1861,IF(P1861="a","")))</f>
        <v/>
      </c>
      <c r="R1861" s="35" t="n">
        <f aca="false">IF(ISBLANK(B1861),"",IF( ISBLANK(O1861), , 1))</f>
        <v>0</v>
      </c>
      <c r="S1861" s="38" t="str">
        <f aca="true">IF(ISBLANK(B1861),"",IF( ISBLANK(K1861), "" , IF( ISBLANK(O1861), (TODAY()-K1861)/365, (O1861-K1861)/365)) )</f>
        <v/>
      </c>
      <c r="T1861" s="38" t="str">
        <f aca="false">IF(ISBLANK(B1861),"",IF( ISBLANK(K1861), "" , IF( ISBLANK(O1861), ($Z$41-K1861)/365, (O1861-K1861)/365)) )</f>
        <v/>
      </c>
      <c r="U1861" s="38" t="str">
        <f aca="true">IF(ISBLANK(B1861),"",IF( ISBLANK(O1861), "", (TODAY()-O1861)/365))</f>
        <v/>
      </c>
      <c r="V1861" s="38" t="str">
        <f aca="false">IF(ISBLANK(B1861),"",IF( ISBLANK(O1861), "", ($Z$41-O1861)/365))</f>
        <v/>
      </c>
    </row>
    <row r="1862" customFormat="false" ht="15" hidden="false" customHeight="false" outlineLevel="0" collapsed="false">
      <c r="A1862" s="1" t="n">
        <v>1866</v>
      </c>
      <c r="B1862" s="28" t="n">
        <v>1059</v>
      </c>
      <c r="C1862" s="29"/>
      <c r="D1862" s="30" t="str">
        <f aca="false">CONCATENATE(E1862,", ",F1862,", кв-ры: ",H1862,", агр: ",I1862,", ",W1862)</f>
        <v>, , кв-ры: 8,18,28,38,48,58,68,78,88,, агр: , </v>
      </c>
      <c r="E1862" s="31"/>
      <c r="F1862" s="31"/>
      <c r="G1862" s="31"/>
      <c r="H1862" s="31" t="s">
        <v>185</v>
      </c>
      <c r="I1862" s="32"/>
      <c r="J1862" s="4"/>
      <c r="K1862" s="46"/>
      <c r="L1862" s="34" t="str">
        <f aca="false">IF(ISBLANK(K1862),"a","b")</f>
        <v>a</v>
      </c>
      <c r="M1862" s="34" t="str">
        <f aca="false">IF(ISBLANK(B1862),"",IF(L1862="b",K1862,IF(L1862="a","")))</f>
        <v/>
      </c>
      <c r="N1862" s="35" t="n">
        <f aca="false">IF(ISBLANK(B1862),"",IF( ISBLANK(K1862), , IF( ISBLANK(O1862), 1,) ))</f>
        <v>0</v>
      </c>
      <c r="O1862" s="44"/>
      <c r="P1862" s="37" t="str">
        <f aca="false">IF(ISBLANK(O1862),"a","b")</f>
        <v>a</v>
      </c>
      <c r="Q1862" s="34" t="str">
        <f aca="false">IF(ISBLANK(B1862),"",IF(P1862="b",O1862,IF(P1862="a","")))</f>
        <v/>
      </c>
      <c r="R1862" s="35" t="n">
        <f aca="false">IF(ISBLANK(B1862),"",IF( ISBLANK(O1862), , 1))</f>
        <v>0</v>
      </c>
      <c r="S1862" s="38" t="str">
        <f aca="true">IF(ISBLANK(B1862),"",IF( ISBLANK(K1862), "" , IF( ISBLANK(O1862), (TODAY()-K1862)/365, (O1862-K1862)/365)) )</f>
        <v/>
      </c>
      <c r="T1862" s="38" t="str">
        <f aca="false">IF(ISBLANK(B1862),"",IF( ISBLANK(K1862), "" , IF( ISBLANK(O1862), ($Z$41-K1862)/365, (O1862-K1862)/365)) )</f>
        <v/>
      </c>
      <c r="U1862" s="38" t="str">
        <f aca="true">IF(ISBLANK(B1862),"",IF( ISBLANK(O1862), "", (TODAY()-O1862)/365))</f>
        <v/>
      </c>
      <c r="V1862" s="38" t="str">
        <f aca="false">IF(ISBLANK(B1862),"",IF( ISBLANK(O1862), "", ($Z$41-O1862)/365))</f>
        <v/>
      </c>
    </row>
    <row r="1863" customFormat="false" ht="15" hidden="false" customHeight="false" outlineLevel="0" collapsed="false">
      <c r="A1863" s="1" t="n">
        <v>1867</v>
      </c>
      <c r="B1863" s="28" t="n">
        <v>1060</v>
      </c>
      <c r="C1863" s="29"/>
      <c r="D1863" s="30" t="str">
        <f aca="false">CONCATENATE(E1863,", ",F1863,", кв-ры: ",H1863,", агр: ",I1863,", ",W1863)</f>
        <v>, , кв-ры: 9,19,29,39,49,59,69,79,89,, агр: , </v>
      </c>
      <c r="E1863" s="31"/>
      <c r="F1863" s="31"/>
      <c r="G1863" s="31"/>
      <c r="H1863" s="31" t="s">
        <v>148</v>
      </c>
      <c r="I1863" s="32"/>
      <c r="J1863" s="4"/>
      <c r="K1863" s="46"/>
      <c r="L1863" s="34" t="str">
        <f aca="false">IF(ISBLANK(K1863),"a","b")</f>
        <v>a</v>
      </c>
      <c r="M1863" s="34" t="str">
        <f aca="false">IF(ISBLANK(B1863),"",IF(L1863="b",K1863,IF(L1863="a","")))</f>
        <v/>
      </c>
      <c r="N1863" s="35" t="n">
        <f aca="false">IF(ISBLANK(B1863),"",IF( ISBLANK(K1863), , IF( ISBLANK(O1863), 1,) ))</f>
        <v>0</v>
      </c>
      <c r="O1863" s="44"/>
      <c r="P1863" s="37" t="str">
        <f aca="false">IF(ISBLANK(O1863),"a","b")</f>
        <v>a</v>
      </c>
      <c r="Q1863" s="34" t="str">
        <f aca="false">IF(ISBLANK(B1863),"",IF(P1863="b",O1863,IF(P1863="a","")))</f>
        <v/>
      </c>
      <c r="R1863" s="35" t="n">
        <f aca="false">IF(ISBLANK(B1863),"",IF( ISBLANK(O1863), , 1))</f>
        <v>0</v>
      </c>
      <c r="S1863" s="38" t="str">
        <f aca="true">IF(ISBLANK(B1863),"",IF( ISBLANK(K1863), "" , IF( ISBLANK(O1863), (TODAY()-K1863)/365, (O1863-K1863)/365)) )</f>
        <v/>
      </c>
      <c r="T1863" s="38" t="str">
        <f aca="false">IF(ISBLANK(B1863),"",IF( ISBLANK(K1863), "" , IF( ISBLANK(O1863), ($Z$41-K1863)/365, (O1863-K1863)/365)) )</f>
        <v/>
      </c>
      <c r="U1863" s="38" t="str">
        <f aca="true">IF(ISBLANK(B1863),"",IF( ISBLANK(O1863), "", (TODAY()-O1863)/365))</f>
        <v/>
      </c>
      <c r="V1863" s="38" t="str">
        <f aca="false">IF(ISBLANK(B1863),"",IF( ISBLANK(O1863), "", ($Z$41-O1863)/365))</f>
        <v/>
      </c>
    </row>
    <row r="1864" customFormat="false" ht="15" hidden="false" customHeight="false" outlineLevel="0" collapsed="false">
      <c r="A1864" s="1" t="n">
        <v>1868</v>
      </c>
      <c r="B1864" s="28" t="n">
        <v>1061</v>
      </c>
      <c r="C1864" s="29"/>
      <c r="D1864" s="30" t="str">
        <f aca="false">CONCATENATE(E1864,", ",F1864,", кв-ры: ",H1864,", агр: ",I1864,", ",W1864)</f>
        <v>, , кв-ры: 10,20,30,40,50,60,70,80,90,, агр: , </v>
      </c>
      <c r="E1864" s="31"/>
      <c r="F1864" s="31"/>
      <c r="G1864" s="31"/>
      <c r="H1864" s="31" t="s">
        <v>147</v>
      </c>
      <c r="I1864" s="32"/>
      <c r="J1864" s="4"/>
      <c r="K1864" s="46"/>
      <c r="L1864" s="34" t="str">
        <f aca="false">IF(ISBLANK(K1864),"a","b")</f>
        <v>a</v>
      </c>
      <c r="M1864" s="34" t="str">
        <f aca="false">IF(ISBLANK(B1864),"",IF(L1864="b",K1864,IF(L1864="a","")))</f>
        <v/>
      </c>
      <c r="N1864" s="35" t="n">
        <f aca="false">IF(ISBLANK(B1864),"",IF( ISBLANK(K1864), , IF( ISBLANK(O1864), 1,) ))</f>
        <v>0</v>
      </c>
      <c r="O1864" s="44"/>
      <c r="P1864" s="37" t="str">
        <f aca="false">IF(ISBLANK(O1864),"a","b")</f>
        <v>a</v>
      </c>
      <c r="Q1864" s="34" t="str">
        <f aca="false">IF(ISBLANK(B1864),"",IF(P1864="b",O1864,IF(P1864="a","")))</f>
        <v/>
      </c>
      <c r="R1864" s="35" t="n">
        <f aca="false">IF(ISBLANK(B1864),"",IF( ISBLANK(O1864), , 1))</f>
        <v>0</v>
      </c>
      <c r="S1864" s="38" t="str">
        <f aca="true">IF(ISBLANK(B1864),"",IF( ISBLANK(K1864), "" , IF( ISBLANK(O1864), (TODAY()-K1864)/365, (O1864-K1864)/365)) )</f>
        <v/>
      </c>
      <c r="T1864" s="38" t="str">
        <f aca="false">IF(ISBLANK(B1864),"",IF( ISBLANK(K1864), "" , IF( ISBLANK(O1864), ($Z$41-K1864)/365, (O1864-K1864)/365)) )</f>
        <v/>
      </c>
      <c r="U1864" s="38" t="str">
        <f aca="true">IF(ISBLANK(B1864),"",IF( ISBLANK(O1864), "", (TODAY()-O1864)/365))</f>
        <v/>
      </c>
      <c r="V1864" s="38" t="str">
        <f aca="false">IF(ISBLANK(B1864),"",IF( ISBLANK(O1864), "", ($Z$41-O1864)/365))</f>
        <v/>
      </c>
    </row>
    <row r="1865" customFormat="false" ht="15" hidden="false" customHeight="false" outlineLevel="0" collapsed="false">
      <c r="A1865" s="1" t="n">
        <v>1869</v>
      </c>
      <c r="B1865" s="28" t="n">
        <v>1062</v>
      </c>
      <c r="C1865" s="29" t="n">
        <v>17</v>
      </c>
      <c r="D1865" s="30" t="str">
        <f aca="false">CONCATENATE(E1865,", ",F1865,", кв-ры: ",H1865,", агр: ",I1865,", ",W1865)</f>
        <v> Чапаева, 28, кв-ры: 1,11,21,31,41,51,61,71,81,, агр: , </v>
      </c>
      <c r="E1865" s="31" t="s">
        <v>281</v>
      </c>
      <c r="F1865" s="31" t="n">
        <v>28</v>
      </c>
      <c r="G1865" s="31" t="n">
        <v>90</v>
      </c>
      <c r="H1865" s="31" t="s">
        <v>120</v>
      </c>
      <c r="I1865" s="32"/>
      <c r="J1865" s="4"/>
      <c r="K1865" s="46"/>
      <c r="L1865" s="34" t="str">
        <f aca="false">IF(ISBLANK(K1865),"a","b")</f>
        <v>a</v>
      </c>
      <c r="M1865" s="34" t="str">
        <f aca="false">IF(ISBLANK(B1865),"",IF(L1865="b",K1865,IF(L1865="a","")))</f>
        <v/>
      </c>
      <c r="N1865" s="35" t="n">
        <f aca="false">IF(ISBLANK(B1865),"",IF( ISBLANK(K1865), , IF( ISBLANK(O1865), 1,) ))</f>
        <v>0</v>
      </c>
      <c r="O1865" s="44"/>
      <c r="P1865" s="37" t="str">
        <f aca="false">IF(ISBLANK(O1865),"a","b")</f>
        <v>a</v>
      </c>
      <c r="Q1865" s="34" t="str">
        <f aca="false">IF(ISBLANK(B1865),"",IF(P1865="b",O1865,IF(P1865="a","")))</f>
        <v/>
      </c>
      <c r="R1865" s="35" t="n">
        <f aca="false">IF(ISBLANK(B1865),"",IF( ISBLANK(O1865), , 1))</f>
        <v>0</v>
      </c>
      <c r="S1865" s="38" t="str">
        <f aca="true">IF(ISBLANK(B1865),"",IF( ISBLANK(K1865), "" , IF( ISBLANK(O1865), (TODAY()-K1865)/365, (O1865-K1865)/365)) )</f>
        <v/>
      </c>
      <c r="T1865" s="38" t="str">
        <f aca="false">IF(ISBLANK(B1865),"",IF( ISBLANK(K1865), "" , IF( ISBLANK(O1865), ($Z$41-K1865)/365, (O1865-K1865)/365)) )</f>
        <v/>
      </c>
      <c r="U1865" s="38" t="str">
        <f aca="true">IF(ISBLANK(B1865),"",IF( ISBLANK(O1865), "", (TODAY()-O1865)/365))</f>
        <v/>
      </c>
      <c r="V1865" s="38" t="str">
        <f aca="false">IF(ISBLANK(B1865),"",IF( ISBLANK(O1865), "", ($Z$41-O1865)/365))</f>
        <v/>
      </c>
    </row>
    <row r="1866" customFormat="false" ht="15" hidden="false" customHeight="false" outlineLevel="0" collapsed="false">
      <c r="A1866" s="1" t="n">
        <v>1870</v>
      </c>
      <c r="B1866" s="28" t="n">
        <v>1063</v>
      </c>
      <c r="C1866" s="29"/>
      <c r="D1866" s="30" t="str">
        <f aca="false">CONCATENATE(E1866,", ",F1866,", кв-ры: ",H1866,", агр: ",I1866,", ",W1866)</f>
        <v>, , кв-ры: 2,12,22,32,42,52,62,72,82,, агр: , </v>
      </c>
      <c r="E1866" s="31"/>
      <c r="F1866" s="31"/>
      <c r="G1866" s="31"/>
      <c r="H1866" s="31" t="s">
        <v>121</v>
      </c>
      <c r="I1866" s="32"/>
      <c r="J1866" s="4"/>
      <c r="K1866" s="46"/>
      <c r="L1866" s="34" t="str">
        <f aca="false">IF(ISBLANK(K1866),"a","b")</f>
        <v>a</v>
      </c>
      <c r="M1866" s="34" t="str">
        <f aca="false">IF(ISBLANK(B1866),"",IF(L1866="b",K1866,IF(L1866="a","")))</f>
        <v/>
      </c>
      <c r="N1866" s="35" t="n">
        <f aca="false">IF(ISBLANK(B1866),"",IF( ISBLANK(K1866), , IF( ISBLANK(O1866), 1,) ))</f>
        <v>0</v>
      </c>
      <c r="O1866" s="44"/>
      <c r="P1866" s="37" t="str">
        <f aca="false">IF(ISBLANK(O1866),"a","b")</f>
        <v>a</v>
      </c>
      <c r="Q1866" s="34" t="str">
        <f aca="false">IF(ISBLANK(B1866),"",IF(P1866="b",O1866,IF(P1866="a","")))</f>
        <v/>
      </c>
      <c r="R1866" s="35" t="n">
        <f aca="false">IF(ISBLANK(B1866),"",IF( ISBLANK(O1866), , 1))</f>
        <v>0</v>
      </c>
      <c r="S1866" s="38" t="str">
        <f aca="true">IF(ISBLANK(B1866),"",IF( ISBLANK(K1866), "" , IF( ISBLANK(O1866), (TODAY()-K1866)/365, (O1866-K1866)/365)) )</f>
        <v/>
      </c>
      <c r="T1866" s="38" t="str">
        <f aca="false">IF(ISBLANK(B1866),"",IF( ISBLANK(K1866), "" , IF( ISBLANK(O1866), ($Z$41-K1866)/365, (O1866-K1866)/365)) )</f>
        <v/>
      </c>
      <c r="U1866" s="38" t="str">
        <f aca="true">IF(ISBLANK(B1866),"",IF( ISBLANK(O1866), "", (TODAY()-O1866)/365))</f>
        <v/>
      </c>
      <c r="V1866" s="38" t="str">
        <f aca="false">IF(ISBLANK(B1866),"",IF( ISBLANK(O1866), "", ($Z$41-O1866)/365))</f>
        <v/>
      </c>
    </row>
    <row r="1867" customFormat="false" ht="15" hidden="false" customHeight="false" outlineLevel="0" collapsed="false">
      <c r="A1867" s="1" t="n">
        <v>1871</v>
      </c>
      <c r="B1867" s="28" t="n">
        <v>1064</v>
      </c>
      <c r="C1867" s="29"/>
      <c r="D1867" s="30" t="str">
        <f aca="false">CONCATENATE(E1867,", ",F1867,", кв-ры: ",H1867,", агр: ",I1867,", ",W1867)</f>
        <v>, , кв-ры: 3,13,23,33,43,53,63,73,83,, агр: , </v>
      </c>
      <c r="E1867" s="31"/>
      <c r="F1867" s="31"/>
      <c r="G1867" s="31"/>
      <c r="H1867" s="31" t="s">
        <v>122</v>
      </c>
      <c r="I1867" s="32"/>
      <c r="J1867" s="4"/>
      <c r="K1867" s="46"/>
      <c r="L1867" s="34" t="str">
        <f aca="false">IF(ISBLANK(K1867),"a","b")</f>
        <v>a</v>
      </c>
      <c r="M1867" s="34" t="str">
        <f aca="false">IF(ISBLANK(B1867),"",IF(L1867="b",K1867,IF(L1867="a","")))</f>
        <v/>
      </c>
      <c r="N1867" s="35" t="n">
        <f aca="false">IF(ISBLANK(B1867),"",IF( ISBLANK(K1867), , IF( ISBLANK(O1867), 1,) ))</f>
        <v>0</v>
      </c>
      <c r="O1867" s="44"/>
      <c r="P1867" s="37" t="str">
        <f aca="false">IF(ISBLANK(O1867),"a","b")</f>
        <v>a</v>
      </c>
      <c r="Q1867" s="34" t="str">
        <f aca="false">IF(ISBLANK(B1867),"",IF(P1867="b",O1867,IF(P1867="a","")))</f>
        <v/>
      </c>
      <c r="R1867" s="35" t="n">
        <f aca="false">IF(ISBLANK(B1867),"",IF( ISBLANK(O1867), , 1))</f>
        <v>0</v>
      </c>
      <c r="S1867" s="38" t="str">
        <f aca="true">IF(ISBLANK(B1867),"",IF( ISBLANK(K1867), "" , IF( ISBLANK(O1867), (TODAY()-K1867)/365, (O1867-K1867)/365)) )</f>
        <v/>
      </c>
      <c r="T1867" s="38" t="str">
        <f aca="false">IF(ISBLANK(B1867),"",IF( ISBLANK(K1867), "" , IF( ISBLANK(O1867), ($Z$41-K1867)/365, (O1867-K1867)/365)) )</f>
        <v/>
      </c>
      <c r="U1867" s="38" t="str">
        <f aca="true">IF(ISBLANK(B1867),"",IF( ISBLANK(O1867), "", (TODAY()-O1867)/365))</f>
        <v/>
      </c>
      <c r="V1867" s="38" t="str">
        <f aca="false">IF(ISBLANK(B1867),"",IF( ISBLANK(O1867), "", ($Z$41-O1867)/365))</f>
        <v/>
      </c>
    </row>
    <row r="1868" customFormat="false" ht="15" hidden="false" customHeight="false" outlineLevel="0" collapsed="false">
      <c r="A1868" s="1" t="n">
        <v>1872</v>
      </c>
      <c r="B1868" s="28" t="n">
        <v>1065</v>
      </c>
      <c r="C1868" s="29"/>
      <c r="D1868" s="30" t="str">
        <f aca="false">CONCATENATE(E1868,", ",F1868,", кв-ры: ",H1868,", агр: ",I1868,", ",W1868)</f>
        <v>, , кв-ры: 4,14,24,34,44,54,64,74,84,, агр: , </v>
      </c>
      <c r="E1868" s="31"/>
      <c r="F1868" s="31"/>
      <c r="G1868" s="31"/>
      <c r="H1868" s="31" t="s">
        <v>123</v>
      </c>
      <c r="I1868" s="32"/>
      <c r="J1868" s="4"/>
      <c r="K1868" s="46"/>
      <c r="L1868" s="34" t="str">
        <f aca="false">IF(ISBLANK(K1868),"a","b")</f>
        <v>a</v>
      </c>
      <c r="M1868" s="34" t="str">
        <f aca="false">IF(ISBLANK(B1868),"",IF(L1868="b",K1868,IF(L1868="a","")))</f>
        <v/>
      </c>
      <c r="N1868" s="35" t="n">
        <f aca="false">IF(ISBLANK(B1868),"",IF( ISBLANK(K1868), , IF( ISBLANK(O1868), 1,) ))</f>
        <v>0</v>
      </c>
      <c r="O1868" s="44"/>
      <c r="P1868" s="37" t="str">
        <f aca="false">IF(ISBLANK(O1868),"a","b")</f>
        <v>a</v>
      </c>
      <c r="Q1868" s="34" t="str">
        <f aca="false">IF(ISBLANK(B1868),"",IF(P1868="b",O1868,IF(P1868="a","")))</f>
        <v/>
      </c>
      <c r="R1868" s="35" t="n">
        <f aca="false">IF(ISBLANK(B1868),"",IF( ISBLANK(O1868), , 1))</f>
        <v>0</v>
      </c>
      <c r="S1868" s="38" t="str">
        <f aca="true">IF(ISBLANK(B1868),"",IF( ISBLANK(K1868), "" , IF( ISBLANK(O1868), (TODAY()-K1868)/365, (O1868-K1868)/365)) )</f>
        <v/>
      </c>
      <c r="T1868" s="38" t="str">
        <f aca="false">IF(ISBLANK(B1868),"",IF( ISBLANK(K1868), "" , IF( ISBLANK(O1868), ($Z$41-K1868)/365, (O1868-K1868)/365)) )</f>
        <v/>
      </c>
      <c r="U1868" s="38" t="str">
        <f aca="true">IF(ISBLANK(B1868),"",IF( ISBLANK(O1868), "", (TODAY()-O1868)/365))</f>
        <v/>
      </c>
      <c r="V1868" s="38" t="str">
        <f aca="false">IF(ISBLANK(B1868),"",IF( ISBLANK(O1868), "", ($Z$41-O1868)/365))</f>
        <v/>
      </c>
    </row>
    <row r="1869" customFormat="false" ht="15" hidden="false" customHeight="false" outlineLevel="0" collapsed="false">
      <c r="A1869" s="1" t="n">
        <v>1873</v>
      </c>
      <c r="B1869" s="28" t="n">
        <v>1066</v>
      </c>
      <c r="C1869" s="29"/>
      <c r="D1869" s="30" t="str">
        <f aca="false">CONCATENATE(E1869,", ",F1869,", кв-ры: ",H1869,", агр: ",I1869,", ",W1869)</f>
        <v>, , кв-ры: 5,15,25,35,45,55,65,75,85,, агр: , </v>
      </c>
      <c r="E1869" s="31"/>
      <c r="F1869" s="31"/>
      <c r="G1869" s="31"/>
      <c r="H1869" s="31" t="s">
        <v>182</v>
      </c>
      <c r="I1869" s="32"/>
      <c r="J1869" s="4"/>
      <c r="K1869" s="46"/>
      <c r="L1869" s="34" t="str">
        <f aca="false">IF(ISBLANK(K1869),"a","b")</f>
        <v>a</v>
      </c>
      <c r="M1869" s="34" t="str">
        <f aca="false">IF(ISBLANK(B1869),"",IF(L1869="b",K1869,IF(L1869="a","")))</f>
        <v/>
      </c>
      <c r="N1869" s="35" t="n">
        <f aca="false">IF(ISBLANK(B1869),"",IF( ISBLANK(K1869), , IF( ISBLANK(O1869), 1,) ))</f>
        <v>0</v>
      </c>
      <c r="O1869" s="44"/>
      <c r="P1869" s="37" t="str">
        <f aca="false">IF(ISBLANK(O1869),"a","b")</f>
        <v>a</v>
      </c>
      <c r="Q1869" s="34" t="str">
        <f aca="false">IF(ISBLANK(B1869),"",IF(P1869="b",O1869,IF(P1869="a","")))</f>
        <v/>
      </c>
      <c r="R1869" s="35" t="n">
        <f aca="false">IF(ISBLANK(B1869),"",IF( ISBLANK(O1869), , 1))</f>
        <v>0</v>
      </c>
      <c r="S1869" s="38" t="str">
        <f aca="true">IF(ISBLANK(B1869),"",IF( ISBLANK(K1869), "" , IF( ISBLANK(O1869), (TODAY()-K1869)/365, (O1869-K1869)/365)) )</f>
        <v/>
      </c>
      <c r="T1869" s="38" t="str">
        <f aca="false">IF(ISBLANK(B1869),"",IF( ISBLANK(K1869), "" , IF( ISBLANK(O1869), ($Z$41-K1869)/365, (O1869-K1869)/365)) )</f>
        <v/>
      </c>
      <c r="U1869" s="38" t="str">
        <f aca="true">IF(ISBLANK(B1869),"",IF( ISBLANK(O1869), "", (TODAY()-O1869)/365))</f>
        <v/>
      </c>
      <c r="V1869" s="38" t="str">
        <f aca="false">IF(ISBLANK(B1869),"",IF( ISBLANK(O1869), "", ($Z$41-O1869)/365))</f>
        <v/>
      </c>
    </row>
    <row r="1870" customFormat="false" ht="15" hidden="false" customHeight="false" outlineLevel="0" collapsed="false">
      <c r="A1870" s="1" t="n">
        <v>1874</v>
      </c>
      <c r="B1870" s="28" t="n">
        <v>1067</v>
      </c>
      <c r="C1870" s="29"/>
      <c r="D1870" s="30" t="str">
        <f aca="false">CONCATENATE(E1870,", ",F1870,", кв-ры: ",H1870,", агр: ",I1870,", ",W1870)</f>
        <v>, , кв-ры: 6,16,26,36,46,56,66,76,86,, агр: , </v>
      </c>
      <c r="E1870" s="31"/>
      <c r="F1870" s="31"/>
      <c r="G1870" s="31"/>
      <c r="H1870" s="31" t="s">
        <v>183</v>
      </c>
      <c r="I1870" s="32"/>
      <c r="J1870" s="4"/>
      <c r="K1870" s="46"/>
      <c r="L1870" s="34" t="str">
        <f aca="false">IF(ISBLANK(K1870),"a","b")</f>
        <v>a</v>
      </c>
      <c r="M1870" s="34" t="str">
        <f aca="false">IF(ISBLANK(B1870),"",IF(L1870="b",K1870,IF(L1870="a","")))</f>
        <v/>
      </c>
      <c r="N1870" s="35" t="n">
        <f aca="false">IF(ISBLANK(B1870),"",IF( ISBLANK(K1870), , IF( ISBLANK(O1870), 1,) ))</f>
        <v>0</v>
      </c>
      <c r="O1870" s="44"/>
      <c r="P1870" s="37" t="str">
        <f aca="false">IF(ISBLANK(O1870),"a","b")</f>
        <v>a</v>
      </c>
      <c r="Q1870" s="34" t="str">
        <f aca="false">IF(ISBLANK(B1870),"",IF(P1870="b",O1870,IF(P1870="a","")))</f>
        <v/>
      </c>
      <c r="R1870" s="35" t="n">
        <f aca="false">IF(ISBLANK(B1870),"",IF( ISBLANK(O1870), , 1))</f>
        <v>0</v>
      </c>
      <c r="S1870" s="38" t="str">
        <f aca="true">IF(ISBLANK(B1870),"",IF( ISBLANK(K1870), "" , IF( ISBLANK(O1870), (TODAY()-K1870)/365, (O1870-K1870)/365)) )</f>
        <v/>
      </c>
      <c r="T1870" s="38" t="str">
        <f aca="false">IF(ISBLANK(B1870),"",IF( ISBLANK(K1870), "" , IF( ISBLANK(O1870), ($Z$41-K1870)/365, (O1870-K1870)/365)) )</f>
        <v/>
      </c>
      <c r="U1870" s="38" t="str">
        <f aca="true">IF(ISBLANK(B1870),"",IF( ISBLANK(O1870), "", (TODAY()-O1870)/365))</f>
        <v/>
      </c>
      <c r="V1870" s="38" t="str">
        <f aca="false">IF(ISBLANK(B1870),"",IF( ISBLANK(O1870), "", ($Z$41-O1870)/365))</f>
        <v/>
      </c>
    </row>
    <row r="1871" customFormat="false" ht="15" hidden="false" customHeight="false" outlineLevel="0" collapsed="false">
      <c r="A1871" s="1" t="n">
        <v>1875</v>
      </c>
      <c r="B1871" s="28" t="n">
        <v>1068</v>
      </c>
      <c r="C1871" s="29"/>
      <c r="D1871" s="30" t="str">
        <f aca="false">CONCATENATE(E1871,", ",F1871,", кв-ры: ",H1871,", агр: ",I1871,", ",W1871)</f>
        <v>, , кв-ры: 7,17,27,37,47,57,67,77,87,, агр: , </v>
      </c>
      <c r="E1871" s="31"/>
      <c r="F1871" s="31"/>
      <c r="G1871" s="31"/>
      <c r="H1871" s="31" t="s">
        <v>184</v>
      </c>
      <c r="I1871" s="32"/>
      <c r="J1871" s="4"/>
      <c r="K1871" s="46"/>
      <c r="L1871" s="34" t="str">
        <f aca="false">IF(ISBLANK(K1871),"a","b")</f>
        <v>a</v>
      </c>
      <c r="M1871" s="34" t="str">
        <f aca="false">IF(ISBLANK(B1871),"",IF(L1871="b",K1871,IF(L1871="a","")))</f>
        <v/>
      </c>
      <c r="N1871" s="35" t="n">
        <f aca="false">IF(ISBLANK(B1871),"",IF( ISBLANK(K1871), , IF( ISBLANK(O1871), 1,) ))</f>
        <v>0</v>
      </c>
      <c r="O1871" s="44"/>
      <c r="P1871" s="37" t="str">
        <f aca="false">IF(ISBLANK(O1871),"a","b")</f>
        <v>a</v>
      </c>
      <c r="Q1871" s="34" t="str">
        <f aca="false">IF(ISBLANK(B1871),"",IF(P1871="b",O1871,IF(P1871="a","")))</f>
        <v/>
      </c>
      <c r="R1871" s="35" t="n">
        <f aca="false">IF(ISBLANK(B1871),"",IF( ISBLANK(O1871), , 1))</f>
        <v>0</v>
      </c>
      <c r="S1871" s="38" t="str">
        <f aca="true">IF(ISBLANK(B1871),"",IF( ISBLANK(K1871), "" , IF( ISBLANK(O1871), (TODAY()-K1871)/365, (O1871-K1871)/365)) )</f>
        <v/>
      </c>
      <c r="T1871" s="38" t="str">
        <f aca="false">IF(ISBLANK(B1871),"",IF( ISBLANK(K1871), "" , IF( ISBLANK(O1871), ($Z$41-K1871)/365, (O1871-K1871)/365)) )</f>
        <v/>
      </c>
      <c r="U1871" s="38" t="str">
        <f aca="true">IF(ISBLANK(B1871),"",IF( ISBLANK(O1871), "", (TODAY()-O1871)/365))</f>
        <v/>
      </c>
      <c r="V1871" s="38" t="str">
        <f aca="false">IF(ISBLANK(B1871),"",IF( ISBLANK(O1871), "", ($Z$41-O1871)/365))</f>
        <v/>
      </c>
    </row>
    <row r="1872" customFormat="false" ht="15" hidden="false" customHeight="false" outlineLevel="0" collapsed="false">
      <c r="A1872" s="1" t="n">
        <v>1876</v>
      </c>
      <c r="B1872" s="28" t="n">
        <v>1069</v>
      </c>
      <c r="C1872" s="29"/>
      <c r="D1872" s="30" t="str">
        <f aca="false">CONCATENATE(E1872,", ",F1872,", кв-ры: ",H1872,", агр: ",I1872,", ",W1872)</f>
        <v>, , кв-ры: 8,18,28,38,48,58,68,78,88,, агр: , </v>
      </c>
      <c r="E1872" s="31"/>
      <c r="F1872" s="31"/>
      <c r="G1872" s="31"/>
      <c r="H1872" s="31" t="s">
        <v>185</v>
      </c>
      <c r="I1872" s="32"/>
      <c r="J1872" s="4"/>
      <c r="K1872" s="46"/>
      <c r="L1872" s="34" t="str">
        <f aca="false">IF(ISBLANK(K1872),"a","b")</f>
        <v>a</v>
      </c>
      <c r="M1872" s="34" t="str">
        <f aca="false">IF(ISBLANK(B1872),"",IF(L1872="b",K1872,IF(L1872="a","")))</f>
        <v/>
      </c>
      <c r="N1872" s="35" t="n">
        <f aca="false">IF(ISBLANK(B1872),"",IF( ISBLANK(K1872), , IF( ISBLANK(O1872), 1,) ))</f>
        <v>0</v>
      </c>
      <c r="O1872" s="44"/>
      <c r="P1872" s="37" t="str">
        <f aca="false">IF(ISBLANK(O1872),"a","b")</f>
        <v>a</v>
      </c>
      <c r="Q1872" s="34" t="str">
        <f aca="false">IF(ISBLANK(B1872),"",IF(P1872="b",O1872,IF(P1872="a","")))</f>
        <v/>
      </c>
      <c r="R1872" s="35" t="n">
        <f aca="false">IF(ISBLANK(B1872),"",IF( ISBLANK(O1872), , 1))</f>
        <v>0</v>
      </c>
      <c r="S1872" s="38" t="str">
        <f aca="true">IF(ISBLANK(B1872),"",IF( ISBLANK(K1872), "" , IF( ISBLANK(O1872), (TODAY()-K1872)/365, (O1872-K1872)/365)) )</f>
        <v/>
      </c>
      <c r="T1872" s="38" t="str">
        <f aca="false">IF(ISBLANK(B1872),"",IF( ISBLANK(K1872), "" , IF( ISBLANK(O1872), ($Z$41-K1872)/365, (O1872-K1872)/365)) )</f>
        <v/>
      </c>
      <c r="U1872" s="38" t="str">
        <f aca="true">IF(ISBLANK(B1872),"",IF( ISBLANK(O1872), "", (TODAY()-O1872)/365))</f>
        <v/>
      </c>
      <c r="V1872" s="38" t="str">
        <f aca="false">IF(ISBLANK(B1872),"",IF( ISBLANK(O1872), "", ($Z$41-O1872)/365))</f>
        <v/>
      </c>
    </row>
    <row r="1873" customFormat="false" ht="15" hidden="false" customHeight="false" outlineLevel="0" collapsed="false">
      <c r="A1873" s="1" t="n">
        <v>1877</v>
      </c>
      <c r="B1873" s="28" t="n">
        <v>1070</v>
      </c>
      <c r="C1873" s="29"/>
      <c r="D1873" s="30" t="str">
        <f aca="false">CONCATENATE(E1873,", ",F1873,", кв-ры: ",H1873,", агр: ",I1873,", ",W1873)</f>
        <v>, , кв-ры: 9,19,29,39,49,59,69,79,89,, агр: , </v>
      </c>
      <c r="E1873" s="31"/>
      <c r="F1873" s="31"/>
      <c r="G1873" s="31"/>
      <c r="H1873" s="31" t="s">
        <v>148</v>
      </c>
      <c r="I1873" s="32"/>
      <c r="J1873" s="4"/>
      <c r="K1873" s="46"/>
      <c r="L1873" s="34" t="str">
        <f aca="false">IF(ISBLANK(K1873),"a","b")</f>
        <v>a</v>
      </c>
      <c r="M1873" s="34" t="str">
        <f aca="false">IF(ISBLANK(B1873),"",IF(L1873="b",K1873,IF(L1873="a","")))</f>
        <v/>
      </c>
      <c r="N1873" s="35" t="n">
        <f aca="false">IF(ISBLANK(B1873),"",IF( ISBLANK(K1873), , IF( ISBLANK(O1873), 1,) ))</f>
        <v>0</v>
      </c>
      <c r="O1873" s="44"/>
      <c r="P1873" s="37" t="str">
        <f aca="false">IF(ISBLANK(O1873),"a","b")</f>
        <v>a</v>
      </c>
      <c r="Q1873" s="34" t="str">
        <f aca="false">IF(ISBLANK(B1873),"",IF(P1873="b",O1873,IF(P1873="a","")))</f>
        <v/>
      </c>
      <c r="R1873" s="35" t="n">
        <f aca="false">IF(ISBLANK(B1873),"",IF( ISBLANK(O1873), , 1))</f>
        <v>0</v>
      </c>
      <c r="S1873" s="38" t="str">
        <f aca="true">IF(ISBLANK(B1873),"",IF( ISBLANK(K1873), "" , IF( ISBLANK(O1873), (TODAY()-K1873)/365, (O1873-K1873)/365)) )</f>
        <v/>
      </c>
      <c r="T1873" s="38" t="str">
        <f aca="false">IF(ISBLANK(B1873),"",IF( ISBLANK(K1873), "" , IF( ISBLANK(O1873), ($Z$41-K1873)/365, (O1873-K1873)/365)) )</f>
        <v/>
      </c>
      <c r="U1873" s="38" t="str">
        <f aca="true">IF(ISBLANK(B1873),"",IF( ISBLANK(O1873), "", (TODAY()-O1873)/365))</f>
        <v/>
      </c>
      <c r="V1873" s="38" t="str">
        <f aca="false">IF(ISBLANK(B1873),"",IF( ISBLANK(O1873), "", ($Z$41-O1873)/365))</f>
        <v/>
      </c>
    </row>
    <row r="1874" customFormat="false" ht="15" hidden="false" customHeight="false" outlineLevel="0" collapsed="false">
      <c r="A1874" s="1" t="n">
        <v>1878</v>
      </c>
      <c r="B1874" s="28" t="n">
        <v>1071</v>
      </c>
      <c r="C1874" s="29"/>
      <c r="D1874" s="30" t="str">
        <f aca="false">CONCATENATE(E1874,", ",F1874,", кв-ры: ",H1874,", агр: ",I1874,", ",W1874)</f>
        <v>, , кв-ры: 10,20,30,40,50,60,70,80,90,, агр: , </v>
      </c>
      <c r="E1874" s="31"/>
      <c r="F1874" s="31"/>
      <c r="G1874" s="31"/>
      <c r="H1874" s="31" t="s">
        <v>147</v>
      </c>
      <c r="I1874" s="32"/>
      <c r="J1874" s="4"/>
      <c r="K1874" s="46"/>
      <c r="L1874" s="34" t="str">
        <f aca="false">IF(ISBLANK(K1874),"a","b")</f>
        <v>a</v>
      </c>
      <c r="M1874" s="34" t="str">
        <f aca="false">IF(ISBLANK(B1874),"",IF(L1874="b",K1874,IF(L1874="a","")))</f>
        <v/>
      </c>
      <c r="N1874" s="35" t="n">
        <f aca="false">IF(ISBLANK(B1874),"",IF( ISBLANK(K1874), , IF( ISBLANK(O1874), 1,) ))</f>
        <v>0</v>
      </c>
      <c r="O1874" s="44"/>
      <c r="P1874" s="37" t="str">
        <f aca="false">IF(ISBLANK(O1874),"a","b")</f>
        <v>a</v>
      </c>
      <c r="Q1874" s="34" t="str">
        <f aca="false">IF(ISBLANK(B1874),"",IF(P1874="b",O1874,IF(P1874="a","")))</f>
        <v/>
      </c>
      <c r="R1874" s="35" t="n">
        <f aca="false">IF(ISBLANK(B1874),"",IF( ISBLANK(O1874), , 1))</f>
        <v>0</v>
      </c>
      <c r="S1874" s="38" t="str">
        <f aca="true">IF(ISBLANK(B1874),"",IF( ISBLANK(K1874), "" , IF( ISBLANK(O1874), (TODAY()-K1874)/365, (O1874-K1874)/365)) )</f>
        <v/>
      </c>
      <c r="T1874" s="38" t="str">
        <f aca="false">IF(ISBLANK(B1874),"",IF( ISBLANK(K1874), "" , IF( ISBLANK(O1874), ($Z$41-K1874)/365, (O1874-K1874)/365)) )</f>
        <v/>
      </c>
      <c r="U1874" s="38" t="str">
        <f aca="true">IF(ISBLANK(B1874),"",IF( ISBLANK(O1874), "", (TODAY()-O1874)/365))</f>
        <v/>
      </c>
      <c r="V1874" s="38" t="str">
        <f aca="false">IF(ISBLANK(B1874),"",IF( ISBLANK(O1874), "", ($Z$41-O1874)/365))</f>
        <v/>
      </c>
    </row>
    <row r="1875" customFormat="false" ht="15" hidden="false" customHeight="false" outlineLevel="0" collapsed="false">
      <c r="A1875" s="1" t="n">
        <v>1879</v>
      </c>
      <c r="B1875" s="28" t="n">
        <v>1072</v>
      </c>
      <c r="C1875" s="29" t="n">
        <v>18</v>
      </c>
      <c r="D1875" s="30" t="str">
        <f aca="false">CONCATENATE(E1875,", ",F1875,", кв-ры: ",H1875,", агр: ",I1875,", ",W1875)</f>
        <v> Чапаева, 34, кв-ры: 1,11,21,31,41,51,, агр: , </v>
      </c>
      <c r="E1875" s="31" t="s">
        <v>281</v>
      </c>
      <c r="F1875" s="31" t="n">
        <v>34</v>
      </c>
      <c r="G1875" s="74" t="s">
        <v>289</v>
      </c>
      <c r="H1875" s="31" t="s">
        <v>77</v>
      </c>
      <c r="I1875" s="32"/>
      <c r="J1875" s="4"/>
      <c r="K1875" s="46"/>
      <c r="L1875" s="34" t="str">
        <f aca="false">IF(ISBLANK(K1875),"a","b")</f>
        <v>a</v>
      </c>
      <c r="M1875" s="34" t="str">
        <f aca="false">IF(ISBLANK(B1875),"",IF(L1875="b",K1875,IF(L1875="a","")))</f>
        <v/>
      </c>
      <c r="N1875" s="35" t="n">
        <f aca="false">IF(ISBLANK(B1875),"",IF( ISBLANK(K1875), , IF( ISBLANK(O1875), 1,) ))</f>
        <v>0</v>
      </c>
      <c r="O1875" s="44"/>
      <c r="P1875" s="37" t="str">
        <f aca="false">IF(ISBLANK(O1875),"a","b")</f>
        <v>a</v>
      </c>
      <c r="Q1875" s="34" t="str">
        <f aca="false">IF(ISBLANK(B1875),"",IF(P1875="b",O1875,IF(P1875="a","")))</f>
        <v/>
      </c>
      <c r="R1875" s="35" t="n">
        <f aca="false">IF(ISBLANK(B1875),"",IF( ISBLANK(O1875), , 1))</f>
        <v>0</v>
      </c>
      <c r="S1875" s="38" t="str">
        <f aca="true">IF(ISBLANK(B1875),"",IF( ISBLANK(K1875), "" , IF( ISBLANK(O1875), (TODAY()-K1875)/365, (O1875-K1875)/365)) )</f>
        <v/>
      </c>
      <c r="T1875" s="38" t="str">
        <f aca="false">IF(ISBLANK(B1875),"",IF( ISBLANK(K1875), "" , IF( ISBLANK(O1875), ($Z$41-K1875)/365, (O1875-K1875)/365)) )</f>
        <v/>
      </c>
      <c r="U1875" s="38" t="str">
        <f aca="true">IF(ISBLANK(B1875),"",IF( ISBLANK(O1875), "", (TODAY()-O1875)/365))</f>
        <v/>
      </c>
      <c r="V1875" s="38" t="str">
        <f aca="false">IF(ISBLANK(B1875),"",IF( ISBLANK(O1875), "", ($Z$41-O1875)/365))</f>
        <v/>
      </c>
    </row>
    <row r="1876" customFormat="false" ht="15" hidden="false" customHeight="false" outlineLevel="0" collapsed="false">
      <c r="A1876" s="1" t="n">
        <v>1880</v>
      </c>
      <c r="B1876" s="28" t="n">
        <v>1073</v>
      </c>
      <c r="C1876" s="29"/>
      <c r="D1876" s="30" t="str">
        <f aca="false">CONCATENATE(E1876,", ",F1876,", кв-ры: ",H1876,", агр: ",I1876,", ",W1876)</f>
        <v>, , кв-ры: 2,12,22,32,42,52,, агр: , </v>
      </c>
      <c r="E1876" s="31"/>
      <c r="F1876" s="31"/>
      <c r="G1876" s="74"/>
      <c r="H1876" s="31" t="s">
        <v>78</v>
      </c>
      <c r="I1876" s="32"/>
      <c r="J1876" s="4"/>
      <c r="K1876" s="46"/>
      <c r="L1876" s="34" t="str">
        <f aca="false">IF(ISBLANK(K1876),"a","b")</f>
        <v>a</v>
      </c>
      <c r="M1876" s="34" t="str">
        <f aca="false">IF(ISBLANK(B1876),"",IF(L1876="b",K1876,IF(L1876="a","")))</f>
        <v/>
      </c>
      <c r="N1876" s="35" t="n">
        <f aca="false">IF(ISBLANK(B1876),"",IF( ISBLANK(K1876), , IF( ISBLANK(O1876), 1,) ))</f>
        <v>0</v>
      </c>
      <c r="O1876" s="44"/>
      <c r="P1876" s="37" t="str">
        <f aca="false">IF(ISBLANK(O1876),"a","b")</f>
        <v>a</v>
      </c>
      <c r="Q1876" s="34" t="str">
        <f aca="false">IF(ISBLANK(B1876),"",IF(P1876="b",O1876,IF(P1876="a","")))</f>
        <v/>
      </c>
      <c r="R1876" s="35" t="n">
        <f aca="false">IF(ISBLANK(B1876),"",IF( ISBLANK(O1876), , 1))</f>
        <v>0</v>
      </c>
      <c r="S1876" s="38" t="str">
        <f aca="true">IF(ISBLANK(B1876),"",IF( ISBLANK(K1876), "" , IF( ISBLANK(O1876), (TODAY()-K1876)/365, (O1876-K1876)/365)) )</f>
        <v/>
      </c>
      <c r="T1876" s="38" t="str">
        <f aca="false">IF(ISBLANK(B1876),"",IF( ISBLANK(K1876), "" , IF( ISBLANK(O1876), ($Z$41-K1876)/365, (O1876-K1876)/365)) )</f>
        <v/>
      </c>
      <c r="U1876" s="38" t="str">
        <f aca="true">IF(ISBLANK(B1876),"",IF( ISBLANK(O1876), "", (TODAY()-O1876)/365))</f>
        <v/>
      </c>
      <c r="V1876" s="38" t="str">
        <f aca="false">IF(ISBLANK(B1876),"",IF( ISBLANK(O1876), "", ($Z$41-O1876)/365))</f>
        <v/>
      </c>
    </row>
    <row r="1877" customFormat="false" ht="15" hidden="false" customHeight="false" outlineLevel="0" collapsed="false">
      <c r="A1877" s="1" t="n">
        <v>1881</v>
      </c>
      <c r="B1877" s="28" t="n">
        <v>1074</v>
      </c>
      <c r="C1877" s="29"/>
      <c r="D1877" s="30" t="str">
        <f aca="false">CONCATENATE(E1877,", ",F1877,", кв-ры: ",H1877,", агр: ",I1877,", ",W1877)</f>
        <v>, , кв-ры: 3,13,23,33,43,53,, агр: , </v>
      </c>
      <c r="E1877" s="31"/>
      <c r="F1877" s="31"/>
      <c r="G1877" s="74"/>
      <c r="H1877" s="31" t="s">
        <v>79</v>
      </c>
      <c r="I1877" s="32"/>
      <c r="J1877" s="4"/>
      <c r="K1877" s="46"/>
      <c r="L1877" s="34" t="str">
        <f aca="false">IF(ISBLANK(K1877),"a","b")</f>
        <v>a</v>
      </c>
      <c r="M1877" s="34" t="str">
        <f aca="false">IF(ISBLANK(B1877),"",IF(L1877="b",K1877,IF(L1877="a","")))</f>
        <v/>
      </c>
      <c r="N1877" s="35" t="n">
        <f aca="false">IF(ISBLANK(B1877),"",IF( ISBLANK(K1877), , IF( ISBLANK(O1877), 1,) ))</f>
        <v>0</v>
      </c>
      <c r="O1877" s="44"/>
      <c r="P1877" s="37" t="str">
        <f aca="false">IF(ISBLANK(O1877),"a","b")</f>
        <v>a</v>
      </c>
      <c r="Q1877" s="34" t="str">
        <f aca="false">IF(ISBLANK(B1877),"",IF(P1877="b",O1877,IF(P1877="a","")))</f>
        <v/>
      </c>
      <c r="R1877" s="35" t="n">
        <f aca="false">IF(ISBLANK(B1877),"",IF( ISBLANK(O1877), , 1))</f>
        <v>0</v>
      </c>
      <c r="S1877" s="38" t="str">
        <f aca="true">IF(ISBLANK(B1877),"",IF( ISBLANK(K1877), "" , IF( ISBLANK(O1877), (TODAY()-K1877)/365, (O1877-K1877)/365)) )</f>
        <v/>
      </c>
      <c r="T1877" s="38" t="str">
        <f aca="false">IF(ISBLANK(B1877),"",IF( ISBLANK(K1877), "" , IF( ISBLANK(O1877), ($Z$41-K1877)/365, (O1877-K1877)/365)) )</f>
        <v/>
      </c>
      <c r="U1877" s="38" t="str">
        <f aca="true">IF(ISBLANK(B1877),"",IF( ISBLANK(O1877), "", (TODAY()-O1877)/365))</f>
        <v/>
      </c>
      <c r="V1877" s="38" t="str">
        <f aca="false">IF(ISBLANK(B1877),"",IF( ISBLANK(O1877), "", ($Z$41-O1877)/365))</f>
        <v/>
      </c>
    </row>
    <row r="1878" customFormat="false" ht="15" hidden="false" customHeight="false" outlineLevel="0" collapsed="false">
      <c r="A1878" s="1" t="n">
        <v>1882</v>
      </c>
      <c r="B1878" s="28" t="n">
        <v>1075</v>
      </c>
      <c r="C1878" s="29"/>
      <c r="D1878" s="30" t="str">
        <f aca="false">CONCATENATE(E1878,", ",F1878,", кв-ры: ",H1878,", агр: ",I1878,", ",W1878)</f>
        <v>, , кв-ры: 4,14,24,34,44,54,, агр: , </v>
      </c>
      <c r="E1878" s="31"/>
      <c r="F1878" s="31"/>
      <c r="G1878" s="74"/>
      <c r="H1878" s="31" t="s">
        <v>80</v>
      </c>
      <c r="I1878" s="32"/>
      <c r="J1878" s="4"/>
      <c r="K1878" s="46"/>
      <c r="L1878" s="34" t="str">
        <f aca="false">IF(ISBLANK(K1878),"a","b")</f>
        <v>a</v>
      </c>
      <c r="M1878" s="34" t="str">
        <f aca="false">IF(ISBLANK(B1878),"",IF(L1878="b",K1878,IF(L1878="a","")))</f>
        <v/>
      </c>
      <c r="N1878" s="35" t="n">
        <f aca="false">IF(ISBLANK(B1878),"",IF( ISBLANK(K1878), , IF( ISBLANK(O1878), 1,) ))</f>
        <v>0</v>
      </c>
      <c r="O1878" s="44"/>
      <c r="P1878" s="37" t="str">
        <f aca="false">IF(ISBLANK(O1878),"a","b")</f>
        <v>a</v>
      </c>
      <c r="Q1878" s="34" t="str">
        <f aca="false">IF(ISBLANK(B1878),"",IF(P1878="b",O1878,IF(P1878="a","")))</f>
        <v/>
      </c>
      <c r="R1878" s="35" t="n">
        <f aca="false">IF(ISBLANK(B1878),"",IF( ISBLANK(O1878), , 1))</f>
        <v>0</v>
      </c>
      <c r="S1878" s="38" t="str">
        <f aca="true">IF(ISBLANK(B1878),"",IF( ISBLANK(K1878), "" , IF( ISBLANK(O1878), (TODAY()-K1878)/365, (O1878-K1878)/365)) )</f>
        <v/>
      </c>
      <c r="T1878" s="38" t="str">
        <f aca="false">IF(ISBLANK(B1878),"",IF( ISBLANK(K1878), "" , IF( ISBLANK(O1878), ($Z$41-K1878)/365, (O1878-K1878)/365)) )</f>
        <v/>
      </c>
      <c r="U1878" s="38" t="str">
        <f aca="true">IF(ISBLANK(B1878),"",IF( ISBLANK(O1878), "", (TODAY()-O1878)/365))</f>
        <v/>
      </c>
      <c r="V1878" s="38" t="str">
        <f aca="false">IF(ISBLANK(B1878),"",IF( ISBLANK(O1878), "", ($Z$41-O1878)/365))</f>
        <v/>
      </c>
    </row>
    <row r="1879" customFormat="false" ht="15" hidden="false" customHeight="false" outlineLevel="0" collapsed="false">
      <c r="A1879" s="1" t="n">
        <v>1883</v>
      </c>
      <c r="B1879" s="28" t="n">
        <v>1076</v>
      </c>
      <c r="C1879" s="29"/>
      <c r="D1879" s="30" t="str">
        <f aca="false">CONCATENATE(E1879,", ",F1879,", кв-ры: ",H1879,", агр: ",I1879,", ",W1879)</f>
        <v>, , кв-ры: 5,15,25,35,45,55,, агр: , </v>
      </c>
      <c r="E1879" s="31"/>
      <c r="F1879" s="31"/>
      <c r="G1879" s="74"/>
      <c r="H1879" s="31" t="s">
        <v>54</v>
      </c>
      <c r="I1879" s="32"/>
      <c r="J1879" s="4"/>
      <c r="K1879" s="46"/>
      <c r="L1879" s="34" t="str">
        <f aca="false">IF(ISBLANK(K1879),"a","b")</f>
        <v>a</v>
      </c>
      <c r="M1879" s="34" t="str">
        <f aca="false">IF(ISBLANK(B1879),"",IF(L1879="b",K1879,IF(L1879="a","")))</f>
        <v/>
      </c>
      <c r="N1879" s="35" t="n">
        <f aca="false">IF(ISBLANK(B1879),"",IF( ISBLANK(K1879), , IF( ISBLANK(O1879), 1,) ))</f>
        <v>0</v>
      </c>
      <c r="O1879" s="44"/>
      <c r="P1879" s="37" t="str">
        <f aca="false">IF(ISBLANK(O1879),"a","b")</f>
        <v>a</v>
      </c>
      <c r="Q1879" s="34" t="str">
        <f aca="false">IF(ISBLANK(B1879),"",IF(P1879="b",O1879,IF(P1879="a","")))</f>
        <v/>
      </c>
      <c r="R1879" s="35" t="n">
        <f aca="false">IF(ISBLANK(B1879),"",IF( ISBLANK(O1879), , 1))</f>
        <v>0</v>
      </c>
      <c r="S1879" s="38" t="str">
        <f aca="true">IF(ISBLANK(B1879),"",IF( ISBLANK(K1879), "" , IF( ISBLANK(O1879), (TODAY()-K1879)/365, (O1879-K1879)/365)) )</f>
        <v/>
      </c>
      <c r="T1879" s="38" t="str">
        <f aca="false">IF(ISBLANK(B1879),"",IF( ISBLANK(K1879), "" , IF( ISBLANK(O1879), ($Z$41-K1879)/365, (O1879-K1879)/365)) )</f>
        <v/>
      </c>
      <c r="U1879" s="38" t="str">
        <f aca="true">IF(ISBLANK(B1879),"",IF( ISBLANK(O1879), "", (TODAY()-O1879)/365))</f>
        <v/>
      </c>
      <c r="V1879" s="38" t="str">
        <f aca="false">IF(ISBLANK(B1879),"",IF( ISBLANK(O1879), "", ($Z$41-O1879)/365))</f>
        <v/>
      </c>
    </row>
    <row r="1880" customFormat="false" ht="15" hidden="false" customHeight="false" outlineLevel="0" collapsed="false">
      <c r="A1880" s="1" t="n">
        <v>1884</v>
      </c>
      <c r="B1880" s="28" t="n">
        <v>1077</v>
      </c>
      <c r="C1880" s="29"/>
      <c r="D1880" s="30" t="str">
        <f aca="false">CONCATENATE(E1880,", ",F1880,", кв-ры: ",H1880,", агр: ",I1880,", ",W1880)</f>
        <v>, , кв-ры: 6,16,26,36,46,56,, агр: , </v>
      </c>
      <c r="E1880" s="31"/>
      <c r="F1880" s="31"/>
      <c r="G1880" s="74"/>
      <c r="H1880" s="31" t="s">
        <v>55</v>
      </c>
      <c r="I1880" s="32"/>
      <c r="J1880" s="4"/>
      <c r="K1880" s="46"/>
      <c r="L1880" s="34" t="str">
        <f aca="false">IF(ISBLANK(K1880),"a","b")</f>
        <v>a</v>
      </c>
      <c r="M1880" s="34" t="str">
        <f aca="false">IF(ISBLANK(B1880),"",IF(L1880="b",K1880,IF(L1880="a","")))</f>
        <v/>
      </c>
      <c r="N1880" s="35" t="n">
        <f aca="false">IF(ISBLANK(B1880),"",IF( ISBLANK(K1880), , IF( ISBLANK(O1880), 1,) ))</f>
        <v>0</v>
      </c>
      <c r="O1880" s="44"/>
      <c r="P1880" s="37" t="str">
        <f aca="false">IF(ISBLANK(O1880),"a","b")</f>
        <v>a</v>
      </c>
      <c r="Q1880" s="34" t="str">
        <f aca="false">IF(ISBLANK(B1880),"",IF(P1880="b",O1880,IF(P1880="a","")))</f>
        <v/>
      </c>
      <c r="R1880" s="35" t="n">
        <f aca="false">IF(ISBLANK(B1880),"",IF( ISBLANK(O1880), , 1))</f>
        <v>0</v>
      </c>
      <c r="S1880" s="38" t="str">
        <f aca="true">IF(ISBLANK(B1880),"",IF( ISBLANK(K1880), "" , IF( ISBLANK(O1880), (TODAY()-K1880)/365, (O1880-K1880)/365)) )</f>
        <v/>
      </c>
      <c r="T1880" s="38" t="str">
        <f aca="false">IF(ISBLANK(B1880),"",IF( ISBLANK(K1880), "" , IF( ISBLANK(O1880), ($Z$41-K1880)/365, (O1880-K1880)/365)) )</f>
        <v/>
      </c>
      <c r="U1880" s="38" t="str">
        <f aca="true">IF(ISBLANK(B1880),"",IF( ISBLANK(O1880), "", (TODAY()-O1880)/365))</f>
        <v/>
      </c>
      <c r="V1880" s="38" t="str">
        <f aca="false">IF(ISBLANK(B1880),"",IF( ISBLANK(O1880), "", ($Z$41-O1880)/365))</f>
        <v/>
      </c>
    </row>
    <row r="1881" customFormat="false" ht="15" hidden="false" customHeight="false" outlineLevel="0" collapsed="false">
      <c r="A1881" s="1" t="n">
        <v>1885</v>
      </c>
      <c r="B1881" s="28" t="n">
        <v>1078</v>
      </c>
      <c r="C1881" s="29"/>
      <c r="D1881" s="30" t="str">
        <f aca="false">CONCATENATE(E1881,", ",F1881,", кв-ры: ",H1881,", агр: ",I1881,", ",W1881)</f>
        <v>, , кв-ры: 7,17,27,37,47,57,, агр: , </v>
      </c>
      <c r="E1881" s="31"/>
      <c r="F1881" s="31"/>
      <c r="G1881" s="74"/>
      <c r="H1881" s="31" t="s">
        <v>56</v>
      </c>
      <c r="I1881" s="32"/>
      <c r="J1881" s="4"/>
      <c r="K1881" s="46"/>
      <c r="L1881" s="34" t="str">
        <f aca="false">IF(ISBLANK(K1881),"a","b")</f>
        <v>a</v>
      </c>
      <c r="M1881" s="34" t="str">
        <f aca="false">IF(ISBLANK(B1881),"",IF(L1881="b",K1881,IF(L1881="a","")))</f>
        <v/>
      </c>
      <c r="N1881" s="35" t="n">
        <f aca="false">IF(ISBLANK(B1881),"",IF( ISBLANK(K1881), , IF( ISBLANK(O1881), 1,) ))</f>
        <v>0</v>
      </c>
      <c r="O1881" s="44"/>
      <c r="P1881" s="37" t="str">
        <f aca="false">IF(ISBLANK(O1881),"a","b")</f>
        <v>a</v>
      </c>
      <c r="Q1881" s="34" t="str">
        <f aca="false">IF(ISBLANK(B1881),"",IF(P1881="b",O1881,IF(P1881="a","")))</f>
        <v/>
      </c>
      <c r="R1881" s="35" t="n">
        <f aca="false">IF(ISBLANK(B1881),"",IF( ISBLANK(O1881), , 1))</f>
        <v>0</v>
      </c>
      <c r="S1881" s="38" t="str">
        <f aca="true">IF(ISBLANK(B1881),"",IF( ISBLANK(K1881), "" , IF( ISBLANK(O1881), (TODAY()-K1881)/365, (O1881-K1881)/365)) )</f>
        <v/>
      </c>
      <c r="T1881" s="38" t="str">
        <f aca="false">IF(ISBLANK(B1881),"",IF( ISBLANK(K1881), "" , IF( ISBLANK(O1881), ($Z$41-K1881)/365, (O1881-K1881)/365)) )</f>
        <v/>
      </c>
      <c r="U1881" s="38" t="str">
        <f aca="true">IF(ISBLANK(B1881),"",IF( ISBLANK(O1881), "", (TODAY()-O1881)/365))</f>
        <v/>
      </c>
      <c r="V1881" s="38" t="str">
        <f aca="false">IF(ISBLANK(B1881),"",IF( ISBLANK(O1881), "", ($Z$41-O1881)/365))</f>
        <v/>
      </c>
    </row>
    <row r="1882" customFormat="false" ht="15" hidden="false" customHeight="false" outlineLevel="0" collapsed="false">
      <c r="A1882" s="1" t="n">
        <v>1886</v>
      </c>
      <c r="B1882" s="28" t="n">
        <v>1079</v>
      </c>
      <c r="C1882" s="29"/>
      <c r="D1882" s="30" t="str">
        <f aca="false">CONCATENATE(E1882,", ",F1882,", кв-ры: ",H1882,", агр: ",I1882,", ",W1882)</f>
        <v>, , кв-ры: 8,18,28,38,48,58,, агр: , </v>
      </c>
      <c r="E1882" s="31"/>
      <c r="F1882" s="31"/>
      <c r="G1882" s="74"/>
      <c r="H1882" s="31" t="s">
        <v>57</v>
      </c>
      <c r="I1882" s="32"/>
      <c r="J1882" s="4"/>
      <c r="K1882" s="46"/>
      <c r="L1882" s="34" t="str">
        <f aca="false">IF(ISBLANK(K1882),"a","b")</f>
        <v>a</v>
      </c>
      <c r="M1882" s="34" t="str">
        <f aca="false">IF(ISBLANK(B1882),"",IF(L1882="b",K1882,IF(L1882="a","")))</f>
        <v/>
      </c>
      <c r="N1882" s="35" t="n">
        <f aca="false">IF(ISBLANK(B1882),"",IF( ISBLANK(K1882), , IF( ISBLANK(O1882), 1,) ))</f>
        <v>0</v>
      </c>
      <c r="O1882" s="44"/>
      <c r="P1882" s="37" t="str">
        <f aca="false">IF(ISBLANK(O1882),"a","b")</f>
        <v>a</v>
      </c>
      <c r="Q1882" s="34" t="str">
        <f aca="false">IF(ISBLANK(B1882),"",IF(P1882="b",O1882,IF(P1882="a","")))</f>
        <v/>
      </c>
      <c r="R1882" s="35" t="n">
        <f aca="false">IF(ISBLANK(B1882),"",IF( ISBLANK(O1882), , 1))</f>
        <v>0</v>
      </c>
      <c r="S1882" s="38" t="str">
        <f aca="true">IF(ISBLANK(B1882),"",IF( ISBLANK(K1882), "" , IF( ISBLANK(O1882), (TODAY()-K1882)/365, (O1882-K1882)/365)) )</f>
        <v/>
      </c>
      <c r="T1882" s="38" t="str">
        <f aca="false">IF(ISBLANK(B1882),"",IF( ISBLANK(K1882), "" , IF( ISBLANK(O1882), ($Z$41-K1882)/365, (O1882-K1882)/365)) )</f>
        <v/>
      </c>
      <c r="U1882" s="38" t="str">
        <f aca="true">IF(ISBLANK(B1882),"",IF( ISBLANK(O1882), "", (TODAY()-O1882)/365))</f>
        <v/>
      </c>
      <c r="V1882" s="38" t="str">
        <f aca="false">IF(ISBLANK(B1882),"",IF( ISBLANK(O1882), "", ($Z$41-O1882)/365))</f>
        <v/>
      </c>
    </row>
    <row r="1883" customFormat="false" ht="15" hidden="false" customHeight="false" outlineLevel="0" collapsed="false">
      <c r="A1883" s="1" t="n">
        <v>1887</v>
      </c>
      <c r="B1883" s="28" t="n">
        <v>1080</v>
      </c>
      <c r="C1883" s="29"/>
      <c r="D1883" s="30" t="str">
        <f aca="false">CONCATENATE(E1883,", ",F1883,", кв-ры: ",H1883,", агр: ",I1883,", ",W1883)</f>
        <v>, , кв-ры: 9,19,29,39,49,59,, агр: , </v>
      </c>
      <c r="E1883" s="31"/>
      <c r="F1883" s="31"/>
      <c r="G1883" s="74"/>
      <c r="H1883" s="31" t="s">
        <v>58</v>
      </c>
      <c r="I1883" s="32"/>
      <c r="J1883" s="4"/>
      <c r="K1883" s="46"/>
      <c r="L1883" s="34" t="str">
        <f aca="false">IF(ISBLANK(K1883),"a","b")</f>
        <v>a</v>
      </c>
      <c r="M1883" s="34" t="str">
        <f aca="false">IF(ISBLANK(B1883),"",IF(L1883="b",K1883,IF(L1883="a","")))</f>
        <v/>
      </c>
      <c r="N1883" s="35" t="n">
        <f aca="false">IF(ISBLANK(B1883),"",IF( ISBLANK(K1883), , IF( ISBLANK(O1883), 1,) ))</f>
        <v>0</v>
      </c>
      <c r="O1883" s="44"/>
      <c r="P1883" s="37" t="str">
        <f aca="false">IF(ISBLANK(O1883),"a","b")</f>
        <v>a</v>
      </c>
      <c r="Q1883" s="34" t="str">
        <f aca="false">IF(ISBLANK(B1883),"",IF(P1883="b",O1883,IF(P1883="a","")))</f>
        <v/>
      </c>
      <c r="R1883" s="35" t="n">
        <f aca="false">IF(ISBLANK(B1883),"",IF( ISBLANK(O1883), , 1))</f>
        <v>0</v>
      </c>
      <c r="S1883" s="38" t="str">
        <f aca="true">IF(ISBLANK(B1883),"",IF( ISBLANK(K1883), "" , IF( ISBLANK(O1883), (TODAY()-K1883)/365, (O1883-K1883)/365)) )</f>
        <v/>
      </c>
      <c r="T1883" s="38" t="str">
        <f aca="false">IF(ISBLANK(B1883),"",IF( ISBLANK(K1883), "" , IF( ISBLANK(O1883), ($Z$41-K1883)/365, (O1883-K1883)/365)) )</f>
        <v/>
      </c>
      <c r="U1883" s="38" t="str">
        <f aca="true">IF(ISBLANK(B1883),"",IF( ISBLANK(O1883), "", (TODAY()-O1883)/365))</f>
        <v/>
      </c>
      <c r="V1883" s="38" t="str">
        <f aca="false">IF(ISBLANK(B1883),"",IF( ISBLANK(O1883), "", ($Z$41-O1883)/365))</f>
        <v/>
      </c>
    </row>
    <row r="1884" customFormat="false" ht="15" hidden="false" customHeight="false" outlineLevel="0" collapsed="false">
      <c r="A1884" s="1" t="n">
        <v>1888</v>
      </c>
      <c r="B1884" s="28" t="n">
        <v>1081</v>
      </c>
      <c r="C1884" s="29"/>
      <c r="D1884" s="30" t="str">
        <f aca="false">CONCATENATE(E1884,", ",F1884,", кв-ры: ",H1884,", агр: ",I1884,", ",W1884)</f>
        <v>, , кв-ры: 10,20,30,40,50,60,, агр: , </v>
      </c>
      <c r="E1884" s="31"/>
      <c r="F1884" s="31"/>
      <c r="G1884" s="74"/>
      <c r="H1884" s="31" t="s">
        <v>59</v>
      </c>
      <c r="I1884" s="32"/>
      <c r="J1884" s="4"/>
      <c r="K1884" s="46"/>
      <c r="L1884" s="34" t="str">
        <f aca="false">IF(ISBLANK(K1884),"a","b")</f>
        <v>a</v>
      </c>
      <c r="M1884" s="34" t="str">
        <f aca="false">IF(ISBLANK(B1884),"",IF(L1884="b",K1884,IF(L1884="a","")))</f>
        <v/>
      </c>
      <c r="N1884" s="35" t="n">
        <f aca="false">IF(ISBLANK(B1884),"",IF( ISBLANK(K1884), , IF( ISBLANK(O1884), 1,) ))</f>
        <v>0</v>
      </c>
      <c r="O1884" s="44"/>
      <c r="P1884" s="37" t="str">
        <f aca="false">IF(ISBLANK(O1884),"a","b")</f>
        <v>a</v>
      </c>
      <c r="Q1884" s="34" t="str">
        <f aca="false">IF(ISBLANK(B1884),"",IF(P1884="b",O1884,IF(P1884="a","")))</f>
        <v/>
      </c>
      <c r="R1884" s="35" t="n">
        <f aca="false">IF(ISBLANK(B1884),"",IF( ISBLANK(O1884), , 1))</f>
        <v>0</v>
      </c>
      <c r="S1884" s="38" t="str">
        <f aca="true">IF(ISBLANK(B1884),"",IF( ISBLANK(K1884), "" , IF( ISBLANK(O1884), (TODAY()-K1884)/365, (O1884-K1884)/365)) )</f>
        <v/>
      </c>
      <c r="T1884" s="38" t="str">
        <f aca="false">IF(ISBLANK(B1884),"",IF( ISBLANK(K1884), "" , IF( ISBLANK(O1884), ($Z$41-K1884)/365, (O1884-K1884)/365)) )</f>
        <v/>
      </c>
      <c r="U1884" s="38" t="str">
        <f aca="true">IF(ISBLANK(B1884),"",IF( ISBLANK(O1884), "", (TODAY()-O1884)/365))</f>
        <v/>
      </c>
      <c r="V1884" s="38" t="str">
        <f aca="false">IF(ISBLANK(B1884),"",IF( ISBLANK(O1884), "", ($Z$41-O1884)/365))</f>
        <v/>
      </c>
    </row>
    <row r="1885" customFormat="false" ht="15" hidden="false" customHeight="false" outlineLevel="0" collapsed="false">
      <c r="A1885" s="1" t="n">
        <v>1889</v>
      </c>
      <c r="B1885" s="28" t="n">
        <v>1082</v>
      </c>
      <c r="C1885" s="29" t="n">
        <v>19</v>
      </c>
      <c r="D1885" s="30" t="str">
        <f aca="false">CONCATENATE(E1885,", ",F1885,", кв-ры: ",H1885,", агр: ",I1885,", ",W1885)</f>
        <v> Чапаева, 34, кв-ры: 61,71,81,91,101,111,, агр: , </v>
      </c>
      <c r="E1885" s="31" t="s">
        <v>281</v>
      </c>
      <c r="F1885" s="31" t="n">
        <v>34</v>
      </c>
      <c r="G1885" s="31" t="s">
        <v>290</v>
      </c>
      <c r="H1885" s="31" t="s">
        <v>247</v>
      </c>
      <c r="I1885" s="32"/>
      <c r="J1885" s="4"/>
      <c r="K1885" s="46"/>
      <c r="L1885" s="34" t="str">
        <f aca="false">IF(ISBLANK(K1885),"a","b")</f>
        <v>a</v>
      </c>
      <c r="M1885" s="34" t="str">
        <f aca="false">IF(ISBLANK(B1885),"",IF(L1885="b",K1885,IF(L1885="a","")))</f>
        <v/>
      </c>
      <c r="N1885" s="35" t="n">
        <f aca="false">IF(ISBLANK(B1885),"",IF( ISBLANK(K1885), , IF( ISBLANK(O1885), 1,) ))</f>
        <v>0</v>
      </c>
      <c r="O1885" s="44"/>
      <c r="P1885" s="37" t="str">
        <f aca="false">IF(ISBLANK(O1885),"a","b")</f>
        <v>a</v>
      </c>
      <c r="Q1885" s="34" t="str">
        <f aca="false">IF(ISBLANK(B1885),"",IF(P1885="b",O1885,IF(P1885="a","")))</f>
        <v/>
      </c>
      <c r="R1885" s="35" t="n">
        <f aca="false">IF(ISBLANK(B1885),"",IF( ISBLANK(O1885), , 1))</f>
        <v>0</v>
      </c>
      <c r="S1885" s="38" t="str">
        <f aca="true">IF(ISBLANK(B1885),"",IF( ISBLANK(K1885), "" , IF( ISBLANK(O1885), (TODAY()-K1885)/365, (O1885-K1885)/365)) )</f>
        <v/>
      </c>
      <c r="T1885" s="38" t="str">
        <f aca="false">IF(ISBLANK(B1885),"",IF( ISBLANK(K1885), "" , IF( ISBLANK(O1885), ($Z$41-K1885)/365, (O1885-K1885)/365)) )</f>
        <v/>
      </c>
      <c r="U1885" s="38" t="str">
        <f aca="true">IF(ISBLANK(B1885),"",IF( ISBLANK(O1885), "", (TODAY()-O1885)/365))</f>
        <v/>
      </c>
      <c r="V1885" s="38" t="str">
        <f aca="false">IF(ISBLANK(B1885),"",IF( ISBLANK(O1885), "", ($Z$41-O1885)/365))</f>
        <v/>
      </c>
    </row>
    <row r="1886" customFormat="false" ht="15" hidden="false" customHeight="false" outlineLevel="0" collapsed="false">
      <c r="A1886" s="1" t="n">
        <v>1890</v>
      </c>
      <c r="B1886" s="28" t="n">
        <v>1083</v>
      </c>
      <c r="C1886" s="29"/>
      <c r="D1886" s="30" t="str">
        <f aca="false">CONCATENATE(E1886,", ",F1886,", кв-ры: ",H1886,", агр: ",I1886,", ",W1886)</f>
        <v>, , кв-ры: 62,72,82,92,102,112,, агр: , </v>
      </c>
      <c r="E1886" s="31"/>
      <c r="F1886" s="31"/>
      <c r="G1886" s="31"/>
      <c r="H1886" s="31" t="s">
        <v>248</v>
      </c>
      <c r="I1886" s="32"/>
      <c r="J1886" s="4"/>
      <c r="K1886" s="46"/>
      <c r="L1886" s="34" t="str">
        <f aca="false">IF(ISBLANK(K1886),"a","b")</f>
        <v>a</v>
      </c>
      <c r="M1886" s="34" t="str">
        <f aca="false">IF(ISBLANK(B1886),"",IF(L1886="b",K1886,IF(L1886="a","")))</f>
        <v/>
      </c>
      <c r="N1886" s="35" t="n">
        <f aca="false">IF(ISBLANK(B1886),"",IF( ISBLANK(K1886), , IF( ISBLANK(O1886), 1,) ))</f>
        <v>0</v>
      </c>
      <c r="O1886" s="44"/>
      <c r="P1886" s="37" t="str">
        <f aca="false">IF(ISBLANK(O1886),"a","b")</f>
        <v>a</v>
      </c>
      <c r="Q1886" s="34" t="str">
        <f aca="false">IF(ISBLANK(B1886),"",IF(P1886="b",O1886,IF(P1886="a","")))</f>
        <v/>
      </c>
      <c r="R1886" s="35" t="n">
        <f aca="false">IF(ISBLANK(B1886),"",IF( ISBLANK(O1886), , 1))</f>
        <v>0</v>
      </c>
      <c r="S1886" s="38" t="str">
        <f aca="true">IF(ISBLANK(B1886),"",IF( ISBLANK(K1886), "" , IF( ISBLANK(O1886), (TODAY()-K1886)/365, (O1886-K1886)/365)) )</f>
        <v/>
      </c>
      <c r="T1886" s="38" t="str">
        <f aca="false">IF(ISBLANK(B1886),"",IF( ISBLANK(K1886), "" , IF( ISBLANK(O1886), ($Z$41-K1886)/365, (O1886-K1886)/365)) )</f>
        <v/>
      </c>
      <c r="U1886" s="38" t="str">
        <f aca="true">IF(ISBLANK(B1886),"",IF( ISBLANK(O1886), "", (TODAY()-O1886)/365))</f>
        <v/>
      </c>
      <c r="V1886" s="38" t="str">
        <f aca="false">IF(ISBLANK(B1886),"",IF( ISBLANK(O1886), "", ($Z$41-O1886)/365))</f>
        <v/>
      </c>
    </row>
    <row r="1887" customFormat="false" ht="15" hidden="false" customHeight="false" outlineLevel="0" collapsed="false">
      <c r="A1887" s="1" t="n">
        <v>1891</v>
      </c>
      <c r="B1887" s="28" t="n">
        <v>1084</v>
      </c>
      <c r="C1887" s="29"/>
      <c r="D1887" s="30" t="str">
        <f aca="false">CONCATENATE(E1887,", ",F1887,", кв-ры: ",H1887,", агр: ",I1887,", ",W1887)</f>
        <v>, , кв-ры: 63,73,83,93,103,113,, агр: , </v>
      </c>
      <c r="E1887" s="31"/>
      <c r="F1887" s="31"/>
      <c r="G1887" s="31"/>
      <c r="H1887" s="31" t="s">
        <v>249</v>
      </c>
      <c r="I1887" s="32"/>
      <c r="J1887" s="4"/>
      <c r="K1887" s="46"/>
      <c r="L1887" s="34" t="str">
        <f aca="false">IF(ISBLANK(K1887),"a","b")</f>
        <v>a</v>
      </c>
      <c r="M1887" s="34" t="str">
        <f aca="false">IF(ISBLANK(B1887),"",IF(L1887="b",K1887,IF(L1887="a","")))</f>
        <v/>
      </c>
      <c r="N1887" s="35" t="n">
        <f aca="false">IF(ISBLANK(B1887),"",IF( ISBLANK(K1887), , IF( ISBLANK(O1887), 1,) ))</f>
        <v>0</v>
      </c>
      <c r="O1887" s="44"/>
      <c r="P1887" s="37" t="str">
        <f aca="false">IF(ISBLANK(O1887),"a","b")</f>
        <v>a</v>
      </c>
      <c r="Q1887" s="34" t="str">
        <f aca="false">IF(ISBLANK(B1887),"",IF(P1887="b",O1887,IF(P1887="a","")))</f>
        <v/>
      </c>
      <c r="R1887" s="35" t="n">
        <f aca="false">IF(ISBLANK(B1887),"",IF( ISBLANK(O1887), , 1))</f>
        <v>0</v>
      </c>
      <c r="S1887" s="38" t="str">
        <f aca="true">IF(ISBLANK(B1887),"",IF( ISBLANK(K1887), "" , IF( ISBLANK(O1887), (TODAY()-K1887)/365, (O1887-K1887)/365)) )</f>
        <v/>
      </c>
      <c r="T1887" s="38" t="str">
        <f aca="false">IF(ISBLANK(B1887),"",IF( ISBLANK(K1887), "" , IF( ISBLANK(O1887), ($Z$41-K1887)/365, (O1887-K1887)/365)) )</f>
        <v/>
      </c>
      <c r="U1887" s="38" t="str">
        <f aca="true">IF(ISBLANK(B1887),"",IF( ISBLANK(O1887), "", (TODAY()-O1887)/365))</f>
        <v/>
      </c>
      <c r="V1887" s="38" t="str">
        <f aca="false">IF(ISBLANK(B1887),"",IF( ISBLANK(O1887), "", ($Z$41-O1887)/365))</f>
        <v/>
      </c>
    </row>
    <row r="1888" customFormat="false" ht="15" hidden="false" customHeight="false" outlineLevel="0" collapsed="false">
      <c r="A1888" s="1" t="n">
        <v>1892</v>
      </c>
      <c r="B1888" s="28" t="n">
        <v>1085</v>
      </c>
      <c r="C1888" s="29"/>
      <c r="D1888" s="30" t="str">
        <f aca="false">CONCATENATE(E1888,", ",F1888,", кв-ры: ",H1888,", агр: ",I1888,", ",W1888)</f>
        <v>, , кв-ры: 64,74,84,94,104,114,, агр: , </v>
      </c>
      <c r="E1888" s="31"/>
      <c r="F1888" s="31"/>
      <c r="G1888" s="31"/>
      <c r="H1888" s="31" t="s">
        <v>250</v>
      </c>
      <c r="I1888" s="32"/>
      <c r="J1888" s="4"/>
      <c r="K1888" s="46"/>
      <c r="L1888" s="34" t="str">
        <f aca="false">IF(ISBLANK(K1888),"a","b")</f>
        <v>a</v>
      </c>
      <c r="M1888" s="34" t="str">
        <f aca="false">IF(ISBLANK(B1888),"",IF(L1888="b",K1888,IF(L1888="a","")))</f>
        <v/>
      </c>
      <c r="N1888" s="35" t="n">
        <f aca="false">IF(ISBLANK(B1888),"",IF( ISBLANK(K1888), , IF( ISBLANK(O1888), 1,) ))</f>
        <v>0</v>
      </c>
      <c r="O1888" s="44"/>
      <c r="P1888" s="37" t="str">
        <f aca="false">IF(ISBLANK(O1888),"a","b")</f>
        <v>a</v>
      </c>
      <c r="Q1888" s="34" t="str">
        <f aca="false">IF(ISBLANK(B1888),"",IF(P1888="b",O1888,IF(P1888="a","")))</f>
        <v/>
      </c>
      <c r="R1888" s="35" t="n">
        <f aca="false">IF(ISBLANK(B1888),"",IF( ISBLANK(O1888), , 1))</f>
        <v>0</v>
      </c>
      <c r="S1888" s="38" t="str">
        <f aca="true">IF(ISBLANK(B1888),"",IF( ISBLANK(K1888), "" , IF( ISBLANK(O1888), (TODAY()-K1888)/365, (O1888-K1888)/365)) )</f>
        <v/>
      </c>
      <c r="T1888" s="38" t="str">
        <f aca="false">IF(ISBLANK(B1888),"",IF( ISBLANK(K1888), "" , IF( ISBLANK(O1888), ($Z$41-K1888)/365, (O1888-K1888)/365)) )</f>
        <v/>
      </c>
      <c r="U1888" s="38" t="str">
        <f aca="true">IF(ISBLANK(B1888),"",IF( ISBLANK(O1888), "", (TODAY()-O1888)/365))</f>
        <v/>
      </c>
      <c r="V1888" s="38" t="str">
        <f aca="false">IF(ISBLANK(B1888),"",IF( ISBLANK(O1888), "", ($Z$41-O1888)/365))</f>
        <v/>
      </c>
    </row>
    <row r="1889" customFormat="false" ht="15" hidden="false" customHeight="false" outlineLevel="0" collapsed="false">
      <c r="A1889" s="1" t="n">
        <v>1893</v>
      </c>
      <c r="B1889" s="28" t="n">
        <v>1086</v>
      </c>
      <c r="C1889" s="29"/>
      <c r="D1889" s="30" t="str">
        <f aca="false">CONCATENATE(E1889,", ",F1889,", кв-ры: ",H1889,", агр: ",I1889,", ",W1889)</f>
        <v>, , кв-ры: 65,75,85,95,105,115,, агр: , </v>
      </c>
      <c r="E1889" s="31"/>
      <c r="F1889" s="31"/>
      <c r="G1889" s="31"/>
      <c r="H1889" s="31" t="s">
        <v>291</v>
      </c>
      <c r="I1889" s="32"/>
      <c r="J1889" s="4"/>
      <c r="K1889" s="46"/>
      <c r="L1889" s="34" t="str">
        <f aca="false">IF(ISBLANK(K1889),"a","b")</f>
        <v>a</v>
      </c>
      <c r="M1889" s="34" t="str">
        <f aca="false">IF(ISBLANK(B1889),"",IF(L1889="b",K1889,IF(L1889="a","")))</f>
        <v/>
      </c>
      <c r="N1889" s="35" t="n">
        <f aca="false">IF(ISBLANK(B1889),"",IF( ISBLANK(K1889), , IF( ISBLANK(O1889), 1,) ))</f>
        <v>0</v>
      </c>
      <c r="O1889" s="44"/>
      <c r="P1889" s="37" t="str">
        <f aca="false">IF(ISBLANK(O1889),"a","b")</f>
        <v>a</v>
      </c>
      <c r="Q1889" s="34" t="str">
        <f aca="false">IF(ISBLANK(B1889),"",IF(P1889="b",O1889,IF(P1889="a","")))</f>
        <v/>
      </c>
      <c r="R1889" s="35" t="n">
        <f aca="false">IF(ISBLANK(B1889),"",IF( ISBLANK(O1889), , 1))</f>
        <v>0</v>
      </c>
      <c r="S1889" s="38" t="str">
        <f aca="true">IF(ISBLANK(B1889),"",IF( ISBLANK(K1889), "" , IF( ISBLANK(O1889), (TODAY()-K1889)/365, (O1889-K1889)/365)) )</f>
        <v/>
      </c>
      <c r="T1889" s="38" t="str">
        <f aca="false">IF(ISBLANK(B1889),"",IF( ISBLANK(K1889), "" , IF( ISBLANK(O1889), ($Z$41-K1889)/365, (O1889-K1889)/365)) )</f>
        <v/>
      </c>
      <c r="U1889" s="38" t="str">
        <f aca="true">IF(ISBLANK(B1889),"",IF( ISBLANK(O1889), "", (TODAY()-O1889)/365))</f>
        <v/>
      </c>
      <c r="V1889" s="38" t="str">
        <f aca="false">IF(ISBLANK(B1889),"",IF( ISBLANK(O1889), "", ($Z$41-O1889)/365))</f>
        <v/>
      </c>
    </row>
    <row r="1890" customFormat="false" ht="15" hidden="false" customHeight="false" outlineLevel="0" collapsed="false">
      <c r="A1890" s="1" t="n">
        <v>1894</v>
      </c>
      <c r="B1890" s="28" t="n">
        <v>1087</v>
      </c>
      <c r="C1890" s="29"/>
      <c r="D1890" s="30" t="str">
        <f aca="false">CONCATENATE(E1890,", ",F1890,", кв-ры: ",H1890,", агр: ",I1890,", ",W1890)</f>
        <v>, , кв-ры: 66,76,86,96,106,116,, агр: , </v>
      </c>
      <c r="E1890" s="31"/>
      <c r="F1890" s="31"/>
      <c r="G1890" s="31"/>
      <c r="H1890" s="31" t="s">
        <v>292</v>
      </c>
      <c r="I1890" s="32"/>
      <c r="J1890" s="4"/>
      <c r="K1890" s="46"/>
      <c r="L1890" s="34" t="str">
        <f aca="false">IF(ISBLANK(K1890),"a","b")</f>
        <v>a</v>
      </c>
      <c r="M1890" s="34" t="str">
        <f aca="false">IF(ISBLANK(B1890),"",IF(L1890="b",K1890,IF(L1890="a","")))</f>
        <v/>
      </c>
      <c r="N1890" s="35" t="n">
        <f aca="false">IF(ISBLANK(B1890),"",IF( ISBLANK(K1890), , IF( ISBLANK(O1890), 1,) ))</f>
        <v>0</v>
      </c>
      <c r="O1890" s="44"/>
      <c r="P1890" s="37" t="str">
        <f aca="false">IF(ISBLANK(O1890),"a","b")</f>
        <v>a</v>
      </c>
      <c r="Q1890" s="34" t="str">
        <f aca="false">IF(ISBLANK(B1890),"",IF(P1890="b",O1890,IF(P1890="a","")))</f>
        <v/>
      </c>
      <c r="R1890" s="35" t="n">
        <f aca="false">IF(ISBLANK(B1890),"",IF( ISBLANK(O1890), , 1))</f>
        <v>0</v>
      </c>
      <c r="S1890" s="38" t="str">
        <f aca="true">IF(ISBLANK(B1890),"",IF( ISBLANK(K1890), "" , IF( ISBLANK(O1890), (TODAY()-K1890)/365, (O1890-K1890)/365)) )</f>
        <v/>
      </c>
      <c r="T1890" s="38" t="str">
        <f aca="false">IF(ISBLANK(B1890),"",IF( ISBLANK(K1890), "" , IF( ISBLANK(O1890), ($Z$41-K1890)/365, (O1890-K1890)/365)) )</f>
        <v/>
      </c>
      <c r="U1890" s="38" t="str">
        <f aca="true">IF(ISBLANK(B1890),"",IF( ISBLANK(O1890), "", (TODAY()-O1890)/365))</f>
        <v/>
      </c>
      <c r="V1890" s="38" t="str">
        <f aca="false">IF(ISBLANK(B1890),"",IF( ISBLANK(O1890), "", ($Z$41-O1890)/365))</f>
        <v/>
      </c>
    </row>
    <row r="1891" customFormat="false" ht="15" hidden="false" customHeight="false" outlineLevel="0" collapsed="false">
      <c r="A1891" s="1" t="n">
        <v>1895</v>
      </c>
      <c r="B1891" s="28" t="n">
        <v>1088</v>
      </c>
      <c r="C1891" s="29"/>
      <c r="D1891" s="30" t="str">
        <f aca="false">CONCATENATE(E1891,", ",F1891,", кв-ры: ",H1891,", агр: ",I1891,", ",W1891)</f>
        <v>, , кв-ры: 67,77,87,97,107,117,, агр: , </v>
      </c>
      <c r="E1891" s="31"/>
      <c r="F1891" s="31"/>
      <c r="G1891" s="31"/>
      <c r="H1891" s="31" t="s">
        <v>293</v>
      </c>
      <c r="I1891" s="32"/>
      <c r="J1891" s="4"/>
      <c r="K1891" s="46"/>
      <c r="L1891" s="34" t="str">
        <f aca="false">IF(ISBLANK(K1891),"a","b")</f>
        <v>a</v>
      </c>
      <c r="M1891" s="34" t="str">
        <f aca="false">IF(ISBLANK(B1891),"",IF(L1891="b",K1891,IF(L1891="a","")))</f>
        <v/>
      </c>
      <c r="N1891" s="35" t="n">
        <f aca="false">IF(ISBLANK(B1891),"",IF( ISBLANK(K1891), , IF( ISBLANK(O1891), 1,) ))</f>
        <v>0</v>
      </c>
      <c r="O1891" s="44"/>
      <c r="P1891" s="37" t="str">
        <f aca="false">IF(ISBLANK(O1891),"a","b")</f>
        <v>a</v>
      </c>
      <c r="Q1891" s="34" t="str">
        <f aca="false">IF(ISBLANK(B1891),"",IF(P1891="b",O1891,IF(P1891="a","")))</f>
        <v/>
      </c>
      <c r="R1891" s="35" t="n">
        <f aca="false">IF(ISBLANK(B1891),"",IF( ISBLANK(O1891), , 1))</f>
        <v>0</v>
      </c>
      <c r="S1891" s="38" t="str">
        <f aca="true">IF(ISBLANK(B1891),"",IF( ISBLANK(K1891), "" , IF( ISBLANK(O1891), (TODAY()-K1891)/365, (O1891-K1891)/365)) )</f>
        <v/>
      </c>
      <c r="T1891" s="38" t="str">
        <f aca="false">IF(ISBLANK(B1891),"",IF( ISBLANK(K1891), "" , IF( ISBLANK(O1891), ($Z$41-K1891)/365, (O1891-K1891)/365)) )</f>
        <v/>
      </c>
      <c r="U1891" s="38" t="str">
        <f aca="true">IF(ISBLANK(B1891),"",IF( ISBLANK(O1891), "", (TODAY()-O1891)/365))</f>
        <v/>
      </c>
      <c r="V1891" s="38" t="str">
        <f aca="false">IF(ISBLANK(B1891),"",IF( ISBLANK(O1891), "", ($Z$41-O1891)/365))</f>
        <v/>
      </c>
    </row>
    <row r="1892" customFormat="false" ht="15" hidden="false" customHeight="false" outlineLevel="0" collapsed="false">
      <c r="A1892" s="1" t="n">
        <v>1896</v>
      </c>
      <c r="B1892" s="28" t="n">
        <v>1089</v>
      </c>
      <c r="C1892" s="29"/>
      <c r="D1892" s="30" t="str">
        <f aca="false">CONCATENATE(E1892,", ",F1892,", кв-ры: ",H1892,", агр: ",I1892,", ",W1892)</f>
        <v>, , кв-ры: 68,78,88,98,108,118,, агр: , </v>
      </c>
      <c r="E1892" s="31"/>
      <c r="F1892" s="31"/>
      <c r="G1892" s="31"/>
      <c r="H1892" s="31" t="s">
        <v>294</v>
      </c>
      <c r="I1892" s="32"/>
      <c r="J1892" s="4"/>
      <c r="K1892" s="46"/>
      <c r="L1892" s="34" t="str">
        <f aca="false">IF(ISBLANK(K1892),"a","b")</f>
        <v>a</v>
      </c>
      <c r="M1892" s="34" t="str">
        <f aca="false">IF(ISBLANK(B1892),"",IF(L1892="b",K1892,IF(L1892="a","")))</f>
        <v/>
      </c>
      <c r="N1892" s="35" t="n">
        <f aca="false">IF(ISBLANK(B1892),"",IF( ISBLANK(K1892), , IF( ISBLANK(O1892), 1,) ))</f>
        <v>0</v>
      </c>
      <c r="O1892" s="44"/>
      <c r="P1892" s="37" t="str">
        <f aca="false">IF(ISBLANK(O1892),"a","b")</f>
        <v>a</v>
      </c>
      <c r="Q1892" s="34" t="str">
        <f aca="false">IF(ISBLANK(B1892),"",IF(P1892="b",O1892,IF(P1892="a","")))</f>
        <v/>
      </c>
      <c r="R1892" s="35" t="n">
        <f aca="false">IF(ISBLANK(B1892),"",IF( ISBLANK(O1892), , 1))</f>
        <v>0</v>
      </c>
      <c r="S1892" s="38" t="str">
        <f aca="true">IF(ISBLANK(B1892),"",IF( ISBLANK(K1892), "" , IF( ISBLANK(O1892), (TODAY()-K1892)/365, (O1892-K1892)/365)) )</f>
        <v/>
      </c>
      <c r="T1892" s="38" t="str">
        <f aca="false">IF(ISBLANK(B1892),"",IF( ISBLANK(K1892), "" , IF( ISBLANK(O1892), ($Z$41-K1892)/365, (O1892-K1892)/365)) )</f>
        <v/>
      </c>
      <c r="U1892" s="38" t="str">
        <f aca="true">IF(ISBLANK(B1892),"",IF( ISBLANK(O1892), "", (TODAY()-O1892)/365))</f>
        <v/>
      </c>
      <c r="V1892" s="38" t="str">
        <f aca="false">IF(ISBLANK(B1892),"",IF( ISBLANK(O1892), "", ($Z$41-O1892)/365))</f>
        <v/>
      </c>
    </row>
    <row r="1893" customFormat="false" ht="15" hidden="false" customHeight="false" outlineLevel="0" collapsed="false">
      <c r="A1893" s="1" t="n">
        <v>1897</v>
      </c>
      <c r="B1893" s="28" t="n">
        <v>1090</v>
      </c>
      <c r="C1893" s="29"/>
      <c r="D1893" s="30" t="str">
        <f aca="false">CONCATENATE(E1893,", ",F1893,", кв-ры: ",H1893,", агр: ",I1893,", ",W1893)</f>
        <v>, , кв-ры: 69,79,89,99,109,119,, агр: , </v>
      </c>
      <c r="E1893" s="31"/>
      <c r="F1893" s="31"/>
      <c r="G1893" s="31"/>
      <c r="H1893" s="31" t="s">
        <v>295</v>
      </c>
      <c r="I1893" s="32"/>
      <c r="J1893" s="4"/>
      <c r="K1893" s="46"/>
      <c r="L1893" s="34" t="str">
        <f aca="false">IF(ISBLANK(K1893),"a","b")</f>
        <v>a</v>
      </c>
      <c r="M1893" s="34" t="str">
        <f aca="false">IF(ISBLANK(B1893),"",IF(L1893="b",K1893,IF(L1893="a","")))</f>
        <v/>
      </c>
      <c r="N1893" s="35" t="n">
        <f aca="false">IF(ISBLANK(B1893),"",IF( ISBLANK(K1893), , IF( ISBLANK(O1893), 1,) ))</f>
        <v>0</v>
      </c>
      <c r="O1893" s="44"/>
      <c r="P1893" s="37" t="str">
        <f aca="false">IF(ISBLANK(O1893),"a","b")</f>
        <v>a</v>
      </c>
      <c r="Q1893" s="34" t="str">
        <f aca="false">IF(ISBLANK(B1893),"",IF(P1893="b",O1893,IF(P1893="a","")))</f>
        <v/>
      </c>
      <c r="R1893" s="35" t="n">
        <f aca="false">IF(ISBLANK(B1893),"",IF( ISBLANK(O1893), , 1))</f>
        <v>0</v>
      </c>
      <c r="S1893" s="38" t="str">
        <f aca="true">IF(ISBLANK(B1893),"",IF( ISBLANK(K1893), "" , IF( ISBLANK(O1893), (TODAY()-K1893)/365, (O1893-K1893)/365)) )</f>
        <v/>
      </c>
      <c r="T1893" s="38" t="str">
        <f aca="false">IF(ISBLANK(B1893),"",IF( ISBLANK(K1893), "" , IF( ISBLANK(O1893), ($Z$41-K1893)/365, (O1893-K1893)/365)) )</f>
        <v/>
      </c>
      <c r="U1893" s="38" t="str">
        <f aca="true">IF(ISBLANK(B1893),"",IF( ISBLANK(O1893), "", (TODAY()-O1893)/365))</f>
        <v/>
      </c>
      <c r="V1893" s="38" t="str">
        <f aca="false">IF(ISBLANK(B1893),"",IF( ISBLANK(O1893), "", ($Z$41-O1893)/365))</f>
        <v/>
      </c>
    </row>
    <row r="1894" customFormat="false" ht="15" hidden="false" customHeight="false" outlineLevel="0" collapsed="false">
      <c r="A1894" s="1" t="n">
        <v>1898</v>
      </c>
      <c r="B1894" s="28" t="n">
        <v>1091</v>
      </c>
      <c r="C1894" s="29"/>
      <c r="D1894" s="30" t="str">
        <f aca="false">CONCATENATE(E1894,", ",F1894,", кв-ры: ",H1894,", агр: ",I1894,", ",W1894)</f>
        <v>, , кв-ры: 70,80,90,100,110,, агр: , </v>
      </c>
      <c r="E1894" s="31"/>
      <c r="F1894" s="31"/>
      <c r="G1894" s="31"/>
      <c r="H1894" s="31" t="s">
        <v>256</v>
      </c>
      <c r="I1894" s="32"/>
      <c r="J1894" s="4"/>
      <c r="K1894" s="46"/>
      <c r="L1894" s="34" t="str">
        <f aca="false">IF(ISBLANK(K1894),"a","b")</f>
        <v>a</v>
      </c>
      <c r="M1894" s="34" t="str">
        <f aca="false">IF(ISBLANK(B1894),"",IF(L1894="b",K1894,IF(L1894="a","")))</f>
        <v/>
      </c>
      <c r="N1894" s="35" t="n">
        <f aca="false">IF(ISBLANK(B1894),"",IF( ISBLANK(K1894), , IF( ISBLANK(O1894), 1,) ))</f>
        <v>0</v>
      </c>
      <c r="O1894" s="44"/>
      <c r="P1894" s="37" t="str">
        <f aca="false">IF(ISBLANK(O1894),"a","b")</f>
        <v>a</v>
      </c>
      <c r="Q1894" s="34" t="str">
        <f aca="false">IF(ISBLANK(B1894),"",IF(P1894="b",O1894,IF(P1894="a","")))</f>
        <v/>
      </c>
      <c r="R1894" s="35" t="n">
        <f aca="false">IF(ISBLANK(B1894),"",IF( ISBLANK(O1894), , 1))</f>
        <v>0</v>
      </c>
      <c r="S1894" s="38" t="str">
        <f aca="true">IF(ISBLANK(B1894),"",IF( ISBLANK(K1894), "" , IF( ISBLANK(O1894), (TODAY()-K1894)/365, (O1894-K1894)/365)) )</f>
        <v/>
      </c>
      <c r="T1894" s="38" t="str">
        <f aca="false">IF(ISBLANK(B1894),"",IF( ISBLANK(K1894), "" , IF( ISBLANK(O1894), ($Z$41-K1894)/365, (O1894-K1894)/365)) )</f>
        <v/>
      </c>
      <c r="U1894" s="38" t="str">
        <f aca="true">IF(ISBLANK(B1894),"",IF( ISBLANK(O1894), "", (TODAY()-O1894)/365))</f>
        <v/>
      </c>
      <c r="V1894" s="38" t="str">
        <f aca="false">IF(ISBLANK(B1894),"",IF( ISBLANK(O1894), "", ($Z$41-O1894)/365))</f>
        <v/>
      </c>
    </row>
    <row r="1895" customFormat="false" ht="15" hidden="false" customHeight="false" outlineLevel="0" collapsed="false">
      <c r="A1895" s="1" t="n">
        <v>1899</v>
      </c>
      <c r="B1895" s="28" t="n">
        <v>1092</v>
      </c>
      <c r="C1895" s="29" t="n">
        <v>20</v>
      </c>
      <c r="D1895" s="30" t="str">
        <f aca="false">CONCATENATE(E1895,", ",F1895,", кв-ры: ",H1895,", агр: ",I1895,", ",W1895)</f>
        <v> Чапаева, 21, кв-ры: 1,11,21,, агр: Общежитие, </v>
      </c>
      <c r="E1895" s="31" t="s">
        <v>281</v>
      </c>
      <c r="F1895" s="31" t="n">
        <v>21</v>
      </c>
      <c r="G1895" s="31" t="s">
        <v>296</v>
      </c>
      <c r="H1895" s="31" t="s">
        <v>88</v>
      </c>
      <c r="I1895" s="32" t="s">
        <v>161</v>
      </c>
      <c r="J1895" s="4"/>
      <c r="K1895" s="46"/>
      <c r="L1895" s="34" t="str">
        <f aca="false">IF(ISBLANK(K1895),"a","b")</f>
        <v>a</v>
      </c>
      <c r="M1895" s="34" t="str">
        <f aca="false">IF(ISBLANK(B1895),"",IF(L1895="b",K1895,IF(L1895="a","")))</f>
        <v/>
      </c>
      <c r="N1895" s="35" t="n">
        <f aca="false">IF(ISBLANK(B1895),"",IF( ISBLANK(K1895), , IF( ISBLANK(O1895), 1,) ))</f>
        <v>0</v>
      </c>
      <c r="O1895" s="44"/>
      <c r="P1895" s="37" t="str">
        <f aca="false">IF(ISBLANK(O1895),"a","b")</f>
        <v>a</v>
      </c>
      <c r="Q1895" s="34" t="str">
        <f aca="false">IF(ISBLANK(B1895),"",IF(P1895="b",O1895,IF(P1895="a","")))</f>
        <v/>
      </c>
      <c r="R1895" s="35" t="n">
        <f aca="false">IF(ISBLANK(B1895),"",IF( ISBLANK(O1895), , 1))</f>
        <v>0</v>
      </c>
      <c r="S1895" s="38" t="str">
        <f aca="true">IF(ISBLANK(B1895),"",IF( ISBLANK(K1895), "" , IF( ISBLANK(O1895), (TODAY()-K1895)/365, (O1895-K1895)/365)) )</f>
        <v/>
      </c>
      <c r="T1895" s="38" t="str">
        <f aca="false">IF(ISBLANK(B1895),"",IF( ISBLANK(K1895), "" , IF( ISBLANK(O1895), ($Z$41-K1895)/365, (O1895-K1895)/365)) )</f>
        <v/>
      </c>
      <c r="U1895" s="38" t="str">
        <f aca="true">IF(ISBLANK(B1895),"",IF( ISBLANK(O1895), "", (TODAY()-O1895)/365))</f>
        <v/>
      </c>
      <c r="V1895" s="38" t="str">
        <f aca="false">IF(ISBLANK(B1895),"",IF( ISBLANK(O1895), "", ($Z$41-O1895)/365))</f>
        <v/>
      </c>
    </row>
    <row r="1896" customFormat="false" ht="15" hidden="false" customHeight="false" outlineLevel="0" collapsed="false">
      <c r="A1896" s="1" t="n">
        <v>1900</v>
      </c>
      <c r="B1896" s="28" t="n">
        <v>1093</v>
      </c>
      <c r="C1896" s="29"/>
      <c r="D1896" s="30" t="str">
        <f aca="false">CONCATENATE(E1896,", ",F1896,", кв-ры: ",H1896,", агр: ",I1896,", ",W1896)</f>
        <v>, , кв-ры: 2,12,22,, агр: , </v>
      </c>
      <c r="E1896" s="31"/>
      <c r="F1896" s="31"/>
      <c r="G1896" s="31"/>
      <c r="H1896" s="31" t="s">
        <v>89</v>
      </c>
      <c r="I1896" s="32"/>
      <c r="J1896" s="4"/>
      <c r="K1896" s="46"/>
      <c r="L1896" s="34" t="str">
        <f aca="false">IF(ISBLANK(K1896),"a","b")</f>
        <v>a</v>
      </c>
      <c r="M1896" s="34" t="str">
        <f aca="false">IF(ISBLANK(B1896),"",IF(L1896="b",K1896,IF(L1896="a","")))</f>
        <v/>
      </c>
      <c r="N1896" s="35" t="n">
        <f aca="false">IF(ISBLANK(B1896),"",IF( ISBLANK(K1896), , IF( ISBLANK(O1896), 1,) ))</f>
        <v>0</v>
      </c>
      <c r="O1896" s="44"/>
      <c r="P1896" s="37" t="str">
        <f aca="false">IF(ISBLANK(O1896),"a","b")</f>
        <v>a</v>
      </c>
      <c r="Q1896" s="34" t="str">
        <f aca="false">IF(ISBLANK(B1896),"",IF(P1896="b",O1896,IF(P1896="a","")))</f>
        <v/>
      </c>
      <c r="R1896" s="35" t="n">
        <f aca="false">IF(ISBLANK(B1896),"",IF( ISBLANK(O1896), , 1))</f>
        <v>0</v>
      </c>
      <c r="S1896" s="38" t="str">
        <f aca="true">IF(ISBLANK(B1896),"",IF( ISBLANK(K1896), "" , IF( ISBLANK(O1896), (TODAY()-K1896)/365, (O1896-K1896)/365)) )</f>
        <v/>
      </c>
      <c r="T1896" s="38" t="str">
        <f aca="false">IF(ISBLANK(B1896),"",IF( ISBLANK(K1896), "" , IF( ISBLANK(O1896), ($Z$41-K1896)/365, (O1896-K1896)/365)) )</f>
        <v/>
      </c>
      <c r="U1896" s="38" t="str">
        <f aca="true">IF(ISBLANK(B1896),"",IF( ISBLANK(O1896), "", (TODAY()-O1896)/365))</f>
        <v/>
      </c>
      <c r="V1896" s="38" t="str">
        <f aca="false">IF(ISBLANK(B1896),"",IF( ISBLANK(O1896), "", ($Z$41-O1896)/365))</f>
        <v/>
      </c>
    </row>
    <row r="1897" customFormat="false" ht="15" hidden="false" customHeight="false" outlineLevel="0" collapsed="false">
      <c r="A1897" s="1" t="n">
        <v>1901</v>
      </c>
      <c r="B1897" s="28" t="n">
        <v>1094</v>
      </c>
      <c r="C1897" s="29"/>
      <c r="D1897" s="30" t="str">
        <f aca="false">CONCATENATE(E1897,", ",F1897,", кв-ры: ",H1897,", агр: ",I1897,", ",W1897)</f>
        <v>, , кв-ры: 3,13,23,, агр: , </v>
      </c>
      <c r="E1897" s="31"/>
      <c r="F1897" s="31"/>
      <c r="G1897" s="31"/>
      <c r="H1897" s="31" t="s">
        <v>90</v>
      </c>
      <c r="I1897" s="32"/>
      <c r="J1897" s="4"/>
      <c r="K1897" s="46"/>
      <c r="L1897" s="34" t="str">
        <f aca="false">IF(ISBLANK(K1897),"a","b")</f>
        <v>a</v>
      </c>
      <c r="M1897" s="34" t="str">
        <f aca="false">IF(ISBLANK(B1897),"",IF(L1897="b",K1897,IF(L1897="a","")))</f>
        <v/>
      </c>
      <c r="N1897" s="35" t="n">
        <f aca="false">IF(ISBLANK(B1897),"",IF( ISBLANK(K1897), , IF( ISBLANK(O1897), 1,) ))</f>
        <v>0</v>
      </c>
      <c r="O1897" s="44"/>
      <c r="P1897" s="37" t="str">
        <f aca="false">IF(ISBLANK(O1897),"a","b")</f>
        <v>a</v>
      </c>
      <c r="Q1897" s="34" t="str">
        <f aca="false">IF(ISBLANK(B1897),"",IF(P1897="b",O1897,IF(P1897="a","")))</f>
        <v/>
      </c>
      <c r="R1897" s="35" t="n">
        <f aca="false">IF(ISBLANK(B1897),"",IF( ISBLANK(O1897), , 1))</f>
        <v>0</v>
      </c>
      <c r="S1897" s="38" t="str">
        <f aca="true">IF(ISBLANK(B1897),"",IF( ISBLANK(K1897), "" , IF( ISBLANK(O1897), (TODAY()-K1897)/365, (O1897-K1897)/365)) )</f>
        <v/>
      </c>
      <c r="T1897" s="38" t="str">
        <f aca="false">IF(ISBLANK(B1897),"",IF( ISBLANK(K1897), "" , IF( ISBLANK(O1897), ($Z$41-K1897)/365, (O1897-K1897)/365)) )</f>
        <v/>
      </c>
      <c r="U1897" s="38" t="str">
        <f aca="true">IF(ISBLANK(B1897),"",IF( ISBLANK(O1897), "", (TODAY()-O1897)/365))</f>
        <v/>
      </c>
      <c r="V1897" s="38" t="str">
        <f aca="false">IF(ISBLANK(B1897),"",IF( ISBLANK(O1897), "", ($Z$41-O1897)/365))</f>
        <v/>
      </c>
    </row>
    <row r="1898" customFormat="false" ht="15" hidden="false" customHeight="false" outlineLevel="0" collapsed="false">
      <c r="A1898" s="1" t="n">
        <v>1902</v>
      </c>
      <c r="B1898" s="28" t="n">
        <v>1095</v>
      </c>
      <c r="C1898" s="29"/>
      <c r="D1898" s="30" t="str">
        <f aca="false">CONCATENATE(E1898,", ",F1898,", кв-ры: ",H1898,", агр: ",I1898,", ",W1898)</f>
        <v>, , кв-ры: 10,20,, агр: , </v>
      </c>
      <c r="E1898" s="31"/>
      <c r="F1898" s="31"/>
      <c r="G1898" s="31"/>
      <c r="H1898" s="31" t="s">
        <v>95</v>
      </c>
      <c r="I1898" s="32"/>
      <c r="J1898" s="4"/>
      <c r="K1898" s="46"/>
      <c r="L1898" s="34" t="str">
        <f aca="false">IF(ISBLANK(K1898),"a","b")</f>
        <v>a</v>
      </c>
      <c r="M1898" s="34" t="str">
        <f aca="false">IF(ISBLANK(B1898),"",IF(L1898="b",K1898,IF(L1898="a","")))</f>
        <v/>
      </c>
      <c r="N1898" s="35" t="n">
        <f aca="false">IF(ISBLANK(B1898),"",IF( ISBLANK(K1898), , IF( ISBLANK(O1898), 1,) ))</f>
        <v>0</v>
      </c>
      <c r="O1898" s="44"/>
      <c r="P1898" s="37" t="str">
        <f aca="false">IF(ISBLANK(O1898),"a","b")</f>
        <v>a</v>
      </c>
      <c r="Q1898" s="34" t="str">
        <f aca="false">IF(ISBLANK(B1898),"",IF(P1898="b",O1898,IF(P1898="a","")))</f>
        <v/>
      </c>
      <c r="R1898" s="35" t="n">
        <f aca="false">IF(ISBLANK(B1898),"",IF( ISBLANK(O1898), , 1))</f>
        <v>0</v>
      </c>
      <c r="S1898" s="38" t="str">
        <f aca="true">IF(ISBLANK(B1898),"",IF( ISBLANK(K1898), "" , IF( ISBLANK(O1898), (TODAY()-K1898)/365, (O1898-K1898)/365)) )</f>
        <v/>
      </c>
      <c r="T1898" s="38" t="str">
        <f aca="false">IF(ISBLANK(B1898),"",IF( ISBLANK(K1898), "" , IF( ISBLANK(O1898), ($Z$41-K1898)/365, (O1898-K1898)/365)) )</f>
        <v/>
      </c>
      <c r="U1898" s="38" t="str">
        <f aca="true">IF(ISBLANK(B1898),"",IF( ISBLANK(O1898), "", (TODAY()-O1898)/365))</f>
        <v/>
      </c>
      <c r="V1898" s="38" t="str">
        <f aca="false">IF(ISBLANK(B1898),"",IF( ISBLANK(O1898), "", ($Z$41-O1898)/365))</f>
        <v/>
      </c>
    </row>
    <row r="1899" customFormat="false" ht="15" hidden="false" customHeight="false" outlineLevel="0" collapsed="false">
      <c r="A1899" s="1" t="n">
        <v>1903</v>
      </c>
      <c r="B1899" s="28" t="n">
        <v>1096</v>
      </c>
      <c r="C1899" s="29" t="n">
        <v>21</v>
      </c>
      <c r="D1899" s="30" t="str">
        <f aca="false">CONCATENATE(E1899,", ",F1899,", кв-ры: ",H1899,", агр: ",I1899,", ",W1899)</f>
        <v> Чапаева, 23, кв-ры: 1,11,21,31,41,51,, агр: , </v>
      </c>
      <c r="E1899" s="31" t="s">
        <v>281</v>
      </c>
      <c r="F1899" s="31" t="n">
        <v>23</v>
      </c>
      <c r="G1899" s="31" t="n">
        <v>60</v>
      </c>
      <c r="H1899" s="31" t="s">
        <v>77</v>
      </c>
      <c r="I1899" s="32"/>
      <c r="J1899" s="4"/>
      <c r="K1899" s="46"/>
      <c r="L1899" s="34" t="str">
        <f aca="false">IF(ISBLANK(K1899),"a","b")</f>
        <v>a</v>
      </c>
      <c r="M1899" s="34" t="str">
        <f aca="false">IF(ISBLANK(B1899),"",IF(L1899="b",K1899,IF(L1899="a","")))</f>
        <v/>
      </c>
      <c r="N1899" s="35" t="n">
        <f aca="false">IF(ISBLANK(B1899),"",IF( ISBLANK(K1899), , IF( ISBLANK(O1899), 1,) ))</f>
        <v>0</v>
      </c>
      <c r="O1899" s="44"/>
      <c r="P1899" s="37" t="str">
        <f aca="false">IF(ISBLANK(O1899),"a","b")</f>
        <v>a</v>
      </c>
      <c r="Q1899" s="34" t="str">
        <f aca="false">IF(ISBLANK(B1899),"",IF(P1899="b",O1899,IF(P1899="a","")))</f>
        <v/>
      </c>
      <c r="R1899" s="35" t="n">
        <f aca="false">IF(ISBLANK(B1899),"",IF( ISBLANK(O1899), , 1))</f>
        <v>0</v>
      </c>
      <c r="S1899" s="38" t="str">
        <f aca="true">IF(ISBLANK(B1899),"",IF( ISBLANK(K1899), "" , IF( ISBLANK(O1899), (TODAY()-K1899)/365, (O1899-K1899)/365)) )</f>
        <v/>
      </c>
      <c r="T1899" s="38" t="str">
        <f aca="false">IF(ISBLANK(B1899),"",IF( ISBLANK(K1899), "" , IF( ISBLANK(O1899), ($Z$41-K1899)/365, (O1899-K1899)/365)) )</f>
        <v/>
      </c>
      <c r="U1899" s="38" t="str">
        <f aca="true">IF(ISBLANK(B1899),"",IF( ISBLANK(O1899), "", (TODAY()-O1899)/365))</f>
        <v/>
      </c>
      <c r="V1899" s="38" t="str">
        <f aca="false">IF(ISBLANK(B1899),"",IF( ISBLANK(O1899), "", ($Z$41-O1899)/365))</f>
        <v/>
      </c>
    </row>
    <row r="1900" customFormat="false" ht="15" hidden="false" customHeight="false" outlineLevel="0" collapsed="false">
      <c r="A1900" s="1" t="n">
        <v>1904</v>
      </c>
      <c r="B1900" s="28" t="n">
        <v>1097</v>
      </c>
      <c r="C1900" s="29"/>
      <c r="D1900" s="30" t="str">
        <f aca="false">CONCATENATE(E1900,", ",F1900,", кв-ры: ",H1900,", агр: ",I1900,", ",W1900)</f>
        <v>, , кв-ры: 2,12,22,32,42,52,, агр: , </v>
      </c>
      <c r="E1900" s="31"/>
      <c r="F1900" s="31"/>
      <c r="G1900" s="31"/>
      <c r="H1900" s="31" t="s">
        <v>78</v>
      </c>
      <c r="I1900" s="32"/>
      <c r="J1900" s="4"/>
      <c r="K1900" s="46"/>
      <c r="L1900" s="34" t="str">
        <f aca="false">IF(ISBLANK(K1900),"a","b")</f>
        <v>a</v>
      </c>
      <c r="M1900" s="34" t="str">
        <f aca="false">IF(ISBLANK(B1900),"",IF(L1900="b",K1900,IF(L1900="a","")))</f>
        <v/>
      </c>
      <c r="N1900" s="35" t="n">
        <f aca="false">IF(ISBLANK(B1900),"",IF( ISBLANK(K1900), , IF( ISBLANK(O1900), 1,) ))</f>
        <v>0</v>
      </c>
      <c r="O1900" s="44"/>
      <c r="P1900" s="37" t="str">
        <f aca="false">IF(ISBLANK(O1900),"a","b")</f>
        <v>a</v>
      </c>
      <c r="Q1900" s="34" t="str">
        <f aca="false">IF(ISBLANK(B1900),"",IF(P1900="b",O1900,IF(P1900="a","")))</f>
        <v/>
      </c>
      <c r="R1900" s="35" t="n">
        <f aca="false">IF(ISBLANK(B1900),"",IF( ISBLANK(O1900), , 1))</f>
        <v>0</v>
      </c>
      <c r="S1900" s="38" t="str">
        <f aca="true">IF(ISBLANK(B1900),"",IF( ISBLANK(K1900), "" , IF( ISBLANK(O1900), (TODAY()-K1900)/365, (O1900-K1900)/365)) )</f>
        <v/>
      </c>
      <c r="T1900" s="38" t="str">
        <f aca="false">IF(ISBLANK(B1900),"",IF( ISBLANK(K1900), "" , IF( ISBLANK(O1900), ($Z$41-K1900)/365, (O1900-K1900)/365)) )</f>
        <v/>
      </c>
      <c r="U1900" s="38" t="str">
        <f aca="true">IF(ISBLANK(B1900),"",IF( ISBLANK(O1900), "", (TODAY()-O1900)/365))</f>
        <v/>
      </c>
      <c r="V1900" s="38" t="str">
        <f aca="false">IF(ISBLANK(B1900),"",IF( ISBLANK(O1900), "", ($Z$41-O1900)/365))</f>
        <v/>
      </c>
    </row>
    <row r="1901" customFormat="false" ht="15" hidden="false" customHeight="false" outlineLevel="0" collapsed="false">
      <c r="A1901" s="1" t="n">
        <v>1905</v>
      </c>
      <c r="B1901" s="28" t="n">
        <v>1098</v>
      </c>
      <c r="C1901" s="29"/>
      <c r="D1901" s="30" t="str">
        <f aca="false">CONCATENATE(E1901,", ",F1901,", кв-ры: ",H1901,", агр: ",I1901,", ",W1901)</f>
        <v>, , кв-ры: 3,13,23,33,43,53,, агр: , </v>
      </c>
      <c r="E1901" s="31"/>
      <c r="F1901" s="31"/>
      <c r="G1901" s="31"/>
      <c r="H1901" s="31" t="s">
        <v>79</v>
      </c>
      <c r="I1901" s="32"/>
      <c r="J1901" s="4"/>
      <c r="K1901" s="46"/>
      <c r="L1901" s="34" t="str">
        <f aca="false">IF(ISBLANK(K1901),"a","b")</f>
        <v>a</v>
      </c>
      <c r="M1901" s="34" t="str">
        <f aca="false">IF(ISBLANK(B1901),"",IF(L1901="b",K1901,IF(L1901="a","")))</f>
        <v/>
      </c>
      <c r="N1901" s="35" t="n">
        <f aca="false">IF(ISBLANK(B1901),"",IF( ISBLANK(K1901), , IF( ISBLANK(O1901), 1,) ))</f>
        <v>0</v>
      </c>
      <c r="O1901" s="44"/>
      <c r="P1901" s="37" t="str">
        <f aca="false">IF(ISBLANK(O1901),"a","b")</f>
        <v>a</v>
      </c>
      <c r="Q1901" s="34" t="str">
        <f aca="false">IF(ISBLANK(B1901),"",IF(P1901="b",O1901,IF(P1901="a","")))</f>
        <v/>
      </c>
      <c r="R1901" s="35" t="n">
        <f aca="false">IF(ISBLANK(B1901),"",IF( ISBLANK(O1901), , 1))</f>
        <v>0</v>
      </c>
      <c r="S1901" s="38" t="str">
        <f aca="true">IF(ISBLANK(B1901),"",IF( ISBLANK(K1901), "" , IF( ISBLANK(O1901), (TODAY()-K1901)/365, (O1901-K1901)/365)) )</f>
        <v/>
      </c>
      <c r="T1901" s="38" t="str">
        <f aca="false">IF(ISBLANK(B1901),"",IF( ISBLANK(K1901), "" , IF( ISBLANK(O1901), ($Z$41-K1901)/365, (O1901-K1901)/365)) )</f>
        <v/>
      </c>
      <c r="U1901" s="38" t="str">
        <f aca="true">IF(ISBLANK(B1901),"",IF( ISBLANK(O1901), "", (TODAY()-O1901)/365))</f>
        <v/>
      </c>
      <c r="V1901" s="38" t="str">
        <f aca="false">IF(ISBLANK(B1901),"",IF( ISBLANK(O1901), "", ($Z$41-O1901)/365))</f>
        <v/>
      </c>
    </row>
    <row r="1902" customFormat="false" ht="15" hidden="false" customHeight="false" outlineLevel="0" collapsed="false">
      <c r="A1902" s="1" t="n">
        <v>1906</v>
      </c>
      <c r="B1902" s="28" t="n">
        <v>1099</v>
      </c>
      <c r="C1902" s="29"/>
      <c r="D1902" s="30" t="str">
        <f aca="false">CONCATENATE(E1902,", ",F1902,", кв-ры: ",H1902,", агр: ",I1902,", ",W1902)</f>
        <v>, , кв-ры: 4,14,24,34,44,54,, агр: , </v>
      </c>
      <c r="E1902" s="31"/>
      <c r="F1902" s="31"/>
      <c r="G1902" s="31"/>
      <c r="H1902" s="31" t="s">
        <v>80</v>
      </c>
      <c r="I1902" s="32"/>
      <c r="J1902" s="4"/>
      <c r="K1902" s="46"/>
      <c r="L1902" s="34" t="str">
        <f aca="false">IF(ISBLANK(K1902),"a","b")</f>
        <v>a</v>
      </c>
      <c r="M1902" s="34" t="str">
        <f aca="false">IF(ISBLANK(B1902),"",IF(L1902="b",K1902,IF(L1902="a","")))</f>
        <v/>
      </c>
      <c r="N1902" s="35" t="n">
        <f aca="false">IF(ISBLANK(B1902),"",IF( ISBLANK(K1902), , IF( ISBLANK(O1902), 1,) ))</f>
        <v>0</v>
      </c>
      <c r="O1902" s="44"/>
      <c r="P1902" s="37" t="str">
        <f aca="false">IF(ISBLANK(O1902),"a","b")</f>
        <v>a</v>
      </c>
      <c r="Q1902" s="34" t="str">
        <f aca="false">IF(ISBLANK(B1902),"",IF(P1902="b",O1902,IF(P1902="a","")))</f>
        <v/>
      </c>
      <c r="R1902" s="35" t="n">
        <f aca="false">IF(ISBLANK(B1902),"",IF( ISBLANK(O1902), , 1))</f>
        <v>0</v>
      </c>
      <c r="S1902" s="38" t="str">
        <f aca="true">IF(ISBLANK(B1902),"",IF( ISBLANK(K1902), "" , IF( ISBLANK(O1902), (TODAY()-K1902)/365, (O1902-K1902)/365)) )</f>
        <v/>
      </c>
      <c r="T1902" s="38" t="str">
        <f aca="false">IF(ISBLANK(B1902),"",IF( ISBLANK(K1902), "" , IF( ISBLANK(O1902), ($Z$41-K1902)/365, (O1902-K1902)/365)) )</f>
        <v/>
      </c>
      <c r="U1902" s="38" t="str">
        <f aca="true">IF(ISBLANK(B1902),"",IF( ISBLANK(O1902), "", (TODAY()-O1902)/365))</f>
        <v/>
      </c>
      <c r="V1902" s="38" t="str">
        <f aca="false">IF(ISBLANK(B1902),"",IF( ISBLANK(O1902), "", ($Z$41-O1902)/365))</f>
        <v/>
      </c>
    </row>
    <row r="1903" customFormat="false" ht="15" hidden="false" customHeight="false" outlineLevel="0" collapsed="false">
      <c r="A1903" s="1" t="n">
        <v>1907</v>
      </c>
      <c r="B1903" s="28" t="n">
        <v>1100</v>
      </c>
      <c r="C1903" s="29"/>
      <c r="D1903" s="30" t="str">
        <f aca="false">CONCATENATE(E1903,", ",F1903,", кв-ры: ",H1903,", агр: ",I1903,", ",W1903)</f>
        <v>, , кв-ры: 5,15,25,35,45,55,, агр: , </v>
      </c>
      <c r="E1903" s="31"/>
      <c r="F1903" s="31"/>
      <c r="G1903" s="31"/>
      <c r="H1903" s="31" t="s">
        <v>54</v>
      </c>
      <c r="I1903" s="32"/>
      <c r="J1903" s="4"/>
      <c r="K1903" s="46"/>
      <c r="L1903" s="34" t="str">
        <f aca="false">IF(ISBLANK(K1903),"a","b")</f>
        <v>a</v>
      </c>
      <c r="M1903" s="34" t="str">
        <f aca="false">IF(ISBLANK(B1903),"",IF(L1903="b",K1903,IF(L1903="a","")))</f>
        <v/>
      </c>
      <c r="N1903" s="35" t="n">
        <f aca="false">IF(ISBLANK(B1903),"",IF( ISBLANK(K1903), , IF( ISBLANK(O1903), 1,) ))</f>
        <v>0</v>
      </c>
      <c r="O1903" s="44"/>
      <c r="P1903" s="37" t="str">
        <f aca="false">IF(ISBLANK(O1903),"a","b")</f>
        <v>a</v>
      </c>
      <c r="Q1903" s="34" t="str">
        <f aca="false">IF(ISBLANK(B1903),"",IF(P1903="b",O1903,IF(P1903="a","")))</f>
        <v/>
      </c>
      <c r="R1903" s="35" t="n">
        <f aca="false">IF(ISBLANK(B1903),"",IF( ISBLANK(O1903), , 1))</f>
        <v>0</v>
      </c>
      <c r="S1903" s="38" t="str">
        <f aca="true">IF(ISBLANK(B1903),"",IF( ISBLANK(K1903), "" , IF( ISBLANK(O1903), (TODAY()-K1903)/365, (O1903-K1903)/365)) )</f>
        <v/>
      </c>
      <c r="T1903" s="38" t="str">
        <f aca="false">IF(ISBLANK(B1903),"",IF( ISBLANK(K1903), "" , IF( ISBLANK(O1903), ($Z$41-K1903)/365, (O1903-K1903)/365)) )</f>
        <v/>
      </c>
      <c r="U1903" s="38" t="str">
        <f aca="true">IF(ISBLANK(B1903),"",IF( ISBLANK(O1903), "", (TODAY()-O1903)/365))</f>
        <v/>
      </c>
      <c r="V1903" s="38" t="str">
        <f aca="false">IF(ISBLANK(B1903),"",IF( ISBLANK(O1903), "", ($Z$41-O1903)/365))</f>
        <v/>
      </c>
    </row>
    <row r="1904" customFormat="false" ht="15" hidden="false" customHeight="false" outlineLevel="0" collapsed="false">
      <c r="A1904" s="1" t="n">
        <v>1908</v>
      </c>
      <c r="B1904" s="28" t="n">
        <v>1101</v>
      </c>
      <c r="C1904" s="29"/>
      <c r="D1904" s="30" t="str">
        <f aca="false">CONCATENATE(E1904,", ",F1904,", кв-ры: ",H1904,", агр: ",I1904,", ",W1904)</f>
        <v>, , кв-ры: 6,16,26,36,46,56,, агр: , </v>
      </c>
      <c r="E1904" s="31"/>
      <c r="F1904" s="31"/>
      <c r="G1904" s="31"/>
      <c r="H1904" s="31" t="s">
        <v>55</v>
      </c>
      <c r="I1904" s="32"/>
      <c r="J1904" s="4"/>
      <c r="K1904" s="46"/>
      <c r="L1904" s="34" t="str">
        <f aca="false">IF(ISBLANK(K1904),"a","b")</f>
        <v>a</v>
      </c>
      <c r="M1904" s="34" t="str">
        <f aca="false">IF(ISBLANK(B1904),"",IF(L1904="b",K1904,IF(L1904="a","")))</f>
        <v/>
      </c>
      <c r="N1904" s="35" t="n">
        <f aca="false">IF(ISBLANK(B1904),"",IF( ISBLANK(K1904), , IF( ISBLANK(O1904), 1,) ))</f>
        <v>0</v>
      </c>
      <c r="O1904" s="44"/>
      <c r="P1904" s="37" t="str">
        <f aca="false">IF(ISBLANK(O1904),"a","b")</f>
        <v>a</v>
      </c>
      <c r="Q1904" s="34" t="str">
        <f aca="false">IF(ISBLANK(B1904),"",IF(P1904="b",O1904,IF(P1904="a","")))</f>
        <v/>
      </c>
      <c r="R1904" s="35" t="n">
        <f aca="false">IF(ISBLANK(B1904),"",IF( ISBLANK(O1904), , 1))</f>
        <v>0</v>
      </c>
      <c r="S1904" s="38" t="str">
        <f aca="true">IF(ISBLANK(B1904),"",IF( ISBLANK(K1904), "" , IF( ISBLANK(O1904), (TODAY()-K1904)/365, (O1904-K1904)/365)) )</f>
        <v/>
      </c>
      <c r="T1904" s="38" t="str">
        <f aca="false">IF(ISBLANK(B1904),"",IF( ISBLANK(K1904), "" , IF( ISBLANK(O1904), ($Z$41-K1904)/365, (O1904-K1904)/365)) )</f>
        <v/>
      </c>
      <c r="U1904" s="38" t="str">
        <f aca="true">IF(ISBLANK(B1904),"",IF( ISBLANK(O1904), "", (TODAY()-O1904)/365))</f>
        <v/>
      </c>
      <c r="V1904" s="38" t="str">
        <f aca="false">IF(ISBLANK(B1904),"",IF( ISBLANK(O1904), "", ($Z$41-O1904)/365))</f>
        <v/>
      </c>
    </row>
    <row r="1905" customFormat="false" ht="15" hidden="false" customHeight="false" outlineLevel="0" collapsed="false">
      <c r="A1905" s="1" t="n">
        <v>1909</v>
      </c>
      <c r="B1905" s="28" t="n">
        <v>1102</v>
      </c>
      <c r="C1905" s="29"/>
      <c r="D1905" s="30" t="str">
        <f aca="false">CONCATENATE(E1905,", ",F1905,", кв-ры: ",H1905,", агр: ",I1905,", ",W1905)</f>
        <v>, , кв-ры: 7,17,27,37,47,57,, агр: , </v>
      </c>
      <c r="E1905" s="31"/>
      <c r="F1905" s="31"/>
      <c r="G1905" s="31"/>
      <c r="H1905" s="31" t="s">
        <v>56</v>
      </c>
      <c r="I1905" s="32"/>
      <c r="J1905" s="4"/>
      <c r="K1905" s="46"/>
      <c r="L1905" s="34" t="str">
        <f aca="false">IF(ISBLANK(K1905),"a","b")</f>
        <v>a</v>
      </c>
      <c r="M1905" s="34" t="str">
        <f aca="false">IF(ISBLANK(B1905),"",IF(L1905="b",K1905,IF(L1905="a","")))</f>
        <v/>
      </c>
      <c r="N1905" s="35" t="n">
        <f aca="false">IF(ISBLANK(B1905),"",IF( ISBLANK(K1905), , IF( ISBLANK(O1905), 1,) ))</f>
        <v>0</v>
      </c>
      <c r="O1905" s="44"/>
      <c r="P1905" s="37" t="str">
        <f aca="false">IF(ISBLANK(O1905),"a","b")</f>
        <v>a</v>
      </c>
      <c r="Q1905" s="34" t="str">
        <f aca="false">IF(ISBLANK(B1905),"",IF(P1905="b",O1905,IF(P1905="a","")))</f>
        <v/>
      </c>
      <c r="R1905" s="35" t="n">
        <f aca="false">IF(ISBLANK(B1905),"",IF( ISBLANK(O1905), , 1))</f>
        <v>0</v>
      </c>
      <c r="S1905" s="38" t="str">
        <f aca="true">IF(ISBLANK(B1905),"",IF( ISBLANK(K1905), "" , IF( ISBLANK(O1905), (TODAY()-K1905)/365, (O1905-K1905)/365)) )</f>
        <v/>
      </c>
      <c r="T1905" s="38" t="str">
        <f aca="false">IF(ISBLANK(B1905),"",IF( ISBLANK(K1905), "" , IF( ISBLANK(O1905), ($Z$41-K1905)/365, (O1905-K1905)/365)) )</f>
        <v/>
      </c>
      <c r="U1905" s="38" t="str">
        <f aca="true">IF(ISBLANK(B1905),"",IF( ISBLANK(O1905), "", (TODAY()-O1905)/365))</f>
        <v/>
      </c>
      <c r="V1905" s="38" t="str">
        <f aca="false">IF(ISBLANK(B1905),"",IF( ISBLANK(O1905), "", ($Z$41-O1905)/365))</f>
        <v/>
      </c>
    </row>
    <row r="1906" customFormat="false" ht="15" hidden="false" customHeight="false" outlineLevel="0" collapsed="false">
      <c r="A1906" s="1" t="n">
        <v>1910</v>
      </c>
      <c r="B1906" s="28" t="n">
        <v>1103</v>
      </c>
      <c r="C1906" s="29"/>
      <c r="D1906" s="30" t="str">
        <f aca="false">CONCATENATE(E1906,", ",F1906,", кв-ры: ",H1906,", агр: ",I1906,", ",W1906)</f>
        <v>, , кв-ры: 8,18,28,38,48,58,, агр: , </v>
      </c>
      <c r="E1906" s="31"/>
      <c r="F1906" s="31"/>
      <c r="G1906" s="31"/>
      <c r="H1906" s="31" t="s">
        <v>57</v>
      </c>
      <c r="I1906" s="32"/>
      <c r="J1906" s="4"/>
      <c r="K1906" s="46"/>
      <c r="L1906" s="34" t="str">
        <f aca="false">IF(ISBLANK(K1906),"a","b")</f>
        <v>a</v>
      </c>
      <c r="M1906" s="34" t="str">
        <f aca="false">IF(ISBLANK(B1906),"",IF(L1906="b",K1906,IF(L1906="a","")))</f>
        <v/>
      </c>
      <c r="N1906" s="35" t="n">
        <f aca="false">IF(ISBLANK(B1906),"",IF( ISBLANK(K1906), , IF( ISBLANK(O1906), 1,) ))</f>
        <v>0</v>
      </c>
      <c r="O1906" s="44"/>
      <c r="P1906" s="37" t="str">
        <f aca="false">IF(ISBLANK(O1906),"a","b")</f>
        <v>a</v>
      </c>
      <c r="Q1906" s="34" t="str">
        <f aca="false">IF(ISBLANK(B1906),"",IF(P1906="b",O1906,IF(P1906="a","")))</f>
        <v/>
      </c>
      <c r="R1906" s="35" t="n">
        <f aca="false">IF(ISBLANK(B1906),"",IF( ISBLANK(O1906), , 1))</f>
        <v>0</v>
      </c>
      <c r="S1906" s="38" t="str">
        <f aca="true">IF(ISBLANK(B1906),"",IF( ISBLANK(K1906), "" , IF( ISBLANK(O1906), (TODAY()-K1906)/365, (O1906-K1906)/365)) )</f>
        <v/>
      </c>
      <c r="T1906" s="38" t="str">
        <f aca="false">IF(ISBLANK(B1906),"",IF( ISBLANK(K1906), "" , IF( ISBLANK(O1906), ($Z$41-K1906)/365, (O1906-K1906)/365)) )</f>
        <v/>
      </c>
      <c r="U1906" s="38" t="str">
        <f aca="true">IF(ISBLANK(B1906),"",IF( ISBLANK(O1906), "", (TODAY()-O1906)/365))</f>
        <v/>
      </c>
      <c r="V1906" s="38" t="str">
        <f aca="false">IF(ISBLANK(B1906),"",IF( ISBLANK(O1906), "", ($Z$41-O1906)/365))</f>
        <v/>
      </c>
    </row>
    <row r="1907" customFormat="false" ht="15" hidden="false" customHeight="false" outlineLevel="0" collapsed="false">
      <c r="A1907" s="1" t="n">
        <v>1911</v>
      </c>
      <c r="B1907" s="28" t="n">
        <v>1104</v>
      </c>
      <c r="C1907" s="29"/>
      <c r="D1907" s="30" t="str">
        <f aca="false">CONCATENATE(E1907,", ",F1907,", кв-ры: ",H1907,", агр: ",I1907,", ",W1907)</f>
        <v>, , кв-ры: 9,19,29,39,49,59,, агр: , </v>
      </c>
      <c r="E1907" s="31"/>
      <c r="F1907" s="31"/>
      <c r="G1907" s="31"/>
      <c r="H1907" s="31" t="s">
        <v>58</v>
      </c>
      <c r="I1907" s="32"/>
      <c r="J1907" s="4"/>
      <c r="K1907" s="46"/>
      <c r="L1907" s="34" t="str">
        <f aca="false">IF(ISBLANK(K1907),"a","b")</f>
        <v>a</v>
      </c>
      <c r="M1907" s="34" t="str">
        <f aca="false">IF(ISBLANK(B1907),"",IF(L1907="b",K1907,IF(L1907="a","")))</f>
        <v/>
      </c>
      <c r="N1907" s="35" t="n">
        <f aca="false">IF(ISBLANK(B1907),"",IF( ISBLANK(K1907), , IF( ISBLANK(O1907), 1,) ))</f>
        <v>0</v>
      </c>
      <c r="O1907" s="44"/>
      <c r="P1907" s="37" t="str">
        <f aca="false">IF(ISBLANK(O1907),"a","b")</f>
        <v>a</v>
      </c>
      <c r="Q1907" s="34" t="str">
        <f aca="false">IF(ISBLANK(B1907),"",IF(P1907="b",O1907,IF(P1907="a","")))</f>
        <v/>
      </c>
      <c r="R1907" s="35" t="n">
        <f aca="false">IF(ISBLANK(B1907),"",IF( ISBLANK(O1907), , 1))</f>
        <v>0</v>
      </c>
      <c r="S1907" s="38" t="str">
        <f aca="true">IF(ISBLANK(B1907),"",IF( ISBLANK(K1907), "" , IF( ISBLANK(O1907), (TODAY()-K1907)/365, (O1907-K1907)/365)) )</f>
        <v/>
      </c>
      <c r="T1907" s="38" t="str">
        <f aca="false">IF(ISBLANK(B1907),"",IF( ISBLANK(K1907), "" , IF( ISBLANK(O1907), ($Z$41-K1907)/365, (O1907-K1907)/365)) )</f>
        <v/>
      </c>
      <c r="U1907" s="38" t="str">
        <f aca="true">IF(ISBLANK(B1907),"",IF( ISBLANK(O1907), "", (TODAY()-O1907)/365))</f>
        <v/>
      </c>
      <c r="V1907" s="38" t="str">
        <f aca="false">IF(ISBLANK(B1907),"",IF( ISBLANK(O1907), "", ($Z$41-O1907)/365))</f>
        <v/>
      </c>
    </row>
    <row r="1908" customFormat="false" ht="15" hidden="false" customHeight="false" outlineLevel="0" collapsed="false">
      <c r="A1908" s="1" t="n">
        <v>1912</v>
      </c>
      <c r="B1908" s="28" t="n">
        <v>1105</v>
      </c>
      <c r="C1908" s="29"/>
      <c r="D1908" s="30" t="str">
        <f aca="false">CONCATENATE(E1908,", ",F1908,", кв-ры: ",H1908,", агр: ",I1908,", ",W1908)</f>
        <v>, , кв-ры: 10,20,30,40,50,60,, агр: , </v>
      </c>
      <c r="E1908" s="31"/>
      <c r="F1908" s="31"/>
      <c r="G1908" s="31"/>
      <c r="H1908" s="31" t="s">
        <v>59</v>
      </c>
      <c r="I1908" s="32"/>
      <c r="J1908" s="4"/>
      <c r="K1908" s="46"/>
      <c r="L1908" s="34" t="str">
        <f aca="false">IF(ISBLANK(K1908),"a","b")</f>
        <v>a</v>
      </c>
      <c r="M1908" s="34" t="str">
        <f aca="false">IF(ISBLANK(B1908),"",IF(L1908="b",K1908,IF(L1908="a","")))</f>
        <v/>
      </c>
      <c r="N1908" s="35" t="n">
        <f aca="false">IF(ISBLANK(B1908),"",IF( ISBLANK(K1908), , IF( ISBLANK(O1908), 1,) ))</f>
        <v>0</v>
      </c>
      <c r="O1908" s="44"/>
      <c r="P1908" s="37" t="str">
        <f aca="false">IF(ISBLANK(O1908),"a","b")</f>
        <v>a</v>
      </c>
      <c r="Q1908" s="34" t="str">
        <f aca="false">IF(ISBLANK(B1908),"",IF(P1908="b",O1908,IF(P1908="a","")))</f>
        <v/>
      </c>
      <c r="R1908" s="35" t="n">
        <f aca="false">IF(ISBLANK(B1908),"",IF( ISBLANK(O1908), , 1))</f>
        <v>0</v>
      </c>
      <c r="S1908" s="38" t="str">
        <f aca="true">IF(ISBLANK(B1908),"",IF( ISBLANK(K1908), "" , IF( ISBLANK(O1908), (TODAY()-K1908)/365, (O1908-K1908)/365)) )</f>
        <v/>
      </c>
      <c r="T1908" s="38" t="str">
        <f aca="false">IF(ISBLANK(B1908),"",IF( ISBLANK(K1908), "" , IF( ISBLANK(O1908), ($Z$41-K1908)/365, (O1908-K1908)/365)) )</f>
        <v/>
      </c>
      <c r="U1908" s="38" t="str">
        <f aca="true">IF(ISBLANK(B1908),"",IF( ISBLANK(O1908), "", (TODAY()-O1908)/365))</f>
        <v/>
      </c>
      <c r="V1908" s="38" t="str">
        <f aca="false">IF(ISBLANK(B1908),"",IF( ISBLANK(O1908), "", ($Z$41-O1908)/365))</f>
        <v/>
      </c>
    </row>
    <row r="1909" customFormat="false" ht="15" hidden="false" customHeight="false" outlineLevel="0" collapsed="false">
      <c r="A1909" s="1" t="n">
        <v>1913</v>
      </c>
      <c r="B1909" s="28" t="n">
        <v>1106</v>
      </c>
      <c r="C1909" s="29" t="n">
        <v>1</v>
      </c>
      <c r="D1909" s="30" t="str">
        <f aca="false">CONCATENATE(E1909,", ",F1909,", кв-ры: ",H1909,", агр: ",I1909,", ",W1909)</f>
        <v> Чернышевского, 13, кв-ры: 1, агр: , </v>
      </c>
      <c r="E1909" s="31" t="s">
        <v>297</v>
      </c>
      <c r="F1909" s="31" t="n">
        <v>13</v>
      </c>
      <c r="G1909" s="31" t="n">
        <v>1</v>
      </c>
      <c r="H1909" s="31" t="n">
        <v>1</v>
      </c>
      <c r="I1909" s="32"/>
      <c r="J1909" s="4"/>
      <c r="K1909" s="46"/>
      <c r="L1909" s="34" t="str">
        <f aca="false">IF(ISBLANK(K1909),"a","b")</f>
        <v>a</v>
      </c>
      <c r="M1909" s="34" t="str">
        <f aca="false">IF(ISBLANK(B1909),"",IF(L1909="b",K1909,IF(L1909="a","")))</f>
        <v/>
      </c>
      <c r="N1909" s="35" t="n">
        <f aca="false">IF(ISBLANK(B1909),"",IF( ISBLANK(K1909), , IF( ISBLANK(O1909), 1,) ))</f>
        <v>0</v>
      </c>
      <c r="O1909" s="44"/>
      <c r="P1909" s="37" t="str">
        <f aca="false">IF(ISBLANK(O1909),"a","b")</f>
        <v>a</v>
      </c>
      <c r="Q1909" s="34" t="str">
        <f aca="false">IF(ISBLANK(B1909),"",IF(P1909="b",O1909,IF(P1909="a","")))</f>
        <v/>
      </c>
      <c r="R1909" s="35" t="n">
        <f aca="false">IF(ISBLANK(B1909),"",IF( ISBLANK(O1909), , 1))</f>
        <v>0</v>
      </c>
      <c r="S1909" s="38" t="str">
        <f aca="true">IF(ISBLANK(B1909),"",IF( ISBLANK(K1909), "" , IF( ISBLANK(O1909), (TODAY()-K1909)/365, (O1909-K1909)/365)) )</f>
        <v/>
      </c>
      <c r="T1909" s="38" t="str">
        <f aca="false">IF(ISBLANK(B1909),"",IF( ISBLANK(K1909), "" , IF( ISBLANK(O1909), ($Z$41-K1909)/365, (O1909-K1909)/365)) )</f>
        <v/>
      </c>
      <c r="U1909" s="38" t="str">
        <f aca="true">IF(ISBLANK(B1909),"",IF( ISBLANK(O1909), "", (TODAY()-O1909)/365))</f>
        <v/>
      </c>
      <c r="V1909" s="38" t="str">
        <f aca="false">IF(ISBLANK(B1909),"",IF( ISBLANK(O1909), "", ($Z$41-O1909)/365))</f>
        <v/>
      </c>
    </row>
    <row r="1910" customFormat="false" ht="15" hidden="false" customHeight="false" outlineLevel="0" collapsed="false">
      <c r="A1910" s="1" t="n">
        <v>1914</v>
      </c>
      <c r="B1910" s="28" t="n">
        <v>1107</v>
      </c>
      <c r="C1910" s="29" t="n">
        <v>1</v>
      </c>
      <c r="D1910" s="30" t="str">
        <f aca="false">CONCATENATE(E1910,", ",F1910,", кв-ры: ",H1910,", агр: ",I1910,", ",W1910)</f>
        <v> Гоголя, 3, кв-ры: 1,11,21,31,, агр: кв 21 контролирует всех кто заходит и говорит что никому не надо звонить, </v>
      </c>
      <c r="E1910" s="31" t="s">
        <v>298</v>
      </c>
      <c r="F1910" s="31" t="n">
        <v>3</v>
      </c>
      <c r="G1910" s="31" t="n">
        <v>40</v>
      </c>
      <c r="H1910" s="31" t="s">
        <v>132</v>
      </c>
      <c r="I1910" s="75" t="s">
        <v>299</v>
      </c>
      <c r="J1910" s="4"/>
      <c r="K1910" s="46"/>
      <c r="L1910" s="34" t="str">
        <f aca="false">IF(ISBLANK(K1910),"a","b")</f>
        <v>a</v>
      </c>
      <c r="M1910" s="34" t="str">
        <f aca="false">IF(ISBLANK(B1910),"",IF(L1910="b",K1910,IF(L1910="a","")))</f>
        <v/>
      </c>
      <c r="N1910" s="35" t="n">
        <f aca="false">IF(ISBLANK(B1910),"",IF( ISBLANK(K1910), , IF( ISBLANK(O1910), 1,) ))</f>
        <v>0</v>
      </c>
      <c r="O1910" s="44"/>
      <c r="P1910" s="37" t="str">
        <f aca="false">IF(ISBLANK(O1910),"a","b")</f>
        <v>a</v>
      </c>
      <c r="Q1910" s="34" t="str">
        <f aca="false">IF(ISBLANK(B1910),"",IF(P1910="b",O1910,IF(P1910="a","")))</f>
        <v/>
      </c>
      <c r="R1910" s="35" t="n">
        <f aca="false">IF(ISBLANK(B1910),"",IF( ISBLANK(O1910), , 1))</f>
        <v>0</v>
      </c>
      <c r="S1910" s="38" t="str">
        <f aca="true">IF(ISBLANK(B1910),"",IF( ISBLANK(K1910), "" , IF( ISBLANK(O1910), (TODAY()-K1910)/365, (O1910-K1910)/365)) )</f>
        <v/>
      </c>
      <c r="T1910" s="38" t="str">
        <f aca="false">IF(ISBLANK(B1910),"",IF( ISBLANK(K1910), "" , IF( ISBLANK(O1910), ($Z$41-K1910)/365, (O1910-K1910)/365)) )</f>
        <v/>
      </c>
      <c r="U1910" s="38" t="str">
        <f aca="true">IF(ISBLANK(B1910),"",IF( ISBLANK(O1910), "", (TODAY()-O1910)/365))</f>
        <v/>
      </c>
      <c r="V1910" s="38" t="str">
        <f aca="false">IF(ISBLANK(B1910),"",IF( ISBLANK(O1910), "", ($Z$41-O1910)/365))</f>
        <v/>
      </c>
    </row>
    <row r="1911" customFormat="false" ht="15" hidden="false" customHeight="false" outlineLevel="0" collapsed="false">
      <c r="A1911" s="1" t="n">
        <v>1915</v>
      </c>
      <c r="B1911" s="28" t="n">
        <v>1108</v>
      </c>
      <c r="C1911" s="29"/>
      <c r="D1911" s="30" t="str">
        <f aca="false">CONCATENATE(E1911,", ",F1911,", кв-ры: ",H1911,", агр: ",I1911,", ",W1911)</f>
        <v>, , кв-ры: 2,12,22,32,, агр: , </v>
      </c>
      <c r="E1911" s="31"/>
      <c r="F1911" s="31"/>
      <c r="G1911" s="31"/>
      <c r="H1911" s="31" t="s">
        <v>133</v>
      </c>
      <c r="I1911" s="32"/>
      <c r="J1911" s="4"/>
      <c r="K1911" s="46"/>
      <c r="L1911" s="34" t="str">
        <f aca="false">IF(ISBLANK(K1911),"a","b")</f>
        <v>a</v>
      </c>
      <c r="M1911" s="34" t="str">
        <f aca="false">IF(ISBLANK(B1911),"",IF(L1911="b",K1911,IF(L1911="a","")))</f>
        <v/>
      </c>
      <c r="N1911" s="35" t="n">
        <f aca="false">IF(ISBLANK(B1911),"",IF( ISBLANK(K1911), , IF( ISBLANK(O1911), 1,) ))</f>
        <v>0</v>
      </c>
      <c r="O1911" s="44"/>
      <c r="P1911" s="37" t="str">
        <f aca="false">IF(ISBLANK(O1911),"a","b")</f>
        <v>a</v>
      </c>
      <c r="Q1911" s="34" t="str">
        <f aca="false">IF(ISBLANK(B1911),"",IF(P1911="b",O1911,IF(P1911="a","")))</f>
        <v/>
      </c>
      <c r="R1911" s="35" t="n">
        <f aca="false">IF(ISBLANK(B1911),"",IF( ISBLANK(O1911), , 1))</f>
        <v>0</v>
      </c>
      <c r="S1911" s="38" t="str">
        <f aca="true">IF(ISBLANK(B1911),"",IF( ISBLANK(K1911), "" , IF( ISBLANK(O1911), (TODAY()-K1911)/365, (O1911-K1911)/365)) )</f>
        <v/>
      </c>
      <c r="T1911" s="38" t="str">
        <f aca="false">IF(ISBLANK(B1911),"",IF( ISBLANK(K1911), "" , IF( ISBLANK(O1911), ($Z$41-K1911)/365, (O1911-K1911)/365)) )</f>
        <v/>
      </c>
      <c r="U1911" s="38" t="str">
        <f aca="true">IF(ISBLANK(B1911),"",IF( ISBLANK(O1911), "", (TODAY()-O1911)/365))</f>
        <v/>
      </c>
      <c r="V1911" s="38" t="str">
        <f aca="false">IF(ISBLANK(B1911),"",IF( ISBLANK(O1911), "", ($Z$41-O1911)/365))</f>
        <v/>
      </c>
    </row>
    <row r="1912" customFormat="false" ht="15" hidden="false" customHeight="false" outlineLevel="0" collapsed="false">
      <c r="A1912" s="1" t="n">
        <v>1916</v>
      </c>
      <c r="B1912" s="28" t="n">
        <v>1109</v>
      </c>
      <c r="C1912" s="29"/>
      <c r="D1912" s="30" t="str">
        <f aca="false">CONCATENATE(E1912,", ",F1912,", кв-ры: ",H1912,", агр: ",I1912,", ",W1912)</f>
        <v>, , кв-ры: 3,13,23,33,, агр: , </v>
      </c>
      <c r="E1912" s="31"/>
      <c r="F1912" s="31"/>
      <c r="G1912" s="31"/>
      <c r="H1912" s="31" t="s">
        <v>134</v>
      </c>
      <c r="I1912" s="32"/>
      <c r="J1912" s="4"/>
      <c r="K1912" s="46"/>
      <c r="L1912" s="34" t="str">
        <f aca="false">IF(ISBLANK(K1912),"a","b")</f>
        <v>a</v>
      </c>
      <c r="M1912" s="34" t="str">
        <f aca="false">IF(ISBLANK(B1912),"",IF(L1912="b",K1912,IF(L1912="a","")))</f>
        <v/>
      </c>
      <c r="N1912" s="35" t="n">
        <f aca="false">IF(ISBLANK(B1912),"",IF( ISBLANK(K1912), , IF( ISBLANK(O1912), 1,) ))</f>
        <v>0</v>
      </c>
      <c r="O1912" s="44"/>
      <c r="P1912" s="37" t="str">
        <f aca="false">IF(ISBLANK(O1912),"a","b")</f>
        <v>a</v>
      </c>
      <c r="Q1912" s="34" t="str">
        <f aca="false">IF(ISBLANK(B1912),"",IF(P1912="b",O1912,IF(P1912="a","")))</f>
        <v/>
      </c>
      <c r="R1912" s="35" t="n">
        <f aca="false">IF(ISBLANK(B1912),"",IF( ISBLANK(O1912), , 1))</f>
        <v>0</v>
      </c>
      <c r="S1912" s="38" t="str">
        <f aca="true">IF(ISBLANK(B1912),"",IF( ISBLANK(K1912), "" , IF( ISBLANK(O1912), (TODAY()-K1912)/365, (O1912-K1912)/365)) )</f>
        <v/>
      </c>
      <c r="T1912" s="38" t="str">
        <f aca="false">IF(ISBLANK(B1912),"",IF( ISBLANK(K1912), "" , IF( ISBLANK(O1912), ($Z$41-K1912)/365, (O1912-K1912)/365)) )</f>
        <v/>
      </c>
      <c r="U1912" s="38" t="str">
        <f aca="true">IF(ISBLANK(B1912),"",IF( ISBLANK(O1912), "", (TODAY()-O1912)/365))</f>
        <v/>
      </c>
      <c r="V1912" s="38" t="str">
        <f aca="false">IF(ISBLANK(B1912),"",IF( ISBLANK(O1912), "", ($Z$41-O1912)/365))</f>
        <v/>
      </c>
    </row>
    <row r="1913" customFormat="false" ht="15" hidden="false" customHeight="false" outlineLevel="0" collapsed="false">
      <c r="A1913" s="1" t="n">
        <v>1917</v>
      </c>
      <c r="B1913" s="28" t="n">
        <v>1110</v>
      </c>
      <c r="C1913" s="29"/>
      <c r="D1913" s="30" t="str">
        <f aca="false">CONCATENATE(E1913,", ",F1913,", кв-ры: ",H1913,", агр: ",I1913,", ",W1913)</f>
        <v>, , кв-ры: 4,14,24,34,, агр: , </v>
      </c>
      <c r="E1913" s="31"/>
      <c r="F1913" s="31"/>
      <c r="G1913" s="31"/>
      <c r="H1913" s="31" t="s">
        <v>135</v>
      </c>
      <c r="I1913" s="32"/>
      <c r="J1913" s="4"/>
      <c r="K1913" s="46"/>
      <c r="L1913" s="34" t="str">
        <f aca="false">IF(ISBLANK(K1913),"a","b")</f>
        <v>a</v>
      </c>
      <c r="M1913" s="34" t="str">
        <f aca="false">IF(ISBLANK(B1913),"",IF(L1913="b",K1913,IF(L1913="a","")))</f>
        <v/>
      </c>
      <c r="N1913" s="35" t="n">
        <f aca="false">IF(ISBLANK(B1913),"",IF( ISBLANK(K1913), , IF( ISBLANK(O1913), 1,) ))</f>
        <v>0</v>
      </c>
      <c r="O1913" s="44"/>
      <c r="P1913" s="37" t="str">
        <f aca="false">IF(ISBLANK(O1913),"a","b")</f>
        <v>a</v>
      </c>
      <c r="Q1913" s="34" t="str">
        <f aca="false">IF(ISBLANK(B1913),"",IF(P1913="b",O1913,IF(P1913="a","")))</f>
        <v/>
      </c>
      <c r="R1913" s="35" t="n">
        <f aca="false">IF(ISBLANK(B1913),"",IF( ISBLANK(O1913), , 1))</f>
        <v>0</v>
      </c>
      <c r="S1913" s="38" t="str">
        <f aca="true">IF(ISBLANK(B1913),"",IF( ISBLANK(K1913), "" , IF( ISBLANK(O1913), (TODAY()-K1913)/365, (O1913-K1913)/365)) )</f>
        <v/>
      </c>
      <c r="T1913" s="38" t="str">
        <f aca="false">IF(ISBLANK(B1913),"",IF( ISBLANK(K1913), "" , IF( ISBLANK(O1913), ($Z$41-K1913)/365, (O1913-K1913)/365)) )</f>
        <v/>
      </c>
      <c r="U1913" s="38" t="str">
        <f aca="true">IF(ISBLANK(B1913),"",IF( ISBLANK(O1913), "", (TODAY()-O1913)/365))</f>
        <v/>
      </c>
      <c r="V1913" s="38" t="str">
        <f aca="false">IF(ISBLANK(B1913),"",IF( ISBLANK(O1913), "", ($Z$41-O1913)/365))</f>
        <v/>
      </c>
    </row>
    <row r="1914" customFormat="false" ht="15" hidden="false" customHeight="false" outlineLevel="0" collapsed="false">
      <c r="A1914" s="1" t="n">
        <v>1918</v>
      </c>
      <c r="B1914" s="28" t="n">
        <v>1111</v>
      </c>
      <c r="C1914" s="29"/>
      <c r="D1914" s="30" t="str">
        <f aca="false">CONCATENATE(E1914,", ",F1914,", кв-ры: ",H1914,", агр: ",I1914,", ",W1914)</f>
        <v>, , кв-ры: 5,15,25,35,, агр: , </v>
      </c>
      <c r="E1914" s="31"/>
      <c r="F1914" s="31"/>
      <c r="G1914" s="31"/>
      <c r="H1914" s="31" t="s">
        <v>136</v>
      </c>
      <c r="I1914" s="32"/>
      <c r="J1914" s="4"/>
      <c r="K1914" s="46"/>
      <c r="L1914" s="34" t="str">
        <f aca="false">IF(ISBLANK(K1914),"a","b")</f>
        <v>a</v>
      </c>
      <c r="M1914" s="34" t="str">
        <f aca="false">IF(ISBLANK(B1914),"",IF(L1914="b",K1914,IF(L1914="a","")))</f>
        <v/>
      </c>
      <c r="N1914" s="35" t="n">
        <f aca="false">IF(ISBLANK(B1914),"",IF( ISBLANK(K1914), , IF( ISBLANK(O1914), 1,) ))</f>
        <v>0</v>
      </c>
      <c r="O1914" s="44"/>
      <c r="P1914" s="37" t="str">
        <f aca="false">IF(ISBLANK(O1914),"a","b")</f>
        <v>a</v>
      </c>
      <c r="Q1914" s="34" t="str">
        <f aca="false">IF(ISBLANK(B1914),"",IF(P1914="b",O1914,IF(P1914="a","")))</f>
        <v/>
      </c>
      <c r="R1914" s="35" t="n">
        <f aca="false">IF(ISBLANK(B1914),"",IF( ISBLANK(O1914), , 1))</f>
        <v>0</v>
      </c>
      <c r="S1914" s="38" t="str">
        <f aca="true">IF(ISBLANK(B1914),"",IF( ISBLANK(K1914), "" , IF( ISBLANK(O1914), (TODAY()-K1914)/365, (O1914-K1914)/365)) )</f>
        <v/>
      </c>
      <c r="T1914" s="38" t="str">
        <f aca="false">IF(ISBLANK(B1914),"",IF( ISBLANK(K1914), "" , IF( ISBLANK(O1914), ($Z$41-K1914)/365, (O1914-K1914)/365)) )</f>
        <v/>
      </c>
      <c r="U1914" s="38" t="str">
        <f aca="true">IF(ISBLANK(B1914),"",IF( ISBLANK(O1914), "", (TODAY()-O1914)/365))</f>
        <v/>
      </c>
      <c r="V1914" s="38" t="str">
        <f aca="false">IF(ISBLANK(B1914),"",IF( ISBLANK(O1914), "", ($Z$41-O1914)/365))</f>
        <v/>
      </c>
    </row>
    <row r="1915" customFormat="false" ht="15" hidden="false" customHeight="false" outlineLevel="0" collapsed="false">
      <c r="A1915" s="1" t="n">
        <v>1919</v>
      </c>
      <c r="B1915" s="28" t="n">
        <v>1112</v>
      </c>
      <c r="C1915" s="29"/>
      <c r="D1915" s="30" t="str">
        <f aca="false">CONCATENATE(E1915,", ",F1915,", кв-ры: ",H1915,", агр: ",I1915,", ",W1915)</f>
        <v>, , кв-ры: 6,16,26,36,, агр: , </v>
      </c>
      <c r="E1915" s="31"/>
      <c r="F1915" s="31"/>
      <c r="G1915" s="31"/>
      <c r="H1915" s="31" t="s">
        <v>103</v>
      </c>
      <c r="I1915" s="32"/>
      <c r="J1915" s="4"/>
      <c r="K1915" s="46"/>
      <c r="L1915" s="34" t="str">
        <f aca="false">IF(ISBLANK(K1915),"a","b")</f>
        <v>a</v>
      </c>
      <c r="M1915" s="34" t="str">
        <f aca="false">IF(ISBLANK(B1915),"",IF(L1915="b",K1915,IF(L1915="a","")))</f>
        <v/>
      </c>
      <c r="N1915" s="35" t="n">
        <f aca="false">IF(ISBLANK(B1915),"",IF( ISBLANK(K1915), , IF( ISBLANK(O1915), 1,) ))</f>
        <v>0</v>
      </c>
      <c r="O1915" s="44"/>
      <c r="P1915" s="37" t="str">
        <f aca="false">IF(ISBLANK(O1915),"a","b")</f>
        <v>a</v>
      </c>
      <c r="Q1915" s="34" t="str">
        <f aca="false">IF(ISBLANK(B1915),"",IF(P1915="b",O1915,IF(P1915="a","")))</f>
        <v/>
      </c>
      <c r="R1915" s="35" t="n">
        <f aca="false">IF(ISBLANK(B1915),"",IF( ISBLANK(O1915), , 1))</f>
        <v>0</v>
      </c>
      <c r="S1915" s="38" t="str">
        <f aca="true">IF(ISBLANK(B1915),"",IF( ISBLANK(K1915), "" , IF( ISBLANK(O1915), (TODAY()-K1915)/365, (O1915-K1915)/365)) )</f>
        <v/>
      </c>
      <c r="T1915" s="38" t="str">
        <f aca="false">IF(ISBLANK(B1915),"",IF( ISBLANK(K1915), "" , IF( ISBLANK(O1915), ($Z$41-K1915)/365, (O1915-K1915)/365)) )</f>
        <v/>
      </c>
      <c r="U1915" s="38" t="str">
        <f aca="true">IF(ISBLANK(B1915),"",IF( ISBLANK(O1915), "", (TODAY()-O1915)/365))</f>
        <v/>
      </c>
      <c r="V1915" s="38" t="str">
        <f aca="false">IF(ISBLANK(B1915),"",IF( ISBLANK(O1915), "", ($Z$41-O1915)/365))</f>
        <v/>
      </c>
    </row>
    <row r="1916" customFormat="false" ht="15" hidden="false" customHeight="false" outlineLevel="0" collapsed="false">
      <c r="A1916" s="1" t="n">
        <v>1920</v>
      </c>
      <c r="B1916" s="28" t="n">
        <v>1113</v>
      </c>
      <c r="C1916" s="29"/>
      <c r="D1916" s="30" t="str">
        <f aca="false">CONCATENATE(E1916,", ",F1916,", кв-ры: ",H1916,", агр: ",I1916,", ",W1916)</f>
        <v>, , кв-ры: 7,17,27,37,, агр: , </v>
      </c>
      <c r="E1916" s="31"/>
      <c r="F1916" s="31"/>
      <c r="G1916" s="31"/>
      <c r="H1916" s="31" t="s">
        <v>104</v>
      </c>
      <c r="I1916" s="32"/>
      <c r="J1916" s="4"/>
      <c r="K1916" s="46"/>
      <c r="L1916" s="34" t="str">
        <f aca="false">IF(ISBLANK(K1916),"a","b")</f>
        <v>a</v>
      </c>
      <c r="M1916" s="34" t="str">
        <f aca="false">IF(ISBLANK(B1916),"",IF(L1916="b",K1916,IF(L1916="a","")))</f>
        <v/>
      </c>
      <c r="N1916" s="35" t="n">
        <f aca="false">IF(ISBLANK(B1916),"",IF( ISBLANK(K1916), , IF( ISBLANK(O1916), 1,) ))</f>
        <v>0</v>
      </c>
      <c r="O1916" s="44"/>
      <c r="P1916" s="37" t="str">
        <f aca="false">IF(ISBLANK(O1916),"a","b")</f>
        <v>a</v>
      </c>
      <c r="Q1916" s="34" t="str">
        <f aca="false">IF(ISBLANK(B1916),"",IF(P1916="b",O1916,IF(P1916="a","")))</f>
        <v/>
      </c>
      <c r="R1916" s="35" t="n">
        <f aca="false">IF(ISBLANK(B1916),"",IF( ISBLANK(O1916), , 1))</f>
        <v>0</v>
      </c>
      <c r="S1916" s="38" t="str">
        <f aca="true">IF(ISBLANK(B1916),"",IF( ISBLANK(K1916), "" , IF( ISBLANK(O1916), (TODAY()-K1916)/365, (O1916-K1916)/365)) )</f>
        <v/>
      </c>
      <c r="T1916" s="38" t="str">
        <f aca="false">IF(ISBLANK(B1916),"",IF( ISBLANK(K1916), "" , IF( ISBLANK(O1916), ($Z$41-K1916)/365, (O1916-K1916)/365)) )</f>
        <v/>
      </c>
      <c r="U1916" s="38" t="str">
        <f aca="true">IF(ISBLANK(B1916),"",IF( ISBLANK(O1916), "", (TODAY()-O1916)/365))</f>
        <v/>
      </c>
      <c r="V1916" s="38" t="str">
        <f aca="false">IF(ISBLANK(B1916),"",IF( ISBLANK(O1916), "", ($Z$41-O1916)/365))</f>
        <v/>
      </c>
    </row>
    <row r="1917" customFormat="false" ht="15" hidden="false" customHeight="false" outlineLevel="0" collapsed="false">
      <c r="A1917" s="1" t="n">
        <v>1921</v>
      </c>
      <c r="B1917" s="28" t="n">
        <v>1114</v>
      </c>
      <c r="C1917" s="29"/>
      <c r="D1917" s="30" t="str">
        <f aca="false">CONCATENATE(E1917,", ",F1917,", кв-ры: ",H1917,", агр: ",I1917,", ",W1917)</f>
        <v>, , кв-ры: 8,18,28,38,, агр: , </v>
      </c>
      <c r="E1917" s="31"/>
      <c r="F1917" s="31"/>
      <c r="G1917" s="31"/>
      <c r="H1917" s="31" t="s">
        <v>105</v>
      </c>
      <c r="I1917" s="32"/>
      <c r="J1917" s="4"/>
      <c r="K1917" s="46"/>
      <c r="L1917" s="34" t="str">
        <f aca="false">IF(ISBLANK(K1917),"a","b")</f>
        <v>a</v>
      </c>
      <c r="M1917" s="34" t="str">
        <f aca="false">IF(ISBLANK(B1917),"",IF(L1917="b",K1917,IF(L1917="a","")))</f>
        <v/>
      </c>
      <c r="N1917" s="35" t="n">
        <f aca="false">IF(ISBLANK(B1917),"",IF( ISBLANK(K1917), , IF( ISBLANK(O1917), 1,) ))</f>
        <v>0</v>
      </c>
      <c r="O1917" s="44"/>
      <c r="P1917" s="37" t="str">
        <f aca="false">IF(ISBLANK(O1917),"a","b")</f>
        <v>a</v>
      </c>
      <c r="Q1917" s="34" t="str">
        <f aca="false">IF(ISBLANK(B1917),"",IF(P1917="b",O1917,IF(P1917="a","")))</f>
        <v/>
      </c>
      <c r="R1917" s="35" t="n">
        <f aca="false">IF(ISBLANK(B1917),"",IF( ISBLANK(O1917), , 1))</f>
        <v>0</v>
      </c>
      <c r="S1917" s="38" t="str">
        <f aca="true">IF(ISBLANK(B1917),"",IF( ISBLANK(K1917), "" , IF( ISBLANK(O1917), (TODAY()-K1917)/365, (O1917-K1917)/365)) )</f>
        <v/>
      </c>
      <c r="T1917" s="38" t="str">
        <f aca="false">IF(ISBLANK(B1917),"",IF( ISBLANK(K1917), "" , IF( ISBLANK(O1917), ($Z$41-K1917)/365, (O1917-K1917)/365)) )</f>
        <v/>
      </c>
      <c r="U1917" s="38" t="str">
        <f aca="true">IF(ISBLANK(B1917),"",IF( ISBLANK(O1917), "", (TODAY()-O1917)/365))</f>
        <v/>
      </c>
      <c r="V1917" s="38" t="str">
        <f aca="false">IF(ISBLANK(B1917),"",IF( ISBLANK(O1917), "", ($Z$41-O1917)/365))</f>
        <v/>
      </c>
    </row>
    <row r="1918" customFormat="false" ht="15" hidden="false" customHeight="false" outlineLevel="0" collapsed="false">
      <c r="A1918" s="1" t="n">
        <v>1922</v>
      </c>
      <c r="B1918" s="28" t="n">
        <v>1115</v>
      </c>
      <c r="C1918" s="29"/>
      <c r="D1918" s="30" t="str">
        <f aca="false">CONCATENATE(E1918,", ",F1918,", кв-ры: ",H1918,", агр: ",I1918,", ",W1918)</f>
        <v>, , кв-ры: 9,19,29,39,, агр: , </v>
      </c>
      <c r="E1918" s="31"/>
      <c r="F1918" s="31"/>
      <c r="G1918" s="31"/>
      <c r="H1918" s="31" t="s">
        <v>106</v>
      </c>
      <c r="I1918" s="32"/>
      <c r="J1918" s="4"/>
      <c r="K1918" s="46"/>
      <c r="L1918" s="34" t="str">
        <f aca="false">IF(ISBLANK(K1918),"a","b")</f>
        <v>a</v>
      </c>
      <c r="M1918" s="34" t="str">
        <f aca="false">IF(ISBLANK(B1918),"",IF(L1918="b",K1918,IF(L1918="a","")))</f>
        <v/>
      </c>
      <c r="N1918" s="35" t="n">
        <f aca="false">IF(ISBLANK(B1918),"",IF( ISBLANK(K1918), , IF( ISBLANK(O1918), 1,) ))</f>
        <v>0</v>
      </c>
      <c r="O1918" s="44"/>
      <c r="P1918" s="37" t="str">
        <f aca="false">IF(ISBLANK(O1918),"a","b")</f>
        <v>a</v>
      </c>
      <c r="Q1918" s="34" t="str">
        <f aca="false">IF(ISBLANK(B1918),"",IF(P1918="b",O1918,IF(P1918="a","")))</f>
        <v/>
      </c>
      <c r="R1918" s="35" t="n">
        <f aca="false">IF(ISBLANK(B1918),"",IF( ISBLANK(O1918), , 1))</f>
        <v>0</v>
      </c>
      <c r="S1918" s="38" t="str">
        <f aca="true">IF(ISBLANK(B1918),"",IF( ISBLANK(K1918), "" , IF( ISBLANK(O1918), (TODAY()-K1918)/365, (O1918-K1918)/365)) )</f>
        <v/>
      </c>
      <c r="T1918" s="38" t="str">
        <f aca="false">IF(ISBLANK(B1918),"",IF( ISBLANK(K1918), "" , IF( ISBLANK(O1918), ($Z$41-K1918)/365, (O1918-K1918)/365)) )</f>
        <v/>
      </c>
      <c r="U1918" s="38" t="str">
        <f aca="true">IF(ISBLANK(B1918),"",IF( ISBLANK(O1918), "", (TODAY()-O1918)/365))</f>
        <v/>
      </c>
      <c r="V1918" s="38" t="str">
        <f aca="false">IF(ISBLANK(B1918),"",IF( ISBLANK(O1918), "", ($Z$41-O1918)/365))</f>
        <v/>
      </c>
    </row>
    <row r="1919" customFormat="false" ht="15" hidden="false" customHeight="false" outlineLevel="0" collapsed="false">
      <c r="A1919" s="1" t="n">
        <v>1923</v>
      </c>
      <c r="B1919" s="28" t="n">
        <v>1116</v>
      </c>
      <c r="C1919" s="29"/>
      <c r="D1919" s="30" t="str">
        <f aca="false">CONCATENATE(E1919,", ",F1919,", кв-ры: ",H1919,", агр: ",I1919,", ",W1919)</f>
        <v>, , кв-ры: 10,20,30,40,, агр: , </v>
      </c>
      <c r="E1919" s="31"/>
      <c r="F1919" s="31"/>
      <c r="G1919" s="31"/>
      <c r="H1919" s="31" t="s">
        <v>107</v>
      </c>
      <c r="I1919" s="32"/>
      <c r="J1919" s="4"/>
      <c r="K1919" s="46"/>
      <c r="L1919" s="34" t="str">
        <f aca="false">IF(ISBLANK(K1919),"a","b")</f>
        <v>a</v>
      </c>
      <c r="M1919" s="34" t="str">
        <f aca="false">IF(ISBLANK(B1919),"",IF(L1919="b",K1919,IF(L1919="a","")))</f>
        <v/>
      </c>
      <c r="N1919" s="35" t="n">
        <f aca="false">IF(ISBLANK(B1919),"",IF( ISBLANK(K1919), , IF( ISBLANK(O1919), 1,) ))</f>
        <v>0</v>
      </c>
      <c r="O1919" s="44"/>
      <c r="P1919" s="37" t="str">
        <f aca="false">IF(ISBLANK(O1919),"a","b")</f>
        <v>a</v>
      </c>
      <c r="Q1919" s="34" t="str">
        <f aca="false">IF(ISBLANK(B1919),"",IF(P1919="b",O1919,IF(P1919="a","")))</f>
        <v/>
      </c>
      <c r="R1919" s="35" t="n">
        <f aca="false">IF(ISBLANK(B1919),"",IF( ISBLANK(O1919), , 1))</f>
        <v>0</v>
      </c>
      <c r="S1919" s="38" t="str">
        <f aca="true">IF(ISBLANK(B1919),"",IF( ISBLANK(K1919), "" , IF( ISBLANK(O1919), (TODAY()-K1919)/365, (O1919-K1919)/365)) )</f>
        <v/>
      </c>
      <c r="T1919" s="38" t="str">
        <f aca="false">IF(ISBLANK(B1919),"",IF( ISBLANK(K1919), "" , IF( ISBLANK(O1919), ($Z$41-K1919)/365, (O1919-K1919)/365)) )</f>
        <v/>
      </c>
      <c r="U1919" s="38" t="str">
        <f aca="true">IF(ISBLANK(B1919),"",IF( ISBLANK(O1919), "", (TODAY()-O1919)/365))</f>
        <v/>
      </c>
      <c r="V1919" s="38" t="str">
        <f aca="false">IF(ISBLANK(B1919),"",IF( ISBLANK(O1919), "", ($Z$41-O1919)/365))</f>
        <v/>
      </c>
    </row>
    <row r="1920" customFormat="false" ht="15" hidden="false" customHeight="false" outlineLevel="0" collapsed="false">
      <c r="A1920" s="1" t="n">
        <v>1924</v>
      </c>
      <c r="B1920" s="28" t="n">
        <v>1117</v>
      </c>
      <c r="C1920" s="29" t="n">
        <v>2</v>
      </c>
      <c r="D1920" s="30" t="str">
        <f aca="false">CONCATENATE(E1920,", ",F1920,", кв-ры: ",H1920,", агр: ",I1920,", ",W1920)</f>
        <v> Гоголя, 5, кв-ры: 1,11,21,31,, агр: , </v>
      </c>
      <c r="E1920" s="31" t="s">
        <v>298</v>
      </c>
      <c r="F1920" s="31" t="n">
        <v>5</v>
      </c>
      <c r="G1920" s="31" t="n">
        <v>40</v>
      </c>
      <c r="H1920" s="31" t="s">
        <v>132</v>
      </c>
      <c r="I1920" s="32"/>
      <c r="J1920" s="4"/>
      <c r="K1920" s="46"/>
      <c r="L1920" s="34" t="str">
        <f aca="false">IF(ISBLANK(K1920),"a","b")</f>
        <v>a</v>
      </c>
      <c r="M1920" s="34" t="str">
        <f aca="false">IF(ISBLANK(B1920),"",IF(L1920="b",K1920,IF(L1920="a","")))</f>
        <v/>
      </c>
      <c r="N1920" s="35" t="n">
        <f aca="false">IF(ISBLANK(B1920),"",IF( ISBLANK(K1920), , IF( ISBLANK(O1920), 1,) ))</f>
        <v>0</v>
      </c>
      <c r="O1920" s="44"/>
      <c r="P1920" s="37" t="str">
        <f aca="false">IF(ISBLANK(O1920),"a","b")</f>
        <v>a</v>
      </c>
      <c r="Q1920" s="34" t="str">
        <f aca="false">IF(ISBLANK(B1920),"",IF(P1920="b",O1920,IF(P1920="a","")))</f>
        <v/>
      </c>
      <c r="R1920" s="35" t="n">
        <f aca="false">IF(ISBLANK(B1920),"",IF( ISBLANK(O1920), , 1))</f>
        <v>0</v>
      </c>
      <c r="S1920" s="38" t="str">
        <f aca="true">IF(ISBLANK(B1920),"",IF( ISBLANK(K1920), "" , IF( ISBLANK(O1920), (TODAY()-K1920)/365, (O1920-K1920)/365)) )</f>
        <v/>
      </c>
      <c r="T1920" s="38" t="str">
        <f aca="false">IF(ISBLANK(B1920),"",IF( ISBLANK(K1920), "" , IF( ISBLANK(O1920), ($Z$41-K1920)/365, (O1920-K1920)/365)) )</f>
        <v/>
      </c>
      <c r="U1920" s="38" t="str">
        <f aca="true">IF(ISBLANK(B1920),"",IF( ISBLANK(O1920), "", (TODAY()-O1920)/365))</f>
        <v/>
      </c>
      <c r="V1920" s="38" t="str">
        <f aca="false">IF(ISBLANK(B1920),"",IF( ISBLANK(O1920), "", ($Z$41-O1920)/365))</f>
        <v/>
      </c>
    </row>
    <row r="1921" customFormat="false" ht="15" hidden="false" customHeight="false" outlineLevel="0" collapsed="false">
      <c r="A1921" s="1" t="n">
        <v>1925</v>
      </c>
      <c r="B1921" s="28" t="n">
        <v>1118</v>
      </c>
      <c r="C1921" s="29"/>
      <c r="D1921" s="30" t="str">
        <f aca="false">CONCATENATE(E1921,", ",F1921,", кв-ры: ",H1921,", агр: ",I1921,", ",W1921)</f>
        <v>, , кв-ры: 2,12,22,32,, агр: , </v>
      </c>
      <c r="E1921" s="31"/>
      <c r="F1921" s="31"/>
      <c r="G1921" s="31"/>
      <c r="H1921" s="31" t="s">
        <v>133</v>
      </c>
      <c r="I1921" s="32"/>
      <c r="J1921" s="4"/>
      <c r="K1921" s="46"/>
      <c r="L1921" s="34" t="str">
        <f aca="false">IF(ISBLANK(K1921),"a","b")</f>
        <v>a</v>
      </c>
      <c r="M1921" s="34" t="str">
        <f aca="false">IF(ISBLANK(B1921),"",IF(L1921="b",K1921,IF(L1921="a","")))</f>
        <v/>
      </c>
      <c r="N1921" s="35" t="n">
        <f aca="false">IF(ISBLANK(B1921),"",IF( ISBLANK(K1921), , IF( ISBLANK(O1921), 1,) ))</f>
        <v>0</v>
      </c>
      <c r="O1921" s="44"/>
      <c r="P1921" s="37" t="str">
        <f aca="false">IF(ISBLANK(O1921),"a","b")</f>
        <v>a</v>
      </c>
      <c r="Q1921" s="34" t="str">
        <f aca="false">IF(ISBLANK(B1921),"",IF(P1921="b",O1921,IF(P1921="a","")))</f>
        <v/>
      </c>
      <c r="R1921" s="35" t="n">
        <f aca="false">IF(ISBLANK(B1921),"",IF( ISBLANK(O1921), , 1))</f>
        <v>0</v>
      </c>
      <c r="S1921" s="38" t="str">
        <f aca="true">IF(ISBLANK(B1921),"",IF( ISBLANK(K1921), "" , IF( ISBLANK(O1921), (TODAY()-K1921)/365, (O1921-K1921)/365)) )</f>
        <v/>
      </c>
      <c r="T1921" s="38" t="str">
        <f aca="false">IF(ISBLANK(B1921),"",IF( ISBLANK(K1921), "" , IF( ISBLANK(O1921), ($Z$41-K1921)/365, (O1921-K1921)/365)) )</f>
        <v/>
      </c>
      <c r="U1921" s="38" t="str">
        <f aca="true">IF(ISBLANK(B1921),"",IF( ISBLANK(O1921), "", (TODAY()-O1921)/365))</f>
        <v/>
      </c>
      <c r="V1921" s="38" t="str">
        <f aca="false">IF(ISBLANK(B1921),"",IF( ISBLANK(O1921), "", ($Z$41-O1921)/365))</f>
        <v/>
      </c>
    </row>
    <row r="1922" customFormat="false" ht="15" hidden="false" customHeight="false" outlineLevel="0" collapsed="false">
      <c r="A1922" s="1" t="n">
        <v>1926</v>
      </c>
      <c r="B1922" s="28" t="n">
        <v>1119</v>
      </c>
      <c r="C1922" s="29"/>
      <c r="D1922" s="30" t="str">
        <f aca="false">CONCATENATE(E1922,", ",F1922,", кв-ры: ",H1922,", агр: ",I1922,", ",W1922)</f>
        <v>, , кв-ры: 3,13,23,33,, агр: , </v>
      </c>
      <c r="E1922" s="31"/>
      <c r="F1922" s="31"/>
      <c r="G1922" s="31"/>
      <c r="H1922" s="31" t="s">
        <v>134</v>
      </c>
      <c r="I1922" s="32"/>
      <c r="J1922" s="4"/>
      <c r="K1922" s="46"/>
      <c r="L1922" s="34" t="str">
        <f aca="false">IF(ISBLANK(K1922),"a","b")</f>
        <v>a</v>
      </c>
      <c r="M1922" s="34" t="str">
        <f aca="false">IF(ISBLANK(B1922),"",IF(L1922="b",K1922,IF(L1922="a","")))</f>
        <v/>
      </c>
      <c r="N1922" s="35" t="n">
        <f aca="false">IF(ISBLANK(B1922),"",IF( ISBLANK(K1922), , IF( ISBLANK(O1922), 1,) ))</f>
        <v>0</v>
      </c>
      <c r="O1922" s="44"/>
      <c r="P1922" s="37" t="str">
        <f aca="false">IF(ISBLANK(O1922),"a","b")</f>
        <v>a</v>
      </c>
      <c r="Q1922" s="34" t="str">
        <f aca="false">IF(ISBLANK(B1922),"",IF(P1922="b",O1922,IF(P1922="a","")))</f>
        <v/>
      </c>
      <c r="R1922" s="35" t="n">
        <f aca="false">IF(ISBLANK(B1922),"",IF( ISBLANK(O1922), , 1))</f>
        <v>0</v>
      </c>
      <c r="S1922" s="38" t="str">
        <f aca="true">IF(ISBLANK(B1922),"",IF( ISBLANK(K1922), "" , IF( ISBLANK(O1922), (TODAY()-K1922)/365, (O1922-K1922)/365)) )</f>
        <v/>
      </c>
      <c r="T1922" s="38" t="str">
        <f aca="false">IF(ISBLANK(B1922),"",IF( ISBLANK(K1922), "" , IF( ISBLANK(O1922), ($Z$41-K1922)/365, (O1922-K1922)/365)) )</f>
        <v/>
      </c>
      <c r="U1922" s="38" t="str">
        <f aca="true">IF(ISBLANK(B1922),"",IF( ISBLANK(O1922), "", (TODAY()-O1922)/365))</f>
        <v/>
      </c>
      <c r="V1922" s="38" t="str">
        <f aca="false">IF(ISBLANK(B1922),"",IF( ISBLANK(O1922), "", ($Z$41-O1922)/365))</f>
        <v/>
      </c>
    </row>
    <row r="1923" customFormat="false" ht="15" hidden="false" customHeight="false" outlineLevel="0" collapsed="false">
      <c r="A1923" s="1" t="n">
        <v>1927</v>
      </c>
      <c r="B1923" s="28" t="n">
        <v>1120</v>
      </c>
      <c r="C1923" s="29"/>
      <c r="D1923" s="30" t="str">
        <f aca="false">CONCATENATE(E1923,", ",F1923,", кв-ры: ",H1923,", агр: ",I1923,", ",W1923)</f>
        <v>, , кв-ры: 4,14,24,34,, агр: , </v>
      </c>
      <c r="E1923" s="31"/>
      <c r="F1923" s="31"/>
      <c r="G1923" s="31"/>
      <c r="H1923" s="31" t="s">
        <v>135</v>
      </c>
      <c r="I1923" s="32"/>
      <c r="J1923" s="4"/>
      <c r="K1923" s="46"/>
      <c r="L1923" s="34" t="str">
        <f aca="false">IF(ISBLANK(K1923),"a","b")</f>
        <v>a</v>
      </c>
      <c r="M1923" s="34" t="str">
        <f aca="false">IF(ISBLANK(B1923),"",IF(L1923="b",K1923,IF(L1923="a","")))</f>
        <v/>
      </c>
      <c r="N1923" s="35" t="n">
        <f aca="false">IF(ISBLANK(B1923),"",IF( ISBLANK(K1923), , IF( ISBLANK(O1923), 1,) ))</f>
        <v>0</v>
      </c>
      <c r="O1923" s="44"/>
      <c r="P1923" s="37" t="str">
        <f aca="false">IF(ISBLANK(O1923),"a","b")</f>
        <v>a</v>
      </c>
      <c r="Q1923" s="34" t="str">
        <f aca="false">IF(ISBLANK(B1923),"",IF(P1923="b",O1923,IF(P1923="a","")))</f>
        <v/>
      </c>
      <c r="R1923" s="35" t="n">
        <f aca="false">IF(ISBLANK(B1923),"",IF( ISBLANK(O1923), , 1))</f>
        <v>0</v>
      </c>
      <c r="S1923" s="38" t="str">
        <f aca="true">IF(ISBLANK(B1923),"",IF( ISBLANK(K1923), "" , IF( ISBLANK(O1923), (TODAY()-K1923)/365, (O1923-K1923)/365)) )</f>
        <v/>
      </c>
      <c r="T1923" s="38" t="str">
        <f aca="false">IF(ISBLANK(B1923),"",IF( ISBLANK(K1923), "" , IF( ISBLANK(O1923), ($Z$41-K1923)/365, (O1923-K1923)/365)) )</f>
        <v/>
      </c>
      <c r="U1923" s="38" t="str">
        <f aca="true">IF(ISBLANK(B1923),"",IF( ISBLANK(O1923), "", (TODAY()-O1923)/365))</f>
        <v/>
      </c>
      <c r="V1923" s="38" t="str">
        <f aca="false">IF(ISBLANK(B1923),"",IF( ISBLANK(O1923), "", ($Z$41-O1923)/365))</f>
        <v/>
      </c>
    </row>
    <row r="1924" customFormat="false" ht="15" hidden="false" customHeight="false" outlineLevel="0" collapsed="false">
      <c r="A1924" s="1" t="n">
        <v>1928</v>
      </c>
      <c r="B1924" s="28" t="n">
        <v>1121</v>
      </c>
      <c r="C1924" s="29"/>
      <c r="D1924" s="30" t="str">
        <f aca="false">CONCATENATE(E1924,", ",F1924,", кв-ры: ",H1924,", агр: ",I1924,", ",W1924)</f>
        <v>, , кв-ры: 5,15,25,35,, агр: , </v>
      </c>
      <c r="E1924" s="31"/>
      <c r="F1924" s="31"/>
      <c r="G1924" s="31"/>
      <c r="H1924" s="31" t="s">
        <v>136</v>
      </c>
      <c r="I1924" s="32"/>
      <c r="J1924" s="4"/>
      <c r="K1924" s="46"/>
      <c r="L1924" s="34" t="str">
        <f aca="false">IF(ISBLANK(K1924),"a","b")</f>
        <v>a</v>
      </c>
      <c r="M1924" s="34" t="str">
        <f aca="false">IF(ISBLANK(B1924),"",IF(L1924="b",K1924,IF(L1924="a","")))</f>
        <v/>
      </c>
      <c r="N1924" s="35" t="n">
        <f aca="false">IF(ISBLANK(B1924),"",IF( ISBLANK(K1924), , IF( ISBLANK(O1924), 1,) ))</f>
        <v>0</v>
      </c>
      <c r="O1924" s="44"/>
      <c r="P1924" s="37" t="str">
        <f aca="false">IF(ISBLANK(O1924),"a","b")</f>
        <v>a</v>
      </c>
      <c r="Q1924" s="34" t="str">
        <f aca="false">IF(ISBLANK(B1924),"",IF(P1924="b",O1924,IF(P1924="a","")))</f>
        <v/>
      </c>
      <c r="R1924" s="35" t="n">
        <f aca="false">IF(ISBLANK(B1924),"",IF( ISBLANK(O1924), , 1))</f>
        <v>0</v>
      </c>
      <c r="S1924" s="38" t="str">
        <f aca="true">IF(ISBLANK(B1924),"",IF( ISBLANK(K1924), "" , IF( ISBLANK(O1924), (TODAY()-K1924)/365, (O1924-K1924)/365)) )</f>
        <v/>
      </c>
      <c r="T1924" s="38" t="str">
        <f aca="false">IF(ISBLANK(B1924),"",IF( ISBLANK(K1924), "" , IF( ISBLANK(O1924), ($Z$41-K1924)/365, (O1924-K1924)/365)) )</f>
        <v/>
      </c>
      <c r="U1924" s="38" t="str">
        <f aca="true">IF(ISBLANK(B1924),"",IF( ISBLANK(O1924), "", (TODAY()-O1924)/365))</f>
        <v/>
      </c>
      <c r="V1924" s="38" t="str">
        <f aca="false">IF(ISBLANK(B1924),"",IF( ISBLANK(O1924), "", ($Z$41-O1924)/365))</f>
        <v/>
      </c>
    </row>
    <row r="1925" customFormat="false" ht="15" hidden="false" customHeight="false" outlineLevel="0" collapsed="false">
      <c r="A1925" s="1" t="n">
        <v>1929</v>
      </c>
      <c r="B1925" s="28" t="n">
        <v>1122</v>
      </c>
      <c r="C1925" s="29"/>
      <c r="D1925" s="30" t="str">
        <f aca="false">CONCATENATE(E1925,", ",F1925,", кв-ры: ",H1925,", агр: ",I1925,", ",W1925)</f>
        <v>, , кв-ры: 6,16,26,36,, агр: , </v>
      </c>
      <c r="E1925" s="31"/>
      <c r="F1925" s="31"/>
      <c r="G1925" s="31"/>
      <c r="H1925" s="31" t="s">
        <v>103</v>
      </c>
      <c r="I1925" s="32"/>
      <c r="J1925" s="4"/>
      <c r="K1925" s="46"/>
      <c r="L1925" s="34" t="str">
        <f aca="false">IF(ISBLANK(K1925),"a","b")</f>
        <v>a</v>
      </c>
      <c r="M1925" s="34" t="str">
        <f aca="false">IF(ISBLANK(B1925),"",IF(L1925="b",K1925,IF(L1925="a","")))</f>
        <v/>
      </c>
      <c r="N1925" s="35" t="n">
        <f aca="false">IF(ISBLANK(B1925),"",IF( ISBLANK(K1925), , IF( ISBLANK(O1925), 1,) ))</f>
        <v>0</v>
      </c>
      <c r="O1925" s="44"/>
      <c r="P1925" s="37" t="str">
        <f aca="false">IF(ISBLANK(O1925),"a","b")</f>
        <v>a</v>
      </c>
      <c r="Q1925" s="34" t="str">
        <f aca="false">IF(ISBLANK(B1925),"",IF(P1925="b",O1925,IF(P1925="a","")))</f>
        <v/>
      </c>
      <c r="R1925" s="35" t="n">
        <f aca="false">IF(ISBLANK(B1925),"",IF( ISBLANK(O1925), , 1))</f>
        <v>0</v>
      </c>
      <c r="S1925" s="38" t="str">
        <f aca="true">IF(ISBLANK(B1925),"",IF( ISBLANK(K1925), "" , IF( ISBLANK(O1925), (TODAY()-K1925)/365, (O1925-K1925)/365)) )</f>
        <v/>
      </c>
      <c r="T1925" s="38" t="str">
        <f aca="false">IF(ISBLANK(B1925),"",IF( ISBLANK(K1925), "" , IF( ISBLANK(O1925), ($Z$41-K1925)/365, (O1925-K1925)/365)) )</f>
        <v/>
      </c>
      <c r="U1925" s="38" t="str">
        <f aca="true">IF(ISBLANK(B1925),"",IF( ISBLANK(O1925), "", (TODAY()-O1925)/365))</f>
        <v/>
      </c>
      <c r="V1925" s="38" t="str">
        <f aca="false">IF(ISBLANK(B1925),"",IF( ISBLANK(O1925), "", ($Z$41-O1925)/365))</f>
        <v/>
      </c>
    </row>
    <row r="1926" customFormat="false" ht="15" hidden="false" customHeight="false" outlineLevel="0" collapsed="false">
      <c r="A1926" s="1" t="n">
        <v>1930</v>
      </c>
      <c r="B1926" s="28" t="n">
        <v>1123</v>
      </c>
      <c r="C1926" s="29"/>
      <c r="D1926" s="30" t="str">
        <f aca="false">CONCATENATE(E1926,", ",F1926,", кв-ры: ",H1926,", агр: ",I1926,", ",W1926)</f>
        <v>, , кв-ры: 7,17,27,37,, агр: , </v>
      </c>
      <c r="E1926" s="31"/>
      <c r="F1926" s="31"/>
      <c r="G1926" s="31"/>
      <c r="H1926" s="31" t="s">
        <v>104</v>
      </c>
      <c r="I1926" s="32"/>
      <c r="J1926" s="4"/>
      <c r="K1926" s="46"/>
      <c r="L1926" s="34" t="str">
        <f aca="false">IF(ISBLANK(K1926),"a","b")</f>
        <v>a</v>
      </c>
      <c r="M1926" s="34" t="str">
        <f aca="false">IF(ISBLANK(B1926),"",IF(L1926="b",K1926,IF(L1926="a","")))</f>
        <v/>
      </c>
      <c r="N1926" s="35" t="n">
        <f aca="false">IF(ISBLANK(B1926),"",IF( ISBLANK(K1926), , IF( ISBLANK(O1926), 1,) ))</f>
        <v>0</v>
      </c>
      <c r="O1926" s="44"/>
      <c r="P1926" s="37" t="str">
        <f aca="false">IF(ISBLANK(O1926),"a","b")</f>
        <v>a</v>
      </c>
      <c r="Q1926" s="34" t="str">
        <f aca="false">IF(ISBLANK(B1926),"",IF(P1926="b",O1926,IF(P1926="a","")))</f>
        <v/>
      </c>
      <c r="R1926" s="35" t="n">
        <f aca="false">IF(ISBLANK(B1926),"",IF( ISBLANK(O1926), , 1))</f>
        <v>0</v>
      </c>
      <c r="S1926" s="38" t="str">
        <f aca="true">IF(ISBLANK(B1926),"",IF( ISBLANK(K1926), "" , IF( ISBLANK(O1926), (TODAY()-K1926)/365, (O1926-K1926)/365)) )</f>
        <v/>
      </c>
      <c r="T1926" s="38" t="str">
        <f aca="false">IF(ISBLANK(B1926),"",IF( ISBLANK(K1926), "" , IF( ISBLANK(O1926), ($Z$41-K1926)/365, (O1926-K1926)/365)) )</f>
        <v/>
      </c>
      <c r="U1926" s="38" t="str">
        <f aca="true">IF(ISBLANK(B1926),"",IF( ISBLANK(O1926), "", (TODAY()-O1926)/365))</f>
        <v/>
      </c>
      <c r="V1926" s="38" t="str">
        <f aca="false">IF(ISBLANK(B1926),"",IF( ISBLANK(O1926), "", ($Z$41-O1926)/365))</f>
        <v/>
      </c>
    </row>
    <row r="1927" customFormat="false" ht="15" hidden="false" customHeight="false" outlineLevel="0" collapsed="false">
      <c r="A1927" s="1" t="n">
        <v>1931</v>
      </c>
      <c r="B1927" s="28" t="n">
        <v>1124</v>
      </c>
      <c r="C1927" s="29"/>
      <c r="D1927" s="30" t="str">
        <f aca="false">CONCATENATE(E1927,", ",F1927,", кв-ры: ",H1927,", агр: ",I1927,", ",W1927)</f>
        <v>, , кв-ры: 8,18,28,38,, агр: , </v>
      </c>
      <c r="E1927" s="31"/>
      <c r="F1927" s="31"/>
      <c r="G1927" s="31"/>
      <c r="H1927" s="31" t="s">
        <v>105</v>
      </c>
      <c r="I1927" s="32"/>
      <c r="J1927" s="4"/>
      <c r="K1927" s="46"/>
      <c r="L1927" s="34" t="str">
        <f aca="false">IF(ISBLANK(K1927),"a","b")</f>
        <v>a</v>
      </c>
      <c r="M1927" s="34" t="str">
        <f aca="false">IF(ISBLANK(B1927),"",IF(L1927="b",K1927,IF(L1927="a","")))</f>
        <v/>
      </c>
      <c r="N1927" s="35" t="n">
        <f aca="false">IF(ISBLANK(B1927),"",IF( ISBLANK(K1927), , IF( ISBLANK(O1927), 1,) ))</f>
        <v>0</v>
      </c>
      <c r="O1927" s="44"/>
      <c r="P1927" s="37" t="str">
        <f aca="false">IF(ISBLANK(O1927),"a","b")</f>
        <v>a</v>
      </c>
      <c r="Q1927" s="34" t="str">
        <f aca="false">IF(ISBLANK(B1927),"",IF(P1927="b",O1927,IF(P1927="a","")))</f>
        <v/>
      </c>
      <c r="R1927" s="35" t="n">
        <f aca="false">IF(ISBLANK(B1927),"",IF( ISBLANK(O1927), , 1))</f>
        <v>0</v>
      </c>
      <c r="S1927" s="38" t="str">
        <f aca="true">IF(ISBLANK(B1927),"",IF( ISBLANK(K1927), "" , IF( ISBLANK(O1927), (TODAY()-K1927)/365, (O1927-K1927)/365)) )</f>
        <v/>
      </c>
      <c r="T1927" s="38" t="str">
        <f aca="false">IF(ISBLANK(B1927),"",IF( ISBLANK(K1927), "" , IF( ISBLANK(O1927), ($Z$41-K1927)/365, (O1927-K1927)/365)) )</f>
        <v/>
      </c>
      <c r="U1927" s="38" t="str">
        <f aca="true">IF(ISBLANK(B1927),"",IF( ISBLANK(O1927), "", (TODAY()-O1927)/365))</f>
        <v/>
      </c>
      <c r="V1927" s="38" t="str">
        <f aca="false">IF(ISBLANK(B1927),"",IF( ISBLANK(O1927), "", ($Z$41-O1927)/365))</f>
        <v/>
      </c>
    </row>
    <row r="1928" customFormat="false" ht="15" hidden="false" customHeight="false" outlineLevel="0" collapsed="false">
      <c r="A1928" s="1" t="n">
        <v>1932</v>
      </c>
      <c r="B1928" s="28" t="n">
        <v>1125</v>
      </c>
      <c r="C1928" s="29"/>
      <c r="D1928" s="30" t="str">
        <f aca="false">CONCATENATE(E1928,", ",F1928,", кв-ры: ",H1928,", агр: ",I1928,", ",W1928)</f>
        <v>, , кв-ры: 9,19,29,39,, агр: , </v>
      </c>
      <c r="E1928" s="31"/>
      <c r="F1928" s="31"/>
      <c r="G1928" s="31"/>
      <c r="H1928" s="31" t="s">
        <v>106</v>
      </c>
      <c r="I1928" s="32"/>
      <c r="J1928" s="4"/>
      <c r="K1928" s="46"/>
      <c r="L1928" s="34" t="str">
        <f aca="false">IF(ISBLANK(K1928),"a","b")</f>
        <v>a</v>
      </c>
      <c r="M1928" s="34" t="str">
        <f aca="false">IF(ISBLANK(B1928),"",IF(L1928="b",K1928,IF(L1928="a","")))</f>
        <v/>
      </c>
      <c r="N1928" s="35" t="n">
        <f aca="false">IF(ISBLANK(B1928),"",IF( ISBLANK(K1928), , IF( ISBLANK(O1928), 1,) ))</f>
        <v>0</v>
      </c>
      <c r="O1928" s="44"/>
      <c r="P1928" s="37" t="str">
        <f aca="false">IF(ISBLANK(O1928),"a","b")</f>
        <v>a</v>
      </c>
      <c r="Q1928" s="34" t="str">
        <f aca="false">IF(ISBLANK(B1928),"",IF(P1928="b",O1928,IF(P1928="a","")))</f>
        <v/>
      </c>
      <c r="R1928" s="35" t="n">
        <f aca="false">IF(ISBLANK(B1928),"",IF( ISBLANK(O1928), , 1))</f>
        <v>0</v>
      </c>
      <c r="S1928" s="38" t="str">
        <f aca="true">IF(ISBLANK(B1928),"",IF( ISBLANK(K1928), "" , IF( ISBLANK(O1928), (TODAY()-K1928)/365, (O1928-K1928)/365)) )</f>
        <v/>
      </c>
      <c r="T1928" s="38" t="str">
        <f aca="false">IF(ISBLANK(B1928),"",IF( ISBLANK(K1928), "" , IF( ISBLANK(O1928), ($Z$41-K1928)/365, (O1928-K1928)/365)) )</f>
        <v/>
      </c>
      <c r="U1928" s="38" t="str">
        <f aca="true">IF(ISBLANK(B1928),"",IF( ISBLANK(O1928), "", (TODAY()-O1928)/365))</f>
        <v/>
      </c>
      <c r="V1928" s="38" t="str">
        <f aca="false">IF(ISBLANK(B1928),"",IF( ISBLANK(O1928), "", ($Z$41-O1928)/365))</f>
        <v/>
      </c>
    </row>
    <row r="1929" customFormat="false" ht="15" hidden="false" customHeight="false" outlineLevel="0" collapsed="false">
      <c r="A1929" s="1" t="n">
        <v>1933</v>
      </c>
      <c r="B1929" s="28" t="n">
        <v>1126</v>
      </c>
      <c r="C1929" s="29"/>
      <c r="D1929" s="30" t="str">
        <f aca="false">CONCATENATE(E1929,", ",F1929,", кв-ры: ",H1929,", агр: ",I1929,", ",W1929)</f>
        <v>, , кв-ры: 10,20,30,40,, агр: , </v>
      </c>
      <c r="E1929" s="31"/>
      <c r="F1929" s="31"/>
      <c r="G1929" s="31"/>
      <c r="H1929" s="31" t="s">
        <v>107</v>
      </c>
      <c r="I1929" s="32"/>
      <c r="J1929" s="4"/>
      <c r="K1929" s="46"/>
      <c r="L1929" s="34" t="str">
        <f aca="false">IF(ISBLANK(K1929),"a","b")</f>
        <v>a</v>
      </c>
      <c r="M1929" s="34" t="str">
        <f aca="false">IF(ISBLANK(B1929),"",IF(L1929="b",K1929,IF(L1929="a","")))</f>
        <v/>
      </c>
      <c r="N1929" s="35" t="n">
        <f aca="false">IF(ISBLANK(B1929),"",IF( ISBLANK(K1929), , IF( ISBLANK(O1929), 1,) ))</f>
        <v>0</v>
      </c>
      <c r="O1929" s="44"/>
      <c r="P1929" s="37" t="str">
        <f aca="false">IF(ISBLANK(O1929),"a","b")</f>
        <v>a</v>
      </c>
      <c r="Q1929" s="34" t="str">
        <f aca="false">IF(ISBLANK(B1929),"",IF(P1929="b",O1929,IF(P1929="a","")))</f>
        <v/>
      </c>
      <c r="R1929" s="35" t="n">
        <f aca="false">IF(ISBLANK(B1929),"",IF( ISBLANK(O1929), , 1))</f>
        <v>0</v>
      </c>
      <c r="S1929" s="38" t="str">
        <f aca="true">IF(ISBLANK(B1929),"",IF( ISBLANK(K1929), "" , IF( ISBLANK(O1929), (TODAY()-K1929)/365, (O1929-K1929)/365)) )</f>
        <v/>
      </c>
      <c r="T1929" s="38" t="str">
        <f aca="false">IF(ISBLANK(B1929),"",IF( ISBLANK(K1929), "" , IF( ISBLANK(O1929), ($Z$41-K1929)/365, (O1929-K1929)/365)) )</f>
        <v/>
      </c>
      <c r="U1929" s="38" t="str">
        <f aca="true">IF(ISBLANK(B1929),"",IF( ISBLANK(O1929), "", (TODAY()-O1929)/365))</f>
        <v/>
      </c>
      <c r="V1929" s="38" t="str">
        <f aca="false">IF(ISBLANK(B1929),"",IF( ISBLANK(O1929), "", ($Z$41-O1929)/365))</f>
        <v/>
      </c>
    </row>
    <row r="1930" customFormat="false" ht="15" hidden="false" customHeight="false" outlineLevel="0" collapsed="false">
      <c r="A1930" s="1" t="n">
        <v>1934</v>
      </c>
      <c r="B1930" s="28" t="n">
        <v>1127</v>
      </c>
      <c r="C1930" s="29" t="n">
        <v>3</v>
      </c>
      <c r="D1930" s="30" t="str">
        <f aca="false">CONCATENATE(E1930,", ",F1930,", кв-ры: ",H1930,", агр: ",I1930,", ",W1930)</f>
        <v> Гоголя, 7, кв-ры: 1,11,21,31,41,51,61,71,, агр: 51 отказ 2.20, </v>
      </c>
      <c r="E1930" s="31" t="s">
        <v>298</v>
      </c>
      <c r="F1930" s="31" t="n">
        <v>7</v>
      </c>
      <c r="G1930" s="31" t="n">
        <v>80</v>
      </c>
      <c r="H1930" s="31" t="s">
        <v>66</v>
      </c>
      <c r="I1930" s="32" t="s">
        <v>300</v>
      </c>
      <c r="J1930" s="4"/>
      <c r="K1930" s="46"/>
      <c r="L1930" s="34" t="str">
        <f aca="false">IF(ISBLANK(K1930),"a","b")</f>
        <v>a</v>
      </c>
      <c r="M1930" s="34" t="str">
        <f aca="false">IF(ISBLANK(B1930),"",IF(L1930="b",K1930,IF(L1930="a","")))</f>
        <v/>
      </c>
      <c r="N1930" s="35" t="n">
        <f aca="false">IF(ISBLANK(B1930),"",IF( ISBLANK(K1930), , IF( ISBLANK(O1930), 1,) ))</f>
        <v>0</v>
      </c>
      <c r="O1930" s="44"/>
      <c r="P1930" s="37" t="str">
        <f aca="false">IF(ISBLANK(O1930),"a","b")</f>
        <v>a</v>
      </c>
      <c r="Q1930" s="34" t="str">
        <f aca="false">IF(ISBLANK(B1930),"",IF(P1930="b",O1930,IF(P1930="a","")))</f>
        <v/>
      </c>
      <c r="R1930" s="35" t="n">
        <f aca="false">IF(ISBLANK(B1930),"",IF( ISBLANK(O1930), , 1))</f>
        <v>0</v>
      </c>
      <c r="S1930" s="38" t="str">
        <f aca="true">IF(ISBLANK(B1930),"",IF( ISBLANK(K1930), "" , IF( ISBLANK(O1930), (TODAY()-K1930)/365, (O1930-K1930)/365)) )</f>
        <v/>
      </c>
      <c r="T1930" s="38" t="str">
        <f aca="false">IF(ISBLANK(B1930),"",IF( ISBLANK(K1930), "" , IF( ISBLANK(O1930), ($Z$41-K1930)/365, (O1930-K1930)/365)) )</f>
        <v/>
      </c>
      <c r="U1930" s="38" t="str">
        <f aca="true">IF(ISBLANK(B1930),"",IF( ISBLANK(O1930), "", (TODAY()-O1930)/365))</f>
        <v/>
      </c>
      <c r="V1930" s="38" t="str">
        <f aca="false">IF(ISBLANK(B1930),"",IF( ISBLANK(O1930), "", ($Z$41-O1930)/365))</f>
        <v/>
      </c>
    </row>
    <row r="1931" customFormat="false" ht="15" hidden="false" customHeight="false" outlineLevel="0" collapsed="false">
      <c r="A1931" s="1" t="n">
        <v>1935</v>
      </c>
      <c r="B1931" s="28" t="n">
        <v>1128</v>
      </c>
      <c r="C1931" s="29"/>
      <c r="D1931" s="30" t="str">
        <f aca="false">CONCATENATE(E1931,", ",F1931,", кв-ры: ",H1931,", агр: ",I1931,", ",W1931)</f>
        <v>, , кв-ры: 2,12,22,32,42,52,62,72,, агр: , </v>
      </c>
      <c r="E1931" s="31"/>
      <c r="F1931" s="31"/>
      <c r="G1931" s="31"/>
      <c r="H1931" s="31" t="s">
        <v>67</v>
      </c>
      <c r="I1931" s="32"/>
      <c r="J1931" s="4"/>
      <c r="K1931" s="46"/>
      <c r="L1931" s="34" t="str">
        <f aca="false">IF(ISBLANK(K1931),"a","b")</f>
        <v>a</v>
      </c>
      <c r="M1931" s="34" t="str">
        <f aca="false">IF(ISBLANK(B1931),"",IF(L1931="b",K1931,IF(L1931="a","")))</f>
        <v/>
      </c>
      <c r="N1931" s="35" t="n">
        <f aca="false">IF(ISBLANK(B1931),"",IF( ISBLANK(K1931), , IF( ISBLANK(O1931), 1,) ))</f>
        <v>0</v>
      </c>
      <c r="O1931" s="44"/>
      <c r="P1931" s="37" t="str">
        <f aca="false">IF(ISBLANK(O1931),"a","b")</f>
        <v>a</v>
      </c>
      <c r="Q1931" s="34" t="str">
        <f aca="false">IF(ISBLANK(B1931),"",IF(P1931="b",O1931,IF(P1931="a","")))</f>
        <v/>
      </c>
      <c r="R1931" s="35" t="n">
        <f aca="false">IF(ISBLANK(B1931),"",IF( ISBLANK(O1931), , 1))</f>
        <v>0</v>
      </c>
      <c r="S1931" s="38" t="str">
        <f aca="true">IF(ISBLANK(B1931),"",IF( ISBLANK(K1931), "" , IF( ISBLANK(O1931), (TODAY()-K1931)/365, (O1931-K1931)/365)) )</f>
        <v/>
      </c>
      <c r="T1931" s="38" t="str">
        <f aca="false">IF(ISBLANK(B1931),"",IF( ISBLANK(K1931), "" , IF( ISBLANK(O1931), ($Z$41-K1931)/365, (O1931-K1931)/365)) )</f>
        <v/>
      </c>
      <c r="U1931" s="38" t="str">
        <f aca="true">IF(ISBLANK(B1931),"",IF( ISBLANK(O1931), "", (TODAY()-O1931)/365))</f>
        <v/>
      </c>
      <c r="V1931" s="38" t="str">
        <f aca="false">IF(ISBLANK(B1931),"",IF( ISBLANK(O1931), "", ($Z$41-O1931)/365))</f>
        <v/>
      </c>
    </row>
    <row r="1932" customFormat="false" ht="15" hidden="false" customHeight="false" outlineLevel="0" collapsed="false">
      <c r="A1932" s="1" t="n">
        <v>1936</v>
      </c>
      <c r="B1932" s="28" t="n">
        <v>1129</v>
      </c>
      <c r="C1932" s="29"/>
      <c r="D1932" s="30" t="str">
        <f aca="false">CONCATENATE(E1932,", ",F1932,", кв-ры: ",H1932,", агр: ",I1932,", ",W1932)</f>
        <v>, , кв-ры: 3,13,23,33,43,53,63,73,, агр: 73 отказ 2.20, </v>
      </c>
      <c r="E1932" s="31"/>
      <c r="F1932" s="31"/>
      <c r="G1932" s="31"/>
      <c r="H1932" s="31" t="s">
        <v>68</v>
      </c>
      <c r="I1932" s="32" t="s">
        <v>301</v>
      </c>
      <c r="J1932" s="4"/>
      <c r="K1932" s="46"/>
      <c r="L1932" s="34" t="str">
        <f aca="false">IF(ISBLANK(K1932),"a","b")</f>
        <v>a</v>
      </c>
      <c r="M1932" s="34" t="str">
        <f aca="false">IF(ISBLANK(B1932),"",IF(L1932="b",K1932,IF(L1932="a","")))</f>
        <v/>
      </c>
      <c r="N1932" s="35" t="n">
        <f aca="false">IF(ISBLANK(B1932),"",IF( ISBLANK(K1932), , IF( ISBLANK(O1932), 1,) ))</f>
        <v>0</v>
      </c>
      <c r="O1932" s="44"/>
      <c r="P1932" s="37" t="str">
        <f aca="false">IF(ISBLANK(O1932),"a","b")</f>
        <v>a</v>
      </c>
      <c r="Q1932" s="34" t="str">
        <f aca="false">IF(ISBLANK(B1932),"",IF(P1932="b",O1932,IF(P1932="a","")))</f>
        <v/>
      </c>
      <c r="R1932" s="35" t="n">
        <f aca="false">IF(ISBLANK(B1932),"",IF( ISBLANK(O1932), , 1))</f>
        <v>0</v>
      </c>
      <c r="S1932" s="38" t="str">
        <f aca="true">IF(ISBLANK(B1932),"",IF( ISBLANK(K1932), "" , IF( ISBLANK(O1932), (TODAY()-K1932)/365, (O1932-K1932)/365)) )</f>
        <v/>
      </c>
      <c r="T1932" s="38" t="str">
        <f aca="false">IF(ISBLANK(B1932),"",IF( ISBLANK(K1932), "" , IF( ISBLANK(O1932), ($Z$41-K1932)/365, (O1932-K1932)/365)) )</f>
        <v/>
      </c>
      <c r="U1932" s="38" t="str">
        <f aca="true">IF(ISBLANK(B1932),"",IF( ISBLANK(O1932), "", (TODAY()-O1932)/365))</f>
        <v/>
      </c>
      <c r="V1932" s="38" t="str">
        <f aca="false">IF(ISBLANK(B1932),"",IF( ISBLANK(O1932), "", ($Z$41-O1932)/365))</f>
        <v/>
      </c>
    </row>
    <row r="1933" customFormat="false" ht="15" hidden="false" customHeight="false" outlineLevel="0" collapsed="false">
      <c r="A1933" s="1" t="n">
        <v>1937</v>
      </c>
      <c r="B1933" s="28" t="n">
        <v>1130</v>
      </c>
      <c r="C1933" s="29"/>
      <c r="D1933" s="30" t="str">
        <f aca="false">CONCATENATE(E1933,", ",F1933,", кв-ры: ",H1933,", агр: ",I1933,", ",W1933)</f>
        <v>, , кв-ры: 4,14,24,34,44,54,64,74,, агр: , </v>
      </c>
      <c r="E1933" s="31"/>
      <c r="F1933" s="31"/>
      <c r="G1933" s="31"/>
      <c r="H1933" s="31" t="s">
        <v>69</v>
      </c>
      <c r="I1933" s="32"/>
      <c r="J1933" s="4"/>
      <c r="K1933" s="46"/>
      <c r="L1933" s="34" t="str">
        <f aca="false">IF(ISBLANK(K1933),"a","b")</f>
        <v>a</v>
      </c>
      <c r="M1933" s="34" t="str">
        <f aca="false">IF(ISBLANK(B1933),"",IF(L1933="b",K1933,IF(L1933="a","")))</f>
        <v/>
      </c>
      <c r="N1933" s="35" t="n">
        <f aca="false">IF(ISBLANK(B1933),"",IF( ISBLANK(K1933), , IF( ISBLANK(O1933), 1,) ))</f>
        <v>0</v>
      </c>
      <c r="O1933" s="44"/>
      <c r="P1933" s="37" t="str">
        <f aca="false">IF(ISBLANK(O1933),"a","b")</f>
        <v>a</v>
      </c>
      <c r="Q1933" s="34" t="str">
        <f aca="false">IF(ISBLANK(B1933),"",IF(P1933="b",O1933,IF(P1933="a","")))</f>
        <v/>
      </c>
      <c r="R1933" s="35" t="n">
        <f aca="false">IF(ISBLANK(B1933),"",IF( ISBLANK(O1933), , 1))</f>
        <v>0</v>
      </c>
      <c r="S1933" s="38" t="str">
        <f aca="true">IF(ISBLANK(B1933),"",IF( ISBLANK(K1933), "" , IF( ISBLANK(O1933), (TODAY()-K1933)/365, (O1933-K1933)/365)) )</f>
        <v/>
      </c>
      <c r="T1933" s="38" t="str">
        <f aca="false">IF(ISBLANK(B1933),"",IF( ISBLANK(K1933), "" , IF( ISBLANK(O1933), ($Z$41-K1933)/365, (O1933-K1933)/365)) )</f>
        <v/>
      </c>
      <c r="U1933" s="38" t="str">
        <f aca="true">IF(ISBLANK(B1933),"",IF( ISBLANK(O1933), "", (TODAY()-O1933)/365))</f>
        <v/>
      </c>
      <c r="V1933" s="38" t="str">
        <f aca="false">IF(ISBLANK(B1933),"",IF( ISBLANK(O1933), "", ($Z$41-O1933)/365))</f>
        <v/>
      </c>
    </row>
    <row r="1934" customFormat="false" ht="15" hidden="false" customHeight="false" outlineLevel="0" collapsed="false">
      <c r="A1934" s="1" t="n">
        <v>1938</v>
      </c>
      <c r="B1934" s="28" t="n">
        <v>1131</v>
      </c>
      <c r="C1934" s="29"/>
      <c r="D1934" s="30" t="str">
        <f aca="false">CONCATENATE(E1934,", ",F1934,", кв-ры: ",H1934,", агр: ",I1934,", ",W1934)</f>
        <v>, , кв-ры: 5,15,25,35,45,55,65,75,, агр: 75 отказ 2.20, </v>
      </c>
      <c r="E1934" s="31"/>
      <c r="F1934" s="31"/>
      <c r="G1934" s="31"/>
      <c r="H1934" s="31" t="s">
        <v>70</v>
      </c>
      <c r="I1934" s="32" t="s">
        <v>302</v>
      </c>
      <c r="J1934" s="4"/>
      <c r="K1934" s="46"/>
      <c r="L1934" s="34" t="str">
        <f aca="false">IF(ISBLANK(K1934),"a","b")</f>
        <v>a</v>
      </c>
      <c r="M1934" s="34" t="str">
        <f aca="false">IF(ISBLANK(B1934),"",IF(L1934="b",K1934,IF(L1934="a","")))</f>
        <v/>
      </c>
      <c r="N1934" s="35" t="n">
        <f aca="false">IF(ISBLANK(B1934),"",IF( ISBLANK(K1934), , IF( ISBLANK(O1934), 1,) ))</f>
        <v>0</v>
      </c>
      <c r="O1934" s="44"/>
      <c r="P1934" s="37" t="str">
        <f aca="false">IF(ISBLANK(O1934),"a","b")</f>
        <v>a</v>
      </c>
      <c r="Q1934" s="34" t="str">
        <f aca="false">IF(ISBLANK(B1934),"",IF(P1934="b",O1934,IF(P1934="a","")))</f>
        <v/>
      </c>
      <c r="R1934" s="35" t="n">
        <f aca="false">IF(ISBLANK(B1934),"",IF( ISBLANK(O1934), , 1))</f>
        <v>0</v>
      </c>
      <c r="S1934" s="38" t="str">
        <f aca="true">IF(ISBLANK(B1934),"",IF( ISBLANK(K1934), "" , IF( ISBLANK(O1934), (TODAY()-K1934)/365, (O1934-K1934)/365)) )</f>
        <v/>
      </c>
      <c r="T1934" s="38" t="str">
        <f aca="false">IF(ISBLANK(B1934),"",IF( ISBLANK(K1934), "" , IF( ISBLANK(O1934), ($Z$41-K1934)/365, (O1934-K1934)/365)) )</f>
        <v/>
      </c>
      <c r="U1934" s="38" t="str">
        <f aca="true">IF(ISBLANK(B1934),"",IF( ISBLANK(O1934), "", (TODAY()-O1934)/365))</f>
        <v/>
      </c>
      <c r="V1934" s="38" t="str">
        <f aca="false">IF(ISBLANK(B1934),"",IF( ISBLANK(O1934), "", ($Z$41-O1934)/365))</f>
        <v/>
      </c>
    </row>
    <row r="1935" customFormat="false" ht="15" hidden="false" customHeight="false" outlineLevel="0" collapsed="false">
      <c r="A1935" s="1" t="n">
        <v>1939</v>
      </c>
      <c r="B1935" s="28" t="n">
        <v>1132</v>
      </c>
      <c r="C1935" s="29"/>
      <c r="D1935" s="30" t="str">
        <f aca="false">CONCATENATE(E1935,", ",F1935,", кв-ры: ",H1935,", агр: ",I1935,", ",W1935)</f>
        <v>, , кв-ры: 6,16,26,36,46,56,66,76,, агр: , </v>
      </c>
      <c r="E1935" s="31"/>
      <c r="F1935" s="31"/>
      <c r="G1935" s="31"/>
      <c r="H1935" s="31" t="s">
        <v>124</v>
      </c>
      <c r="I1935" s="32"/>
      <c r="J1935" s="4"/>
      <c r="K1935" s="46"/>
      <c r="L1935" s="34" t="str">
        <f aca="false">IF(ISBLANK(K1935),"a","b")</f>
        <v>a</v>
      </c>
      <c r="M1935" s="34" t="str">
        <f aca="false">IF(ISBLANK(B1935),"",IF(L1935="b",K1935,IF(L1935="a","")))</f>
        <v/>
      </c>
      <c r="N1935" s="35" t="n">
        <f aca="false">IF(ISBLANK(B1935),"",IF( ISBLANK(K1935), , IF( ISBLANK(O1935), 1,) ))</f>
        <v>0</v>
      </c>
      <c r="O1935" s="44"/>
      <c r="P1935" s="37" t="str">
        <f aca="false">IF(ISBLANK(O1935),"a","b")</f>
        <v>a</v>
      </c>
      <c r="Q1935" s="34" t="str">
        <f aca="false">IF(ISBLANK(B1935),"",IF(P1935="b",O1935,IF(P1935="a","")))</f>
        <v/>
      </c>
      <c r="R1935" s="35" t="n">
        <f aca="false">IF(ISBLANK(B1935),"",IF( ISBLANK(O1935), , 1))</f>
        <v>0</v>
      </c>
      <c r="S1935" s="38" t="str">
        <f aca="true">IF(ISBLANK(B1935),"",IF( ISBLANK(K1935), "" , IF( ISBLANK(O1935), (TODAY()-K1935)/365, (O1935-K1935)/365)) )</f>
        <v/>
      </c>
      <c r="T1935" s="38" t="str">
        <f aca="false">IF(ISBLANK(B1935),"",IF( ISBLANK(K1935), "" , IF( ISBLANK(O1935), ($Z$41-K1935)/365, (O1935-K1935)/365)) )</f>
        <v/>
      </c>
      <c r="U1935" s="38" t="str">
        <f aca="true">IF(ISBLANK(B1935),"",IF( ISBLANK(O1935), "", (TODAY()-O1935)/365))</f>
        <v/>
      </c>
      <c r="V1935" s="38" t="str">
        <f aca="false">IF(ISBLANK(B1935),"",IF( ISBLANK(O1935), "", ($Z$41-O1935)/365))</f>
        <v/>
      </c>
    </row>
    <row r="1936" customFormat="false" ht="15" hidden="false" customHeight="false" outlineLevel="0" collapsed="false">
      <c r="A1936" s="1" t="n">
        <v>1940</v>
      </c>
      <c r="B1936" s="28" t="n">
        <v>1133</v>
      </c>
      <c r="C1936" s="29"/>
      <c r="D1936" s="30" t="str">
        <f aca="false">CONCATENATE(E1936,", ",F1936,", кв-ры: ",H1936,", агр: ",I1936,", ",W1936)</f>
        <v>, , кв-ры: 7,17,27,37,47,57,67,77,, агр: 77 отказ 2.20, </v>
      </c>
      <c r="E1936" s="31"/>
      <c r="F1936" s="31"/>
      <c r="G1936" s="31"/>
      <c r="H1936" s="31" t="s">
        <v>125</v>
      </c>
      <c r="I1936" s="32" t="s">
        <v>303</v>
      </c>
      <c r="J1936" s="4"/>
      <c r="K1936" s="46"/>
      <c r="L1936" s="34" t="str">
        <f aca="false">IF(ISBLANK(K1936),"a","b")</f>
        <v>a</v>
      </c>
      <c r="M1936" s="34" t="str">
        <f aca="false">IF(ISBLANK(B1936),"",IF(L1936="b",K1936,IF(L1936="a","")))</f>
        <v/>
      </c>
      <c r="N1936" s="35" t="n">
        <f aca="false">IF(ISBLANK(B1936),"",IF( ISBLANK(K1936), , IF( ISBLANK(O1936), 1,) ))</f>
        <v>0</v>
      </c>
      <c r="O1936" s="44"/>
      <c r="P1936" s="37" t="str">
        <f aca="false">IF(ISBLANK(O1936),"a","b")</f>
        <v>a</v>
      </c>
      <c r="Q1936" s="34" t="str">
        <f aca="false">IF(ISBLANK(B1936),"",IF(P1936="b",O1936,IF(P1936="a","")))</f>
        <v/>
      </c>
      <c r="R1936" s="35" t="n">
        <f aca="false">IF(ISBLANK(B1936),"",IF( ISBLANK(O1936), , 1))</f>
        <v>0</v>
      </c>
      <c r="S1936" s="38" t="str">
        <f aca="true">IF(ISBLANK(B1936),"",IF( ISBLANK(K1936), "" , IF( ISBLANK(O1936), (TODAY()-K1936)/365, (O1936-K1936)/365)) )</f>
        <v/>
      </c>
      <c r="T1936" s="38" t="str">
        <f aca="false">IF(ISBLANK(B1936),"",IF( ISBLANK(K1936), "" , IF( ISBLANK(O1936), ($Z$41-K1936)/365, (O1936-K1936)/365)) )</f>
        <v/>
      </c>
      <c r="U1936" s="38" t="str">
        <f aca="true">IF(ISBLANK(B1936),"",IF( ISBLANK(O1936), "", (TODAY()-O1936)/365))</f>
        <v/>
      </c>
      <c r="V1936" s="38" t="str">
        <f aca="false">IF(ISBLANK(B1936),"",IF( ISBLANK(O1936), "", ($Z$41-O1936)/365))</f>
        <v/>
      </c>
    </row>
    <row r="1937" customFormat="false" ht="15" hidden="false" customHeight="false" outlineLevel="0" collapsed="false">
      <c r="A1937" s="1" t="n">
        <v>1941</v>
      </c>
      <c r="B1937" s="28" t="n">
        <v>1134</v>
      </c>
      <c r="C1937" s="29"/>
      <c r="D1937" s="30" t="str">
        <f aca="false">CONCATENATE(E1937,", ",F1937,", кв-ры: ",H1937,", агр: ",I1937,", ",W1937)</f>
        <v>, , кв-ры: 8,18,28,38,48,58,68,78,, агр: , </v>
      </c>
      <c r="E1937" s="31"/>
      <c r="F1937" s="31"/>
      <c r="G1937" s="31"/>
      <c r="H1937" s="31" t="s">
        <v>126</v>
      </c>
      <c r="I1937" s="32"/>
      <c r="J1937" s="4"/>
      <c r="K1937" s="46"/>
      <c r="L1937" s="34" t="str">
        <f aca="false">IF(ISBLANK(K1937),"a","b")</f>
        <v>a</v>
      </c>
      <c r="M1937" s="34" t="str">
        <f aca="false">IF(ISBLANK(B1937),"",IF(L1937="b",K1937,IF(L1937="a","")))</f>
        <v/>
      </c>
      <c r="N1937" s="35" t="n">
        <f aca="false">IF(ISBLANK(B1937),"",IF( ISBLANK(K1937), , IF( ISBLANK(O1937), 1,) ))</f>
        <v>0</v>
      </c>
      <c r="O1937" s="44"/>
      <c r="P1937" s="37" t="str">
        <f aca="false">IF(ISBLANK(O1937),"a","b")</f>
        <v>a</v>
      </c>
      <c r="Q1937" s="34" t="str">
        <f aca="false">IF(ISBLANK(B1937),"",IF(P1937="b",O1937,IF(P1937="a","")))</f>
        <v/>
      </c>
      <c r="R1937" s="35" t="n">
        <f aca="false">IF(ISBLANK(B1937),"",IF( ISBLANK(O1937), , 1))</f>
        <v>0</v>
      </c>
      <c r="S1937" s="38" t="str">
        <f aca="true">IF(ISBLANK(B1937),"",IF( ISBLANK(K1937), "" , IF( ISBLANK(O1937), (TODAY()-K1937)/365, (O1937-K1937)/365)) )</f>
        <v/>
      </c>
      <c r="T1937" s="38" t="str">
        <f aca="false">IF(ISBLANK(B1937),"",IF( ISBLANK(K1937), "" , IF( ISBLANK(O1937), ($Z$41-K1937)/365, (O1937-K1937)/365)) )</f>
        <v/>
      </c>
      <c r="U1937" s="38" t="str">
        <f aca="true">IF(ISBLANK(B1937),"",IF( ISBLANK(O1937), "", (TODAY()-O1937)/365))</f>
        <v/>
      </c>
      <c r="V1937" s="38" t="str">
        <f aca="false">IF(ISBLANK(B1937),"",IF( ISBLANK(O1937), "", ($Z$41-O1937)/365))</f>
        <v/>
      </c>
    </row>
    <row r="1938" customFormat="false" ht="15" hidden="false" customHeight="false" outlineLevel="0" collapsed="false">
      <c r="A1938" s="1" t="n">
        <v>1942</v>
      </c>
      <c r="B1938" s="28" t="n">
        <v>1135</v>
      </c>
      <c r="C1938" s="29"/>
      <c r="D1938" s="30" t="str">
        <f aca="false">CONCATENATE(E1938,", ",F1938,", кв-ры: ",H1938,", агр: ",I1938,", ",W1938)</f>
        <v>, , кв-ры: 9,19,29,39,49,59,69,79,, агр: , </v>
      </c>
      <c r="E1938" s="31"/>
      <c r="F1938" s="31"/>
      <c r="G1938" s="31"/>
      <c r="H1938" s="31" t="s">
        <v>127</v>
      </c>
      <c r="I1938" s="32"/>
      <c r="J1938" s="4"/>
      <c r="K1938" s="46"/>
      <c r="L1938" s="34" t="str">
        <f aca="false">IF(ISBLANK(K1938),"a","b")</f>
        <v>a</v>
      </c>
      <c r="M1938" s="34" t="str">
        <f aca="false">IF(ISBLANK(B1938),"",IF(L1938="b",K1938,IF(L1938="a","")))</f>
        <v/>
      </c>
      <c r="N1938" s="35" t="n">
        <f aca="false">IF(ISBLANK(B1938),"",IF( ISBLANK(K1938), , IF( ISBLANK(O1938), 1,) ))</f>
        <v>0</v>
      </c>
      <c r="O1938" s="44"/>
      <c r="P1938" s="37" t="str">
        <f aca="false">IF(ISBLANK(O1938),"a","b")</f>
        <v>a</v>
      </c>
      <c r="Q1938" s="34" t="str">
        <f aca="false">IF(ISBLANK(B1938),"",IF(P1938="b",O1938,IF(P1938="a","")))</f>
        <v/>
      </c>
      <c r="R1938" s="35" t="n">
        <f aca="false">IF(ISBLANK(B1938),"",IF( ISBLANK(O1938), , 1))</f>
        <v>0</v>
      </c>
      <c r="S1938" s="38" t="str">
        <f aca="true">IF(ISBLANK(B1938),"",IF( ISBLANK(K1938), "" , IF( ISBLANK(O1938), (TODAY()-K1938)/365, (O1938-K1938)/365)) )</f>
        <v/>
      </c>
      <c r="T1938" s="38" t="str">
        <f aca="false">IF(ISBLANK(B1938),"",IF( ISBLANK(K1938), "" , IF( ISBLANK(O1938), ($Z$41-K1938)/365, (O1938-K1938)/365)) )</f>
        <v/>
      </c>
      <c r="U1938" s="38" t="str">
        <f aca="true">IF(ISBLANK(B1938),"",IF( ISBLANK(O1938), "", (TODAY()-O1938)/365))</f>
        <v/>
      </c>
      <c r="V1938" s="38" t="str">
        <f aca="false">IF(ISBLANK(B1938),"",IF( ISBLANK(O1938), "", ($Z$41-O1938)/365))</f>
        <v/>
      </c>
    </row>
    <row r="1939" customFormat="false" ht="15" hidden="false" customHeight="false" outlineLevel="0" collapsed="false">
      <c r="A1939" s="1" t="n">
        <v>1943</v>
      </c>
      <c r="B1939" s="28" t="n">
        <v>1136</v>
      </c>
      <c r="C1939" s="29"/>
      <c r="D1939" s="30" t="str">
        <f aca="false">CONCATENATE(E1939,", ",F1939,", кв-ры: ",H1939,", агр: ",I1939,", ",W1939)</f>
        <v>, , кв-ры: 10,20,30,40,50,60,70,80,, агр: , </v>
      </c>
      <c r="E1939" s="31"/>
      <c r="F1939" s="31"/>
      <c r="G1939" s="31"/>
      <c r="H1939" s="31" t="s">
        <v>128</v>
      </c>
      <c r="I1939" s="32"/>
      <c r="J1939" s="4"/>
      <c r="K1939" s="46"/>
      <c r="L1939" s="34" t="str">
        <f aca="false">IF(ISBLANK(K1939),"a","b")</f>
        <v>a</v>
      </c>
      <c r="M1939" s="34" t="str">
        <f aca="false">IF(ISBLANK(B1939),"",IF(L1939="b",K1939,IF(L1939="a","")))</f>
        <v/>
      </c>
      <c r="N1939" s="35" t="n">
        <f aca="false">IF(ISBLANK(B1939),"",IF( ISBLANK(K1939), , IF( ISBLANK(O1939), 1,) ))</f>
        <v>0</v>
      </c>
      <c r="O1939" s="44"/>
      <c r="P1939" s="37" t="str">
        <f aca="false">IF(ISBLANK(O1939),"a","b")</f>
        <v>a</v>
      </c>
      <c r="Q1939" s="34" t="str">
        <f aca="false">IF(ISBLANK(B1939),"",IF(P1939="b",O1939,IF(P1939="a","")))</f>
        <v/>
      </c>
      <c r="R1939" s="35" t="n">
        <f aca="false">IF(ISBLANK(B1939),"",IF( ISBLANK(O1939), , 1))</f>
        <v>0</v>
      </c>
      <c r="S1939" s="38" t="str">
        <f aca="true">IF(ISBLANK(B1939),"",IF( ISBLANK(K1939), "" , IF( ISBLANK(O1939), (TODAY()-K1939)/365, (O1939-K1939)/365)) )</f>
        <v/>
      </c>
      <c r="T1939" s="38" t="str">
        <f aca="false">IF(ISBLANK(B1939),"",IF( ISBLANK(K1939), "" , IF( ISBLANK(O1939), ($Z$41-K1939)/365, (O1939-K1939)/365)) )</f>
        <v/>
      </c>
      <c r="U1939" s="38" t="str">
        <f aca="true">IF(ISBLANK(B1939),"",IF( ISBLANK(O1939), "", (TODAY()-O1939)/365))</f>
        <v/>
      </c>
      <c r="V1939" s="38" t="str">
        <f aca="false">IF(ISBLANK(B1939),"",IF( ISBLANK(O1939), "", ($Z$41-O1939)/365))</f>
        <v/>
      </c>
    </row>
    <row r="1940" customFormat="false" ht="15" hidden="false" customHeight="false" outlineLevel="0" collapsed="false">
      <c r="A1940" s="1" t="n">
        <v>1944</v>
      </c>
      <c r="B1940" s="28" t="n">
        <v>1137</v>
      </c>
      <c r="C1940" s="29" t="n">
        <v>4</v>
      </c>
      <c r="D1940" s="30" t="str">
        <f aca="false">CONCATENATE(E1940,", ",F1940,", кв-ры: ",H1940,", агр: ",I1940,", ",W1940)</f>
        <v> Гоголя, 9, кв-ры: 1,11,21,31,41,51,, агр: кв 1 мужчина: еще раз прийдете с лестницы спущу, </v>
      </c>
      <c r="E1940" s="31" t="s">
        <v>298</v>
      </c>
      <c r="F1940" s="31" t="n">
        <v>9</v>
      </c>
      <c r="G1940" s="31" t="n">
        <v>60</v>
      </c>
      <c r="H1940" s="31" t="s">
        <v>77</v>
      </c>
      <c r="I1940" s="76" t="s">
        <v>304</v>
      </c>
      <c r="J1940" s="4"/>
      <c r="K1940" s="46"/>
      <c r="L1940" s="34" t="str">
        <f aca="false">IF(ISBLANK(K1940),"a","b")</f>
        <v>a</v>
      </c>
      <c r="M1940" s="34" t="str">
        <f aca="false">IF(ISBLANK(B1940),"",IF(L1940="b",K1940,IF(L1940="a","")))</f>
        <v/>
      </c>
      <c r="N1940" s="35" t="n">
        <f aca="false">IF(ISBLANK(B1940),"",IF( ISBLANK(K1940), , IF( ISBLANK(O1940), 1,) ))</f>
        <v>0</v>
      </c>
      <c r="O1940" s="44"/>
      <c r="P1940" s="37" t="str">
        <f aca="false">IF(ISBLANK(O1940),"a","b")</f>
        <v>a</v>
      </c>
      <c r="Q1940" s="34" t="str">
        <f aca="false">IF(ISBLANK(B1940),"",IF(P1940="b",O1940,IF(P1940="a","")))</f>
        <v/>
      </c>
      <c r="R1940" s="35" t="n">
        <f aca="false">IF(ISBLANK(B1940),"",IF( ISBLANK(O1940), , 1))</f>
        <v>0</v>
      </c>
      <c r="S1940" s="38" t="str">
        <f aca="true">IF(ISBLANK(B1940),"",IF( ISBLANK(K1940), "" , IF( ISBLANK(O1940), (TODAY()-K1940)/365, (O1940-K1940)/365)) )</f>
        <v/>
      </c>
      <c r="T1940" s="38" t="str">
        <f aca="false">IF(ISBLANK(B1940),"",IF( ISBLANK(K1940), "" , IF( ISBLANK(O1940), ($Z$41-K1940)/365, (O1940-K1940)/365)) )</f>
        <v/>
      </c>
      <c r="U1940" s="38" t="str">
        <f aca="true">IF(ISBLANK(B1940),"",IF( ISBLANK(O1940), "", (TODAY()-O1940)/365))</f>
        <v/>
      </c>
      <c r="V1940" s="38" t="str">
        <f aca="false">IF(ISBLANK(B1940),"",IF( ISBLANK(O1940), "", ($Z$41-O1940)/365))</f>
        <v/>
      </c>
    </row>
    <row r="1941" customFormat="false" ht="15" hidden="false" customHeight="false" outlineLevel="0" collapsed="false">
      <c r="A1941" s="1" t="n">
        <v>1945</v>
      </c>
      <c r="B1941" s="28" t="n">
        <v>1138</v>
      </c>
      <c r="C1941" s="29"/>
      <c r="D1941" s="30" t="str">
        <f aca="false">CONCATENATE(E1941,", ",F1941,", кв-ры: ",H1941,", агр: ",I1941,", ",W1941)</f>
        <v>, , кв-ры: 2,12,22,32,42,52,, агр: кв 19 мж 60 лет - надоели,, </v>
      </c>
      <c r="E1941" s="31"/>
      <c r="F1941" s="31"/>
      <c r="G1941" s="31"/>
      <c r="H1941" s="31" t="s">
        <v>78</v>
      </c>
      <c r="I1941" s="75" t="s">
        <v>305</v>
      </c>
      <c r="J1941" s="4"/>
      <c r="K1941" s="46"/>
      <c r="L1941" s="34" t="str">
        <f aca="false">IF(ISBLANK(K1941),"a","b")</f>
        <v>a</v>
      </c>
      <c r="M1941" s="34" t="str">
        <f aca="false">IF(ISBLANK(B1941),"",IF(L1941="b",K1941,IF(L1941="a","")))</f>
        <v/>
      </c>
      <c r="N1941" s="35" t="n">
        <f aca="false">IF(ISBLANK(B1941),"",IF( ISBLANK(K1941), , IF( ISBLANK(O1941), 1,) ))</f>
        <v>0</v>
      </c>
      <c r="O1941" s="44"/>
      <c r="P1941" s="37" t="str">
        <f aca="false">IF(ISBLANK(O1941),"a","b")</f>
        <v>a</v>
      </c>
      <c r="Q1941" s="34" t="str">
        <f aca="false">IF(ISBLANK(B1941),"",IF(P1941="b",O1941,IF(P1941="a","")))</f>
        <v/>
      </c>
      <c r="R1941" s="35" t="n">
        <f aca="false">IF(ISBLANK(B1941),"",IF( ISBLANK(O1941), , 1))</f>
        <v>0</v>
      </c>
      <c r="S1941" s="38" t="str">
        <f aca="true">IF(ISBLANK(B1941),"",IF( ISBLANK(K1941), "" , IF( ISBLANK(O1941), (TODAY()-K1941)/365, (O1941-K1941)/365)) )</f>
        <v/>
      </c>
      <c r="T1941" s="38" t="str">
        <f aca="false">IF(ISBLANK(B1941),"",IF( ISBLANK(K1941), "" , IF( ISBLANK(O1941), ($Z$41-K1941)/365, (O1941-K1941)/365)) )</f>
        <v/>
      </c>
      <c r="U1941" s="38" t="str">
        <f aca="true">IF(ISBLANK(B1941),"",IF( ISBLANK(O1941), "", (TODAY()-O1941)/365))</f>
        <v/>
      </c>
      <c r="V1941" s="38" t="str">
        <f aca="false">IF(ISBLANK(B1941),"",IF( ISBLANK(O1941), "", ($Z$41-O1941)/365))</f>
        <v/>
      </c>
    </row>
    <row r="1942" customFormat="false" ht="15" hidden="false" customHeight="false" outlineLevel="0" collapsed="false">
      <c r="A1942" s="1" t="n">
        <v>1946</v>
      </c>
      <c r="B1942" s="28" t="n">
        <v>1139</v>
      </c>
      <c r="C1942" s="29"/>
      <c r="D1942" s="30" t="str">
        <f aca="false">CONCATENATE(E1942,", ",F1942,", кв-ры: ",H1942,", агр: ",I1942,", ",W1942)</f>
        <v>, , кв-ры: 3,13,23,33,43,53,, агр: обзывал, громко кричал, </v>
      </c>
      <c r="E1942" s="31"/>
      <c r="F1942" s="31"/>
      <c r="G1942" s="31"/>
      <c r="H1942" s="31" t="s">
        <v>79</v>
      </c>
      <c r="I1942" s="75" t="s">
        <v>306</v>
      </c>
      <c r="J1942" s="4"/>
      <c r="K1942" s="46"/>
      <c r="L1942" s="34" t="str">
        <f aca="false">IF(ISBLANK(K1942),"a","b")</f>
        <v>a</v>
      </c>
      <c r="M1942" s="34" t="str">
        <f aca="false">IF(ISBLANK(B1942),"",IF(L1942="b",K1942,IF(L1942="a","")))</f>
        <v/>
      </c>
      <c r="N1942" s="35" t="n">
        <f aca="false">IF(ISBLANK(B1942),"",IF( ISBLANK(K1942), , IF( ISBLANK(O1942), 1,) ))</f>
        <v>0</v>
      </c>
      <c r="O1942" s="44"/>
      <c r="P1942" s="37" t="str">
        <f aca="false">IF(ISBLANK(O1942),"a","b")</f>
        <v>a</v>
      </c>
      <c r="Q1942" s="34" t="str">
        <f aca="false">IF(ISBLANK(B1942),"",IF(P1942="b",O1942,IF(P1942="a","")))</f>
        <v/>
      </c>
      <c r="R1942" s="35" t="n">
        <f aca="false">IF(ISBLANK(B1942),"",IF( ISBLANK(O1942), , 1))</f>
        <v>0</v>
      </c>
      <c r="S1942" s="38" t="str">
        <f aca="true">IF(ISBLANK(B1942),"",IF( ISBLANK(K1942), "" , IF( ISBLANK(O1942), (TODAY()-K1942)/365, (O1942-K1942)/365)) )</f>
        <v/>
      </c>
      <c r="T1942" s="38" t="str">
        <f aca="false">IF(ISBLANK(B1942),"",IF( ISBLANK(K1942), "" , IF( ISBLANK(O1942), ($Z$41-K1942)/365, (O1942-K1942)/365)) )</f>
        <v/>
      </c>
      <c r="U1942" s="38" t="str">
        <f aca="true">IF(ISBLANK(B1942),"",IF( ISBLANK(O1942), "", (TODAY()-O1942)/365))</f>
        <v/>
      </c>
      <c r="V1942" s="38" t="str">
        <f aca="false">IF(ISBLANK(B1942),"",IF( ISBLANK(O1942), "", ($Z$41-O1942)/365))</f>
        <v/>
      </c>
    </row>
    <row r="1943" customFormat="false" ht="15" hidden="false" customHeight="false" outlineLevel="0" collapsed="false">
      <c r="A1943" s="1" t="n">
        <v>1947</v>
      </c>
      <c r="B1943" s="28" t="n">
        <v>1140</v>
      </c>
      <c r="C1943" s="29"/>
      <c r="D1943" s="30" t="str">
        <f aca="false">CONCATENATE(E1943,", ",F1943,", кв-ры: ",H1943,", агр: ",I1943,", ",W1943)</f>
        <v>, , кв-ры: 4,14,24,34,44,54,, агр: , </v>
      </c>
      <c r="E1943" s="31"/>
      <c r="F1943" s="31"/>
      <c r="G1943" s="31"/>
      <c r="H1943" s="31" t="s">
        <v>80</v>
      </c>
      <c r="I1943" s="32"/>
      <c r="J1943" s="4"/>
      <c r="K1943" s="46"/>
      <c r="L1943" s="34" t="str">
        <f aca="false">IF(ISBLANK(K1943),"a","b")</f>
        <v>a</v>
      </c>
      <c r="M1943" s="34" t="str">
        <f aca="false">IF(ISBLANK(B1943),"",IF(L1943="b",K1943,IF(L1943="a","")))</f>
        <v/>
      </c>
      <c r="N1943" s="35" t="n">
        <f aca="false">IF(ISBLANK(B1943),"",IF( ISBLANK(K1943), , IF( ISBLANK(O1943), 1,) ))</f>
        <v>0</v>
      </c>
      <c r="O1943" s="44"/>
      <c r="P1943" s="37" t="str">
        <f aca="false">IF(ISBLANK(O1943),"a","b")</f>
        <v>a</v>
      </c>
      <c r="Q1943" s="34" t="str">
        <f aca="false">IF(ISBLANK(B1943),"",IF(P1943="b",O1943,IF(P1943="a","")))</f>
        <v/>
      </c>
      <c r="R1943" s="35" t="n">
        <f aca="false">IF(ISBLANK(B1943),"",IF( ISBLANK(O1943), , 1))</f>
        <v>0</v>
      </c>
      <c r="S1943" s="38" t="str">
        <f aca="true">IF(ISBLANK(B1943),"",IF( ISBLANK(K1943), "" , IF( ISBLANK(O1943), (TODAY()-K1943)/365, (O1943-K1943)/365)) )</f>
        <v/>
      </c>
      <c r="T1943" s="38" t="str">
        <f aca="false">IF(ISBLANK(B1943),"",IF( ISBLANK(K1943), "" , IF( ISBLANK(O1943), ($Z$41-K1943)/365, (O1943-K1943)/365)) )</f>
        <v/>
      </c>
      <c r="U1943" s="38" t="str">
        <f aca="true">IF(ISBLANK(B1943),"",IF( ISBLANK(O1943), "", (TODAY()-O1943)/365))</f>
        <v/>
      </c>
      <c r="V1943" s="38" t="str">
        <f aca="false">IF(ISBLANK(B1943),"",IF( ISBLANK(O1943), "", ($Z$41-O1943)/365))</f>
        <v/>
      </c>
    </row>
    <row r="1944" customFormat="false" ht="15" hidden="false" customHeight="false" outlineLevel="0" collapsed="false">
      <c r="A1944" s="1" t="n">
        <v>1948</v>
      </c>
      <c r="B1944" s="28" t="n">
        <v>1141</v>
      </c>
      <c r="C1944" s="29"/>
      <c r="D1944" s="30" t="str">
        <f aca="false">CONCATENATE(E1944,", ",F1944,", кв-ры: ",H1944,", агр: ",I1944,", ",W1944)</f>
        <v>, , кв-ры: 5,15,25,35,45,55,, агр: , </v>
      </c>
      <c r="E1944" s="31"/>
      <c r="F1944" s="31"/>
      <c r="G1944" s="31"/>
      <c r="H1944" s="31" t="s">
        <v>54</v>
      </c>
      <c r="I1944" s="32"/>
      <c r="J1944" s="4"/>
      <c r="K1944" s="46"/>
      <c r="L1944" s="34" t="str">
        <f aca="false">IF(ISBLANK(K1944),"a","b")</f>
        <v>a</v>
      </c>
      <c r="M1944" s="34" t="str">
        <f aca="false">IF(ISBLANK(B1944),"",IF(L1944="b",K1944,IF(L1944="a","")))</f>
        <v/>
      </c>
      <c r="N1944" s="35" t="n">
        <f aca="false">IF(ISBLANK(B1944),"",IF( ISBLANK(K1944), , IF( ISBLANK(O1944), 1,) ))</f>
        <v>0</v>
      </c>
      <c r="O1944" s="44"/>
      <c r="P1944" s="37" t="str">
        <f aca="false">IF(ISBLANK(O1944),"a","b")</f>
        <v>a</v>
      </c>
      <c r="Q1944" s="34" t="str">
        <f aca="false">IF(ISBLANK(B1944),"",IF(P1944="b",O1944,IF(P1944="a","")))</f>
        <v/>
      </c>
      <c r="R1944" s="35" t="n">
        <f aca="false">IF(ISBLANK(B1944),"",IF( ISBLANK(O1944), , 1))</f>
        <v>0</v>
      </c>
      <c r="S1944" s="38" t="str">
        <f aca="true">IF(ISBLANK(B1944),"",IF( ISBLANK(K1944), "" , IF( ISBLANK(O1944), (TODAY()-K1944)/365, (O1944-K1944)/365)) )</f>
        <v/>
      </c>
      <c r="T1944" s="38" t="str">
        <f aca="false">IF(ISBLANK(B1944),"",IF( ISBLANK(K1944), "" , IF( ISBLANK(O1944), ($Z$41-K1944)/365, (O1944-K1944)/365)) )</f>
        <v/>
      </c>
      <c r="U1944" s="38" t="str">
        <f aca="true">IF(ISBLANK(B1944),"",IF( ISBLANK(O1944), "", (TODAY()-O1944)/365))</f>
        <v/>
      </c>
      <c r="V1944" s="38" t="str">
        <f aca="false">IF(ISBLANK(B1944),"",IF( ISBLANK(O1944), "", ($Z$41-O1944)/365))</f>
        <v/>
      </c>
    </row>
    <row r="1945" customFormat="false" ht="15" hidden="false" customHeight="false" outlineLevel="0" collapsed="false">
      <c r="A1945" s="1" t="n">
        <v>1949</v>
      </c>
      <c r="B1945" s="28" t="n">
        <v>1142</v>
      </c>
      <c r="C1945" s="29"/>
      <c r="D1945" s="30" t="str">
        <f aca="false">CONCATENATE(E1945,", ",F1945,", кв-ры: ",H1945,", агр: ",I1945,", ",W1945)</f>
        <v>, , кв-ры: 6,16,26,36,46,56,, агр: , </v>
      </c>
      <c r="E1945" s="31"/>
      <c r="F1945" s="31"/>
      <c r="G1945" s="31"/>
      <c r="H1945" s="31" t="s">
        <v>55</v>
      </c>
      <c r="I1945" s="32"/>
      <c r="J1945" s="4"/>
      <c r="K1945" s="46"/>
      <c r="L1945" s="34" t="str">
        <f aca="false">IF(ISBLANK(K1945),"a","b")</f>
        <v>a</v>
      </c>
      <c r="M1945" s="34" t="str">
        <f aca="false">IF(ISBLANK(B1945),"",IF(L1945="b",K1945,IF(L1945="a","")))</f>
        <v/>
      </c>
      <c r="N1945" s="35" t="n">
        <f aca="false">IF(ISBLANK(B1945),"",IF( ISBLANK(K1945), , IF( ISBLANK(O1945), 1,) ))</f>
        <v>0</v>
      </c>
      <c r="O1945" s="44"/>
      <c r="P1945" s="37" t="str">
        <f aca="false">IF(ISBLANK(O1945),"a","b")</f>
        <v>a</v>
      </c>
      <c r="Q1945" s="34" t="str">
        <f aca="false">IF(ISBLANK(B1945),"",IF(P1945="b",O1945,IF(P1945="a","")))</f>
        <v/>
      </c>
      <c r="R1945" s="35" t="n">
        <f aca="false">IF(ISBLANK(B1945),"",IF( ISBLANK(O1945), , 1))</f>
        <v>0</v>
      </c>
      <c r="S1945" s="38" t="str">
        <f aca="true">IF(ISBLANK(B1945),"",IF( ISBLANK(K1945), "" , IF( ISBLANK(O1945), (TODAY()-K1945)/365, (O1945-K1945)/365)) )</f>
        <v/>
      </c>
      <c r="T1945" s="38" t="str">
        <f aca="false">IF(ISBLANK(B1945),"",IF( ISBLANK(K1945), "" , IF( ISBLANK(O1945), ($Z$41-K1945)/365, (O1945-K1945)/365)) )</f>
        <v/>
      </c>
      <c r="U1945" s="38" t="str">
        <f aca="true">IF(ISBLANK(B1945),"",IF( ISBLANK(O1945), "", (TODAY()-O1945)/365))</f>
        <v/>
      </c>
      <c r="V1945" s="38" t="str">
        <f aca="false">IF(ISBLANK(B1945),"",IF( ISBLANK(O1945), "", ($Z$41-O1945)/365))</f>
        <v/>
      </c>
    </row>
    <row r="1946" customFormat="false" ht="15" hidden="false" customHeight="false" outlineLevel="0" collapsed="false">
      <c r="A1946" s="1" t="n">
        <v>1950</v>
      </c>
      <c r="B1946" s="28" t="n">
        <v>1143</v>
      </c>
      <c r="C1946" s="29"/>
      <c r="D1946" s="30" t="str">
        <f aca="false">CONCATENATE(E1946,", ",F1946,", кв-ры: ",H1946,", агр: ",I1946,", ",W1946)</f>
        <v>, , кв-ры: 7,17,27,37,47,57,, агр: , </v>
      </c>
      <c r="E1946" s="31"/>
      <c r="F1946" s="31"/>
      <c r="G1946" s="31"/>
      <c r="H1946" s="31" t="s">
        <v>56</v>
      </c>
      <c r="I1946" s="32"/>
      <c r="J1946" s="4"/>
      <c r="K1946" s="46"/>
      <c r="L1946" s="34" t="str">
        <f aca="false">IF(ISBLANK(K1946),"a","b")</f>
        <v>a</v>
      </c>
      <c r="M1946" s="34" t="str">
        <f aca="false">IF(ISBLANK(B1946),"",IF(L1946="b",K1946,IF(L1946="a","")))</f>
        <v/>
      </c>
      <c r="N1946" s="35" t="n">
        <f aca="false">IF(ISBLANK(B1946),"",IF( ISBLANK(K1946), , IF( ISBLANK(O1946), 1,) ))</f>
        <v>0</v>
      </c>
      <c r="O1946" s="44"/>
      <c r="P1946" s="37" t="str">
        <f aca="false">IF(ISBLANK(O1946),"a","b")</f>
        <v>a</v>
      </c>
      <c r="Q1946" s="34" t="str">
        <f aca="false">IF(ISBLANK(B1946),"",IF(P1946="b",O1946,IF(P1946="a","")))</f>
        <v/>
      </c>
      <c r="R1946" s="35" t="n">
        <f aca="false">IF(ISBLANK(B1946),"",IF( ISBLANK(O1946), , 1))</f>
        <v>0</v>
      </c>
      <c r="S1946" s="38" t="str">
        <f aca="true">IF(ISBLANK(B1946),"",IF( ISBLANK(K1946), "" , IF( ISBLANK(O1946), (TODAY()-K1946)/365, (O1946-K1946)/365)) )</f>
        <v/>
      </c>
      <c r="T1946" s="38" t="str">
        <f aca="false">IF(ISBLANK(B1946),"",IF( ISBLANK(K1946), "" , IF( ISBLANK(O1946), ($Z$41-K1946)/365, (O1946-K1946)/365)) )</f>
        <v/>
      </c>
      <c r="U1946" s="38" t="str">
        <f aca="true">IF(ISBLANK(B1946),"",IF( ISBLANK(O1946), "", (TODAY()-O1946)/365))</f>
        <v/>
      </c>
      <c r="V1946" s="38" t="str">
        <f aca="false">IF(ISBLANK(B1946),"",IF( ISBLANK(O1946), "", ($Z$41-O1946)/365))</f>
        <v/>
      </c>
    </row>
    <row r="1947" customFormat="false" ht="15" hidden="false" customHeight="false" outlineLevel="0" collapsed="false">
      <c r="A1947" s="1" t="n">
        <v>1951</v>
      </c>
      <c r="B1947" s="28" t="n">
        <v>1144</v>
      </c>
      <c r="C1947" s="29"/>
      <c r="D1947" s="30" t="str">
        <f aca="false">CONCATENATE(E1947,", ",F1947,", кв-ры: ",H1947,", агр: ",I1947,", ",W1947)</f>
        <v>, , кв-ры: 8,18,28,38,48,58,, агр: , </v>
      </c>
      <c r="E1947" s="31"/>
      <c r="F1947" s="31"/>
      <c r="G1947" s="31"/>
      <c r="H1947" s="31" t="s">
        <v>57</v>
      </c>
      <c r="I1947" s="32"/>
      <c r="J1947" s="4"/>
      <c r="K1947" s="46"/>
      <c r="L1947" s="34" t="str">
        <f aca="false">IF(ISBLANK(K1947),"a","b")</f>
        <v>a</v>
      </c>
      <c r="M1947" s="34" t="str">
        <f aca="false">IF(ISBLANK(B1947),"",IF(L1947="b",K1947,IF(L1947="a","")))</f>
        <v/>
      </c>
      <c r="N1947" s="35" t="n">
        <f aca="false">IF(ISBLANK(B1947),"",IF( ISBLANK(K1947), , IF( ISBLANK(O1947), 1,) ))</f>
        <v>0</v>
      </c>
      <c r="O1947" s="44"/>
      <c r="P1947" s="37" t="str">
        <f aca="false">IF(ISBLANK(O1947),"a","b")</f>
        <v>a</v>
      </c>
      <c r="Q1947" s="34" t="str">
        <f aca="false">IF(ISBLANK(B1947),"",IF(P1947="b",O1947,IF(P1947="a","")))</f>
        <v/>
      </c>
      <c r="R1947" s="35" t="n">
        <f aca="false">IF(ISBLANK(B1947),"",IF( ISBLANK(O1947), , 1))</f>
        <v>0</v>
      </c>
      <c r="S1947" s="38" t="str">
        <f aca="true">IF(ISBLANK(B1947),"",IF( ISBLANK(K1947), "" , IF( ISBLANK(O1947), (TODAY()-K1947)/365, (O1947-K1947)/365)) )</f>
        <v/>
      </c>
      <c r="T1947" s="38" t="str">
        <f aca="false">IF(ISBLANK(B1947),"",IF( ISBLANK(K1947), "" , IF( ISBLANK(O1947), ($Z$41-K1947)/365, (O1947-K1947)/365)) )</f>
        <v/>
      </c>
      <c r="U1947" s="38" t="str">
        <f aca="true">IF(ISBLANK(B1947),"",IF( ISBLANK(O1947), "", (TODAY()-O1947)/365))</f>
        <v/>
      </c>
      <c r="V1947" s="38" t="str">
        <f aca="false">IF(ISBLANK(B1947),"",IF( ISBLANK(O1947), "", ($Z$41-O1947)/365))</f>
        <v/>
      </c>
    </row>
    <row r="1948" customFormat="false" ht="15" hidden="false" customHeight="false" outlineLevel="0" collapsed="false">
      <c r="A1948" s="1" t="n">
        <v>1952</v>
      </c>
      <c r="B1948" s="28" t="n">
        <v>1145</v>
      </c>
      <c r="C1948" s="29"/>
      <c r="D1948" s="30" t="str">
        <f aca="false">CONCATENATE(E1948,", ",F1948,", кв-ры: ",H1948,", агр: ",I1948,", ",W1948)</f>
        <v>, , кв-ры: 9,19,29,39,49,59,, агр: , </v>
      </c>
      <c r="E1948" s="31"/>
      <c r="F1948" s="31"/>
      <c r="G1948" s="31"/>
      <c r="H1948" s="31" t="s">
        <v>58</v>
      </c>
      <c r="I1948" s="32"/>
      <c r="J1948" s="4"/>
      <c r="K1948" s="46"/>
      <c r="L1948" s="34" t="str">
        <f aca="false">IF(ISBLANK(K1948),"a","b")</f>
        <v>a</v>
      </c>
      <c r="M1948" s="34" t="str">
        <f aca="false">IF(ISBLANK(B1948),"",IF(L1948="b",K1948,IF(L1948="a","")))</f>
        <v/>
      </c>
      <c r="N1948" s="35" t="n">
        <f aca="false">IF(ISBLANK(B1948),"",IF( ISBLANK(K1948), , IF( ISBLANK(O1948), 1,) ))</f>
        <v>0</v>
      </c>
      <c r="O1948" s="44"/>
      <c r="P1948" s="37" t="str">
        <f aca="false">IF(ISBLANK(O1948),"a","b")</f>
        <v>a</v>
      </c>
      <c r="Q1948" s="34" t="str">
        <f aca="false">IF(ISBLANK(B1948),"",IF(P1948="b",O1948,IF(P1948="a","")))</f>
        <v/>
      </c>
      <c r="R1948" s="35" t="n">
        <f aca="false">IF(ISBLANK(B1948),"",IF( ISBLANK(O1948), , 1))</f>
        <v>0</v>
      </c>
      <c r="S1948" s="38" t="str">
        <f aca="true">IF(ISBLANK(B1948),"",IF( ISBLANK(K1948), "" , IF( ISBLANK(O1948), (TODAY()-K1948)/365, (O1948-K1948)/365)) )</f>
        <v/>
      </c>
      <c r="T1948" s="38" t="str">
        <f aca="false">IF(ISBLANK(B1948),"",IF( ISBLANK(K1948), "" , IF( ISBLANK(O1948), ($Z$41-K1948)/365, (O1948-K1948)/365)) )</f>
        <v/>
      </c>
      <c r="U1948" s="38" t="str">
        <f aca="true">IF(ISBLANK(B1948),"",IF( ISBLANK(O1948), "", (TODAY()-O1948)/365))</f>
        <v/>
      </c>
      <c r="V1948" s="38" t="str">
        <f aca="false">IF(ISBLANK(B1948),"",IF( ISBLANK(O1948), "", ($Z$41-O1948)/365))</f>
        <v/>
      </c>
    </row>
    <row r="1949" customFormat="false" ht="15" hidden="false" customHeight="false" outlineLevel="0" collapsed="false">
      <c r="A1949" s="1" t="n">
        <v>1953</v>
      </c>
      <c r="B1949" s="28" t="n">
        <v>1146</v>
      </c>
      <c r="C1949" s="29"/>
      <c r="D1949" s="30" t="str">
        <f aca="false">CONCATENATE(E1949,", ",F1949,", кв-ры: ",H1949,", агр: ",I1949,", ",W1949)</f>
        <v>, , кв-ры: 10,20,30,40,50,60,, агр: , </v>
      </c>
      <c r="E1949" s="31"/>
      <c r="F1949" s="31"/>
      <c r="G1949" s="31"/>
      <c r="H1949" s="31" t="s">
        <v>59</v>
      </c>
      <c r="I1949" s="32"/>
      <c r="J1949" s="4"/>
      <c r="K1949" s="46"/>
      <c r="L1949" s="34" t="str">
        <f aca="false">IF(ISBLANK(K1949),"a","b")</f>
        <v>a</v>
      </c>
      <c r="M1949" s="34" t="str">
        <f aca="false">IF(ISBLANK(B1949),"",IF(L1949="b",K1949,IF(L1949="a","")))</f>
        <v/>
      </c>
      <c r="N1949" s="35" t="n">
        <f aca="false">IF(ISBLANK(B1949),"",IF( ISBLANK(K1949), , IF( ISBLANK(O1949), 1,) ))</f>
        <v>0</v>
      </c>
      <c r="O1949" s="44"/>
      <c r="P1949" s="37" t="str">
        <f aca="false">IF(ISBLANK(O1949),"a","b")</f>
        <v>a</v>
      </c>
      <c r="Q1949" s="34" t="str">
        <f aca="false">IF(ISBLANK(B1949),"",IF(P1949="b",O1949,IF(P1949="a","")))</f>
        <v/>
      </c>
      <c r="R1949" s="35" t="n">
        <f aca="false">IF(ISBLANK(B1949),"",IF( ISBLANK(O1949), , 1))</f>
        <v>0</v>
      </c>
      <c r="S1949" s="38" t="str">
        <f aca="true">IF(ISBLANK(B1949),"",IF( ISBLANK(K1949), "" , IF( ISBLANK(O1949), (TODAY()-K1949)/365, (O1949-K1949)/365)) )</f>
        <v/>
      </c>
      <c r="T1949" s="38" t="str">
        <f aca="false">IF(ISBLANK(B1949),"",IF( ISBLANK(K1949), "" , IF( ISBLANK(O1949), ($Z$41-K1949)/365, (O1949-K1949)/365)) )</f>
        <v/>
      </c>
      <c r="U1949" s="38" t="str">
        <f aca="true">IF(ISBLANK(B1949),"",IF( ISBLANK(O1949), "", (TODAY()-O1949)/365))</f>
        <v/>
      </c>
      <c r="V1949" s="38" t="str">
        <f aca="false">IF(ISBLANK(B1949),"",IF( ISBLANK(O1949), "", ($Z$41-O1949)/365))</f>
        <v/>
      </c>
    </row>
    <row r="1950" customFormat="false" ht="15" hidden="false" customHeight="false" outlineLevel="0" collapsed="false">
      <c r="A1950" s="1" t="n">
        <v>1954</v>
      </c>
      <c r="B1950" s="28" t="n">
        <v>1147</v>
      </c>
      <c r="C1950" s="29" t="n">
        <v>5</v>
      </c>
      <c r="D1950" s="30" t="str">
        <f aca="false">CONCATENATE(E1950,", ",F1950,", кв-ры: ",H1950,", агр: ",I1950,", ",W1950)</f>
        <v> Гоголя, 11, кв-ры: 1,11,21,31,41,51,, агр: , </v>
      </c>
      <c r="E1950" s="31" t="s">
        <v>298</v>
      </c>
      <c r="F1950" s="31" t="n">
        <v>11</v>
      </c>
      <c r="G1950" s="31" t="n">
        <v>60</v>
      </c>
      <c r="H1950" s="31" t="s">
        <v>77</v>
      </c>
      <c r="I1950" s="32"/>
      <c r="J1950" s="4"/>
      <c r="K1950" s="46"/>
      <c r="L1950" s="34" t="str">
        <f aca="false">IF(ISBLANK(K1950),"a","b")</f>
        <v>a</v>
      </c>
      <c r="M1950" s="34" t="str">
        <f aca="false">IF(ISBLANK(B1950),"",IF(L1950="b",K1950,IF(L1950="a","")))</f>
        <v/>
      </c>
      <c r="N1950" s="35" t="n">
        <f aca="false">IF(ISBLANK(B1950),"",IF( ISBLANK(K1950), , IF( ISBLANK(O1950), 1,) ))</f>
        <v>0</v>
      </c>
      <c r="O1950" s="44"/>
      <c r="P1950" s="37" t="str">
        <f aca="false">IF(ISBLANK(O1950),"a","b")</f>
        <v>a</v>
      </c>
      <c r="Q1950" s="34" t="str">
        <f aca="false">IF(ISBLANK(B1950),"",IF(P1950="b",O1950,IF(P1950="a","")))</f>
        <v/>
      </c>
      <c r="R1950" s="35" t="n">
        <f aca="false">IF(ISBLANK(B1950),"",IF( ISBLANK(O1950), , 1))</f>
        <v>0</v>
      </c>
      <c r="S1950" s="38" t="str">
        <f aca="true">IF(ISBLANK(B1950),"",IF( ISBLANK(K1950), "" , IF( ISBLANK(O1950), (TODAY()-K1950)/365, (O1950-K1950)/365)) )</f>
        <v/>
      </c>
      <c r="T1950" s="38" t="str">
        <f aca="false">IF(ISBLANK(B1950),"",IF( ISBLANK(K1950), "" , IF( ISBLANK(O1950), ($Z$41-K1950)/365, (O1950-K1950)/365)) )</f>
        <v/>
      </c>
      <c r="U1950" s="38" t="str">
        <f aca="true">IF(ISBLANK(B1950),"",IF( ISBLANK(O1950), "", (TODAY()-O1950)/365))</f>
        <v/>
      </c>
      <c r="V1950" s="38" t="str">
        <f aca="false">IF(ISBLANK(B1950),"",IF( ISBLANK(O1950), "", ($Z$41-O1950)/365))</f>
        <v/>
      </c>
    </row>
    <row r="1951" customFormat="false" ht="15" hidden="false" customHeight="false" outlineLevel="0" collapsed="false">
      <c r="A1951" s="1" t="n">
        <v>1955</v>
      </c>
      <c r="B1951" s="28" t="n">
        <v>1148</v>
      </c>
      <c r="C1951" s="29"/>
      <c r="D1951" s="30" t="str">
        <f aca="false">CONCATENATE(E1951,", ",F1951,", кв-ры: ",H1951,", агр: ",I1951,", ",W1951)</f>
        <v>, , кв-ры: 2,12,22,32,42,52,, агр: , </v>
      </c>
      <c r="E1951" s="31"/>
      <c r="F1951" s="31"/>
      <c r="G1951" s="31"/>
      <c r="H1951" s="31" t="s">
        <v>78</v>
      </c>
      <c r="I1951" s="32"/>
      <c r="J1951" s="4"/>
      <c r="K1951" s="46"/>
      <c r="L1951" s="34" t="str">
        <f aca="false">IF(ISBLANK(K1951),"a","b")</f>
        <v>a</v>
      </c>
      <c r="M1951" s="34" t="str">
        <f aca="false">IF(ISBLANK(B1951),"",IF(L1951="b",K1951,IF(L1951="a","")))</f>
        <v/>
      </c>
      <c r="N1951" s="35" t="n">
        <f aca="false">IF(ISBLANK(B1951),"",IF( ISBLANK(K1951), , IF( ISBLANK(O1951), 1,) ))</f>
        <v>0</v>
      </c>
      <c r="O1951" s="44"/>
      <c r="P1951" s="37" t="str">
        <f aca="false">IF(ISBLANK(O1951),"a","b")</f>
        <v>a</v>
      </c>
      <c r="Q1951" s="34" t="str">
        <f aca="false">IF(ISBLANK(B1951),"",IF(P1951="b",O1951,IF(P1951="a","")))</f>
        <v/>
      </c>
      <c r="R1951" s="35" t="n">
        <f aca="false">IF(ISBLANK(B1951),"",IF( ISBLANK(O1951), , 1))</f>
        <v>0</v>
      </c>
      <c r="S1951" s="38" t="str">
        <f aca="true">IF(ISBLANK(B1951),"",IF( ISBLANK(K1951), "" , IF( ISBLANK(O1951), (TODAY()-K1951)/365, (O1951-K1951)/365)) )</f>
        <v/>
      </c>
      <c r="T1951" s="38" t="str">
        <f aca="false">IF(ISBLANK(B1951),"",IF( ISBLANK(K1951), "" , IF( ISBLANK(O1951), ($Z$41-K1951)/365, (O1951-K1951)/365)) )</f>
        <v/>
      </c>
      <c r="U1951" s="38" t="str">
        <f aca="true">IF(ISBLANK(B1951),"",IF( ISBLANK(O1951), "", (TODAY()-O1951)/365))</f>
        <v/>
      </c>
      <c r="V1951" s="38" t="str">
        <f aca="false">IF(ISBLANK(B1951),"",IF( ISBLANK(O1951), "", ($Z$41-O1951)/365))</f>
        <v/>
      </c>
    </row>
    <row r="1952" customFormat="false" ht="15" hidden="false" customHeight="false" outlineLevel="0" collapsed="false">
      <c r="A1952" s="1" t="n">
        <v>1956</v>
      </c>
      <c r="B1952" s="28" t="n">
        <v>1149</v>
      </c>
      <c r="C1952" s="29"/>
      <c r="D1952" s="30" t="str">
        <f aca="false">CONCATENATE(E1952,", ",F1952,", кв-ры: ",H1952,", агр: ",I1952,", ",W1952)</f>
        <v>, , кв-ры: 3,13,23,33,43,53,, агр: , </v>
      </c>
      <c r="E1952" s="31"/>
      <c r="F1952" s="31"/>
      <c r="G1952" s="31"/>
      <c r="H1952" s="31" t="s">
        <v>79</v>
      </c>
      <c r="I1952" s="32"/>
      <c r="J1952" s="4"/>
      <c r="K1952" s="46"/>
      <c r="L1952" s="34" t="str">
        <f aca="false">IF(ISBLANK(K1952),"a","b")</f>
        <v>a</v>
      </c>
      <c r="M1952" s="34" t="str">
        <f aca="false">IF(ISBLANK(B1952),"",IF(L1952="b",K1952,IF(L1952="a","")))</f>
        <v/>
      </c>
      <c r="N1952" s="35" t="n">
        <f aca="false">IF(ISBLANK(B1952),"",IF( ISBLANK(K1952), , IF( ISBLANK(O1952), 1,) ))</f>
        <v>0</v>
      </c>
      <c r="O1952" s="44"/>
      <c r="P1952" s="37" t="str">
        <f aca="false">IF(ISBLANK(O1952),"a","b")</f>
        <v>a</v>
      </c>
      <c r="Q1952" s="34" t="str">
        <f aca="false">IF(ISBLANK(B1952),"",IF(P1952="b",O1952,IF(P1952="a","")))</f>
        <v/>
      </c>
      <c r="R1952" s="35" t="n">
        <f aca="false">IF(ISBLANK(B1952),"",IF( ISBLANK(O1952), , 1))</f>
        <v>0</v>
      </c>
      <c r="S1952" s="38" t="str">
        <f aca="true">IF(ISBLANK(B1952),"",IF( ISBLANK(K1952), "" , IF( ISBLANK(O1952), (TODAY()-K1952)/365, (O1952-K1952)/365)) )</f>
        <v/>
      </c>
      <c r="T1952" s="38" t="str">
        <f aca="false">IF(ISBLANK(B1952),"",IF( ISBLANK(K1952), "" , IF( ISBLANK(O1952), ($Z$41-K1952)/365, (O1952-K1952)/365)) )</f>
        <v/>
      </c>
      <c r="U1952" s="38" t="str">
        <f aca="true">IF(ISBLANK(B1952),"",IF( ISBLANK(O1952), "", (TODAY()-O1952)/365))</f>
        <v/>
      </c>
      <c r="V1952" s="38" t="str">
        <f aca="false">IF(ISBLANK(B1952),"",IF( ISBLANK(O1952), "", ($Z$41-O1952)/365))</f>
        <v/>
      </c>
    </row>
    <row r="1953" customFormat="false" ht="15" hidden="false" customHeight="false" outlineLevel="0" collapsed="false">
      <c r="A1953" s="1" t="n">
        <v>1957</v>
      </c>
      <c r="B1953" s="28" t="n">
        <v>1150</v>
      </c>
      <c r="C1953" s="29"/>
      <c r="D1953" s="30" t="str">
        <f aca="false">CONCATENATE(E1953,", ",F1953,", кв-ры: ",H1953,", агр: ",I1953,", ",W1953)</f>
        <v>, , кв-ры: 4,14,24,34,44,54,, агр: , </v>
      </c>
      <c r="E1953" s="31"/>
      <c r="F1953" s="31"/>
      <c r="G1953" s="31"/>
      <c r="H1953" s="31" t="s">
        <v>80</v>
      </c>
      <c r="I1953" s="32"/>
      <c r="J1953" s="4"/>
      <c r="K1953" s="46"/>
      <c r="L1953" s="34" t="str">
        <f aca="false">IF(ISBLANK(K1953),"a","b")</f>
        <v>a</v>
      </c>
      <c r="M1953" s="34" t="str">
        <f aca="false">IF(ISBLANK(B1953),"",IF(L1953="b",K1953,IF(L1953="a","")))</f>
        <v/>
      </c>
      <c r="N1953" s="35" t="n">
        <f aca="false">IF(ISBLANK(B1953),"",IF( ISBLANK(K1953), , IF( ISBLANK(O1953), 1,) ))</f>
        <v>0</v>
      </c>
      <c r="O1953" s="44"/>
      <c r="P1953" s="37" t="str">
        <f aca="false">IF(ISBLANK(O1953),"a","b")</f>
        <v>a</v>
      </c>
      <c r="Q1953" s="34" t="str">
        <f aca="false">IF(ISBLANK(B1953),"",IF(P1953="b",O1953,IF(P1953="a","")))</f>
        <v/>
      </c>
      <c r="R1953" s="35" t="n">
        <f aca="false">IF(ISBLANK(B1953),"",IF( ISBLANK(O1953), , 1))</f>
        <v>0</v>
      </c>
      <c r="S1953" s="38" t="str">
        <f aca="true">IF(ISBLANK(B1953),"",IF( ISBLANK(K1953), "" , IF( ISBLANK(O1953), (TODAY()-K1953)/365, (O1953-K1953)/365)) )</f>
        <v/>
      </c>
      <c r="T1953" s="38" t="str">
        <f aca="false">IF(ISBLANK(B1953),"",IF( ISBLANK(K1953), "" , IF( ISBLANK(O1953), ($Z$41-K1953)/365, (O1953-K1953)/365)) )</f>
        <v/>
      </c>
      <c r="U1953" s="38" t="str">
        <f aca="true">IF(ISBLANK(B1953),"",IF( ISBLANK(O1953), "", (TODAY()-O1953)/365))</f>
        <v/>
      </c>
      <c r="V1953" s="38" t="str">
        <f aca="false">IF(ISBLANK(B1953),"",IF( ISBLANK(O1953), "", ($Z$41-O1953)/365))</f>
        <v/>
      </c>
    </row>
    <row r="1954" customFormat="false" ht="15" hidden="false" customHeight="false" outlineLevel="0" collapsed="false">
      <c r="A1954" s="1" t="n">
        <v>1958</v>
      </c>
      <c r="B1954" s="28" t="n">
        <v>1151</v>
      </c>
      <c r="C1954" s="29"/>
      <c r="D1954" s="30" t="str">
        <f aca="false">CONCATENATE(E1954,", ",F1954,", кв-ры: ",H1954,", агр: ",I1954,", ",W1954)</f>
        <v>, , кв-ры: 5,15,25,35,45,55,, агр: , </v>
      </c>
      <c r="E1954" s="31"/>
      <c r="F1954" s="31"/>
      <c r="G1954" s="31"/>
      <c r="H1954" s="31" t="s">
        <v>54</v>
      </c>
      <c r="I1954" s="32"/>
      <c r="J1954" s="4"/>
      <c r="K1954" s="46"/>
      <c r="L1954" s="34" t="str">
        <f aca="false">IF(ISBLANK(K1954),"a","b")</f>
        <v>a</v>
      </c>
      <c r="M1954" s="34" t="str">
        <f aca="false">IF(ISBLANK(B1954),"",IF(L1954="b",K1954,IF(L1954="a","")))</f>
        <v/>
      </c>
      <c r="N1954" s="35" t="n">
        <f aca="false">IF(ISBLANK(B1954),"",IF( ISBLANK(K1954), , IF( ISBLANK(O1954), 1,) ))</f>
        <v>0</v>
      </c>
      <c r="O1954" s="44"/>
      <c r="P1954" s="37" t="str">
        <f aca="false">IF(ISBLANK(O1954),"a","b")</f>
        <v>a</v>
      </c>
      <c r="Q1954" s="34" t="str">
        <f aca="false">IF(ISBLANK(B1954),"",IF(P1954="b",O1954,IF(P1954="a","")))</f>
        <v/>
      </c>
      <c r="R1954" s="35" t="n">
        <f aca="false">IF(ISBLANK(B1954),"",IF( ISBLANK(O1954), , 1))</f>
        <v>0</v>
      </c>
      <c r="S1954" s="38" t="str">
        <f aca="true">IF(ISBLANK(B1954),"",IF( ISBLANK(K1954), "" , IF( ISBLANK(O1954), (TODAY()-K1954)/365, (O1954-K1954)/365)) )</f>
        <v/>
      </c>
      <c r="T1954" s="38" t="str">
        <f aca="false">IF(ISBLANK(B1954),"",IF( ISBLANK(K1954), "" , IF( ISBLANK(O1954), ($Z$41-K1954)/365, (O1954-K1954)/365)) )</f>
        <v/>
      </c>
      <c r="U1954" s="38" t="str">
        <f aca="true">IF(ISBLANK(B1954),"",IF( ISBLANK(O1954), "", (TODAY()-O1954)/365))</f>
        <v/>
      </c>
      <c r="V1954" s="38" t="str">
        <f aca="false">IF(ISBLANK(B1954),"",IF( ISBLANK(O1954), "", ($Z$41-O1954)/365))</f>
        <v/>
      </c>
    </row>
    <row r="1955" customFormat="false" ht="15" hidden="false" customHeight="false" outlineLevel="0" collapsed="false">
      <c r="A1955" s="1" t="n">
        <v>1959</v>
      </c>
      <c r="B1955" s="28" t="n">
        <v>1152</v>
      </c>
      <c r="C1955" s="29"/>
      <c r="D1955" s="30" t="str">
        <f aca="false">CONCATENATE(E1955,", ",F1955,", кв-ры: ",H1955,", агр: ",I1955,", ",W1955)</f>
        <v>, , кв-ры: 6,16,26,36,46,56,, агр: , </v>
      </c>
      <c r="E1955" s="31"/>
      <c r="F1955" s="31"/>
      <c r="G1955" s="31"/>
      <c r="H1955" s="31" t="s">
        <v>55</v>
      </c>
      <c r="I1955" s="32"/>
      <c r="J1955" s="4"/>
      <c r="K1955" s="46"/>
      <c r="L1955" s="34" t="str">
        <f aca="false">IF(ISBLANK(K1955),"a","b")</f>
        <v>a</v>
      </c>
      <c r="M1955" s="34" t="str">
        <f aca="false">IF(ISBLANK(B1955),"",IF(L1955="b",K1955,IF(L1955="a","")))</f>
        <v/>
      </c>
      <c r="N1955" s="35" t="n">
        <f aca="false">IF(ISBLANK(B1955),"",IF( ISBLANK(K1955), , IF( ISBLANK(O1955), 1,) ))</f>
        <v>0</v>
      </c>
      <c r="O1955" s="44"/>
      <c r="P1955" s="37" t="str">
        <f aca="false">IF(ISBLANK(O1955),"a","b")</f>
        <v>a</v>
      </c>
      <c r="Q1955" s="34" t="str">
        <f aca="false">IF(ISBLANK(B1955),"",IF(P1955="b",O1955,IF(P1955="a","")))</f>
        <v/>
      </c>
      <c r="R1955" s="35" t="n">
        <f aca="false">IF(ISBLANK(B1955),"",IF( ISBLANK(O1955), , 1))</f>
        <v>0</v>
      </c>
      <c r="S1955" s="38" t="str">
        <f aca="true">IF(ISBLANK(B1955),"",IF( ISBLANK(K1955), "" , IF( ISBLANK(O1955), (TODAY()-K1955)/365, (O1955-K1955)/365)) )</f>
        <v/>
      </c>
      <c r="T1955" s="38" t="str">
        <f aca="false">IF(ISBLANK(B1955),"",IF( ISBLANK(K1955), "" , IF( ISBLANK(O1955), ($Z$41-K1955)/365, (O1955-K1955)/365)) )</f>
        <v/>
      </c>
      <c r="U1955" s="38" t="str">
        <f aca="true">IF(ISBLANK(B1955),"",IF( ISBLANK(O1955), "", (TODAY()-O1955)/365))</f>
        <v/>
      </c>
      <c r="V1955" s="38" t="str">
        <f aca="false">IF(ISBLANK(B1955),"",IF( ISBLANK(O1955), "", ($Z$41-O1955)/365))</f>
        <v/>
      </c>
    </row>
    <row r="1956" customFormat="false" ht="15" hidden="false" customHeight="false" outlineLevel="0" collapsed="false">
      <c r="A1956" s="1" t="n">
        <v>1960</v>
      </c>
      <c r="B1956" s="28" t="n">
        <v>1153</v>
      </c>
      <c r="C1956" s="29"/>
      <c r="D1956" s="30" t="str">
        <f aca="false">CONCATENATE(E1956,", ",F1956,", кв-ры: ",H1956,", агр: ",I1956,", ",W1956)</f>
        <v>, , кв-ры: 7,17,27,37,47,57,, агр: , </v>
      </c>
      <c r="E1956" s="31"/>
      <c r="F1956" s="31"/>
      <c r="G1956" s="31"/>
      <c r="H1956" s="31" t="s">
        <v>56</v>
      </c>
      <c r="I1956" s="32"/>
      <c r="J1956" s="4"/>
      <c r="K1956" s="46"/>
      <c r="L1956" s="34" t="str">
        <f aca="false">IF(ISBLANK(K1956),"a","b")</f>
        <v>a</v>
      </c>
      <c r="M1956" s="34" t="str">
        <f aca="false">IF(ISBLANK(B1956),"",IF(L1956="b",K1956,IF(L1956="a","")))</f>
        <v/>
      </c>
      <c r="N1956" s="35" t="n">
        <f aca="false">IF(ISBLANK(B1956),"",IF( ISBLANK(K1956), , IF( ISBLANK(O1956), 1,) ))</f>
        <v>0</v>
      </c>
      <c r="O1956" s="44"/>
      <c r="P1956" s="37" t="str">
        <f aca="false">IF(ISBLANK(O1956),"a","b")</f>
        <v>a</v>
      </c>
      <c r="Q1956" s="34" t="str">
        <f aca="false">IF(ISBLANK(B1956),"",IF(P1956="b",O1956,IF(P1956="a","")))</f>
        <v/>
      </c>
      <c r="R1956" s="35" t="n">
        <f aca="false">IF(ISBLANK(B1956),"",IF( ISBLANK(O1956), , 1))</f>
        <v>0</v>
      </c>
      <c r="S1956" s="38" t="str">
        <f aca="true">IF(ISBLANK(B1956),"",IF( ISBLANK(K1956), "" , IF( ISBLANK(O1956), (TODAY()-K1956)/365, (O1956-K1956)/365)) )</f>
        <v/>
      </c>
      <c r="T1956" s="38" t="str">
        <f aca="false">IF(ISBLANK(B1956),"",IF( ISBLANK(K1956), "" , IF( ISBLANK(O1956), ($Z$41-K1956)/365, (O1956-K1956)/365)) )</f>
        <v/>
      </c>
      <c r="U1956" s="38" t="str">
        <f aca="true">IF(ISBLANK(B1956),"",IF( ISBLANK(O1956), "", (TODAY()-O1956)/365))</f>
        <v/>
      </c>
      <c r="V1956" s="38" t="str">
        <f aca="false">IF(ISBLANK(B1956),"",IF( ISBLANK(O1956), "", ($Z$41-O1956)/365))</f>
        <v/>
      </c>
    </row>
    <row r="1957" customFormat="false" ht="15" hidden="false" customHeight="false" outlineLevel="0" collapsed="false">
      <c r="A1957" s="1" t="n">
        <v>1961</v>
      </c>
      <c r="B1957" s="28" t="n">
        <v>1154</v>
      </c>
      <c r="C1957" s="29"/>
      <c r="D1957" s="30" t="str">
        <f aca="false">CONCATENATE(E1957,", ",F1957,", кв-ры: ",H1957,", агр: ",I1957,", ",W1957)</f>
        <v>, , кв-ры: 8,18,28,38,48,58,, агр: , </v>
      </c>
      <c r="E1957" s="31"/>
      <c r="F1957" s="31"/>
      <c r="G1957" s="31"/>
      <c r="H1957" s="31" t="s">
        <v>57</v>
      </c>
      <c r="I1957" s="32"/>
      <c r="J1957" s="4"/>
      <c r="K1957" s="46"/>
      <c r="L1957" s="34" t="str">
        <f aca="false">IF(ISBLANK(K1957),"a","b")</f>
        <v>a</v>
      </c>
      <c r="M1957" s="34" t="str">
        <f aca="false">IF(ISBLANK(B1957),"",IF(L1957="b",K1957,IF(L1957="a","")))</f>
        <v/>
      </c>
      <c r="N1957" s="35" t="n">
        <f aca="false">IF(ISBLANK(B1957),"",IF( ISBLANK(K1957), , IF( ISBLANK(O1957), 1,) ))</f>
        <v>0</v>
      </c>
      <c r="O1957" s="44"/>
      <c r="P1957" s="37" t="str">
        <f aca="false">IF(ISBLANK(O1957),"a","b")</f>
        <v>a</v>
      </c>
      <c r="Q1957" s="34" t="str">
        <f aca="false">IF(ISBLANK(B1957),"",IF(P1957="b",O1957,IF(P1957="a","")))</f>
        <v/>
      </c>
      <c r="R1957" s="35" t="n">
        <f aca="false">IF(ISBLANK(B1957),"",IF( ISBLANK(O1957), , 1))</f>
        <v>0</v>
      </c>
      <c r="S1957" s="38" t="str">
        <f aca="true">IF(ISBLANK(B1957),"",IF( ISBLANK(K1957), "" , IF( ISBLANK(O1957), (TODAY()-K1957)/365, (O1957-K1957)/365)) )</f>
        <v/>
      </c>
      <c r="T1957" s="38" t="str">
        <f aca="false">IF(ISBLANK(B1957),"",IF( ISBLANK(K1957), "" , IF( ISBLANK(O1957), ($Z$41-K1957)/365, (O1957-K1957)/365)) )</f>
        <v/>
      </c>
      <c r="U1957" s="38" t="str">
        <f aca="true">IF(ISBLANK(B1957),"",IF( ISBLANK(O1957), "", (TODAY()-O1957)/365))</f>
        <v/>
      </c>
      <c r="V1957" s="38" t="str">
        <f aca="false">IF(ISBLANK(B1957),"",IF( ISBLANK(O1957), "", ($Z$41-O1957)/365))</f>
        <v/>
      </c>
    </row>
    <row r="1958" customFormat="false" ht="15" hidden="false" customHeight="false" outlineLevel="0" collapsed="false">
      <c r="A1958" s="1" t="n">
        <v>1962</v>
      </c>
      <c r="B1958" s="28" t="n">
        <v>1155</v>
      </c>
      <c r="C1958" s="29"/>
      <c r="D1958" s="30" t="str">
        <f aca="false">CONCATENATE(E1958,", ",F1958,", кв-ры: ",H1958,", агр: ",I1958,", ",W1958)</f>
        <v>, , кв-ры: 9,19,29,39,49,59,, агр: , </v>
      </c>
      <c r="E1958" s="31"/>
      <c r="F1958" s="31"/>
      <c r="G1958" s="31"/>
      <c r="H1958" s="31" t="s">
        <v>58</v>
      </c>
      <c r="I1958" s="32"/>
      <c r="J1958" s="4"/>
      <c r="K1958" s="46"/>
      <c r="L1958" s="34" t="str">
        <f aca="false">IF(ISBLANK(K1958),"a","b")</f>
        <v>a</v>
      </c>
      <c r="M1958" s="34" t="str">
        <f aca="false">IF(ISBLANK(B1958),"",IF(L1958="b",K1958,IF(L1958="a","")))</f>
        <v/>
      </c>
      <c r="N1958" s="35" t="n">
        <f aca="false">IF(ISBLANK(B1958),"",IF( ISBLANK(K1958), , IF( ISBLANK(O1958), 1,) ))</f>
        <v>0</v>
      </c>
      <c r="O1958" s="44"/>
      <c r="P1958" s="37" t="str">
        <f aca="false">IF(ISBLANK(O1958),"a","b")</f>
        <v>a</v>
      </c>
      <c r="Q1958" s="34" t="str">
        <f aca="false">IF(ISBLANK(B1958),"",IF(P1958="b",O1958,IF(P1958="a","")))</f>
        <v/>
      </c>
      <c r="R1958" s="35" t="n">
        <f aca="false">IF(ISBLANK(B1958),"",IF( ISBLANK(O1958), , 1))</f>
        <v>0</v>
      </c>
      <c r="S1958" s="38" t="str">
        <f aca="true">IF(ISBLANK(B1958),"",IF( ISBLANK(K1958), "" , IF( ISBLANK(O1958), (TODAY()-K1958)/365, (O1958-K1958)/365)) )</f>
        <v/>
      </c>
      <c r="T1958" s="38" t="str">
        <f aca="false">IF(ISBLANK(B1958),"",IF( ISBLANK(K1958), "" , IF( ISBLANK(O1958), ($Z$41-K1958)/365, (O1958-K1958)/365)) )</f>
        <v/>
      </c>
      <c r="U1958" s="38" t="str">
        <f aca="true">IF(ISBLANK(B1958),"",IF( ISBLANK(O1958), "", (TODAY()-O1958)/365))</f>
        <v/>
      </c>
      <c r="V1958" s="38" t="str">
        <f aca="false">IF(ISBLANK(B1958),"",IF( ISBLANK(O1958), "", ($Z$41-O1958)/365))</f>
        <v/>
      </c>
    </row>
    <row r="1959" customFormat="false" ht="15" hidden="false" customHeight="false" outlineLevel="0" collapsed="false">
      <c r="A1959" s="1" t="n">
        <v>1963</v>
      </c>
      <c r="B1959" s="28" t="n">
        <v>1156</v>
      </c>
      <c r="C1959" s="29"/>
      <c r="D1959" s="30" t="str">
        <f aca="false">CONCATENATE(E1959,", ",F1959,", кв-ры: ",H1959,", агр: ",I1959,", ",W1959)</f>
        <v>, , кв-ры: 10,20,30,40,50,60,, агр: , </v>
      </c>
      <c r="E1959" s="31"/>
      <c r="F1959" s="31"/>
      <c r="G1959" s="31"/>
      <c r="H1959" s="31" t="s">
        <v>59</v>
      </c>
      <c r="I1959" s="32"/>
      <c r="J1959" s="4"/>
      <c r="K1959" s="46"/>
      <c r="L1959" s="34" t="str">
        <f aca="false">IF(ISBLANK(K1959),"a","b")</f>
        <v>a</v>
      </c>
      <c r="M1959" s="34" t="str">
        <f aca="false">IF(ISBLANK(B1959),"",IF(L1959="b",K1959,IF(L1959="a","")))</f>
        <v/>
      </c>
      <c r="N1959" s="35" t="n">
        <f aca="false">IF(ISBLANK(B1959),"",IF( ISBLANK(K1959), , IF( ISBLANK(O1959), 1,) ))</f>
        <v>0</v>
      </c>
      <c r="O1959" s="44"/>
      <c r="P1959" s="37" t="str">
        <f aca="false">IF(ISBLANK(O1959),"a","b")</f>
        <v>a</v>
      </c>
      <c r="Q1959" s="34" t="str">
        <f aca="false">IF(ISBLANK(B1959),"",IF(P1959="b",O1959,IF(P1959="a","")))</f>
        <v/>
      </c>
      <c r="R1959" s="35" t="n">
        <f aca="false">IF(ISBLANK(B1959),"",IF( ISBLANK(O1959), , 1))</f>
        <v>0</v>
      </c>
      <c r="S1959" s="38" t="str">
        <f aca="true">IF(ISBLANK(B1959),"",IF( ISBLANK(K1959), "" , IF( ISBLANK(O1959), (TODAY()-K1959)/365, (O1959-K1959)/365)) )</f>
        <v/>
      </c>
      <c r="T1959" s="38" t="str">
        <f aca="false">IF(ISBLANK(B1959),"",IF( ISBLANK(K1959), "" , IF( ISBLANK(O1959), ($Z$41-K1959)/365, (O1959-K1959)/365)) )</f>
        <v/>
      </c>
      <c r="U1959" s="38" t="str">
        <f aca="true">IF(ISBLANK(B1959),"",IF( ISBLANK(O1959), "", (TODAY()-O1959)/365))</f>
        <v/>
      </c>
      <c r="V1959" s="38" t="str">
        <f aca="false">IF(ISBLANK(B1959),"",IF( ISBLANK(O1959), "", ($Z$41-O1959)/365))</f>
        <v/>
      </c>
    </row>
    <row r="1960" customFormat="false" ht="15" hidden="false" customHeight="false" outlineLevel="0" collapsed="false">
      <c r="A1960" s="1" t="n">
        <v>1964</v>
      </c>
      <c r="B1960" s="28" t="n">
        <v>1157</v>
      </c>
      <c r="C1960" s="29" t="n">
        <v>6</v>
      </c>
      <c r="D1960" s="30" t="str">
        <f aca="false">CONCATENATE(E1960,", ",F1960,", кв-ры: ",H1960,", агр: ",I1960,", ",W1960)</f>
        <v> Гоголя, 15, кв-ры: 1,11,21,31,41,51,, агр: , </v>
      </c>
      <c r="E1960" s="31" t="s">
        <v>298</v>
      </c>
      <c r="F1960" s="31" t="n">
        <v>15</v>
      </c>
      <c r="G1960" s="31" t="n">
        <v>60</v>
      </c>
      <c r="H1960" s="31" t="s">
        <v>77</v>
      </c>
      <c r="I1960" s="32"/>
      <c r="J1960" s="4"/>
      <c r="K1960" s="46"/>
      <c r="L1960" s="34" t="str">
        <f aca="false">IF(ISBLANK(K1960),"a","b")</f>
        <v>a</v>
      </c>
      <c r="M1960" s="34" t="str">
        <f aca="false">IF(ISBLANK(B1960),"",IF(L1960="b",K1960,IF(L1960="a","")))</f>
        <v/>
      </c>
      <c r="N1960" s="35" t="n">
        <f aca="false">IF(ISBLANK(B1960),"",IF( ISBLANK(K1960), , IF( ISBLANK(O1960), 1,) ))</f>
        <v>0</v>
      </c>
      <c r="O1960" s="44"/>
      <c r="P1960" s="37" t="str">
        <f aca="false">IF(ISBLANK(O1960),"a","b")</f>
        <v>a</v>
      </c>
      <c r="Q1960" s="34" t="str">
        <f aca="false">IF(ISBLANK(B1960),"",IF(P1960="b",O1960,IF(P1960="a","")))</f>
        <v/>
      </c>
      <c r="R1960" s="35" t="n">
        <f aca="false">IF(ISBLANK(B1960),"",IF( ISBLANK(O1960), , 1))</f>
        <v>0</v>
      </c>
      <c r="S1960" s="38" t="str">
        <f aca="true">IF(ISBLANK(B1960),"",IF( ISBLANK(K1960), "" , IF( ISBLANK(O1960), (TODAY()-K1960)/365, (O1960-K1960)/365)) )</f>
        <v/>
      </c>
      <c r="T1960" s="38" t="str">
        <f aca="false">IF(ISBLANK(B1960),"",IF( ISBLANK(K1960), "" , IF( ISBLANK(O1960), ($Z$41-K1960)/365, (O1960-K1960)/365)) )</f>
        <v/>
      </c>
      <c r="U1960" s="38" t="str">
        <f aca="true">IF(ISBLANK(B1960),"",IF( ISBLANK(O1960), "", (TODAY()-O1960)/365))</f>
        <v/>
      </c>
      <c r="V1960" s="38" t="str">
        <f aca="false">IF(ISBLANK(B1960),"",IF( ISBLANK(O1960), "", ($Z$41-O1960)/365))</f>
        <v/>
      </c>
    </row>
    <row r="1961" customFormat="false" ht="15" hidden="false" customHeight="false" outlineLevel="0" collapsed="false">
      <c r="A1961" s="1" t="n">
        <v>1965</v>
      </c>
      <c r="B1961" s="28" t="n">
        <v>1158</v>
      </c>
      <c r="C1961" s="29"/>
      <c r="D1961" s="30" t="str">
        <f aca="false">CONCATENATE(E1961,", ",F1961,", кв-ры: ",H1961,", агр: ",I1961,", ",W1961)</f>
        <v>, , кв-ры: 2,12,22,32,42,52,, агр: , </v>
      </c>
      <c r="E1961" s="31"/>
      <c r="F1961" s="31"/>
      <c r="G1961" s="31"/>
      <c r="H1961" s="31" t="s">
        <v>78</v>
      </c>
      <c r="I1961" s="32"/>
      <c r="J1961" s="4"/>
      <c r="K1961" s="46"/>
      <c r="L1961" s="34" t="str">
        <f aca="false">IF(ISBLANK(K1961),"a","b")</f>
        <v>a</v>
      </c>
      <c r="M1961" s="34" t="str">
        <f aca="false">IF(ISBLANK(B1961),"",IF(L1961="b",K1961,IF(L1961="a","")))</f>
        <v/>
      </c>
      <c r="N1961" s="35" t="n">
        <f aca="false">IF(ISBLANK(B1961),"",IF( ISBLANK(K1961), , IF( ISBLANK(O1961), 1,) ))</f>
        <v>0</v>
      </c>
      <c r="O1961" s="44"/>
      <c r="P1961" s="37" t="str">
        <f aca="false">IF(ISBLANK(O1961),"a","b")</f>
        <v>a</v>
      </c>
      <c r="Q1961" s="34" t="str">
        <f aca="false">IF(ISBLANK(B1961),"",IF(P1961="b",O1961,IF(P1961="a","")))</f>
        <v/>
      </c>
      <c r="R1961" s="35" t="n">
        <f aca="false">IF(ISBLANK(B1961),"",IF( ISBLANK(O1961), , 1))</f>
        <v>0</v>
      </c>
      <c r="S1961" s="38" t="str">
        <f aca="true">IF(ISBLANK(B1961),"",IF( ISBLANK(K1961), "" , IF( ISBLANK(O1961), (TODAY()-K1961)/365, (O1961-K1961)/365)) )</f>
        <v/>
      </c>
      <c r="T1961" s="38" t="str">
        <f aca="false">IF(ISBLANK(B1961),"",IF( ISBLANK(K1961), "" , IF( ISBLANK(O1961), ($Z$41-K1961)/365, (O1961-K1961)/365)) )</f>
        <v/>
      </c>
      <c r="U1961" s="38" t="str">
        <f aca="true">IF(ISBLANK(B1961),"",IF( ISBLANK(O1961), "", (TODAY()-O1961)/365))</f>
        <v/>
      </c>
      <c r="V1961" s="38" t="str">
        <f aca="false">IF(ISBLANK(B1961),"",IF( ISBLANK(O1961), "", ($Z$41-O1961)/365))</f>
        <v/>
      </c>
    </row>
    <row r="1962" customFormat="false" ht="15" hidden="false" customHeight="false" outlineLevel="0" collapsed="false">
      <c r="A1962" s="1" t="n">
        <v>1966</v>
      </c>
      <c r="B1962" s="28" t="n">
        <v>1159</v>
      </c>
      <c r="C1962" s="29"/>
      <c r="D1962" s="30" t="str">
        <f aca="false">CONCATENATE(E1962,", ",F1962,", кв-ры: ",H1962,", агр: ",I1962,", ",W1962)</f>
        <v>, , кв-ры: 3,13,23,33,43,53,, агр: , </v>
      </c>
      <c r="E1962" s="31"/>
      <c r="F1962" s="31"/>
      <c r="G1962" s="31"/>
      <c r="H1962" s="31" t="s">
        <v>79</v>
      </c>
      <c r="I1962" s="32"/>
      <c r="J1962" s="4"/>
      <c r="K1962" s="46"/>
      <c r="L1962" s="34" t="str">
        <f aca="false">IF(ISBLANK(K1962),"a","b")</f>
        <v>a</v>
      </c>
      <c r="M1962" s="34" t="str">
        <f aca="false">IF(ISBLANK(B1962),"",IF(L1962="b",K1962,IF(L1962="a","")))</f>
        <v/>
      </c>
      <c r="N1962" s="35" t="n">
        <f aca="false">IF(ISBLANK(B1962),"",IF( ISBLANK(K1962), , IF( ISBLANK(O1962), 1,) ))</f>
        <v>0</v>
      </c>
      <c r="O1962" s="44"/>
      <c r="P1962" s="37" t="str">
        <f aca="false">IF(ISBLANK(O1962),"a","b")</f>
        <v>a</v>
      </c>
      <c r="Q1962" s="34" t="str">
        <f aca="false">IF(ISBLANK(B1962),"",IF(P1962="b",O1962,IF(P1962="a","")))</f>
        <v/>
      </c>
      <c r="R1962" s="35" t="n">
        <f aca="false">IF(ISBLANK(B1962),"",IF( ISBLANK(O1962), , 1))</f>
        <v>0</v>
      </c>
      <c r="S1962" s="38" t="str">
        <f aca="true">IF(ISBLANK(B1962),"",IF( ISBLANK(K1962), "" , IF( ISBLANK(O1962), (TODAY()-K1962)/365, (O1962-K1962)/365)) )</f>
        <v/>
      </c>
      <c r="T1962" s="38" t="str">
        <f aca="false">IF(ISBLANK(B1962),"",IF( ISBLANK(K1962), "" , IF( ISBLANK(O1962), ($Z$41-K1962)/365, (O1962-K1962)/365)) )</f>
        <v/>
      </c>
      <c r="U1962" s="38" t="str">
        <f aca="true">IF(ISBLANK(B1962),"",IF( ISBLANK(O1962), "", (TODAY()-O1962)/365))</f>
        <v/>
      </c>
      <c r="V1962" s="38" t="str">
        <f aca="false">IF(ISBLANK(B1962),"",IF( ISBLANK(O1962), "", ($Z$41-O1962)/365))</f>
        <v/>
      </c>
    </row>
    <row r="1963" customFormat="false" ht="15" hidden="false" customHeight="false" outlineLevel="0" collapsed="false">
      <c r="A1963" s="1" t="n">
        <v>1967</v>
      </c>
      <c r="B1963" s="28" t="n">
        <v>1160</v>
      </c>
      <c r="C1963" s="29"/>
      <c r="D1963" s="30" t="str">
        <f aca="false">CONCATENATE(E1963,", ",F1963,", кв-ры: ",H1963,", агр: ",I1963,", ",W1963)</f>
        <v>, , кв-ры: 4,14,24,34,44,54,, агр: , </v>
      </c>
      <c r="E1963" s="31"/>
      <c r="F1963" s="31"/>
      <c r="G1963" s="31"/>
      <c r="H1963" s="31" t="s">
        <v>80</v>
      </c>
      <c r="I1963" s="32"/>
      <c r="J1963" s="4"/>
      <c r="K1963" s="46"/>
      <c r="L1963" s="34" t="str">
        <f aca="false">IF(ISBLANK(K1963),"a","b")</f>
        <v>a</v>
      </c>
      <c r="M1963" s="34" t="str">
        <f aca="false">IF(ISBLANK(B1963),"",IF(L1963="b",K1963,IF(L1963="a","")))</f>
        <v/>
      </c>
      <c r="N1963" s="35" t="n">
        <f aca="false">IF(ISBLANK(B1963),"",IF( ISBLANK(K1963), , IF( ISBLANK(O1963), 1,) ))</f>
        <v>0</v>
      </c>
      <c r="O1963" s="44"/>
      <c r="P1963" s="37" t="str">
        <f aca="false">IF(ISBLANK(O1963),"a","b")</f>
        <v>a</v>
      </c>
      <c r="Q1963" s="34" t="str">
        <f aca="false">IF(ISBLANK(B1963),"",IF(P1963="b",O1963,IF(P1963="a","")))</f>
        <v/>
      </c>
      <c r="R1963" s="35" t="n">
        <f aca="false">IF(ISBLANK(B1963),"",IF( ISBLANK(O1963), , 1))</f>
        <v>0</v>
      </c>
      <c r="S1963" s="38" t="str">
        <f aca="true">IF(ISBLANK(B1963),"",IF( ISBLANK(K1963), "" , IF( ISBLANK(O1963), (TODAY()-K1963)/365, (O1963-K1963)/365)) )</f>
        <v/>
      </c>
      <c r="T1963" s="38" t="str">
        <f aca="false">IF(ISBLANK(B1963),"",IF( ISBLANK(K1963), "" , IF( ISBLANK(O1963), ($Z$41-K1963)/365, (O1963-K1963)/365)) )</f>
        <v/>
      </c>
      <c r="U1963" s="38" t="str">
        <f aca="true">IF(ISBLANK(B1963),"",IF( ISBLANK(O1963), "", (TODAY()-O1963)/365))</f>
        <v/>
      </c>
      <c r="V1963" s="38" t="str">
        <f aca="false">IF(ISBLANK(B1963),"",IF( ISBLANK(O1963), "", ($Z$41-O1963)/365))</f>
        <v/>
      </c>
    </row>
    <row r="1964" customFormat="false" ht="15" hidden="false" customHeight="false" outlineLevel="0" collapsed="false">
      <c r="A1964" s="1" t="n">
        <v>1968</v>
      </c>
      <c r="B1964" s="28" t="n">
        <v>1161</v>
      </c>
      <c r="C1964" s="29"/>
      <c r="D1964" s="30" t="str">
        <f aca="false">CONCATENATE(E1964,", ",F1964,", кв-ры: ",H1964,", агр: ",I1964,", ",W1964)</f>
        <v>, , кв-ры: 5,15,25,35,45,55,, агр: , </v>
      </c>
      <c r="E1964" s="31"/>
      <c r="F1964" s="31"/>
      <c r="G1964" s="31"/>
      <c r="H1964" s="31" t="s">
        <v>54</v>
      </c>
      <c r="I1964" s="32"/>
      <c r="J1964" s="4"/>
      <c r="K1964" s="46"/>
      <c r="L1964" s="34" t="str">
        <f aca="false">IF(ISBLANK(K1964),"a","b")</f>
        <v>a</v>
      </c>
      <c r="M1964" s="34" t="str">
        <f aca="false">IF(ISBLANK(B1964),"",IF(L1964="b",K1964,IF(L1964="a","")))</f>
        <v/>
      </c>
      <c r="N1964" s="35" t="n">
        <f aca="false">IF(ISBLANK(B1964),"",IF( ISBLANK(K1964), , IF( ISBLANK(O1964), 1,) ))</f>
        <v>0</v>
      </c>
      <c r="O1964" s="44"/>
      <c r="P1964" s="37" t="str">
        <f aca="false">IF(ISBLANK(O1964),"a","b")</f>
        <v>a</v>
      </c>
      <c r="Q1964" s="34" t="str">
        <f aca="false">IF(ISBLANK(B1964),"",IF(P1964="b",O1964,IF(P1964="a","")))</f>
        <v/>
      </c>
      <c r="R1964" s="35" t="n">
        <f aca="false">IF(ISBLANK(B1964),"",IF( ISBLANK(O1964), , 1))</f>
        <v>0</v>
      </c>
      <c r="S1964" s="38" t="str">
        <f aca="true">IF(ISBLANK(B1964),"",IF( ISBLANK(K1964), "" , IF( ISBLANK(O1964), (TODAY()-K1964)/365, (O1964-K1964)/365)) )</f>
        <v/>
      </c>
      <c r="T1964" s="38" t="str">
        <f aca="false">IF(ISBLANK(B1964),"",IF( ISBLANK(K1964), "" , IF( ISBLANK(O1964), ($Z$41-K1964)/365, (O1964-K1964)/365)) )</f>
        <v/>
      </c>
      <c r="U1964" s="38" t="str">
        <f aca="true">IF(ISBLANK(B1964),"",IF( ISBLANK(O1964), "", (TODAY()-O1964)/365))</f>
        <v/>
      </c>
      <c r="V1964" s="38" t="str">
        <f aca="false">IF(ISBLANK(B1964),"",IF( ISBLANK(O1964), "", ($Z$41-O1964)/365))</f>
        <v/>
      </c>
    </row>
    <row r="1965" customFormat="false" ht="15" hidden="false" customHeight="false" outlineLevel="0" collapsed="false">
      <c r="A1965" s="1" t="n">
        <v>1969</v>
      </c>
      <c r="B1965" s="28" t="n">
        <v>1162</v>
      </c>
      <c r="C1965" s="29"/>
      <c r="D1965" s="30" t="str">
        <f aca="false">CONCATENATE(E1965,", ",F1965,", кв-ры: ",H1965,", агр: ",I1965,", ",W1965)</f>
        <v>, , кв-ры: 6,16,26,36,46,56,, агр: , </v>
      </c>
      <c r="E1965" s="31"/>
      <c r="F1965" s="31"/>
      <c r="G1965" s="31"/>
      <c r="H1965" s="31" t="s">
        <v>55</v>
      </c>
      <c r="I1965" s="32"/>
      <c r="J1965" s="4"/>
      <c r="K1965" s="46"/>
      <c r="L1965" s="34" t="str">
        <f aca="false">IF(ISBLANK(K1965),"a","b")</f>
        <v>a</v>
      </c>
      <c r="M1965" s="34" t="str">
        <f aca="false">IF(ISBLANK(B1965),"",IF(L1965="b",K1965,IF(L1965="a","")))</f>
        <v/>
      </c>
      <c r="N1965" s="35" t="n">
        <f aca="false">IF(ISBLANK(B1965),"",IF( ISBLANK(K1965), , IF( ISBLANK(O1965), 1,) ))</f>
        <v>0</v>
      </c>
      <c r="O1965" s="44"/>
      <c r="P1965" s="37" t="str">
        <f aca="false">IF(ISBLANK(O1965),"a","b")</f>
        <v>a</v>
      </c>
      <c r="Q1965" s="34" t="str">
        <f aca="false">IF(ISBLANK(B1965),"",IF(P1965="b",O1965,IF(P1965="a","")))</f>
        <v/>
      </c>
      <c r="R1965" s="35" t="n">
        <f aca="false">IF(ISBLANK(B1965),"",IF( ISBLANK(O1965), , 1))</f>
        <v>0</v>
      </c>
      <c r="S1965" s="38" t="str">
        <f aca="true">IF(ISBLANK(B1965),"",IF( ISBLANK(K1965), "" , IF( ISBLANK(O1965), (TODAY()-K1965)/365, (O1965-K1965)/365)) )</f>
        <v/>
      </c>
      <c r="T1965" s="38" t="str">
        <f aca="false">IF(ISBLANK(B1965),"",IF( ISBLANK(K1965), "" , IF( ISBLANK(O1965), ($Z$41-K1965)/365, (O1965-K1965)/365)) )</f>
        <v/>
      </c>
      <c r="U1965" s="38" t="str">
        <f aca="true">IF(ISBLANK(B1965),"",IF( ISBLANK(O1965), "", (TODAY()-O1965)/365))</f>
        <v/>
      </c>
      <c r="V1965" s="38" t="str">
        <f aca="false">IF(ISBLANK(B1965),"",IF( ISBLANK(O1965), "", ($Z$41-O1965)/365))</f>
        <v/>
      </c>
    </row>
    <row r="1966" customFormat="false" ht="15" hidden="false" customHeight="false" outlineLevel="0" collapsed="false">
      <c r="A1966" s="1" t="n">
        <v>1970</v>
      </c>
      <c r="B1966" s="28" t="n">
        <v>1163</v>
      </c>
      <c r="C1966" s="29"/>
      <c r="D1966" s="30" t="str">
        <f aca="false">CONCATENATE(E1966,", ",F1966,", кв-ры: ",H1966,", агр: ",I1966,", ",W1966)</f>
        <v>, , кв-ры: 7,17,27,37,47,57,, агр: , </v>
      </c>
      <c r="E1966" s="31"/>
      <c r="F1966" s="31"/>
      <c r="G1966" s="31"/>
      <c r="H1966" s="31" t="s">
        <v>56</v>
      </c>
      <c r="I1966" s="32"/>
      <c r="J1966" s="4"/>
      <c r="K1966" s="46"/>
      <c r="L1966" s="34" t="str">
        <f aca="false">IF(ISBLANK(K1966),"a","b")</f>
        <v>a</v>
      </c>
      <c r="M1966" s="34" t="str">
        <f aca="false">IF(ISBLANK(B1966),"",IF(L1966="b",K1966,IF(L1966="a","")))</f>
        <v/>
      </c>
      <c r="N1966" s="35" t="n">
        <f aca="false">IF(ISBLANK(B1966),"",IF( ISBLANK(K1966), , IF( ISBLANK(O1966), 1,) ))</f>
        <v>0</v>
      </c>
      <c r="O1966" s="44"/>
      <c r="P1966" s="37" t="str">
        <f aca="false">IF(ISBLANK(O1966),"a","b")</f>
        <v>a</v>
      </c>
      <c r="Q1966" s="34" t="str">
        <f aca="false">IF(ISBLANK(B1966),"",IF(P1966="b",O1966,IF(P1966="a","")))</f>
        <v/>
      </c>
      <c r="R1966" s="35" t="n">
        <f aca="false">IF(ISBLANK(B1966),"",IF( ISBLANK(O1966), , 1))</f>
        <v>0</v>
      </c>
      <c r="S1966" s="38" t="str">
        <f aca="true">IF(ISBLANK(B1966),"",IF( ISBLANK(K1966), "" , IF( ISBLANK(O1966), (TODAY()-K1966)/365, (O1966-K1966)/365)) )</f>
        <v/>
      </c>
      <c r="T1966" s="38" t="str">
        <f aca="false">IF(ISBLANK(B1966),"",IF( ISBLANK(K1966), "" , IF( ISBLANK(O1966), ($Z$41-K1966)/365, (O1966-K1966)/365)) )</f>
        <v/>
      </c>
      <c r="U1966" s="38" t="str">
        <f aca="true">IF(ISBLANK(B1966),"",IF( ISBLANK(O1966), "", (TODAY()-O1966)/365))</f>
        <v/>
      </c>
      <c r="V1966" s="38" t="str">
        <f aca="false">IF(ISBLANK(B1966),"",IF( ISBLANK(O1966), "", ($Z$41-O1966)/365))</f>
        <v/>
      </c>
    </row>
    <row r="1967" customFormat="false" ht="15" hidden="false" customHeight="false" outlineLevel="0" collapsed="false">
      <c r="A1967" s="1" t="n">
        <v>1971</v>
      </c>
      <c r="B1967" s="28" t="n">
        <v>1164</v>
      </c>
      <c r="C1967" s="29"/>
      <c r="D1967" s="30" t="str">
        <f aca="false">CONCATENATE(E1967,", ",F1967,", кв-ры: ",H1967,", агр: ",I1967,", ",W1967)</f>
        <v>, , кв-ры: 8,18,28,38,48,58,, агр: , </v>
      </c>
      <c r="E1967" s="31"/>
      <c r="F1967" s="31"/>
      <c r="G1967" s="31"/>
      <c r="H1967" s="31" t="s">
        <v>57</v>
      </c>
      <c r="I1967" s="32"/>
      <c r="J1967" s="4"/>
      <c r="K1967" s="46"/>
      <c r="L1967" s="34" t="str">
        <f aca="false">IF(ISBLANK(K1967),"a","b")</f>
        <v>a</v>
      </c>
      <c r="M1967" s="34" t="str">
        <f aca="false">IF(ISBLANK(B1967),"",IF(L1967="b",K1967,IF(L1967="a","")))</f>
        <v/>
      </c>
      <c r="N1967" s="35" t="n">
        <f aca="false">IF(ISBLANK(B1967),"",IF( ISBLANK(K1967), , IF( ISBLANK(O1967), 1,) ))</f>
        <v>0</v>
      </c>
      <c r="O1967" s="44"/>
      <c r="P1967" s="37" t="str">
        <f aca="false">IF(ISBLANK(O1967),"a","b")</f>
        <v>a</v>
      </c>
      <c r="Q1967" s="34" t="str">
        <f aca="false">IF(ISBLANK(B1967),"",IF(P1967="b",O1967,IF(P1967="a","")))</f>
        <v/>
      </c>
      <c r="R1967" s="35" t="n">
        <f aca="false">IF(ISBLANK(B1967),"",IF( ISBLANK(O1967), , 1))</f>
        <v>0</v>
      </c>
      <c r="S1967" s="38" t="str">
        <f aca="true">IF(ISBLANK(B1967),"",IF( ISBLANK(K1967), "" , IF( ISBLANK(O1967), (TODAY()-K1967)/365, (O1967-K1967)/365)) )</f>
        <v/>
      </c>
      <c r="T1967" s="38" t="str">
        <f aca="false">IF(ISBLANK(B1967),"",IF( ISBLANK(K1967), "" , IF( ISBLANK(O1967), ($Z$41-K1967)/365, (O1967-K1967)/365)) )</f>
        <v/>
      </c>
      <c r="U1967" s="38" t="str">
        <f aca="true">IF(ISBLANK(B1967),"",IF( ISBLANK(O1967), "", (TODAY()-O1967)/365))</f>
        <v/>
      </c>
      <c r="V1967" s="38" t="str">
        <f aca="false">IF(ISBLANK(B1967),"",IF( ISBLANK(O1967), "", ($Z$41-O1967)/365))</f>
        <v/>
      </c>
    </row>
    <row r="1968" customFormat="false" ht="15" hidden="false" customHeight="false" outlineLevel="0" collapsed="false">
      <c r="A1968" s="1" t="n">
        <v>1972</v>
      </c>
      <c r="B1968" s="28" t="n">
        <v>1165</v>
      </c>
      <c r="C1968" s="29"/>
      <c r="D1968" s="30" t="str">
        <f aca="false">CONCATENATE(E1968,", ",F1968,", кв-ры: ",H1968,", агр: ",I1968,", ",W1968)</f>
        <v>, , кв-ры: 9,19,29,39,49,59,, агр: , </v>
      </c>
      <c r="E1968" s="31"/>
      <c r="F1968" s="31"/>
      <c r="G1968" s="31"/>
      <c r="H1968" s="31" t="s">
        <v>58</v>
      </c>
      <c r="I1968" s="32"/>
      <c r="J1968" s="4"/>
      <c r="K1968" s="46"/>
      <c r="L1968" s="34" t="str">
        <f aca="false">IF(ISBLANK(K1968),"a","b")</f>
        <v>a</v>
      </c>
      <c r="M1968" s="34" t="str">
        <f aca="false">IF(ISBLANK(B1968),"",IF(L1968="b",K1968,IF(L1968="a","")))</f>
        <v/>
      </c>
      <c r="N1968" s="35" t="n">
        <f aca="false">IF(ISBLANK(B1968),"",IF( ISBLANK(K1968), , IF( ISBLANK(O1968), 1,) ))</f>
        <v>0</v>
      </c>
      <c r="O1968" s="44"/>
      <c r="P1968" s="37" t="str">
        <f aca="false">IF(ISBLANK(O1968),"a","b")</f>
        <v>a</v>
      </c>
      <c r="Q1968" s="34" t="str">
        <f aca="false">IF(ISBLANK(B1968),"",IF(P1968="b",O1968,IF(P1968="a","")))</f>
        <v/>
      </c>
      <c r="R1968" s="35" t="n">
        <f aca="false">IF(ISBLANK(B1968),"",IF( ISBLANK(O1968), , 1))</f>
        <v>0</v>
      </c>
      <c r="S1968" s="38" t="str">
        <f aca="true">IF(ISBLANK(B1968),"",IF( ISBLANK(K1968), "" , IF( ISBLANK(O1968), (TODAY()-K1968)/365, (O1968-K1968)/365)) )</f>
        <v/>
      </c>
      <c r="T1968" s="38" t="str">
        <f aca="false">IF(ISBLANK(B1968),"",IF( ISBLANK(K1968), "" , IF( ISBLANK(O1968), ($Z$41-K1968)/365, (O1968-K1968)/365)) )</f>
        <v/>
      </c>
      <c r="U1968" s="38" t="str">
        <f aca="true">IF(ISBLANK(B1968),"",IF( ISBLANK(O1968), "", (TODAY()-O1968)/365))</f>
        <v/>
      </c>
      <c r="V1968" s="38" t="str">
        <f aca="false">IF(ISBLANK(B1968),"",IF( ISBLANK(O1968), "", ($Z$41-O1968)/365))</f>
        <v/>
      </c>
    </row>
    <row r="1969" customFormat="false" ht="15" hidden="false" customHeight="false" outlineLevel="0" collapsed="false">
      <c r="A1969" s="1" t="n">
        <v>1973</v>
      </c>
      <c r="B1969" s="28" t="n">
        <v>1166</v>
      </c>
      <c r="C1969" s="29"/>
      <c r="D1969" s="30" t="str">
        <f aca="false">CONCATENATE(E1969,", ",F1969,", кв-ры: ",H1969,", агр: ",I1969,", ",W1969)</f>
        <v>, , кв-ры: 10,20,30,40,50,60,, агр: , </v>
      </c>
      <c r="E1969" s="31"/>
      <c r="F1969" s="31"/>
      <c r="G1969" s="31"/>
      <c r="H1969" s="31" t="s">
        <v>59</v>
      </c>
      <c r="I1969" s="32"/>
      <c r="J1969" s="4"/>
      <c r="K1969" s="46"/>
      <c r="L1969" s="34" t="str">
        <f aca="false">IF(ISBLANK(K1969),"a","b")</f>
        <v>a</v>
      </c>
      <c r="M1969" s="34" t="str">
        <f aca="false">IF(ISBLANK(B1969),"",IF(L1969="b",K1969,IF(L1969="a","")))</f>
        <v/>
      </c>
      <c r="N1969" s="35" t="n">
        <f aca="false">IF(ISBLANK(B1969),"",IF( ISBLANK(K1969), , IF( ISBLANK(O1969), 1,) ))</f>
        <v>0</v>
      </c>
      <c r="O1969" s="44"/>
      <c r="P1969" s="37" t="str">
        <f aca="false">IF(ISBLANK(O1969),"a","b")</f>
        <v>a</v>
      </c>
      <c r="Q1969" s="34" t="str">
        <f aca="false">IF(ISBLANK(B1969),"",IF(P1969="b",O1969,IF(P1969="a","")))</f>
        <v/>
      </c>
      <c r="R1969" s="35" t="n">
        <f aca="false">IF(ISBLANK(B1969),"",IF( ISBLANK(O1969), , 1))</f>
        <v>0</v>
      </c>
      <c r="S1969" s="38" t="str">
        <f aca="true">IF(ISBLANK(B1969),"",IF( ISBLANK(K1969), "" , IF( ISBLANK(O1969), (TODAY()-K1969)/365, (O1969-K1969)/365)) )</f>
        <v/>
      </c>
      <c r="T1969" s="38" t="str">
        <f aca="false">IF(ISBLANK(B1969),"",IF( ISBLANK(K1969), "" , IF( ISBLANK(O1969), ($Z$41-K1969)/365, (O1969-K1969)/365)) )</f>
        <v/>
      </c>
      <c r="U1969" s="38" t="str">
        <f aca="true">IF(ISBLANK(B1969),"",IF( ISBLANK(O1969), "", (TODAY()-O1969)/365))</f>
        <v/>
      </c>
      <c r="V1969" s="38" t="str">
        <f aca="false">IF(ISBLANK(B1969),"",IF( ISBLANK(O1969), "", ($Z$41-O1969)/365))</f>
        <v/>
      </c>
    </row>
    <row r="1970" customFormat="false" ht="15" hidden="false" customHeight="false" outlineLevel="0" collapsed="false">
      <c r="A1970" s="1" t="n">
        <v>1974</v>
      </c>
      <c r="B1970" s="28" t="n">
        <v>1167</v>
      </c>
      <c r="C1970" s="29" t="n">
        <v>7</v>
      </c>
      <c r="D1970" s="30" t="str">
        <f aca="false">CONCATENATE(E1970,", ",F1970,", кв-ры: ",H1970,", агр: ",I1970,", ",W1970)</f>
        <v> Гоголя, 19, кв-ры: 1, агр: , </v>
      </c>
      <c r="E1970" s="31" t="s">
        <v>298</v>
      </c>
      <c r="F1970" s="31" t="n">
        <v>19</v>
      </c>
      <c r="G1970" s="31" t="n">
        <v>2</v>
      </c>
      <c r="H1970" s="31" t="n">
        <v>1</v>
      </c>
      <c r="I1970" s="32"/>
      <c r="J1970" s="4"/>
      <c r="K1970" s="46"/>
      <c r="L1970" s="34" t="str">
        <f aca="false">IF(ISBLANK(K1970),"a","b")</f>
        <v>a</v>
      </c>
      <c r="M1970" s="34" t="str">
        <f aca="false">IF(ISBLANK(B1970),"",IF(L1970="b",K1970,IF(L1970="a","")))</f>
        <v/>
      </c>
      <c r="N1970" s="35" t="n">
        <f aca="false">IF(ISBLANK(B1970),"",IF( ISBLANK(K1970), , IF( ISBLANK(O1970), 1,) ))</f>
        <v>0</v>
      </c>
      <c r="O1970" s="44"/>
      <c r="P1970" s="37" t="str">
        <f aca="false">IF(ISBLANK(O1970),"a","b")</f>
        <v>a</v>
      </c>
      <c r="Q1970" s="34" t="str">
        <f aca="false">IF(ISBLANK(B1970),"",IF(P1970="b",O1970,IF(P1970="a","")))</f>
        <v/>
      </c>
      <c r="R1970" s="35" t="n">
        <f aca="false">IF(ISBLANK(B1970),"",IF( ISBLANK(O1970), , 1))</f>
        <v>0</v>
      </c>
      <c r="S1970" s="38" t="str">
        <f aca="true">IF(ISBLANK(B1970),"",IF( ISBLANK(K1970), "" , IF( ISBLANK(O1970), (TODAY()-K1970)/365, (O1970-K1970)/365)) )</f>
        <v/>
      </c>
      <c r="T1970" s="38" t="str">
        <f aca="false">IF(ISBLANK(B1970),"",IF( ISBLANK(K1970), "" , IF( ISBLANK(O1970), ($Z$41-K1970)/365, (O1970-K1970)/365)) )</f>
        <v/>
      </c>
      <c r="U1970" s="38" t="str">
        <f aca="true">IF(ISBLANK(B1970),"",IF( ISBLANK(O1970), "", (TODAY()-O1970)/365))</f>
        <v/>
      </c>
      <c r="V1970" s="38" t="str">
        <f aca="false">IF(ISBLANK(B1970),"",IF( ISBLANK(O1970), "", ($Z$41-O1970)/365))</f>
        <v/>
      </c>
    </row>
    <row r="1971" customFormat="false" ht="15" hidden="false" customHeight="false" outlineLevel="0" collapsed="false">
      <c r="A1971" s="1" t="n">
        <v>1975</v>
      </c>
      <c r="B1971" s="28" t="n">
        <v>1168</v>
      </c>
      <c r="C1971" s="29"/>
      <c r="D1971" s="30" t="str">
        <f aca="false">CONCATENATE(E1971,", ",F1971,", кв-ры: ",H1971,", агр: ",I1971,", ",W1971)</f>
        <v>, , кв-ры: 2, агр: , </v>
      </c>
      <c r="E1971" s="31"/>
      <c r="F1971" s="31"/>
      <c r="G1971" s="31"/>
      <c r="H1971" s="31" t="n">
        <v>2</v>
      </c>
      <c r="I1971" s="32"/>
      <c r="J1971" s="4"/>
      <c r="K1971" s="46"/>
      <c r="L1971" s="34" t="str">
        <f aca="false">IF(ISBLANK(K1971),"a","b")</f>
        <v>a</v>
      </c>
      <c r="M1971" s="34" t="str">
        <f aca="false">IF(ISBLANK(B1971),"",IF(L1971="b",K1971,IF(L1971="a","")))</f>
        <v/>
      </c>
      <c r="N1971" s="35" t="n">
        <f aca="false">IF(ISBLANK(B1971),"",IF( ISBLANK(K1971), , IF( ISBLANK(O1971), 1,) ))</f>
        <v>0</v>
      </c>
      <c r="O1971" s="44"/>
      <c r="P1971" s="37" t="str">
        <f aca="false">IF(ISBLANK(O1971),"a","b")</f>
        <v>a</v>
      </c>
      <c r="Q1971" s="34" t="str">
        <f aca="false">IF(ISBLANK(B1971),"",IF(P1971="b",O1971,IF(P1971="a","")))</f>
        <v/>
      </c>
      <c r="R1971" s="35" t="n">
        <f aca="false">IF(ISBLANK(B1971),"",IF( ISBLANK(O1971), , 1))</f>
        <v>0</v>
      </c>
      <c r="S1971" s="38" t="str">
        <f aca="true">IF(ISBLANK(B1971),"",IF( ISBLANK(K1971), "" , IF( ISBLANK(O1971), (TODAY()-K1971)/365, (O1971-K1971)/365)) )</f>
        <v/>
      </c>
      <c r="T1971" s="38" t="str">
        <f aca="false">IF(ISBLANK(B1971),"",IF( ISBLANK(K1971), "" , IF( ISBLANK(O1971), ($Z$41-K1971)/365, (O1971-K1971)/365)) )</f>
        <v/>
      </c>
      <c r="U1971" s="38" t="str">
        <f aca="true">IF(ISBLANK(B1971),"",IF( ISBLANK(O1971), "", (TODAY()-O1971)/365))</f>
        <v/>
      </c>
      <c r="V1971" s="38" t="str">
        <f aca="false">IF(ISBLANK(B1971),"",IF( ISBLANK(O1971), "", ($Z$41-O1971)/365))</f>
        <v/>
      </c>
    </row>
    <row r="1972" customFormat="false" ht="15" hidden="false" customHeight="false" outlineLevel="0" collapsed="false">
      <c r="A1972" s="1" t="n">
        <v>1976</v>
      </c>
      <c r="B1972" s="28" t="n">
        <v>1169</v>
      </c>
      <c r="C1972" s="29" t="n">
        <v>8</v>
      </c>
      <c r="D1972" s="30" t="str">
        <f aca="false">CONCATENATE(E1972,", ",F1972,", кв-ры: ",H1972,", агр: ",I1972,", ",W1972)</f>
        <v> Гоголя, 21, кв-ры: 1, агр: , </v>
      </c>
      <c r="E1972" s="31" t="s">
        <v>298</v>
      </c>
      <c r="F1972" s="31" t="n">
        <v>21</v>
      </c>
      <c r="G1972" s="31" t="n">
        <v>4</v>
      </c>
      <c r="H1972" s="31" t="n">
        <v>1</v>
      </c>
      <c r="I1972" s="32"/>
      <c r="J1972" s="4"/>
      <c r="K1972" s="46"/>
      <c r="L1972" s="34" t="str">
        <f aca="false">IF(ISBLANK(K1972),"a","b")</f>
        <v>a</v>
      </c>
      <c r="M1972" s="34" t="str">
        <f aca="false">IF(ISBLANK(B1972),"",IF(L1972="b",K1972,IF(L1972="a","")))</f>
        <v/>
      </c>
      <c r="N1972" s="35" t="n">
        <f aca="false">IF(ISBLANK(B1972),"",IF( ISBLANK(K1972), , IF( ISBLANK(O1972), 1,) ))</f>
        <v>0</v>
      </c>
      <c r="O1972" s="44"/>
      <c r="P1972" s="37" t="str">
        <f aca="false">IF(ISBLANK(O1972),"a","b")</f>
        <v>a</v>
      </c>
      <c r="Q1972" s="34" t="str">
        <f aca="false">IF(ISBLANK(B1972),"",IF(P1972="b",O1972,IF(P1972="a","")))</f>
        <v/>
      </c>
      <c r="R1972" s="35" t="n">
        <f aca="false">IF(ISBLANK(B1972),"",IF( ISBLANK(O1972), , 1))</f>
        <v>0</v>
      </c>
      <c r="S1972" s="38" t="str">
        <f aca="true">IF(ISBLANK(B1972),"",IF( ISBLANK(K1972), "" , IF( ISBLANK(O1972), (TODAY()-K1972)/365, (O1972-K1972)/365)) )</f>
        <v/>
      </c>
      <c r="T1972" s="38" t="str">
        <f aca="false">IF(ISBLANK(B1972),"",IF( ISBLANK(K1972), "" , IF( ISBLANK(O1972), ($Z$41-K1972)/365, (O1972-K1972)/365)) )</f>
        <v/>
      </c>
      <c r="U1972" s="38" t="str">
        <f aca="true">IF(ISBLANK(B1972),"",IF( ISBLANK(O1972), "", (TODAY()-O1972)/365))</f>
        <v/>
      </c>
      <c r="V1972" s="38" t="str">
        <f aca="false">IF(ISBLANK(B1972),"",IF( ISBLANK(O1972), "", ($Z$41-O1972)/365))</f>
        <v/>
      </c>
    </row>
    <row r="1973" customFormat="false" ht="15" hidden="false" customHeight="false" outlineLevel="0" collapsed="false">
      <c r="A1973" s="1" t="n">
        <v>1977</v>
      </c>
      <c r="B1973" s="28" t="n">
        <v>1170</v>
      </c>
      <c r="C1973" s="29"/>
      <c r="D1973" s="30" t="str">
        <f aca="false">CONCATENATE(E1973,", ",F1973,", кв-ры: ",H1973,", агр: ",I1973,", ",W1973)</f>
        <v>, , кв-ры: 2, агр: , </v>
      </c>
      <c r="E1973" s="31"/>
      <c r="F1973" s="31"/>
      <c r="G1973" s="31"/>
      <c r="H1973" s="31" t="n">
        <v>2</v>
      </c>
      <c r="I1973" s="32"/>
      <c r="J1973" s="4"/>
      <c r="K1973" s="46"/>
      <c r="L1973" s="34" t="str">
        <f aca="false">IF(ISBLANK(K1973),"a","b")</f>
        <v>a</v>
      </c>
      <c r="M1973" s="34" t="str">
        <f aca="false">IF(ISBLANK(B1973),"",IF(L1973="b",K1973,IF(L1973="a","")))</f>
        <v/>
      </c>
      <c r="N1973" s="35" t="n">
        <f aca="false">IF(ISBLANK(B1973),"",IF( ISBLANK(K1973), , IF( ISBLANK(O1973), 1,) ))</f>
        <v>0</v>
      </c>
      <c r="O1973" s="44"/>
      <c r="P1973" s="37" t="str">
        <f aca="false">IF(ISBLANK(O1973),"a","b")</f>
        <v>a</v>
      </c>
      <c r="Q1973" s="34" t="str">
        <f aca="false">IF(ISBLANK(B1973),"",IF(P1973="b",O1973,IF(P1973="a","")))</f>
        <v/>
      </c>
      <c r="R1973" s="35" t="n">
        <f aca="false">IF(ISBLANK(B1973),"",IF( ISBLANK(O1973), , 1))</f>
        <v>0</v>
      </c>
      <c r="S1973" s="38" t="str">
        <f aca="true">IF(ISBLANK(B1973),"",IF( ISBLANK(K1973), "" , IF( ISBLANK(O1973), (TODAY()-K1973)/365, (O1973-K1973)/365)) )</f>
        <v/>
      </c>
      <c r="T1973" s="38" t="str">
        <f aca="false">IF(ISBLANK(B1973),"",IF( ISBLANK(K1973), "" , IF( ISBLANK(O1973), ($Z$41-K1973)/365, (O1973-K1973)/365)) )</f>
        <v/>
      </c>
      <c r="U1973" s="38" t="str">
        <f aca="true">IF(ISBLANK(B1973),"",IF( ISBLANK(O1973), "", (TODAY()-O1973)/365))</f>
        <v/>
      </c>
      <c r="V1973" s="38" t="str">
        <f aca="false">IF(ISBLANK(B1973),"",IF( ISBLANK(O1973), "", ($Z$41-O1973)/365))</f>
        <v/>
      </c>
    </row>
    <row r="1974" customFormat="false" ht="15" hidden="false" customHeight="false" outlineLevel="0" collapsed="false">
      <c r="A1974" s="1" t="n">
        <v>1978</v>
      </c>
      <c r="B1974" s="28" t="n">
        <v>1171</v>
      </c>
      <c r="C1974" s="29"/>
      <c r="D1974" s="30" t="str">
        <f aca="false">CONCATENATE(E1974,", ",F1974,", кв-ры: ",H1974,", агр: ",I1974,", ",W1974)</f>
        <v>, , кв-ры: 3, агр: , </v>
      </c>
      <c r="E1974" s="31"/>
      <c r="F1974" s="31"/>
      <c r="G1974" s="31"/>
      <c r="H1974" s="31" t="n">
        <v>3</v>
      </c>
      <c r="I1974" s="32"/>
      <c r="J1974" s="4"/>
      <c r="K1974" s="46"/>
      <c r="L1974" s="34" t="str">
        <f aca="false">IF(ISBLANK(K1974),"a","b")</f>
        <v>a</v>
      </c>
      <c r="M1974" s="34" t="str">
        <f aca="false">IF(ISBLANK(B1974),"",IF(L1974="b",K1974,IF(L1974="a","")))</f>
        <v/>
      </c>
      <c r="N1974" s="35" t="n">
        <f aca="false">IF(ISBLANK(B1974),"",IF( ISBLANK(K1974), , IF( ISBLANK(O1974), 1,) ))</f>
        <v>0</v>
      </c>
      <c r="O1974" s="44"/>
      <c r="P1974" s="37" t="str">
        <f aca="false">IF(ISBLANK(O1974),"a","b")</f>
        <v>a</v>
      </c>
      <c r="Q1974" s="34" t="str">
        <f aca="false">IF(ISBLANK(B1974),"",IF(P1974="b",O1974,IF(P1974="a","")))</f>
        <v/>
      </c>
      <c r="R1974" s="35" t="n">
        <f aca="false">IF(ISBLANK(B1974),"",IF( ISBLANK(O1974), , 1))</f>
        <v>0</v>
      </c>
      <c r="S1974" s="38" t="str">
        <f aca="true">IF(ISBLANK(B1974),"",IF( ISBLANK(K1974), "" , IF( ISBLANK(O1974), (TODAY()-K1974)/365, (O1974-K1974)/365)) )</f>
        <v/>
      </c>
      <c r="T1974" s="38" t="str">
        <f aca="false">IF(ISBLANK(B1974),"",IF( ISBLANK(K1974), "" , IF( ISBLANK(O1974), ($Z$41-K1974)/365, (O1974-K1974)/365)) )</f>
        <v/>
      </c>
      <c r="U1974" s="38" t="str">
        <f aca="true">IF(ISBLANK(B1974),"",IF( ISBLANK(O1974), "", (TODAY()-O1974)/365))</f>
        <v/>
      </c>
      <c r="V1974" s="38" t="str">
        <f aca="false">IF(ISBLANK(B1974),"",IF( ISBLANK(O1974), "", ($Z$41-O1974)/365))</f>
        <v/>
      </c>
    </row>
    <row r="1975" customFormat="false" ht="15" hidden="false" customHeight="false" outlineLevel="0" collapsed="false">
      <c r="A1975" s="1" t="n">
        <v>1979</v>
      </c>
      <c r="B1975" s="28" t="n">
        <v>1172</v>
      </c>
      <c r="C1975" s="29"/>
      <c r="D1975" s="30" t="str">
        <f aca="false">CONCATENATE(E1975,", ",F1975,", кв-ры: ",H1975,", агр: ",I1975,", ",W1975)</f>
        <v>, , кв-ры: 4, агр: , </v>
      </c>
      <c r="E1975" s="31"/>
      <c r="F1975" s="31"/>
      <c r="G1975" s="31"/>
      <c r="H1975" s="31" t="n">
        <v>4</v>
      </c>
      <c r="I1975" s="32"/>
      <c r="J1975" s="4"/>
      <c r="K1975" s="46"/>
      <c r="L1975" s="34" t="str">
        <f aca="false">IF(ISBLANK(K1975),"a","b")</f>
        <v>a</v>
      </c>
      <c r="M1975" s="34" t="str">
        <f aca="false">IF(ISBLANK(B1975),"",IF(L1975="b",K1975,IF(L1975="a","")))</f>
        <v/>
      </c>
      <c r="N1975" s="35" t="n">
        <f aca="false">IF(ISBLANK(B1975),"",IF( ISBLANK(K1975), , IF( ISBLANK(O1975), 1,) ))</f>
        <v>0</v>
      </c>
      <c r="O1975" s="44"/>
      <c r="P1975" s="37" t="str">
        <f aca="false">IF(ISBLANK(O1975),"a","b")</f>
        <v>a</v>
      </c>
      <c r="Q1975" s="34" t="str">
        <f aca="false">IF(ISBLANK(B1975),"",IF(P1975="b",O1975,IF(P1975="a","")))</f>
        <v/>
      </c>
      <c r="R1975" s="35" t="n">
        <f aca="false">IF(ISBLANK(B1975),"",IF( ISBLANK(O1975), , 1))</f>
        <v>0</v>
      </c>
      <c r="S1975" s="38" t="str">
        <f aca="true">IF(ISBLANK(B1975),"",IF( ISBLANK(K1975), "" , IF( ISBLANK(O1975), (TODAY()-K1975)/365, (O1975-K1975)/365)) )</f>
        <v/>
      </c>
      <c r="T1975" s="38" t="str">
        <f aca="false">IF(ISBLANK(B1975),"",IF( ISBLANK(K1975), "" , IF( ISBLANK(O1975), ($Z$41-K1975)/365, (O1975-K1975)/365)) )</f>
        <v/>
      </c>
      <c r="U1975" s="38" t="str">
        <f aca="true">IF(ISBLANK(B1975),"",IF( ISBLANK(O1975), "", (TODAY()-O1975)/365))</f>
        <v/>
      </c>
      <c r="V1975" s="38" t="str">
        <f aca="false">IF(ISBLANK(B1975),"",IF( ISBLANK(O1975), "", ($Z$41-O1975)/365))</f>
        <v/>
      </c>
    </row>
    <row r="1976" customFormat="false" ht="15" hidden="false" customHeight="false" outlineLevel="0" collapsed="false">
      <c r="A1976" s="1" t="n">
        <v>1980</v>
      </c>
      <c r="B1976" s="28" t="n">
        <v>1173</v>
      </c>
      <c r="C1976" s="29" t="n">
        <v>9</v>
      </c>
      <c r="D1976" s="30" t="str">
        <f aca="false">CONCATENATE(E1976,", ",F1976,", кв-ры: ",H1976,", агр: ",I1976,", ",W1976)</f>
        <v> Гоголя, 21а, кв-ры: 1, агр: , </v>
      </c>
      <c r="E1976" s="31" t="s">
        <v>298</v>
      </c>
      <c r="F1976" s="31" t="s">
        <v>307</v>
      </c>
      <c r="G1976" s="31" t="n">
        <v>1</v>
      </c>
      <c r="H1976" s="31" t="n">
        <v>1</v>
      </c>
      <c r="I1976" s="32"/>
      <c r="J1976" s="4"/>
      <c r="K1976" s="46"/>
      <c r="L1976" s="34" t="str">
        <f aca="false">IF(ISBLANK(K1976),"a","b")</f>
        <v>a</v>
      </c>
      <c r="M1976" s="34" t="str">
        <f aca="false">IF(ISBLANK(B1976),"",IF(L1976="b",K1976,IF(L1976="a","")))</f>
        <v/>
      </c>
      <c r="N1976" s="35" t="n">
        <f aca="false">IF(ISBLANK(B1976),"",IF( ISBLANK(K1976), , IF( ISBLANK(O1976), 1,) ))</f>
        <v>0</v>
      </c>
      <c r="O1976" s="44"/>
      <c r="P1976" s="37" t="str">
        <f aca="false">IF(ISBLANK(O1976),"a","b")</f>
        <v>a</v>
      </c>
      <c r="Q1976" s="34" t="str">
        <f aca="false">IF(ISBLANK(B1976),"",IF(P1976="b",O1976,IF(P1976="a","")))</f>
        <v/>
      </c>
      <c r="R1976" s="35" t="n">
        <f aca="false">IF(ISBLANK(B1976),"",IF( ISBLANK(O1976), , 1))</f>
        <v>0</v>
      </c>
      <c r="S1976" s="38" t="str">
        <f aca="true">IF(ISBLANK(B1976),"",IF( ISBLANK(K1976), "" , IF( ISBLANK(O1976), (TODAY()-K1976)/365, (O1976-K1976)/365)) )</f>
        <v/>
      </c>
      <c r="T1976" s="38" t="str">
        <f aca="false">IF(ISBLANK(B1976),"",IF( ISBLANK(K1976), "" , IF( ISBLANK(O1976), ($Z$41-K1976)/365, (O1976-K1976)/365)) )</f>
        <v/>
      </c>
      <c r="U1976" s="38" t="str">
        <f aca="true">IF(ISBLANK(B1976),"",IF( ISBLANK(O1976), "", (TODAY()-O1976)/365))</f>
        <v/>
      </c>
      <c r="V1976" s="38" t="str">
        <f aca="false">IF(ISBLANK(B1976),"",IF( ISBLANK(O1976), "", ($Z$41-O1976)/365))</f>
        <v/>
      </c>
    </row>
    <row r="1977" customFormat="false" ht="15" hidden="false" customHeight="false" outlineLevel="0" collapsed="false">
      <c r="A1977" s="1" t="n">
        <v>1981</v>
      </c>
      <c r="B1977" s="28" t="n">
        <v>1174</v>
      </c>
      <c r="C1977" s="29" t="n">
        <v>10</v>
      </c>
      <c r="D1977" s="30" t="str">
        <f aca="false">CONCATENATE(E1977,", ",F1977,", кв-ры: ",H1977,", агр: ",I1977,", ",W1977)</f>
        <v> Гоголя, 23, кв-ры: 1, агр: , </v>
      </c>
      <c r="E1977" s="31" t="s">
        <v>298</v>
      </c>
      <c r="F1977" s="31" t="n">
        <v>23</v>
      </c>
      <c r="G1977" s="31" t="n">
        <v>1</v>
      </c>
      <c r="H1977" s="31" t="n">
        <v>1</v>
      </c>
      <c r="I1977" s="32"/>
      <c r="J1977" s="4"/>
      <c r="K1977" s="46"/>
      <c r="L1977" s="34" t="str">
        <f aca="false">IF(ISBLANK(K1977),"a","b")</f>
        <v>a</v>
      </c>
      <c r="M1977" s="34" t="str">
        <f aca="false">IF(ISBLANK(B1977),"",IF(L1977="b",K1977,IF(L1977="a","")))</f>
        <v/>
      </c>
      <c r="N1977" s="35" t="n">
        <f aca="false">IF(ISBLANK(B1977),"",IF( ISBLANK(K1977), , IF( ISBLANK(O1977), 1,) ))</f>
        <v>0</v>
      </c>
      <c r="O1977" s="44"/>
      <c r="P1977" s="37" t="str">
        <f aca="false">IF(ISBLANK(O1977),"a","b")</f>
        <v>a</v>
      </c>
      <c r="Q1977" s="34" t="str">
        <f aca="false">IF(ISBLANK(B1977),"",IF(P1977="b",O1977,IF(P1977="a","")))</f>
        <v/>
      </c>
      <c r="R1977" s="35" t="n">
        <f aca="false">IF(ISBLANK(B1977),"",IF( ISBLANK(O1977), , 1))</f>
        <v>0</v>
      </c>
      <c r="S1977" s="38" t="str">
        <f aca="true">IF(ISBLANK(B1977),"",IF( ISBLANK(K1977), "" , IF( ISBLANK(O1977), (TODAY()-K1977)/365, (O1977-K1977)/365)) )</f>
        <v/>
      </c>
      <c r="T1977" s="38" t="str">
        <f aca="false">IF(ISBLANK(B1977),"",IF( ISBLANK(K1977), "" , IF( ISBLANK(O1977), ($Z$41-K1977)/365, (O1977-K1977)/365)) )</f>
        <v/>
      </c>
      <c r="U1977" s="38" t="str">
        <f aca="true">IF(ISBLANK(B1977),"",IF( ISBLANK(O1977), "", (TODAY()-O1977)/365))</f>
        <v/>
      </c>
      <c r="V1977" s="38" t="str">
        <f aca="false">IF(ISBLANK(B1977),"",IF( ISBLANK(O1977), "", ($Z$41-O1977)/365))</f>
        <v/>
      </c>
    </row>
    <row r="1978" customFormat="false" ht="15" hidden="false" customHeight="false" outlineLevel="0" collapsed="false">
      <c r="A1978" s="1" t="n">
        <v>1982</v>
      </c>
      <c r="B1978" s="28" t="n">
        <v>1175</v>
      </c>
      <c r="C1978" s="29" t="n">
        <v>11</v>
      </c>
      <c r="D1978" s="30" t="str">
        <f aca="false">CONCATENATE(E1978,", ",F1978,", кв-ры: ",H1978,", агр: ",I1978,", ",W1978)</f>
        <v> Гоголя, 25, кв-ры: 1, агр: , </v>
      </c>
      <c r="E1978" s="31" t="s">
        <v>298</v>
      </c>
      <c r="F1978" s="31" t="n">
        <v>25</v>
      </c>
      <c r="G1978" s="31" t="n">
        <v>2</v>
      </c>
      <c r="H1978" s="31" t="n">
        <v>1</v>
      </c>
      <c r="I1978" s="32"/>
      <c r="J1978" s="4"/>
      <c r="K1978" s="46"/>
      <c r="L1978" s="34" t="str">
        <f aca="false">IF(ISBLANK(K1978),"a","b")</f>
        <v>a</v>
      </c>
      <c r="M1978" s="34" t="str">
        <f aca="false">IF(ISBLANK(B1978),"",IF(L1978="b",K1978,IF(L1978="a","")))</f>
        <v/>
      </c>
      <c r="N1978" s="35" t="n">
        <f aca="false">IF(ISBLANK(B1978),"",IF( ISBLANK(K1978), , IF( ISBLANK(O1978), 1,) ))</f>
        <v>0</v>
      </c>
      <c r="O1978" s="44"/>
      <c r="P1978" s="37" t="str">
        <f aca="false">IF(ISBLANK(O1978),"a","b")</f>
        <v>a</v>
      </c>
      <c r="Q1978" s="34" t="str">
        <f aca="false">IF(ISBLANK(B1978),"",IF(P1978="b",O1978,IF(P1978="a","")))</f>
        <v/>
      </c>
      <c r="R1978" s="35" t="n">
        <f aca="false">IF(ISBLANK(B1978),"",IF( ISBLANK(O1978), , 1))</f>
        <v>0</v>
      </c>
      <c r="S1978" s="38" t="str">
        <f aca="true">IF(ISBLANK(B1978),"",IF( ISBLANK(K1978), "" , IF( ISBLANK(O1978), (TODAY()-K1978)/365, (O1978-K1978)/365)) )</f>
        <v/>
      </c>
      <c r="T1978" s="38" t="str">
        <f aca="false">IF(ISBLANK(B1978),"",IF( ISBLANK(K1978), "" , IF( ISBLANK(O1978), ($Z$41-K1978)/365, (O1978-K1978)/365)) )</f>
        <v/>
      </c>
      <c r="U1978" s="38" t="str">
        <f aca="true">IF(ISBLANK(B1978),"",IF( ISBLANK(O1978), "", (TODAY()-O1978)/365))</f>
        <v/>
      </c>
      <c r="V1978" s="38" t="str">
        <f aca="false">IF(ISBLANK(B1978),"",IF( ISBLANK(O1978), "", ($Z$41-O1978)/365))</f>
        <v/>
      </c>
    </row>
    <row r="1979" customFormat="false" ht="15" hidden="false" customHeight="false" outlineLevel="0" collapsed="false">
      <c r="A1979" s="1" t="n">
        <v>1983</v>
      </c>
      <c r="B1979" s="28" t="n">
        <v>1176</v>
      </c>
      <c r="C1979" s="29"/>
      <c r="D1979" s="30" t="str">
        <f aca="false">CONCATENATE(E1979,", ",F1979,", кв-ры: ",H1979,", агр: ",I1979,", ",W1979)</f>
        <v>, , кв-ры: 2, агр: , </v>
      </c>
      <c r="E1979" s="31"/>
      <c r="F1979" s="31"/>
      <c r="G1979" s="31"/>
      <c r="H1979" s="31" t="n">
        <v>2</v>
      </c>
      <c r="I1979" s="32"/>
      <c r="J1979" s="4"/>
      <c r="K1979" s="46"/>
      <c r="L1979" s="34" t="str">
        <f aca="false">IF(ISBLANK(K1979),"a","b")</f>
        <v>a</v>
      </c>
      <c r="M1979" s="34" t="str">
        <f aca="false">IF(ISBLANK(B1979),"",IF(L1979="b",K1979,IF(L1979="a","")))</f>
        <v/>
      </c>
      <c r="N1979" s="35" t="n">
        <f aca="false">IF(ISBLANK(B1979),"",IF( ISBLANK(K1979), , IF( ISBLANK(O1979), 1,) ))</f>
        <v>0</v>
      </c>
      <c r="O1979" s="44"/>
      <c r="P1979" s="37" t="str">
        <f aca="false">IF(ISBLANK(O1979),"a","b")</f>
        <v>a</v>
      </c>
      <c r="Q1979" s="34" t="str">
        <f aca="false">IF(ISBLANK(B1979),"",IF(P1979="b",O1979,IF(P1979="a","")))</f>
        <v/>
      </c>
      <c r="R1979" s="35" t="n">
        <f aca="false">IF(ISBLANK(B1979),"",IF( ISBLANK(O1979), , 1))</f>
        <v>0</v>
      </c>
      <c r="S1979" s="38" t="str">
        <f aca="true">IF(ISBLANK(B1979),"",IF( ISBLANK(K1979), "" , IF( ISBLANK(O1979), (TODAY()-K1979)/365, (O1979-K1979)/365)) )</f>
        <v/>
      </c>
      <c r="T1979" s="38" t="str">
        <f aca="false">IF(ISBLANK(B1979),"",IF( ISBLANK(K1979), "" , IF( ISBLANK(O1979), ($Z$41-K1979)/365, (O1979-K1979)/365)) )</f>
        <v/>
      </c>
      <c r="U1979" s="38" t="str">
        <f aca="true">IF(ISBLANK(B1979),"",IF( ISBLANK(O1979), "", (TODAY()-O1979)/365))</f>
        <v/>
      </c>
      <c r="V1979" s="38" t="str">
        <f aca="false">IF(ISBLANK(B1979),"",IF( ISBLANK(O1979), "", ($Z$41-O1979)/365))</f>
        <v/>
      </c>
    </row>
    <row r="1980" customFormat="false" ht="15" hidden="false" customHeight="false" outlineLevel="0" collapsed="false">
      <c r="A1980" s="1" t="n">
        <v>1984</v>
      </c>
      <c r="B1980" s="28" t="n">
        <v>1177</v>
      </c>
      <c r="C1980" s="29" t="n">
        <v>12</v>
      </c>
      <c r="D1980" s="30" t="str">
        <f aca="false">CONCATENATE(E1980,", ",F1980,", кв-ры: ",H1980,", агр: ",I1980,", ",W1980)</f>
        <v> Гоголя, 27, кв-ры: 1, агр: , </v>
      </c>
      <c r="E1980" s="31" t="s">
        <v>298</v>
      </c>
      <c r="F1980" s="31" t="n">
        <v>27</v>
      </c>
      <c r="G1980" s="31" t="n">
        <v>2</v>
      </c>
      <c r="H1980" s="31" t="n">
        <v>1</v>
      </c>
      <c r="I1980" s="32"/>
      <c r="J1980" s="4"/>
      <c r="K1980" s="46"/>
      <c r="L1980" s="34" t="str">
        <f aca="false">IF(ISBLANK(K1980),"a","b")</f>
        <v>a</v>
      </c>
      <c r="M1980" s="34" t="str">
        <f aca="false">IF(ISBLANK(B1980),"",IF(L1980="b",K1980,IF(L1980="a","")))</f>
        <v/>
      </c>
      <c r="N1980" s="35" t="n">
        <f aca="false">IF(ISBLANK(B1980),"",IF( ISBLANK(K1980), , IF( ISBLANK(O1980), 1,) ))</f>
        <v>0</v>
      </c>
      <c r="O1980" s="44"/>
      <c r="P1980" s="37" t="str">
        <f aca="false">IF(ISBLANK(O1980),"a","b")</f>
        <v>a</v>
      </c>
      <c r="Q1980" s="34" t="str">
        <f aca="false">IF(ISBLANK(B1980),"",IF(P1980="b",O1980,IF(P1980="a","")))</f>
        <v/>
      </c>
      <c r="R1980" s="35" t="n">
        <f aca="false">IF(ISBLANK(B1980),"",IF( ISBLANK(O1980), , 1))</f>
        <v>0</v>
      </c>
      <c r="S1980" s="38" t="str">
        <f aca="true">IF(ISBLANK(B1980),"",IF( ISBLANK(K1980), "" , IF( ISBLANK(O1980), (TODAY()-K1980)/365, (O1980-K1980)/365)) )</f>
        <v/>
      </c>
      <c r="T1980" s="38" t="str">
        <f aca="false">IF(ISBLANK(B1980),"",IF( ISBLANK(K1980), "" , IF( ISBLANK(O1980), ($Z$41-K1980)/365, (O1980-K1980)/365)) )</f>
        <v/>
      </c>
      <c r="U1980" s="38" t="str">
        <f aca="true">IF(ISBLANK(B1980),"",IF( ISBLANK(O1980), "", (TODAY()-O1980)/365))</f>
        <v/>
      </c>
      <c r="V1980" s="38" t="str">
        <f aca="false">IF(ISBLANK(B1980),"",IF( ISBLANK(O1980), "", ($Z$41-O1980)/365))</f>
        <v/>
      </c>
    </row>
    <row r="1981" customFormat="false" ht="15" hidden="false" customHeight="false" outlineLevel="0" collapsed="false">
      <c r="A1981" s="1" t="n">
        <v>1985</v>
      </c>
      <c r="B1981" s="28" t="n">
        <v>1178</v>
      </c>
      <c r="C1981" s="29"/>
      <c r="D1981" s="30" t="str">
        <f aca="false">CONCATENATE(E1981,", ",F1981,", кв-ры: ",H1981,", агр: ",I1981,", ",W1981)</f>
        <v>, , кв-ры: 2, агр: , </v>
      </c>
      <c r="E1981" s="31"/>
      <c r="F1981" s="31"/>
      <c r="G1981" s="31"/>
      <c r="H1981" s="31" t="n">
        <v>2</v>
      </c>
      <c r="I1981" s="32"/>
      <c r="J1981" s="4"/>
      <c r="K1981" s="46"/>
      <c r="L1981" s="34" t="str">
        <f aca="false">IF(ISBLANK(K1981),"a","b")</f>
        <v>a</v>
      </c>
      <c r="M1981" s="34" t="str">
        <f aca="false">IF(ISBLANK(B1981),"",IF(L1981="b",K1981,IF(L1981="a","")))</f>
        <v/>
      </c>
      <c r="N1981" s="35" t="n">
        <f aca="false">IF(ISBLANK(B1981),"",IF( ISBLANK(K1981), , IF( ISBLANK(O1981), 1,) ))</f>
        <v>0</v>
      </c>
      <c r="O1981" s="44"/>
      <c r="P1981" s="37" t="str">
        <f aca="false">IF(ISBLANK(O1981),"a","b")</f>
        <v>a</v>
      </c>
      <c r="Q1981" s="34" t="str">
        <f aca="false">IF(ISBLANK(B1981),"",IF(P1981="b",O1981,IF(P1981="a","")))</f>
        <v/>
      </c>
      <c r="R1981" s="35" t="n">
        <f aca="false">IF(ISBLANK(B1981),"",IF( ISBLANK(O1981), , 1))</f>
        <v>0</v>
      </c>
      <c r="S1981" s="38" t="str">
        <f aca="true">IF(ISBLANK(B1981),"",IF( ISBLANK(K1981), "" , IF( ISBLANK(O1981), (TODAY()-K1981)/365, (O1981-K1981)/365)) )</f>
        <v/>
      </c>
      <c r="T1981" s="38" t="str">
        <f aca="false">IF(ISBLANK(B1981),"",IF( ISBLANK(K1981), "" , IF( ISBLANK(O1981), ($Z$41-K1981)/365, (O1981-K1981)/365)) )</f>
        <v/>
      </c>
      <c r="U1981" s="38" t="str">
        <f aca="true">IF(ISBLANK(B1981),"",IF( ISBLANK(O1981), "", (TODAY()-O1981)/365))</f>
        <v/>
      </c>
      <c r="V1981" s="38" t="str">
        <f aca="false">IF(ISBLANK(B1981),"",IF( ISBLANK(O1981), "", ($Z$41-O1981)/365))</f>
        <v/>
      </c>
    </row>
    <row r="1982" customFormat="false" ht="15" hidden="false" customHeight="false" outlineLevel="0" collapsed="false">
      <c r="A1982" s="1" t="n">
        <v>1986</v>
      </c>
      <c r="B1982" s="28" t="n">
        <v>1179</v>
      </c>
      <c r="C1982" s="29" t="n">
        <v>13</v>
      </c>
      <c r="D1982" s="30" t="str">
        <f aca="false">CONCATENATE(E1982,", ",F1982,", кв-ры: ",H1982,", агр: ",I1982,", ",W1982)</f>
        <v> Гоголя, 29, кв-ры: 1, агр: , </v>
      </c>
      <c r="E1982" s="31" t="s">
        <v>298</v>
      </c>
      <c r="F1982" s="31" t="n">
        <v>29</v>
      </c>
      <c r="G1982" s="31" t="n">
        <v>2</v>
      </c>
      <c r="H1982" s="31" t="n">
        <v>1</v>
      </c>
      <c r="I1982" s="32"/>
      <c r="J1982" s="4"/>
      <c r="K1982" s="46"/>
      <c r="L1982" s="34" t="str">
        <f aca="false">IF(ISBLANK(K1982),"a","b")</f>
        <v>a</v>
      </c>
      <c r="M1982" s="34" t="str">
        <f aca="false">IF(ISBLANK(B1982),"",IF(L1982="b",K1982,IF(L1982="a","")))</f>
        <v/>
      </c>
      <c r="N1982" s="35" t="n">
        <f aca="false">IF(ISBLANK(B1982),"",IF( ISBLANK(K1982), , IF( ISBLANK(O1982), 1,) ))</f>
        <v>0</v>
      </c>
      <c r="O1982" s="44"/>
      <c r="P1982" s="37" t="str">
        <f aca="false">IF(ISBLANK(O1982),"a","b")</f>
        <v>a</v>
      </c>
      <c r="Q1982" s="34" t="str">
        <f aca="false">IF(ISBLANK(B1982),"",IF(P1982="b",O1982,IF(P1982="a","")))</f>
        <v/>
      </c>
      <c r="R1982" s="35" t="n">
        <f aca="false">IF(ISBLANK(B1982),"",IF( ISBLANK(O1982), , 1))</f>
        <v>0</v>
      </c>
      <c r="S1982" s="38" t="str">
        <f aca="true">IF(ISBLANK(B1982),"",IF( ISBLANK(K1982), "" , IF( ISBLANK(O1982), (TODAY()-K1982)/365, (O1982-K1982)/365)) )</f>
        <v/>
      </c>
      <c r="T1982" s="38" t="str">
        <f aca="false">IF(ISBLANK(B1982),"",IF( ISBLANK(K1982), "" , IF( ISBLANK(O1982), ($Z$41-K1982)/365, (O1982-K1982)/365)) )</f>
        <v/>
      </c>
      <c r="U1982" s="38" t="str">
        <f aca="true">IF(ISBLANK(B1982),"",IF( ISBLANK(O1982), "", (TODAY()-O1982)/365))</f>
        <v/>
      </c>
      <c r="V1982" s="38" t="str">
        <f aca="false">IF(ISBLANK(B1982),"",IF( ISBLANK(O1982), "", ($Z$41-O1982)/365))</f>
        <v/>
      </c>
    </row>
    <row r="1983" customFormat="false" ht="15" hidden="false" customHeight="false" outlineLevel="0" collapsed="false">
      <c r="A1983" s="1" t="n">
        <v>1987</v>
      </c>
      <c r="B1983" s="28" t="n">
        <v>1180</v>
      </c>
      <c r="C1983" s="29"/>
      <c r="D1983" s="30" t="str">
        <f aca="false">CONCATENATE(E1983,", ",F1983,", кв-ры: ",H1983,", агр: ",I1983,", ",W1983)</f>
        <v>, , кв-ры: 2, агр: , </v>
      </c>
      <c r="E1983" s="31"/>
      <c r="F1983" s="31"/>
      <c r="G1983" s="31"/>
      <c r="H1983" s="31" t="n">
        <v>2</v>
      </c>
      <c r="I1983" s="32"/>
      <c r="J1983" s="4"/>
      <c r="K1983" s="46"/>
      <c r="L1983" s="34" t="str">
        <f aca="false">IF(ISBLANK(K1983),"a","b")</f>
        <v>a</v>
      </c>
      <c r="M1983" s="34" t="str">
        <f aca="false">IF(ISBLANK(B1983),"",IF(L1983="b",K1983,IF(L1983="a","")))</f>
        <v/>
      </c>
      <c r="N1983" s="35" t="n">
        <f aca="false">IF(ISBLANK(B1983),"",IF( ISBLANK(K1983), , IF( ISBLANK(O1983), 1,) ))</f>
        <v>0</v>
      </c>
      <c r="O1983" s="44"/>
      <c r="P1983" s="37" t="str">
        <f aca="false">IF(ISBLANK(O1983),"a","b")</f>
        <v>a</v>
      </c>
      <c r="Q1983" s="34" t="str">
        <f aca="false">IF(ISBLANK(B1983),"",IF(P1983="b",O1983,IF(P1983="a","")))</f>
        <v/>
      </c>
      <c r="R1983" s="35" t="n">
        <f aca="false">IF(ISBLANK(B1983),"",IF( ISBLANK(O1983), , 1))</f>
        <v>0</v>
      </c>
      <c r="S1983" s="38" t="str">
        <f aca="true">IF(ISBLANK(B1983),"",IF( ISBLANK(K1983), "" , IF( ISBLANK(O1983), (TODAY()-K1983)/365, (O1983-K1983)/365)) )</f>
        <v/>
      </c>
      <c r="T1983" s="38" t="str">
        <f aca="false">IF(ISBLANK(B1983),"",IF( ISBLANK(K1983), "" , IF( ISBLANK(O1983), ($Z$41-K1983)/365, (O1983-K1983)/365)) )</f>
        <v/>
      </c>
      <c r="U1983" s="38" t="str">
        <f aca="true">IF(ISBLANK(B1983),"",IF( ISBLANK(O1983), "", (TODAY()-O1983)/365))</f>
        <v/>
      </c>
      <c r="V1983" s="38" t="str">
        <f aca="false">IF(ISBLANK(B1983),"",IF( ISBLANK(O1983), "", ($Z$41-O1983)/365))</f>
        <v/>
      </c>
    </row>
    <row r="1984" customFormat="false" ht="15" hidden="false" customHeight="false" outlineLevel="0" collapsed="false">
      <c r="A1984" s="1" t="n">
        <v>1988</v>
      </c>
      <c r="B1984" s="28" t="n">
        <v>1181</v>
      </c>
      <c r="C1984" s="29" t="n">
        <v>14</v>
      </c>
      <c r="D1984" s="30" t="str">
        <f aca="false">CONCATENATE(E1984,", ",F1984,", кв-ры: ",H1984,", агр: ",I1984,", ",W1984)</f>
        <v> Гоголя, 31, кв-ры: 1, агр: , </v>
      </c>
      <c r="E1984" s="31" t="s">
        <v>298</v>
      </c>
      <c r="F1984" s="31" t="n">
        <v>31</v>
      </c>
      <c r="G1984" s="31" t="n">
        <v>1</v>
      </c>
      <c r="H1984" s="31" t="n">
        <v>1</v>
      </c>
      <c r="I1984" s="32"/>
      <c r="J1984" s="4"/>
      <c r="K1984" s="46"/>
      <c r="L1984" s="34" t="str">
        <f aca="false">IF(ISBLANK(K1984),"a","b")</f>
        <v>a</v>
      </c>
      <c r="M1984" s="34" t="str">
        <f aca="false">IF(ISBLANK(B1984),"",IF(L1984="b",K1984,IF(L1984="a","")))</f>
        <v/>
      </c>
      <c r="N1984" s="35" t="n">
        <f aca="false">IF(ISBLANK(B1984),"",IF( ISBLANK(K1984), , IF( ISBLANK(O1984), 1,) ))</f>
        <v>0</v>
      </c>
      <c r="O1984" s="44"/>
      <c r="P1984" s="37" t="str">
        <f aca="false">IF(ISBLANK(O1984),"a","b")</f>
        <v>a</v>
      </c>
      <c r="Q1984" s="34" t="str">
        <f aca="false">IF(ISBLANK(B1984),"",IF(P1984="b",O1984,IF(P1984="a","")))</f>
        <v/>
      </c>
      <c r="R1984" s="35" t="n">
        <f aca="false">IF(ISBLANK(B1984),"",IF( ISBLANK(O1984), , 1))</f>
        <v>0</v>
      </c>
      <c r="S1984" s="38" t="str">
        <f aca="true">IF(ISBLANK(B1984),"",IF( ISBLANK(K1984), "" , IF( ISBLANK(O1984), (TODAY()-K1984)/365, (O1984-K1984)/365)) )</f>
        <v/>
      </c>
      <c r="T1984" s="38" t="str">
        <f aca="false">IF(ISBLANK(B1984),"",IF( ISBLANK(K1984), "" , IF( ISBLANK(O1984), ($Z$41-K1984)/365, (O1984-K1984)/365)) )</f>
        <v/>
      </c>
      <c r="U1984" s="38" t="str">
        <f aca="true">IF(ISBLANK(B1984),"",IF( ISBLANK(O1984), "", (TODAY()-O1984)/365))</f>
        <v/>
      </c>
      <c r="V1984" s="38" t="str">
        <f aca="false">IF(ISBLANK(B1984),"",IF( ISBLANK(O1984), "", ($Z$41-O1984)/365))</f>
        <v/>
      </c>
    </row>
    <row r="1985" customFormat="false" ht="15" hidden="false" customHeight="false" outlineLevel="0" collapsed="false">
      <c r="A1985" s="1" t="n">
        <v>1989</v>
      </c>
      <c r="B1985" s="28" t="n">
        <v>1182</v>
      </c>
      <c r="C1985" s="29" t="n">
        <v>15</v>
      </c>
      <c r="D1985" s="30" t="str">
        <f aca="false">CONCATENATE(E1985,", ",F1985,", кв-ры: ",H1985,", агр: ",I1985,", ",W1985)</f>
        <v> Гоголя, 33, кв-ры: 1, агр: , </v>
      </c>
      <c r="E1985" s="31" t="s">
        <v>298</v>
      </c>
      <c r="F1985" s="31" t="n">
        <v>33</v>
      </c>
      <c r="G1985" s="31" t="n">
        <v>2</v>
      </c>
      <c r="H1985" s="31" t="n">
        <v>1</v>
      </c>
      <c r="I1985" s="32"/>
      <c r="J1985" s="4"/>
      <c r="K1985" s="46"/>
      <c r="L1985" s="34" t="str">
        <f aca="false">IF(ISBLANK(K1985),"a","b")</f>
        <v>a</v>
      </c>
      <c r="M1985" s="34" t="str">
        <f aca="false">IF(ISBLANK(B1985),"",IF(L1985="b",K1985,IF(L1985="a","")))</f>
        <v/>
      </c>
      <c r="N1985" s="35" t="n">
        <f aca="false">IF(ISBLANK(B1985),"",IF( ISBLANK(K1985), , IF( ISBLANK(O1985), 1,) ))</f>
        <v>0</v>
      </c>
      <c r="O1985" s="44"/>
      <c r="P1985" s="37" t="str">
        <f aca="false">IF(ISBLANK(O1985),"a","b")</f>
        <v>a</v>
      </c>
      <c r="Q1985" s="34" t="str">
        <f aca="false">IF(ISBLANK(B1985),"",IF(P1985="b",O1985,IF(P1985="a","")))</f>
        <v/>
      </c>
      <c r="R1985" s="35" t="n">
        <f aca="false">IF(ISBLANK(B1985),"",IF( ISBLANK(O1985), , 1))</f>
        <v>0</v>
      </c>
      <c r="S1985" s="38" t="str">
        <f aca="true">IF(ISBLANK(B1985),"",IF( ISBLANK(K1985), "" , IF( ISBLANK(O1985), (TODAY()-K1985)/365, (O1985-K1985)/365)) )</f>
        <v/>
      </c>
      <c r="T1985" s="38" t="str">
        <f aca="false">IF(ISBLANK(B1985),"",IF( ISBLANK(K1985), "" , IF( ISBLANK(O1985), ($Z$41-K1985)/365, (O1985-K1985)/365)) )</f>
        <v/>
      </c>
      <c r="U1985" s="38" t="str">
        <f aca="true">IF(ISBLANK(B1985),"",IF( ISBLANK(O1985), "", (TODAY()-O1985)/365))</f>
        <v/>
      </c>
      <c r="V1985" s="38" t="str">
        <f aca="false">IF(ISBLANK(B1985),"",IF( ISBLANK(O1985), "", ($Z$41-O1985)/365))</f>
        <v/>
      </c>
    </row>
    <row r="1986" customFormat="false" ht="15" hidden="false" customHeight="false" outlineLevel="0" collapsed="false">
      <c r="A1986" s="1" t="n">
        <v>1990</v>
      </c>
      <c r="B1986" s="28" t="n">
        <v>1183</v>
      </c>
      <c r="C1986" s="29"/>
      <c r="D1986" s="30" t="str">
        <f aca="false">CONCATENATE(E1986,", ",F1986,", кв-ры: ",H1986,", агр: ",I1986,", ",W1986)</f>
        <v>, , кв-ры: 2, агр: , </v>
      </c>
      <c r="E1986" s="31"/>
      <c r="F1986" s="31"/>
      <c r="G1986" s="31"/>
      <c r="H1986" s="31" t="n">
        <v>2</v>
      </c>
      <c r="I1986" s="32"/>
      <c r="J1986" s="4"/>
      <c r="K1986" s="46"/>
      <c r="L1986" s="34" t="str">
        <f aca="false">IF(ISBLANK(K1986),"a","b")</f>
        <v>a</v>
      </c>
      <c r="M1986" s="34" t="str">
        <f aca="false">IF(ISBLANK(B1986),"",IF(L1986="b",K1986,IF(L1986="a","")))</f>
        <v/>
      </c>
      <c r="N1986" s="35" t="n">
        <f aca="false">IF(ISBLANK(B1986),"",IF( ISBLANK(K1986), , IF( ISBLANK(O1986), 1,) ))</f>
        <v>0</v>
      </c>
      <c r="O1986" s="44"/>
      <c r="P1986" s="37" t="str">
        <f aca="false">IF(ISBLANK(O1986),"a","b")</f>
        <v>a</v>
      </c>
      <c r="Q1986" s="34" t="str">
        <f aca="false">IF(ISBLANK(B1986),"",IF(P1986="b",O1986,IF(P1986="a","")))</f>
        <v/>
      </c>
      <c r="R1986" s="35" t="n">
        <f aca="false">IF(ISBLANK(B1986),"",IF( ISBLANK(O1986), , 1))</f>
        <v>0</v>
      </c>
      <c r="S1986" s="38" t="str">
        <f aca="true">IF(ISBLANK(B1986),"",IF( ISBLANK(K1986), "" , IF( ISBLANK(O1986), (TODAY()-K1986)/365, (O1986-K1986)/365)) )</f>
        <v/>
      </c>
      <c r="T1986" s="38" t="str">
        <f aca="false">IF(ISBLANK(B1986),"",IF( ISBLANK(K1986), "" , IF( ISBLANK(O1986), ($Z$41-K1986)/365, (O1986-K1986)/365)) )</f>
        <v/>
      </c>
      <c r="U1986" s="38" t="str">
        <f aca="true">IF(ISBLANK(B1986),"",IF( ISBLANK(O1986), "", (TODAY()-O1986)/365))</f>
        <v/>
      </c>
      <c r="V1986" s="38" t="str">
        <f aca="false">IF(ISBLANK(B1986),"",IF( ISBLANK(O1986), "", ($Z$41-O1986)/365))</f>
        <v/>
      </c>
    </row>
    <row r="1987" customFormat="false" ht="15" hidden="false" customHeight="false" outlineLevel="0" collapsed="false">
      <c r="A1987" s="1" t="n">
        <v>1991</v>
      </c>
      <c r="B1987" s="28" t="n">
        <v>1184</v>
      </c>
      <c r="C1987" s="29" t="n">
        <v>16</v>
      </c>
      <c r="D1987" s="30" t="str">
        <f aca="false">CONCATENATE(E1987,", ",F1987,", кв-ры: ",H1987,", агр: ",I1987,", ",W1987)</f>
        <v> Гоголя, 37, кв-ры: 1, агр: , </v>
      </c>
      <c r="E1987" s="31" t="s">
        <v>298</v>
      </c>
      <c r="F1987" s="31" t="n">
        <v>37</v>
      </c>
      <c r="G1987" s="31" t="n">
        <v>1</v>
      </c>
      <c r="H1987" s="31" t="n">
        <v>1</v>
      </c>
      <c r="I1987" s="32"/>
      <c r="J1987" s="4"/>
      <c r="K1987" s="46"/>
      <c r="L1987" s="34" t="str">
        <f aca="false">IF(ISBLANK(K1987),"a","b")</f>
        <v>a</v>
      </c>
      <c r="M1987" s="34" t="str">
        <f aca="false">IF(ISBLANK(B1987),"",IF(L1987="b",K1987,IF(L1987="a","")))</f>
        <v/>
      </c>
      <c r="N1987" s="35" t="n">
        <f aca="false">IF(ISBLANK(B1987),"",IF( ISBLANK(K1987), , IF( ISBLANK(O1987), 1,) ))</f>
        <v>0</v>
      </c>
      <c r="O1987" s="44"/>
      <c r="P1987" s="37" t="str">
        <f aca="false">IF(ISBLANK(O1987),"a","b")</f>
        <v>a</v>
      </c>
      <c r="Q1987" s="34" t="str">
        <f aca="false">IF(ISBLANK(B1987),"",IF(P1987="b",O1987,IF(P1987="a","")))</f>
        <v/>
      </c>
      <c r="R1987" s="35" t="n">
        <f aca="false">IF(ISBLANK(B1987),"",IF( ISBLANK(O1987), , 1))</f>
        <v>0</v>
      </c>
      <c r="S1987" s="38" t="str">
        <f aca="true">IF(ISBLANK(B1987),"",IF( ISBLANK(K1987), "" , IF( ISBLANK(O1987), (TODAY()-K1987)/365, (O1987-K1987)/365)) )</f>
        <v/>
      </c>
      <c r="T1987" s="38" t="str">
        <f aca="false">IF(ISBLANK(B1987),"",IF( ISBLANK(K1987), "" , IF( ISBLANK(O1987), ($Z$41-K1987)/365, (O1987-K1987)/365)) )</f>
        <v/>
      </c>
      <c r="U1987" s="38" t="str">
        <f aca="true">IF(ISBLANK(B1987),"",IF( ISBLANK(O1987), "", (TODAY()-O1987)/365))</f>
        <v/>
      </c>
      <c r="V1987" s="38" t="str">
        <f aca="false">IF(ISBLANK(B1987),"",IF( ISBLANK(O1987), "", ($Z$41-O1987)/365))</f>
        <v/>
      </c>
    </row>
    <row r="1988" customFormat="false" ht="15" hidden="false" customHeight="false" outlineLevel="0" collapsed="false">
      <c r="A1988" s="1" t="n">
        <v>1992</v>
      </c>
      <c r="B1988" s="28" t="n">
        <v>1185</v>
      </c>
      <c r="C1988" s="29" t="n">
        <v>17</v>
      </c>
      <c r="D1988" s="30" t="str">
        <f aca="false">CONCATENATE(E1988,", ",F1988,", кв-ры: ",H1988,", агр: ",I1988,", ",W1988)</f>
        <v> Гоголя, 39, кв-ры: 1, агр: , </v>
      </c>
      <c r="E1988" s="31" t="s">
        <v>298</v>
      </c>
      <c r="F1988" s="31" t="n">
        <v>39</v>
      </c>
      <c r="G1988" s="31" t="n">
        <v>1</v>
      </c>
      <c r="H1988" s="31" t="n">
        <v>1</v>
      </c>
      <c r="I1988" s="32"/>
      <c r="J1988" s="4"/>
      <c r="K1988" s="46"/>
      <c r="L1988" s="34" t="str">
        <f aca="false">IF(ISBLANK(K1988),"a","b")</f>
        <v>a</v>
      </c>
      <c r="M1988" s="34" t="str">
        <f aca="false">IF(ISBLANK(B1988),"",IF(L1988="b",K1988,IF(L1988="a","")))</f>
        <v/>
      </c>
      <c r="N1988" s="35" t="n">
        <f aca="false">IF(ISBLANK(B1988),"",IF( ISBLANK(K1988), , IF( ISBLANK(O1988), 1,) ))</f>
        <v>0</v>
      </c>
      <c r="O1988" s="44"/>
      <c r="P1988" s="37" t="str">
        <f aca="false">IF(ISBLANK(O1988),"a","b")</f>
        <v>a</v>
      </c>
      <c r="Q1988" s="34" t="str">
        <f aca="false">IF(ISBLANK(B1988),"",IF(P1988="b",O1988,IF(P1988="a","")))</f>
        <v/>
      </c>
      <c r="R1988" s="35" t="n">
        <f aca="false">IF(ISBLANK(B1988),"",IF( ISBLANK(O1988), , 1))</f>
        <v>0</v>
      </c>
      <c r="S1988" s="38" t="str">
        <f aca="true">IF(ISBLANK(B1988),"",IF( ISBLANK(K1988), "" , IF( ISBLANK(O1988), (TODAY()-K1988)/365, (O1988-K1988)/365)) )</f>
        <v/>
      </c>
      <c r="T1988" s="38" t="str">
        <f aca="false">IF(ISBLANK(B1988),"",IF( ISBLANK(K1988), "" , IF( ISBLANK(O1988), ($Z$41-K1988)/365, (O1988-K1988)/365)) )</f>
        <v/>
      </c>
      <c r="U1988" s="38" t="str">
        <f aca="true">IF(ISBLANK(B1988),"",IF( ISBLANK(O1988), "", (TODAY()-O1988)/365))</f>
        <v/>
      </c>
      <c r="V1988" s="38" t="str">
        <f aca="false">IF(ISBLANK(B1988),"",IF( ISBLANK(O1988), "", ($Z$41-O1988)/365))</f>
        <v/>
      </c>
    </row>
    <row r="1989" customFormat="false" ht="15" hidden="false" customHeight="false" outlineLevel="0" collapsed="false">
      <c r="A1989" s="1" t="n">
        <v>1993</v>
      </c>
      <c r="B1989" s="28" t="n">
        <v>1186</v>
      </c>
      <c r="C1989" s="29" t="n">
        <v>18</v>
      </c>
      <c r="D1989" s="30" t="str">
        <f aca="false">CONCATENATE(E1989,", ",F1989,", кв-ры: ",H1989,", агр: ",I1989,", ",W1989)</f>
        <v> Гоголя, 41, кв-ры: 1, агр: , </v>
      </c>
      <c r="E1989" s="31" t="s">
        <v>298</v>
      </c>
      <c r="F1989" s="31" t="n">
        <v>41</v>
      </c>
      <c r="G1989" s="31" t="n">
        <v>1</v>
      </c>
      <c r="H1989" s="31" t="n">
        <v>1</v>
      </c>
      <c r="I1989" s="32"/>
      <c r="J1989" s="4"/>
      <c r="K1989" s="46"/>
      <c r="L1989" s="34" t="str">
        <f aca="false">IF(ISBLANK(K1989),"a","b")</f>
        <v>a</v>
      </c>
      <c r="M1989" s="34" t="str">
        <f aca="false">IF(ISBLANK(B1989),"",IF(L1989="b",K1989,IF(L1989="a","")))</f>
        <v/>
      </c>
      <c r="N1989" s="35" t="n">
        <f aca="false">IF(ISBLANK(B1989),"",IF( ISBLANK(K1989), , IF( ISBLANK(O1989), 1,) ))</f>
        <v>0</v>
      </c>
      <c r="O1989" s="44"/>
      <c r="P1989" s="37" t="str">
        <f aca="false">IF(ISBLANK(O1989),"a","b")</f>
        <v>a</v>
      </c>
      <c r="Q1989" s="34" t="str">
        <f aca="false">IF(ISBLANK(B1989),"",IF(P1989="b",O1989,IF(P1989="a","")))</f>
        <v/>
      </c>
      <c r="R1989" s="35" t="n">
        <f aca="false">IF(ISBLANK(B1989),"",IF( ISBLANK(O1989), , 1))</f>
        <v>0</v>
      </c>
      <c r="S1989" s="38" t="str">
        <f aca="true">IF(ISBLANK(B1989),"",IF( ISBLANK(K1989), "" , IF( ISBLANK(O1989), (TODAY()-K1989)/365, (O1989-K1989)/365)) )</f>
        <v/>
      </c>
      <c r="T1989" s="38" t="str">
        <f aca="false">IF(ISBLANK(B1989),"",IF( ISBLANK(K1989), "" , IF( ISBLANK(O1989), ($Z$41-K1989)/365, (O1989-K1989)/365)) )</f>
        <v/>
      </c>
      <c r="U1989" s="38" t="str">
        <f aca="true">IF(ISBLANK(B1989),"",IF( ISBLANK(O1989), "", (TODAY()-O1989)/365))</f>
        <v/>
      </c>
      <c r="V1989" s="38" t="str">
        <f aca="false">IF(ISBLANK(B1989),"",IF( ISBLANK(O1989), "", ($Z$41-O1989)/365))</f>
        <v/>
      </c>
    </row>
    <row r="1990" customFormat="false" ht="15" hidden="false" customHeight="false" outlineLevel="0" collapsed="false">
      <c r="A1990" s="1" t="n">
        <v>1994</v>
      </c>
      <c r="B1990" s="28" t="n">
        <v>1187</v>
      </c>
      <c r="C1990" s="29" t="n">
        <v>19</v>
      </c>
      <c r="D1990" s="30" t="str">
        <f aca="false">CONCATENATE(E1990,", ",F1990,", кв-ры: ",H1990,", агр: ",I1990,", ",W1990)</f>
        <v> Гоголя, 41а, кв-ры: 1, агр: , </v>
      </c>
      <c r="E1990" s="31" t="s">
        <v>298</v>
      </c>
      <c r="F1990" s="31" t="s">
        <v>308</v>
      </c>
      <c r="G1990" s="31" t="n">
        <v>2</v>
      </c>
      <c r="H1990" s="31" t="n">
        <v>1</v>
      </c>
      <c r="I1990" s="32"/>
      <c r="J1990" s="4"/>
      <c r="K1990" s="46"/>
      <c r="L1990" s="34" t="str">
        <f aca="false">IF(ISBLANK(K1990),"a","b")</f>
        <v>a</v>
      </c>
      <c r="M1990" s="34" t="str">
        <f aca="false">IF(ISBLANK(B1990),"",IF(L1990="b",K1990,IF(L1990="a","")))</f>
        <v/>
      </c>
      <c r="N1990" s="35" t="n">
        <f aca="false">IF(ISBLANK(B1990),"",IF( ISBLANK(K1990), , IF( ISBLANK(O1990), 1,) ))</f>
        <v>0</v>
      </c>
      <c r="O1990" s="44"/>
      <c r="P1990" s="37" t="str">
        <f aca="false">IF(ISBLANK(O1990),"a","b")</f>
        <v>a</v>
      </c>
      <c r="Q1990" s="34" t="str">
        <f aca="false">IF(ISBLANK(B1990),"",IF(P1990="b",O1990,IF(P1990="a","")))</f>
        <v/>
      </c>
      <c r="R1990" s="35" t="n">
        <f aca="false">IF(ISBLANK(B1990),"",IF( ISBLANK(O1990), , 1))</f>
        <v>0</v>
      </c>
      <c r="S1990" s="38" t="str">
        <f aca="true">IF(ISBLANK(B1990),"",IF( ISBLANK(K1990), "" , IF( ISBLANK(O1990), (TODAY()-K1990)/365, (O1990-K1990)/365)) )</f>
        <v/>
      </c>
      <c r="T1990" s="38" t="str">
        <f aca="false">IF(ISBLANK(B1990),"",IF( ISBLANK(K1990), "" , IF( ISBLANK(O1990), ($Z$41-K1990)/365, (O1990-K1990)/365)) )</f>
        <v/>
      </c>
      <c r="U1990" s="38" t="str">
        <f aca="true">IF(ISBLANK(B1990),"",IF( ISBLANK(O1990), "", (TODAY()-O1990)/365))</f>
        <v/>
      </c>
      <c r="V1990" s="38" t="str">
        <f aca="false">IF(ISBLANK(B1990),"",IF( ISBLANK(O1990), "", ($Z$41-O1990)/365))</f>
        <v/>
      </c>
    </row>
    <row r="1991" customFormat="false" ht="15" hidden="false" customHeight="false" outlineLevel="0" collapsed="false">
      <c r="A1991" s="1" t="n">
        <v>1995</v>
      </c>
      <c r="B1991" s="28" t="n">
        <v>1188</v>
      </c>
      <c r="C1991" s="29"/>
      <c r="D1991" s="30" t="str">
        <f aca="false">CONCATENATE(E1991,", ",F1991,", кв-ры: ",H1991,", агр: ",I1991,", ",W1991)</f>
        <v>, , кв-ры: 2, агр: , </v>
      </c>
      <c r="E1991" s="31"/>
      <c r="F1991" s="31"/>
      <c r="G1991" s="31"/>
      <c r="H1991" s="31" t="n">
        <v>2</v>
      </c>
      <c r="I1991" s="32"/>
      <c r="J1991" s="4"/>
      <c r="K1991" s="46"/>
      <c r="L1991" s="34" t="str">
        <f aca="false">IF(ISBLANK(K1991),"a","b")</f>
        <v>a</v>
      </c>
      <c r="M1991" s="34" t="str">
        <f aca="false">IF(ISBLANK(B1991),"",IF(L1991="b",K1991,IF(L1991="a","")))</f>
        <v/>
      </c>
      <c r="N1991" s="35" t="n">
        <f aca="false">IF(ISBLANK(B1991),"",IF( ISBLANK(K1991), , IF( ISBLANK(O1991), 1,) ))</f>
        <v>0</v>
      </c>
      <c r="O1991" s="44"/>
      <c r="P1991" s="37" t="str">
        <f aca="false">IF(ISBLANK(O1991),"a","b")</f>
        <v>a</v>
      </c>
      <c r="Q1991" s="34" t="str">
        <f aca="false">IF(ISBLANK(B1991),"",IF(P1991="b",O1991,IF(P1991="a","")))</f>
        <v/>
      </c>
      <c r="R1991" s="35" t="n">
        <f aca="false">IF(ISBLANK(B1991),"",IF( ISBLANK(O1991), , 1))</f>
        <v>0</v>
      </c>
      <c r="S1991" s="38" t="str">
        <f aca="true">IF(ISBLANK(B1991),"",IF( ISBLANK(K1991), "" , IF( ISBLANK(O1991), (TODAY()-K1991)/365, (O1991-K1991)/365)) )</f>
        <v/>
      </c>
      <c r="T1991" s="38" t="str">
        <f aca="false">IF(ISBLANK(B1991),"",IF( ISBLANK(K1991), "" , IF( ISBLANK(O1991), ($Z$41-K1991)/365, (O1991-K1991)/365)) )</f>
        <v/>
      </c>
      <c r="U1991" s="38" t="str">
        <f aca="true">IF(ISBLANK(B1991),"",IF( ISBLANK(O1991), "", (TODAY()-O1991)/365))</f>
        <v/>
      </c>
      <c r="V1991" s="38" t="str">
        <f aca="false">IF(ISBLANK(B1991),"",IF( ISBLANK(O1991), "", ($Z$41-O1991)/365))</f>
        <v/>
      </c>
    </row>
    <row r="1992" customFormat="false" ht="15" hidden="false" customHeight="false" outlineLevel="0" collapsed="false">
      <c r="A1992" s="1" t="n">
        <v>1996</v>
      </c>
      <c r="B1992" s="28" t="n">
        <v>1189</v>
      </c>
      <c r="C1992" s="29" t="n">
        <v>20</v>
      </c>
      <c r="D1992" s="30" t="str">
        <f aca="false">CONCATENATE(E1992,", ",F1992,", кв-ры: ",H1992,", агр: ",I1992,", ",W1992)</f>
        <v> Гоголя, 43, кв-ры: 1,11,21,31,, агр: , </v>
      </c>
      <c r="E1992" s="31" t="s">
        <v>298</v>
      </c>
      <c r="F1992" s="31" t="n">
        <v>43</v>
      </c>
      <c r="G1992" s="31" t="n">
        <v>40</v>
      </c>
      <c r="H1992" s="31" t="s">
        <v>132</v>
      </c>
      <c r="I1992" s="32"/>
      <c r="J1992" s="4"/>
      <c r="K1992" s="46"/>
      <c r="L1992" s="34" t="str">
        <f aca="false">IF(ISBLANK(K1992),"a","b")</f>
        <v>a</v>
      </c>
      <c r="M1992" s="34" t="str">
        <f aca="false">IF(ISBLANK(B1992),"",IF(L1992="b",K1992,IF(L1992="a","")))</f>
        <v/>
      </c>
      <c r="N1992" s="35" t="n">
        <f aca="false">IF(ISBLANK(B1992),"",IF( ISBLANK(K1992), , IF( ISBLANK(O1992), 1,) ))</f>
        <v>0</v>
      </c>
      <c r="O1992" s="44"/>
      <c r="P1992" s="37" t="str">
        <f aca="false">IF(ISBLANK(O1992),"a","b")</f>
        <v>a</v>
      </c>
      <c r="Q1992" s="34" t="str">
        <f aca="false">IF(ISBLANK(B1992),"",IF(P1992="b",O1992,IF(P1992="a","")))</f>
        <v/>
      </c>
      <c r="R1992" s="35" t="n">
        <f aca="false">IF(ISBLANK(B1992),"",IF( ISBLANK(O1992), , 1))</f>
        <v>0</v>
      </c>
      <c r="S1992" s="38" t="str">
        <f aca="true">IF(ISBLANK(B1992),"",IF( ISBLANK(K1992), "" , IF( ISBLANK(O1992), (TODAY()-K1992)/365, (O1992-K1992)/365)) )</f>
        <v/>
      </c>
      <c r="T1992" s="38" t="str">
        <f aca="false">IF(ISBLANK(B1992),"",IF( ISBLANK(K1992), "" , IF( ISBLANK(O1992), ($Z$41-K1992)/365, (O1992-K1992)/365)) )</f>
        <v/>
      </c>
      <c r="U1992" s="38" t="str">
        <f aca="true">IF(ISBLANK(B1992),"",IF( ISBLANK(O1992), "", (TODAY()-O1992)/365))</f>
        <v/>
      </c>
      <c r="V1992" s="38" t="str">
        <f aca="false">IF(ISBLANK(B1992),"",IF( ISBLANK(O1992), "", ($Z$41-O1992)/365))</f>
        <v/>
      </c>
    </row>
    <row r="1993" customFormat="false" ht="15" hidden="false" customHeight="false" outlineLevel="0" collapsed="false">
      <c r="A1993" s="1" t="n">
        <v>1997</v>
      </c>
      <c r="B1993" s="28" t="n">
        <v>1190</v>
      </c>
      <c r="C1993" s="29"/>
      <c r="D1993" s="30" t="str">
        <f aca="false">CONCATENATE(E1993,", ",F1993,", кв-ры: ",H1993,", агр: ",I1993,", ",W1993)</f>
        <v>, , кв-ры: 2,12,22,32,, агр: , </v>
      </c>
      <c r="E1993" s="31"/>
      <c r="F1993" s="31"/>
      <c r="G1993" s="31"/>
      <c r="H1993" s="31" t="s">
        <v>133</v>
      </c>
      <c r="I1993" s="32"/>
      <c r="J1993" s="4"/>
      <c r="K1993" s="46"/>
      <c r="L1993" s="34" t="str">
        <f aca="false">IF(ISBLANK(K1993),"a","b")</f>
        <v>a</v>
      </c>
      <c r="M1993" s="34" t="str">
        <f aca="false">IF(ISBLANK(B1993),"",IF(L1993="b",K1993,IF(L1993="a","")))</f>
        <v/>
      </c>
      <c r="N1993" s="35" t="n">
        <f aca="false">IF(ISBLANK(B1993),"",IF( ISBLANK(K1993), , IF( ISBLANK(O1993), 1,) ))</f>
        <v>0</v>
      </c>
      <c r="O1993" s="44"/>
      <c r="P1993" s="37" t="str">
        <f aca="false">IF(ISBLANK(O1993),"a","b")</f>
        <v>a</v>
      </c>
      <c r="Q1993" s="34" t="str">
        <f aca="false">IF(ISBLANK(B1993),"",IF(P1993="b",O1993,IF(P1993="a","")))</f>
        <v/>
      </c>
      <c r="R1993" s="35" t="n">
        <f aca="false">IF(ISBLANK(B1993),"",IF( ISBLANK(O1993), , 1))</f>
        <v>0</v>
      </c>
      <c r="S1993" s="38" t="str">
        <f aca="true">IF(ISBLANK(B1993),"",IF( ISBLANK(K1993), "" , IF( ISBLANK(O1993), (TODAY()-K1993)/365, (O1993-K1993)/365)) )</f>
        <v/>
      </c>
      <c r="T1993" s="38" t="str">
        <f aca="false">IF(ISBLANK(B1993),"",IF( ISBLANK(K1993), "" , IF( ISBLANK(O1993), ($Z$41-K1993)/365, (O1993-K1993)/365)) )</f>
        <v/>
      </c>
      <c r="U1993" s="38" t="str">
        <f aca="true">IF(ISBLANK(B1993),"",IF( ISBLANK(O1993), "", (TODAY()-O1993)/365))</f>
        <v/>
      </c>
      <c r="V1993" s="38" t="str">
        <f aca="false">IF(ISBLANK(B1993),"",IF( ISBLANK(O1993), "", ($Z$41-O1993)/365))</f>
        <v/>
      </c>
    </row>
    <row r="1994" customFormat="false" ht="15" hidden="false" customHeight="false" outlineLevel="0" collapsed="false">
      <c r="A1994" s="1" t="n">
        <v>1998</v>
      </c>
      <c r="B1994" s="28" t="n">
        <v>1191</v>
      </c>
      <c r="C1994" s="29"/>
      <c r="D1994" s="30" t="str">
        <f aca="false">CONCATENATE(E1994,", ",F1994,", кв-ры: ",H1994,", агр: ",I1994,", ",W1994)</f>
        <v>, , кв-ры: 3,13,23,33,, агр: , </v>
      </c>
      <c r="E1994" s="31"/>
      <c r="F1994" s="31"/>
      <c r="G1994" s="31"/>
      <c r="H1994" s="31" t="s">
        <v>134</v>
      </c>
      <c r="I1994" s="32"/>
      <c r="J1994" s="4"/>
      <c r="K1994" s="46"/>
      <c r="L1994" s="34" t="str">
        <f aca="false">IF(ISBLANK(K1994),"a","b")</f>
        <v>a</v>
      </c>
      <c r="M1994" s="34" t="str">
        <f aca="false">IF(ISBLANK(B1994),"",IF(L1994="b",K1994,IF(L1994="a","")))</f>
        <v/>
      </c>
      <c r="N1994" s="35" t="n">
        <f aca="false">IF(ISBLANK(B1994),"",IF( ISBLANK(K1994), , IF( ISBLANK(O1994), 1,) ))</f>
        <v>0</v>
      </c>
      <c r="O1994" s="44"/>
      <c r="P1994" s="37" t="str">
        <f aca="false">IF(ISBLANK(O1994),"a","b")</f>
        <v>a</v>
      </c>
      <c r="Q1994" s="34" t="str">
        <f aca="false">IF(ISBLANK(B1994),"",IF(P1994="b",O1994,IF(P1994="a","")))</f>
        <v/>
      </c>
      <c r="R1994" s="35" t="n">
        <f aca="false">IF(ISBLANK(B1994),"",IF( ISBLANK(O1994), , 1))</f>
        <v>0</v>
      </c>
      <c r="S1994" s="38" t="str">
        <f aca="true">IF(ISBLANK(B1994),"",IF( ISBLANK(K1994), "" , IF( ISBLANK(O1994), (TODAY()-K1994)/365, (O1994-K1994)/365)) )</f>
        <v/>
      </c>
      <c r="T1994" s="38" t="str">
        <f aca="false">IF(ISBLANK(B1994),"",IF( ISBLANK(K1994), "" , IF( ISBLANK(O1994), ($Z$41-K1994)/365, (O1994-K1994)/365)) )</f>
        <v/>
      </c>
      <c r="U1994" s="38" t="str">
        <f aca="true">IF(ISBLANK(B1994),"",IF( ISBLANK(O1994), "", (TODAY()-O1994)/365))</f>
        <v/>
      </c>
      <c r="V1994" s="38" t="str">
        <f aca="false">IF(ISBLANK(B1994),"",IF( ISBLANK(O1994), "", ($Z$41-O1994)/365))</f>
        <v/>
      </c>
    </row>
    <row r="1995" customFormat="false" ht="15" hidden="false" customHeight="false" outlineLevel="0" collapsed="false">
      <c r="A1995" s="1" t="n">
        <v>1999</v>
      </c>
      <c r="B1995" s="28" t="n">
        <v>1192</v>
      </c>
      <c r="C1995" s="29"/>
      <c r="D1995" s="30" t="str">
        <f aca="false">CONCATENATE(E1995,", ",F1995,", кв-ры: ",H1995,", агр: ",I1995,", ",W1995)</f>
        <v>, , кв-ры: 4,14,24,34,, агр: , </v>
      </c>
      <c r="E1995" s="31"/>
      <c r="F1995" s="31"/>
      <c r="G1995" s="31"/>
      <c r="H1995" s="31" t="s">
        <v>135</v>
      </c>
      <c r="I1995" s="32"/>
      <c r="J1995" s="4"/>
      <c r="K1995" s="46"/>
      <c r="L1995" s="34" t="str">
        <f aca="false">IF(ISBLANK(K1995),"a","b")</f>
        <v>a</v>
      </c>
      <c r="M1995" s="34" t="str">
        <f aca="false">IF(ISBLANK(B1995),"",IF(L1995="b",K1995,IF(L1995="a","")))</f>
        <v/>
      </c>
      <c r="N1995" s="35" t="n">
        <f aca="false">IF(ISBLANK(B1995),"",IF( ISBLANK(K1995), , IF( ISBLANK(O1995), 1,) ))</f>
        <v>0</v>
      </c>
      <c r="O1995" s="44"/>
      <c r="P1995" s="37" t="str">
        <f aca="false">IF(ISBLANK(O1995),"a","b")</f>
        <v>a</v>
      </c>
      <c r="Q1995" s="34" t="str">
        <f aca="false">IF(ISBLANK(B1995),"",IF(P1995="b",O1995,IF(P1995="a","")))</f>
        <v/>
      </c>
      <c r="R1995" s="35" t="n">
        <f aca="false">IF(ISBLANK(B1995),"",IF( ISBLANK(O1995), , 1))</f>
        <v>0</v>
      </c>
      <c r="S1995" s="38" t="str">
        <f aca="true">IF(ISBLANK(B1995),"",IF( ISBLANK(K1995), "" , IF( ISBLANK(O1995), (TODAY()-K1995)/365, (O1995-K1995)/365)) )</f>
        <v/>
      </c>
      <c r="T1995" s="38" t="str">
        <f aca="false">IF(ISBLANK(B1995),"",IF( ISBLANK(K1995), "" , IF( ISBLANK(O1995), ($Z$41-K1995)/365, (O1995-K1995)/365)) )</f>
        <v/>
      </c>
      <c r="U1995" s="38" t="str">
        <f aca="true">IF(ISBLANK(B1995),"",IF( ISBLANK(O1995), "", (TODAY()-O1995)/365))</f>
        <v/>
      </c>
      <c r="V1995" s="38" t="str">
        <f aca="false">IF(ISBLANK(B1995),"",IF( ISBLANK(O1995), "", ($Z$41-O1995)/365))</f>
        <v/>
      </c>
    </row>
    <row r="1996" customFormat="false" ht="15" hidden="false" customHeight="false" outlineLevel="0" collapsed="false">
      <c r="A1996" s="1" t="n">
        <v>2000</v>
      </c>
      <c r="B1996" s="28" t="n">
        <v>1193</v>
      </c>
      <c r="C1996" s="29"/>
      <c r="D1996" s="30" t="str">
        <f aca="false">CONCATENATE(E1996,", ",F1996,", кв-ры: ",H1996,", агр: ",I1996,", ",W1996)</f>
        <v>, , кв-ры: 5,15,25,35,, агр: , </v>
      </c>
      <c r="E1996" s="31"/>
      <c r="F1996" s="31"/>
      <c r="G1996" s="31"/>
      <c r="H1996" s="31" t="s">
        <v>136</v>
      </c>
      <c r="I1996" s="32"/>
      <c r="J1996" s="4"/>
      <c r="K1996" s="46"/>
      <c r="L1996" s="34" t="str">
        <f aca="false">IF(ISBLANK(K1996),"a","b")</f>
        <v>a</v>
      </c>
      <c r="M1996" s="34" t="str">
        <f aca="false">IF(ISBLANK(B1996),"",IF(L1996="b",K1996,IF(L1996="a","")))</f>
        <v/>
      </c>
      <c r="N1996" s="35" t="n">
        <f aca="false">IF(ISBLANK(B1996),"",IF( ISBLANK(K1996), , IF( ISBLANK(O1996), 1,) ))</f>
        <v>0</v>
      </c>
      <c r="O1996" s="44"/>
      <c r="P1996" s="37" t="str">
        <f aca="false">IF(ISBLANK(O1996),"a","b")</f>
        <v>a</v>
      </c>
      <c r="Q1996" s="34" t="str">
        <f aca="false">IF(ISBLANK(B1996),"",IF(P1996="b",O1996,IF(P1996="a","")))</f>
        <v/>
      </c>
      <c r="R1996" s="35" t="n">
        <f aca="false">IF(ISBLANK(B1996),"",IF( ISBLANK(O1996), , 1))</f>
        <v>0</v>
      </c>
      <c r="S1996" s="38" t="str">
        <f aca="true">IF(ISBLANK(B1996),"",IF( ISBLANK(K1996), "" , IF( ISBLANK(O1996), (TODAY()-K1996)/365, (O1996-K1996)/365)) )</f>
        <v/>
      </c>
      <c r="T1996" s="38" t="str">
        <f aca="false">IF(ISBLANK(B1996),"",IF( ISBLANK(K1996), "" , IF( ISBLANK(O1996), ($Z$41-K1996)/365, (O1996-K1996)/365)) )</f>
        <v/>
      </c>
      <c r="U1996" s="38" t="str">
        <f aca="true">IF(ISBLANK(B1996),"",IF( ISBLANK(O1996), "", (TODAY()-O1996)/365))</f>
        <v/>
      </c>
      <c r="V1996" s="38" t="str">
        <f aca="false">IF(ISBLANK(B1996),"",IF( ISBLANK(O1996), "", ($Z$41-O1996)/365))</f>
        <v/>
      </c>
    </row>
    <row r="1997" customFormat="false" ht="15" hidden="false" customHeight="false" outlineLevel="0" collapsed="false">
      <c r="A1997" s="1" t="n">
        <v>2001</v>
      </c>
      <c r="B1997" s="28" t="n">
        <v>1194</v>
      </c>
      <c r="C1997" s="29"/>
      <c r="D1997" s="30" t="str">
        <f aca="false">CONCATENATE(E1997,", ",F1997,", кв-ры: ",H1997,", агр: ",I1997,", ",W1997)</f>
        <v>, , кв-ры: 6,16,26,36,, агр: , </v>
      </c>
      <c r="E1997" s="31"/>
      <c r="F1997" s="31"/>
      <c r="G1997" s="31"/>
      <c r="H1997" s="31" t="s">
        <v>103</v>
      </c>
      <c r="I1997" s="32"/>
      <c r="J1997" s="4"/>
      <c r="K1997" s="46"/>
      <c r="L1997" s="34" t="str">
        <f aca="false">IF(ISBLANK(K1997),"a","b")</f>
        <v>a</v>
      </c>
      <c r="M1997" s="34" t="str">
        <f aca="false">IF(ISBLANK(B1997),"",IF(L1997="b",K1997,IF(L1997="a","")))</f>
        <v/>
      </c>
      <c r="N1997" s="35" t="n">
        <f aca="false">IF(ISBLANK(B1997),"",IF( ISBLANK(K1997), , IF( ISBLANK(O1997), 1,) ))</f>
        <v>0</v>
      </c>
      <c r="O1997" s="44"/>
      <c r="P1997" s="37" t="str">
        <f aca="false">IF(ISBLANK(O1997),"a","b")</f>
        <v>a</v>
      </c>
      <c r="Q1997" s="34" t="str">
        <f aca="false">IF(ISBLANK(B1997),"",IF(P1997="b",O1997,IF(P1997="a","")))</f>
        <v/>
      </c>
      <c r="R1997" s="35" t="n">
        <f aca="false">IF(ISBLANK(B1997),"",IF( ISBLANK(O1997), , 1))</f>
        <v>0</v>
      </c>
      <c r="S1997" s="38" t="str">
        <f aca="true">IF(ISBLANK(B1997),"",IF( ISBLANK(K1997), "" , IF( ISBLANK(O1997), (TODAY()-K1997)/365, (O1997-K1997)/365)) )</f>
        <v/>
      </c>
      <c r="T1997" s="38" t="str">
        <f aca="false">IF(ISBLANK(B1997),"",IF( ISBLANK(K1997), "" , IF( ISBLANK(O1997), ($Z$41-K1997)/365, (O1997-K1997)/365)) )</f>
        <v/>
      </c>
      <c r="U1997" s="38" t="str">
        <f aca="true">IF(ISBLANK(B1997),"",IF( ISBLANK(O1997), "", (TODAY()-O1997)/365))</f>
        <v/>
      </c>
      <c r="V1997" s="38" t="str">
        <f aca="false">IF(ISBLANK(B1997),"",IF( ISBLANK(O1997), "", ($Z$41-O1997)/365))</f>
        <v/>
      </c>
    </row>
    <row r="1998" customFormat="false" ht="15" hidden="false" customHeight="false" outlineLevel="0" collapsed="false">
      <c r="A1998" s="1" t="n">
        <v>2002</v>
      </c>
      <c r="B1998" s="28" t="n">
        <v>1195</v>
      </c>
      <c r="C1998" s="29"/>
      <c r="D1998" s="30" t="str">
        <f aca="false">CONCATENATE(E1998,", ",F1998,", кв-ры: ",H1998,", агр: ",I1998,", ",W1998)</f>
        <v>, , кв-ры: 7,17,27,37,, агр: , </v>
      </c>
      <c r="E1998" s="31"/>
      <c r="F1998" s="31"/>
      <c r="G1998" s="31"/>
      <c r="H1998" s="31" t="s">
        <v>104</v>
      </c>
      <c r="I1998" s="32"/>
      <c r="J1998" s="4"/>
      <c r="K1998" s="46"/>
      <c r="L1998" s="34" t="str">
        <f aca="false">IF(ISBLANK(K1998),"a","b")</f>
        <v>a</v>
      </c>
      <c r="M1998" s="34" t="str">
        <f aca="false">IF(ISBLANK(B1998),"",IF(L1998="b",K1998,IF(L1998="a","")))</f>
        <v/>
      </c>
      <c r="N1998" s="35" t="n">
        <f aca="false">IF(ISBLANK(B1998),"",IF( ISBLANK(K1998), , IF( ISBLANK(O1998), 1,) ))</f>
        <v>0</v>
      </c>
      <c r="O1998" s="44"/>
      <c r="P1998" s="37" t="str">
        <f aca="false">IF(ISBLANK(O1998),"a","b")</f>
        <v>a</v>
      </c>
      <c r="Q1998" s="34" t="str">
        <f aca="false">IF(ISBLANK(B1998),"",IF(P1998="b",O1998,IF(P1998="a","")))</f>
        <v/>
      </c>
      <c r="R1998" s="35" t="n">
        <f aca="false">IF(ISBLANK(B1998),"",IF( ISBLANK(O1998), , 1))</f>
        <v>0</v>
      </c>
      <c r="S1998" s="38" t="str">
        <f aca="true">IF(ISBLANK(B1998),"",IF( ISBLANK(K1998), "" , IF( ISBLANK(O1998), (TODAY()-K1998)/365, (O1998-K1998)/365)) )</f>
        <v/>
      </c>
      <c r="T1998" s="38" t="str">
        <f aca="false">IF(ISBLANK(B1998),"",IF( ISBLANK(K1998), "" , IF( ISBLANK(O1998), ($Z$41-K1998)/365, (O1998-K1998)/365)) )</f>
        <v/>
      </c>
      <c r="U1998" s="38" t="str">
        <f aca="true">IF(ISBLANK(B1998),"",IF( ISBLANK(O1998), "", (TODAY()-O1998)/365))</f>
        <v/>
      </c>
      <c r="V1998" s="38" t="str">
        <f aca="false">IF(ISBLANK(B1998),"",IF( ISBLANK(O1998), "", ($Z$41-O1998)/365))</f>
        <v/>
      </c>
    </row>
    <row r="1999" customFormat="false" ht="15" hidden="false" customHeight="false" outlineLevel="0" collapsed="false">
      <c r="A1999" s="1" t="n">
        <v>2003</v>
      </c>
      <c r="B1999" s="28" t="n">
        <v>1196</v>
      </c>
      <c r="C1999" s="29"/>
      <c r="D1999" s="30" t="str">
        <f aca="false">CONCATENATE(E1999,", ",F1999,", кв-ры: ",H1999,", агр: ",I1999,", ",W1999)</f>
        <v>, , кв-ры: 8,18,28,38,, агр: , </v>
      </c>
      <c r="E1999" s="31"/>
      <c r="F1999" s="31"/>
      <c r="G1999" s="31"/>
      <c r="H1999" s="31" t="s">
        <v>105</v>
      </c>
      <c r="I1999" s="32"/>
      <c r="J1999" s="4"/>
      <c r="K1999" s="46"/>
      <c r="L1999" s="34" t="str">
        <f aca="false">IF(ISBLANK(K1999),"a","b")</f>
        <v>a</v>
      </c>
      <c r="M1999" s="34" t="str">
        <f aca="false">IF(ISBLANK(B1999),"",IF(L1999="b",K1999,IF(L1999="a","")))</f>
        <v/>
      </c>
      <c r="N1999" s="35" t="n">
        <f aca="false">IF(ISBLANK(B1999),"",IF( ISBLANK(K1999), , IF( ISBLANK(O1999), 1,) ))</f>
        <v>0</v>
      </c>
      <c r="O1999" s="44"/>
      <c r="P1999" s="37" t="str">
        <f aca="false">IF(ISBLANK(O1999),"a","b")</f>
        <v>a</v>
      </c>
      <c r="Q1999" s="34" t="str">
        <f aca="false">IF(ISBLANK(B1999),"",IF(P1999="b",O1999,IF(P1999="a","")))</f>
        <v/>
      </c>
      <c r="R1999" s="35" t="n">
        <f aca="false">IF(ISBLANK(B1999),"",IF( ISBLANK(O1999), , 1))</f>
        <v>0</v>
      </c>
      <c r="S1999" s="38" t="str">
        <f aca="true">IF(ISBLANK(B1999),"",IF( ISBLANK(K1999), "" , IF( ISBLANK(O1999), (TODAY()-K1999)/365, (O1999-K1999)/365)) )</f>
        <v/>
      </c>
      <c r="T1999" s="38" t="str">
        <f aca="false">IF(ISBLANK(B1999),"",IF( ISBLANK(K1999), "" , IF( ISBLANK(O1999), ($Z$41-K1999)/365, (O1999-K1999)/365)) )</f>
        <v/>
      </c>
      <c r="U1999" s="38" t="str">
        <f aca="true">IF(ISBLANK(B1999),"",IF( ISBLANK(O1999), "", (TODAY()-O1999)/365))</f>
        <v/>
      </c>
      <c r="V1999" s="38" t="str">
        <f aca="false">IF(ISBLANK(B1999),"",IF( ISBLANK(O1999), "", ($Z$41-O1999)/365))</f>
        <v/>
      </c>
    </row>
    <row r="2000" customFormat="false" ht="15" hidden="false" customHeight="false" outlineLevel="0" collapsed="false">
      <c r="A2000" s="1" t="n">
        <v>2004</v>
      </c>
      <c r="B2000" s="28" t="n">
        <v>1197</v>
      </c>
      <c r="C2000" s="29"/>
      <c r="D2000" s="30" t="str">
        <f aca="false">CONCATENATE(E2000,", ",F2000,", кв-ры: ",H2000,", агр: ",I2000,", ",W2000)</f>
        <v>, , кв-ры: 9,19,29,39,, агр: , </v>
      </c>
      <c r="E2000" s="31"/>
      <c r="F2000" s="31"/>
      <c r="G2000" s="31"/>
      <c r="H2000" s="31" t="s">
        <v>106</v>
      </c>
      <c r="I2000" s="32"/>
      <c r="J2000" s="4"/>
      <c r="K2000" s="46"/>
      <c r="L2000" s="34" t="str">
        <f aca="false">IF(ISBLANK(K2000),"a","b")</f>
        <v>a</v>
      </c>
      <c r="M2000" s="34" t="str">
        <f aca="false">IF(ISBLANK(B2000),"",IF(L2000="b",K2000,IF(L2000="a","")))</f>
        <v/>
      </c>
      <c r="N2000" s="35" t="n">
        <f aca="false">IF(ISBLANK(B2000),"",IF( ISBLANK(K2000), , IF( ISBLANK(O2000), 1,) ))</f>
        <v>0</v>
      </c>
      <c r="O2000" s="44"/>
      <c r="P2000" s="37" t="str">
        <f aca="false">IF(ISBLANK(O2000),"a","b")</f>
        <v>a</v>
      </c>
      <c r="Q2000" s="34" t="str">
        <f aca="false">IF(ISBLANK(B2000),"",IF(P2000="b",O2000,IF(P2000="a","")))</f>
        <v/>
      </c>
      <c r="R2000" s="35" t="n">
        <f aca="false">IF(ISBLANK(B2000),"",IF( ISBLANK(O2000), , 1))</f>
        <v>0</v>
      </c>
      <c r="S2000" s="38" t="str">
        <f aca="true">IF(ISBLANK(B2000),"",IF( ISBLANK(K2000), "" , IF( ISBLANK(O2000), (TODAY()-K2000)/365, (O2000-K2000)/365)) )</f>
        <v/>
      </c>
      <c r="T2000" s="38" t="str">
        <f aca="false">IF(ISBLANK(B2000),"",IF( ISBLANK(K2000), "" , IF( ISBLANK(O2000), ($Z$41-K2000)/365, (O2000-K2000)/365)) )</f>
        <v/>
      </c>
      <c r="U2000" s="38" t="str">
        <f aca="true">IF(ISBLANK(B2000),"",IF( ISBLANK(O2000), "", (TODAY()-O2000)/365))</f>
        <v/>
      </c>
      <c r="V2000" s="38" t="str">
        <f aca="false">IF(ISBLANK(B2000),"",IF( ISBLANK(O2000), "", ($Z$41-O2000)/365))</f>
        <v/>
      </c>
    </row>
    <row r="2001" customFormat="false" ht="15" hidden="false" customHeight="false" outlineLevel="0" collapsed="false">
      <c r="A2001" s="1" t="n">
        <v>2005</v>
      </c>
      <c r="B2001" s="28" t="n">
        <v>1198</v>
      </c>
      <c r="C2001" s="29"/>
      <c r="D2001" s="30" t="str">
        <f aca="false">CONCATENATE(E2001,", ",F2001,", кв-ры: ",H2001,", агр: ",I2001,", ",W2001)</f>
        <v>, , кв-ры: 10,20,30,40,, агр: , </v>
      </c>
      <c r="E2001" s="31"/>
      <c r="F2001" s="31"/>
      <c r="G2001" s="31"/>
      <c r="H2001" s="31" t="s">
        <v>107</v>
      </c>
      <c r="I2001" s="32"/>
      <c r="J2001" s="4"/>
      <c r="K2001" s="46"/>
      <c r="L2001" s="34" t="str">
        <f aca="false">IF(ISBLANK(K2001),"a","b")</f>
        <v>a</v>
      </c>
      <c r="M2001" s="34" t="str">
        <f aca="false">IF(ISBLANK(B2001),"",IF(L2001="b",K2001,IF(L2001="a","")))</f>
        <v/>
      </c>
      <c r="N2001" s="35" t="n">
        <f aca="false">IF(ISBLANK(B2001),"",IF( ISBLANK(K2001), , IF( ISBLANK(O2001), 1,) ))</f>
        <v>0</v>
      </c>
      <c r="O2001" s="44"/>
      <c r="P2001" s="37" t="str">
        <f aca="false">IF(ISBLANK(O2001),"a","b")</f>
        <v>a</v>
      </c>
      <c r="Q2001" s="34" t="str">
        <f aca="false">IF(ISBLANK(B2001),"",IF(P2001="b",O2001,IF(P2001="a","")))</f>
        <v/>
      </c>
      <c r="R2001" s="35" t="n">
        <f aca="false">IF(ISBLANK(B2001),"",IF( ISBLANK(O2001), , 1))</f>
        <v>0</v>
      </c>
      <c r="S2001" s="38" t="str">
        <f aca="true">IF(ISBLANK(B2001),"",IF( ISBLANK(K2001), "" , IF( ISBLANK(O2001), (TODAY()-K2001)/365, (O2001-K2001)/365)) )</f>
        <v/>
      </c>
      <c r="T2001" s="38" t="str">
        <f aca="false">IF(ISBLANK(B2001),"",IF( ISBLANK(K2001), "" , IF( ISBLANK(O2001), ($Z$41-K2001)/365, (O2001-K2001)/365)) )</f>
        <v/>
      </c>
      <c r="U2001" s="38" t="str">
        <f aca="true">IF(ISBLANK(B2001),"",IF( ISBLANK(O2001), "", (TODAY()-O2001)/365))</f>
        <v/>
      </c>
      <c r="V2001" s="38" t="str">
        <f aca="false">IF(ISBLANK(B2001),"",IF( ISBLANK(O2001), "", ($Z$41-O2001)/365))</f>
        <v/>
      </c>
    </row>
    <row r="2002" customFormat="false" ht="15" hidden="false" customHeight="false" outlineLevel="0" collapsed="false">
      <c r="A2002" s="1" t="n">
        <v>2006</v>
      </c>
      <c r="B2002" s="28" t="n">
        <v>1199</v>
      </c>
      <c r="C2002" s="29" t="n">
        <v>21</v>
      </c>
      <c r="D2002" s="30" t="str">
        <f aca="false">CONCATENATE(E2002,", ",F2002,", кв-ры: ",H2002,", агр: ",I2002,", ",W2002)</f>
        <v> Гоголя, 26, кв-ры: 1,11,21,31,41,51,, агр: , </v>
      </c>
      <c r="E2002" s="31" t="s">
        <v>298</v>
      </c>
      <c r="F2002" s="31" t="n">
        <v>26</v>
      </c>
      <c r="G2002" s="31" t="n">
        <v>60</v>
      </c>
      <c r="H2002" s="31" t="s">
        <v>77</v>
      </c>
      <c r="I2002" s="32"/>
      <c r="J2002" s="4"/>
      <c r="K2002" s="46"/>
      <c r="L2002" s="34" t="str">
        <f aca="false">IF(ISBLANK(K2002),"a","b")</f>
        <v>a</v>
      </c>
      <c r="M2002" s="34" t="str">
        <f aca="false">IF(ISBLANK(B2002),"",IF(L2002="b",K2002,IF(L2002="a","")))</f>
        <v/>
      </c>
      <c r="N2002" s="35" t="n">
        <f aca="false">IF(ISBLANK(B2002),"",IF( ISBLANK(K2002), , IF( ISBLANK(O2002), 1,) ))</f>
        <v>0</v>
      </c>
      <c r="O2002" s="44"/>
      <c r="P2002" s="37" t="str">
        <f aca="false">IF(ISBLANK(O2002),"a","b")</f>
        <v>a</v>
      </c>
      <c r="Q2002" s="34" t="str">
        <f aca="false">IF(ISBLANK(B2002),"",IF(P2002="b",O2002,IF(P2002="a","")))</f>
        <v/>
      </c>
      <c r="R2002" s="35" t="n">
        <f aca="false">IF(ISBLANK(B2002),"",IF( ISBLANK(O2002), , 1))</f>
        <v>0</v>
      </c>
      <c r="S2002" s="38" t="str">
        <f aca="true">IF(ISBLANK(B2002),"",IF( ISBLANK(K2002), "" , IF( ISBLANK(O2002), (TODAY()-K2002)/365, (O2002-K2002)/365)) )</f>
        <v/>
      </c>
      <c r="T2002" s="38" t="str">
        <f aca="false">IF(ISBLANK(B2002),"",IF( ISBLANK(K2002), "" , IF( ISBLANK(O2002), ($Z$41-K2002)/365, (O2002-K2002)/365)) )</f>
        <v/>
      </c>
      <c r="U2002" s="38" t="str">
        <f aca="true">IF(ISBLANK(B2002),"",IF( ISBLANK(O2002), "", (TODAY()-O2002)/365))</f>
        <v/>
      </c>
      <c r="V2002" s="38" t="str">
        <f aca="false">IF(ISBLANK(B2002),"",IF( ISBLANK(O2002), "", ($Z$41-O2002)/365))</f>
        <v/>
      </c>
    </row>
    <row r="2003" customFormat="false" ht="15" hidden="false" customHeight="false" outlineLevel="0" collapsed="false">
      <c r="A2003" s="1" t="n">
        <v>2007</v>
      </c>
      <c r="B2003" s="28" t="n">
        <v>1200</v>
      </c>
      <c r="C2003" s="29"/>
      <c r="D2003" s="30" t="str">
        <f aca="false">CONCATENATE(E2003,", ",F2003,", кв-ры: ",H2003,", агр: ",I2003,", ",W2003)</f>
        <v>, , кв-ры: 2,12,22,32,42,52,, агр: , </v>
      </c>
      <c r="E2003" s="31"/>
      <c r="F2003" s="31"/>
      <c r="G2003" s="31"/>
      <c r="H2003" s="31" t="s">
        <v>78</v>
      </c>
      <c r="I2003" s="32"/>
      <c r="J2003" s="4"/>
      <c r="K2003" s="46"/>
      <c r="L2003" s="34" t="str">
        <f aca="false">IF(ISBLANK(K2003),"a","b")</f>
        <v>a</v>
      </c>
      <c r="M2003" s="34" t="str">
        <f aca="false">IF(ISBLANK(B2003),"",IF(L2003="b",K2003,IF(L2003="a","")))</f>
        <v/>
      </c>
      <c r="N2003" s="35" t="n">
        <f aca="false">IF(ISBLANK(B2003),"",IF( ISBLANK(K2003), , IF( ISBLANK(O2003), 1,) ))</f>
        <v>0</v>
      </c>
      <c r="O2003" s="44"/>
      <c r="P2003" s="37" t="str">
        <f aca="false">IF(ISBLANK(O2003),"a","b")</f>
        <v>a</v>
      </c>
      <c r="Q2003" s="34" t="str">
        <f aca="false">IF(ISBLANK(B2003),"",IF(P2003="b",O2003,IF(P2003="a","")))</f>
        <v/>
      </c>
      <c r="R2003" s="35" t="n">
        <f aca="false">IF(ISBLANK(B2003),"",IF( ISBLANK(O2003), , 1))</f>
        <v>0</v>
      </c>
      <c r="S2003" s="38" t="str">
        <f aca="true">IF(ISBLANK(B2003),"",IF( ISBLANK(K2003), "" , IF( ISBLANK(O2003), (TODAY()-K2003)/365, (O2003-K2003)/365)) )</f>
        <v/>
      </c>
      <c r="T2003" s="38" t="str">
        <f aca="false">IF(ISBLANK(B2003),"",IF( ISBLANK(K2003), "" , IF( ISBLANK(O2003), ($Z$41-K2003)/365, (O2003-K2003)/365)) )</f>
        <v/>
      </c>
      <c r="U2003" s="38" t="str">
        <f aca="true">IF(ISBLANK(B2003),"",IF( ISBLANK(O2003), "", (TODAY()-O2003)/365))</f>
        <v/>
      </c>
      <c r="V2003" s="38" t="str">
        <f aca="false">IF(ISBLANK(B2003),"",IF( ISBLANK(O2003), "", ($Z$41-O2003)/365))</f>
        <v/>
      </c>
    </row>
    <row r="2004" customFormat="false" ht="15" hidden="false" customHeight="false" outlineLevel="0" collapsed="false">
      <c r="A2004" s="1" t="n">
        <v>2008</v>
      </c>
      <c r="B2004" s="28" t="n">
        <v>1201</v>
      </c>
      <c r="C2004" s="29"/>
      <c r="D2004" s="30" t="str">
        <f aca="false">CONCATENATE(E2004,", ",F2004,", кв-ры: ",H2004,", агр: ",I2004,", ",W2004)</f>
        <v>, , кв-ры: 3,13,23,33,43,53,, агр: , </v>
      </c>
      <c r="E2004" s="31"/>
      <c r="F2004" s="31"/>
      <c r="G2004" s="31"/>
      <c r="H2004" s="31" t="s">
        <v>79</v>
      </c>
      <c r="I2004" s="32"/>
      <c r="J2004" s="4"/>
      <c r="K2004" s="46"/>
      <c r="L2004" s="34" t="str">
        <f aca="false">IF(ISBLANK(K2004),"a","b")</f>
        <v>a</v>
      </c>
      <c r="M2004" s="34" t="str">
        <f aca="false">IF(ISBLANK(B2004),"",IF(L2004="b",K2004,IF(L2004="a","")))</f>
        <v/>
      </c>
      <c r="N2004" s="35" t="n">
        <f aca="false">IF(ISBLANK(B2004),"",IF( ISBLANK(K2004), , IF( ISBLANK(O2004), 1,) ))</f>
        <v>0</v>
      </c>
      <c r="O2004" s="44"/>
      <c r="P2004" s="37" t="str">
        <f aca="false">IF(ISBLANK(O2004),"a","b")</f>
        <v>a</v>
      </c>
      <c r="Q2004" s="34" t="str">
        <f aca="false">IF(ISBLANK(B2004),"",IF(P2004="b",O2004,IF(P2004="a","")))</f>
        <v/>
      </c>
      <c r="R2004" s="35" t="n">
        <f aca="false">IF(ISBLANK(B2004),"",IF( ISBLANK(O2004), , 1))</f>
        <v>0</v>
      </c>
      <c r="S2004" s="38" t="str">
        <f aca="true">IF(ISBLANK(B2004),"",IF( ISBLANK(K2004), "" , IF( ISBLANK(O2004), (TODAY()-K2004)/365, (O2004-K2004)/365)) )</f>
        <v/>
      </c>
      <c r="T2004" s="38" t="str">
        <f aca="false">IF(ISBLANK(B2004),"",IF( ISBLANK(K2004), "" , IF( ISBLANK(O2004), ($Z$41-K2004)/365, (O2004-K2004)/365)) )</f>
        <v/>
      </c>
      <c r="U2004" s="38" t="str">
        <f aca="true">IF(ISBLANK(B2004),"",IF( ISBLANK(O2004), "", (TODAY()-O2004)/365))</f>
        <v/>
      </c>
      <c r="V2004" s="38" t="str">
        <f aca="false">IF(ISBLANK(B2004),"",IF( ISBLANK(O2004), "", ($Z$41-O2004)/365))</f>
        <v/>
      </c>
    </row>
    <row r="2005" customFormat="false" ht="15" hidden="false" customHeight="false" outlineLevel="0" collapsed="false">
      <c r="A2005" s="1" t="n">
        <v>2009</v>
      </c>
      <c r="B2005" s="28" t="n">
        <v>1202</v>
      </c>
      <c r="C2005" s="29"/>
      <c r="D2005" s="30" t="str">
        <f aca="false">CONCATENATE(E2005,", ",F2005,", кв-ры: ",H2005,", агр: ",I2005,", ",W2005)</f>
        <v>, , кв-ры: 4,14,24,34,44,54,, агр: , </v>
      </c>
      <c r="E2005" s="31"/>
      <c r="F2005" s="31"/>
      <c r="G2005" s="31"/>
      <c r="H2005" s="31" t="s">
        <v>80</v>
      </c>
      <c r="I2005" s="32"/>
      <c r="J2005" s="4"/>
      <c r="K2005" s="46"/>
      <c r="L2005" s="34" t="str">
        <f aca="false">IF(ISBLANK(K2005),"a","b")</f>
        <v>a</v>
      </c>
      <c r="M2005" s="34" t="str">
        <f aca="false">IF(ISBLANK(B2005),"",IF(L2005="b",K2005,IF(L2005="a","")))</f>
        <v/>
      </c>
      <c r="N2005" s="35" t="n">
        <f aca="false">IF(ISBLANK(B2005),"",IF( ISBLANK(K2005), , IF( ISBLANK(O2005), 1,) ))</f>
        <v>0</v>
      </c>
      <c r="O2005" s="44"/>
      <c r="P2005" s="37" t="str">
        <f aca="false">IF(ISBLANK(O2005),"a","b")</f>
        <v>a</v>
      </c>
      <c r="Q2005" s="34" t="str">
        <f aca="false">IF(ISBLANK(B2005),"",IF(P2005="b",O2005,IF(P2005="a","")))</f>
        <v/>
      </c>
      <c r="R2005" s="35" t="n">
        <f aca="false">IF(ISBLANK(B2005),"",IF( ISBLANK(O2005), , 1))</f>
        <v>0</v>
      </c>
      <c r="S2005" s="38" t="str">
        <f aca="true">IF(ISBLANK(B2005),"",IF( ISBLANK(K2005), "" , IF( ISBLANK(O2005), (TODAY()-K2005)/365, (O2005-K2005)/365)) )</f>
        <v/>
      </c>
      <c r="T2005" s="38" t="str">
        <f aca="false">IF(ISBLANK(B2005),"",IF( ISBLANK(K2005), "" , IF( ISBLANK(O2005), ($Z$41-K2005)/365, (O2005-K2005)/365)) )</f>
        <v/>
      </c>
      <c r="U2005" s="38" t="str">
        <f aca="true">IF(ISBLANK(B2005),"",IF( ISBLANK(O2005), "", (TODAY()-O2005)/365))</f>
        <v/>
      </c>
      <c r="V2005" s="38" t="str">
        <f aca="false">IF(ISBLANK(B2005),"",IF( ISBLANK(O2005), "", ($Z$41-O2005)/365))</f>
        <v/>
      </c>
    </row>
    <row r="2006" customFormat="false" ht="15" hidden="false" customHeight="false" outlineLevel="0" collapsed="false">
      <c r="A2006" s="1" t="n">
        <v>2010</v>
      </c>
      <c r="B2006" s="28" t="n">
        <v>1203</v>
      </c>
      <c r="C2006" s="29"/>
      <c r="D2006" s="30" t="str">
        <f aca="false">CONCATENATE(E2006,", ",F2006,", кв-ры: ",H2006,", агр: ",I2006,", ",W2006)</f>
        <v>, , кв-ры: 5,15,25,35,45,55,, агр: , </v>
      </c>
      <c r="E2006" s="31"/>
      <c r="F2006" s="31"/>
      <c r="G2006" s="31"/>
      <c r="H2006" s="31" t="s">
        <v>54</v>
      </c>
      <c r="I2006" s="32"/>
      <c r="J2006" s="4"/>
      <c r="K2006" s="46"/>
      <c r="L2006" s="34" t="str">
        <f aca="false">IF(ISBLANK(K2006),"a","b")</f>
        <v>a</v>
      </c>
      <c r="M2006" s="34" t="str">
        <f aca="false">IF(ISBLANK(B2006),"",IF(L2006="b",K2006,IF(L2006="a","")))</f>
        <v/>
      </c>
      <c r="N2006" s="35" t="n">
        <f aca="false">IF(ISBLANK(B2006),"",IF( ISBLANK(K2006), , IF( ISBLANK(O2006), 1,) ))</f>
        <v>0</v>
      </c>
      <c r="O2006" s="44"/>
      <c r="P2006" s="37" t="str">
        <f aca="false">IF(ISBLANK(O2006),"a","b")</f>
        <v>a</v>
      </c>
      <c r="Q2006" s="34" t="str">
        <f aca="false">IF(ISBLANK(B2006),"",IF(P2006="b",O2006,IF(P2006="a","")))</f>
        <v/>
      </c>
      <c r="R2006" s="35" t="n">
        <f aca="false">IF(ISBLANK(B2006),"",IF( ISBLANK(O2006), , 1))</f>
        <v>0</v>
      </c>
      <c r="S2006" s="38" t="str">
        <f aca="true">IF(ISBLANK(B2006),"",IF( ISBLANK(K2006), "" , IF( ISBLANK(O2006), (TODAY()-K2006)/365, (O2006-K2006)/365)) )</f>
        <v/>
      </c>
      <c r="T2006" s="38" t="str">
        <f aca="false">IF(ISBLANK(B2006),"",IF( ISBLANK(K2006), "" , IF( ISBLANK(O2006), ($Z$41-K2006)/365, (O2006-K2006)/365)) )</f>
        <v/>
      </c>
      <c r="U2006" s="38" t="str">
        <f aca="true">IF(ISBLANK(B2006),"",IF( ISBLANK(O2006), "", (TODAY()-O2006)/365))</f>
        <v/>
      </c>
      <c r="V2006" s="38" t="str">
        <f aca="false">IF(ISBLANK(B2006),"",IF( ISBLANK(O2006), "", ($Z$41-O2006)/365))</f>
        <v/>
      </c>
    </row>
    <row r="2007" customFormat="false" ht="15" hidden="false" customHeight="false" outlineLevel="0" collapsed="false">
      <c r="A2007" s="1" t="n">
        <v>2011</v>
      </c>
      <c r="B2007" s="28" t="n">
        <v>1204</v>
      </c>
      <c r="C2007" s="29"/>
      <c r="D2007" s="30" t="str">
        <f aca="false">CONCATENATE(E2007,", ",F2007,", кв-ры: ",H2007,", агр: ",I2007,", ",W2007)</f>
        <v>, , кв-ры: 6,16,26,36,46,56,, агр: , </v>
      </c>
      <c r="E2007" s="31"/>
      <c r="F2007" s="31"/>
      <c r="G2007" s="31"/>
      <c r="H2007" s="31" t="s">
        <v>55</v>
      </c>
      <c r="I2007" s="32"/>
      <c r="J2007" s="4"/>
      <c r="K2007" s="46"/>
      <c r="L2007" s="34" t="str">
        <f aca="false">IF(ISBLANK(K2007),"a","b")</f>
        <v>a</v>
      </c>
      <c r="M2007" s="34" t="str">
        <f aca="false">IF(ISBLANK(B2007),"",IF(L2007="b",K2007,IF(L2007="a","")))</f>
        <v/>
      </c>
      <c r="N2007" s="35" t="n">
        <f aca="false">IF(ISBLANK(B2007),"",IF( ISBLANK(K2007), , IF( ISBLANK(O2007), 1,) ))</f>
        <v>0</v>
      </c>
      <c r="O2007" s="44"/>
      <c r="P2007" s="37" t="str">
        <f aca="false">IF(ISBLANK(O2007),"a","b")</f>
        <v>a</v>
      </c>
      <c r="Q2007" s="34" t="str">
        <f aca="false">IF(ISBLANK(B2007),"",IF(P2007="b",O2007,IF(P2007="a","")))</f>
        <v/>
      </c>
      <c r="R2007" s="35" t="n">
        <f aca="false">IF(ISBLANK(B2007),"",IF( ISBLANK(O2007), , 1))</f>
        <v>0</v>
      </c>
      <c r="S2007" s="38" t="str">
        <f aca="true">IF(ISBLANK(B2007),"",IF( ISBLANK(K2007), "" , IF( ISBLANK(O2007), (TODAY()-K2007)/365, (O2007-K2007)/365)) )</f>
        <v/>
      </c>
      <c r="T2007" s="38" t="str">
        <f aca="false">IF(ISBLANK(B2007),"",IF( ISBLANK(K2007), "" , IF( ISBLANK(O2007), ($Z$41-K2007)/365, (O2007-K2007)/365)) )</f>
        <v/>
      </c>
      <c r="U2007" s="38" t="str">
        <f aca="true">IF(ISBLANK(B2007),"",IF( ISBLANK(O2007), "", (TODAY()-O2007)/365))</f>
        <v/>
      </c>
      <c r="V2007" s="38" t="str">
        <f aca="false">IF(ISBLANK(B2007),"",IF( ISBLANK(O2007), "", ($Z$41-O2007)/365))</f>
        <v/>
      </c>
    </row>
    <row r="2008" customFormat="false" ht="15" hidden="false" customHeight="false" outlineLevel="0" collapsed="false">
      <c r="A2008" s="1" t="n">
        <v>2012</v>
      </c>
      <c r="B2008" s="28" t="n">
        <v>1205</v>
      </c>
      <c r="C2008" s="29"/>
      <c r="D2008" s="30" t="str">
        <f aca="false">CONCATENATE(E2008,", ",F2008,", кв-ры: ",H2008,", агр: ",I2008,", ",W2008)</f>
        <v>, , кв-ры: 7,17,27,37,47,57,, агр: , </v>
      </c>
      <c r="E2008" s="31"/>
      <c r="F2008" s="31"/>
      <c r="G2008" s="31"/>
      <c r="H2008" s="31" t="s">
        <v>56</v>
      </c>
      <c r="I2008" s="32"/>
      <c r="J2008" s="4"/>
      <c r="K2008" s="46"/>
      <c r="L2008" s="34" t="str">
        <f aca="false">IF(ISBLANK(K2008),"a","b")</f>
        <v>a</v>
      </c>
      <c r="M2008" s="34" t="str">
        <f aca="false">IF(ISBLANK(B2008),"",IF(L2008="b",K2008,IF(L2008="a","")))</f>
        <v/>
      </c>
      <c r="N2008" s="35" t="n">
        <f aca="false">IF(ISBLANK(B2008),"",IF( ISBLANK(K2008), , IF( ISBLANK(O2008), 1,) ))</f>
        <v>0</v>
      </c>
      <c r="O2008" s="44"/>
      <c r="P2008" s="37" t="str">
        <f aca="false">IF(ISBLANK(O2008),"a","b")</f>
        <v>a</v>
      </c>
      <c r="Q2008" s="34" t="str">
        <f aca="false">IF(ISBLANK(B2008),"",IF(P2008="b",O2008,IF(P2008="a","")))</f>
        <v/>
      </c>
      <c r="R2008" s="35" t="n">
        <f aca="false">IF(ISBLANK(B2008),"",IF( ISBLANK(O2008), , 1))</f>
        <v>0</v>
      </c>
      <c r="S2008" s="38" t="str">
        <f aca="true">IF(ISBLANK(B2008),"",IF( ISBLANK(K2008), "" , IF( ISBLANK(O2008), (TODAY()-K2008)/365, (O2008-K2008)/365)) )</f>
        <v/>
      </c>
      <c r="T2008" s="38" t="str">
        <f aca="false">IF(ISBLANK(B2008),"",IF( ISBLANK(K2008), "" , IF( ISBLANK(O2008), ($Z$41-K2008)/365, (O2008-K2008)/365)) )</f>
        <v/>
      </c>
      <c r="U2008" s="38" t="str">
        <f aca="true">IF(ISBLANK(B2008),"",IF( ISBLANK(O2008), "", (TODAY()-O2008)/365))</f>
        <v/>
      </c>
      <c r="V2008" s="38" t="str">
        <f aca="false">IF(ISBLANK(B2008),"",IF( ISBLANK(O2008), "", ($Z$41-O2008)/365))</f>
        <v/>
      </c>
    </row>
    <row r="2009" customFormat="false" ht="15" hidden="false" customHeight="false" outlineLevel="0" collapsed="false">
      <c r="A2009" s="1" t="n">
        <v>2013</v>
      </c>
      <c r="B2009" s="28" t="n">
        <v>1206</v>
      </c>
      <c r="C2009" s="29"/>
      <c r="D2009" s="30" t="str">
        <f aca="false">CONCATENATE(E2009,", ",F2009,", кв-ры: ",H2009,", агр: ",I2009,", ",W2009)</f>
        <v>, , кв-ры: 8,18,28,38,48,58,, агр: , </v>
      </c>
      <c r="E2009" s="31"/>
      <c r="F2009" s="31"/>
      <c r="G2009" s="31"/>
      <c r="H2009" s="31" t="s">
        <v>57</v>
      </c>
      <c r="I2009" s="32"/>
      <c r="J2009" s="4"/>
      <c r="K2009" s="46"/>
      <c r="L2009" s="34" t="str">
        <f aca="false">IF(ISBLANK(K2009),"a","b")</f>
        <v>a</v>
      </c>
      <c r="M2009" s="34" t="str">
        <f aca="false">IF(ISBLANK(B2009),"",IF(L2009="b",K2009,IF(L2009="a","")))</f>
        <v/>
      </c>
      <c r="N2009" s="35" t="n">
        <f aca="false">IF(ISBLANK(B2009),"",IF( ISBLANK(K2009), , IF( ISBLANK(O2009), 1,) ))</f>
        <v>0</v>
      </c>
      <c r="O2009" s="44"/>
      <c r="P2009" s="37" t="str">
        <f aca="false">IF(ISBLANK(O2009),"a","b")</f>
        <v>a</v>
      </c>
      <c r="Q2009" s="34" t="str">
        <f aca="false">IF(ISBLANK(B2009),"",IF(P2009="b",O2009,IF(P2009="a","")))</f>
        <v/>
      </c>
      <c r="R2009" s="35" t="n">
        <f aca="false">IF(ISBLANK(B2009),"",IF( ISBLANK(O2009), , 1))</f>
        <v>0</v>
      </c>
      <c r="S2009" s="38" t="str">
        <f aca="true">IF(ISBLANK(B2009),"",IF( ISBLANK(K2009), "" , IF( ISBLANK(O2009), (TODAY()-K2009)/365, (O2009-K2009)/365)) )</f>
        <v/>
      </c>
      <c r="T2009" s="38" t="str">
        <f aca="false">IF(ISBLANK(B2009),"",IF( ISBLANK(K2009), "" , IF( ISBLANK(O2009), ($Z$41-K2009)/365, (O2009-K2009)/365)) )</f>
        <v/>
      </c>
      <c r="U2009" s="38" t="str">
        <f aca="true">IF(ISBLANK(B2009),"",IF( ISBLANK(O2009), "", (TODAY()-O2009)/365))</f>
        <v/>
      </c>
      <c r="V2009" s="38" t="str">
        <f aca="false">IF(ISBLANK(B2009),"",IF( ISBLANK(O2009), "", ($Z$41-O2009)/365))</f>
        <v/>
      </c>
    </row>
    <row r="2010" customFormat="false" ht="15" hidden="false" customHeight="false" outlineLevel="0" collapsed="false">
      <c r="A2010" s="1" t="n">
        <v>2014</v>
      </c>
      <c r="B2010" s="28" t="n">
        <v>1207</v>
      </c>
      <c r="C2010" s="29"/>
      <c r="D2010" s="30" t="str">
        <f aca="false">CONCATENATE(E2010,", ",F2010,", кв-ры: ",H2010,", агр: ",I2010,", ",W2010)</f>
        <v>, , кв-ры: 9,19,29,39,49,59,, агр: , </v>
      </c>
      <c r="E2010" s="31"/>
      <c r="F2010" s="31"/>
      <c r="G2010" s="31"/>
      <c r="H2010" s="31" t="s">
        <v>58</v>
      </c>
      <c r="I2010" s="32"/>
      <c r="J2010" s="4"/>
      <c r="K2010" s="46"/>
      <c r="L2010" s="34" t="str">
        <f aca="false">IF(ISBLANK(K2010),"a","b")</f>
        <v>a</v>
      </c>
      <c r="M2010" s="34" t="str">
        <f aca="false">IF(ISBLANK(B2010),"",IF(L2010="b",K2010,IF(L2010="a","")))</f>
        <v/>
      </c>
      <c r="N2010" s="35" t="n">
        <f aca="false">IF(ISBLANK(B2010),"",IF( ISBLANK(K2010), , IF( ISBLANK(O2010), 1,) ))</f>
        <v>0</v>
      </c>
      <c r="O2010" s="44"/>
      <c r="P2010" s="37" t="str">
        <f aca="false">IF(ISBLANK(O2010),"a","b")</f>
        <v>a</v>
      </c>
      <c r="Q2010" s="34" t="str">
        <f aca="false">IF(ISBLANK(B2010),"",IF(P2010="b",O2010,IF(P2010="a","")))</f>
        <v/>
      </c>
      <c r="R2010" s="35" t="n">
        <f aca="false">IF(ISBLANK(B2010),"",IF( ISBLANK(O2010), , 1))</f>
        <v>0</v>
      </c>
      <c r="S2010" s="38" t="str">
        <f aca="true">IF(ISBLANK(B2010),"",IF( ISBLANK(K2010), "" , IF( ISBLANK(O2010), (TODAY()-K2010)/365, (O2010-K2010)/365)) )</f>
        <v/>
      </c>
      <c r="T2010" s="38" t="str">
        <f aca="false">IF(ISBLANK(B2010),"",IF( ISBLANK(K2010), "" , IF( ISBLANK(O2010), ($Z$41-K2010)/365, (O2010-K2010)/365)) )</f>
        <v/>
      </c>
      <c r="U2010" s="38" t="str">
        <f aca="true">IF(ISBLANK(B2010),"",IF( ISBLANK(O2010), "", (TODAY()-O2010)/365))</f>
        <v/>
      </c>
      <c r="V2010" s="38" t="str">
        <f aca="false">IF(ISBLANK(B2010),"",IF( ISBLANK(O2010), "", ($Z$41-O2010)/365))</f>
        <v/>
      </c>
    </row>
    <row r="2011" customFormat="false" ht="15" hidden="false" customHeight="false" outlineLevel="0" collapsed="false">
      <c r="A2011" s="1" t="n">
        <v>2015</v>
      </c>
      <c r="B2011" s="28" t="n">
        <v>1208</v>
      </c>
      <c r="C2011" s="29"/>
      <c r="D2011" s="30" t="str">
        <f aca="false">CONCATENATE(E2011,", ",F2011,", кв-ры: ",H2011,", агр: ",I2011,", ",W2011)</f>
        <v>, , кв-ры: 10,20,30,40,50,60,, агр: , </v>
      </c>
      <c r="E2011" s="31"/>
      <c r="F2011" s="31"/>
      <c r="G2011" s="31"/>
      <c r="H2011" s="31" t="s">
        <v>59</v>
      </c>
      <c r="I2011" s="32"/>
      <c r="J2011" s="4"/>
      <c r="K2011" s="46"/>
      <c r="L2011" s="34" t="str">
        <f aca="false">IF(ISBLANK(K2011),"a","b")</f>
        <v>a</v>
      </c>
      <c r="M2011" s="34" t="str">
        <f aca="false">IF(ISBLANK(B2011),"",IF(L2011="b",K2011,IF(L2011="a","")))</f>
        <v/>
      </c>
      <c r="N2011" s="35" t="n">
        <f aca="false">IF(ISBLANK(B2011),"",IF( ISBLANK(K2011), , IF( ISBLANK(O2011), 1,) ))</f>
        <v>0</v>
      </c>
      <c r="O2011" s="44"/>
      <c r="P2011" s="37" t="str">
        <f aca="false">IF(ISBLANK(O2011),"a","b")</f>
        <v>a</v>
      </c>
      <c r="Q2011" s="34" t="str">
        <f aca="false">IF(ISBLANK(B2011),"",IF(P2011="b",O2011,IF(P2011="a","")))</f>
        <v/>
      </c>
      <c r="R2011" s="35" t="n">
        <f aca="false">IF(ISBLANK(B2011),"",IF( ISBLANK(O2011), , 1))</f>
        <v>0</v>
      </c>
      <c r="S2011" s="38" t="str">
        <f aca="true">IF(ISBLANK(B2011),"",IF( ISBLANK(K2011), "" , IF( ISBLANK(O2011), (TODAY()-K2011)/365, (O2011-K2011)/365)) )</f>
        <v/>
      </c>
      <c r="T2011" s="38" t="str">
        <f aca="false">IF(ISBLANK(B2011),"",IF( ISBLANK(K2011), "" , IF( ISBLANK(O2011), ($Z$41-K2011)/365, (O2011-K2011)/365)) )</f>
        <v/>
      </c>
      <c r="U2011" s="38" t="str">
        <f aca="true">IF(ISBLANK(B2011),"",IF( ISBLANK(O2011), "", (TODAY()-O2011)/365))</f>
        <v/>
      </c>
      <c r="V2011" s="38" t="str">
        <f aca="false">IF(ISBLANK(B2011),"",IF( ISBLANK(O2011), "", ($Z$41-O2011)/365))</f>
        <v/>
      </c>
    </row>
    <row r="2012" customFormat="false" ht="15" hidden="false" customHeight="false" outlineLevel="0" collapsed="false">
      <c r="A2012" s="1" t="n">
        <v>2016</v>
      </c>
      <c r="B2012" s="28" t="n">
        <v>1209</v>
      </c>
      <c r="C2012" s="29" t="n">
        <v>22</v>
      </c>
      <c r="D2012" s="30" t="str">
        <f aca="false">CONCATENATE(E2012,", ",F2012,", кв-ры: ",H2012,", агр: ",I2012,", ",W2012)</f>
        <v> Гоголя, 28, кв-ры: 1,11,21,31,41,51,, агр: , </v>
      </c>
      <c r="E2012" s="31" t="s">
        <v>298</v>
      </c>
      <c r="F2012" s="31" t="n">
        <v>28</v>
      </c>
      <c r="G2012" s="31" t="n">
        <v>60</v>
      </c>
      <c r="H2012" s="31" t="s">
        <v>77</v>
      </c>
      <c r="I2012" s="32"/>
      <c r="J2012" s="4"/>
      <c r="K2012" s="46"/>
      <c r="L2012" s="34" t="str">
        <f aca="false">IF(ISBLANK(K2012),"a","b")</f>
        <v>a</v>
      </c>
      <c r="M2012" s="34" t="str">
        <f aca="false">IF(ISBLANK(B2012),"",IF(L2012="b",K2012,IF(L2012="a","")))</f>
        <v/>
      </c>
      <c r="N2012" s="35" t="n">
        <f aca="false">IF(ISBLANK(B2012),"",IF( ISBLANK(K2012), , IF( ISBLANK(O2012), 1,) ))</f>
        <v>0</v>
      </c>
      <c r="O2012" s="44"/>
      <c r="P2012" s="37" t="str">
        <f aca="false">IF(ISBLANK(O2012),"a","b")</f>
        <v>a</v>
      </c>
      <c r="Q2012" s="34" t="str">
        <f aca="false">IF(ISBLANK(B2012),"",IF(P2012="b",O2012,IF(P2012="a","")))</f>
        <v/>
      </c>
      <c r="R2012" s="35" t="n">
        <f aca="false">IF(ISBLANK(B2012),"",IF( ISBLANK(O2012), , 1))</f>
        <v>0</v>
      </c>
      <c r="S2012" s="38" t="str">
        <f aca="true">IF(ISBLANK(B2012),"",IF( ISBLANK(K2012), "" , IF( ISBLANK(O2012), (TODAY()-K2012)/365, (O2012-K2012)/365)) )</f>
        <v/>
      </c>
      <c r="T2012" s="38" t="str">
        <f aca="false">IF(ISBLANK(B2012),"",IF( ISBLANK(K2012), "" , IF( ISBLANK(O2012), ($Z$41-K2012)/365, (O2012-K2012)/365)) )</f>
        <v/>
      </c>
      <c r="U2012" s="38" t="str">
        <f aca="true">IF(ISBLANK(B2012),"",IF( ISBLANK(O2012), "", (TODAY()-O2012)/365))</f>
        <v/>
      </c>
      <c r="V2012" s="38" t="str">
        <f aca="false">IF(ISBLANK(B2012),"",IF( ISBLANK(O2012), "", ($Z$41-O2012)/365))</f>
        <v/>
      </c>
    </row>
    <row r="2013" customFormat="false" ht="15" hidden="false" customHeight="false" outlineLevel="0" collapsed="false">
      <c r="A2013" s="1" t="n">
        <v>2017</v>
      </c>
      <c r="B2013" s="28" t="n">
        <v>1210</v>
      </c>
      <c r="C2013" s="29"/>
      <c r="D2013" s="30" t="str">
        <f aca="false">CONCATENATE(E2013,", ",F2013,", кв-ры: ",H2013,", агр: ",I2013,", ",W2013)</f>
        <v>, , кв-ры: 2,12,22,32,42,52,, агр: , </v>
      </c>
      <c r="E2013" s="31"/>
      <c r="F2013" s="31"/>
      <c r="G2013" s="31"/>
      <c r="H2013" s="31" t="s">
        <v>78</v>
      </c>
      <c r="I2013" s="32"/>
      <c r="J2013" s="4"/>
      <c r="K2013" s="46"/>
      <c r="L2013" s="34" t="str">
        <f aca="false">IF(ISBLANK(K2013),"a","b")</f>
        <v>a</v>
      </c>
      <c r="M2013" s="34" t="str">
        <f aca="false">IF(ISBLANK(B2013),"",IF(L2013="b",K2013,IF(L2013="a","")))</f>
        <v/>
      </c>
      <c r="N2013" s="35" t="n">
        <f aca="false">IF(ISBLANK(B2013),"",IF( ISBLANK(K2013), , IF( ISBLANK(O2013), 1,) ))</f>
        <v>0</v>
      </c>
      <c r="O2013" s="44"/>
      <c r="P2013" s="37" t="str">
        <f aca="false">IF(ISBLANK(O2013),"a","b")</f>
        <v>a</v>
      </c>
      <c r="Q2013" s="34" t="str">
        <f aca="false">IF(ISBLANK(B2013),"",IF(P2013="b",O2013,IF(P2013="a","")))</f>
        <v/>
      </c>
      <c r="R2013" s="35" t="n">
        <f aca="false">IF(ISBLANK(B2013),"",IF( ISBLANK(O2013), , 1))</f>
        <v>0</v>
      </c>
      <c r="S2013" s="38" t="str">
        <f aca="true">IF(ISBLANK(B2013),"",IF( ISBLANK(K2013), "" , IF( ISBLANK(O2013), (TODAY()-K2013)/365, (O2013-K2013)/365)) )</f>
        <v/>
      </c>
      <c r="T2013" s="38" t="str">
        <f aca="false">IF(ISBLANK(B2013),"",IF( ISBLANK(K2013), "" , IF( ISBLANK(O2013), ($Z$41-K2013)/365, (O2013-K2013)/365)) )</f>
        <v/>
      </c>
      <c r="U2013" s="38" t="str">
        <f aca="true">IF(ISBLANK(B2013),"",IF( ISBLANK(O2013), "", (TODAY()-O2013)/365))</f>
        <v/>
      </c>
      <c r="V2013" s="38" t="str">
        <f aca="false">IF(ISBLANK(B2013),"",IF( ISBLANK(O2013), "", ($Z$41-O2013)/365))</f>
        <v/>
      </c>
    </row>
    <row r="2014" customFormat="false" ht="15" hidden="false" customHeight="false" outlineLevel="0" collapsed="false">
      <c r="A2014" s="1" t="n">
        <v>2018</v>
      </c>
      <c r="B2014" s="28" t="n">
        <v>1211</v>
      </c>
      <c r="C2014" s="29"/>
      <c r="D2014" s="30" t="str">
        <f aca="false">CONCATENATE(E2014,", ",F2014,", кв-ры: ",H2014,", агр: ",I2014,", ",W2014)</f>
        <v>, , кв-ры: 3,13,23,33,43,53,, агр: , </v>
      </c>
      <c r="E2014" s="31"/>
      <c r="F2014" s="31"/>
      <c r="G2014" s="31"/>
      <c r="H2014" s="31" t="s">
        <v>79</v>
      </c>
      <c r="I2014" s="32"/>
      <c r="J2014" s="4"/>
      <c r="K2014" s="46"/>
      <c r="L2014" s="34" t="str">
        <f aca="false">IF(ISBLANK(K2014),"a","b")</f>
        <v>a</v>
      </c>
      <c r="M2014" s="34" t="str">
        <f aca="false">IF(ISBLANK(B2014),"",IF(L2014="b",K2014,IF(L2014="a","")))</f>
        <v/>
      </c>
      <c r="N2014" s="35" t="n">
        <f aca="false">IF(ISBLANK(B2014),"",IF( ISBLANK(K2014), , IF( ISBLANK(O2014), 1,) ))</f>
        <v>0</v>
      </c>
      <c r="O2014" s="44"/>
      <c r="P2014" s="37" t="str">
        <f aca="false">IF(ISBLANK(O2014),"a","b")</f>
        <v>a</v>
      </c>
      <c r="Q2014" s="34" t="str">
        <f aca="false">IF(ISBLANK(B2014),"",IF(P2014="b",O2014,IF(P2014="a","")))</f>
        <v/>
      </c>
      <c r="R2014" s="35" t="n">
        <f aca="false">IF(ISBLANK(B2014),"",IF( ISBLANK(O2014), , 1))</f>
        <v>0</v>
      </c>
      <c r="S2014" s="38" t="str">
        <f aca="true">IF(ISBLANK(B2014),"",IF( ISBLANK(K2014), "" , IF( ISBLANK(O2014), (TODAY()-K2014)/365, (O2014-K2014)/365)) )</f>
        <v/>
      </c>
      <c r="T2014" s="38" t="str">
        <f aca="false">IF(ISBLANK(B2014),"",IF( ISBLANK(K2014), "" , IF( ISBLANK(O2014), ($Z$41-K2014)/365, (O2014-K2014)/365)) )</f>
        <v/>
      </c>
      <c r="U2014" s="38" t="str">
        <f aca="true">IF(ISBLANK(B2014),"",IF( ISBLANK(O2014), "", (TODAY()-O2014)/365))</f>
        <v/>
      </c>
      <c r="V2014" s="38" t="str">
        <f aca="false">IF(ISBLANK(B2014),"",IF( ISBLANK(O2014), "", ($Z$41-O2014)/365))</f>
        <v/>
      </c>
    </row>
    <row r="2015" customFormat="false" ht="15" hidden="false" customHeight="false" outlineLevel="0" collapsed="false">
      <c r="A2015" s="1" t="n">
        <v>2019</v>
      </c>
      <c r="B2015" s="28" t="n">
        <v>1212</v>
      </c>
      <c r="C2015" s="29"/>
      <c r="D2015" s="30" t="str">
        <f aca="false">CONCATENATE(E2015,", ",F2015,", кв-ры: ",H2015,", агр: ",I2015,", ",W2015)</f>
        <v>, , кв-ры: 4,14,24,34,44,54,, агр: , </v>
      </c>
      <c r="E2015" s="31"/>
      <c r="F2015" s="31"/>
      <c r="G2015" s="31"/>
      <c r="H2015" s="31" t="s">
        <v>80</v>
      </c>
      <c r="I2015" s="32"/>
      <c r="J2015" s="4"/>
      <c r="K2015" s="46"/>
      <c r="L2015" s="34" t="str">
        <f aca="false">IF(ISBLANK(K2015),"a","b")</f>
        <v>a</v>
      </c>
      <c r="M2015" s="34" t="str">
        <f aca="false">IF(ISBLANK(B2015),"",IF(L2015="b",K2015,IF(L2015="a","")))</f>
        <v/>
      </c>
      <c r="N2015" s="35" t="n">
        <f aca="false">IF(ISBLANK(B2015),"",IF( ISBLANK(K2015), , IF( ISBLANK(O2015), 1,) ))</f>
        <v>0</v>
      </c>
      <c r="O2015" s="44"/>
      <c r="P2015" s="37" t="str">
        <f aca="false">IF(ISBLANK(O2015),"a","b")</f>
        <v>a</v>
      </c>
      <c r="Q2015" s="34" t="str">
        <f aca="false">IF(ISBLANK(B2015),"",IF(P2015="b",O2015,IF(P2015="a","")))</f>
        <v/>
      </c>
      <c r="R2015" s="35" t="n">
        <f aca="false">IF(ISBLANK(B2015),"",IF( ISBLANK(O2015), , 1))</f>
        <v>0</v>
      </c>
      <c r="S2015" s="38" t="str">
        <f aca="true">IF(ISBLANK(B2015),"",IF( ISBLANK(K2015), "" , IF( ISBLANK(O2015), (TODAY()-K2015)/365, (O2015-K2015)/365)) )</f>
        <v/>
      </c>
      <c r="T2015" s="38" t="str">
        <f aca="false">IF(ISBLANK(B2015),"",IF( ISBLANK(K2015), "" , IF( ISBLANK(O2015), ($Z$41-K2015)/365, (O2015-K2015)/365)) )</f>
        <v/>
      </c>
      <c r="U2015" s="38" t="str">
        <f aca="true">IF(ISBLANK(B2015),"",IF( ISBLANK(O2015), "", (TODAY()-O2015)/365))</f>
        <v/>
      </c>
      <c r="V2015" s="38" t="str">
        <f aca="false">IF(ISBLANK(B2015),"",IF( ISBLANK(O2015), "", ($Z$41-O2015)/365))</f>
        <v/>
      </c>
    </row>
    <row r="2016" customFormat="false" ht="15" hidden="false" customHeight="false" outlineLevel="0" collapsed="false">
      <c r="A2016" s="1" t="n">
        <v>2020</v>
      </c>
      <c r="B2016" s="28" t="n">
        <v>1213</v>
      </c>
      <c r="C2016" s="29"/>
      <c r="D2016" s="30" t="str">
        <f aca="false">CONCATENATE(E2016,", ",F2016,", кв-ры: ",H2016,", агр: ",I2016,", ",W2016)</f>
        <v>, , кв-ры: 5,15,25,35,45,55,, агр: , </v>
      </c>
      <c r="E2016" s="31"/>
      <c r="F2016" s="31"/>
      <c r="G2016" s="31"/>
      <c r="H2016" s="31" t="s">
        <v>54</v>
      </c>
      <c r="I2016" s="32"/>
      <c r="J2016" s="4"/>
      <c r="K2016" s="46"/>
      <c r="L2016" s="34" t="str">
        <f aca="false">IF(ISBLANK(K2016),"a","b")</f>
        <v>a</v>
      </c>
      <c r="M2016" s="34" t="str">
        <f aca="false">IF(ISBLANK(B2016),"",IF(L2016="b",K2016,IF(L2016="a","")))</f>
        <v/>
      </c>
      <c r="N2016" s="35" t="n">
        <f aca="false">IF(ISBLANK(B2016),"",IF( ISBLANK(K2016), , IF( ISBLANK(O2016), 1,) ))</f>
        <v>0</v>
      </c>
      <c r="O2016" s="44"/>
      <c r="P2016" s="37" t="str">
        <f aca="false">IF(ISBLANK(O2016),"a","b")</f>
        <v>a</v>
      </c>
      <c r="Q2016" s="34" t="str">
        <f aca="false">IF(ISBLANK(B2016),"",IF(P2016="b",O2016,IF(P2016="a","")))</f>
        <v/>
      </c>
      <c r="R2016" s="35" t="n">
        <f aca="false">IF(ISBLANK(B2016),"",IF( ISBLANK(O2016), , 1))</f>
        <v>0</v>
      </c>
      <c r="S2016" s="38" t="str">
        <f aca="true">IF(ISBLANK(B2016),"",IF( ISBLANK(K2016), "" , IF( ISBLANK(O2016), (TODAY()-K2016)/365, (O2016-K2016)/365)) )</f>
        <v/>
      </c>
      <c r="T2016" s="38" t="str">
        <f aca="false">IF(ISBLANK(B2016),"",IF( ISBLANK(K2016), "" , IF( ISBLANK(O2016), ($Z$41-K2016)/365, (O2016-K2016)/365)) )</f>
        <v/>
      </c>
      <c r="U2016" s="38" t="str">
        <f aca="true">IF(ISBLANK(B2016),"",IF( ISBLANK(O2016), "", (TODAY()-O2016)/365))</f>
        <v/>
      </c>
      <c r="V2016" s="38" t="str">
        <f aca="false">IF(ISBLANK(B2016),"",IF( ISBLANK(O2016), "", ($Z$41-O2016)/365))</f>
        <v/>
      </c>
    </row>
    <row r="2017" customFormat="false" ht="15" hidden="false" customHeight="false" outlineLevel="0" collapsed="false">
      <c r="A2017" s="1" t="n">
        <v>2021</v>
      </c>
      <c r="B2017" s="28" t="n">
        <v>1214</v>
      </c>
      <c r="C2017" s="29"/>
      <c r="D2017" s="30" t="str">
        <f aca="false">CONCATENATE(E2017,", ",F2017,", кв-ры: ",H2017,", агр: ",I2017,", ",W2017)</f>
        <v>, , кв-ры: 6,16,26,36,46,56,, агр: , </v>
      </c>
      <c r="E2017" s="31"/>
      <c r="F2017" s="31"/>
      <c r="G2017" s="31"/>
      <c r="H2017" s="31" t="s">
        <v>55</v>
      </c>
      <c r="I2017" s="32"/>
      <c r="J2017" s="4"/>
      <c r="K2017" s="46"/>
      <c r="L2017" s="34" t="str">
        <f aca="false">IF(ISBLANK(K2017),"a","b")</f>
        <v>a</v>
      </c>
      <c r="M2017" s="34" t="str">
        <f aca="false">IF(ISBLANK(B2017),"",IF(L2017="b",K2017,IF(L2017="a","")))</f>
        <v/>
      </c>
      <c r="N2017" s="35" t="n">
        <f aca="false">IF(ISBLANK(B2017),"",IF( ISBLANK(K2017), , IF( ISBLANK(O2017), 1,) ))</f>
        <v>0</v>
      </c>
      <c r="O2017" s="44"/>
      <c r="P2017" s="37" t="str">
        <f aca="false">IF(ISBLANK(O2017),"a","b")</f>
        <v>a</v>
      </c>
      <c r="Q2017" s="34" t="str">
        <f aca="false">IF(ISBLANK(B2017),"",IF(P2017="b",O2017,IF(P2017="a","")))</f>
        <v/>
      </c>
      <c r="R2017" s="35" t="n">
        <f aca="false">IF(ISBLANK(B2017),"",IF( ISBLANK(O2017), , 1))</f>
        <v>0</v>
      </c>
      <c r="S2017" s="38" t="str">
        <f aca="true">IF(ISBLANK(B2017),"",IF( ISBLANK(K2017), "" , IF( ISBLANK(O2017), (TODAY()-K2017)/365, (O2017-K2017)/365)) )</f>
        <v/>
      </c>
      <c r="T2017" s="38" t="str">
        <f aca="false">IF(ISBLANK(B2017),"",IF( ISBLANK(K2017), "" , IF( ISBLANK(O2017), ($Z$41-K2017)/365, (O2017-K2017)/365)) )</f>
        <v/>
      </c>
      <c r="U2017" s="38" t="str">
        <f aca="true">IF(ISBLANK(B2017),"",IF( ISBLANK(O2017), "", (TODAY()-O2017)/365))</f>
        <v/>
      </c>
      <c r="V2017" s="38" t="str">
        <f aca="false">IF(ISBLANK(B2017),"",IF( ISBLANK(O2017), "", ($Z$41-O2017)/365))</f>
        <v/>
      </c>
    </row>
    <row r="2018" customFormat="false" ht="15" hidden="false" customHeight="false" outlineLevel="0" collapsed="false">
      <c r="A2018" s="1" t="n">
        <v>2022</v>
      </c>
      <c r="B2018" s="28" t="n">
        <v>1215</v>
      </c>
      <c r="C2018" s="29"/>
      <c r="D2018" s="30" t="str">
        <f aca="false">CONCATENATE(E2018,", ",F2018,", кв-ры: ",H2018,", агр: ",I2018,", ",W2018)</f>
        <v>, , кв-ры: 7,17,27,37,47,57,, агр: , </v>
      </c>
      <c r="E2018" s="31"/>
      <c r="F2018" s="31"/>
      <c r="G2018" s="31"/>
      <c r="H2018" s="31" t="s">
        <v>56</v>
      </c>
      <c r="I2018" s="32"/>
      <c r="J2018" s="4"/>
      <c r="K2018" s="46"/>
      <c r="L2018" s="34" t="str">
        <f aca="false">IF(ISBLANK(K2018),"a","b")</f>
        <v>a</v>
      </c>
      <c r="M2018" s="34" t="str">
        <f aca="false">IF(ISBLANK(B2018),"",IF(L2018="b",K2018,IF(L2018="a","")))</f>
        <v/>
      </c>
      <c r="N2018" s="35" t="n">
        <f aca="false">IF(ISBLANK(B2018),"",IF( ISBLANK(K2018), , IF( ISBLANK(O2018), 1,) ))</f>
        <v>0</v>
      </c>
      <c r="O2018" s="44"/>
      <c r="P2018" s="37" t="str">
        <f aca="false">IF(ISBLANK(O2018),"a","b")</f>
        <v>a</v>
      </c>
      <c r="Q2018" s="34" t="str">
        <f aca="false">IF(ISBLANK(B2018),"",IF(P2018="b",O2018,IF(P2018="a","")))</f>
        <v/>
      </c>
      <c r="R2018" s="35" t="n">
        <f aca="false">IF(ISBLANK(B2018),"",IF( ISBLANK(O2018), , 1))</f>
        <v>0</v>
      </c>
      <c r="S2018" s="38" t="str">
        <f aca="true">IF(ISBLANK(B2018),"",IF( ISBLANK(K2018), "" , IF( ISBLANK(O2018), (TODAY()-K2018)/365, (O2018-K2018)/365)) )</f>
        <v/>
      </c>
      <c r="T2018" s="38" t="str">
        <f aca="false">IF(ISBLANK(B2018),"",IF( ISBLANK(K2018), "" , IF( ISBLANK(O2018), ($Z$41-K2018)/365, (O2018-K2018)/365)) )</f>
        <v/>
      </c>
      <c r="U2018" s="38" t="str">
        <f aca="true">IF(ISBLANK(B2018),"",IF( ISBLANK(O2018), "", (TODAY()-O2018)/365))</f>
        <v/>
      </c>
      <c r="V2018" s="38" t="str">
        <f aca="false">IF(ISBLANK(B2018),"",IF( ISBLANK(O2018), "", ($Z$41-O2018)/365))</f>
        <v/>
      </c>
    </row>
    <row r="2019" customFormat="false" ht="15" hidden="false" customHeight="false" outlineLevel="0" collapsed="false">
      <c r="A2019" s="1" t="n">
        <v>2023</v>
      </c>
      <c r="B2019" s="28" t="n">
        <v>1216</v>
      </c>
      <c r="C2019" s="29"/>
      <c r="D2019" s="30" t="str">
        <f aca="false">CONCATENATE(E2019,", ",F2019,", кв-ры: ",H2019,", агр: ",I2019,", ",W2019)</f>
        <v>, , кв-ры: 8,18,28,38,48,58,, агр: , </v>
      </c>
      <c r="E2019" s="31"/>
      <c r="F2019" s="31"/>
      <c r="G2019" s="31"/>
      <c r="H2019" s="31" t="s">
        <v>57</v>
      </c>
      <c r="I2019" s="32"/>
      <c r="J2019" s="4"/>
      <c r="K2019" s="46"/>
      <c r="L2019" s="34" t="str">
        <f aca="false">IF(ISBLANK(K2019),"a","b")</f>
        <v>a</v>
      </c>
      <c r="M2019" s="34" t="str">
        <f aca="false">IF(ISBLANK(B2019),"",IF(L2019="b",K2019,IF(L2019="a","")))</f>
        <v/>
      </c>
      <c r="N2019" s="35" t="n">
        <f aca="false">IF(ISBLANK(B2019),"",IF( ISBLANK(K2019), , IF( ISBLANK(O2019), 1,) ))</f>
        <v>0</v>
      </c>
      <c r="O2019" s="44"/>
      <c r="P2019" s="37" t="str">
        <f aca="false">IF(ISBLANK(O2019),"a","b")</f>
        <v>a</v>
      </c>
      <c r="Q2019" s="34" t="str">
        <f aca="false">IF(ISBLANK(B2019),"",IF(P2019="b",O2019,IF(P2019="a","")))</f>
        <v/>
      </c>
      <c r="R2019" s="35" t="n">
        <f aca="false">IF(ISBLANK(B2019),"",IF( ISBLANK(O2019), , 1))</f>
        <v>0</v>
      </c>
      <c r="S2019" s="38" t="str">
        <f aca="true">IF(ISBLANK(B2019),"",IF( ISBLANK(K2019), "" , IF( ISBLANK(O2019), (TODAY()-K2019)/365, (O2019-K2019)/365)) )</f>
        <v/>
      </c>
      <c r="T2019" s="38" t="str">
        <f aca="false">IF(ISBLANK(B2019),"",IF( ISBLANK(K2019), "" , IF( ISBLANK(O2019), ($Z$41-K2019)/365, (O2019-K2019)/365)) )</f>
        <v/>
      </c>
      <c r="U2019" s="38" t="str">
        <f aca="true">IF(ISBLANK(B2019),"",IF( ISBLANK(O2019), "", (TODAY()-O2019)/365))</f>
        <v/>
      </c>
      <c r="V2019" s="38" t="str">
        <f aca="false">IF(ISBLANK(B2019),"",IF( ISBLANK(O2019), "", ($Z$41-O2019)/365))</f>
        <v/>
      </c>
    </row>
    <row r="2020" customFormat="false" ht="15" hidden="false" customHeight="false" outlineLevel="0" collapsed="false">
      <c r="A2020" s="1" t="n">
        <v>2024</v>
      </c>
      <c r="B2020" s="28" t="n">
        <v>1217</v>
      </c>
      <c r="C2020" s="29"/>
      <c r="D2020" s="30" t="str">
        <f aca="false">CONCATENATE(E2020,", ",F2020,", кв-ры: ",H2020,", агр: ",I2020,", ",W2020)</f>
        <v>, , кв-ры: 9,19,29,39,49,59,, агр: , </v>
      </c>
      <c r="E2020" s="31"/>
      <c r="F2020" s="31"/>
      <c r="G2020" s="31"/>
      <c r="H2020" s="31" t="s">
        <v>58</v>
      </c>
      <c r="I2020" s="32"/>
      <c r="J2020" s="4"/>
      <c r="K2020" s="46"/>
      <c r="L2020" s="34" t="str">
        <f aca="false">IF(ISBLANK(K2020),"a","b")</f>
        <v>a</v>
      </c>
      <c r="M2020" s="34" t="str">
        <f aca="false">IF(ISBLANK(B2020),"",IF(L2020="b",K2020,IF(L2020="a","")))</f>
        <v/>
      </c>
      <c r="N2020" s="35" t="n">
        <f aca="false">IF(ISBLANK(B2020),"",IF( ISBLANK(K2020), , IF( ISBLANK(O2020), 1,) ))</f>
        <v>0</v>
      </c>
      <c r="O2020" s="44"/>
      <c r="P2020" s="37" t="str">
        <f aca="false">IF(ISBLANK(O2020),"a","b")</f>
        <v>a</v>
      </c>
      <c r="Q2020" s="34" t="str">
        <f aca="false">IF(ISBLANK(B2020),"",IF(P2020="b",O2020,IF(P2020="a","")))</f>
        <v/>
      </c>
      <c r="R2020" s="35" t="n">
        <f aca="false">IF(ISBLANK(B2020),"",IF( ISBLANK(O2020), , 1))</f>
        <v>0</v>
      </c>
      <c r="S2020" s="38" t="str">
        <f aca="true">IF(ISBLANK(B2020),"",IF( ISBLANK(K2020), "" , IF( ISBLANK(O2020), (TODAY()-K2020)/365, (O2020-K2020)/365)) )</f>
        <v/>
      </c>
      <c r="T2020" s="38" t="str">
        <f aca="false">IF(ISBLANK(B2020),"",IF( ISBLANK(K2020), "" , IF( ISBLANK(O2020), ($Z$41-K2020)/365, (O2020-K2020)/365)) )</f>
        <v/>
      </c>
      <c r="U2020" s="38" t="str">
        <f aca="true">IF(ISBLANK(B2020),"",IF( ISBLANK(O2020), "", (TODAY()-O2020)/365))</f>
        <v/>
      </c>
      <c r="V2020" s="38" t="str">
        <f aca="false">IF(ISBLANK(B2020),"",IF( ISBLANK(O2020), "", ($Z$41-O2020)/365))</f>
        <v/>
      </c>
    </row>
    <row r="2021" customFormat="false" ht="15" hidden="false" customHeight="false" outlineLevel="0" collapsed="false">
      <c r="A2021" s="1" t="n">
        <v>2025</v>
      </c>
      <c r="B2021" s="28" t="n">
        <v>1218</v>
      </c>
      <c r="C2021" s="29"/>
      <c r="D2021" s="30" t="str">
        <f aca="false">CONCATENATE(E2021,", ",F2021,", кв-ры: ",H2021,", агр: ",I2021,", ",W2021)</f>
        <v>, , кв-ры: 10,20,30,40,50,60,, агр: , </v>
      </c>
      <c r="E2021" s="31"/>
      <c r="F2021" s="31"/>
      <c r="G2021" s="31"/>
      <c r="H2021" s="31" t="s">
        <v>59</v>
      </c>
      <c r="I2021" s="32"/>
      <c r="J2021" s="4"/>
      <c r="K2021" s="46"/>
      <c r="L2021" s="34" t="str">
        <f aca="false">IF(ISBLANK(K2021),"a","b")</f>
        <v>a</v>
      </c>
      <c r="M2021" s="34" t="str">
        <f aca="false">IF(ISBLANK(B2021),"",IF(L2021="b",K2021,IF(L2021="a","")))</f>
        <v/>
      </c>
      <c r="N2021" s="35" t="n">
        <f aca="false">IF(ISBLANK(B2021),"",IF( ISBLANK(K2021), , IF( ISBLANK(O2021), 1,) ))</f>
        <v>0</v>
      </c>
      <c r="O2021" s="44"/>
      <c r="P2021" s="37" t="str">
        <f aca="false">IF(ISBLANK(O2021),"a","b")</f>
        <v>a</v>
      </c>
      <c r="Q2021" s="34" t="str">
        <f aca="false">IF(ISBLANK(B2021),"",IF(P2021="b",O2021,IF(P2021="a","")))</f>
        <v/>
      </c>
      <c r="R2021" s="35" t="n">
        <f aca="false">IF(ISBLANK(B2021),"",IF( ISBLANK(O2021), , 1))</f>
        <v>0</v>
      </c>
      <c r="S2021" s="38" t="str">
        <f aca="true">IF(ISBLANK(B2021),"",IF( ISBLANK(K2021), "" , IF( ISBLANK(O2021), (TODAY()-K2021)/365, (O2021-K2021)/365)) )</f>
        <v/>
      </c>
      <c r="T2021" s="38" t="str">
        <f aca="false">IF(ISBLANK(B2021),"",IF( ISBLANK(K2021), "" , IF( ISBLANK(O2021), ($Z$41-K2021)/365, (O2021-K2021)/365)) )</f>
        <v/>
      </c>
      <c r="U2021" s="38" t="str">
        <f aca="true">IF(ISBLANK(B2021),"",IF( ISBLANK(O2021), "", (TODAY()-O2021)/365))</f>
        <v/>
      </c>
      <c r="V2021" s="38" t="str">
        <f aca="false">IF(ISBLANK(B2021),"",IF( ISBLANK(O2021), "", ($Z$41-O2021)/365))</f>
        <v/>
      </c>
    </row>
    <row r="2022" customFormat="false" ht="15" hidden="false" customHeight="false" outlineLevel="0" collapsed="false">
      <c r="A2022" s="1" t="n">
        <v>2026</v>
      </c>
      <c r="B2022" s="28" t="n">
        <v>1219</v>
      </c>
      <c r="C2022" s="29" t="n">
        <v>23</v>
      </c>
      <c r="D2022" s="30" t="str">
        <f aca="false">CONCATENATE(E2022,", ",F2022,", кв-ры: ",H2022,", агр: ",I2022,", ",W2022)</f>
        <v> Гоголя, 30, кв-ры: 1,11,21,31,41,51,61,71,81,91,101,111,, агр: дом у всех на виду постоянное интенсивное движение в любое время., </v>
      </c>
      <c r="E2022" s="31" t="s">
        <v>298</v>
      </c>
      <c r="F2022" s="31" t="n">
        <v>30</v>
      </c>
      <c r="G2022" s="31" t="n">
        <v>120</v>
      </c>
      <c r="H2022" s="31" t="s">
        <v>109</v>
      </c>
      <c r="I2022" s="73" t="s">
        <v>309</v>
      </c>
      <c r="J2022" s="4"/>
      <c r="K2022" s="46"/>
      <c r="L2022" s="34" t="str">
        <f aca="false">IF(ISBLANK(K2022),"a","b")</f>
        <v>a</v>
      </c>
      <c r="M2022" s="34" t="str">
        <f aca="false">IF(ISBLANK(B2022),"",IF(L2022="b",K2022,IF(L2022="a","")))</f>
        <v/>
      </c>
      <c r="N2022" s="35" t="n">
        <f aca="false">IF(ISBLANK(B2022),"",IF( ISBLANK(K2022), , IF( ISBLANK(O2022), 1,) ))</f>
        <v>0</v>
      </c>
      <c r="O2022" s="44"/>
      <c r="P2022" s="37" t="str">
        <f aca="false">IF(ISBLANK(O2022),"a","b")</f>
        <v>a</v>
      </c>
      <c r="Q2022" s="34" t="str">
        <f aca="false">IF(ISBLANK(B2022),"",IF(P2022="b",O2022,IF(P2022="a","")))</f>
        <v/>
      </c>
      <c r="R2022" s="35" t="n">
        <f aca="false">IF(ISBLANK(B2022),"",IF( ISBLANK(O2022), , 1))</f>
        <v>0</v>
      </c>
      <c r="S2022" s="38" t="str">
        <f aca="true">IF(ISBLANK(B2022),"",IF( ISBLANK(K2022), "" , IF( ISBLANK(O2022), (TODAY()-K2022)/365, (O2022-K2022)/365)) )</f>
        <v/>
      </c>
      <c r="T2022" s="38" t="str">
        <f aca="false">IF(ISBLANK(B2022),"",IF( ISBLANK(K2022), "" , IF( ISBLANK(O2022), ($Z$41-K2022)/365, (O2022-K2022)/365)) )</f>
        <v/>
      </c>
      <c r="U2022" s="38" t="str">
        <f aca="true">IF(ISBLANK(B2022),"",IF( ISBLANK(O2022), "", (TODAY()-O2022)/365))</f>
        <v/>
      </c>
      <c r="V2022" s="38" t="str">
        <f aca="false">IF(ISBLANK(B2022),"",IF( ISBLANK(O2022), "", ($Z$41-O2022)/365))</f>
        <v/>
      </c>
    </row>
    <row r="2023" customFormat="false" ht="15" hidden="false" customHeight="false" outlineLevel="0" collapsed="false">
      <c r="A2023" s="1" t="n">
        <v>2027</v>
      </c>
      <c r="B2023" s="28" t="n">
        <v>1220</v>
      </c>
      <c r="C2023" s="29"/>
      <c r="D2023" s="30" t="str">
        <f aca="false">CONCATENATE(E2023,", ",F2023,", кв-ры: ",H2023,", агр: ",I2023,", ",W2023)</f>
        <v>, , кв-ры: 2,12,22,32,42,52,62,72,82,92,102,112,, агр: дом у всех на виду постоянное интенсивное движение в любое время., </v>
      </c>
      <c r="E2023" s="31"/>
      <c r="F2023" s="31"/>
      <c r="G2023" s="31"/>
      <c r="H2023" s="31" t="s">
        <v>110</v>
      </c>
      <c r="I2023" s="73" t="s">
        <v>309</v>
      </c>
      <c r="J2023" s="4"/>
      <c r="K2023" s="46"/>
      <c r="L2023" s="34" t="str">
        <f aca="false">IF(ISBLANK(K2023),"a","b")</f>
        <v>a</v>
      </c>
      <c r="M2023" s="34" t="str">
        <f aca="false">IF(ISBLANK(B2023),"",IF(L2023="b",K2023,IF(L2023="a","")))</f>
        <v/>
      </c>
      <c r="N2023" s="35" t="n">
        <f aca="false">IF(ISBLANK(B2023),"",IF( ISBLANK(K2023), , IF( ISBLANK(O2023), 1,) ))</f>
        <v>0</v>
      </c>
      <c r="O2023" s="44"/>
      <c r="P2023" s="37" t="str">
        <f aca="false">IF(ISBLANK(O2023),"a","b")</f>
        <v>a</v>
      </c>
      <c r="Q2023" s="34" t="str">
        <f aca="false">IF(ISBLANK(B2023),"",IF(P2023="b",O2023,IF(P2023="a","")))</f>
        <v/>
      </c>
      <c r="R2023" s="35" t="n">
        <f aca="false">IF(ISBLANK(B2023),"",IF( ISBLANK(O2023), , 1))</f>
        <v>0</v>
      </c>
      <c r="S2023" s="38" t="str">
        <f aca="true">IF(ISBLANK(B2023),"",IF( ISBLANK(K2023), "" , IF( ISBLANK(O2023), (TODAY()-K2023)/365, (O2023-K2023)/365)) )</f>
        <v/>
      </c>
      <c r="T2023" s="38" t="str">
        <f aca="false">IF(ISBLANK(B2023),"",IF( ISBLANK(K2023), "" , IF( ISBLANK(O2023), ($Z$41-K2023)/365, (O2023-K2023)/365)) )</f>
        <v/>
      </c>
      <c r="U2023" s="38" t="str">
        <f aca="true">IF(ISBLANK(B2023),"",IF( ISBLANK(O2023), "", (TODAY()-O2023)/365))</f>
        <v/>
      </c>
      <c r="V2023" s="38" t="str">
        <f aca="false">IF(ISBLANK(B2023),"",IF( ISBLANK(O2023), "", ($Z$41-O2023)/365))</f>
        <v/>
      </c>
    </row>
    <row r="2024" customFormat="false" ht="15" hidden="false" customHeight="false" outlineLevel="0" collapsed="false">
      <c r="A2024" s="1" t="n">
        <v>2028</v>
      </c>
      <c r="B2024" s="28" t="n">
        <v>1221</v>
      </c>
      <c r="C2024" s="29"/>
      <c r="D2024" s="30" t="str">
        <f aca="false">CONCATENATE(E2024,", ",F2024,", кв-ры: ",H2024,", агр: ",I2024,", ",W2024)</f>
        <v>, , кв-ры: 3,13,23,33,43,53,63,73,83,93,103,113,, агр: дом у всех на виду постоянное интенсивное движение в любое время., </v>
      </c>
      <c r="E2024" s="31"/>
      <c r="F2024" s="31"/>
      <c r="G2024" s="31"/>
      <c r="H2024" s="31" t="s">
        <v>111</v>
      </c>
      <c r="I2024" s="73" t="s">
        <v>309</v>
      </c>
      <c r="J2024" s="4"/>
      <c r="K2024" s="46"/>
      <c r="L2024" s="34" t="str">
        <f aca="false">IF(ISBLANK(K2024),"a","b")</f>
        <v>a</v>
      </c>
      <c r="M2024" s="34" t="str">
        <f aca="false">IF(ISBLANK(B2024),"",IF(L2024="b",K2024,IF(L2024="a","")))</f>
        <v/>
      </c>
      <c r="N2024" s="35" t="n">
        <f aca="false">IF(ISBLANK(B2024),"",IF( ISBLANK(K2024), , IF( ISBLANK(O2024), 1,) ))</f>
        <v>0</v>
      </c>
      <c r="O2024" s="44"/>
      <c r="P2024" s="37" t="str">
        <f aca="false">IF(ISBLANK(O2024),"a","b")</f>
        <v>a</v>
      </c>
      <c r="Q2024" s="34" t="str">
        <f aca="false">IF(ISBLANK(B2024),"",IF(P2024="b",O2024,IF(P2024="a","")))</f>
        <v/>
      </c>
      <c r="R2024" s="35" t="n">
        <f aca="false">IF(ISBLANK(B2024),"",IF( ISBLANK(O2024), , 1))</f>
        <v>0</v>
      </c>
      <c r="S2024" s="38" t="str">
        <f aca="true">IF(ISBLANK(B2024),"",IF( ISBLANK(K2024), "" , IF( ISBLANK(O2024), (TODAY()-K2024)/365, (O2024-K2024)/365)) )</f>
        <v/>
      </c>
      <c r="T2024" s="38" t="str">
        <f aca="false">IF(ISBLANK(B2024),"",IF( ISBLANK(K2024), "" , IF( ISBLANK(O2024), ($Z$41-K2024)/365, (O2024-K2024)/365)) )</f>
        <v/>
      </c>
      <c r="U2024" s="38" t="str">
        <f aca="true">IF(ISBLANK(B2024),"",IF( ISBLANK(O2024), "", (TODAY()-O2024)/365))</f>
        <v/>
      </c>
      <c r="V2024" s="38" t="str">
        <f aca="false">IF(ISBLANK(B2024),"",IF( ISBLANK(O2024), "", ($Z$41-O2024)/365))</f>
        <v/>
      </c>
    </row>
    <row r="2025" customFormat="false" ht="15" hidden="false" customHeight="false" outlineLevel="0" collapsed="false">
      <c r="A2025" s="1" t="n">
        <v>2029</v>
      </c>
      <c r="B2025" s="28" t="n">
        <v>1222</v>
      </c>
      <c r="C2025" s="29"/>
      <c r="D2025" s="30" t="str">
        <f aca="false">CONCATENATE(E2025,", ",F2025,", кв-ры: ",H2025,", агр: ",I2025,", ",W2025)</f>
        <v>, , кв-ры: 4,14,24,34,44,54,64,74,84,94,104,114,, агр: дом у всех на виду постоянное интенсивное движение в любое время., </v>
      </c>
      <c r="E2025" s="31"/>
      <c r="F2025" s="31"/>
      <c r="G2025" s="31"/>
      <c r="H2025" s="31" t="s">
        <v>112</v>
      </c>
      <c r="I2025" s="73" t="s">
        <v>309</v>
      </c>
      <c r="J2025" s="4"/>
      <c r="K2025" s="46"/>
      <c r="L2025" s="34" t="str">
        <f aca="false">IF(ISBLANK(K2025),"a","b")</f>
        <v>a</v>
      </c>
      <c r="M2025" s="34" t="str">
        <f aca="false">IF(ISBLANK(B2025),"",IF(L2025="b",K2025,IF(L2025="a","")))</f>
        <v/>
      </c>
      <c r="N2025" s="35" t="n">
        <f aca="false">IF(ISBLANK(B2025),"",IF( ISBLANK(K2025), , IF( ISBLANK(O2025), 1,) ))</f>
        <v>0</v>
      </c>
      <c r="O2025" s="44"/>
      <c r="P2025" s="37" t="str">
        <f aca="false">IF(ISBLANK(O2025),"a","b")</f>
        <v>a</v>
      </c>
      <c r="Q2025" s="34" t="str">
        <f aca="false">IF(ISBLANK(B2025),"",IF(P2025="b",O2025,IF(P2025="a","")))</f>
        <v/>
      </c>
      <c r="R2025" s="35" t="n">
        <f aca="false">IF(ISBLANK(B2025),"",IF( ISBLANK(O2025), , 1))</f>
        <v>0</v>
      </c>
      <c r="S2025" s="38" t="str">
        <f aca="true">IF(ISBLANK(B2025),"",IF( ISBLANK(K2025), "" , IF( ISBLANK(O2025), (TODAY()-K2025)/365, (O2025-K2025)/365)) )</f>
        <v/>
      </c>
      <c r="T2025" s="38" t="str">
        <f aca="false">IF(ISBLANK(B2025),"",IF( ISBLANK(K2025), "" , IF( ISBLANK(O2025), ($Z$41-K2025)/365, (O2025-K2025)/365)) )</f>
        <v/>
      </c>
      <c r="U2025" s="38" t="str">
        <f aca="true">IF(ISBLANK(B2025),"",IF( ISBLANK(O2025), "", (TODAY()-O2025)/365))</f>
        <v/>
      </c>
      <c r="V2025" s="38" t="str">
        <f aca="false">IF(ISBLANK(B2025),"",IF( ISBLANK(O2025), "", ($Z$41-O2025)/365))</f>
        <v/>
      </c>
    </row>
    <row r="2026" customFormat="false" ht="15" hidden="false" customHeight="false" outlineLevel="0" collapsed="false">
      <c r="A2026" s="1" t="n">
        <v>2030</v>
      </c>
      <c r="B2026" s="28" t="n">
        <v>1223</v>
      </c>
      <c r="C2026" s="29"/>
      <c r="D2026" s="30" t="str">
        <f aca="false">CONCATENATE(E2026,", ",F2026,", кв-ры: ",H2026,", агр: ",I2026,", ",W2026)</f>
        <v>, , кв-ры: 5,15,25,35,45,55,65,75,85,95,105,115,, агр: дом у всех на виду постоянное интенсивное движение в любое время., </v>
      </c>
      <c r="E2026" s="31"/>
      <c r="F2026" s="31"/>
      <c r="G2026" s="31"/>
      <c r="H2026" s="31" t="s">
        <v>113</v>
      </c>
      <c r="I2026" s="73" t="s">
        <v>309</v>
      </c>
      <c r="J2026" s="4"/>
      <c r="K2026" s="46"/>
      <c r="L2026" s="34" t="str">
        <f aca="false">IF(ISBLANK(K2026),"a","b")</f>
        <v>a</v>
      </c>
      <c r="M2026" s="34" t="str">
        <f aca="false">IF(ISBLANK(B2026),"",IF(L2026="b",K2026,IF(L2026="a","")))</f>
        <v/>
      </c>
      <c r="N2026" s="35" t="n">
        <f aca="false">IF(ISBLANK(B2026),"",IF( ISBLANK(K2026), , IF( ISBLANK(O2026), 1,) ))</f>
        <v>0</v>
      </c>
      <c r="O2026" s="44"/>
      <c r="P2026" s="37" t="str">
        <f aca="false">IF(ISBLANK(O2026),"a","b")</f>
        <v>a</v>
      </c>
      <c r="Q2026" s="34" t="str">
        <f aca="false">IF(ISBLANK(B2026),"",IF(P2026="b",O2026,IF(P2026="a","")))</f>
        <v/>
      </c>
      <c r="R2026" s="35" t="n">
        <f aca="false">IF(ISBLANK(B2026),"",IF( ISBLANK(O2026), , 1))</f>
        <v>0</v>
      </c>
      <c r="S2026" s="38" t="str">
        <f aca="true">IF(ISBLANK(B2026),"",IF( ISBLANK(K2026), "" , IF( ISBLANK(O2026), (TODAY()-K2026)/365, (O2026-K2026)/365)) )</f>
        <v/>
      </c>
      <c r="T2026" s="38" t="str">
        <f aca="false">IF(ISBLANK(B2026),"",IF( ISBLANK(K2026), "" , IF( ISBLANK(O2026), ($Z$41-K2026)/365, (O2026-K2026)/365)) )</f>
        <v/>
      </c>
      <c r="U2026" s="38" t="str">
        <f aca="true">IF(ISBLANK(B2026),"",IF( ISBLANK(O2026), "", (TODAY()-O2026)/365))</f>
        <v/>
      </c>
      <c r="V2026" s="38" t="str">
        <f aca="false">IF(ISBLANK(B2026),"",IF( ISBLANK(O2026), "", ($Z$41-O2026)/365))</f>
        <v/>
      </c>
    </row>
    <row r="2027" customFormat="false" ht="15" hidden="false" customHeight="false" outlineLevel="0" collapsed="false">
      <c r="A2027" s="1" t="n">
        <v>2031</v>
      </c>
      <c r="B2027" s="28" t="n">
        <v>1224</v>
      </c>
      <c r="C2027" s="29"/>
      <c r="D2027" s="30" t="str">
        <f aca="false">CONCATENATE(E2027,", ",F2027,", кв-ры: ",H2027,", агр: ",I2027,", ",W2027)</f>
        <v>, , кв-ры: 6,16,26,36,46,56,66,76,86,96,106,116,, агр: дом у всех на виду постоянное интенсивное движение в любое время., </v>
      </c>
      <c r="E2027" s="31"/>
      <c r="F2027" s="31"/>
      <c r="G2027" s="31"/>
      <c r="H2027" s="31" t="s">
        <v>114</v>
      </c>
      <c r="I2027" s="73" t="s">
        <v>309</v>
      </c>
      <c r="J2027" s="4"/>
      <c r="K2027" s="46"/>
      <c r="L2027" s="34" t="str">
        <f aca="false">IF(ISBLANK(K2027),"a","b")</f>
        <v>a</v>
      </c>
      <c r="M2027" s="34" t="str">
        <f aca="false">IF(ISBLANK(B2027),"",IF(L2027="b",K2027,IF(L2027="a","")))</f>
        <v/>
      </c>
      <c r="N2027" s="35" t="n">
        <f aca="false">IF(ISBLANK(B2027),"",IF( ISBLANK(K2027), , IF( ISBLANK(O2027), 1,) ))</f>
        <v>0</v>
      </c>
      <c r="O2027" s="44"/>
      <c r="P2027" s="37" t="str">
        <f aca="false">IF(ISBLANK(O2027),"a","b")</f>
        <v>a</v>
      </c>
      <c r="Q2027" s="34" t="str">
        <f aca="false">IF(ISBLANK(B2027),"",IF(P2027="b",O2027,IF(P2027="a","")))</f>
        <v/>
      </c>
      <c r="R2027" s="35" t="n">
        <f aca="false">IF(ISBLANK(B2027),"",IF( ISBLANK(O2027), , 1))</f>
        <v>0</v>
      </c>
      <c r="S2027" s="38" t="str">
        <f aca="true">IF(ISBLANK(B2027),"",IF( ISBLANK(K2027), "" , IF( ISBLANK(O2027), (TODAY()-K2027)/365, (O2027-K2027)/365)) )</f>
        <v/>
      </c>
      <c r="T2027" s="38" t="str">
        <f aca="false">IF(ISBLANK(B2027),"",IF( ISBLANK(K2027), "" , IF( ISBLANK(O2027), ($Z$41-K2027)/365, (O2027-K2027)/365)) )</f>
        <v/>
      </c>
      <c r="U2027" s="38" t="str">
        <f aca="true">IF(ISBLANK(B2027),"",IF( ISBLANK(O2027), "", (TODAY()-O2027)/365))</f>
        <v/>
      </c>
      <c r="V2027" s="38" t="str">
        <f aca="false">IF(ISBLANK(B2027),"",IF( ISBLANK(O2027), "", ($Z$41-O2027)/365))</f>
        <v/>
      </c>
    </row>
    <row r="2028" customFormat="false" ht="15" hidden="false" customHeight="false" outlineLevel="0" collapsed="false">
      <c r="A2028" s="1" t="n">
        <v>2032</v>
      </c>
      <c r="B2028" s="28" t="n">
        <v>1225</v>
      </c>
      <c r="C2028" s="29"/>
      <c r="D2028" s="30" t="str">
        <f aca="false">CONCATENATE(E2028,", ",F2028,", кв-ры: ",H2028,", агр: ",I2028,", ",W2028)</f>
        <v>, , кв-ры: 7,17,27,37,47,57,67,77,87,97,107,117,, агр: дом у всех на виду постоянное интенсивное движение в любое время., </v>
      </c>
      <c r="E2028" s="31"/>
      <c r="F2028" s="31"/>
      <c r="G2028" s="31"/>
      <c r="H2028" s="31" t="s">
        <v>115</v>
      </c>
      <c r="I2028" s="73" t="s">
        <v>309</v>
      </c>
      <c r="J2028" s="4"/>
      <c r="K2028" s="46"/>
      <c r="L2028" s="34" t="str">
        <f aca="false">IF(ISBLANK(K2028),"a","b")</f>
        <v>a</v>
      </c>
      <c r="M2028" s="34" t="str">
        <f aca="false">IF(ISBLANK(B2028),"",IF(L2028="b",K2028,IF(L2028="a","")))</f>
        <v/>
      </c>
      <c r="N2028" s="35" t="n">
        <f aca="false">IF(ISBLANK(B2028),"",IF( ISBLANK(K2028), , IF( ISBLANK(O2028), 1,) ))</f>
        <v>0</v>
      </c>
      <c r="O2028" s="44"/>
      <c r="P2028" s="37" t="str">
        <f aca="false">IF(ISBLANK(O2028),"a","b")</f>
        <v>a</v>
      </c>
      <c r="Q2028" s="34" t="str">
        <f aca="false">IF(ISBLANK(B2028),"",IF(P2028="b",O2028,IF(P2028="a","")))</f>
        <v/>
      </c>
      <c r="R2028" s="35" t="n">
        <f aca="false">IF(ISBLANK(B2028),"",IF( ISBLANK(O2028), , 1))</f>
        <v>0</v>
      </c>
      <c r="S2028" s="38" t="str">
        <f aca="true">IF(ISBLANK(B2028),"",IF( ISBLANK(K2028), "" , IF( ISBLANK(O2028), (TODAY()-K2028)/365, (O2028-K2028)/365)) )</f>
        <v/>
      </c>
      <c r="T2028" s="38" t="str">
        <f aca="false">IF(ISBLANK(B2028),"",IF( ISBLANK(K2028), "" , IF( ISBLANK(O2028), ($Z$41-K2028)/365, (O2028-K2028)/365)) )</f>
        <v/>
      </c>
      <c r="U2028" s="38" t="str">
        <f aca="true">IF(ISBLANK(B2028),"",IF( ISBLANK(O2028), "", (TODAY()-O2028)/365))</f>
        <v/>
      </c>
      <c r="V2028" s="38" t="str">
        <f aca="false">IF(ISBLANK(B2028),"",IF( ISBLANK(O2028), "", ($Z$41-O2028)/365))</f>
        <v/>
      </c>
    </row>
    <row r="2029" customFormat="false" ht="15" hidden="false" customHeight="false" outlineLevel="0" collapsed="false">
      <c r="A2029" s="1" t="n">
        <v>2033</v>
      </c>
      <c r="B2029" s="28" t="n">
        <v>1226</v>
      </c>
      <c r="C2029" s="29"/>
      <c r="D2029" s="30" t="str">
        <f aca="false">CONCATENATE(E2029,", ",F2029,", кв-ры: ",H2029,", агр: ",I2029,", ",W2029)</f>
        <v>, , кв-ры: 8,18,28,38,48,58,68,78,88,98,108,118,, агр: дом у всех на виду постоянное интенсивное движение в любое время., </v>
      </c>
      <c r="E2029" s="31"/>
      <c r="F2029" s="31"/>
      <c r="G2029" s="31"/>
      <c r="H2029" s="31" t="s">
        <v>116</v>
      </c>
      <c r="I2029" s="73" t="s">
        <v>309</v>
      </c>
      <c r="J2029" s="4"/>
      <c r="K2029" s="46"/>
      <c r="L2029" s="34" t="str">
        <f aca="false">IF(ISBLANK(K2029),"a","b")</f>
        <v>a</v>
      </c>
      <c r="M2029" s="34" t="str">
        <f aca="false">IF(ISBLANK(B2029),"",IF(L2029="b",K2029,IF(L2029="a","")))</f>
        <v/>
      </c>
      <c r="N2029" s="35" t="n">
        <f aca="false">IF(ISBLANK(B2029),"",IF( ISBLANK(K2029), , IF( ISBLANK(O2029), 1,) ))</f>
        <v>0</v>
      </c>
      <c r="O2029" s="44"/>
      <c r="P2029" s="37" t="str">
        <f aca="false">IF(ISBLANK(O2029),"a","b")</f>
        <v>a</v>
      </c>
      <c r="Q2029" s="34" t="str">
        <f aca="false">IF(ISBLANK(B2029),"",IF(P2029="b",O2029,IF(P2029="a","")))</f>
        <v/>
      </c>
      <c r="R2029" s="35" t="n">
        <f aca="false">IF(ISBLANK(B2029),"",IF( ISBLANK(O2029), , 1))</f>
        <v>0</v>
      </c>
      <c r="S2029" s="38" t="str">
        <f aca="true">IF(ISBLANK(B2029),"",IF( ISBLANK(K2029), "" , IF( ISBLANK(O2029), (TODAY()-K2029)/365, (O2029-K2029)/365)) )</f>
        <v/>
      </c>
      <c r="T2029" s="38" t="str">
        <f aca="false">IF(ISBLANK(B2029),"",IF( ISBLANK(K2029), "" , IF( ISBLANK(O2029), ($Z$41-K2029)/365, (O2029-K2029)/365)) )</f>
        <v/>
      </c>
      <c r="U2029" s="38" t="str">
        <f aca="true">IF(ISBLANK(B2029),"",IF( ISBLANK(O2029), "", (TODAY()-O2029)/365))</f>
        <v/>
      </c>
      <c r="V2029" s="38" t="str">
        <f aca="false">IF(ISBLANK(B2029),"",IF( ISBLANK(O2029), "", ($Z$41-O2029)/365))</f>
        <v/>
      </c>
    </row>
    <row r="2030" customFormat="false" ht="15" hidden="false" customHeight="false" outlineLevel="0" collapsed="false">
      <c r="A2030" s="1" t="n">
        <v>2034</v>
      </c>
      <c r="B2030" s="28" t="n">
        <v>1227</v>
      </c>
      <c r="C2030" s="29"/>
      <c r="D2030" s="30" t="str">
        <f aca="false">CONCATENATE(E2030,", ",F2030,", кв-ры: ",H2030,", агр: ",I2030,", ",W2030)</f>
        <v>, , кв-ры: 9,19,29,39,49,59,69,79,89,99,109,119,, агр: дом у всех на виду постоянное интенсивное движение в любое время., </v>
      </c>
      <c r="E2030" s="31"/>
      <c r="F2030" s="31"/>
      <c r="G2030" s="31"/>
      <c r="H2030" s="31" t="s">
        <v>117</v>
      </c>
      <c r="I2030" s="73" t="s">
        <v>309</v>
      </c>
      <c r="J2030" s="4"/>
      <c r="K2030" s="46"/>
      <c r="L2030" s="34" t="str">
        <f aca="false">IF(ISBLANK(K2030),"a","b")</f>
        <v>a</v>
      </c>
      <c r="M2030" s="34" t="str">
        <f aca="false">IF(ISBLANK(B2030),"",IF(L2030="b",K2030,IF(L2030="a","")))</f>
        <v/>
      </c>
      <c r="N2030" s="35" t="n">
        <f aca="false">IF(ISBLANK(B2030),"",IF( ISBLANK(K2030), , IF( ISBLANK(O2030), 1,) ))</f>
        <v>0</v>
      </c>
      <c r="O2030" s="44"/>
      <c r="P2030" s="37" t="str">
        <f aca="false">IF(ISBLANK(O2030),"a","b")</f>
        <v>a</v>
      </c>
      <c r="Q2030" s="34" t="str">
        <f aca="false">IF(ISBLANK(B2030),"",IF(P2030="b",O2030,IF(P2030="a","")))</f>
        <v/>
      </c>
      <c r="R2030" s="35" t="n">
        <f aca="false">IF(ISBLANK(B2030),"",IF( ISBLANK(O2030), , 1))</f>
        <v>0</v>
      </c>
      <c r="S2030" s="38" t="str">
        <f aca="true">IF(ISBLANK(B2030),"",IF( ISBLANK(K2030), "" , IF( ISBLANK(O2030), (TODAY()-K2030)/365, (O2030-K2030)/365)) )</f>
        <v/>
      </c>
      <c r="T2030" s="38" t="str">
        <f aca="false">IF(ISBLANK(B2030),"",IF( ISBLANK(K2030), "" , IF( ISBLANK(O2030), ($Z$41-K2030)/365, (O2030-K2030)/365)) )</f>
        <v/>
      </c>
      <c r="U2030" s="38" t="str">
        <f aca="true">IF(ISBLANK(B2030),"",IF( ISBLANK(O2030), "", (TODAY()-O2030)/365))</f>
        <v/>
      </c>
      <c r="V2030" s="38" t="str">
        <f aca="false">IF(ISBLANK(B2030),"",IF( ISBLANK(O2030), "", ($Z$41-O2030)/365))</f>
        <v/>
      </c>
    </row>
    <row r="2031" customFormat="false" ht="15" hidden="false" customHeight="false" outlineLevel="0" collapsed="false">
      <c r="A2031" s="1" t="n">
        <v>2035</v>
      </c>
      <c r="B2031" s="28" t="n">
        <v>1228</v>
      </c>
      <c r="C2031" s="29"/>
      <c r="D2031" s="30" t="str">
        <f aca="false">CONCATENATE(E2031,", ",F2031,", кв-ры: ",H2031,", агр: ",I2031,", ",W2031)</f>
        <v>, , кв-ры: 10,20,30,40,50,60,70,80,90,100,110,120,, агр: дом у всех на виду постоянное интенсивное движение в любое время., </v>
      </c>
      <c r="E2031" s="31"/>
      <c r="F2031" s="31"/>
      <c r="G2031" s="31"/>
      <c r="H2031" s="31" t="s">
        <v>119</v>
      </c>
      <c r="I2031" s="73" t="s">
        <v>309</v>
      </c>
      <c r="J2031" s="4"/>
      <c r="K2031" s="46"/>
      <c r="L2031" s="34" t="str">
        <f aca="false">IF(ISBLANK(K2031),"a","b")</f>
        <v>a</v>
      </c>
      <c r="M2031" s="34" t="str">
        <f aca="false">IF(ISBLANK(B2031),"",IF(L2031="b",K2031,IF(L2031="a","")))</f>
        <v/>
      </c>
      <c r="N2031" s="35" t="n">
        <f aca="false">IF(ISBLANK(B2031),"",IF( ISBLANK(K2031), , IF( ISBLANK(O2031), 1,) ))</f>
        <v>0</v>
      </c>
      <c r="O2031" s="44"/>
      <c r="P2031" s="37" t="str">
        <f aca="false">IF(ISBLANK(O2031),"a","b")</f>
        <v>a</v>
      </c>
      <c r="Q2031" s="34" t="str">
        <f aca="false">IF(ISBLANK(B2031),"",IF(P2031="b",O2031,IF(P2031="a","")))</f>
        <v/>
      </c>
      <c r="R2031" s="35" t="n">
        <f aca="false">IF(ISBLANK(B2031),"",IF( ISBLANK(O2031), , 1))</f>
        <v>0</v>
      </c>
      <c r="S2031" s="38" t="str">
        <f aca="true">IF(ISBLANK(B2031),"",IF( ISBLANK(K2031), "" , IF( ISBLANK(O2031), (TODAY()-K2031)/365, (O2031-K2031)/365)) )</f>
        <v/>
      </c>
      <c r="T2031" s="38" t="str">
        <f aca="false">IF(ISBLANK(B2031),"",IF( ISBLANK(K2031), "" , IF( ISBLANK(O2031), ($Z$41-K2031)/365, (O2031-K2031)/365)) )</f>
        <v/>
      </c>
      <c r="U2031" s="38" t="str">
        <f aca="true">IF(ISBLANK(B2031),"",IF( ISBLANK(O2031), "", (TODAY()-O2031)/365))</f>
        <v/>
      </c>
      <c r="V2031" s="38" t="str">
        <f aca="false">IF(ISBLANK(B2031),"",IF( ISBLANK(O2031), "", ($Z$41-O2031)/365))</f>
        <v/>
      </c>
    </row>
    <row r="2032" customFormat="false" ht="15" hidden="false" customHeight="false" outlineLevel="0" collapsed="false">
      <c r="A2032" s="1" t="n">
        <v>2036</v>
      </c>
      <c r="B2032" s="28" t="n">
        <v>1229</v>
      </c>
      <c r="C2032" s="29" t="n">
        <v>24</v>
      </c>
      <c r="D2032" s="30" t="str">
        <f aca="false">CONCATENATE(E2032,", ",F2032,", кв-ры: ",H2032,", агр: ",I2032,", ",W2032)</f>
        <v> Гоголя, 32, кв-ры: 1,11,21,31,41,51,61,71,, агр: , </v>
      </c>
      <c r="E2032" s="31" t="s">
        <v>298</v>
      </c>
      <c r="F2032" s="31" t="n">
        <v>32</v>
      </c>
      <c r="G2032" s="31" t="n">
        <v>80</v>
      </c>
      <c r="H2032" s="31" t="s">
        <v>66</v>
      </c>
      <c r="I2032" s="32"/>
      <c r="J2032" s="4"/>
      <c r="K2032" s="46"/>
      <c r="L2032" s="34" t="str">
        <f aca="false">IF(ISBLANK(K2032),"a","b")</f>
        <v>a</v>
      </c>
      <c r="M2032" s="34" t="str">
        <f aca="false">IF(ISBLANK(B2032),"",IF(L2032="b",K2032,IF(L2032="a","")))</f>
        <v/>
      </c>
      <c r="N2032" s="35" t="n">
        <f aca="false">IF(ISBLANK(B2032),"",IF( ISBLANK(K2032), , IF( ISBLANK(O2032), 1,) ))</f>
        <v>0</v>
      </c>
      <c r="O2032" s="44"/>
      <c r="P2032" s="37" t="str">
        <f aca="false">IF(ISBLANK(O2032),"a","b")</f>
        <v>a</v>
      </c>
      <c r="Q2032" s="34" t="str">
        <f aca="false">IF(ISBLANK(B2032),"",IF(P2032="b",O2032,IF(P2032="a","")))</f>
        <v/>
      </c>
      <c r="R2032" s="35" t="n">
        <f aca="false">IF(ISBLANK(B2032),"",IF( ISBLANK(O2032), , 1))</f>
        <v>0</v>
      </c>
      <c r="S2032" s="38" t="str">
        <f aca="true">IF(ISBLANK(B2032),"",IF( ISBLANK(K2032), "" , IF( ISBLANK(O2032), (TODAY()-K2032)/365, (O2032-K2032)/365)) )</f>
        <v/>
      </c>
      <c r="T2032" s="38" t="str">
        <f aca="false">IF(ISBLANK(B2032),"",IF( ISBLANK(K2032), "" , IF( ISBLANK(O2032), ($Z$41-K2032)/365, (O2032-K2032)/365)) )</f>
        <v/>
      </c>
      <c r="U2032" s="38" t="str">
        <f aca="true">IF(ISBLANK(B2032),"",IF( ISBLANK(O2032), "", (TODAY()-O2032)/365))</f>
        <v/>
      </c>
      <c r="V2032" s="38" t="str">
        <f aca="false">IF(ISBLANK(B2032),"",IF( ISBLANK(O2032), "", ($Z$41-O2032)/365))</f>
        <v/>
      </c>
    </row>
    <row r="2033" customFormat="false" ht="15" hidden="false" customHeight="false" outlineLevel="0" collapsed="false">
      <c r="A2033" s="1" t="n">
        <v>2037</v>
      </c>
      <c r="B2033" s="28" t="n">
        <v>1230</v>
      </c>
      <c r="C2033" s="29"/>
      <c r="D2033" s="30" t="str">
        <f aca="false">CONCATENATE(E2033,", ",F2033,", кв-ры: ",H2033,", агр: ",I2033,", ",W2033)</f>
        <v>, , кв-ры: 2,12,22,32,42,52,62,72,, агр: , </v>
      </c>
      <c r="E2033" s="31"/>
      <c r="F2033" s="31"/>
      <c r="G2033" s="31"/>
      <c r="H2033" s="31" t="s">
        <v>67</v>
      </c>
      <c r="I2033" s="32"/>
      <c r="J2033" s="4"/>
      <c r="K2033" s="46"/>
      <c r="L2033" s="34" t="str">
        <f aca="false">IF(ISBLANK(K2033),"a","b")</f>
        <v>a</v>
      </c>
      <c r="M2033" s="34" t="str">
        <f aca="false">IF(ISBLANK(B2033),"",IF(L2033="b",K2033,IF(L2033="a","")))</f>
        <v/>
      </c>
      <c r="N2033" s="35" t="n">
        <f aca="false">IF(ISBLANK(B2033),"",IF( ISBLANK(K2033), , IF( ISBLANK(O2033), 1,) ))</f>
        <v>0</v>
      </c>
      <c r="O2033" s="44"/>
      <c r="P2033" s="37" t="str">
        <f aca="false">IF(ISBLANK(O2033),"a","b")</f>
        <v>a</v>
      </c>
      <c r="Q2033" s="34" t="str">
        <f aca="false">IF(ISBLANK(B2033),"",IF(P2033="b",O2033,IF(P2033="a","")))</f>
        <v/>
      </c>
      <c r="R2033" s="35" t="n">
        <f aca="false">IF(ISBLANK(B2033),"",IF( ISBLANK(O2033), , 1))</f>
        <v>0</v>
      </c>
      <c r="S2033" s="38" t="str">
        <f aca="true">IF(ISBLANK(B2033),"",IF( ISBLANK(K2033), "" , IF( ISBLANK(O2033), (TODAY()-K2033)/365, (O2033-K2033)/365)) )</f>
        <v/>
      </c>
      <c r="T2033" s="38" t="str">
        <f aca="false">IF(ISBLANK(B2033),"",IF( ISBLANK(K2033), "" , IF( ISBLANK(O2033), ($Z$41-K2033)/365, (O2033-K2033)/365)) )</f>
        <v/>
      </c>
      <c r="U2033" s="38" t="str">
        <f aca="true">IF(ISBLANK(B2033),"",IF( ISBLANK(O2033), "", (TODAY()-O2033)/365))</f>
        <v/>
      </c>
      <c r="V2033" s="38" t="str">
        <f aca="false">IF(ISBLANK(B2033),"",IF( ISBLANK(O2033), "", ($Z$41-O2033)/365))</f>
        <v/>
      </c>
    </row>
    <row r="2034" customFormat="false" ht="15" hidden="false" customHeight="false" outlineLevel="0" collapsed="false">
      <c r="A2034" s="1" t="n">
        <v>2038</v>
      </c>
      <c r="B2034" s="28" t="n">
        <v>1231</v>
      </c>
      <c r="C2034" s="29"/>
      <c r="D2034" s="30" t="str">
        <f aca="false">CONCATENATE(E2034,", ",F2034,", кв-ры: ",H2034,", агр: ",I2034,", ",W2034)</f>
        <v>, , кв-ры: 3,13,23,33,43,53,63,73,, агр: , </v>
      </c>
      <c r="E2034" s="31"/>
      <c r="F2034" s="31"/>
      <c r="G2034" s="31"/>
      <c r="H2034" s="31" t="s">
        <v>68</v>
      </c>
      <c r="I2034" s="32"/>
      <c r="J2034" s="4"/>
      <c r="K2034" s="46"/>
      <c r="L2034" s="34" t="str">
        <f aca="false">IF(ISBLANK(K2034),"a","b")</f>
        <v>a</v>
      </c>
      <c r="M2034" s="34" t="str">
        <f aca="false">IF(ISBLANK(B2034),"",IF(L2034="b",K2034,IF(L2034="a","")))</f>
        <v/>
      </c>
      <c r="N2034" s="35" t="n">
        <f aca="false">IF(ISBLANK(B2034),"",IF( ISBLANK(K2034), , IF( ISBLANK(O2034), 1,) ))</f>
        <v>0</v>
      </c>
      <c r="O2034" s="44"/>
      <c r="P2034" s="37" t="str">
        <f aca="false">IF(ISBLANK(O2034),"a","b")</f>
        <v>a</v>
      </c>
      <c r="Q2034" s="34" t="str">
        <f aca="false">IF(ISBLANK(B2034),"",IF(P2034="b",O2034,IF(P2034="a","")))</f>
        <v/>
      </c>
      <c r="R2034" s="35" t="n">
        <f aca="false">IF(ISBLANK(B2034),"",IF( ISBLANK(O2034), , 1))</f>
        <v>0</v>
      </c>
      <c r="S2034" s="38" t="str">
        <f aca="true">IF(ISBLANK(B2034),"",IF( ISBLANK(K2034), "" , IF( ISBLANK(O2034), (TODAY()-K2034)/365, (O2034-K2034)/365)) )</f>
        <v/>
      </c>
      <c r="T2034" s="38" t="str">
        <f aca="false">IF(ISBLANK(B2034),"",IF( ISBLANK(K2034), "" , IF( ISBLANK(O2034), ($Z$41-K2034)/365, (O2034-K2034)/365)) )</f>
        <v/>
      </c>
      <c r="U2034" s="38" t="str">
        <f aca="true">IF(ISBLANK(B2034),"",IF( ISBLANK(O2034), "", (TODAY()-O2034)/365))</f>
        <v/>
      </c>
      <c r="V2034" s="38" t="str">
        <f aca="false">IF(ISBLANK(B2034),"",IF( ISBLANK(O2034), "", ($Z$41-O2034)/365))</f>
        <v/>
      </c>
    </row>
    <row r="2035" customFormat="false" ht="15" hidden="false" customHeight="false" outlineLevel="0" collapsed="false">
      <c r="A2035" s="1" t="n">
        <v>2039</v>
      </c>
      <c r="B2035" s="28" t="n">
        <v>1232</v>
      </c>
      <c r="C2035" s="29"/>
      <c r="D2035" s="30" t="str">
        <f aca="false">CONCATENATE(E2035,", ",F2035,", кв-ры: ",H2035,", агр: ",I2035,", ",W2035)</f>
        <v>, , кв-ры: 4,14,24,34,44,54,64,74,, агр: , </v>
      </c>
      <c r="E2035" s="31"/>
      <c r="F2035" s="31"/>
      <c r="G2035" s="31"/>
      <c r="H2035" s="31" t="s">
        <v>69</v>
      </c>
      <c r="I2035" s="32"/>
      <c r="J2035" s="4"/>
      <c r="K2035" s="46"/>
      <c r="L2035" s="34" t="str">
        <f aca="false">IF(ISBLANK(K2035),"a","b")</f>
        <v>a</v>
      </c>
      <c r="M2035" s="34" t="str">
        <f aca="false">IF(ISBLANK(B2035),"",IF(L2035="b",K2035,IF(L2035="a","")))</f>
        <v/>
      </c>
      <c r="N2035" s="35" t="n">
        <f aca="false">IF(ISBLANK(B2035),"",IF( ISBLANK(K2035), , IF( ISBLANK(O2035), 1,) ))</f>
        <v>0</v>
      </c>
      <c r="O2035" s="44"/>
      <c r="P2035" s="37" t="str">
        <f aca="false">IF(ISBLANK(O2035),"a","b")</f>
        <v>a</v>
      </c>
      <c r="Q2035" s="34" t="str">
        <f aca="false">IF(ISBLANK(B2035),"",IF(P2035="b",O2035,IF(P2035="a","")))</f>
        <v/>
      </c>
      <c r="R2035" s="35" t="n">
        <f aca="false">IF(ISBLANK(B2035),"",IF( ISBLANK(O2035), , 1))</f>
        <v>0</v>
      </c>
      <c r="S2035" s="38" t="str">
        <f aca="true">IF(ISBLANK(B2035),"",IF( ISBLANK(K2035), "" , IF( ISBLANK(O2035), (TODAY()-K2035)/365, (O2035-K2035)/365)) )</f>
        <v/>
      </c>
      <c r="T2035" s="38" t="str">
        <f aca="false">IF(ISBLANK(B2035),"",IF( ISBLANK(K2035), "" , IF( ISBLANK(O2035), ($Z$41-K2035)/365, (O2035-K2035)/365)) )</f>
        <v/>
      </c>
      <c r="U2035" s="38" t="str">
        <f aca="true">IF(ISBLANK(B2035),"",IF( ISBLANK(O2035), "", (TODAY()-O2035)/365))</f>
        <v/>
      </c>
      <c r="V2035" s="38" t="str">
        <f aca="false">IF(ISBLANK(B2035),"",IF( ISBLANK(O2035), "", ($Z$41-O2035)/365))</f>
        <v/>
      </c>
    </row>
    <row r="2036" customFormat="false" ht="15" hidden="false" customHeight="false" outlineLevel="0" collapsed="false">
      <c r="A2036" s="1" t="n">
        <v>2040</v>
      </c>
      <c r="B2036" s="28" t="n">
        <v>1233</v>
      </c>
      <c r="C2036" s="29"/>
      <c r="D2036" s="30" t="str">
        <f aca="false">CONCATENATE(E2036,", ",F2036,", кв-ры: ",H2036,", агр: ",I2036,", ",W2036)</f>
        <v>, , кв-ры: 5,15,25,35,45,55,65,75,, агр: кв45 агрессивный мужчина с крестом сказал, чтобы больше не приходили, попросил нас уйти из подъезда и проследил   , </v>
      </c>
      <c r="E2036" s="31"/>
      <c r="F2036" s="31"/>
      <c r="G2036" s="31"/>
      <c r="H2036" s="31" t="s">
        <v>70</v>
      </c>
      <c r="I2036" s="73" t="s">
        <v>310</v>
      </c>
      <c r="J2036" s="4"/>
      <c r="K2036" s="46"/>
      <c r="L2036" s="34" t="str">
        <f aca="false">IF(ISBLANK(K2036),"a","b")</f>
        <v>a</v>
      </c>
      <c r="M2036" s="34" t="str">
        <f aca="false">IF(ISBLANK(B2036),"",IF(L2036="b",K2036,IF(L2036="a","")))</f>
        <v/>
      </c>
      <c r="N2036" s="35" t="n">
        <f aca="false">IF(ISBLANK(B2036),"",IF( ISBLANK(K2036), , IF( ISBLANK(O2036), 1,) ))</f>
        <v>0</v>
      </c>
      <c r="O2036" s="44"/>
      <c r="P2036" s="37" t="str">
        <f aca="false">IF(ISBLANK(O2036),"a","b")</f>
        <v>a</v>
      </c>
      <c r="Q2036" s="34" t="str">
        <f aca="false">IF(ISBLANK(B2036),"",IF(P2036="b",O2036,IF(P2036="a","")))</f>
        <v/>
      </c>
      <c r="R2036" s="35" t="n">
        <f aca="false">IF(ISBLANK(B2036),"",IF( ISBLANK(O2036), , 1))</f>
        <v>0</v>
      </c>
      <c r="S2036" s="38" t="str">
        <f aca="true">IF(ISBLANK(B2036),"",IF( ISBLANK(K2036), "" , IF( ISBLANK(O2036), (TODAY()-K2036)/365, (O2036-K2036)/365)) )</f>
        <v/>
      </c>
      <c r="T2036" s="38" t="str">
        <f aca="false">IF(ISBLANK(B2036),"",IF( ISBLANK(K2036), "" , IF( ISBLANK(O2036), ($Z$41-K2036)/365, (O2036-K2036)/365)) )</f>
        <v/>
      </c>
      <c r="U2036" s="38" t="str">
        <f aca="true">IF(ISBLANK(B2036),"",IF( ISBLANK(O2036), "", (TODAY()-O2036)/365))</f>
        <v/>
      </c>
      <c r="V2036" s="38" t="str">
        <f aca="false">IF(ISBLANK(B2036),"",IF( ISBLANK(O2036), "", ($Z$41-O2036)/365))</f>
        <v/>
      </c>
    </row>
    <row r="2037" customFormat="false" ht="15" hidden="false" customHeight="false" outlineLevel="0" collapsed="false">
      <c r="A2037" s="1" t="n">
        <v>2041</v>
      </c>
      <c r="B2037" s="28" t="n">
        <v>1234</v>
      </c>
      <c r="C2037" s="29"/>
      <c r="D2037" s="30" t="str">
        <f aca="false">CONCATENATE(E2037,", ",F2037,", кв-ры: ",H2037,", агр: ",I2037,", ",W2037)</f>
        <v>, , кв-ры: 6,16,26,36,46,56,66,76,, агр: , </v>
      </c>
      <c r="E2037" s="31"/>
      <c r="F2037" s="31"/>
      <c r="G2037" s="31"/>
      <c r="H2037" s="31" t="s">
        <v>124</v>
      </c>
      <c r="I2037" s="32"/>
      <c r="J2037" s="4"/>
      <c r="K2037" s="46"/>
      <c r="L2037" s="34" t="str">
        <f aca="false">IF(ISBLANK(K2037),"a","b")</f>
        <v>a</v>
      </c>
      <c r="M2037" s="34" t="str">
        <f aca="false">IF(ISBLANK(B2037),"",IF(L2037="b",K2037,IF(L2037="a","")))</f>
        <v/>
      </c>
      <c r="N2037" s="35" t="n">
        <f aca="false">IF(ISBLANK(B2037),"",IF( ISBLANK(K2037), , IF( ISBLANK(O2037), 1,) ))</f>
        <v>0</v>
      </c>
      <c r="O2037" s="44"/>
      <c r="P2037" s="37" t="str">
        <f aca="false">IF(ISBLANK(O2037),"a","b")</f>
        <v>a</v>
      </c>
      <c r="Q2037" s="34" t="str">
        <f aca="false">IF(ISBLANK(B2037),"",IF(P2037="b",O2037,IF(P2037="a","")))</f>
        <v/>
      </c>
      <c r="R2037" s="35" t="n">
        <f aca="false">IF(ISBLANK(B2037),"",IF( ISBLANK(O2037), , 1))</f>
        <v>0</v>
      </c>
      <c r="S2037" s="38" t="str">
        <f aca="true">IF(ISBLANK(B2037),"",IF( ISBLANK(K2037), "" , IF( ISBLANK(O2037), (TODAY()-K2037)/365, (O2037-K2037)/365)) )</f>
        <v/>
      </c>
      <c r="T2037" s="38" t="str">
        <f aca="false">IF(ISBLANK(B2037),"",IF( ISBLANK(K2037), "" , IF( ISBLANK(O2037), ($Z$41-K2037)/365, (O2037-K2037)/365)) )</f>
        <v/>
      </c>
      <c r="U2037" s="38" t="str">
        <f aca="true">IF(ISBLANK(B2037),"",IF( ISBLANK(O2037), "", (TODAY()-O2037)/365))</f>
        <v/>
      </c>
      <c r="V2037" s="38" t="str">
        <f aca="false">IF(ISBLANK(B2037),"",IF( ISBLANK(O2037), "", ($Z$41-O2037)/365))</f>
        <v/>
      </c>
    </row>
    <row r="2038" customFormat="false" ht="15" hidden="false" customHeight="false" outlineLevel="0" collapsed="false">
      <c r="A2038" s="1" t="n">
        <v>2042</v>
      </c>
      <c r="B2038" s="28" t="n">
        <v>1235</v>
      </c>
      <c r="C2038" s="29"/>
      <c r="D2038" s="30" t="str">
        <f aca="false">CONCATENATE(E2038,", ",F2038,", кв-ры: ",H2038,", агр: ",I2038,", ",W2038)</f>
        <v>, , кв-ры: 7,17,27,37,47,57,67,77,, агр: , </v>
      </c>
      <c r="E2038" s="31"/>
      <c r="F2038" s="31"/>
      <c r="G2038" s="31"/>
      <c r="H2038" s="31" t="s">
        <v>125</v>
      </c>
      <c r="I2038" s="32"/>
      <c r="J2038" s="4"/>
      <c r="K2038" s="46"/>
      <c r="L2038" s="34" t="str">
        <f aca="false">IF(ISBLANK(K2038),"a","b")</f>
        <v>a</v>
      </c>
      <c r="M2038" s="34" t="str">
        <f aca="false">IF(ISBLANK(B2038),"",IF(L2038="b",K2038,IF(L2038="a","")))</f>
        <v/>
      </c>
      <c r="N2038" s="35" t="n">
        <f aca="false">IF(ISBLANK(B2038),"",IF( ISBLANK(K2038), , IF( ISBLANK(O2038), 1,) ))</f>
        <v>0</v>
      </c>
      <c r="O2038" s="44"/>
      <c r="P2038" s="37" t="str">
        <f aca="false">IF(ISBLANK(O2038),"a","b")</f>
        <v>a</v>
      </c>
      <c r="Q2038" s="34" t="str">
        <f aca="false">IF(ISBLANK(B2038),"",IF(P2038="b",O2038,IF(P2038="a","")))</f>
        <v/>
      </c>
      <c r="R2038" s="35" t="n">
        <f aca="false">IF(ISBLANK(B2038),"",IF( ISBLANK(O2038), , 1))</f>
        <v>0</v>
      </c>
      <c r="S2038" s="38" t="str">
        <f aca="true">IF(ISBLANK(B2038),"",IF( ISBLANK(K2038), "" , IF( ISBLANK(O2038), (TODAY()-K2038)/365, (O2038-K2038)/365)) )</f>
        <v/>
      </c>
      <c r="T2038" s="38" t="str">
        <f aca="false">IF(ISBLANK(B2038),"",IF( ISBLANK(K2038), "" , IF( ISBLANK(O2038), ($Z$41-K2038)/365, (O2038-K2038)/365)) )</f>
        <v/>
      </c>
      <c r="U2038" s="38" t="str">
        <f aca="true">IF(ISBLANK(B2038),"",IF( ISBLANK(O2038), "", (TODAY()-O2038)/365))</f>
        <v/>
      </c>
      <c r="V2038" s="38" t="str">
        <f aca="false">IF(ISBLANK(B2038),"",IF( ISBLANK(O2038), "", ($Z$41-O2038)/365))</f>
        <v/>
      </c>
    </row>
    <row r="2039" customFormat="false" ht="15" hidden="false" customHeight="false" outlineLevel="0" collapsed="false">
      <c r="A2039" s="1" t="n">
        <v>2043</v>
      </c>
      <c r="B2039" s="28" t="n">
        <v>1236</v>
      </c>
      <c r="C2039" s="29"/>
      <c r="D2039" s="30" t="str">
        <f aca="false">CONCATENATE(E2039,", ",F2039,", кв-ры: ",H2039,", агр: ",I2039,", ",W2039)</f>
        <v>, , кв-ры: 8,18,28,38,48,58,68,78,, агр: , </v>
      </c>
      <c r="E2039" s="31"/>
      <c r="F2039" s="31"/>
      <c r="G2039" s="31"/>
      <c r="H2039" s="31" t="s">
        <v>126</v>
      </c>
      <c r="I2039" s="32"/>
      <c r="J2039" s="4"/>
      <c r="K2039" s="46"/>
      <c r="L2039" s="34" t="str">
        <f aca="false">IF(ISBLANK(K2039),"a","b")</f>
        <v>a</v>
      </c>
      <c r="M2039" s="34" t="str">
        <f aca="false">IF(ISBLANK(B2039),"",IF(L2039="b",K2039,IF(L2039="a","")))</f>
        <v/>
      </c>
      <c r="N2039" s="35" t="n">
        <f aca="false">IF(ISBLANK(B2039),"",IF( ISBLANK(K2039), , IF( ISBLANK(O2039), 1,) ))</f>
        <v>0</v>
      </c>
      <c r="O2039" s="44"/>
      <c r="P2039" s="37" t="str">
        <f aca="false">IF(ISBLANK(O2039),"a","b")</f>
        <v>a</v>
      </c>
      <c r="Q2039" s="34" t="str">
        <f aca="false">IF(ISBLANK(B2039),"",IF(P2039="b",O2039,IF(P2039="a","")))</f>
        <v/>
      </c>
      <c r="R2039" s="35" t="n">
        <f aca="false">IF(ISBLANK(B2039),"",IF( ISBLANK(O2039), , 1))</f>
        <v>0</v>
      </c>
      <c r="S2039" s="38" t="str">
        <f aca="true">IF(ISBLANK(B2039),"",IF( ISBLANK(K2039), "" , IF( ISBLANK(O2039), (TODAY()-K2039)/365, (O2039-K2039)/365)) )</f>
        <v/>
      </c>
      <c r="T2039" s="38" t="str">
        <f aca="false">IF(ISBLANK(B2039),"",IF( ISBLANK(K2039), "" , IF( ISBLANK(O2039), ($Z$41-K2039)/365, (O2039-K2039)/365)) )</f>
        <v/>
      </c>
      <c r="U2039" s="38" t="str">
        <f aca="true">IF(ISBLANK(B2039),"",IF( ISBLANK(O2039), "", (TODAY()-O2039)/365))</f>
        <v/>
      </c>
      <c r="V2039" s="38" t="str">
        <f aca="false">IF(ISBLANK(B2039),"",IF( ISBLANK(O2039), "", ($Z$41-O2039)/365))</f>
        <v/>
      </c>
    </row>
    <row r="2040" customFormat="false" ht="15" hidden="false" customHeight="false" outlineLevel="0" collapsed="false">
      <c r="A2040" s="1" t="n">
        <v>2044</v>
      </c>
      <c r="B2040" s="28" t="n">
        <v>1237</v>
      </c>
      <c r="C2040" s="29"/>
      <c r="D2040" s="30" t="str">
        <f aca="false">CONCATENATE(E2040,", ",F2040,", кв-ры: ",H2040,", агр: ",I2040,", ",W2040)</f>
        <v>, , кв-ры: 9,19,29,39,49,59,69,79,, агр: , </v>
      </c>
      <c r="E2040" s="31"/>
      <c r="F2040" s="31"/>
      <c r="G2040" s="31"/>
      <c r="H2040" s="31" t="s">
        <v>127</v>
      </c>
      <c r="I2040" s="32"/>
      <c r="J2040" s="4"/>
      <c r="K2040" s="46"/>
      <c r="L2040" s="34" t="str">
        <f aca="false">IF(ISBLANK(K2040),"a","b")</f>
        <v>a</v>
      </c>
      <c r="M2040" s="34" t="str">
        <f aca="false">IF(ISBLANK(B2040),"",IF(L2040="b",K2040,IF(L2040="a","")))</f>
        <v/>
      </c>
      <c r="N2040" s="35" t="n">
        <f aca="false">IF(ISBLANK(B2040),"",IF( ISBLANK(K2040), , IF( ISBLANK(O2040), 1,) ))</f>
        <v>0</v>
      </c>
      <c r="O2040" s="44"/>
      <c r="P2040" s="37" t="str">
        <f aca="false">IF(ISBLANK(O2040),"a","b")</f>
        <v>a</v>
      </c>
      <c r="Q2040" s="34" t="str">
        <f aca="false">IF(ISBLANK(B2040),"",IF(P2040="b",O2040,IF(P2040="a","")))</f>
        <v/>
      </c>
      <c r="R2040" s="35" t="n">
        <f aca="false">IF(ISBLANK(B2040),"",IF( ISBLANK(O2040), , 1))</f>
        <v>0</v>
      </c>
      <c r="S2040" s="38" t="str">
        <f aca="true">IF(ISBLANK(B2040),"",IF( ISBLANK(K2040), "" , IF( ISBLANK(O2040), (TODAY()-K2040)/365, (O2040-K2040)/365)) )</f>
        <v/>
      </c>
      <c r="T2040" s="38" t="str">
        <f aca="false">IF(ISBLANK(B2040),"",IF( ISBLANK(K2040), "" , IF( ISBLANK(O2040), ($Z$41-K2040)/365, (O2040-K2040)/365)) )</f>
        <v/>
      </c>
      <c r="U2040" s="38" t="str">
        <f aca="true">IF(ISBLANK(B2040),"",IF( ISBLANK(O2040), "", (TODAY()-O2040)/365))</f>
        <v/>
      </c>
      <c r="V2040" s="38" t="str">
        <f aca="false">IF(ISBLANK(B2040),"",IF( ISBLANK(O2040), "", ($Z$41-O2040)/365))</f>
        <v/>
      </c>
    </row>
    <row r="2041" customFormat="false" ht="15" hidden="false" customHeight="false" outlineLevel="0" collapsed="false">
      <c r="A2041" s="1" t="n">
        <v>2045</v>
      </c>
      <c r="B2041" s="28" t="n">
        <v>1238</v>
      </c>
      <c r="C2041" s="29"/>
      <c r="D2041" s="30" t="str">
        <f aca="false">CONCATENATE(E2041,", ",F2041,", кв-ры: ",H2041,", агр: ",I2041,", ",W2041)</f>
        <v>, , кв-ры: 10,20,30,40,50,60,70,80,, агр: , </v>
      </c>
      <c r="E2041" s="31"/>
      <c r="F2041" s="31"/>
      <c r="G2041" s="31"/>
      <c r="H2041" s="31" t="s">
        <v>128</v>
      </c>
      <c r="I2041" s="32"/>
      <c r="J2041" s="4"/>
      <c r="K2041" s="46"/>
      <c r="L2041" s="34" t="str">
        <f aca="false">IF(ISBLANK(K2041),"a","b")</f>
        <v>a</v>
      </c>
      <c r="M2041" s="34" t="str">
        <f aca="false">IF(ISBLANK(B2041),"",IF(L2041="b",K2041,IF(L2041="a","")))</f>
        <v/>
      </c>
      <c r="N2041" s="35" t="n">
        <f aca="false">IF(ISBLANK(B2041),"",IF( ISBLANK(K2041), , IF( ISBLANK(O2041), 1,) ))</f>
        <v>0</v>
      </c>
      <c r="O2041" s="44"/>
      <c r="P2041" s="37" t="str">
        <f aca="false">IF(ISBLANK(O2041),"a","b")</f>
        <v>a</v>
      </c>
      <c r="Q2041" s="34" t="str">
        <f aca="false">IF(ISBLANK(B2041),"",IF(P2041="b",O2041,IF(P2041="a","")))</f>
        <v/>
      </c>
      <c r="R2041" s="35" t="n">
        <f aca="false">IF(ISBLANK(B2041),"",IF( ISBLANK(O2041), , 1))</f>
        <v>0</v>
      </c>
      <c r="S2041" s="38" t="str">
        <f aca="true">IF(ISBLANK(B2041),"",IF( ISBLANK(K2041), "" , IF( ISBLANK(O2041), (TODAY()-K2041)/365, (O2041-K2041)/365)) )</f>
        <v/>
      </c>
      <c r="T2041" s="38" t="str">
        <f aca="false">IF(ISBLANK(B2041),"",IF( ISBLANK(K2041), "" , IF( ISBLANK(O2041), ($Z$41-K2041)/365, (O2041-K2041)/365)) )</f>
        <v/>
      </c>
      <c r="U2041" s="38" t="str">
        <f aca="true">IF(ISBLANK(B2041),"",IF( ISBLANK(O2041), "", (TODAY()-O2041)/365))</f>
        <v/>
      </c>
      <c r="V2041" s="38" t="str">
        <f aca="false">IF(ISBLANK(B2041),"",IF( ISBLANK(O2041), "", ($Z$41-O2041)/365))</f>
        <v/>
      </c>
    </row>
    <row r="2042" customFormat="false" ht="15" hidden="false" customHeight="false" outlineLevel="0" collapsed="false">
      <c r="A2042" s="1" t="n">
        <v>2046</v>
      </c>
      <c r="B2042" s="28" t="n">
        <v>1239</v>
      </c>
      <c r="C2042" s="29" t="n">
        <v>25</v>
      </c>
      <c r="D2042" s="30" t="str">
        <f aca="false">CONCATENATE(E2042,", ",F2042,", кв-ры: ",H2042,", агр: ",I2042,", ",W2042)</f>
        <v> Гоголя, 34, кв-ры: 1,11,21,31,41,51,, агр: Отказы: 2,4,5,7,8,9,10,11,13,15,16,18,19 “2.20”, </v>
      </c>
      <c r="E2042" s="31" t="s">
        <v>298</v>
      </c>
      <c r="F2042" s="31" t="n">
        <v>34</v>
      </c>
      <c r="G2042" s="31" t="n">
        <v>60</v>
      </c>
      <c r="H2042" s="31" t="s">
        <v>77</v>
      </c>
      <c r="I2042" s="73" t="s">
        <v>311</v>
      </c>
      <c r="J2042" s="4"/>
      <c r="K2042" s="46"/>
      <c r="L2042" s="34" t="str">
        <f aca="false">IF(ISBLANK(K2042),"a","b")</f>
        <v>a</v>
      </c>
      <c r="M2042" s="34" t="str">
        <f aca="false">IF(ISBLANK(B2042),"",IF(L2042="b",K2042,IF(L2042="a","")))</f>
        <v/>
      </c>
      <c r="N2042" s="35" t="n">
        <f aca="false">IF(ISBLANK(B2042),"",IF( ISBLANK(K2042), , IF( ISBLANK(O2042), 1,) ))</f>
        <v>0</v>
      </c>
      <c r="O2042" s="44"/>
      <c r="P2042" s="37" t="str">
        <f aca="false">IF(ISBLANK(O2042),"a","b")</f>
        <v>a</v>
      </c>
      <c r="Q2042" s="34" t="str">
        <f aca="false">IF(ISBLANK(B2042),"",IF(P2042="b",O2042,IF(P2042="a","")))</f>
        <v/>
      </c>
      <c r="R2042" s="35" t="n">
        <f aca="false">IF(ISBLANK(B2042),"",IF( ISBLANK(O2042), , 1))</f>
        <v>0</v>
      </c>
      <c r="S2042" s="38" t="str">
        <f aca="true">IF(ISBLANK(B2042),"",IF( ISBLANK(K2042), "" , IF( ISBLANK(O2042), (TODAY()-K2042)/365, (O2042-K2042)/365)) )</f>
        <v/>
      </c>
      <c r="T2042" s="38" t="str">
        <f aca="false">IF(ISBLANK(B2042),"",IF( ISBLANK(K2042), "" , IF( ISBLANK(O2042), ($Z$41-K2042)/365, (O2042-K2042)/365)) )</f>
        <v/>
      </c>
      <c r="U2042" s="38" t="str">
        <f aca="true">IF(ISBLANK(B2042),"",IF( ISBLANK(O2042), "", (TODAY()-O2042)/365))</f>
        <v/>
      </c>
      <c r="V2042" s="38" t="str">
        <f aca="false">IF(ISBLANK(B2042),"",IF( ISBLANK(O2042), "", ($Z$41-O2042)/365))</f>
        <v/>
      </c>
    </row>
    <row r="2043" customFormat="false" ht="15" hidden="false" customHeight="false" outlineLevel="0" collapsed="false">
      <c r="A2043" s="1" t="n">
        <v>2047</v>
      </c>
      <c r="B2043" s="28" t="n">
        <v>1240</v>
      </c>
      <c r="C2043" s="29"/>
      <c r="D2043" s="30" t="str">
        <f aca="false">CONCATENATE(E2043,", ",F2043,", кв-ры: ",H2043,", агр: ",I2043,", ",W2043)</f>
        <v>, , кв-ры: 2,12,22,32,42,52,, агр: Отказы: 2,4,5,7,8,9,10,11,13,15,16,18,19 “2.20”, </v>
      </c>
      <c r="E2043" s="31"/>
      <c r="F2043" s="31"/>
      <c r="G2043" s="31"/>
      <c r="H2043" s="31" t="s">
        <v>78</v>
      </c>
      <c r="I2043" s="73" t="s">
        <v>311</v>
      </c>
      <c r="J2043" s="4"/>
      <c r="K2043" s="46"/>
      <c r="L2043" s="34" t="str">
        <f aca="false">IF(ISBLANK(K2043),"a","b")</f>
        <v>a</v>
      </c>
      <c r="M2043" s="34" t="str">
        <f aca="false">IF(ISBLANK(B2043),"",IF(L2043="b",K2043,IF(L2043="a","")))</f>
        <v/>
      </c>
      <c r="N2043" s="35" t="n">
        <f aca="false">IF(ISBLANK(B2043),"",IF( ISBLANK(K2043), , IF( ISBLANK(O2043), 1,) ))</f>
        <v>0</v>
      </c>
      <c r="O2043" s="44"/>
      <c r="P2043" s="37" t="str">
        <f aca="false">IF(ISBLANK(O2043),"a","b")</f>
        <v>a</v>
      </c>
      <c r="Q2043" s="34" t="str">
        <f aca="false">IF(ISBLANK(B2043),"",IF(P2043="b",O2043,IF(P2043="a","")))</f>
        <v/>
      </c>
      <c r="R2043" s="35" t="n">
        <f aca="false">IF(ISBLANK(B2043),"",IF( ISBLANK(O2043), , 1))</f>
        <v>0</v>
      </c>
      <c r="S2043" s="38" t="str">
        <f aca="true">IF(ISBLANK(B2043),"",IF( ISBLANK(K2043), "" , IF( ISBLANK(O2043), (TODAY()-K2043)/365, (O2043-K2043)/365)) )</f>
        <v/>
      </c>
      <c r="T2043" s="38" t="str">
        <f aca="false">IF(ISBLANK(B2043),"",IF( ISBLANK(K2043), "" , IF( ISBLANK(O2043), ($Z$41-K2043)/365, (O2043-K2043)/365)) )</f>
        <v/>
      </c>
      <c r="U2043" s="38" t="str">
        <f aca="true">IF(ISBLANK(B2043),"",IF( ISBLANK(O2043), "", (TODAY()-O2043)/365))</f>
        <v/>
      </c>
      <c r="V2043" s="38" t="str">
        <f aca="false">IF(ISBLANK(B2043),"",IF( ISBLANK(O2043), "", ($Z$41-O2043)/365))</f>
        <v/>
      </c>
    </row>
    <row r="2044" customFormat="false" ht="15" hidden="false" customHeight="false" outlineLevel="0" collapsed="false">
      <c r="A2044" s="1" t="n">
        <v>2048</v>
      </c>
      <c r="B2044" s="28" t="n">
        <v>1241</v>
      </c>
      <c r="C2044" s="29"/>
      <c r="D2044" s="30" t="str">
        <f aca="false">CONCATENATE(E2044,", ",F2044,", кв-ры: ",H2044,", агр: ",I2044,", ",W2044)</f>
        <v>, , кв-ры: 3,13,23,33,43,53,, агр: Отказы: 2,4,5,7,8,9,10,11,13,15,16,18,19 “2.20”, </v>
      </c>
      <c r="E2044" s="31"/>
      <c r="F2044" s="31"/>
      <c r="G2044" s="31"/>
      <c r="H2044" s="31" t="s">
        <v>79</v>
      </c>
      <c r="I2044" s="73" t="s">
        <v>311</v>
      </c>
      <c r="J2044" s="4"/>
      <c r="K2044" s="46"/>
      <c r="L2044" s="34" t="str">
        <f aca="false">IF(ISBLANK(K2044),"a","b")</f>
        <v>a</v>
      </c>
      <c r="M2044" s="34" t="str">
        <f aca="false">IF(ISBLANK(B2044),"",IF(L2044="b",K2044,IF(L2044="a","")))</f>
        <v/>
      </c>
      <c r="N2044" s="35" t="n">
        <f aca="false">IF(ISBLANK(B2044),"",IF( ISBLANK(K2044), , IF( ISBLANK(O2044), 1,) ))</f>
        <v>0</v>
      </c>
      <c r="O2044" s="44"/>
      <c r="P2044" s="37" t="str">
        <f aca="false">IF(ISBLANK(O2044),"a","b")</f>
        <v>a</v>
      </c>
      <c r="Q2044" s="34" t="str">
        <f aca="false">IF(ISBLANK(B2044),"",IF(P2044="b",O2044,IF(P2044="a","")))</f>
        <v/>
      </c>
      <c r="R2044" s="35" t="n">
        <f aca="false">IF(ISBLANK(B2044),"",IF( ISBLANK(O2044), , 1))</f>
        <v>0</v>
      </c>
      <c r="S2044" s="38" t="str">
        <f aca="true">IF(ISBLANK(B2044),"",IF( ISBLANK(K2044), "" , IF( ISBLANK(O2044), (TODAY()-K2044)/365, (O2044-K2044)/365)) )</f>
        <v/>
      </c>
      <c r="T2044" s="38" t="str">
        <f aca="false">IF(ISBLANK(B2044),"",IF( ISBLANK(K2044), "" , IF( ISBLANK(O2044), ($Z$41-K2044)/365, (O2044-K2044)/365)) )</f>
        <v/>
      </c>
      <c r="U2044" s="38" t="str">
        <f aca="true">IF(ISBLANK(B2044),"",IF( ISBLANK(O2044), "", (TODAY()-O2044)/365))</f>
        <v/>
      </c>
      <c r="V2044" s="38" t="str">
        <f aca="false">IF(ISBLANK(B2044),"",IF( ISBLANK(O2044), "", ($Z$41-O2044)/365))</f>
        <v/>
      </c>
    </row>
    <row r="2045" customFormat="false" ht="15" hidden="false" customHeight="false" outlineLevel="0" collapsed="false">
      <c r="A2045" s="1" t="n">
        <v>2049</v>
      </c>
      <c r="B2045" s="28" t="n">
        <v>1242</v>
      </c>
      <c r="C2045" s="29"/>
      <c r="D2045" s="30" t="str">
        <f aca="false">CONCATENATE(E2045,", ",F2045,", кв-ры: ",H2045,", агр: ",I2045,", ",W2045)</f>
        <v>, , кв-ры: 4,14,24,34,44,54,, агр: Отказы: 2,4,5,7,8,9,10,11,13,15,16,18,19 “2.20”, </v>
      </c>
      <c r="E2045" s="31"/>
      <c r="F2045" s="31"/>
      <c r="G2045" s="31"/>
      <c r="H2045" s="31" t="s">
        <v>80</v>
      </c>
      <c r="I2045" s="73" t="s">
        <v>311</v>
      </c>
      <c r="J2045" s="4"/>
      <c r="K2045" s="46"/>
      <c r="L2045" s="34" t="str">
        <f aca="false">IF(ISBLANK(K2045),"a","b")</f>
        <v>a</v>
      </c>
      <c r="M2045" s="34" t="str">
        <f aca="false">IF(ISBLANK(B2045),"",IF(L2045="b",K2045,IF(L2045="a","")))</f>
        <v/>
      </c>
      <c r="N2045" s="35" t="n">
        <f aca="false">IF(ISBLANK(B2045),"",IF( ISBLANK(K2045), , IF( ISBLANK(O2045), 1,) ))</f>
        <v>0</v>
      </c>
      <c r="O2045" s="44"/>
      <c r="P2045" s="37" t="str">
        <f aca="false">IF(ISBLANK(O2045),"a","b")</f>
        <v>a</v>
      </c>
      <c r="Q2045" s="34" t="str">
        <f aca="false">IF(ISBLANK(B2045),"",IF(P2045="b",O2045,IF(P2045="a","")))</f>
        <v/>
      </c>
      <c r="R2045" s="35" t="n">
        <f aca="false">IF(ISBLANK(B2045),"",IF( ISBLANK(O2045), , 1))</f>
        <v>0</v>
      </c>
      <c r="S2045" s="38" t="str">
        <f aca="true">IF(ISBLANK(B2045),"",IF( ISBLANK(K2045), "" , IF( ISBLANK(O2045), (TODAY()-K2045)/365, (O2045-K2045)/365)) )</f>
        <v/>
      </c>
      <c r="T2045" s="38" t="str">
        <f aca="false">IF(ISBLANK(B2045),"",IF( ISBLANK(K2045), "" , IF( ISBLANK(O2045), ($Z$41-K2045)/365, (O2045-K2045)/365)) )</f>
        <v/>
      </c>
      <c r="U2045" s="38" t="str">
        <f aca="true">IF(ISBLANK(B2045),"",IF( ISBLANK(O2045), "", (TODAY()-O2045)/365))</f>
        <v/>
      </c>
      <c r="V2045" s="38" t="str">
        <f aca="false">IF(ISBLANK(B2045),"",IF( ISBLANK(O2045), "", ($Z$41-O2045)/365))</f>
        <v/>
      </c>
    </row>
    <row r="2046" customFormat="false" ht="15" hidden="false" customHeight="false" outlineLevel="0" collapsed="false">
      <c r="A2046" s="1" t="n">
        <v>2050</v>
      </c>
      <c r="B2046" s="28" t="n">
        <v>1243</v>
      </c>
      <c r="C2046" s="29"/>
      <c r="D2046" s="30" t="str">
        <f aca="false">CONCATENATE(E2046,", ",F2046,", кв-ры: ",H2046,", агр: ",I2046,", ",W2046)</f>
        <v>, , кв-ры: 5,15,25,35,45,55,, агр: Отказы: 2,4,5,7,8,9,10,11,13,15,16,18,19 “2.20”, </v>
      </c>
      <c r="E2046" s="31"/>
      <c r="F2046" s="31"/>
      <c r="G2046" s="31"/>
      <c r="H2046" s="31" t="s">
        <v>54</v>
      </c>
      <c r="I2046" s="73" t="s">
        <v>311</v>
      </c>
      <c r="J2046" s="4"/>
      <c r="K2046" s="46"/>
      <c r="L2046" s="34" t="str">
        <f aca="false">IF(ISBLANK(K2046),"a","b")</f>
        <v>a</v>
      </c>
      <c r="M2046" s="34" t="str">
        <f aca="false">IF(ISBLANK(B2046),"",IF(L2046="b",K2046,IF(L2046="a","")))</f>
        <v/>
      </c>
      <c r="N2046" s="35" t="n">
        <f aca="false">IF(ISBLANK(B2046),"",IF( ISBLANK(K2046), , IF( ISBLANK(O2046), 1,) ))</f>
        <v>0</v>
      </c>
      <c r="O2046" s="44"/>
      <c r="P2046" s="37" t="str">
        <f aca="false">IF(ISBLANK(O2046),"a","b")</f>
        <v>a</v>
      </c>
      <c r="Q2046" s="34" t="str">
        <f aca="false">IF(ISBLANK(B2046),"",IF(P2046="b",O2046,IF(P2046="a","")))</f>
        <v/>
      </c>
      <c r="R2046" s="35" t="n">
        <f aca="false">IF(ISBLANK(B2046),"",IF( ISBLANK(O2046), , 1))</f>
        <v>0</v>
      </c>
      <c r="S2046" s="38" t="str">
        <f aca="true">IF(ISBLANK(B2046),"",IF( ISBLANK(K2046), "" , IF( ISBLANK(O2046), (TODAY()-K2046)/365, (O2046-K2046)/365)) )</f>
        <v/>
      </c>
      <c r="T2046" s="38" t="str">
        <f aca="false">IF(ISBLANK(B2046),"",IF( ISBLANK(K2046), "" , IF( ISBLANK(O2046), ($Z$41-K2046)/365, (O2046-K2046)/365)) )</f>
        <v/>
      </c>
      <c r="U2046" s="38" t="str">
        <f aca="true">IF(ISBLANK(B2046),"",IF( ISBLANK(O2046), "", (TODAY()-O2046)/365))</f>
        <v/>
      </c>
      <c r="V2046" s="38" t="str">
        <f aca="false">IF(ISBLANK(B2046),"",IF( ISBLANK(O2046), "", ($Z$41-O2046)/365))</f>
        <v/>
      </c>
    </row>
    <row r="2047" customFormat="false" ht="15" hidden="false" customHeight="false" outlineLevel="0" collapsed="false">
      <c r="A2047" s="1" t="n">
        <v>2051</v>
      </c>
      <c r="B2047" s="28" t="n">
        <v>1244</v>
      </c>
      <c r="C2047" s="29"/>
      <c r="D2047" s="30" t="str">
        <f aca="false">CONCATENATE(E2047,", ",F2047,", кв-ры: ",H2047,", агр: ",I2047,", ",W2047)</f>
        <v>, , кв-ры: 6,16,26,36,46,56,, агр: Отказы: 2,4,5,7,8,9,10,11,13,15,16,18,19 “2.20”, </v>
      </c>
      <c r="E2047" s="31"/>
      <c r="F2047" s="31"/>
      <c r="G2047" s="31"/>
      <c r="H2047" s="31" t="s">
        <v>55</v>
      </c>
      <c r="I2047" s="73" t="s">
        <v>311</v>
      </c>
      <c r="J2047" s="4"/>
      <c r="K2047" s="46"/>
      <c r="L2047" s="34" t="str">
        <f aca="false">IF(ISBLANK(K2047),"a","b")</f>
        <v>a</v>
      </c>
      <c r="M2047" s="34" t="str">
        <f aca="false">IF(ISBLANK(B2047),"",IF(L2047="b",K2047,IF(L2047="a","")))</f>
        <v/>
      </c>
      <c r="N2047" s="35" t="n">
        <f aca="false">IF(ISBLANK(B2047),"",IF( ISBLANK(K2047), , IF( ISBLANK(O2047), 1,) ))</f>
        <v>0</v>
      </c>
      <c r="O2047" s="44"/>
      <c r="P2047" s="37" t="str">
        <f aca="false">IF(ISBLANK(O2047),"a","b")</f>
        <v>a</v>
      </c>
      <c r="Q2047" s="34" t="str">
        <f aca="false">IF(ISBLANK(B2047),"",IF(P2047="b",O2047,IF(P2047="a","")))</f>
        <v/>
      </c>
      <c r="R2047" s="35" t="n">
        <f aca="false">IF(ISBLANK(B2047),"",IF( ISBLANK(O2047), , 1))</f>
        <v>0</v>
      </c>
      <c r="S2047" s="38" t="str">
        <f aca="true">IF(ISBLANK(B2047),"",IF( ISBLANK(K2047), "" , IF( ISBLANK(O2047), (TODAY()-K2047)/365, (O2047-K2047)/365)) )</f>
        <v/>
      </c>
      <c r="T2047" s="38" t="str">
        <f aca="false">IF(ISBLANK(B2047),"",IF( ISBLANK(K2047), "" , IF( ISBLANK(O2047), ($Z$41-K2047)/365, (O2047-K2047)/365)) )</f>
        <v/>
      </c>
      <c r="U2047" s="38" t="str">
        <f aca="true">IF(ISBLANK(B2047),"",IF( ISBLANK(O2047), "", (TODAY()-O2047)/365))</f>
        <v/>
      </c>
      <c r="V2047" s="38" t="str">
        <f aca="false">IF(ISBLANK(B2047),"",IF( ISBLANK(O2047), "", ($Z$41-O2047)/365))</f>
        <v/>
      </c>
    </row>
    <row r="2048" customFormat="false" ht="15" hidden="false" customHeight="false" outlineLevel="0" collapsed="false">
      <c r="A2048" s="1" t="n">
        <v>2052</v>
      </c>
      <c r="B2048" s="28" t="n">
        <v>1245</v>
      </c>
      <c r="C2048" s="29"/>
      <c r="D2048" s="30" t="str">
        <f aca="false">CONCATENATE(E2048,", ",F2048,", кв-ры: ",H2048,", агр: ",I2048,", ",W2048)</f>
        <v>, , кв-ры: 7,17,27,37,47,57,, агр: Отказы: 2,4,5,7,8,9,10,11,13,15,16,18,19 “2.20”, </v>
      </c>
      <c r="E2048" s="31"/>
      <c r="F2048" s="31"/>
      <c r="G2048" s="31"/>
      <c r="H2048" s="31" t="s">
        <v>56</v>
      </c>
      <c r="I2048" s="73" t="s">
        <v>311</v>
      </c>
      <c r="J2048" s="4"/>
      <c r="K2048" s="46"/>
      <c r="L2048" s="34" t="str">
        <f aca="false">IF(ISBLANK(K2048),"a","b")</f>
        <v>a</v>
      </c>
      <c r="M2048" s="34" t="str">
        <f aca="false">IF(ISBLANK(B2048),"",IF(L2048="b",K2048,IF(L2048="a","")))</f>
        <v/>
      </c>
      <c r="N2048" s="35" t="n">
        <f aca="false">IF(ISBLANK(B2048),"",IF( ISBLANK(K2048), , IF( ISBLANK(O2048), 1,) ))</f>
        <v>0</v>
      </c>
      <c r="O2048" s="44"/>
      <c r="P2048" s="37" t="str">
        <f aca="false">IF(ISBLANK(O2048),"a","b")</f>
        <v>a</v>
      </c>
      <c r="Q2048" s="34" t="str">
        <f aca="false">IF(ISBLANK(B2048),"",IF(P2048="b",O2048,IF(P2048="a","")))</f>
        <v/>
      </c>
      <c r="R2048" s="35" t="n">
        <f aca="false">IF(ISBLANK(B2048),"",IF( ISBLANK(O2048), , 1))</f>
        <v>0</v>
      </c>
      <c r="S2048" s="38" t="str">
        <f aca="true">IF(ISBLANK(B2048),"",IF( ISBLANK(K2048), "" , IF( ISBLANK(O2048), (TODAY()-K2048)/365, (O2048-K2048)/365)) )</f>
        <v/>
      </c>
      <c r="T2048" s="38" t="str">
        <f aca="false">IF(ISBLANK(B2048),"",IF( ISBLANK(K2048), "" , IF( ISBLANK(O2048), ($Z$41-K2048)/365, (O2048-K2048)/365)) )</f>
        <v/>
      </c>
      <c r="U2048" s="38" t="str">
        <f aca="true">IF(ISBLANK(B2048),"",IF( ISBLANK(O2048), "", (TODAY()-O2048)/365))</f>
        <v/>
      </c>
      <c r="V2048" s="38" t="str">
        <f aca="false">IF(ISBLANK(B2048),"",IF( ISBLANK(O2048), "", ($Z$41-O2048)/365))</f>
        <v/>
      </c>
    </row>
    <row r="2049" customFormat="false" ht="15" hidden="false" customHeight="false" outlineLevel="0" collapsed="false">
      <c r="A2049" s="1" t="n">
        <v>2053</v>
      </c>
      <c r="B2049" s="28" t="n">
        <v>1246</v>
      </c>
      <c r="C2049" s="29"/>
      <c r="D2049" s="30" t="str">
        <f aca="false">CONCATENATE(E2049,", ",F2049,", кв-ры: ",H2049,", агр: ",I2049,", ",W2049)</f>
        <v>, , кв-ры: 8,18,28,38,48,58,, агр: Кв 38 категорический отказ. Отказы: 2,4,5,7,8,9,10,11,13,15,16,18,19 “2.20”, </v>
      </c>
      <c r="E2049" s="31"/>
      <c r="F2049" s="31"/>
      <c r="G2049" s="31"/>
      <c r="H2049" s="31" t="s">
        <v>57</v>
      </c>
      <c r="I2049" s="73" t="s">
        <v>312</v>
      </c>
      <c r="J2049" s="4"/>
      <c r="K2049" s="46"/>
      <c r="L2049" s="34" t="str">
        <f aca="false">IF(ISBLANK(K2049),"a","b")</f>
        <v>a</v>
      </c>
      <c r="M2049" s="34" t="str">
        <f aca="false">IF(ISBLANK(B2049),"",IF(L2049="b",K2049,IF(L2049="a","")))</f>
        <v/>
      </c>
      <c r="N2049" s="35" t="n">
        <f aca="false">IF(ISBLANK(B2049),"",IF( ISBLANK(K2049), , IF( ISBLANK(O2049), 1,) ))</f>
        <v>0</v>
      </c>
      <c r="O2049" s="44"/>
      <c r="P2049" s="37" t="str">
        <f aca="false">IF(ISBLANK(O2049),"a","b")</f>
        <v>a</v>
      </c>
      <c r="Q2049" s="34" t="str">
        <f aca="false">IF(ISBLANK(B2049),"",IF(P2049="b",O2049,IF(P2049="a","")))</f>
        <v/>
      </c>
      <c r="R2049" s="35" t="n">
        <f aca="false">IF(ISBLANK(B2049),"",IF( ISBLANK(O2049), , 1))</f>
        <v>0</v>
      </c>
      <c r="S2049" s="38" t="str">
        <f aca="true">IF(ISBLANK(B2049),"",IF( ISBLANK(K2049), "" , IF( ISBLANK(O2049), (TODAY()-K2049)/365, (O2049-K2049)/365)) )</f>
        <v/>
      </c>
      <c r="T2049" s="38" t="str">
        <f aca="false">IF(ISBLANK(B2049),"",IF( ISBLANK(K2049), "" , IF( ISBLANK(O2049), ($Z$41-K2049)/365, (O2049-K2049)/365)) )</f>
        <v/>
      </c>
      <c r="U2049" s="38" t="str">
        <f aca="true">IF(ISBLANK(B2049),"",IF( ISBLANK(O2049), "", (TODAY()-O2049)/365))</f>
        <v/>
      </c>
      <c r="V2049" s="38" t="str">
        <f aca="false">IF(ISBLANK(B2049),"",IF( ISBLANK(O2049), "", ($Z$41-O2049)/365))</f>
        <v/>
      </c>
    </row>
    <row r="2050" customFormat="false" ht="15" hidden="false" customHeight="false" outlineLevel="0" collapsed="false">
      <c r="A2050" s="1" t="n">
        <v>2054</v>
      </c>
      <c r="B2050" s="28" t="n">
        <v>1247</v>
      </c>
      <c r="C2050" s="29"/>
      <c r="D2050" s="30" t="str">
        <f aca="false">CONCATENATE(E2050,", ",F2050,", кв-ры: ",H2050,", агр: ",I2050,", ",W2050)</f>
        <v>, , кв-ры: 9,19,29,39,49,59,, агр: Отказы: 2,4,5,7,8,9,10,11,13,15,16,18,19 “2.20”, </v>
      </c>
      <c r="E2050" s="31"/>
      <c r="F2050" s="31"/>
      <c r="G2050" s="31"/>
      <c r="H2050" s="31" t="s">
        <v>58</v>
      </c>
      <c r="I2050" s="73" t="s">
        <v>311</v>
      </c>
      <c r="J2050" s="4"/>
      <c r="K2050" s="46"/>
      <c r="L2050" s="34" t="str">
        <f aca="false">IF(ISBLANK(K2050),"a","b")</f>
        <v>a</v>
      </c>
      <c r="M2050" s="34" t="str">
        <f aca="false">IF(ISBLANK(B2050),"",IF(L2050="b",K2050,IF(L2050="a","")))</f>
        <v/>
      </c>
      <c r="N2050" s="35" t="n">
        <f aca="false">IF(ISBLANK(B2050),"",IF( ISBLANK(K2050), , IF( ISBLANK(O2050), 1,) ))</f>
        <v>0</v>
      </c>
      <c r="O2050" s="44"/>
      <c r="P2050" s="37" t="str">
        <f aca="false">IF(ISBLANK(O2050),"a","b")</f>
        <v>a</v>
      </c>
      <c r="Q2050" s="34" t="str">
        <f aca="false">IF(ISBLANK(B2050),"",IF(P2050="b",O2050,IF(P2050="a","")))</f>
        <v/>
      </c>
      <c r="R2050" s="35" t="n">
        <f aca="false">IF(ISBLANK(B2050),"",IF( ISBLANK(O2050), , 1))</f>
        <v>0</v>
      </c>
      <c r="S2050" s="38" t="str">
        <f aca="true">IF(ISBLANK(B2050),"",IF( ISBLANK(K2050), "" , IF( ISBLANK(O2050), (TODAY()-K2050)/365, (O2050-K2050)/365)) )</f>
        <v/>
      </c>
      <c r="T2050" s="38" t="str">
        <f aca="false">IF(ISBLANK(B2050),"",IF( ISBLANK(K2050), "" , IF( ISBLANK(O2050), ($Z$41-K2050)/365, (O2050-K2050)/365)) )</f>
        <v/>
      </c>
      <c r="U2050" s="38" t="str">
        <f aca="true">IF(ISBLANK(B2050),"",IF( ISBLANK(O2050), "", (TODAY()-O2050)/365))</f>
        <v/>
      </c>
      <c r="V2050" s="38" t="str">
        <f aca="false">IF(ISBLANK(B2050),"",IF( ISBLANK(O2050), "", ($Z$41-O2050)/365))</f>
        <v/>
      </c>
    </row>
    <row r="2051" customFormat="false" ht="15" hidden="false" customHeight="false" outlineLevel="0" collapsed="false">
      <c r="A2051" s="1" t="n">
        <v>2055</v>
      </c>
      <c r="B2051" s="28" t="n">
        <v>1248</v>
      </c>
      <c r="C2051" s="29"/>
      <c r="D2051" s="30" t="str">
        <f aca="false">CONCATENATE(E2051,", ",F2051,", кв-ры: ",H2051,", агр: ",I2051,", ",W2051)</f>
        <v>, , кв-ры: 10,20,30,40,50,60,, агр: Отказы: 2,4,5,7,8,9,10,11,13,15,16,18,19 “2.20”, </v>
      </c>
      <c r="E2051" s="31"/>
      <c r="F2051" s="31"/>
      <c r="G2051" s="31"/>
      <c r="H2051" s="31" t="s">
        <v>59</v>
      </c>
      <c r="I2051" s="73" t="s">
        <v>311</v>
      </c>
      <c r="J2051" s="4"/>
      <c r="K2051" s="46"/>
      <c r="L2051" s="34" t="str">
        <f aca="false">IF(ISBLANK(K2051),"a","b")</f>
        <v>a</v>
      </c>
      <c r="M2051" s="34" t="str">
        <f aca="false">IF(ISBLANK(B2051),"",IF(L2051="b",K2051,IF(L2051="a","")))</f>
        <v/>
      </c>
      <c r="N2051" s="35" t="n">
        <f aca="false">IF(ISBLANK(B2051),"",IF( ISBLANK(K2051), , IF( ISBLANK(O2051), 1,) ))</f>
        <v>0</v>
      </c>
      <c r="O2051" s="44"/>
      <c r="P2051" s="37" t="str">
        <f aca="false">IF(ISBLANK(O2051),"a","b")</f>
        <v>a</v>
      </c>
      <c r="Q2051" s="34" t="str">
        <f aca="false">IF(ISBLANK(B2051),"",IF(P2051="b",O2051,IF(P2051="a","")))</f>
        <v/>
      </c>
      <c r="R2051" s="35" t="n">
        <f aca="false">IF(ISBLANK(B2051),"",IF( ISBLANK(O2051), , 1))</f>
        <v>0</v>
      </c>
      <c r="S2051" s="38" t="str">
        <f aca="true">IF(ISBLANK(B2051),"",IF( ISBLANK(K2051), "" , IF( ISBLANK(O2051), (TODAY()-K2051)/365, (O2051-K2051)/365)) )</f>
        <v/>
      </c>
      <c r="T2051" s="38" t="str">
        <f aca="false">IF(ISBLANK(B2051),"",IF( ISBLANK(K2051), "" , IF( ISBLANK(O2051), ($Z$41-K2051)/365, (O2051-K2051)/365)) )</f>
        <v/>
      </c>
      <c r="U2051" s="38" t="str">
        <f aca="true">IF(ISBLANK(B2051),"",IF( ISBLANK(O2051), "", (TODAY()-O2051)/365))</f>
        <v/>
      </c>
      <c r="V2051" s="38" t="str">
        <f aca="false">IF(ISBLANK(B2051),"",IF( ISBLANK(O2051), "", ($Z$41-O2051)/365))</f>
        <v/>
      </c>
    </row>
    <row r="2052" customFormat="false" ht="15" hidden="false" customHeight="false" outlineLevel="0" collapsed="false">
      <c r="A2052" s="1" t="n">
        <v>2056</v>
      </c>
      <c r="B2052" s="28" t="n">
        <v>1249</v>
      </c>
      <c r="C2052" s="29" t="n">
        <v>26</v>
      </c>
      <c r="D2052" s="30" t="str">
        <f aca="false">CONCATENATE(E2052,", ",F2052,", кв-ры: ",H2052,", агр: ",I2052,", ",W2052)</f>
        <v> Гоголя, 38, кв-ры: 1,11,21,31,41,51,, агр: , </v>
      </c>
      <c r="E2052" s="31" t="s">
        <v>298</v>
      </c>
      <c r="F2052" s="31" t="n">
        <v>38</v>
      </c>
      <c r="G2052" s="31" t="n">
        <v>60</v>
      </c>
      <c r="H2052" s="31" t="s">
        <v>77</v>
      </c>
      <c r="I2052" s="32"/>
      <c r="J2052" s="4"/>
      <c r="K2052" s="46"/>
      <c r="L2052" s="34" t="str">
        <f aca="false">IF(ISBLANK(K2052),"a","b")</f>
        <v>a</v>
      </c>
      <c r="M2052" s="34" t="str">
        <f aca="false">IF(ISBLANK(B2052),"",IF(L2052="b",K2052,IF(L2052="a","")))</f>
        <v/>
      </c>
      <c r="N2052" s="35" t="n">
        <f aca="false">IF(ISBLANK(B2052),"",IF( ISBLANK(K2052), , IF( ISBLANK(O2052), 1,) ))</f>
        <v>0</v>
      </c>
      <c r="O2052" s="44"/>
      <c r="P2052" s="37" t="str">
        <f aca="false">IF(ISBLANK(O2052),"a","b")</f>
        <v>a</v>
      </c>
      <c r="Q2052" s="34" t="str">
        <f aca="false">IF(ISBLANK(B2052),"",IF(P2052="b",O2052,IF(P2052="a","")))</f>
        <v/>
      </c>
      <c r="R2052" s="35" t="n">
        <f aca="false">IF(ISBLANK(B2052),"",IF( ISBLANK(O2052), , 1))</f>
        <v>0</v>
      </c>
      <c r="S2052" s="38" t="str">
        <f aca="true">IF(ISBLANK(B2052),"",IF( ISBLANK(K2052), "" , IF( ISBLANK(O2052), (TODAY()-K2052)/365, (O2052-K2052)/365)) )</f>
        <v/>
      </c>
      <c r="T2052" s="38" t="str">
        <f aca="false">IF(ISBLANK(B2052),"",IF( ISBLANK(K2052), "" , IF( ISBLANK(O2052), ($Z$41-K2052)/365, (O2052-K2052)/365)) )</f>
        <v/>
      </c>
      <c r="U2052" s="38" t="str">
        <f aca="true">IF(ISBLANK(B2052),"",IF( ISBLANK(O2052), "", (TODAY()-O2052)/365))</f>
        <v/>
      </c>
      <c r="V2052" s="38" t="str">
        <f aca="false">IF(ISBLANK(B2052),"",IF( ISBLANK(O2052), "", ($Z$41-O2052)/365))</f>
        <v/>
      </c>
    </row>
    <row r="2053" customFormat="false" ht="15" hidden="false" customHeight="false" outlineLevel="0" collapsed="false">
      <c r="A2053" s="1" t="n">
        <v>2057</v>
      </c>
      <c r="B2053" s="28" t="n">
        <v>1250</v>
      </c>
      <c r="C2053" s="29"/>
      <c r="D2053" s="30" t="str">
        <f aca="false">CONCATENATE(E2053,", ",F2053,", кв-ры: ",H2053,", агр: ",I2053,", ",W2053)</f>
        <v>, , кв-ры: 2,12,22,32,42,52,, агр: , </v>
      </c>
      <c r="E2053" s="31"/>
      <c r="F2053" s="31"/>
      <c r="G2053" s="31"/>
      <c r="H2053" s="31" t="s">
        <v>78</v>
      </c>
      <c r="I2053" s="32"/>
      <c r="J2053" s="4"/>
      <c r="K2053" s="46"/>
      <c r="L2053" s="34" t="str">
        <f aca="false">IF(ISBLANK(K2053),"a","b")</f>
        <v>a</v>
      </c>
      <c r="M2053" s="34" t="str">
        <f aca="false">IF(ISBLANK(B2053),"",IF(L2053="b",K2053,IF(L2053="a","")))</f>
        <v/>
      </c>
      <c r="N2053" s="35" t="n">
        <f aca="false">IF(ISBLANK(B2053),"",IF( ISBLANK(K2053), , IF( ISBLANK(O2053), 1,) ))</f>
        <v>0</v>
      </c>
      <c r="O2053" s="44"/>
      <c r="P2053" s="37" t="str">
        <f aca="false">IF(ISBLANK(O2053),"a","b")</f>
        <v>a</v>
      </c>
      <c r="Q2053" s="34" t="str">
        <f aca="false">IF(ISBLANK(B2053),"",IF(P2053="b",O2053,IF(P2053="a","")))</f>
        <v/>
      </c>
      <c r="R2053" s="35" t="n">
        <f aca="false">IF(ISBLANK(B2053),"",IF( ISBLANK(O2053), , 1))</f>
        <v>0</v>
      </c>
      <c r="S2053" s="38" t="str">
        <f aca="true">IF(ISBLANK(B2053),"",IF( ISBLANK(K2053), "" , IF( ISBLANK(O2053), (TODAY()-K2053)/365, (O2053-K2053)/365)) )</f>
        <v/>
      </c>
      <c r="T2053" s="38" t="str">
        <f aca="false">IF(ISBLANK(B2053),"",IF( ISBLANK(K2053), "" , IF( ISBLANK(O2053), ($Z$41-K2053)/365, (O2053-K2053)/365)) )</f>
        <v/>
      </c>
      <c r="U2053" s="38" t="str">
        <f aca="true">IF(ISBLANK(B2053),"",IF( ISBLANK(O2053), "", (TODAY()-O2053)/365))</f>
        <v/>
      </c>
      <c r="V2053" s="38" t="str">
        <f aca="false">IF(ISBLANK(B2053),"",IF( ISBLANK(O2053), "", ($Z$41-O2053)/365))</f>
        <v/>
      </c>
    </row>
    <row r="2054" customFormat="false" ht="15" hidden="false" customHeight="false" outlineLevel="0" collapsed="false">
      <c r="A2054" s="1" t="n">
        <v>2058</v>
      </c>
      <c r="B2054" s="28" t="n">
        <v>1251</v>
      </c>
      <c r="C2054" s="29"/>
      <c r="D2054" s="30" t="str">
        <f aca="false">CONCATENATE(E2054,", ",F2054,", кв-ры: ",H2054,", агр: ",I2054,", ",W2054)</f>
        <v>, , кв-ры: 3,13,23,33,43,53,, агр: , </v>
      </c>
      <c r="E2054" s="31"/>
      <c r="F2054" s="31"/>
      <c r="G2054" s="31"/>
      <c r="H2054" s="31" t="s">
        <v>79</v>
      </c>
      <c r="I2054" s="32"/>
      <c r="J2054" s="4"/>
      <c r="K2054" s="46"/>
      <c r="L2054" s="34" t="str">
        <f aca="false">IF(ISBLANK(K2054),"a","b")</f>
        <v>a</v>
      </c>
      <c r="M2054" s="34" t="str">
        <f aca="false">IF(ISBLANK(B2054),"",IF(L2054="b",K2054,IF(L2054="a","")))</f>
        <v/>
      </c>
      <c r="N2054" s="35" t="n">
        <f aca="false">IF(ISBLANK(B2054),"",IF( ISBLANK(K2054), , IF( ISBLANK(O2054), 1,) ))</f>
        <v>0</v>
      </c>
      <c r="O2054" s="44"/>
      <c r="P2054" s="37" t="str">
        <f aca="false">IF(ISBLANK(O2054),"a","b")</f>
        <v>a</v>
      </c>
      <c r="Q2054" s="34" t="str">
        <f aca="false">IF(ISBLANK(B2054),"",IF(P2054="b",O2054,IF(P2054="a","")))</f>
        <v/>
      </c>
      <c r="R2054" s="35" t="n">
        <f aca="false">IF(ISBLANK(B2054),"",IF( ISBLANK(O2054), , 1))</f>
        <v>0</v>
      </c>
      <c r="S2054" s="38" t="str">
        <f aca="true">IF(ISBLANK(B2054),"",IF( ISBLANK(K2054), "" , IF( ISBLANK(O2054), (TODAY()-K2054)/365, (O2054-K2054)/365)) )</f>
        <v/>
      </c>
      <c r="T2054" s="38" t="str">
        <f aca="false">IF(ISBLANK(B2054),"",IF( ISBLANK(K2054), "" , IF( ISBLANK(O2054), ($Z$41-K2054)/365, (O2054-K2054)/365)) )</f>
        <v/>
      </c>
      <c r="U2054" s="38" t="str">
        <f aca="true">IF(ISBLANK(B2054),"",IF( ISBLANK(O2054), "", (TODAY()-O2054)/365))</f>
        <v/>
      </c>
      <c r="V2054" s="38" t="str">
        <f aca="false">IF(ISBLANK(B2054),"",IF( ISBLANK(O2054), "", ($Z$41-O2054)/365))</f>
        <v/>
      </c>
    </row>
    <row r="2055" customFormat="false" ht="15" hidden="false" customHeight="false" outlineLevel="0" collapsed="false">
      <c r="A2055" s="1" t="n">
        <v>2059</v>
      </c>
      <c r="B2055" s="28" t="n">
        <v>1252</v>
      </c>
      <c r="C2055" s="29"/>
      <c r="D2055" s="30" t="str">
        <f aca="false">CONCATENATE(E2055,", ",F2055,", кв-ры: ",H2055,", агр: ",I2055,", ",W2055)</f>
        <v>, , кв-ры: 4,14,24,34,44,54,, агр: , </v>
      </c>
      <c r="E2055" s="31"/>
      <c r="F2055" s="31"/>
      <c r="G2055" s="31"/>
      <c r="H2055" s="31" t="s">
        <v>80</v>
      </c>
      <c r="I2055" s="32"/>
      <c r="J2055" s="4"/>
      <c r="K2055" s="46"/>
      <c r="L2055" s="34" t="str">
        <f aca="false">IF(ISBLANK(K2055),"a","b")</f>
        <v>a</v>
      </c>
      <c r="M2055" s="34" t="str">
        <f aca="false">IF(ISBLANK(B2055),"",IF(L2055="b",K2055,IF(L2055="a","")))</f>
        <v/>
      </c>
      <c r="N2055" s="35" t="n">
        <f aca="false">IF(ISBLANK(B2055),"",IF( ISBLANK(K2055), , IF( ISBLANK(O2055), 1,) ))</f>
        <v>0</v>
      </c>
      <c r="O2055" s="44"/>
      <c r="P2055" s="37" t="str">
        <f aca="false">IF(ISBLANK(O2055),"a","b")</f>
        <v>a</v>
      </c>
      <c r="Q2055" s="34" t="str">
        <f aca="false">IF(ISBLANK(B2055),"",IF(P2055="b",O2055,IF(P2055="a","")))</f>
        <v/>
      </c>
      <c r="R2055" s="35" t="n">
        <f aca="false">IF(ISBLANK(B2055),"",IF( ISBLANK(O2055), , 1))</f>
        <v>0</v>
      </c>
      <c r="S2055" s="38" t="str">
        <f aca="true">IF(ISBLANK(B2055),"",IF( ISBLANK(K2055), "" , IF( ISBLANK(O2055), (TODAY()-K2055)/365, (O2055-K2055)/365)) )</f>
        <v/>
      </c>
      <c r="T2055" s="38" t="str">
        <f aca="false">IF(ISBLANK(B2055),"",IF( ISBLANK(K2055), "" , IF( ISBLANK(O2055), ($Z$41-K2055)/365, (O2055-K2055)/365)) )</f>
        <v/>
      </c>
      <c r="U2055" s="38" t="str">
        <f aca="true">IF(ISBLANK(B2055),"",IF( ISBLANK(O2055), "", (TODAY()-O2055)/365))</f>
        <v/>
      </c>
      <c r="V2055" s="38" t="str">
        <f aca="false">IF(ISBLANK(B2055),"",IF( ISBLANK(O2055), "", ($Z$41-O2055)/365))</f>
        <v/>
      </c>
    </row>
    <row r="2056" customFormat="false" ht="15" hidden="false" customHeight="false" outlineLevel="0" collapsed="false">
      <c r="A2056" s="1" t="n">
        <v>2060</v>
      </c>
      <c r="B2056" s="28" t="n">
        <v>1253</v>
      </c>
      <c r="C2056" s="29"/>
      <c r="D2056" s="30" t="str">
        <f aca="false">CONCATENATE(E2056,", ",F2056,", кв-ры: ",H2056,", агр: ",I2056,", ",W2056)</f>
        <v>, , кв-ры: 5,15,25,35,45,55,, агр: , </v>
      </c>
      <c r="E2056" s="31"/>
      <c r="F2056" s="31"/>
      <c r="G2056" s="31"/>
      <c r="H2056" s="31" t="s">
        <v>54</v>
      </c>
      <c r="I2056" s="32"/>
      <c r="J2056" s="4"/>
      <c r="K2056" s="46"/>
      <c r="L2056" s="34" t="str">
        <f aca="false">IF(ISBLANK(K2056),"a","b")</f>
        <v>a</v>
      </c>
      <c r="M2056" s="34" t="str">
        <f aca="false">IF(ISBLANK(B2056),"",IF(L2056="b",K2056,IF(L2056="a","")))</f>
        <v/>
      </c>
      <c r="N2056" s="35" t="n">
        <f aca="false">IF(ISBLANK(B2056),"",IF( ISBLANK(K2056), , IF( ISBLANK(O2056), 1,) ))</f>
        <v>0</v>
      </c>
      <c r="O2056" s="44"/>
      <c r="P2056" s="37" t="str">
        <f aca="false">IF(ISBLANK(O2056),"a","b")</f>
        <v>a</v>
      </c>
      <c r="Q2056" s="34" t="str">
        <f aca="false">IF(ISBLANK(B2056),"",IF(P2056="b",O2056,IF(P2056="a","")))</f>
        <v/>
      </c>
      <c r="R2056" s="35" t="n">
        <f aca="false">IF(ISBLANK(B2056),"",IF( ISBLANK(O2056), , 1))</f>
        <v>0</v>
      </c>
      <c r="S2056" s="38" t="str">
        <f aca="true">IF(ISBLANK(B2056),"",IF( ISBLANK(K2056), "" , IF( ISBLANK(O2056), (TODAY()-K2056)/365, (O2056-K2056)/365)) )</f>
        <v/>
      </c>
      <c r="T2056" s="38" t="str">
        <f aca="false">IF(ISBLANK(B2056),"",IF( ISBLANK(K2056), "" , IF( ISBLANK(O2056), ($Z$41-K2056)/365, (O2056-K2056)/365)) )</f>
        <v/>
      </c>
      <c r="U2056" s="38" t="str">
        <f aca="true">IF(ISBLANK(B2056),"",IF( ISBLANK(O2056), "", (TODAY()-O2056)/365))</f>
        <v/>
      </c>
      <c r="V2056" s="38" t="str">
        <f aca="false">IF(ISBLANK(B2056),"",IF( ISBLANK(O2056), "", ($Z$41-O2056)/365))</f>
        <v/>
      </c>
    </row>
    <row r="2057" customFormat="false" ht="15" hidden="false" customHeight="false" outlineLevel="0" collapsed="false">
      <c r="A2057" s="1" t="n">
        <v>2061</v>
      </c>
      <c r="B2057" s="28" t="n">
        <v>1254</v>
      </c>
      <c r="C2057" s="29"/>
      <c r="D2057" s="30" t="str">
        <f aca="false">CONCATENATE(E2057,", ",F2057,", кв-ры: ",H2057,", агр: ",I2057,", ",W2057)</f>
        <v>, , кв-ры: 6,16,26,36,46,56,, агр: , </v>
      </c>
      <c r="E2057" s="31"/>
      <c r="F2057" s="31"/>
      <c r="G2057" s="31"/>
      <c r="H2057" s="31" t="s">
        <v>55</v>
      </c>
      <c r="I2057" s="32"/>
      <c r="J2057" s="4"/>
      <c r="K2057" s="46"/>
      <c r="L2057" s="34" t="str">
        <f aca="false">IF(ISBLANK(K2057),"a","b")</f>
        <v>a</v>
      </c>
      <c r="M2057" s="34" t="str">
        <f aca="false">IF(ISBLANK(B2057),"",IF(L2057="b",K2057,IF(L2057="a","")))</f>
        <v/>
      </c>
      <c r="N2057" s="35" t="n">
        <f aca="false">IF(ISBLANK(B2057),"",IF( ISBLANK(K2057), , IF( ISBLANK(O2057), 1,) ))</f>
        <v>0</v>
      </c>
      <c r="O2057" s="44"/>
      <c r="P2057" s="37" t="str">
        <f aca="false">IF(ISBLANK(O2057),"a","b")</f>
        <v>a</v>
      </c>
      <c r="Q2057" s="34" t="str">
        <f aca="false">IF(ISBLANK(B2057),"",IF(P2057="b",O2057,IF(P2057="a","")))</f>
        <v/>
      </c>
      <c r="R2057" s="35" t="n">
        <f aca="false">IF(ISBLANK(B2057),"",IF( ISBLANK(O2057), , 1))</f>
        <v>0</v>
      </c>
      <c r="S2057" s="38" t="str">
        <f aca="true">IF(ISBLANK(B2057),"",IF( ISBLANK(K2057), "" , IF( ISBLANK(O2057), (TODAY()-K2057)/365, (O2057-K2057)/365)) )</f>
        <v/>
      </c>
      <c r="T2057" s="38" t="str">
        <f aca="false">IF(ISBLANK(B2057),"",IF( ISBLANK(K2057), "" , IF( ISBLANK(O2057), ($Z$41-K2057)/365, (O2057-K2057)/365)) )</f>
        <v/>
      </c>
      <c r="U2057" s="38" t="str">
        <f aca="true">IF(ISBLANK(B2057),"",IF( ISBLANK(O2057), "", (TODAY()-O2057)/365))</f>
        <v/>
      </c>
      <c r="V2057" s="38" t="str">
        <f aca="false">IF(ISBLANK(B2057),"",IF( ISBLANK(O2057), "", ($Z$41-O2057)/365))</f>
        <v/>
      </c>
    </row>
    <row r="2058" customFormat="false" ht="15" hidden="false" customHeight="false" outlineLevel="0" collapsed="false">
      <c r="A2058" s="1" t="n">
        <v>2062</v>
      </c>
      <c r="B2058" s="28" t="n">
        <v>1255</v>
      </c>
      <c r="C2058" s="29"/>
      <c r="D2058" s="30" t="str">
        <f aca="false">CONCATENATE(E2058,", ",F2058,", кв-ры: ",H2058,", агр: ",I2058,", ",W2058)</f>
        <v>, , кв-ры: 7,17,27,37,47,57,, агр: , </v>
      </c>
      <c r="E2058" s="31"/>
      <c r="F2058" s="31"/>
      <c r="G2058" s="31"/>
      <c r="H2058" s="31" t="s">
        <v>56</v>
      </c>
      <c r="I2058" s="32"/>
      <c r="J2058" s="4"/>
      <c r="K2058" s="46"/>
      <c r="L2058" s="34" t="str">
        <f aca="false">IF(ISBLANK(K2058),"a","b")</f>
        <v>a</v>
      </c>
      <c r="M2058" s="34" t="str">
        <f aca="false">IF(ISBLANK(B2058),"",IF(L2058="b",K2058,IF(L2058="a","")))</f>
        <v/>
      </c>
      <c r="N2058" s="35" t="n">
        <f aca="false">IF(ISBLANK(B2058),"",IF( ISBLANK(K2058), , IF( ISBLANK(O2058), 1,) ))</f>
        <v>0</v>
      </c>
      <c r="O2058" s="44"/>
      <c r="P2058" s="37" t="str">
        <f aca="false">IF(ISBLANK(O2058),"a","b")</f>
        <v>a</v>
      </c>
      <c r="Q2058" s="34" t="str">
        <f aca="false">IF(ISBLANK(B2058),"",IF(P2058="b",O2058,IF(P2058="a","")))</f>
        <v/>
      </c>
      <c r="R2058" s="35" t="n">
        <f aca="false">IF(ISBLANK(B2058),"",IF( ISBLANK(O2058), , 1))</f>
        <v>0</v>
      </c>
      <c r="S2058" s="38" t="str">
        <f aca="true">IF(ISBLANK(B2058),"",IF( ISBLANK(K2058), "" , IF( ISBLANK(O2058), (TODAY()-K2058)/365, (O2058-K2058)/365)) )</f>
        <v/>
      </c>
      <c r="T2058" s="38" t="str">
        <f aca="false">IF(ISBLANK(B2058),"",IF( ISBLANK(K2058), "" , IF( ISBLANK(O2058), ($Z$41-K2058)/365, (O2058-K2058)/365)) )</f>
        <v/>
      </c>
      <c r="U2058" s="38" t="str">
        <f aca="true">IF(ISBLANK(B2058),"",IF( ISBLANK(O2058), "", (TODAY()-O2058)/365))</f>
        <v/>
      </c>
      <c r="V2058" s="38" t="str">
        <f aca="false">IF(ISBLANK(B2058),"",IF( ISBLANK(O2058), "", ($Z$41-O2058)/365))</f>
        <v/>
      </c>
    </row>
    <row r="2059" customFormat="false" ht="15" hidden="false" customHeight="false" outlineLevel="0" collapsed="false">
      <c r="A2059" s="1" t="n">
        <v>2063</v>
      </c>
      <c r="B2059" s="28" t="n">
        <v>1256</v>
      </c>
      <c r="C2059" s="29"/>
      <c r="D2059" s="30" t="str">
        <f aca="false">CONCATENATE(E2059,", ",F2059,", кв-ры: ",H2059,", агр: ",I2059,", ",W2059)</f>
        <v>, , кв-ры: 8,18,28,38,48,58,, агр: , </v>
      </c>
      <c r="E2059" s="31"/>
      <c r="F2059" s="31"/>
      <c r="G2059" s="31"/>
      <c r="H2059" s="31" t="s">
        <v>57</v>
      </c>
      <c r="I2059" s="32"/>
      <c r="J2059" s="4"/>
      <c r="K2059" s="46"/>
      <c r="L2059" s="34" t="str">
        <f aca="false">IF(ISBLANK(K2059),"a","b")</f>
        <v>a</v>
      </c>
      <c r="M2059" s="34" t="str">
        <f aca="false">IF(ISBLANK(B2059),"",IF(L2059="b",K2059,IF(L2059="a","")))</f>
        <v/>
      </c>
      <c r="N2059" s="35" t="n">
        <f aca="false">IF(ISBLANK(B2059),"",IF( ISBLANK(K2059), , IF( ISBLANK(O2059), 1,) ))</f>
        <v>0</v>
      </c>
      <c r="O2059" s="44"/>
      <c r="P2059" s="37" t="str">
        <f aca="false">IF(ISBLANK(O2059),"a","b")</f>
        <v>a</v>
      </c>
      <c r="Q2059" s="34" t="str">
        <f aca="false">IF(ISBLANK(B2059),"",IF(P2059="b",O2059,IF(P2059="a","")))</f>
        <v/>
      </c>
      <c r="R2059" s="35" t="n">
        <f aca="false">IF(ISBLANK(B2059),"",IF( ISBLANK(O2059), , 1))</f>
        <v>0</v>
      </c>
      <c r="S2059" s="38" t="str">
        <f aca="true">IF(ISBLANK(B2059),"",IF( ISBLANK(K2059), "" , IF( ISBLANK(O2059), (TODAY()-K2059)/365, (O2059-K2059)/365)) )</f>
        <v/>
      </c>
      <c r="T2059" s="38" t="str">
        <f aca="false">IF(ISBLANK(B2059),"",IF( ISBLANK(K2059), "" , IF( ISBLANK(O2059), ($Z$41-K2059)/365, (O2059-K2059)/365)) )</f>
        <v/>
      </c>
      <c r="U2059" s="38" t="str">
        <f aca="true">IF(ISBLANK(B2059),"",IF( ISBLANK(O2059), "", (TODAY()-O2059)/365))</f>
        <v/>
      </c>
      <c r="V2059" s="38" t="str">
        <f aca="false">IF(ISBLANK(B2059),"",IF( ISBLANK(O2059), "", ($Z$41-O2059)/365))</f>
        <v/>
      </c>
    </row>
    <row r="2060" customFormat="false" ht="15" hidden="false" customHeight="false" outlineLevel="0" collapsed="false">
      <c r="A2060" s="1" t="n">
        <v>2064</v>
      </c>
      <c r="B2060" s="28" t="n">
        <v>1257</v>
      </c>
      <c r="C2060" s="29"/>
      <c r="D2060" s="30" t="str">
        <f aca="false">CONCATENATE(E2060,", ",F2060,", кв-ры: ",H2060,", агр: ",I2060,", ",W2060)</f>
        <v>, , кв-ры: 9,19,29,39,49,59,, агр: , </v>
      </c>
      <c r="E2060" s="31"/>
      <c r="F2060" s="31"/>
      <c r="G2060" s="31"/>
      <c r="H2060" s="31" t="s">
        <v>58</v>
      </c>
      <c r="I2060" s="32"/>
      <c r="J2060" s="4"/>
      <c r="K2060" s="46"/>
      <c r="L2060" s="34" t="str">
        <f aca="false">IF(ISBLANK(K2060),"a","b")</f>
        <v>a</v>
      </c>
      <c r="M2060" s="34" t="str">
        <f aca="false">IF(ISBLANK(B2060),"",IF(L2060="b",K2060,IF(L2060="a","")))</f>
        <v/>
      </c>
      <c r="N2060" s="35" t="n">
        <f aca="false">IF(ISBLANK(B2060),"",IF( ISBLANK(K2060), , IF( ISBLANK(O2060), 1,) ))</f>
        <v>0</v>
      </c>
      <c r="O2060" s="44"/>
      <c r="P2060" s="37" t="str">
        <f aca="false">IF(ISBLANK(O2060),"a","b")</f>
        <v>a</v>
      </c>
      <c r="Q2060" s="34" t="str">
        <f aca="false">IF(ISBLANK(B2060),"",IF(P2060="b",O2060,IF(P2060="a","")))</f>
        <v/>
      </c>
      <c r="R2060" s="35" t="n">
        <f aca="false">IF(ISBLANK(B2060),"",IF( ISBLANK(O2060), , 1))</f>
        <v>0</v>
      </c>
      <c r="S2060" s="38" t="str">
        <f aca="true">IF(ISBLANK(B2060),"",IF( ISBLANK(K2060), "" , IF( ISBLANK(O2060), (TODAY()-K2060)/365, (O2060-K2060)/365)) )</f>
        <v/>
      </c>
      <c r="T2060" s="38" t="str">
        <f aca="false">IF(ISBLANK(B2060),"",IF( ISBLANK(K2060), "" , IF( ISBLANK(O2060), ($Z$41-K2060)/365, (O2060-K2060)/365)) )</f>
        <v/>
      </c>
      <c r="U2060" s="38" t="str">
        <f aca="true">IF(ISBLANK(B2060),"",IF( ISBLANK(O2060), "", (TODAY()-O2060)/365))</f>
        <v/>
      </c>
      <c r="V2060" s="38" t="str">
        <f aca="false">IF(ISBLANK(B2060),"",IF( ISBLANK(O2060), "", ($Z$41-O2060)/365))</f>
        <v/>
      </c>
    </row>
    <row r="2061" customFormat="false" ht="15" hidden="false" customHeight="false" outlineLevel="0" collapsed="false">
      <c r="A2061" s="1" t="n">
        <v>2065</v>
      </c>
      <c r="B2061" s="28" t="n">
        <v>1258</v>
      </c>
      <c r="C2061" s="29"/>
      <c r="D2061" s="30" t="str">
        <f aca="false">CONCATENATE(E2061,", ",F2061,", кв-ры: ",H2061,", агр: ",I2061,", ",W2061)</f>
        <v>, , кв-ры: 10,20,30,40,50,60,, агр: , </v>
      </c>
      <c r="E2061" s="31"/>
      <c r="F2061" s="31"/>
      <c r="G2061" s="31"/>
      <c r="H2061" s="31" t="s">
        <v>59</v>
      </c>
      <c r="I2061" s="32"/>
      <c r="J2061" s="4"/>
      <c r="K2061" s="46"/>
      <c r="L2061" s="34" t="str">
        <f aca="false">IF(ISBLANK(K2061),"a","b")</f>
        <v>a</v>
      </c>
      <c r="M2061" s="34" t="str">
        <f aca="false">IF(ISBLANK(B2061),"",IF(L2061="b",K2061,IF(L2061="a","")))</f>
        <v/>
      </c>
      <c r="N2061" s="35" t="n">
        <f aca="false">IF(ISBLANK(B2061),"",IF( ISBLANK(K2061), , IF( ISBLANK(O2061), 1,) ))</f>
        <v>0</v>
      </c>
      <c r="O2061" s="44"/>
      <c r="P2061" s="37" t="str">
        <f aca="false">IF(ISBLANK(O2061),"a","b")</f>
        <v>a</v>
      </c>
      <c r="Q2061" s="34" t="str">
        <f aca="false">IF(ISBLANK(B2061),"",IF(P2061="b",O2061,IF(P2061="a","")))</f>
        <v/>
      </c>
      <c r="R2061" s="35" t="n">
        <f aca="false">IF(ISBLANK(B2061),"",IF( ISBLANK(O2061), , 1))</f>
        <v>0</v>
      </c>
      <c r="S2061" s="38" t="str">
        <f aca="true">IF(ISBLANK(B2061),"",IF( ISBLANK(K2061), "" , IF( ISBLANK(O2061), (TODAY()-K2061)/365, (O2061-K2061)/365)) )</f>
        <v/>
      </c>
      <c r="T2061" s="38" t="str">
        <f aca="false">IF(ISBLANK(B2061),"",IF( ISBLANK(K2061), "" , IF( ISBLANK(O2061), ($Z$41-K2061)/365, (O2061-K2061)/365)) )</f>
        <v/>
      </c>
      <c r="U2061" s="38" t="str">
        <f aca="true">IF(ISBLANK(B2061),"",IF( ISBLANK(O2061), "", (TODAY()-O2061)/365))</f>
        <v/>
      </c>
      <c r="V2061" s="38" t="str">
        <f aca="false">IF(ISBLANK(B2061),"",IF( ISBLANK(O2061), "", ($Z$41-O2061)/365))</f>
        <v/>
      </c>
    </row>
    <row r="2062" customFormat="false" ht="15" hidden="false" customHeight="false" outlineLevel="0" collapsed="false">
      <c r="A2062" s="1" t="n">
        <v>2066</v>
      </c>
      <c r="B2062" s="28" t="n">
        <v>1259</v>
      </c>
      <c r="C2062" s="29" t="n">
        <v>27</v>
      </c>
      <c r="D2062" s="30" t="str">
        <f aca="false">CONCATENATE(E2062,", ",F2062,", кв-ры: ",H2062,", агр: ",I2062,", ",W2062)</f>
        <v> Гоголя, 40, кв-ры: 1,11,21,31,, агр: , </v>
      </c>
      <c r="E2062" s="31" t="s">
        <v>298</v>
      </c>
      <c r="F2062" s="31" t="n">
        <v>40</v>
      </c>
      <c r="G2062" s="31" t="n">
        <v>40</v>
      </c>
      <c r="H2062" s="31" t="s">
        <v>132</v>
      </c>
      <c r="I2062" s="32"/>
      <c r="J2062" s="4"/>
      <c r="K2062" s="46"/>
      <c r="L2062" s="34" t="str">
        <f aca="false">IF(ISBLANK(K2062),"a","b")</f>
        <v>a</v>
      </c>
      <c r="M2062" s="34" t="str">
        <f aca="false">IF(ISBLANK(B2062),"",IF(L2062="b",K2062,IF(L2062="a","")))</f>
        <v/>
      </c>
      <c r="N2062" s="35" t="n">
        <f aca="false">IF(ISBLANK(B2062),"",IF( ISBLANK(K2062), , IF( ISBLANK(O2062), 1,) ))</f>
        <v>0</v>
      </c>
      <c r="O2062" s="44"/>
      <c r="P2062" s="37" t="str">
        <f aca="false">IF(ISBLANK(O2062),"a","b")</f>
        <v>a</v>
      </c>
      <c r="Q2062" s="34" t="str">
        <f aca="false">IF(ISBLANK(B2062),"",IF(P2062="b",O2062,IF(P2062="a","")))</f>
        <v/>
      </c>
      <c r="R2062" s="35" t="n">
        <f aca="false">IF(ISBLANK(B2062),"",IF( ISBLANK(O2062), , 1))</f>
        <v>0</v>
      </c>
      <c r="S2062" s="38" t="str">
        <f aca="true">IF(ISBLANK(B2062),"",IF( ISBLANK(K2062), "" , IF( ISBLANK(O2062), (TODAY()-K2062)/365, (O2062-K2062)/365)) )</f>
        <v/>
      </c>
      <c r="T2062" s="38" t="str">
        <f aca="false">IF(ISBLANK(B2062),"",IF( ISBLANK(K2062), "" , IF( ISBLANK(O2062), ($Z$41-K2062)/365, (O2062-K2062)/365)) )</f>
        <v/>
      </c>
      <c r="U2062" s="38" t="str">
        <f aca="true">IF(ISBLANK(B2062),"",IF( ISBLANK(O2062), "", (TODAY()-O2062)/365))</f>
        <v/>
      </c>
      <c r="V2062" s="38" t="str">
        <f aca="false">IF(ISBLANK(B2062),"",IF( ISBLANK(O2062), "", ($Z$41-O2062)/365))</f>
        <v/>
      </c>
    </row>
    <row r="2063" customFormat="false" ht="15" hidden="false" customHeight="false" outlineLevel="0" collapsed="false">
      <c r="A2063" s="1" t="n">
        <v>2067</v>
      </c>
      <c r="B2063" s="28" t="n">
        <v>1260</v>
      </c>
      <c r="C2063" s="29"/>
      <c r="D2063" s="30" t="str">
        <f aca="false">CONCATENATE(E2063,", ",F2063,", кв-ры: ",H2063,", агр: ",I2063,", ",W2063)</f>
        <v>, , кв-ры: 2,12,22,32,, агр: , </v>
      </c>
      <c r="E2063" s="31"/>
      <c r="F2063" s="31"/>
      <c r="G2063" s="31"/>
      <c r="H2063" s="31" t="s">
        <v>133</v>
      </c>
      <c r="I2063" s="32"/>
      <c r="J2063" s="4"/>
      <c r="K2063" s="46"/>
      <c r="L2063" s="34" t="str">
        <f aca="false">IF(ISBLANK(K2063),"a","b")</f>
        <v>a</v>
      </c>
      <c r="M2063" s="34" t="str">
        <f aca="false">IF(ISBLANK(B2063),"",IF(L2063="b",K2063,IF(L2063="a","")))</f>
        <v/>
      </c>
      <c r="N2063" s="35" t="n">
        <f aca="false">IF(ISBLANK(B2063),"",IF( ISBLANK(K2063), , IF( ISBLANK(O2063), 1,) ))</f>
        <v>0</v>
      </c>
      <c r="O2063" s="44"/>
      <c r="P2063" s="37" t="str">
        <f aca="false">IF(ISBLANK(O2063),"a","b")</f>
        <v>a</v>
      </c>
      <c r="Q2063" s="34" t="str">
        <f aca="false">IF(ISBLANK(B2063),"",IF(P2063="b",O2063,IF(P2063="a","")))</f>
        <v/>
      </c>
      <c r="R2063" s="35" t="n">
        <f aca="false">IF(ISBLANK(B2063),"",IF( ISBLANK(O2063), , 1))</f>
        <v>0</v>
      </c>
      <c r="S2063" s="38" t="str">
        <f aca="true">IF(ISBLANK(B2063),"",IF( ISBLANK(K2063), "" , IF( ISBLANK(O2063), (TODAY()-K2063)/365, (O2063-K2063)/365)) )</f>
        <v/>
      </c>
      <c r="T2063" s="38" t="str">
        <f aca="false">IF(ISBLANK(B2063),"",IF( ISBLANK(K2063), "" , IF( ISBLANK(O2063), ($Z$41-K2063)/365, (O2063-K2063)/365)) )</f>
        <v/>
      </c>
      <c r="U2063" s="38" t="str">
        <f aca="true">IF(ISBLANK(B2063),"",IF( ISBLANK(O2063), "", (TODAY()-O2063)/365))</f>
        <v/>
      </c>
      <c r="V2063" s="38" t="str">
        <f aca="false">IF(ISBLANK(B2063),"",IF( ISBLANK(O2063), "", ($Z$41-O2063)/365))</f>
        <v/>
      </c>
    </row>
    <row r="2064" customFormat="false" ht="15" hidden="false" customHeight="false" outlineLevel="0" collapsed="false">
      <c r="A2064" s="1" t="n">
        <v>2068</v>
      </c>
      <c r="B2064" s="28" t="n">
        <v>1261</v>
      </c>
      <c r="C2064" s="29"/>
      <c r="D2064" s="30" t="str">
        <f aca="false">CONCATENATE(E2064,", ",F2064,", кв-ры: ",H2064,", агр: ",I2064,", ",W2064)</f>
        <v>, , кв-ры: 3,13,23,33,, агр: , </v>
      </c>
      <c r="E2064" s="31"/>
      <c r="F2064" s="31"/>
      <c r="G2064" s="31"/>
      <c r="H2064" s="31" t="s">
        <v>134</v>
      </c>
      <c r="I2064" s="32"/>
      <c r="J2064" s="4"/>
      <c r="K2064" s="46"/>
      <c r="L2064" s="34" t="str">
        <f aca="false">IF(ISBLANK(K2064),"a","b")</f>
        <v>a</v>
      </c>
      <c r="M2064" s="34" t="str">
        <f aca="false">IF(ISBLANK(B2064),"",IF(L2064="b",K2064,IF(L2064="a","")))</f>
        <v/>
      </c>
      <c r="N2064" s="35" t="n">
        <f aca="false">IF(ISBLANK(B2064),"",IF( ISBLANK(K2064), , IF( ISBLANK(O2064), 1,) ))</f>
        <v>0</v>
      </c>
      <c r="O2064" s="44"/>
      <c r="P2064" s="37" t="str">
        <f aca="false">IF(ISBLANK(O2064),"a","b")</f>
        <v>a</v>
      </c>
      <c r="Q2064" s="34" t="str">
        <f aca="false">IF(ISBLANK(B2064),"",IF(P2064="b",O2064,IF(P2064="a","")))</f>
        <v/>
      </c>
      <c r="R2064" s="35" t="n">
        <f aca="false">IF(ISBLANK(B2064),"",IF( ISBLANK(O2064), , 1))</f>
        <v>0</v>
      </c>
      <c r="S2064" s="38" t="str">
        <f aca="true">IF(ISBLANK(B2064),"",IF( ISBLANK(K2064), "" , IF( ISBLANK(O2064), (TODAY()-K2064)/365, (O2064-K2064)/365)) )</f>
        <v/>
      </c>
      <c r="T2064" s="38" t="str">
        <f aca="false">IF(ISBLANK(B2064),"",IF( ISBLANK(K2064), "" , IF( ISBLANK(O2064), ($Z$41-K2064)/365, (O2064-K2064)/365)) )</f>
        <v/>
      </c>
      <c r="U2064" s="38" t="str">
        <f aca="true">IF(ISBLANK(B2064),"",IF( ISBLANK(O2064), "", (TODAY()-O2064)/365))</f>
        <v/>
      </c>
      <c r="V2064" s="38" t="str">
        <f aca="false">IF(ISBLANK(B2064),"",IF( ISBLANK(O2064), "", ($Z$41-O2064)/365))</f>
        <v/>
      </c>
    </row>
    <row r="2065" customFormat="false" ht="15" hidden="false" customHeight="false" outlineLevel="0" collapsed="false">
      <c r="A2065" s="1" t="n">
        <v>2069</v>
      </c>
      <c r="B2065" s="28" t="n">
        <v>1262</v>
      </c>
      <c r="C2065" s="29"/>
      <c r="D2065" s="30" t="str">
        <f aca="false">CONCATENATE(E2065,", ",F2065,", кв-ры: ",H2065,", агр: ",I2065,", ",W2065)</f>
        <v>, , кв-ры: 4,14,24,34,, агр: , </v>
      </c>
      <c r="E2065" s="31"/>
      <c r="F2065" s="31"/>
      <c r="G2065" s="31"/>
      <c r="H2065" s="31" t="s">
        <v>135</v>
      </c>
      <c r="I2065" s="32"/>
      <c r="J2065" s="4"/>
      <c r="K2065" s="46"/>
      <c r="L2065" s="34" t="str">
        <f aca="false">IF(ISBLANK(K2065),"a","b")</f>
        <v>a</v>
      </c>
      <c r="M2065" s="34" t="str">
        <f aca="false">IF(ISBLANK(B2065),"",IF(L2065="b",K2065,IF(L2065="a","")))</f>
        <v/>
      </c>
      <c r="N2065" s="35" t="n">
        <f aca="false">IF(ISBLANK(B2065),"",IF( ISBLANK(K2065), , IF( ISBLANK(O2065), 1,) ))</f>
        <v>0</v>
      </c>
      <c r="O2065" s="44"/>
      <c r="P2065" s="37" t="str">
        <f aca="false">IF(ISBLANK(O2065),"a","b")</f>
        <v>a</v>
      </c>
      <c r="Q2065" s="34" t="str">
        <f aca="false">IF(ISBLANK(B2065),"",IF(P2065="b",O2065,IF(P2065="a","")))</f>
        <v/>
      </c>
      <c r="R2065" s="35" t="n">
        <f aca="false">IF(ISBLANK(B2065),"",IF( ISBLANK(O2065), , 1))</f>
        <v>0</v>
      </c>
      <c r="S2065" s="38" t="str">
        <f aca="true">IF(ISBLANK(B2065),"",IF( ISBLANK(K2065), "" , IF( ISBLANK(O2065), (TODAY()-K2065)/365, (O2065-K2065)/365)) )</f>
        <v/>
      </c>
      <c r="T2065" s="38" t="str">
        <f aca="false">IF(ISBLANK(B2065),"",IF( ISBLANK(K2065), "" , IF( ISBLANK(O2065), ($Z$41-K2065)/365, (O2065-K2065)/365)) )</f>
        <v/>
      </c>
      <c r="U2065" s="38" t="str">
        <f aca="true">IF(ISBLANK(B2065),"",IF( ISBLANK(O2065), "", (TODAY()-O2065)/365))</f>
        <v/>
      </c>
      <c r="V2065" s="38" t="str">
        <f aca="false">IF(ISBLANK(B2065),"",IF( ISBLANK(O2065), "", ($Z$41-O2065)/365))</f>
        <v/>
      </c>
    </row>
    <row r="2066" customFormat="false" ht="15" hidden="false" customHeight="false" outlineLevel="0" collapsed="false">
      <c r="A2066" s="1" t="n">
        <v>2070</v>
      </c>
      <c r="B2066" s="28" t="n">
        <v>1263</v>
      </c>
      <c r="C2066" s="29"/>
      <c r="D2066" s="30" t="str">
        <f aca="false">CONCATENATE(E2066,", ",F2066,", кв-ры: ",H2066,", агр: ",I2066,", ",W2066)</f>
        <v>, , кв-ры: 5,15,25,35,, агр: , </v>
      </c>
      <c r="E2066" s="31"/>
      <c r="F2066" s="31"/>
      <c r="G2066" s="31"/>
      <c r="H2066" s="31" t="s">
        <v>136</v>
      </c>
      <c r="I2066" s="32"/>
      <c r="J2066" s="4"/>
      <c r="K2066" s="46"/>
      <c r="L2066" s="34" t="str">
        <f aca="false">IF(ISBLANK(K2066),"a","b")</f>
        <v>a</v>
      </c>
      <c r="M2066" s="34" t="str">
        <f aca="false">IF(ISBLANK(B2066),"",IF(L2066="b",K2066,IF(L2066="a","")))</f>
        <v/>
      </c>
      <c r="N2066" s="35" t="n">
        <f aca="false">IF(ISBLANK(B2066),"",IF( ISBLANK(K2066), , IF( ISBLANK(O2066), 1,) ))</f>
        <v>0</v>
      </c>
      <c r="O2066" s="44"/>
      <c r="P2066" s="37" t="str">
        <f aca="false">IF(ISBLANK(O2066),"a","b")</f>
        <v>a</v>
      </c>
      <c r="Q2066" s="34" t="str">
        <f aca="false">IF(ISBLANK(B2066),"",IF(P2066="b",O2066,IF(P2066="a","")))</f>
        <v/>
      </c>
      <c r="R2066" s="35" t="n">
        <f aca="false">IF(ISBLANK(B2066),"",IF( ISBLANK(O2066), , 1))</f>
        <v>0</v>
      </c>
      <c r="S2066" s="38" t="str">
        <f aca="true">IF(ISBLANK(B2066),"",IF( ISBLANK(K2066), "" , IF( ISBLANK(O2066), (TODAY()-K2066)/365, (O2066-K2066)/365)) )</f>
        <v/>
      </c>
      <c r="T2066" s="38" t="str">
        <f aca="false">IF(ISBLANK(B2066),"",IF( ISBLANK(K2066), "" , IF( ISBLANK(O2066), ($Z$41-K2066)/365, (O2066-K2066)/365)) )</f>
        <v/>
      </c>
      <c r="U2066" s="38" t="str">
        <f aca="true">IF(ISBLANK(B2066),"",IF( ISBLANK(O2066), "", (TODAY()-O2066)/365))</f>
        <v/>
      </c>
      <c r="V2066" s="38" t="str">
        <f aca="false">IF(ISBLANK(B2066),"",IF( ISBLANK(O2066), "", ($Z$41-O2066)/365))</f>
        <v/>
      </c>
    </row>
    <row r="2067" customFormat="false" ht="15" hidden="false" customHeight="false" outlineLevel="0" collapsed="false">
      <c r="A2067" s="1" t="n">
        <v>2071</v>
      </c>
      <c r="B2067" s="28" t="n">
        <v>1264</v>
      </c>
      <c r="C2067" s="29"/>
      <c r="D2067" s="30" t="str">
        <f aca="false">CONCATENATE(E2067,", ",F2067,", кв-ры: ",H2067,", агр: ",I2067,", ",W2067)</f>
        <v>, , кв-ры: 6,16,26,36,, агр: , </v>
      </c>
      <c r="E2067" s="31"/>
      <c r="F2067" s="31"/>
      <c r="G2067" s="31"/>
      <c r="H2067" s="31" t="s">
        <v>103</v>
      </c>
      <c r="I2067" s="32"/>
      <c r="J2067" s="4"/>
      <c r="K2067" s="46"/>
      <c r="L2067" s="34" t="str">
        <f aca="false">IF(ISBLANK(K2067),"a","b")</f>
        <v>a</v>
      </c>
      <c r="M2067" s="34" t="str">
        <f aca="false">IF(ISBLANK(B2067),"",IF(L2067="b",K2067,IF(L2067="a","")))</f>
        <v/>
      </c>
      <c r="N2067" s="35" t="n">
        <f aca="false">IF(ISBLANK(B2067),"",IF( ISBLANK(K2067), , IF( ISBLANK(O2067), 1,) ))</f>
        <v>0</v>
      </c>
      <c r="O2067" s="44"/>
      <c r="P2067" s="37" t="str">
        <f aca="false">IF(ISBLANK(O2067),"a","b")</f>
        <v>a</v>
      </c>
      <c r="Q2067" s="34" t="str">
        <f aca="false">IF(ISBLANK(B2067),"",IF(P2067="b",O2067,IF(P2067="a","")))</f>
        <v/>
      </c>
      <c r="R2067" s="35" t="n">
        <f aca="false">IF(ISBLANK(B2067),"",IF( ISBLANK(O2067), , 1))</f>
        <v>0</v>
      </c>
      <c r="S2067" s="38" t="str">
        <f aca="true">IF(ISBLANK(B2067),"",IF( ISBLANK(K2067), "" , IF( ISBLANK(O2067), (TODAY()-K2067)/365, (O2067-K2067)/365)) )</f>
        <v/>
      </c>
      <c r="T2067" s="38" t="str">
        <f aca="false">IF(ISBLANK(B2067),"",IF( ISBLANK(K2067), "" , IF( ISBLANK(O2067), ($Z$41-K2067)/365, (O2067-K2067)/365)) )</f>
        <v/>
      </c>
      <c r="U2067" s="38" t="str">
        <f aca="true">IF(ISBLANK(B2067),"",IF( ISBLANK(O2067), "", (TODAY()-O2067)/365))</f>
        <v/>
      </c>
      <c r="V2067" s="38" t="str">
        <f aca="false">IF(ISBLANK(B2067),"",IF( ISBLANK(O2067), "", ($Z$41-O2067)/365))</f>
        <v/>
      </c>
    </row>
    <row r="2068" customFormat="false" ht="15" hidden="false" customHeight="false" outlineLevel="0" collapsed="false">
      <c r="A2068" s="1" t="n">
        <v>2072</v>
      </c>
      <c r="B2068" s="28" t="n">
        <v>1265</v>
      </c>
      <c r="C2068" s="29"/>
      <c r="D2068" s="30" t="str">
        <f aca="false">CONCATENATE(E2068,", ",F2068,", кв-ры: ",H2068,", агр: ",I2068,", ",W2068)</f>
        <v>, , кв-ры: 7,17,27,37,, агр: , </v>
      </c>
      <c r="E2068" s="31"/>
      <c r="F2068" s="31"/>
      <c r="G2068" s="31"/>
      <c r="H2068" s="31" t="s">
        <v>104</v>
      </c>
      <c r="I2068" s="32"/>
      <c r="J2068" s="4"/>
      <c r="K2068" s="46"/>
      <c r="L2068" s="34" t="str">
        <f aca="false">IF(ISBLANK(K2068),"a","b")</f>
        <v>a</v>
      </c>
      <c r="M2068" s="34" t="str">
        <f aca="false">IF(ISBLANK(B2068),"",IF(L2068="b",K2068,IF(L2068="a","")))</f>
        <v/>
      </c>
      <c r="N2068" s="35" t="n">
        <f aca="false">IF(ISBLANK(B2068),"",IF( ISBLANK(K2068), , IF( ISBLANK(O2068), 1,) ))</f>
        <v>0</v>
      </c>
      <c r="O2068" s="44"/>
      <c r="P2068" s="37" t="str">
        <f aca="false">IF(ISBLANK(O2068),"a","b")</f>
        <v>a</v>
      </c>
      <c r="Q2068" s="34" t="str">
        <f aca="false">IF(ISBLANK(B2068),"",IF(P2068="b",O2068,IF(P2068="a","")))</f>
        <v/>
      </c>
      <c r="R2068" s="35" t="n">
        <f aca="false">IF(ISBLANK(B2068),"",IF( ISBLANK(O2068), , 1))</f>
        <v>0</v>
      </c>
      <c r="S2068" s="38" t="str">
        <f aca="true">IF(ISBLANK(B2068),"",IF( ISBLANK(K2068), "" , IF( ISBLANK(O2068), (TODAY()-K2068)/365, (O2068-K2068)/365)) )</f>
        <v/>
      </c>
      <c r="T2068" s="38" t="str">
        <f aca="false">IF(ISBLANK(B2068),"",IF( ISBLANK(K2068), "" , IF( ISBLANK(O2068), ($Z$41-K2068)/365, (O2068-K2068)/365)) )</f>
        <v/>
      </c>
      <c r="U2068" s="38" t="str">
        <f aca="true">IF(ISBLANK(B2068),"",IF( ISBLANK(O2068), "", (TODAY()-O2068)/365))</f>
        <v/>
      </c>
      <c r="V2068" s="38" t="str">
        <f aca="false">IF(ISBLANK(B2068),"",IF( ISBLANK(O2068), "", ($Z$41-O2068)/365))</f>
        <v/>
      </c>
    </row>
    <row r="2069" customFormat="false" ht="15" hidden="false" customHeight="false" outlineLevel="0" collapsed="false">
      <c r="A2069" s="1" t="n">
        <v>2073</v>
      </c>
      <c r="B2069" s="28" t="n">
        <v>1266</v>
      </c>
      <c r="C2069" s="29"/>
      <c r="D2069" s="30" t="str">
        <f aca="false">CONCATENATE(E2069,", ",F2069,", кв-ры: ",H2069,", агр: ",I2069,", ",W2069)</f>
        <v>, , кв-ры: 8,18,28,38,, агр: , </v>
      </c>
      <c r="E2069" s="31"/>
      <c r="F2069" s="31"/>
      <c r="G2069" s="31"/>
      <c r="H2069" s="31" t="s">
        <v>105</v>
      </c>
      <c r="I2069" s="32"/>
      <c r="J2069" s="4"/>
      <c r="K2069" s="46"/>
      <c r="L2069" s="34" t="str">
        <f aca="false">IF(ISBLANK(K2069),"a","b")</f>
        <v>a</v>
      </c>
      <c r="M2069" s="34" t="str">
        <f aca="false">IF(ISBLANK(B2069),"",IF(L2069="b",K2069,IF(L2069="a","")))</f>
        <v/>
      </c>
      <c r="N2069" s="35" t="n">
        <f aca="false">IF(ISBLANK(B2069),"",IF( ISBLANK(K2069), , IF( ISBLANK(O2069), 1,) ))</f>
        <v>0</v>
      </c>
      <c r="O2069" s="44"/>
      <c r="P2069" s="37" t="str">
        <f aca="false">IF(ISBLANK(O2069),"a","b")</f>
        <v>a</v>
      </c>
      <c r="Q2069" s="34" t="str">
        <f aca="false">IF(ISBLANK(B2069),"",IF(P2069="b",O2069,IF(P2069="a","")))</f>
        <v/>
      </c>
      <c r="R2069" s="35" t="n">
        <f aca="false">IF(ISBLANK(B2069),"",IF( ISBLANK(O2069), , 1))</f>
        <v>0</v>
      </c>
      <c r="S2069" s="38" t="str">
        <f aca="true">IF(ISBLANK(B2069),"",IF( ISBLANK(K2069), "" , IF( ISBLANK(O2069), (TODAY()-K2069)/365, (O2069-K2069)/365)) )</f>
        <v/>
      </c>
      <c r="T2069" s="38" t="str">
        <f aca="false">IF(ISBLANK(B2069),"",IF( ISBLANK(K2069), "" , IF( ISBLANK(O2069), ($Z$41-K2069)/365, (O2069-K2069)/365)) )</f>
        <v/>
      </c>
      <c r="U2069" s="38" t="str">
        <f aca="true">IF(ISBLANK(B2069),"",IF( ISBLANK(O2069), "", (TODAY()-O2069)/365))</f>
        <v/>
      </c>
      <c r="V2069" s="38" t="str">
        <f aca="false">IF(ISBLANK(B2069),"",IF( ISBLANK(O2069), "", ($Z$41-O2069)/365))</f>
        <v/>
      </c>
    </row>
    <row r="2070" customFormat="false" ht="15" hidden="false" customHeight="false" outlineLevel="0" collapsed="false">
      <c r="A2070" s="1" t="n">
        <v>2074</v>
      </c>
      <c r="B2070" s="28" t="n">
        <v>1267</v>
      </c>
      <c r="C2070" s="29"/>
      <c r="D2070" s="30" t="str">
        <f aca="false">CONCATENATE(E2070,", ",F2070,", кв-ры: ",H2070,", агр: ",I2070,", ",W2070)</f>
        <v>, , кв-ры: 9,19,29,39,, агр: , </v>
      </c>
      <c r="E2070" s="31"/>
      <c r="F2070" s="31"/>
      <c r="G2070" s="31"/>
      <c r="H2070" s="31" t="s">
        <v>106</v>
      </c>
      <c r="I2070" s="32"/>
      <c r="J2070" s="4"/>
      <c r="K2070" s="46"/>
      <c r="L2070" s="34" t="str">
        <f aca="false">IF(ISBLANK(K2070),"a","b")</f>
        <v>a</v>
      </c>
      <c r="M2070" s="34" t="str">
        <f aca="false">IF(ISBLANK(B2070),"",IF(L2070="b",K2070,IF(L2070="a","")))</f>
        <v/>
      </c>
      <c r="N2070" s="35" t="n">
        <f aca="false">IF(ISBLANK(B2070),"",IF( ISBLANK(K2070), , IF( ISBLANK(O2070), 1,) ))</f>
        <v>0</v>
      </c>
      <c r="O2070" s="44"/>
      <c r="P2070" s="37" t="str">
        <f aca="false">IF(ISBLANK(O2070),"a","b")</f>
        <v>a</v>
      </c>
      <c r="Q2070" s="34" t="str">
        <f aca="false">IF(ISBLANK(B2070),"",IF(P2070="b",O2070,IF(P2070="a","")))</f>
        <v/>
      </c>
      <c r="R2070" s="35" t="n">
        <f aca="false">IF(ISBLANK(B2070),"",IF( ISBLANK(O2070), , 1))</f>
        <v>0</v>
      </c>
      <c r="S2070" s="38" t="str">
        <f aca="true">IF(ISBLANK(B2070),"",IF( ISBLANK(K2070), "" , IF( ISBLANK(O2070), (TODAY()-K2070)/365, (O2070-K2070)/365)) )</f>
        <v/>
      </c>
      <c r="T2070" s="38" t="str">
        <f aca="false">IF(ISBLANK(B2070),"",IF( ISBLANK(K2070), "" , IF( ISBLANK(O2070), ($Z$41-K2070)/365, (O2070-K2070)/365)) )</f>
        <v/>
      </c>
      <c r="U2070" s="38" t="str">
        <f aca="true">IF(ISBLANK(B2070),"",IF( ISBLANK(O2070), "", (TODAY()-O2070)/365))</f>
        <v/>
      </c>
      <c r="V2070" s="38" t="str">
        <f aca="false">IF(ISBLANK(B2070),"",IF( ISBLANK(O2070), "", ($Z$41-O2070)/365))</f>
        <v/>
      </c>
    </row>
    <row r="2071" customFormat="false" ht="15" hidden="false" customHeight="false" outlineLevel="0" collapsed="false">
      <c r="A2071" s="1" t="n">
        <v>2075</v>
      </c>
      <c r="B2071" s="28" t="n">
        <v>1268</v>
      </c>
      <c r="C2071" s="29"/>
      <c r="D2071" s="30" t="str">
        <f aca="false">CONCATENATE(E2071,", ",F2071,", кв-ры: ",H2071,", агр: ",I2071,", ",W2071)</f>
        <v>, , кв-ры: 10,20,30,40,, агр: , </v>
      </c>
      <c r="E2071" s="31"/>
      <c r="F2071" s="31"/>
      <c r="G2071" s="31"/>
      <c r="H2071" s="31" t="s">
        <v>107</v>
      </c>
      <c r="I2071" s="32"/>
      <c r="J2071" s="4"/>
      <c r="K2071" s="46"/>
      <c r="L2071" s="34" t="str">
        <f aca="false">IF(ISBLANK(K2071),"a","b")</f>
        <v>a</v>
      </c>
      <c r="M2071" s="34" t="str">
        <f aca="false">IF(ISBLANK(B2071),"",IF(L2071="b",K2071,IF(L2071="a","")))</f>
        <v/>
      </c>
      <c r="N2071" s="35" t="n">
        <f aca="false">IF(ISBLANK(B2071),"",IF( ISBLANK(K2071), , IF( ISBLANK(O2071), 1,) ))</f>
        <v>0</v>
      </c>
      <c r="O2071" s="44"/>
      <c r="P2071" s="37" t="str">
        <f aca="false">IF(ISBLANK(O2071),"a","b")</f>
        <v>a</v>
      </c>
      <c r="Q2071" s="34" t="str">
        <f aca="false">IF(ISBLANK(B2071),"",IF(P2071="b",O2071,IF(P2071="a","")))</f>
        <v/>
      </c>
      <c r="R2071" s="35" t="n">
        <f aca="false">IF(ISBLANK(B2071),"",IF( ISBLANK(O2071), , 1))</f>
        <v>0</v>
      </c>
      <c r="S2071" s="38" t="str">
        <f aca="true">IF(ISBLANK(B2071),"",IF( ISBLANK(K2071), "" , IF( ISBLANK(O2071), (TODAY()-K2071)/365, (O2071-K2071)/365)) )</f>
        <v/>
      </c>
      <c r="T2071" s="38" t="str">
        <f aca="false">IF(ISBLANK(B2071),"",IF( ISBLANK(K2071), "" , IF( ISBLANK(O2071), ($Z$41-K2071)/365, (O2071-K2071)/365)) )</f>
        <v/>
      </c>
      <c r="U2071" s="38" t="str">
        <f aca="true">IF(ISBLANK(B2071),"",IF( ISBLANK(O2071), "", (TODAY()-O2071)/365))</f>
        <v/>
      </c>
      <c r="V2071" s="38" t="str">
        <f aca="false">IF(ISBLANK(B2071),"",IF( ISBLANK(O2071), "", ($Z$41-O2071)/365))</f>
        <v/>
      </c>
    </row>
    <row r="2072" customFormat="false" ht="15" hidden="false" customHeight="false" outlineLevel="0" collapsed="false">
      <c r="A2072" s="1" t="n">
        <v>2076</v>
      </c>
      <c r="B2072" s="28" t="n">
        <v>1269</v>
      </c>
      <c r="C2072" s="29" t="n">
        <v>28</v>
      </c>
      <c r="D2072" s="30" t="str">
        <f aca="false">CONCATENATE(E2072,", ",F2072,", кв-ры: ",H2072,", агр: ",I2072,", ",W2072)</f>
        <v> Гоголя, 42, кв-ры: 1,11,21,31,, агр: , </v>
      </c>
      <c r="E2072" s="31" t="s">
        <v>298</v>
      </c>
      <c r="F2072" s="31" t="n">
        <v>42</v>
      </c>
      <c r="G2072" s="31" t="n">
        <v>40</v>
      </c>
      <c r="H2072" s="31" t="s">
        <v>132</v>
      </c>
      <c r="I2072" s="32"/>
      <c r="J2072" s="4"/>
      <c r="K2072" s="46"/>
      <c r="L2072" s="34" t="str">
        <f aca="false">IF(ISBLANK(K2072),"a","b")</f>
        <v>a</v>
      </c>
      <c r="M2072" s="34" t="str">
        <f aca="false">IF(ISBLANK(B2072),"",IF(L2072="b",K2072,IF(L2072="a","")))</f>
        <v/>
      </c>
      <c r="N2072" s="35" t="n">
        <f aca="false">IF(ISBLANK(B2072),"",IF( ISBLANK(K2072), , IF( ISBLANK(O2072), 1,) ))</f>
        <v>0</v>
      </c>
      <c r="O2072" s="44"/>
      <c r="P2072" s="37" t="str">
        <f aca="false">IF(ISBLANK(O2072),"a","b")</f>
        <v>a</v>
      </c>
      <c r="Q2072" s="34" t="str">
        <f aca="false">IF(ISBLANK(B2072),"",IF(P2072="b",O2072,IF(P2072="a","")))</f>
        <v/>
      </c>
      <c r="R2072" s="35" t="n">
        <f aca="false">IF(ISBLANK(B2072),"",IF( ISBLANK(O2072), , 1))</f>
        <v>0</v>
      </c>
      <c r="S2072" s="38" t="str">
        <f aca="true">IF(ISBLANK(B2072),"",IF( ISBLANK(K2072), "" , IF( ISBLANK(O2072), (TODAY()-K2072)/365, (O2072-K2072)/365)) )</f>
        <v/>
      </c>
      <c r="T2072" s="38" t="str">
        <f aca="false">IF(ISBLANK(B2072),"",IF( ISBLANK(K2072), "" , IF( ISBLANK(O2072), ($Z$41-K2072)/365, (O2072-K2072)/365)) )</f>
        <v/>
      </c>
      <c r="U2072" s="38" t="str">
        <f aca="true">IF(ISBLANK(B2072),"",IF( ISBLANK(O2072), "", (TODAY()-O2072)/365))</f>
        <v/>
      </c>
      <c r="V2072" s="38" t="str">
        <f aca="false">IF(ISBLANK(B2072),"",IF( ISBLANK(O2072), "", ($Z$41-O2072)/365))</f>
        <v/>
      </c>
    </row>
    <row r="2073" customFormat="false" ht="15" hidden="false" customHeight="false" outlineLevel="0" collapsed="false">
      <c r="A2073" s="1" t="n">
        <v>2077</v>
      </c>
      <c r="B2073" s="28" t="n">
        <v>1270</v>
      </c>
      <c r="C2073" s="29"/>
      <c r="D2073" s="30" t="str">
        <f aca="false">CONCATENATE(E2073,", ",F2073,", кв-ры: ",H2073,", агр: ",I2073,", ",W2073)</f>
        <v>, , кв-ры: 2,12,22,32,, агр: , </v>
      </c>
      <c r="E2073" s="31"/>
      <c r="F2073" s="31"/>
      <c r="G2073" s="31"/>
      <c r="H2073" s="31" t="s">
        <v>133</v>
      </c>
      <c r="I2073" s="32"/>
      <c r="J2073" s="4"/>
      <c r="K2073" s="46"/>
      <c r="L2073" s="34" t="str">
        <f aca="false">IF(ISBLANK(K2073),"a","b")</f>
        <v>a</v>
      </c>
      <c r="M2073" s="34" t="str">
        <f aca="false">IF(ISBLANK(B2073),"",IF(L2073="b",K2073,IF(L2073="a","")))</f>
        <v/>
      </c>
      <c r="N2073" s="35" t="n">
        <f aca="false">IF(ISBLANK(B2073),"",IF( ISBLANK(K2073), , IF( ISBLANK(O2073), 1,) ))</f>
        <v>0</v>
      </c>
      <c r="O2073" s="44"/>
      <c r="P2073" s="37" t="str">
        <f aca="false">IF(ISBLANK(O2073),"a","b")</f>
        <v>a</v>
      </c>
      <c r="Q2073" s="34" t="str">
        <f aca="false">IF(ISBLANK(B2073),"",IF(P2073="b",O2073,IF(P2073="a","")))</f>
        <v/>
      </c>
      <c r="R2073" s="35" t="n">
        <f aca="false">IF(ISBLANK(B2073),"",IF( ISBLANK(O2073), , 1))</f>
        <v>0</v>
      </c>
      <c r="S2073" s="38" t="str">
        <f aca="true">IF(ISBLANK(B2073),"",IF( ISBLANK(K2073), "" , IF( ISBLANK(O2073), (TODAY()-K2073)/365, (O2073-K2073)/365)) )</f>
        <v/>
      </c>
      <c r="T2073" s="38" t="str">
        <f aca="false">IF(ISBLANK(B2073),"",IF( ISBLANK(K2073), "" , IF( ISBLANK(O2073), ($Z$41-K2073)/365, (O2073-K2073)/365)) )</f>
        <v/>
      </c>
      <c r="U2073" s="38" t="str">
        <f aca="true">IF(ISBLANK(B2073),"",IF( ISBLANK(O2073), "", (TODAY()-O2073)/365))</f>
        <v/>
      </c>
      <c r="V2073" s="38" t="str">
        <f aca="false">IF(ISBLANK(B2073),"",IF( ISBLANK(O2073), "", ($Z$41-O2073)/365))</f>
        <v/>
      </c>
    </row>
    <row r="2074" customFormat="false" ht="15" hidden="false" customHeight="false" outlineLevel="0" collapsed="false">
      <c r="A2074" s="1" t="n">
        <v>2078</v>
      </c>
      <c r="B2074" s="28" t="n">
        <v>1271</v>
      </c>
      <c r="C2074" s="29"/>
      <c r="D2074" s="30" t="str">
        <f aca="false">CONCATENATE(E2074,", ",F2074,", кв-ры: ",H2074,", агр: ",I2074,", ",W2074)</f>
        <v>, , кв-ры: 3,13,23,33,, агр: , </v>
      </c>
      <c r="E2074" s="31"/>
      <c r="F2074" s="31"/>
      <c r="G2074" s="31"/>
      <c r="H2074" s="31" t="s">
        <v>134</v>
      </c>
      <c r="I2074" s="32"/>
      <c r="J2074" s="4"/>
      <c r="K2074" s="46"/>
      <c r="L2074" s="34" t="str">
        <f aca="false">IF(ISBLANK(K2074),"a","b")</f>
        <v>a</v>
      </c>
      <c r="M2074" s="34" t="str">
        <f aca="false">IF(ISBLANK(B2074),"",IF(L2074="b",K2074,IF(L2074="a","")))</f>
        <v/>
      </c>
      <c r="N2074" s="35" t="n">
        <f aca="false">IF(ISBLANK(B2074),"",IF( ISBLANK(K2074), , IF( ISBLANK(O2074), 1,) ))</f>
        <v>0</v>
      </c>
      <c r="O2074" s="44"/>
      <c r="P2074" s="37" t="str">
        <f aca="false">IF(ISBLANK(O2074),"a","b")</f>
        <v>a</v>
      </c>
      <c r="Q2074" s="34" t="str">
        <f aca="false">IF(ISBLANK(B2074),"",IF(P2074="b",O2074,IF(P2074="a","")))</f>
        <v/>
      </c>
      <c r="R2074" s="35" t="n">
        <f aca="false">IF(ISBLANK(B2074),"",IF( ISBLANK(O2074), , 1))</f>
        <v>0</v>
      </c>
      <c r="S2074" s="38" t="str">
        <f aca="true">IF(ISBLANK(B2074),"",IF( ISBLANK(K2074), "" , IF( ISBLANK(O2074), (TODAY()-K2074)/365, (O2074-K2074)/365)) )</f>
        <v/>
      </c>
      <c r="T2074" s="38" t="str">
        <f aca="false">IF(ISBLANK(B2074),"",IF( ISBLANK(K2074), "" , IF( ISBLANK(O2074), ($Z$41-K2074)/365, (O2074-K2074)/365)) )</f>
        <v/>
      </c>
      <c r="U2074" s="38" t="str">
        <f aca="true">IF(ISBLANK(B2074),"",IF( ISBLANK(O2074), "", (TODAY()-O2074)/365))</f>
        <v/>
      </c>
      <c r="V2074" s="38" t="str">
        <f aca="false">IF(ISBLANK(B2074),"",IF( ISBLANK(O2074), "", ($Z$41-O2074)/365))</f>
        <v/>
      </c>
    </row>
    <row r="2075" customFormat="false" ht="15" hidden="false" customHeight="false" outlineLevel="0" collapsed="false">
      <c r="A2075" s="1" t="n">
        <v>2079</v>
      </c>
      <c r="B2075" s="28" t="n">
        <v>1272</v>
      </c>
      <c r="C2075" s="29"/>
      <c r="D2075" s="30" t="str">
        <f aca="false">CONCATENATE(E2075,", ",F2075,", кв-ры: ",H2075,", агр: ",I2075,", ",W2075)</f>
        <v>, , кв-ры: 4,14,24,34,, агр: , </v>
      </c>
      <c r="E2075" s="31"/>
      <c r="F2075" s="31"/>
      <c r="G2075" s="31"/>
      <c r="H2075" s="31" t="s">
        <v>135</v>
      </c>
      <c r="I2075" s="32"/>
      <c r="J2075" s="4"/>
      <c r="K2075" s="46"/>
      <c r="L2075" s="34" t="str">
        <f aca="false">IF(ISBLANK(K2075),"a","b")</f>
        <v>a</v>
      </c>
      <c r="M2075" s="34" t="str">
        <f aca="false">IF(ISBLANK(B2075),"",IF(L2075="b",K2075,IF(L2075="a","")))</f>
        <v/>
      </c>
      <c r="N2075" s="35" t="n">
        <f aca="false">IF(ISBLANK(B2075),"",IF( ISBLANK(K2075), , IF( ISBLANK(O2075), 1,) ))</f>
        <v>0</v>
      </c>
      <c r="O2075" s="44"/>
      <c r="P2075" s="37" t="str">
        <f aca="false">IF(ISBLANK(O2075),"a","b")</f>
        <v>a</v>
      </c>
      <c r="Q2075" s="34" t="str">
        <f aca="false">IF(ISBLANK(B2075),"",IF(P2075="b",O2075,IF(P2075="a","")))</f>
        <v/>
      </c>
      <c r="R2075" s="35" t="n">
        <f aca="false">IF(ISBLANK(B2075),"",IF( ISBLANK(O2075), , 1))</f>
        <v>0</v>
      </c>
      <c r="S2075" s="38" t="str">
        <f aca="true">IF(ISBLANK(B2075),"",IF( ISBLANK(K2075), "" , IF( ISBLANK(O2075), (TODAY()-K2075)/365, (O2075-K2075)/365)) )</f>
        <v/>
      </c>
      <c r="T2075" s="38" t="str">
        <f aca="false">IF(ISBLANK(B2075),"",IF( ISBLANK(K2075), "" , IF( ISBLANK(O2075), ($Z$41-K2075)/365, (O2075-K2075)/365)) )</f>
        <v/>
      </c>
      <c r="U2075" s="38" t="str">
        <f aca="true">IF(ISBLANK(B2075),"",IF( ISBLANK(O2075), "", (TODAY()-O2075)/365))</f>
        <v/>
      </c>
      <c r="V2075" s="38" t="str">
        <f aca="false">IF(ISBLANK(B2075),"",IF( ISBLANK(O2075), "", ($Z$41-O2075)/365))</f>
        <v/>
      </c>
    </row>
    <row r="2076" customFormat="false" ht="15" hidden="false" customHeight="false" outlineLevel="0" collapsed="false">
      <c r="A2076" s="1" t="n">
        <v>2080</v>
      </c>
      <c r="B2076" s="28" t="n">
        <v>1273</v>
      </c>
      <c r="C2076" s="29"/>
      <c r="D2076" s="30" t="str">
        <f aca="false">CONCATENATE(E2076,", ",F2076,", кв-ры: ",H2076,", агр: ",I2076,", ",W2076)</f>
        <v>, , кв-ры: 5,15,25,35,, агр: кв №35 женщ грозила что вызовет милицию, </v>
      </c>
      <c r="E2076" s="31"/>
      <c r="F2076" s="31"/>
      <c r="G2076" s="31"/>
      <c r="H2076" s="31" t="s">
        <v>136</v>
      </c>
      <c r="I2076" s="73" t="s">
        <v>313</v>
      </c>
      <c r="J2076" s="4"/>
      <c r="K2076" s="46"/>
      <c r="L2076" s="34" t="str">
        <f aca="false">IF(ISBLANK(K2076),"a","b")</f>
        <v>a</v>
      </c>
      <c r="M2076" s="34" t="str">
        <f aca="false">IF(ISBLANK(B2076),"",IF(L2076="b",K2076,IF(L2076="a","")))</f>
        <v/>
      </c>
      <c r="N2076" s="35" t="n">
        <f aca="false">IF(ISBLANK(B2076),"",IF( ISBLANK(K2076), , IF( ISBLANK(O2076), 1,) ))</f>
        <v>0</v>
      </c>
      <c r="O2076" s="44"/>
      <c r="P2076" s="37" t="str">
        <f aca="false">IF(ISBLANK(O2076),"a","b")</f>
        <v>a</v>
      </c>
      <c r="Q2076" s="34" t="str">
        <f aca="false">IF(ISBLANK(B2076),"",IF(P2076="b",O2076,IF(P2076="a","")))</f>
        <v/>
      </c>
      <c r="R2076" s="35" t="n">
        <f aca="false">IF(ISBLANK(B2076),"",IF( ISBLANK(O2076), , 1))</f>
        <v>0</v>
      </c>
      <c r="S2076" s="38" t="str">
        <f aca="true">IF(ISBLANK(B2076),"",IF( ISBLANK(K2076), "" , IF( ISBLANK(O2076), (TODAY()-K2076)/365, (O2076-K2076)/365)) )</f>
        <v/>
      </c>
      <c r="T2076" s="38" t="str">
        <f aca="false">IF(ISBLANK(B2076),"",IF( ISBLANK(K2076), "" , IF( ISBLANK(O2076), ($Z$41-K2076)/365, (O2076-K2076)/365)) )</f>
        <v/>
      </c>
      <c r="U2076" s="38" t="str">
        <f aca="true">IF(ISBLANK(B2076),"",IF( ISBLANK(O2076), "", (TODAY()-O2076)/365))</f>
        <v/>
      </c>
      <c r="V2076" s="38" t="str">
        <f aca="false">IF(ISBLANK(B2076),"",IF( ISBLANK(O2076), "", ($Z$41-O2076)/365))</f>
        <v/>
      </c>
    </row>
    <row r="2077" customFormat="false" ht="15" hidden="false" customHeight="false" outlineLevel="0" collapsed="false">
      <c r="A2077" s="1" t="n">
        <v>2081</v>
      </c>
      <c r="B2077" s="28" t="n">
        <v>1274</v>
      </c>
      <c r="C2077" s="29"/>
      <c r="D2077" s="30" t="str">
        <f aca="false">CONCATENATE(E2077,", ",F2077,", кв-ры: ",H2077,", агр: ",I2077,", ",W2077)</f>
        <v>, , кв-ры: 6,16,26,36,, агр: , </v>
      </c>
      <c r="E2077" s="31"/>
      <c r="F2077" s="31"/>
      <c r="G2077" s="31"/>
      <c r="H2077" s="31" t="s">
        <v>103</v>
      </c>
      <c r="I2077" s="32"/>
      <c r="J2077" s="4"/>
      <c r="K2077" s="46"/>
      <c r="L2077" s="34" t="str">
        <f aca="false">IF(ISBLANK(K2077),"a","b")</f>
        <v>a</v>
      </c>
      <c r="M2077" s="34" t="str">
        <f aca="false">IF(ISBLANK(B2077),"",IF(L2077="b",K2077,IF(L2077="a","")))</f>
        <v/>
      </c>
      <c r="N2077" s="35" t="n">
        <f aca="false">IF(ISBLANK(B2077),"",IF( ISBLANK(K2077), , IF( ISBLANK(O2077), 1,) ))</f>
        <v>0</v>
      </c>
      <c r="O2077" s="44"/>
      <c r="P2077" s="37" t="str">
        <f aca="false">IF(ISBLANK(O2077),"a","b")</f>
        <v>a</v>
      </c>
      <c r="Q2077" s="34" t="str">
        <f aca="false">IF(ISBLANK(B2077),"",IF(P2077="b",O2077,IF(P2077="a","")))</f>
        <v/>
      </c>
      <c r="R2077" s="35" t="n">
        <f aca="false">IF(ISBLANK(B2077),"",IF( ISBLANK(O2077), , 1))</f>
        <v>0</v>
      </c>
      <c r="S2077" s="38" t="str">
        <f aca="true">IF(ISBLANK(B2077),"",IF( ISBLANK(K2077), "" , IF( ISBLANK(O2077), (TODAY()-K2077)/365, (O2077-K2077)/365)) )</f>
        <v/>
      </c>
      <c r="T2077" s="38" t="str">
        <f aca="false">IF(ISBLANK(B2077),"",IF( ISBLANK(K2077), "" , IF( ISBLANK(O2077), ($Z$41-K2077)/365, (O2077-K2077)/365)) )</f>
        <v/>
      </c>
      <c r="U2077" s="38" t="str">
        <f aca="true">IF(ISBLANK(B2077),"",IF( ISBLANK(O2077), "", (TODAY()-O2077)/365))</f>
        <v/>
      </c>
      <c r="V2077" s="38" t="str">
        <f aca="false">IF(ISBLANK(B2077),"",IF( ISBLANK(O2077), "", ($Z$41-O2077)/365))</f>
        <v/>
      </c>
    </row>
    <row r="2078" customFormat="false" ht="15" hidden="false" customHeight="false" outlineLevel="0" collapsed="false">
      <c r="A2078" s="1" t="n">
        <v>2082</v>
      </c>
      <c r="B2078" s="28" t="n">
        <v>1275</v>
      </c>
      <c r="C2078" s="29"/>
      <c r="D2078" s="30" t="str">
        <f aca="false">CONCATENATE(E2078,", ",F2078,", кв-ры: ",H2078,", агр: ",I2078,", ",W2078)</f>
        <v>, , кв-ры: 7,17,27,37,, агр: , </v>
      </c>
      <c r="E2078" s="31"/>
      <c r="F2078" s="31"/>
      <c r="G2078" s="31"/>
      <c r="H2078" s="31" t="s">
        <v>104</v>
      </c>
      <c r="I2078" s="32"/>
      <c r="J2078" s="4"/>
      <c r="K2078" s="46"/>
      <c r="L2078" s="34" t="str">
        <f aca="false">IF(ISBLANK(K2078),"a","b")</f>
        <v>a</v>
      </c>
      <c r="M2078" s="34" t="str">
        <f aca="false">IF(ISBLANK(B2078),"",IF(L2078="b",K2078,IF(L2078="a","")))</f>
        <v/>
      </c>
      <c r="N2078" s="35" t="n">
        <f aca="false">IF(ISBLANK(B2078),"",IF( ISBLANK(K2078), , IF( ISBLANK(O2078), 1,) ))</f>
        <v>0</v>
      </c>
      <c r="O2078" s="44"/>
      <c r="P2078" s="37" t="str">
        <f aca="false">IF(ISBLANK(O2078),"a","b")</f>
        <v>a</v>
      </c>
      <c r="Q2078" s="34" t="str">
        <f aca="false">IF(ISBLANK(B2078),"",IF(P2078="b",O2078,IF(P2078="a","")))</f>
        <v/>
      </c>
      <c r="R2078" s="35" t="n">
        <f aca="false">IF(ISBLANK(B2078),"",IF( ISBLANK(O2078), , 1))</f>
        <v>0</v>
      </c>
      <c r="S2078" s="38" t="str">
        <f aca="true">IF(ISBLANK(B2078),"",IF( ISBLANK(K2078), "" , IF( ISBLANK(O2078), (TODAY()-K2078)/365, (O2078-K2078)/365)) )</f>
        <v/>
      </c>
      <c r="T2078" s="38" t="str">
        <f aca="false">IF(ISBLANK(B2078),"",IF( ISBLANK(K2078), "" , IF( ISBLANK(O2078), ($Z$41-K2078)/365, (O2078-K2078)/365)) )</f>
        <v/>
      </c>
      <c r="U2078" s="38" t="str">
        <f aca="true">IF(ISBLANK(B2078),"",IF( ISBLANK(O2078), "", (TODAY()-O2078)/365))</f>
        <v/>
      </c>
      <c r="V2078" s="38" t="str">
        <f aca="false">IF(ISBLANK(B2078),"",IF( ISBLANK(O2078), "", ($Z$41-O2078)/365))</f>
        <v/>
      </c>
    </row>
    <row r="2079" customFormat="false" ht="15" hidden="false" customHeight="false" outlineLevel="0" collapsed="false">
      <c r="A2079" s="1" t="n">
        <v>2083</v>
      </c>
      <c r="B2079" s="28" t="n">
        <v>1276</v>
      </c>
      <c r="C2079" s="29"/>
      <c r="D2079" s="30" t="str">
        <f aca="false">CONCATENATE(E2079,", ",F2079,", кв-ры: ",H2079,", агр: ",I2079,", ",W2079)</f>
        <v>, , кв-ры: 8,18,28,38,, агр: , </v>
      </c>
      <c r="E2079" s="31"/>
      <c r="F2079" s="31"/>
      <c r="G2079" s="31"/>
      <c r="H2079" s="31" t="s">
        <v>105</v>
      </c>
      <c r="I2079" s="32"/>
      <c r="J2079" s="4"/>
      <c r="K2079" s="46"/>
      <c r="L2079" s="34" t="str">
        <f aca="false">IF(ISBLANK(K2079),"a","b")</f>
        <v>a</v>
      </c>
      <c r="M2079" s="34" t="str">
        <f aca="false">IF(ISBLANK(B2079),"",IF(L2079="b",K2079,IF(L2079="a","")))</f>
        <v/>
      </c>
      <c r="N2079" s="35" t="n">
        <f aca="false">IF(ISBLANK(B2079),"",IF( ISBLANK(K2079), , IF( ISBLANK(O2079), 1,) ))</f>
        <v>0</v>
      </c>
      <c r="O2079" s="44"/>
      <c r="P2079" s="37" t="str">
        <f aca="false">IF(ISBLANK(O2079),"a","b")</f>
        <v>a</v>
      </c>
      <c r="Q2079" s="34" t="str">
        <f aca="false">IF(ISBLANK(B2079),"",IF(P2079="b",O2079,IF(P2079="a","")))</f>
        <v/>
      </c>
      <c r="R2079" s="35" t="n">
        <f aca="false">IF(ISBLANK(B2079),"",IF( ISBLANK(O2079), , 1))</f>
        <v>0</v>
      </c>
      <c r="S2079" s="38" t="str">
        <f aca="true">IF(ISBLANK(B2079),"",IF( ISBLANK(K2079), "" , IF( ISBLANK(O2079), (TODAY()-K2079)/365, (O2079-K2079)/365)) )</f>
        <v/>
      </c>
      <c r="T2079" s="38" t="str">
        <f aca="false">IF(ISBLANK(B2079),"",IF( ISBLANK(K2079), "" , IF( ISBLANK(O2079), ($Z$41-K2079)/365, (O2079-K2079)/365)) )</f>
        <v/>
      </c>
      <c r="U2079" s="38" t="str">
        <f aca="true">IF(ISBLANK(B2079),"",IF( ISBLANK(O2079), "", (TODAY()-O2079)/365))</f>
        <v/>
      </c>
      <c r="V2079" s="38" t="str">
        <f aca="false">IF(ISBLANK(B2079),"",IF( ISBLANK(O2079), "", ($Z$41-O2079)/365))</f>
        <v/>
      </c>
    </row>
    <row r="2080" customFormat="false" ht="15" hidden="false" customHeight="false" outlineLevel="0" collapsed="false">
      <c r="A2080" s="1" t="n">
        <v>2084</v>
      </c>
      <c r="B2080" s="28" t="n">
        <v>1277</v>
      </c>
      <c r="C2080" s="29"/>
      <c r="D2080" s="30" t="str">
        <f aca="false">CONCATENATE(E2080,", ",F2080,", кв-ры: ",H2080,", агр: ",I2080,", ",W2080)</f>
        <v>, , кв-ры: 9,19,29,39,, агр: , </v>
      </c>
      <c r="E2080" s="31"/>
      <c r="F2080" s="31"/>
      <c r="G2080" s="31"/>
      <c r="H2080" s="31" t="s">
        <v>106</v>
      </c>
      <c r="I2080" s="32"/>
      <c r="J2080" s="4"/>
      <c r="K2080" s="46"/>
      <c r="L2080" s="34" t="str">
        <f aca="false">IF(ISBLANK(K2080),"a","b")</f>
        <v>a</v>
      </c>
      <c r="M2080" s="34" t="str">
        <f aca="false">IF(ISBLANK(B2080),"",IF(L2080="b",K2080,IF(L2080="a","")))</f>
        <v/>
      </c>
      <c r="N2080" s="35" t="n">
        <f aca="false">IF(ISBLANK(B2080),"",IF( ISBLANK(K2080), , IF( ISBLANK(O2080), 1,) ))</f>
        <v>0</v>
      </c>
      <c r="O2080" s="44"/>
      <c r="P2080" s="37" t="str">
        <f aca="false">IF(ISBLANK(O2080),"a","b")</f>
        <v>a</v>
      </c>
      <c r="Q2080" s="34" t="str">
        <f aca="false">IF(ISBLANK(B2080),"",IF(P2080="b",O2080,IF(P2080="a","")))</f>
        <v/>
      </c>
      <c r="R2080" s="35" t="n">
        <f aca="false">IF(ISBLANK(B2080),"",IF( ISBLANK(O2080), , 1))</f>
        <v>0</v>
      </c>
      <c r="S2080" s="38" t="str">
        <f aca="true">IF(ISBLANK(B2080),"",IF( ISBLANK(K2080), "" , IF( ISBLANK(O2080), (TODAY()-K2080)/365, (O2080-K2080)/365)) )</f>
        <v/>
      </c>
      <c r="T2080" s="38" t="str">
        <f aca="false">IF(ISBLANK(B2080),"",IF( ISBLANK(K2080), "" , IF( ISBLANK(O2080), ($Z$41-K2080)/365, (O2080-K2080)/365)) )</f>
        <v/>
      </c>
      <c r="U2080" s="38" t="str">
        <f aca="true">IF(ISBLANK(B2080),"",IF( ISBLANK(O2080), "", (TODAY()-O2080)/365))</f>
        <v/>
      </c>
      <c r="V2080" s="38" t="str">
        <f aca="false">IF(ISBLANK(B2080),"",IF( ISBLANK(O2080), "", ($Z$41-O2080)/365))</f>
        <v/>
      </c>
    </row>
    <row r="2081" customFormat="false" ht="15" hidden="false" customHeight="false" outlineLevel="0" collapsed="false">
      <c r="A2081" s="1" t="n">
        <v>2085</v>
      </c>
      <c r="B2081" s="28" t="n">
        <v>1278</v>
      </c>
      <c r="C2081" s="29"/>
      <c r="D2081" s="30" t="str">
        <f aca="false">CONCATENATE(E2081,", ",F2081,", кв-ры: ",H2081,", агр: ",I2081,", ",W2081)</f>
        <v>, , кв-ры: 10,20,30,40,, агр: , </v>
      </c>
      <c r="E2081" s="31"/>
      <c r="F2081" s="31"/>
      <c r="G2081" s="31"/>
      <c r="H2081" s="31" t="s">
        <v>107</v>
      </c>
      <c r="I2081" s="32"/>
      <c r="J2081" s="4"/>
      <c r="K2081" s="46"/>
      <c r="L2081" s="34" t="str">
        <f aca="false">IF(ISBLANK(K2081),"a","b")</f>
        <v>a</v>
      </c>
      <c r="M2081" s="34" t="str">
        <f aca="false">IF(ISBLANK(B2081),"",IF(L2081="b",K2081,IF(L2081="a","")))</f>
        <v/>
      </c>
      <c r="N2081" s="35" t="n">
        <f aca="false">IF(ISBLANK(B2081),"",IF( ISBLANK(K2081), , IF( ISBLANK(O2081), 1,) ))</f>
        <v>0</v>
      </c>
      <c r="O2081" s="44"/>
      <c r="P2081" s="37" t="str">
        <f aca="false">IF(ISBLANK(O2081),"a","b")</f>
        <v>a</v>
      </c>
      <c r="Q2081" s="34" t="str">
        <f aca="false">IF(ISBLANK(B2081),"",IF(P2081="b",O2081,IF(P2081="a","")))</f>
        <v/>
      </c>
      <c r="R2081" s="35" t="n">
        <f aca="false">IF(ISBLANK(B2081),"",IF( ISBLANK(O2081), , 1))</f>
        <v>0</v>
      </c>
      <c r="S2081" s="38" t="str">
        <f aca="true">IF(ISBLANK(B2081),"",IF( ISBLANK(K2081), "" , IF( ISBLANK(O2081), (TODAY()-K2081)/365, (O2081-K2081)/365)) )</f>
        <v/>
      </c>
      <c r="T2081" s="38" t="str">
        <f aca="false">IF(ISBLANK(B2081),"",IF( ISBLANK(K2081), "" , IF( ISBLANK(O2081), ($Z$41-K2081)/365, (O2081-K2081)/365)) )</f>
        <v/>
      </c>
      <c r="U2081" s="38" t="str">
        <f aca="true">IF(ISBLANK(B2081),"",IF( ISBLANK(O2081), "", (TODAY()-O2081)/365))</f>
        <v/>
      </c>
      <c r="V2081" s="38" t="str">
        <f aca="false">IF(ISBLANK(B2081),"",IF( ISBLANK(O2081), "", ($Z$41-O2081)/365))</f>
        <v/>
      </c>
    </row>
    <row r="2082" customFormat="false" ht="15" hidden="false" customHeight="false" outlineLevel="0" collapsed="false">
      <c r="A2082" s="1" t="n">
        <v>2086</v>
      </c>
      <c r="B2082" s="28" t="n">
        <v>1279</v>
      </c>
      <c r="C2082" s="29" t="n">
        <v>29</v>
      </c>
      <c r="D2082" s="30" t="str">
        <f aca="false">CONCATENATE(E2082,", ",F2082,", кв-ры: ",H2082,", агр: ",I2082,", ",W2082)</f>
        <v> Гоголя, 46, кв-ры: 1,11,21,31,41,51,, агр: , </v>
      </c>
      <c r="E2082" s="31" t="s">
        <v>298</v>
      </c>
      <c r="F2082" s="31" t="n">
        <v>46</v>
      </c>
      <c r="G2082" s="31" t="n">
        <v>60</v>
      </c>
      <c r="H2082" s="31" t="s">
        <v>77</v>
      </c>
      <c r="I2082" s="32"/>
      <c r="J2082" s="4"/>
      <c r="K2082" s="46"/>
      <c r="L2082" s="34" t="str">
        <f aca="false">IF(ISBLANK(K2082),"a","b")</f>
        <v>a</v>
      </c>
      <c r="M2082" s="34" t="str">
        <f aca="false">IF(ISBLANK(B2082),"",IF(L2082="b",K2082,IF(L2082="a","")))</f>
        <v/>
      </c>
      <c r="N2082" s="35" t="n">
        <f aca="false">IF(ISBLANK(B2082),"",IF( ISBLANK(K2082), , IF( ISBLANK(O2082), 1,) ))</f>
        <v>0</v>
      </c>
      <c r="O2082" s="44"/>
      <c r="P2082" s="37" t="str">
        <f aca="false">IF(ISBLANK(O2082),"a","b")</f>
        <v>a</v>
      </c>
      <c r="Q2082" s="34" t="str">
        <f aca="false">IF(ISBLANK(B2082),"",IF(P2082="b",O2082,IF(P2082="a","")))</f>
        <v/>
      </c>
      <c r="R2082" s="35" t="n">
        <f aca="false">IF(ISBLANK(B2082),"",IF( ISBLANK(O2082), , 1))</f>
        <v>0</v>
      </c>
      <c r="S2082" s="38" t="str">
        <f aca="true">IF(ISBLANK(B2082),"",IF( ISBLANK(K2082), "" , IF( ISBLANK(O2082), (TODAY()-K2082)/365, (O2082-K2082)/365)) )</f>
        <v/>
      </c>
      <c r="T2082" s="38" t="str">
        <f aca="false">IF(ISBLANK(B2082),"",IF( ISBLANK(K2082), "" , IF( ISBLANK(O2082), ($Z$41-K2082)/365, (O2082-K2082)/365)) )</f>
        <v/>
      </c>
      <c r="U2082" s="38" t="str">
        <f aca="true">IF(ISBLANK(B2082),"",IF( ISBLANK(O2082), "", (TODAY()-O2082)/365))</f>
        <v/>
      </c>
      <c r="V2082" s="38" t="str">
        <f aca="false">IF(ISBLANK(B2082),"",IF( ISBLANK(O2082), "", ($Z$41-O2082)/365))</f>
        <v/>
      </c>
    </row>
    <row r="2083" customFormat="false" ht="15" hidden="false" customHeight="false" outlineLevel="0" collapsed="false">
      <c r="A2083" s="1" t="n">
        <v>2087</v>
      </c>
      <c r="B2083" s="28" t="n">
        <v>1280</v>
      </c>
      <c r="C2083" s="29"/>
      <c r="D2083" s="30" t="str">
        <f aca="false">CONCATENATE(E2083,", ",F2083,", кв-ры: ",H2083,", агр: ",I2083,", ",W2083)</f>
        <v>, , кв-ры: 2,12,22,32,42,52,, агр: , </v>
      </c>
      <c r="E2083" s="31"/>
      <c r="F2083" s="31"/>
      <c r="G2083" s="31"/>
      <c r="H2083" s="31" t="s">
        <v>78</v>
      </c>
      <c r="I2083" s="32"/>
      <c r="J2083" s="4"/>
      <c r="K2083" s="46"/>
      <c r="L2083" s="34" t="str">
        <f aca="false">IF(ISBLANK(K2083),"a","b")</f>
        <v>a</v>
      </c>
      <c r="M2083" s="34" t="str">
        <f aca="false">IF(ISBLANK(B2083),"",IF(L2083="b",K2083,IF(L2083="a","")))</f>
        <v/>
      </c>
      <c r="N2083" s="35" t="n">
        <f aca="false">IF(ISBLANK(B2083),"",IF( ISBLANK(K2083), , IF( ISBLANK(O2083), 1,) ))</f>
        <v>0</v>
      </c>
      <c r="O2083" s="44"/>
      <c r="P2083" s="37" t="str">
        <f aca="false">IF(ISBLANK(O2083),"a","b")</f>
        <v>a</v>
      </c>
      <c r="Q2083" s="34" t="str">
        <f aca="false">IF(ISBLANK(B2083),"",IF(P2083="b",O2083,IF(P2083="a","")))</f>
        <v/>
      </c>
      <c r="R2083" s="35" t="n">
        <f aca="false">IF(ISBLANK(B2083),"",IF( ISBLANK(O2083), , 1))</f>
        <v>0</v>
      </c>
      <c r="S2083" s="38" t="str">
        <f aca="true">IF(ISBLANK(B2083),"",IF( ISBLANK(K2083), "" , IF( ISBLANK(O2083), (TODAY()-K2083)/365, (O2083-K2083)/365)) )</f>
        <v/>
      </c>
      <c r="T2083" s="38" t="str">
        <f aca="false">IF(ISBLANK(B2083),"",IF( ISBLANK(K2083), "" , IF( ISBLANK(O2083), ($Z$41-K2083)/365, (O2083-K2083)/365)) )</f>
        <v/>
      </c>
      <c r="U2083" s="38" t="str">
        <f aca="true">IF(ISBLANK(B2083),"",IF( ISBLANK(O2083), "", (TODAY()-O2083)/365))</f>
        <v/>
      </c>
      <c r="V2083" s="38" t="str">
        <f aca="false">IF(ISBLANK(B2083),"",IF( ISBLANK(O2083), "", ($Z$41-O2083)/365))</f>
        <v/>
      </c>
    </row>
    <row r="2084" customFormat="false" ht="15" hidden="false" customHeight="false" outlineLevel="0" collapsed="false">
      <c r="A2084" s="1" t="n">
        <v>2088</v>
      </c>
      <c r="B2084" s="28" t="n">
        <v>1281</v>
      </c>
      <c r="C2084" s="29"/>
      <c r="D2084" s="30" t="str">
        <f aca="false">CONCATENATE(E2084,", ",F2084,", кв-ры: ",H2084,", агр: ",I2084,", ",W2084)</f>
        <v>, , кв-ры: 3,13,23,33,43,53,, агр: , </v>
      </c>
      <c r="E2084" s="31"/>
      <c r="F2084" s="31"/>
      <c r="G2084" s="31"/>
      <c r="H2084" s="31" t="s">
        <v>79</v>
      </c>
      <c r="I2084" s="32"/>
      <c r="J2084" s="4"/>
      <c r="K2084" s="46"/>
      <c r="L2084" s="34" t="str">
        <f aca="false">IF(ISBLANK(K2084),"a","b")</f>
        <v>a</v>
      </c>
      <c r="M2084" s="34" t="str">
        <f aca="false">IF(ISBLANK(B2084),"",IF(L2084="b",K2084,IF(L2084="a","")))</f>
        <v/>
      </c>
      <c r="N2084" s="35" t="n">
        <f aca="false">IF(ISBLANK(B2084),"",IF( ISBLANK(K2084), , IF( ISBLANK(O2084), 1,) ))</f>
        <v>0</v>
      </c>
      <c r="O2084" s="44"/>
      <c r="P2084" s="37" t="str">
        <f aca="false">IF(ISBLANK(O2084),"a","b")</f>
        <v>a</v>
      </c>
      <c r="Q2084" s="34" t="str">
        <f aca="false">IF(ISBLANK(B2084),"",IF(P2084="b",O2084,IF(P2084="a","")))</f>
        <v/>
      </c>
      <c r="R2084" s="35" t="n">
        <f aca="false">IF(ISBLANK(B2084),"",IF( ISBLANK(O2084), , 1))</f>
        <v>0</v>
      </c>
      <c r="S2084" s="38" t="str">
        <f aca="true">IF(ISBLANK(B2084),"",IF( ISBLANK(K2084), "" , IF( ISBLANK(O2084), (TODAY()-K2084)/365, (O2084-K2084)/365)) )</f>
        <v/>
      </c>
      <c r="T2084" s="38" t="str">
        <f aca="false">IF(ISBLANK(B2084),"",IF( ISBLANK(K2084), "" , IF( ISBLANK(O2084), ($Z$41-K2084)/365, (O2084-K2084)/365)) )</f>
        <v/>
      </c>
      <c r="U2084" s="38" t="str">
        <f aca="true">IF(ISBLANK(B2084),"",IF( ISBLANK(O2084), "", (TODAY()-O2084)/365))</f>
        <v/>
      </c>
      <c r="V2084" s="38" t="str">
        <f aca="false">IF(ISBLANK(B2084),"",IF( ISBLANK(O2084), "", ($Z$41-O2084)/365))</f>
        <v/>
      </c>
    </row>
    <row r="2085" customFormat="false" ht="15" hidden="false" customHeight="false" outlineLevel="0" collapsed="false">
      <c r="A2085" s="1" t="n">
        <v>2089</v>
      </c>
      <c r="B2085" s="28" t="n">
        <v>1282</v>
      </c>
      <c r="C2085" s="29"/>
      <c r="D2085" s="30" t="str">
        <f aca="false">CONCATENATE(E2085,", ",F2085,", кв-ры: ",H2085,", агр: ",I2085,", ",W2085)</f>
        <v>, , кв-ры: 4,14,24,34,44,54,, агр: , </v>
      </c>
      <c r="E2085" s="31"/>
      <c r="F2085" s="31"/>
      <c r="G2085" s="31"/>
      <c r="H2085" s="31" t="s">
        <v>80</v>
      </c>
      <c r="I2085" s="32"/>
      <c r="J2085" s="4"/>
      <c r="K2085" s="46"/>
      <c r="L2085" s="34" t="str">
        <f aca="false">IF(ISBLANK(K2085),"a","b")</f>
        <v>a</v>
      </c>
      <c r="M2085" s="34" t="str">
        <f aca="false">IF(ISBLANK(B2085),"",IF(L2085="b",K2085,IF(L2085="a","")))</f>
        <v/>
      </c>
      <c r="N2085" s="35" t="n">
        <f aca="false">IF(ISBLANK(B2085),"",IF( ISBLANK(K2085), , IF( ISBLANK(O2085), 1,) ))</f>
        <v>0</v>
      </c>
      <c r="O2085" s="44"/>
      <c r="P2085" s="37" t="str">
        <f aca="false">IF(ISBLANK(O2085),"a","b")</f>
        <v>a</v>
      </c>
      <c r="Q2085" s="34" t="str">
        <f aca="false">IF(ISBLANK(B2085),"",IF(P2085="b",O2085,IF(P2085="a","")))</f>
        <v/>
      </c>
      <c r="R2085" s="35" t="n">
        <f aca="false">IF(ISBLANK(B2085),"",IF( ISBLANK(O2085), , 1))</f>
        <v>0</v>
      </c>
      <c r="S2085" s="38" t="str">
        <f aca="true">IF(ISBLANK(B2085),"",IF( ISBLANK(K2085), "" , IF( ISBLANK(O2085), (TODAY()-K2085)/365, (O2085-K2085)/365)) )</f>
        <v/>
      </c>
      <c r="T2085" s="38" t="str">
        <f aca="false">IF(ISBLANK(B2085),"",IF( ISBLANK(K2085), "" , IF( ISBLANK(O2085), ($Z$41-K2085)/365, (O2085-K2085)/365)) )</f>
        <v/>
      </c>
      <c r="U2085" s="38" t="str">
        <f aca="true">IF(ISBLANK(B2085),"",IF( ISBLANK(O2085), "", (TODAY()-O2085)/365))</f>
        <v/>
      </c>
      <c r="V2085" s="38" t="str">
        <f aca="false">IF(ISBLANK(B2085),"",IF( ISBLANK(O2085), "", ($Z$41-O2085)/365))</f>
        <v/>
      </c>
    </row>
    <row r="2086" customFormat="false" ht="15" hidden="false" customHeight="false" outlineLevel="0" collapsed="false">
      <c r="A2086" s="1" t="n">
        <v>2090</v>
      </c>
      <c r="B2086" s="28" t="n">
        <v>1283</v>
      </c>
      <c r="C2086" s="29"/>
      <c r="D2086" s="30" t="str">
        <f aca="false">CONCATENATE(E2086,", ",F2086,", кв-ры: ",H2086,", агр: ",I2086,", ",W2086)</f>
        <v>, , кв-ры: 5,15,25,35,45,55,, агр: , </v>
      </c>
      <c r="E2086" s="31"/>
      <c r="F2086" s="31"/>
      <c r="G2086" s="31"/>
      <c r="H2086" s="31" t="s">
        <v>54</v>
      </c>
      <c r="I2086" s="32"/>
      <c r="J2086" s="4"/>
      <c r="K2086" s="46"/>
      <c r="L2086" s="34" t="str">
        <f aca="false">IF(ISBLANK(K2086),"a","b")</f>
        <v>a</v>
      </c>
      <c r="M2086" s="34" t="str">
        <f aca="false">IF(ISBLANK(B2086),"",IF(L2086="b",K2086,IF(L2086="a","")))</f>
        <v/>
      </c>
      <c r="N2086" s="35" t="n">
        <f aca="false">IF(ISBLANK(B2086),"",IF( ISBLANK(K2086), , IF( ISBLANK(O2086), 1,) ))</f>
        <v>0</v>
      </c>
      <c r="O2086" s="44"/>
      <c r="P2086" s="37" t="str">
        <f aca="false">IF(ISBLANK(O2086),"a","b")</f>
        <v>a</v>
      </c>
      <c r="Q2086" s="34" t="str">
        <f aca="false">IF(ISBLANK(B2086),"",IF(P2086="b",O2086,IF(P2086="a","")))</f>
        <v/>
      </c>
      <c r="R2086" s="35" t="n">
        <f aca="false">IF(ISBLANK(B2086),"",IF( ISBLANK(O2086), , 1))</f>
        <v>0</v>
      </c>
      <c r="S2086" s="38" t="str">
        <f aca="true">IF(ISBLANK(B2086),"",IF( ISBLANK(K2086), "" , IF( ISBLANK(O2086), (TODAY()-K2086)/365, (O2086-K2086)/365)) )</f>
        <v/>
      </c>
      <c r="T2086" s="38" t="str">
        <f aca="false">IF(ISBLANK(B2086),"",IF( ISBLANK(K2086), "" , IF( ISBLANK(O2086), ($Z$41-K2086)/365, (O2086-K2086)/365)) )</f>
        <v/>
      </c>
      <c r="U2086" s="38" t="str">
        <f aca="true">IF(ISBLANK(B2086),"",IF( ISBLANK(O2086), "", (TODAY()-O2086)/365))</f>
        <v/>
      </c>
      <c r="V2086" s="38" t="str">
        <f aca="false">IF(ISBLANK(B2086),"",IF( ISBLANK(O2086), "", ($Z$41-O2086)/365))</f>
        <v/>
      </c>
    </row>
    <row r="2087" customFormat="false" ht="15" hidden="false" customHeight="false" outlineLevel="0" collapsed="false">
      <c r="A2087" s="1" t="n">
        <v>2091</v>
      </c>
      <c r="B2087" s="28" t="n">
        <v>1284</v>
      </c>
      <c r="C2087" s="29"/>
      <c r="D2087" s="30" t="str">
        <f aca="false">CONCATENATE(E2087,", ",F2087,", кв-ры: ",H2087,", агр: ",I2087,", ",W2087)</f>
        <v>, , кв-ры: 6,16,26,36,46,56,, агр: , </v>
      </c>
      <c r="E2087" s="31"/>
      <c r="F2087" s="31"/>
      <c r="G2087" s="31"/>
      <c r="H2087" s="31" t="s">
        <v>55</v>
      </c>
      <c r="I2087" s="32"/>
      <c r="J2087" s="4"/>
      <c r="K2087" s="46"/>
      <c r="L2087" s="34" t="str">
        <f aca="false">IF(ISBLANK(K2087),"a","b")</f>
        <v>a</v>
      </c>
      <c r="M2087" s="34" t="str">
        <f aca="false">IF(ISBLANK(B2087),"",IF(L2087="b",K2087,IF(L2087="a","")))</f>
        <v/>
      </c>
      <c r="N2087" s="35" t="n">
        <f aca="false">IF(ISBLANK(B2087),"",IF( ISBLANK(K2087), , IF( ISBLANK(O2087), 1,) ))</f>
        <v>0</v>
      </c>
      <c r="O2087" s="44"/>
      <c r="P2087" s="37" t="str">
        <f aca="false">IF(ISBLANK(O2087),"a","b")</f>
        <v>a</v>
      </c>
      <c r="Q2087" s="34" t="str">
        <f aca="false">IF(ISBLANK(B2087),"",IF(P2087="b",O2087,IF(P2087="a","")))</f>
        <v/>
      </c>
      <c r="R2087" s="35" t="n">
        <f aca="false">IF(ISBLANK(B2087),"",IF( ISBLANK(O2087), , 1))</f>
        <v>0</v>
      </c>
      <c r="S2087" s="38" t="str">
        <f aca="true">IF(ISBLANK(B2087),"",IF( ISBLANK(K2087), "" , IF( ISBLANK(O2087), (TODAY()-K2087)/365, (O2087-K2087)/365)) )</f>
        <v/>
      </c>
      <c r="T2087" s="38" t="str">
        <f aca="false">IF(ISBLANK(B2087),"",IF( ISBLANK(K2087), "" , IF( ISBLANK(O2087), ($Z$41-K2087)/365, (O2087-K2087)/365)) )</f>
        <v/>
      </c>
      <c r="U2087" s="38" t="str">
        <f aca="true">IF(ISBLANK(B2087),"",IF( ISBLANK(O2087), "", (TODAY()-O2087)/365))</f>
        <v/>
      </c>
      <c r="V2087" s="38" t="str">
        <f aca="false">IF(ISBLANK(B2087),"",IF( ISBLANK(O2087), "", ($Z$41-O2087)/365))</f>
        <v/>
      </c>
    </row>
    <row r="2088" customFormat="false" ht="15" hidden="false" customHeight="false" outlineLevel="0" collapsed="false">
      <c r="A2088" s="1" t="n">
        <v>2092</v>
      </c>
      <c r="B2088" s="28" t="n">
        <v>1285</v>
      </c>
      <c r="C2088" s="29"/>
      <c r="D2088" s="30" t="str">
        <f aca="false">CONCATENATE(E2088,", ",F2088,", кв-ры: ",H2088,", агр: ",I2088,", ",W2088)</f>
        <v>, , кв-ры: 7,17,27,37,47,57,, агр: , </v>
      </c>
      <c r="E2088" s="31"/>
      <c r="F2088" s="31"/>
      <c r="G2088" s="31"/>
      <c r="H2088" s="31" t="s">
        <v>56</v>
      </c>
      <c r="I2088" s="32"/>
      <c r="J2088" s="4"/>
      <c r="K2088" s="46"/>
      <c r="L2088" s="34" t="str">
        <f aca="false">IF(ISBLANK(K2088),"a","b")</f>
        <v>a</v>
      </c>
      <c r="M2088" s="34" t="str">
        <f aca="false">IF(ISBLANK(B2088),"",IF(L2088="b",K2088,IF(L2088="a","")))</f>
        <v/>
      </c>
      <c r="N2088" s="35" t="n">
        <f aca="false">IF(ISBLANK(B2088),"",IF( ISBLANK(K2088), , IF( ISBLANK(O2088), 1,) ))</f>
        <v>0</v>
      </c>
      <c r="O2088" s="44"/>
      <c r="P2088" s="37" t="str">
        <f aca="false">IF(ISBLANK(O2088),"a","b")</f>
        <v>a</v>
      </c>
      <c r="Q2088" s="34" t="str">
        <f aca="false">IF(ISBLANK(B2088),"",IF(P2088="b",O2088,IF(P2088="a","")))</f>
        <v/>
      </c>
      <c r="R2088" s="35" t="n">
        <f aca="false">IF(ISBLANK(B2088),"",IF( ISBLANK(O2088), , 1))</f>
        <v>0</v>
      </c>
      <c r="S2088" s="38" t="str">
        <f aca="true">IF(ISBLANK(B2088),"",IF( ISBLANK(K2088), "" , IF( ISBLANK(O2088), (TODAY()-K2088)/365, (O2088-K2088)/365)) )</f>
        <v/>
      </c>
      <c r="T2088" s="38" t="str">
        <f aca="false">IF(ISBLANK(B2088),"",IF( ISBLANK(K2088), "" , IF( ISBLANK(O2088), ($Z$41-K2088)/365, (O2088-K2088)/365)) )</f>
        <v/>
      </c>
      <c r="U2088" s="38" t="str">
        <f aca="true">IF(ISBLANK(B2088),"",IF( ISBLANK(O2088), "", (TODAY()-O2088)/365))</f>
        <v/>
      </c>
      <c r="V2088" s="38" t="str">
        <f aca="false">IF(ISBLANK(B2088),"",IF( ISBLANK(O2088), "", ($Z$41-O2088)/365))</f>
        <v/>
      </c>
    </row>
    <row r="2089" customFormat="false" ht="15" hidden="false" customHeight="false" outlineLevel="0" collapsed="false">
      <c r="A2089" s="1" t="n">
        <v>2093</v>
      </c>
      <c r="B2089" s="28" t="n">
        <v>1286</v>
      </c>
      <c r="C2089" s="29"/>
      <c r="D2089" s="30" t="str">
        <f aca="false">CONCATENATE(E2089,", ",F2089,", кв-ры: ",H2089,", агр: ",I2089,", ",W2089)</f>
        <v>, , кв-ры: 8,18,28,38,48,58,, агр: , </v>
      </c>
      <c r="E2089" s="31"/>
      <c r="F2089" s="31"/>
      <c r="G2089" s="31"/>
      <c r="H2089" s="31" t="s">
        <v>57</v>
      </c>
      <c r="I2089" s="32"/>
      <c r="J2089" s="4"/>
      <c r="K2089" s="46"/>
      <c r="L2089" s="34" t="str">
        <f aca="false">IF(ISBLANK(K2089),"a","b")</f>
        <v>a</v>
      </c>
      <c r="M2089" s="34" t="str">
        <f aca="false">IF(ISBLANK(B2089),"",IF(L2089="b",K2089,IF(L2089="a","")))</f>
        <v/>
      </c>
      <c r="N2089" s="35" t="n">
        <f aca="false">IF(ISBLANK(B2089),"",IF( ISBLANK(K2089), , IF( ISBLANK(O2089), 1,) ))</f>
        <v>0</v>
      </c>
      <c r="O2089" s="44"/>
      <c r="P2089" s="37" t="str">
        <f aca="false">IF(ISBLANK(O2089),"a","b")</f>
        <v>a</v>
      </c>
      <c r="Q2089" s="34" t="str">
        <f aca="false">IF(ISBLANK(B2089),"",IF(P2089="b",O2089,IF(P2089="a","")))</f>
        <v/>
      </c>
      <c r="R2089" s="35" t="n">
        <f aca="false">IF(ISBLANK(B2089),"",IF( ISBLANK(O2089), , 1))</f>
        <v>0</v>
      </c>
      <c r="S2089" s="38" t="str">
        <f aca="true">IF(ISBLANK(B2089),"",IF( ISBLANK(K2089), "" , IF( ISBLANK(O2089), (TODAY()-K2089)/365, (O2089-K2089)/365)) )</f>
        <v/>
      </c>
      <c r="T2089" s="38" t="str">
        <f aca="false">IF(ISBLANK(B2089),"",IF( ISBLANK(K2089), "" , IF( ISBLANK(O2089), ($Z$41-K2089)/365, (O2089-K2089)/365)) )</f>
        <v/>
      </c>
      <c r="U2089" s="38" t="str">
        <f aca="true">IF(ISBLANK(B2089),"",IF( ISBLANK(O2089), "", (TODAY()-O2089)/365))</f>
        <v/>
      </c>
      <c r="V2089" s="38" t="str">
        <f aca="false">IF(ISBLANK(B2089),"",IF( ISBLANK(O2089), "", ($Z$41-O2089)/365))</f>
        <v/>
      </c>
    </row>
    <row r="2090" customFormat="false" ht="15" hidden="false" customHeight="false" outlineLevel="0" collapsed="false">
      <c r="A2090" s="1" t="n">
        <v>2094</v>
      </c>
      <c r="B2090" s="28" t="n">
        <v>1287</v>
      </c>
      <c r="C2090" s="29"/>
      <c r="D2090" s="30" t="str">
        <f aca="false">CONCATENATE(E2090,", ",F2090,", кв-ры: ",H2090,", агр: ",I2090,", ",W2090)</f>
        <v>, , кв-ры: 9,19,29,39,49,59,, агр: , </v>
      </c>
      <c r="E2090" s="31"/>
      <c r="F2090" s="31"/>
      <c r="G2090" s="31"/>
      <c r="H2090" s="31" t="s">
        <v>58</v>
      </c>
      <c r="I2090" s="32"/>
      <c r="J2090" s="4"/>
      <c r="K2090" s="46"/>
      <c r="L2090" s="34" t="str">
        <f aca="false">IF(ISBLANK(K2090),"a","b")</f>
        <v>a</v>
      </c>
      <c r="M2090" s="34" t="str">
        <f aca="false">IF(ISBLANK(B2090),"",IF(L2090="b",K2090,IF(L2090="a","")))</f>
        <v/>
      </c>
      <c r="N2090" s="35" t="n">
        <f aca="false">IF(ISBLANK(B2090),"",IF( ISBLANK(K2090), , IF( ISBLANK(O2090), 1,) ))</f>
        <v>0</v>
      </c>
      <c r="O2090" s="44"/>
      <c r="P2090" s="37" t="str">
        <f aca="false">IF(ISBLANK(O2090),"a","b")</f>
        <v>a</v>
      </c>
      <c r="Q2090" s="34" t="str">
        <f aca="false">IF(ISBLANK(B2090),"",IF(P2090="b",O2090,IF(P2090="a","")))</f>
        <v/>
      </c>
      <c r="R2090" s="35" t="n">
        <f aca="false">IF(ISBLANK(B2090),"",IF( ISBLANK(O2090), , 1))</f>
        <v>0</v>
      </c>
      <c r="S2090" s="38" t="str">
        <f aca="true">IF(ISBLANK(B2090),"",IF( ISBLANK(K2090), "" , IF( ISBLANK(O2090), (TODAY()-K2090)/365, (O2090-K2090)/365)) )</f>
        <v/>
      </c>
      <c r="T2090" s="38" t="str">
        <f aca="false">IF(ISBLANK(B2090),"",IF( ISBLANK(K2090), "" , IF( ISBLANK(O2090), ($Z$41-K2090)/365, (O2090-K2090)/365)) )</f>
        <v/>
      </c>
      <c r="U2090" s="38" t="str">
        <f aca="true">IF(ISBLANK(B2090),"",IF( ISBLANK(O2090), "", (TODAY()-O2090)/365))</f>
        <v/>
      </c>
      <c r="V2090" s="38" t="str">
        <f aca="false">IF(ISBLANK(B2090),"",IF( ISBLANK(O2090), "", ($Z$41-O2090)/365))</f>
        <v/>
      </c>
    </row>
    <row r="2091" customFormat="false" ht="15" hidden="false" customHeight="false" outlineLevel="0" collapsed="false">
      <c r="A2091" s="1" t="n">
        <v>2095</v>
      </c>
      <c r="B2091" s="28" t="n">
        <v>1288</v>
      </c>
      <c r="C2091" s="29"/>
      <c r="D2091" s="30" t="str">
        <f aca="false">CONCATENATE(E2091,", ",F2091,", кв-ры: ",H2091,", агр: ",I2091,", ",W2091)</f>
        <v>, , кв-ры: 10,20,30,40,50,60,, агр: , </v>
      </c>
      <c r="E2091" s="31"/>
      <c r="F2091" s="31"/>
      <c r="G2091" s="31"/>
      <c r="H2091" s="31" t="s">
        <v>59</v>
      </c>
      <c r="I2091" s="32"/>
      <c r="J2091" s="4"/>
      <c r="K2091" s="46"/>
      <c r="L2091" s="34" t="str">
        <f aca="false">IF(ISBLANK(K2091),"a","b")</f>
        <v>a</v>
      </c>
      <c r="M2091" s="34" t="str">
        <f aca="false">IF(ISBLANK(B2091),"",IF(L2091="b",K2091,IF(L2091="a","")))</f>
        <v/>
      </c>
      <c r="N2091" s="35" t="n">
        <f aca="false">IF(ISBLANK(B2091),"",IF( ISBLANK(K2091), , IF( ISBLANK(O2091), 1,) ))</f>
        <v>0</v>
      </c>
      <c r="O2091" s="44"/>
      <c r="P2091" s="37" t="str">
        <f aca="false">IF(ISBLANK(O2091),"a","b")</f>
        <v>a</v>
      </c>
      <c r="Q2091" s="34" t="str">
        <f aca="false">IF(ISBLANK(B2091),"",IF(P2091="b",O2091,IF(P2091="a","")))</f>
        <v/>
      </c>
      <c r="R2091" s="35" t="n">
        <f aca="false">IF(ISBLANK(B2091),"",IF( ISBLANK(O2091), , 1))</f>
        <v>0</v>
      </c>
      <c r="S2091" s="38" t="str">
        <f aca="true">IF(ISBLANK(B2091),"",IF( ISBLANK(K2091), "" , IF( ISBLANK(O2091), (TODAY()-K2091)/365, (O2091-K2091)/365)) )</f>
        <v/>
      </c>
      <c r="T2091" s="38" t="str">
        <f aca="false">IF(ISBLANK(B2091),"",IF( ISBLANK(K2091), "" , IF( ISBLANK(O2091), ($Z$41-K2091)/365, (O2091-K2091)/365)) )</f>
        <v/>
      </c>
      <c r="U2091" s="38" t="str">
        <f aca="true">IF(ISBLANK(B2091),"",IF( ISBLANK(O2091), "", (TODAY()-O2091)/365))</f>
        <v/>
      </c>
      <c r="V2091" s="38" t="str">
        <f aca="false">IF(ISBLANK(B2091),"",IF( ISBLANK(O2091), "", ($Z$41-O2091)/365))</f>
        <v/>
      </c>
    </row>
    <row r="2092" customFormat="false" ht="15" hidden="false" customHeight="false" outlineLevel="0" collapsed="false">
      <c r="A2092" s="1" t="n">
        <v>2096</v>
      </c>
      <c r="B2092" s="28" t="n">
        <v>1289</v>
      </c>
      <c r="C2092" s="29" t="n">
        <v>30</v>
      </c>
      <c r="D2092" s="30" t="str">
        <f aca="false">CONCATENATE(E2092,", ",F2092,", кв-ры: ",H2092,", агр: ",I2092,", ",W2092)</f>
        <v> Гоголя, 48, кв-ры: 1,11,21,31,41,51,, агр: , </v>
      </c>
      <c r="E2092" s="31" t="s">
        <v>298</v>
      </c>
      <c r="F2092" s="31" t="n">
        <v>48</v>
      </c>
      <c r="G2092" s="31" t="n">
        <v>58</v>
      </c>
      <c r="H2092" s="31" t="s">
        <v>77</v>
      </c>
      <c r="I2092" s="32"/>
      <c r="J2092" s="4"/>
      <c r="K2092" s="46"/>
      <c r="L2092" s="34" t="str">
        <f aca="false">IF(ISBLANK(K2092),"a","b")</f>
        <v>a</v>
      </c>
      <c r="M2092" s="34" t="str">
        <f aca="false">IF(ISBLANK(B2092),"",IF(L2092="b",K2092,IF(L2092="a","")))</f>
        <v/>
      </c>
      <c r="N2092" s="35" t="n">
        <f aca="false">IF(ISBLANK(B2092),"",IF( ISBLANK(K2092), , IF( ISBLANK(O2092), 1,) ))</f>
        <v>0</v>
      </c>
      <c r="O2092" s="44"/>
      <c r="P2092" s="37" t="str">
        <f aca="false">IF(ISBLANK(O2092),"a","b")</f>
        <v>a</v>
      </c>
      <c r="Q2092" s="34" t="str">
        <f aca="false">IF(ISBLANK(B2092),"",IF(P2092="b",O2092,IF(P2092="a","")))</f>
        <v/>
      </c>
      <c r="R2092" s="35" t="n">
        <f aca="false">IF(ISBLANK(B2092),"",IF( ISBLANK(O2092), , 1))</f>
        <v>0</v>
      </c>
      <c r="S2092" s="38" t="str">
        <f aca="true">IF(ISBLANK(B2092),"",IF( ISBLANK(K2092), "" , IF( ISBLANK(O2092), (TODAY()-K2092)/365, (O2092-K2092)/365)) )</f>
        <v/>
      </c>
      <c r="T2092" s="38" t="str">
        <f aca="false">IF(ISBLANK(B2092),"",IF( ISBLANK(K2092), "" , IF( ISBLANK(O2092), ($Z$41-K2092)/365, (O2092-K2092)/365)) )</f>
        <v/>
      </c>
      <c r="U2092" s="38" t="str">
        <f aca="true">IF(ISBLANK(B2092),"",IF( ISBLANK(O2092), "", (TODAY()-O2092)/365))</f>
        <v/>
      </c>
      <c r="V2092" s="38" t="str">
        <f aca="false">IF(ISBLANK(B2092),"",IF( ISBLANK(O2092), "", ($Z$41-O2092)/365))</f>
        <v/>
      </c>
    </row>
    <row r="2093" customFormat="false" ht="15" hidden="false" customHeight="false" outlineLevel="0" collapsed="false">
      <c r="A2093" s="1" t="n">
        <v>2097</v>
      </c>
      <c r="B2093" s="28" t="n">
        <v>1290</v>
      </c>
      <c r="C2093" s="29"/>
      <c r="D2093" s="30" t="str">
        <f aca="false">CONCATENATE(E2093,", ",F2093,", кв-ры: ",H2093,", агр: ",I2093,", ",W2093)</f>
        <v>, , кв-ры: 2,12,22,32,42,52,, агр: , </v>
      </c>
      <c r="E2093" s="31"/>
      <c r="F2093" s="31"/>
      <c r="G2093" s="31"/>
      <c r="H2093" s="31" t="s">
        <v>78</v>
      </c>
      <c r="I2093" s="32"/>
      <c r="J2093" s="4"/>
      <c r="K2093" s="46"/>
      <c r="L2093" s="34" t="str">
        <f aca="false">IF(ISBLANK(K2093),"a","b")</f>
        <v>a</v>
      </c>
      <c r="M2093" s="34" t="str">
        <f aca="false">IF(ISBLANK(B2093),"",IF(L2093="b",K2093,IF(L2093="a","")))</f>
        <v/>
      </c>
      <c r="N2093" s="35" t="n">
        <f aca="false">IF(ISBLANK(B2093),"",IF( ISBLANK(K2093), , IF( ISBLANK(O2093), 1,) ))</f>
        <v>0</v>
      </c>
      <c r="O2093" s="44"/>
      <c r="P2093" s="37" t="str">
        <f aca="false">IF(ISBLANK(O2093),"a","b")</f>
        <v>a</v>
      </c>
      <c r="Q2093" s="34" t="str">
        <f aca="false">IF(ISBLANK(B2093),"",IF(P2093="b",O2093,IF(P2093="a","")))</f>
        <v/>
      </c>
      <c r="R2093" s="35" t="n">
        <f aca="false">IF(ISBLANK(B2093),"",IF( ISBLANK(O2093), , 1))</f>
        <v>0</v>
      </c>
      <c r="S2093" s="38" t="str">
        <f aca="true">IF(ISBLANK(B2093),"",IF( ISBLANK(K2093), "" , IF( ISBLANK(O2093), (TODAY()-K2093)/365, (O2093-K2093)/365)) )</f>
        <v/>
      </c>
      <c r="T2093" s="38" t="str">
        <f aca="false">IF(ISBLANK(B2093),"",IF( ISBLANK(K2093), "" , IF( ISBLANK(O2093), ($Z$41-K2093)/365, (O2093-K2093)/365)) )</f>
        <v/>
      </c>
      <c r="U2093" s="38" t="str">
        <f aca="true">IF(ISBLANK(B2093),"",IF( ISBLANK(O2093), "", (TODAY()-O2093)/365))</f>
        <v/>
      </c>
      <c r="V2093" s="38" t="str">
        <f aca="false">IF(ISBLANK(B2093),"",IF( ISBLANK(O2093), "", ($Z$41-O2093)/365))</f>
        <v/>
      </c>
    </row>
    <row r="2094" customFormat="false" ht="15" hidden="false" customHeight="false" outlineLevel="0" collapsed="false">
      <c r="A2094" s="1" t="n">
        <v>2098</v>
      </c>
      <c r="B2094" s="28" t="n">
        <v>1291</v>
      </c>
      <c r="C2094" s="29"/>
      <c r="D2094" s="30" t="str">
        <f aca="false">CONCATENATE(E2094,", ",F2094,", кв-ры: ",H2094,", агр: ",I2094,", ",W2094)</f>
        <v>, , кв-ры: 3,13,23,33,43,53,, агр: , </v>
      </c>
      <c r="E2094" s="31"/>
      <c r="F2094" s="31"/>
      <c r="G2094" s="31"/>
      <c r="H2094" s="31" t="s">
        <v>79</v>
      </c>
      <c r="I2094" s="32"/>
      <c r="J2094" s="4"/>
      <c r="K2094" s="46"/>
      <c r="L2094" s="34" t="str">
        <f aca="false">IF(ISBLANK(K2094),"a","b")</f>
        <v>a</v>
      </c>
      <c r="M2094" s="34" t="str">
        <f aca="false">IF(ISBLANK(B2094),"",IF(L2094="b",K2094,IF(L2094="a","")))</f>
        <v/>
      </c>
      <c r="N2094" s="35" t="n">
        <f aca="false">IF(ISBLANK(B2094),"",IF( ISBLANK(K2094), , IF( ISBLANK(O2094), 1,) ))</f>
        <v>0</v>
      </c>
      <c r="O2094" s="44"/>
      <c r="P2094" s="37" t="str">
        <f aca="false">IF(ISBLANK(O2094),"a","b")</f>
        <v>a</v>
      </c>
      <c r="Q2094" s="34" t="str">
        <f aca="false">IF(ISBLANK(B2094),"",IF(P2094="b",O2094,IF(P2094="a","")))</f>
        <v/>
      </c>
      <c r="R2094" s="35" t="n">
        <f aca="false">IF(ISBLANK(B2094),"",IF( ISBLANK(O2094), , 1))</f>
        <v>0</v>
      </c>
      <c r="S2094" s="38" t="str">
        <f aca="true">IF(ISBLANK(B2094),"",IF( ISBLANK(K2094), "" , IF( ISBLANK(O2094), (TODAY()-K2094)/365, (O2094-K2094)/365)) )</f>
        <v/>
      </c>
      <c r="T2094" s="38" t="str">
        <f aca="false">IF(ISBLANK(B2094),"",IF( ISBLANK(K2094), "" , IF( ISBLANK(O2094), ($Z$41-K2094)/365, (O2094-K2094)/365)) )</f>
        <v/>
      </c>
      <c r="U2094" s="38" t="str">
        <f aca="true">IF(ISBLANK(B2094),"",IF( ISBLANK(O2094), "", (TODAY()-O2094)/365))</f>
        <v/>
      </c>
      <c r="V2094" s="38" t="str">
        <f aca="false">IF(ISBLANK(B2094),"",IF( ISBLANK(O2094), "", ($Z$41-O2094)/365))</f>
        <v/>
      </c>
    </row>
    <row r="2095" customFormat="false" ht="15" hidden="false" customHeight="false" outlineLevel="0" collapsed="false">
      <c r="A2095" s="1" t="n">
        <v>2099</v>
      </c>
      <c r="B2095" s="28" t="n">
        <v>1292</v>
      </c>
      <c r="C2095" s="29"/>
      <c r="D2095" s="30" t="str">
        <f aca="false">CONCATENATE(E2095,", ",F2095,", кв-ры: ",H2095,", агр: ",I2095,", ",W2095)</f>
        <v>, , кв-ры: 4,14,24,34,44,54,, агр: , </v>
      </c>
      <c r="E2095" s="31"/>
      <c r="F2095" s="31"/>
      <c r="G2095" s="31"/>
      <c r="H2095" s="31" t="s">
        <v>80</v>
      </c>
      <c r="I2095" s="32"/>
      <c r="J2095" s="4"/>
      <c r="K2095" s="46"/>
      <c r="L2095" s="34" t="str">
        <f aca="false">IF(ISBLANK(K2095),"a","b")</f>
        <v>a</v>
      </c>
      <c r="M2095" s="34" t="str">
        <f aca="false">IF(ISBLANK(B2095),"",IF(L2095="b",K2095,IF(L2095="a","")))</f>
        <v/>
      </c>
      <c r="N2095" s="35" t="n">
        <f aca="false">IF(ISBLANK(B2095),"",IF( ISBLANK(K2095), , IF( ISBLANK(O2095), 1,) ))</f>
        <v>0</v>
      </c>
      <c r="O2095" s="44"/>
      <c r="P2095" s="37" t="str">
        <f aca="false">IF(ISBLANK(O2095),"a","b")</f>
        <v>a</v>
      </c>
      <c r="Q2095" s="34" t="str">
        <f aca="false">IF(ISBLANK(B2095),"",IF(P2095="b",O2095,IF(P2095="a","")))</f>
        <v/>
      </c>
      <c r="R2095" s="35" t="n">
        <f aca="false">IF(ISBLANK(B2095),"",IF( ISBLANK(O2095), , 1))</f>
        <v>0</v>
      </c>
      <c r="S2095" s="38" t="str">
        <f aca="true">IF(ISBLANK(B2095),"",IF( ISBLANK(K2095), "" , IF( ISBLANK(O2095), (TODAY()-K2095)/365, (O2095-K2095)/365)) )</f>
        <v/>
      </c>
      <c r="T2095" s="38" t="str">
        <f aca="false">IF(ISBLANK(B2095),"",IF( ISBLANK(K2095), "" , IF( ISBLANK(O2095), ($Z$41-K2095)/365, (O2095-K2095)/365)) )</f>
        <v/>
      </c>
      <c r="U2095" s="38" t="str">
        <f aca="true">IF(ISBLANK(B2095),"",IF( ISBLANK(O2095), "", (TODAY()-O2095)/365))</f>
        <v/>
      </c>
      <c r="V2095" s="38" t="str">
        <f aca="false">IF(ISBLANK(B2095),"",IF( ISBLANK(O2095), "", ($Z$41-O2095)/365))</f>
        <v/>
      </c>
    </row>
    <row r="2096" customFormat="false" ht="15" hidden="false" customHeight="false" outlineLevel="0" collapsed="false">
      <c r="A2096" s="1" t="n">
        <v>2100</v>
      </c>
      <c r="B2096" s="28" t="n">
        <v>1293</v>
      </c>
      <c r="C2096" s="29"/>
      <c r="D2096" s="30" t="str">
        <f aca="false">CONCATENATE(E2096,", ",F2096,", кв-ры: ",H2096,", агр: ",I2096,", ",W2096)</f>
        <v>, , кв-ры: 5,15,25,35,45,55,, агр: , </v>
      </c>
      <c r="E2096" s="31"/>
      <c r="F2096" s="31"/>
      <c r="G2096" s="31"/>
      <c r="H2096" s="31" t="s">
        <v>54</v>
      </c>
      <c r="I2096" s="32"/>
      <c r="J2096" s="4"/>
      <c r="K2096" s="46"/>
      <c r="L2096" s="34" t="str">
        <f aca="false">IF(ISBLANK(K2096),"a","b")</f>
        <v>a</v>
      </c>
      <c r="M2096" s="34" t="str">
        <f aca="false">IF(ISBLANK(B2096),"",IF(L2096="b",K2096,IF(L2096="a","")))</f>
        <v/>
      </c>
      <c r="N2096" s="35" t="n">
        <f aca="false">IF(ISBLANK(B2096),"",IF( ISBLANK(K2096), , IF( ISBLANK(O2096), 1,) ))</f>
        <v>0</v>
      </c>
      <c r="O2096" s="44"/>
      <c r="P2096" s="37" t="str">
        <f aca="false">IF(ISBLANK(O2096),"a","b")</f>
        <v>a</v>
      </c>
      <c r="Q2096" s="34" t="str">
        <f aca="false">IF(ISBLANK(B2096),"",IF(P2096="b",O2096,IF(P2096="a","")))</f>
        <v/>
      </c>
      <c r="R2096" s="35" t="n">
        <f aca="false">IF(ISBLANK(B2096),"",IF( ISBLANK(O2096), , 1))</f>
        <v>0</v>
      </c>
      <c r="S2096" s="38" t="str">
        <f aca="true">IF(ISBLANK(B2096),"",IF( ISBLANK(K2096), "" , IF( ISBLANK(O2096), (TODAY()-K2096)/365, (O2096-K2096)/365)) )</f>
        <v/>
      </c>
      <c r="T2096" s="38" t="str">
        <f aca="false">IF(ISBLANK(B2096),"",IF( ISBLANK(K2096), "" , IF( ISBLANK(O2096), ($Z$41-K2096)/365, (O2096-K2096)/365)) )</f>
        <v/>
      </c>
      <c r="U2096" s="38" t="str">
        <f aca="true">IF(ISBLANK(B2096),"",IF( ISBLANK(O2096), "", (TODAY()-O2096)/365))</f>
        <v/>
      </c>
      <c r="V2096" s="38" t="str">
        <f aca="false">IF(ISBLANK(B2096),"",IF( ISBLANK(O2096), "", ($Z$41-O2096)/365))</f>
        <v/>
      </c>
    </row>
    <row r="2097" customFormat="false" ht="15" hidden="false" customHeight="false" outlineLevel="0" collapsed="false">
      <c r="A2097" s="1" t="n">
        <v>2101</v>
      </c>
      <c r="B2097" s="28" t="n">
        <v>1294</v>
      </c>
      <c r="C2097" s="29"/>
      <c r="D2097" s="30" t="str">
        <f aca="false">CONCATENATE(E2097,", ",F2097,", кв-ры: ",H2097,", агр: ",I2097,", ",W2097)</f>
        <v>, , кв-ры: 6,16,26,36,46,56,, агр: , </v>
      </c>
      <c r="E2097" s="31"/>
      <c r="F2097" s="31"/>
      <c r="G2097" s="31"/>
      <c r="H2097" s="31" t="s">
        <v>55</v>
      </c>
      <c r="I2097" s="32"/>
      <c r="J2097" s="4"/>
      <c r="K2097" s="46"/>
      <c r="L2097" s="34" t="str">
        <f aca="false">IF(ISBLANK(K2097),"a","b")</f>
        <v>a</v>
      </c>
      <c r="M2097" s="34" t="str">
        <f aca="false">IF(ISBLANK(B2097),"",IF(L2097="b",K2097,IF(L2097="a","")))</f>
        <v/>
      </c>
      <c r="N2097" s="35" t="n">
        <f aca="false">IF(ISBLANK(B2097),"",IF( ISBLANK(K2097), , IF( ISBLANK(O2097), 1,) ))</f>
        <v>0</v>
      </c>
      <c r="O2097" s="44"/>
      <c r="P2097" s="37" t="str">
        <f aca="false">IF(ISBLANK(O2097),"a","b")</f>
        <v>a</v>
      </c>
      <c r="Q2097" s="34" t="str">
        <f aca="false">IF(ISBLANK(B2097),"",IF(P2097="b",O2097,IF(P2097="a","")))</f>
        <v/>
      </c>
      <c r="R2097" s="35" t="n">
        <f aca="false">IF(ISBLANK(B2097),"",IF( ISBLANK(O2097), , 1))</f>
        <v>0</v>
      </c>
      <c r="S2097" s="38" t="str">
        <f aca="true">IF(ISBLANK(B2097),"",IF( ISBLANK(K2097), "" , IF( ISBLANK(O2097), (TODAY()-K2097)/365, (O2097-K2097)/365)) )</f>
        <v/>
      </c>
      <c r="T2097" s="38" t="str">
        <f aca="false">IF(ISBLANK(B2097),"",IF( ISBLANK(K2097), "" , IF( ISBLANK(O2097), ($Z$41-K2097)/365, (O2097-K2097)/365)) )</f>
        <v/>
      </c>
      <c r="U2097" s="38" t="str">
        <f aca="true">IF(ISBLANK(B2097),"",IF( ISBLANK(O2097), "", (TODAY()-O2097)/365))</f>
        <v/>
      </c>
      <c r="V2097" s="38" t="str">
        <f aca="false">IF(ISBLANK(B2097),"",IF( ISBLANK(O2097), "", ($Z$41-O2097)/365))</f>
        <v/>
      </c>
    </row>
    <row r="2098" customFormat="false" ht="15" hidden="false" customHeight="false" outlineLevel="0" collapsed="false">
      <c r="A2098" s="1" t="n">
        <v>2102</v>
      </c>
      <c r="B2098" s="28" t="n">
        <v>1295</v>
      </c>
      <c r="C2098" s="29"/>
      <c r="D2098" s="30" t="str">
        <f aca="false">CONCATENATE(E2098,", ",F2098,", кв-ры: ",H2098,", агр: ",I2098,", ",W2098)</f>
        <v>, , кв-ры: 7,17,27,37,47,57,, агр: , </v>
      </c>
      <c r="E2098" s="31"/>
      <c r="F2098" s="31"/>
      <c r="G2098" s="31"/>
      <c r="H2098" s="31" t="s">
        <v>56</v>
      </c>
      <c r="I2098" s="32"/>
      <c r="J2098" s="4"/>
      <c r="K2098" s="46"/>
      <c r="L2098" s="34" t="str">
        <f aca="false">IF(ISBLANK(K2098),"a","b")</f>
        <v>a</v>
      </c>
      <c r="M2098" s="34" t="str">
        <f aca="false">IF(ISBLANK(B2098),"",IF(L2098="b",K2098,IF(L2098="a","")))</f>
        <v/>
      </c>
      <c r="N2098" s="35" t="n">
        <f aca="false">IF(ISBLANK(B2098),"",IF( ISBLANK(K2098), , IF( ISBLANK(O2098), 1,) ))</f>
        <v>0</v>
      </c>
      <c r="O2098" s="44"/>
      <c r="P2098" s="37" t="str">
        <f aca="false">IF(ISBLANK(O2098),"a","b")</f>
        <v>a</v>
      </c>
      <c r="Q2098" s="34" t="str">
        <f aca="false">IF(ISBLANK(B2098),"",IF(P2098="b",O2098,IF(P2098="a","")))</f>
        <v/>
      </c>
      <c r="R2098" s="35" t="n">
        <f aca="false">IF(ISBLANK(B2098),"",IF( ISBLANK(O2098), , 1))</f>
        <v>0</v>
      </c>
      <c r="S2098" s="38" t="str">
        <f aca="true">IF(ISBLANK(B2098),"",IF( ISBLANK(K2098), "" , IF( ISBLANK(O2098), (TODAY()-K2098)/365, (O2098-K2098)/365)) )</f>
        <v/>
      </c>
      <c r="T2098" s="38" t="str">
        <f aca="false">IF(ISBLANK(B2098),"",IF( ISBLANK(K2098), "" , IF( ISBLANK(O2098), ($Z$41-K2098)/365, (O2098-K2098)/365)) )</f>
        <v/>
      </c>
      <c r="U2098" s="38" t="str">
        <f aca="true">IF(ISBLANK(B2098),"",IF( ISBLANK(O2098), "", (TODAY()-O2098)/365))</f>
        <v/>
      </c>
      <c r="V2098" s="38" t="str">
        <f aca="false">IF(ISBLANK(B2098),"",IF( ISBLANK(O2098), "", ($Z$41-O2098)/365))</f>
        <v/>
      </c>
    </row>
    <row r="2099" customFormat="false" ht="15" hidden="false" customHeight="false" outlineLevel="0" collapsed="false">
      <c r="A2099" s="1" t="n">
        <v>2103</v>
      </c>
      <c r="B2099" s="28" t="n">
        <v>1296</v>
      </c>
      <c r="C2099" s="29"/>
      <c r="D2099" s="30" t="str">
        <f aca="false">CONCATENATE(E2099,", ",F2099,", кв-ры: ",H2099,", агр: ",I2099,", ",W2099)</f>
        <v>, , кв-ры: 8,18,28,38,48,58,, агр: , </v>
      </c>
      <c r="E2099" s="31"/>
      <c r="F2099" s="31"/>
      <c r="G2099" s="31"/>
      <c r="H2099" s="31" t="s">
        <v>57</v>
      </c>
      <c r="I2099" s="32"/>
      <c r="J2099" s="4"/>
      <c r="K2099" s="46"/>
      <c r="L2099" s="34" t="str">
        <f aca="false">IF(ISBLANK(K2099),"a","b")</f>
        <v>a</v>
      </c>
      <c r="M2099" s="34" t="str">
        <f aca="false">IF(ISBLANK(B2099),"",IF(L2099="b",K2099,IF(L2099="a","")))</f>
        <v/>
      </c>
      <c r="N2099" s="35" t="n">
        <f aca="false">IF(ISBLANK(B2099),"",IF( ISBLANK(K2099), , IF( ISBLANK(O2099), 1,) ))</f>
        <v>0</v>
      </c>
      <c r="O2099" s="44"/>
      <c r="P2099" s="37" t="str">
        <f aca="false">IF(ISBLANK(O2099),"a","b")</f>
        <v>a</v>
      </c>
      <c r="Q2099" s="34" t="str">
        <f aca="false">IF(ISBLANK(B2099),"",IF(P2099="b",O2099,IF(P2099="a","")))</f>
        <v/>
      </c>
      <c r="R2099" s="35" t="n">
        <f aca="false">IF(ISBLANK(B2099),"",IF( ISBLANK(O2099), , 1))</f>
        <v>0</v>
      </c>
      <c r="S2099" s="38" t="str">
        <f aca="true">IF(ISBLANK(B2099),"",IF( ISBLANK(K2099), "" , IF( ISBLANK(O2099), (TODAY()-K2099)/365, (O2099-K2099)/365)) )</f>
        <v/>
      </c>
      <c r="T2099" s="38" t="str">
        <f aca="false">IF(ISBLANK(B2099),"",IF( ISBLANK(K2099), "" , IF( ISBLANK(O2099), ($Z$41-K2099)/365, (O2099-K2099)/365)) )</f>
        <v/>
      </c>
      <c r="U2099" s="38" t="str">
        <f aca="true">IF(ISBLANK(B2099),"",IF( ISBLANK(O2099), "", (TODAY()-O2099)/365))</f>
        <v/>
      </c>
      <c r="V2099" s="38" t="str">
        <f aca="false">IF(ISBLANK(B2099),"",IF( ISBLANK(O2099), "", ($Z$41-O2099)/365))</f>
        <v/>
      </c>
    </row>
    <row r="2100" customFormat="false" ht="15" hidden="false" customHeight="false" outlineLevel="0" collapsed="false">
      <c r="A2100" s="1" t="n">
        <v>2104</v>
      </c>
      <c r="B2100" s="28" t="n">
        <v>1297</v>
      </c>
      <c r="C2100" s="29"/>
      <c r="D2100" s="30" t="str">
        <f aca="false">CONCATENATE(E2100,", ",F2100,", кв-ры: ",H2100,", агр: ",I2100,", ",W2100)</f>
        <v>, , кв-ры: 9,19,29,39,49,, агр: , </v>
      </c>
      <c r="E2100" s="31"/>
      <c r="F2100" s="31"/>
      <c r="G2100" s="31"/>
      <c r="H2100" s="31" t="s">
        <v>203</v>
      </c>
      <c r="I2100" s="32"/>
      <c r="J2100" s="4"/>
      <c r="K2100" s="46"/>
      <c r="L2100" s="34" t="str">
        <f aca="false">IF(ISBLANK(K2100),"a","b")</f>
        <v>a</v>
      </c>
      <c r="M2100" s="34" t="str">
        <f aca="false">IF(ISBLANK(B2100),"",IF(L2100="b",K2100,IF(L2100="a","")))</f>
        <v/>
      </c>
      <c r="N2100" s="35" t="n">
        <f aca="false">IF(ISBLANK(B2100),"",IF( ISBLANK(K2100), , IF( ISBLANK(O2100), 1,) ))</f>
        <v>0</v>
      </c>
      <c r="O2100" s="44"/>
      <c r="P2100" s="37" t="str">
        <f aca="false">IF(ISBLANK(O2100),"a","b")</f>
        <v>a</v>
      </c>
      <c r="Q2100" s="34" t="str">
        <f aca="false">IF(ISBLANK(B2100),"",IF(P2100="b",O2100,IF(P2100="a","")))</f>
        <v/>
      </c>
      <c r="R2100" s="35" t="n">
        <f aca="false">IF(ISBLANK(B2100),"",IF( ISBLANK(O2100), , 1))</f>
        <v>0</v>
      </c>
      <c r="S2100" s="38" t="str">
        <f aca="true">IF(ISBLANK(B2100),"",IF( ISBLANK(K2100), "" , IF( ISBLANK(O2100), (TODAY()-K2100)/365, (O2100-K2100)/365)) )</f>
        <v/>
      </c>
      <c r="T2100" s="38" t="str">
        <f aca="false">IF(ISBLANK(B2100),"",IF( ISBLANK(K2100), "" , IF( ISBLANK(O2100), ($Z$41-K2100)/365, (O2100-K2100)/365)) )</f>
        <v/>
      </c>
      <c r="U2100" s="38" t="str">
        <f aca="true">IF(ISBLANK(B2100),"",IF( ISBLANK(O2100), "", (TODAY()-O2100)/365))</f>
        <v/>
      </c>
      <c r="V2100" s="38" t="str">
        <f aca="false">IF(ISBLANK(B2100),"",IF( ISBLANK(O2100), "", ($Z$41-O2100)/365))</f>
        <v/>
      </c>
    </row>
    <row r="2101" customFormat="false" ht="15" hidden="false" customHeight="false" outlineLevel="0" collapsed="false">
      <c r="A2101" s="1" t="n">
        <v>2105</v>
      </c>
      <c r="B2101" s="28" t="n">
        <v>1298</v>
      </c>
      <c r="C2101" s="29"/>
      <c r="D2101" s="30" t="str">
        <f aca="false">CONCATENATE(E2101,", ",F2101,", кв-ры: ",H2101,", агр: ",I2101,", ",W2101)</f>
        <v>, , кв-ры: 10,20,30,40,50,, агр: , </v>
      </c>
      <c r="E2101" s="31"/>
      <c r="F2101" s="31"/>
      <c r="G2101" s="31"/>
      <c r="H2101" s="31" t="s">
        <v>204</v>
      </c>
      <c r="I2101" s="32"/>
      <c r="J2101" s="4"/>
      <c r="K2101" s="46"/>
      <c r="L2101" s="34" t="str">
        <f aca="false">IF(ISBLANK(K2101),"a","b")</f>
        <v>a</v>
      </c>
      <c r="M2101" s="34" t="str">
        <f aca="false">IF(ISBLANK(B2101),"",IF(L2101="b",K2101,IF(L2101="a","")))</f>
        <v/>
      </c>
      <c r="N2101" s="35" t="n">
        <f aca="false">IF(ISBLANK(B2101),"",IF( ISBLANK(K2101), , IF( ISBLANK(O2101), 1,) ))</f>
        <v>0</v>
      </c>
      <c r="O2101" s="44"/>
      <c r="P2101" s="37" t="str">
        <f aca="false">IF(ISBLANK(O2101),"a","b")</f>
        <v>a</v>
      </c>
      <c r="Q2101" s="34" t="str">
        <f aca="false">IF(ISBLANK(B2101),"",IF(P2101="b",O2101,IF(P2101="a","")))</f>
        <v/>
      </c>
      <c r="R2101" s="35" t="n">
        <f aca="false">IF(ISBLANK(B2101),"",IF( ISBLANK(O2101), , 1))</f>
        <v>0</v>
      </c>
      <c r="S2101" s="38" t="str">
        <f aca="true">IF(ISBLANK(B2101),"",IF( ISBLANK(K2101), "" , IF( ISBLANK(O2101), (TODAY()-K2101)/365, (O2101-K2101)/365)) )</f>
        <v/>
      </c>
      <c r="T2101" s="38" t="str">
        <f aca="false">IF(ISBLANK(B2101),"",IF( ISBLANK(K2101), "" , IF( ISBLANK(O2101), ($Z$41-K2101)/365, (O2101-K2101)/365)) )</f>
        <v/>
      </c>
      <c r="U2101" s="38" t="str">
        <f aca="true">IF(ISBLANK(B2101),"",IF( ISBLANK(O2101), "", (TODAY()-O2101)/365))</f>
        <v/>
      </c>
      <c r="V2101" s="38" t="str">
        <f aca="false">IF(ISBLANK(B2101),"",IF( ISBLANK(O2101), "", ($Z$41-O2101)/365))</f>
        <v/>
      </c>
    </row>
    <row r="2102" customFormat="false" ht="15" hidden="false" customHeight="false" outlineLevel="0" collapsed="false">
      <c r="A2102" s="1" t="n">
        <v>2106</v>
      </c>
      <c r="B2102" s="28" t="n">
        <v>1299</v>
      </c>
      <c r="C2102" s="29" t="n">
        <v>31</v>
      </c>
      <c r="D2102" s="30" t="str">
        <f aca="false">CONCATENATE(E2102,", ",F2102,", кв-ры: ",H2102,", агр: ",I2102,", ",W2102)</f>
        <v> Гоголя, 50, кв-ры: 1,11,21,31,, агр: , </v>
      </c>
      <c r="E2102" s="31" t="s">
        <v>298</v>
      </c>
      <c r="F2102" s="31" t="n">
        <v>50</v>
      </c>
      <c r="G2102" s="31" t="n">
        <v>40</v>
      </c>
      <c r="H2102" s="31" t="s">
        <v>132</v>
      </c>
      <c r="I2102" s="32"/>
      <c r="J2102" s="4"/>
      <c r="K2102" s="46"/>
      <c r="L2102" s="34" t="str">
        <f aca="false">IF(ISBLANK(K2102),"a","b")</f>
        <v>a</v>
      </c>
      <c r="M2102" s="34" t="str">
        <f aca="false">IF(ISBLANK(B2102),"",IF(L2102="b",K2102,IF(L2102="a","")))</f>
        <v/>
      </c>
      <c r="N2102" s="35" t="n">
        <f aca="false">IF(ISBLANK(B2102),"",IF( ISBLANK(K2102), , IF( ISBLANK(O2102), 1,) ))</f>
        <v>0</v>
      </c>
      <c r="O2102" s="44"/>
      <c r="P2102" s="37" t="str">
        <f aca="false">IF(ISBLANK(O2102),"a","b")</f>
        <v>a</v>
      </c>
      <c r="Q2102" s="34" t="str">
        <f aca="false">IF(ISBLANK(B2102),"",IF(P2102="b",O2102,IF(P2102="a","")))</f>
        <v/>
      </c>
      <c r="R2102" s="35" t="n">
        <f aca="false">IF(ISBLANK(B2102),"",IF( ISBLANK(O2102), , 1))</f>
        <v>0</v>
      </c>
      <c r="S2102" s="38" t="str">
        <f aca="true">IF(ISBLANK(B2102),"",IF( ISBLANK(K2102), "" , IF( ISBLANK(O2102), (TODAY()-K2102)/365, (O2102-K2102)/365)) )</f>
        <v/>
      </c>
      <c r="T2102" s="38" t="str">
        <f aca="false">IF(ISBLANK(B2102),"",IF( ISBLANK(K2102), "" , IF( ISBLANK(O2102), ($Z$41-K2102)/365, (O2102-K2102)/365)) )</f>
        <v/>
      </c>
      <c r="U2102" s="38" t="str">
        <f aca="true">IF(ISBLANK(B2102),"",IF( ISBLANK(O2102), "", (TODAY()-O2102)/365))</f>
        <v/>
      </c>
      <c r="V2102" s="38" t="str">
        <f aca="false">IF(ISBLANK(B2102),"",IF( ISBLANK(O2102), "", ($Z$41-O2102)/365))</f>
        <v/>
      </c>
    </row>
    <row r="2103" customFormat="false" ht="15" hidden="false" customHeight="false" outlineLevel="0" collapsed="false">
      <c r="A2103" s="1" t="n">
        <v>2107</v>
      </c>
      <c r="B2103" s="28" t="n">
        <v>1300</v>
      </c>
      <c r="C2103" s="29"/>
      <c r="D2103" s="30" t="str">
        <f aca="false">CONCATENATE(E2103,", ",F2103,", кв-ры: ",H2103,", агр: ",I2103,", ",W2103)</f>
        <v>, , кв-ры: 2,12,22,32,, агр: , </v>
      </c>
      <c r="E2103" s="31"/>
      <c r="F2103" s="31"/>
      <c r="G2103" s="31"/>
      <c r="H2103" s="31" t="s">
        <v>133</v>
      </c>
      <c r="I2103" s="32"/>
      <c r="J2103" s="4"/>
      <c r="K2103" s="46"/>
      <c r="L2103" s="34" t="str">
        <f aca="false">IF(ISBLANK(K2103),"a","b")</f>
        <v>a</v>
      </c>
      <c r="M2103" s="34" t="str">
        <f aca="false">IF(ISBLANK(B2103),"",IF(L2103="b",K2103,IF(L2103="a","")))</f>
        <v/>
      </c>
      <c r="N2103" s="35" t="n">
        <f aca="false">IF(ISBLANK(B2103),"",IF( ISBLANK(K2103), , IF( ISBLANK(O2103), 1,) ))</f>
        <v>0</v>
      </c>
      <c r="O2103" s="44"/>
      <c r="P2103" s="37" t="str">
        <f aca="false">IF(ISBLANK(O2103),"a","b")</f>
        <v>a</v>
      </c>
      <c r="Q2103" s="34" t="str">
        <f aca="false">IF(ISBLANK(B2103),"",IF(P2103="b",O2103,IF(P2103="a","")))</f>
        <v/>
      </c>
      <c r="R2103" s="35" t="n">
        <f aca="false">IF(ISBLANK(B2103),"",IF( ISBLANK(O2103), , 1))</f>
        <v>0</v>
      </c>
      <c r="S2103" s="38" t="str">
        <f aca="true">IF(ISBLANK(B2103),"",IF( ISBLANK(K2103), "" , IF( ISBLANK(O2103), (TODAY()-K2103)/365, (O2103-K2103)/365)) )</f>
        <v/>
      </c>
      <c r="T2103" s="38" t="str">
        <f aca="false">IF(ISBLANK(B2103),"",IF( ISBLANK(K2103), "" , IF( ISBLANK(O2103), ($Z$41-K2103)/365, (O2103-K2103)/365)) )</f>
        <v/>
      </c>
      <c r="U2103" s="38" t="str">
        <f aca="true">IF(ISBLANK(B2103),"",IF( ISBLANK(O2103), "", (TODAY()-O2103)/365))</f>
        <v/>
      </c>
      <c r="V2103" s="38" t="str">
        <f aca="false">IF(ISBLANK(B2103),"",IF( ISBLANK(O2103), "", ($Z$41-O2103)/365))</f>
        <v/>
      </c>
    </row>
    <row r="2104" customFormat="false" ht="15" hidden="false" customHeight="false" outlineLevel="0" collapsed="false">
      <c r="A2104" s="1" t="n">
        <v>2108</v>
      </c>
      <c r="B2104" s="28" t="n">
        <v>1301</v>
      </c>
      <c r="C2104" s="29"/>
      <c r="D2104" s="30" t="str">
        <f aca="false">CONCATENATE(E2104,", ",F2104,", кв-ры: ",H2104,", агр: ",I2104,", ",W2104)</f>
        <v>, , кв-ры: 3,13,23,33,, агр: , </v>
      </c>
      <c r="E2104" s="31"/>
      <c r="F2104" s="31"/>
      <c r="G2104" s="31"/>
      <c r="H2104" s="31" t="s">
        <v>134</v>
      </c>
      <c r="I2104" s="32"/>
      <c r="J2104" s="4"/>
      <c r="K2104" s="46"/>
      <c r="L2104" s="34" t="str">
        <f aca="false">IF(ISBLANK(K2104),"a","b")</f>
        <v>a</v>
      </c>
      <c r="M2104" s="34" t="str">
        <f aca="false">IF(ISBLANK(B2104),"",IF(L2104="b",K2104,IF(L2104="a","")))</f>
        <v/>
      </c>
      <c r="N2104" s="35" t="n">
        <f aca="false">IF(ISBLANK(B2104),"",IF( ISBLANK(K2104), , IF( ISBLANK(O2104), 1,) ))</f>
        <v>0</v>
      </c>
      <c r="O2104" s="44"/>
      <c r="P2104" s="37" t="str">
        <f aca="false">IF(ISBLANK(O2104),"a","b")</f>
        <v>a</v>
      </c>
      <c r="Q2104" s="34" t="str">
        <f aca="false">IF(ISBLANK(B2104),"",IF(P2104="b",O2104,IF(P2104="a","")))</f>
        <v/>
      </c>
      <c r="R2104" s="35" t="n">
        <f aca="false">IF(ISBLANK(B2104),"",IF( ISBLANK(O2104), , 1))</f>
        <v>0</v>
      </c>
      <c r="S2104" s="38" t="str">
        <f aca="true">IF(ISBLANK(B2104),"",IF( ISBLANK(K2104), "" , IF( ISBLANK(O2104), (TODAY()-K2104)/365, (O2104-K2104)/365)) )</f>
        <v/>
      </c>
      <c r="T2104" s="38" t="str">
        <f aca="false">IF(ISBLANK(B2104),"",IF( ISBLANK(K2104), "" , IF( ISBLANK(O2104), ($Z$41-K2104)/365, (O2104-K2104)/365)) )</f>
        <v/>
      </c>
      <c r="U2104" s="38" t="str">
        <f aca="true">IF(ISBLANK(B2104),"",IF( ISBLANK(O2104), "", (TODAY()-O2104)/365))</f>
        <v/>
      </c>
      <c r="V2104" s="38" t="str">
        <f aca="false">IF(ISBLANK(B2104),"",IF( ISBLANK(O2104), "", ($Z$41-O2104)/365))</f>
        <v/>
      </c>
    </row>
    <row r="2105" customFormat="false" ht="15" hidden="false" customHeight="false" outlineLevel="0" collapsed="false">
      <c r="A2105" s="1" t="n">
        <v>2109</v>
      </c>
      <c r="B2105" s="28" t="n">
        <v>1302</v>
      </c>
      <c r="C2105" s="29"/>
      <c r="D2105" s="30" t="str">
        <f aca="false">CONCATENATE(E2105,", ",F2105,", кв-ры: ",H2105,", агр: ",I2105,", ",W2105)</f>
        <v>, , кв-ры: 4,14,24,34,, агр: , </v>
      </c>
      <c r="E2105" s="31"/>
      <c r="F2105" s="31"/>
      <c r="G2105" s="31"/>
      <c r="H2105" s="31" t="s">
        <v>135</v>
      </c>
      <c r="I2105" s="32"/>
      <c r="J2105" s="4"/>
      <c r="K2105" s="46"/>
      <c r="L2105" s="34" t="str">
        <f aca="false">IF(ISBLANK(K2105),"a","b")</f>
        <v>a</v>
      </c>
      <c r="M2105" s="34" t="str">
        <f aca="false">IF(ISBLANK(B2105),"",IF(L2105="b",K2105,IF(L2105="a","")))</f>
        <v/>
      </c>
      <c r="N2105" s="35" t="n">
        <f aca="false">IF(ISBLANK(B2105),"",IF( ISBLANK(K2105), , IF( ISBLANK(O2105), 1,) ))</f>
        <v>0</v>
      </c>
      <c r="O2105" s="44"/>
      <c r="P2105" s="37" t="str">
        <f aca="false">IF(ISBLANK(O2105),"a","b")</f>
        <v>a</v>
      </c>
      <c r="Q2105" s="34" t="str">
        <f aca="false">IF(ISBLANK(B2105),"",IF(P2105="b",O2105,IF(P2105="a","")))</f>
        <v/>
      </c>
      <c r="R2105" s="35" t="n">
        <f aca="false">IF(ISBLANK(B2105),"",IF( ISBLANK(O2105), , 1))</f>
        <v>0</v>
      </c>
      <c r="S2105" s="38" t="str">
        <f aca="true">IF(ISBLANK(B2105),"",IF( ISBLANK(K2105), "" , IF( ISBLANK(O2105), (TODAY()-K2105)/365, (O2105-K2105)/365)) )</f>
        <v/>
      </c>
      <c r="T2105" s="38" t="str">
        <f aca="false">IF(ISBLANK(B2105),"",IF( ISBLANK(K2105), "" , IF( ISBLANK(O2105), ($Z$41-K2105)/365, (O2105-K2105)/365)) )</f>
        <v/>
      </c>
      <c r="U2105" s="38" t="str">
        <f aca="true">IF(ISBLANK(B2105),"",IF( ISBLANK(O2105), "", (TODAY()-O2105)/365))</f>
        <v/>
      </c>
      <c r="V2105" s="38" t="str">
        <f aca="false">IF(ISBLANK(B2105),"",IF( ISBLANK(O2105), "", ($Z$41-O2105)/365))</f>
        <v/>
      </c>
    </row>
    <row r="2106" customFormat="false" ht="15" hidden="false" customHeight="false" outlineLevel="0" collapsed="false">
      <c r="A2106" s="1" t="n">
        <v>2110</v>
      </c>
      <c r="B2106" s="28" t="n">
        <v>1303</v>
      </c>
      <c r="C2106" s="29"/>
      <c r="D2106" s="30" t="str">
        <f aca="false">CONCATENATE(E2106,", ",F2106,", кв-ры: ",H2106,", агр: ",I2106,", ",W2106)</f>
        <v>, , кв-ры: 5,15,25,35,, агр: , </v>
      </c>
      <c r="E2106" s="31"/>
      <c r="F2106" s="31"/>
      <c r="G2106" s="31"/>
      <c r="H2106" s="31" t="s">
        <v>136</v>
      </c>
      <c r="I2106" s="32"/>
      <c r="J2106" s="4"/>
      <c r="K2106" s="46"/>
      <c r="L2106" s="34" t="str">
        <f aca="false">IF(ISBLANK(K2106),"a","b")</f>
        <v>a</v>
      </c>
      <c r="M2106" s="34" t="str">
        <f aca="false">IF(ISBLANK(B2106),"",IF(L2106="b",K2106,IF(L2106="a","")))</f>
        <v/>
      </c>
      <c r="N2106" s="35" t="n">
        <f aca="false">IF(ISBLANK(B2106),"",IF( ISBLANK(K2106), , IF( ISBLANK(O2106), 1,) ))</f>
        <v>0</v>
      </c>
      <c r="O2106" s="44"/>
      <c r="P2106" s="37" t="str">
        <f aca="false">IF(ISBLANK(O2106),"a","b")</f>
        <v>a</v>
      </c>
      <c r="Q2106" s="34" t="str">
        <f aca="false">IF(ISBLANK(B2106),"",IF(P2106="b",O2106,IF(P2106="a","")))</f>
        <v/>
      </c>
      <c r="R2106" s="35" t="n">
        <f aca="false">IF(ISBLANK(B2106),"",IF( ISBLANK(O2106), , 1))</f>
        <v>0</v>
      </c>
      <c r="S2106" s="38" t="str">
        <f aca="true">IF(ISBLANK(B2106),"",IF( ISBLANK(K2106), "" , IF( ISBLANK(O2106), (TODAY()-K2106)/365, (O2106-K2106)/365)) )</f>
        <v/>
      </c>
      <c r="T2106" s="38" t="str">
        <f aca="false">IF(ISBLANK(B2106),"",IF( ISBLANK(K2106), "" , IF( ISBLANK(O2106), ($Z$41-K2106)/365, (O2106-K2106)/365)) )</f>
        <v/>
      </c>
      <c r="U2106" s="38" t="str">
        <f aca="true">IF(ISBLANK(B2106),"",IF( ISBLANK(O2106), "", (TODAY()-O2106)/365))</f>
        <v/>
      </c>
      <c r="V2106" s="38" t="str">
        <f aca="false">IF(ISBLANK(B2106),"",IF( ISBLANK(O2106), "", ($Z$41-O2106)/365))</f>
        <v/>
      </c>
    </row>
    <row r="2107" customFormat="false" ht="15" hidden="false" customHeight="false" outlineLevel="0" collapsed="false">
      <c r="A2107" s="1" t="n">
        <v>2111</v>
      </c>
      <c r="B2107" s="28" t="n">
        <v>1304</v>
      </c>
      <c r="C2107" s="29"/>
      <c r="D2107" s="30" t="str">
        <f aca="false">CONCATENATE(E2107,", ",F2107,", кв-ры: ",H2107,", агр: ",I2107,", ",W2107)</f>
        <v>, , кв-ры: 6,16,26,36,, агр: кв 6 агрессивный отказ, </v>
      </c>
      <c r="E2107" s="31"/>
      <c r="F2107" s="31"/>
      <c r="G2107" s="31"/>
      <c r="H2107" s="31" t="s">
        <v>103</v>
      </c>
      <c r="I2107" s="73" t="s">
        <v>314</v>
      </c>
      <c r="J2107" s="4"/>
      <c r="K2107" s="46"/>
      <c r="L2107" s="34" t="str">
        <f aca="false">IF(ISBLANK(K2107),"a","b")</f>
        <v>a</v>
      </c>
      <c r="M2107" s="34" t="str">
        <f aca="false">IF(ISBLANK(B2107),"",IF(L2107="b",K2107,IF(L2107="a","")))</f>
        <v/>
      </c>
      <c r="N2107" s="35" t="n">
        <f aca="false">IF(ISBLANK(B2107),"",IF( ISBLANK(K2107), , IF( ISBLANK(O2107), 1,) ))</f>
        <v>0</v>
      </c>
      <c r="O2107" s="44"/>
      <c r="P2107" s="37" t="str">
        <f aca="false">IF(ISBLANK(O2107),"a","b")</f>
        <v>a</v>
      </c>
      <c r="Q2107" s="34" t="str">
        <f aca="false">IF(ISBLANK(B2107),"",IF(P2107="b",O2107,IF(P2107="a","")))</f>
        <v/>
      </c>
      <c r="R2107" s="35" t="n">
        <f aca="false">IF(ISBLANK(B2107),"",IF( ISBLANK(O2107), , 1))</f>
        <v>0</v>
      </c>
      <c r="S2107" s="38" t="str">
        <f aca="true">IF(ISBLANK(B2107),"",IF( ISBLANK(K2107), "" , IF( ISBLANK(O2107), (TODAY()-K2107)/365, (O2107-K2107)/365)) )</f>
        <v/>
      </c>
      <c r="T2107" s="38" t="str">
        <f aca="false">IF(ISBLANK(B2107),"",IF( ISBLANK(K2107), "" , IF( ISBLANK(O2107), ($Z$41-K2107)/365, (O2107-K2107)/365)) )</f>
        <v/>
      </c>
      <c r="U2107" s="38" t="str">
        <f aca="true">IF(ISBLANK(B2107),"",IF( ISBLANK(O2107), "", (TODAY()-O2107)/365))</f>
        <v/>
      </c>
      <c r="V2107" s="38" t="str">
        <f aca="false">IF(ISBLANK(B2107),"",IF( ISBLANK(O2107), "", ($Z$41-O2107)/365))</f>
        <v/>
      </c>
    </row>
    <row r="2108" customFormat="false" ht="15" hidden="false" customHeight="false" outlineLevel="0" collapsed="false">
      <c r="A2108" s="1" t="n">
        <v>2112</v>
      </c>
      <c r="B2108" s="28" t="n">
        <v>1305</v>
      </c>
      <c r="C2108" s="29"/>
      <c r="D2108" s="30" t="str">
        <f aca="false">CONCATENATE(E2108,", ",F2108,", кв-ры: ",H2108,", агр: ",I2108,", ",W2108)</f>
        <v>, , кв-ры: 7,17,27,37,, агр: , </v>
      </c>
      <c r="E2108" s="31"/>
      <c r="F2108" s="31"/>
      <c r="G2108" s="31"/>
      <c r="H2108" s="31" t="s">
        <v>104</v>
      </c>
      <c r="I2108" s="32"/>
      <c r="J2108" s="4"/>
      <c r="K2108" s="46"/>
      <c r="L2108" s="34" t="str">
        <f aca="false">IF(ISBLANK(K2108),"a","b")</f>
        <v>a</v>
      </c>
      <c r="M2108" s="34" t="str">
        <f aca="false">IF(ISBLANK(B2108),"",IF(L2108="b",K2108,IF(L2108="a","")))</f>
        <v/>
      </c>
      <c r="N2108" s="35" t="n">
        <f aca="false">IF(ISBLANK(B2108),"",IF( ISBLANK(K2108), , IF( ISBLANK(O2108), 1,) ))</f>
        <v>0</v>
      </c>
      <c r="O2108" s="44"/>
      <c r="P2108" s="37" t="str">
        <f aca="false">IF(ISBLANK(O2108),"a","b")</f>
        <v>a</v>
      </c>
      <c r="Q2108" s="34" t="str">
        <f aca="false">IF(ISBLANK(B2108),"",IF(P2108="b",O2108,IF(P2108="a","")))</f>
        <v/>
      </c>
      <c r="R2108" s="35" t="n">
        <f aca="false">IF(ISBLANK(B2108),"",IF( ISBLANK(O2108), , 1))</f>
        <v>0</v>
      </c>
      <c r="S2108" s="38" t="str">
        <f aca="true">IF(ISBLANK(B2108),"",IF( ISBLANK(K2108), "" , IF( ISBLANK(O2108), (TODAY()-K2108)/365, (O2108-K2108)/365)) )</f>
        <v/>
      </c>
      <c r="T2108" s="38" t="str">
        <f aca="false">IF(ISBLANK(B2108),"",IF( ISBLANK(K2108), "" , IF( ISBLANK(O2108), ($Z$41-K2108)/365, (O2108-K2108)/365)) )</f>
        <v/>
      </c>
      <c r="U2108" s="38" t="str">
        <f aca="true">IF(ISBLANK(B2108),"",IF( ISBLANK(O2108), "", (TODAY()-O2108)/365))</f>
        <v/>
      </c>
      <c r="V2108" s="38" t="str">
        <f aca="false">IF(ISBLANK(B2108),"",IF( ISBLANK(O2108), "", ($Z$41-O2108)/365))</f>
        <v/>
      </c>
    </row>
    <row r="2109" customFormat="false" ht="15" hidden="false" customHeight="false" outlineLevel="0" collapsed="false">
      <c r="A2109" s="1" t="n">
        <v>2113</v>
      </c>
      <c r="B2109" s="28" t="n">
        <v>1306</v>
      </c>
      <c r="C2109" s="29"/>
      <c r="D2109" s="30" t="str">
        <f aca="false">CONCATENATE(E2109,", ",F2109,", кв-ры: ",H2109,", агр: ",I2109,", ",W2109)</f>
        <v>, , кв-ры: 8,18,28,38,, агр: , </v>
      </c>
      <c r="E2109" s="31"/>
      <c r="F2109" s="31"/>
      <c r="G2109" s="31"/>
      <c r="H2109" s="31" t="s">
        <v>105</v>
      </c>
      <c r="I2109" s="32"/>
      <c r="J2109" s="4"/>
      <c r="K2109" s="46"/>
      <c r="L2109" s="34" t="str">
        <f aca="false">IF(ISBLANK(K2109),"a","b")</f>
        <v>a</v>
      </c>
      <c r="M2109" s="34" t="str">
        <f aca="false">IF(ISBLANK(B2109),"",IF(L2109="b",K2109,IF(L2109="a","")))</f>
        <v/>
      </c>
      <c r="N2109" s="35" t="n">
        <f aca="false">IF(ISBLANK(B2109),"",IF( ISBLANK(K2109), , IF( ISBLANK(O2109), 1,) ))</f>
        <v>0</v>
      </c>
      <c r="O2109" s="44"/>
      <c r="P2109" s="37" t="str">
        <f aca="false">IF(ISBLANK(O2109),"a","b")</f>
        <v>a</v>
      </c>
      <c r="Q2109" s="34" t="str">
        <f aca="false">IF(ISBLANK(B2109),"",IF(P2109="b",O2109,IF(P2109="a","")))</f>
        <v/>
      </c>
      <c r="R2109" s="35" t="n">
        <f aca="false">IF(ISBLANK(B2109),"",IF( ISBLANK(O2109), , 1))</f>
        <v>0</v>
      </c>
      <c r="S2109" s="38" t="str">
        <f aca="true">IF(ISBLANK(B2109),"",IF( ISBLANK(K2109), "" , IF( ISBLANK(O2109), (TODAY()-K2109)/365, (O2109-K2109)/365)) )</f>
        <v/>
      </c>
      <c r="T2109" s="38" t="str">
        <f aca="false">IF(ISBLANK(B2109),"",IF( ISBLANK(K2109), "" , IF( ISBLANK(O2109), ($Z$41-K2109)/365, (O2109-K2109)/365)) )</f>
        <v/>
      </c>
      <c r="U2109" s="38" t="str">
        <f aca="true">IF(ISBLANK(B2109),"",IF( ISBLANK(O2109), "", (TODAY()-O2109)/365))</f>
        <v/>
      </c>
      <c r="V2109" s="38" t="str">
        <f aca="false">IF(ISBLANK(B2109),"",IF( ISBLANK(O2109), "", ($Z$41-O2109)/365))</f>
        <v/>
      </c>
    </row>
    <row r="2110" customFormat="false" ht="15" hidden="false" customHeight="false" outlineLevel="0" collapsed="false">
      <c r="A2110" s="1" t="n">
        <v>2114</v>
      </c>
      <c r="B2110" s="28" t="n">
        <v>1307</v>
      </c>
      <c r="C2110" s="29"/>
      <c r="D2110" s="30" t="str">
        <f aca="false">CONCATENATE(E2110,", ",F2110,", кв-ры: ",H2110,", агр: ",I2110,", ",W2110)</f>
        <v>, , кв-ры: 9,19,29,39,, агр: , </v>
      </c>
      <c r="E2110" s="31"/>
      <c r="F2110" s="31"/>
      <c r="G2110" s="31"/>
      <c r="H2110" s="31" t="s">
        <v>106</v>
      </c>
      <c r="I2110" s="32"/>
      <c r="J2110" s="4"/>
      <c r="K2110" s="46"/>
      <c r="L2110" s="34" t="str">
        <f aca="false">IF(ISBLANK(K2110),"a","b")</f>
        <v>a</v>
      </c>
      <c r="M2110" s="34" t="str">
        <f aca="false">IF(ISBLANK(B2110),"",IF(L2110="b",K2110,IF(L2110="a","")))</f>
        <v/>
      </c>
      <c r="N2110" s="35" t="n">
        <f aca="false">IF(ISBLANK(B2110),"",IF( ISBLANK(K2110), , IF( ISBLANK(O2110), 1,) ))</f>
        <v>0</v>
      </c>
      <c r="O2110" s="44"/>
      <c r="P2110" s="37" t="str">
        <f aca="false">IF(ISBLANK(O2110),"a","b")</f>
        <v>a</v>
      </c>
      <c r="Q2110" s="34" t="str">
        <f aca="false">IF(ISBLANK(B2110),"",IF(P2110="b",O2110,IF(P2110="a","")))</f>
        <v/>
      </c>
      <c r="R2110" s="35" t="n">
        <f aca="false">IF(ISBLANK(B2110),"",IF( ISBLANK(O2110), , 1))</f>
        <v>0</v>
      </c>
      <c r="S2110" s="38" t="str">
        <f aca="true">IF(ISBLANK(B2110),"",IF( ISBLANK(K2110), "" , IF( ISBLANK(O2110), (TODAY()-K2110)/365, (O2110-K2110)/365)) )</f>
        <v/>
      </c>
      <c r="T2110" s="38" t="str">
        <f aca="false">IF(ISBLANK(B2110),"",IF( ISBLANK(K2110), "" , IF( ISBLANK(O2110), ($Z$41-K2110)/365, (O2110-K2110)/365)) )</f>
        <v/>
      </c>
      <c r="U2110" s="38" t="str">
        <f aca="true">IF(ISBLANK(B2110),"",IF( ISBLANK(O2110), "", (TODAY()-O2110)/365))</f>
        <v/>
      </c>
      <c r="V2110" s="38" t="str">
        <f aca="false">IF(ISBLANK(B2110),"",IF( ISBLANK(O2110), "", ($Z$41-O2110)/365))</f>
        <v/>
      </c>
    </row>
    <row r="2111" customFormat="false" ht="15" hidden="false" customHeight="false" outlineLevel="0" collapsed="false">
      <c r="A2111" s="1" t="n">
        <v>2115</v>
      </c>
      <c r="B2111" s="28" t="n">
        <v>1308</v>
      </c>
      <c r="C2111" s="29"/>
      <c r="D2111" s="30" t="str">
        <f aca="false">CONCATENATE(E2111,", ",F2111,", кв-ры: ",H2111,", агр: ",I2111,", ",W2111)</f>
        <v>, , кв-ры: 10,20,30,40,, агр: , </v>
      </c>
      <c r="E2111" s="31"/>
      <c r="F2111" s="31"/>
      <c r="G2111" s="31"/>
      <c r="H2111" s="31" t="s">
        <v>107</v>
      </c>
      <c r="I2111" s="32"/>
      <c r="J2111" s="4"/>
      <c r="K2111" s="46"/>
      <c r="L2111" s="34" t="str">
        <f aca="false">IF(ISBLANK(K2111),"a","b")</f>
        <v>a</v>
      </c>
      <c r="M2111" s="34" t="str">
        <f aca="false">IF(ISBLANK(B2111),"",IF(L2111="b",K2111,IF(L2111="a","")))</f>
        <v/>
      </c>
      <c r="N2111" s="35" t="n">
        <f aca="false">IF(ISBLANK(B2111),"",IF( ISBLANK(K2111), , IF( ISBLANK(O2111), 1,) ))</f>
        <v>0</v>
      </c>
      <c r="O2111" s="44"/>
      <c r="P2111" s="37" t="str">
        <f aca="false">IF(ISBLANK(O2111),"a","b")</f>
        <v>a</v>
      </c>
      <c r="Q2111" s="34" t="str">
        <f aca="false">IF(ISBLANK(B2111),"",IF(P2111="b",O2111,IF(P2111="a","")))</f>
        <v/>
      </c>
      <c r="R2111" s="35" t="n">
        <f aca="false">IF(ISBLANK(B2111),"",IF( ISBLANK(O2111), , 1))</f>
        <v>0</v>
      </c>
      <c r="S2111" s="38" t="str">
        <f aca="true">IF(ISBLANK(B2111),"",IF( ISBLANK(K2111), "" , IF( ISBLANK(O2111), (TODAY()-K2111)/365, (O2111-K2111)/365)) )</f>
        <v/>
      </c>
      <c r="T2111" s="38" t="str">
        <f aca="false">IF(ISBLANK(B2111),"",IF( ISBLANK(K2111), "" , IF( ISBLANK(O2111), ($Z$41-K2111)/365, (O2111-K2111)/365)) )</f>
        <v/>
      </c>
      <c r="U2111" s="38" t="str">
        <f aca="true">IF(ISBLANK(B2111),"",IF( ISBLANK(O2111), "", (TODAY()-O2111)/365))</f>
        <v/>
      </c>
      <c r="V2111" s="38" t="str">
        <f aca="false">IF(ISBLANK(B2111),"",IF( ISBLANK(O2111), "", ($Z$41-O2111)/365))</f>
        <v/>
      </c>
    </row>
    <row r="2112" customFormat="false" ht="15" hidden="false" customHeight="false" outlineLevel="0" collapsed="false">
      <c r="A2112" s="1" t="n">
        <v>2116</v>
      </c>
      <c r="B2112" s="28" t="n">
        <v>1309</v>
      </c>
      <c r="C2112" s="29" t="n">
        <v>32</v>
      </c>
      <c r="D2112" s="30" t="str">
        <f aca="false">CONCATENATE(E2112,", ",F2112,", кв-ры: ",H2112,", агр: ",I2112,", ",W2112)</f>
        <v> Гоголя, 52, кв-ры: 1,11,21,31,, агр: , </v>
      </c>
      <c r="E2112" s="31" t="s">
        <v>298</v>
      </c>
      <c r="F2112" s="31" t="n">
        <v>52</v>
      </c>
      <c r="G2112" s="31" t="n">
        <v>40</v>
      </c>
      <c r="H2112" s="31" t="s">
        <v>132</v>
      </c>
      <c r="I2112" s="32"/>
      <c r="J2112" s="4"/>
      <c r="K2112" s="46"/>
      <c r="L2112" s="34" t="str">
        <f aca="false">IF(ISBLANK(K2112),"a","b")</f>
        <v>a</v>
      </c>
      <c r="M2112" s="34" t="str">
        <f aca="false">IF(ISBLANK(B2112),"",IF(L2112="b",K2112,IF(L2112="a","")))</f>
        <v/>
      </c>
      <c r="N2112" s="35" t="n">
        <f aca="false">IF(ISBLANK(B2112),"",IF( ISBLANK(K2112), , IF( ISBLANK(O2112), 1,) ))</f>
        <v>0</v>
      </c>
      <c r="O2112" s="44"/>
      <c r="P2112" s="37" t="str">
        <f aca="false">IF(ISBLANK(O2112),"a","b")</f>
        <v>a</v>
      </c>
      <c r="Q2112" s="34" t="str">
        <f aca="false">IF(ISBLANK(B2112),"",IF(P2112="b",O2112,IF(P2112="a","")))</f>
        <v/>
      </c>
      <c r="R2112" s="35" t="n">
        <f aca="false">IF(ISBLANK(B2112),"",IF( ISBLANK(O2112), , 1))</f>
        <v>0</v>
      </c>
      <c r="S2112" s="38" t="str">
        <f aca="true">IF(ISBLANK(B2112),"",IF( ISBLANK(K2112), "" , IF( ISBLANK(O2112), (TODAY()-K2112)/365, (O2112-K2112)/365)) )</f>
        <v/>
      </c>
      <c r="T2112" s="38" t="str">
        <f aca="false">IF(ISBLANK(B2112),"",IF( ISBLANK(K2112), "" , IF( ISBLANK(O2112), ($Z$41-K2112)/365, (O2112-K2112)/365)) )</f>
        <v/>
      </c>
      <c r="U2112" s="38" t="str">
        <f aca="true">IF(ISBLANK(B2112),"",IF( ISBLANK(O2112), "", (TODAY()-O2112)/365))</f>
        <v/>
      </c>
      <c r="V2112" s="38" t="str">
        <f aca="false">IF(ISBLANK(B2112),"",IF( ISBLANK(O2112), "", ($Z$41-O2112)/365))</f>
        <v/>
      </c>
    </row>
    <row r="2113" customFormat="false" ht="15" hidden="false" customHeight="false" outlineLevel="0" collapsed="false">
      <c r="A2113" s="1" t="n">
        <v>2117</v>
      </c>
      <c r="B2113" s="28" t="n">
        <v>1310</v>
      </c>
      <c r="C2113" s="29"/>
      <c r="D2113" s="30" t="str">
        <f aca="false">CONCATENATE(E2113,", ",F2113,", кв-ры: ",H2113,", агр: ",I2113,", ",W2113)</f>
        <v>, , кв-ры: 2,12,22,32,, агр: , </v>
      </c>
      <c r="E2113" s="31"/>
      <c r="F2113" s="31"/>
      <c r="G2113" s="31"/>
      <c r="H2113" s="31" t="s">
        <v>133</v>
      </c>
      <c r="I2113" s="32"/>
      <c r="J2113" s="4"/>
      <c r="K2113" s="46"/>
      <c r="L2113" s="34" t="str">
        <f aca="false">IF(ISBLANK(K2113),"a","b")</f>
        <v>a</v>
      </c>
      <c r="M2113" s="34" t="str">
        <f aca="false">IF(ISBLANK(B2113),"",IF(L2113="b",K2113,IF(L2113="a","")))</f>
        <v/>
      </c>
      <c r="N2113" s="35" t="n">
        <f aca="false">IF(ISBLANK(B2113),"",IF( ISBLANK(K2113), , IF( ISBLANK(O2113), 1,) ))</f>
        <v>0</v>
      </c>
      <c r="O2113" s="44"/>
      <c r="P2113" s="37" t="str">
        <f aca="false">IF(ISBLANK(O2113),"a","b")</f>
        <v>a</v>
      </c>
      <c r="Q2113" s="34" t="str">
        <f aca="false">IF(ISBLANK(B2113),"",IF(P2113="b",O2113,IF(P2113="a","")))</f>
        <v/>
      </c>
      <c r="R2113" s="35" t="n">
        <f aca="false">IF(ISBLANK(B2113),"",IF( ISBLANK(O2113), , 1))</f>
        <v>0</v>
      </c>
      <c r="S2113" s="38" t="str">
        <f aca="true">IF(ISBLANK(B2113),"",IF( ISBLANK(K2113), "" , IF( ISBLANK(O2113), (TODAY()-K2113)/365, (O2113-K2113)/365)) )</f>
        <v/>
      </c>
      <c r="T2113" s="38" t="str">
        <f aca="false">IF(ISBLANK(B2113),"",IF( ISBLANK(K2113), "" , IF( ISBLANK(O2113), ($Z$41-K2113)/365, (O2113-K2113)/365)) )</f>
        <v/>
      </c>
      <c r="U2113" s="38" t="str">
        <f aca="true">IF(ISBLANK(B2113),"",IF( ISBLANK(O2113), "", (TODAY()-O2113)/365))</f>
        <v/>
      </c>
      <c r="V2113" s="38" t="str">
        <f aca="false">IF(ISBLANK(B2113),"",IF( ISBLANK(O2113), "", ($Z$41-O2113)/365))</f>
        <v/>
      </c>
    </row>
    <row r="2114" customFormat="false" ht="15" hidden="false" customHeight="false" outlineLevel="0" collapsed="false">
      <c r="A2114" s="1" t="n">
        <v>2118</v>
      </c>
      <c r="B2114" s="28" t="n">
        <v>1311</v>
      </c>
      <c r="C2114" s="29"/>
      <c r="D2114" s="30" t="str">
        <f aca="false">CONCATENATE(E2114,", ",F2114,", кв-ры: ",H2114,", агр: ",I2114,", ",W2114)</f>
        <v>, , кв-ры: 3,13,23,33,, агр: , </v>
      </c>
      <c r="E2114" s="31"/>
      <c r="F2114" s="31"/>
      <c r="G2114" s="31"/>
      <c r="H2114" s="31" t="s">
        <v>134</v>
      </c>
      <c r="I2114" s="32"/>
      <c r="J2114" s="4"/>
      <c r="K2114" s="46"/>
      <c r="L2114" s="34" t="str">
        <f aca="false">IF(ISBLANK(K2114),"a","b")</f>
        <v>a</v>
      </c>
      <c r="M2114" s="34" t="str">
        <f aca="false">IF(ISBLANK(B2114),"",IF(L2114="b",K2114,IF(L2114="a","")))</f>
        <v/>
      </c>
      <c r="N2114" s="35" t="n">
        <f aca="false">IF(ISBLANK(B2114),"",IF( ISBLANK(K2114), , IF( ISBLANK(O2114), 1,) ))</f>
        <v>0</v>
      </c>
      <c r="O2114" s="44"/>
      <c r="P2114" s="37" t="str">
        <f aca="false">IF(ISBLANK(O2114),"a","b")</f>
        <v>a</v>
      </c>
      <c r="Q2114" s="34" t="str">
        <f aca="false">IF(ISBLANK(B2114),"",IF(P2114="b",O2114,IF(P2114="a","")))</f>
        <v/>
      </c>
      <c r="R2114" s="35" t="n">
        <f aca="false">IF(ISBLANK(B2114),"",IF( ISBLANK(O2114), , 1))</f>
        <v>0</v>
      </c>
      <c r="S2114" s="38" t="str">
        <f aca="true">IF(ISBLANK(B2114),"",IF( ISBLANK(K2114), "" , IF( ISBLANK(O2114), (TODAY()-K2114)/365, (O2114-K2114)/365)) )</f>
        <v/>
      </c>
      <c r="T2114" s="38" t="str">
        <f aca="false">IF(ISBLANK(B2114),"",IF( ISBLANK(K2114), "" , IF( ISBLANK(O2114), ($Z$41-K2114)/365, (O2114-K2114)/365)) )</f>
        <v/>
      </c>
      <c r="U2114" s="38" t="str">
        <f aca="true">IF(ISBLANK(B2114),"",IF( ISBLANK(O2114), "", (TODAY()-O2114)/365))</f>
        <v/>
      </c>
      <c r="V2114" s="38" t="str">
        <f aca="false">IF(ISBLANK(B2114),"",IF( ISBLANK(O2114), "", ($Z$41-O2114)/365))</f>
        <v/>
      </c>
    </row>
    <row r="2115" customFormat="false" ht="15" hidden="false" customHeight="false" outlineLevel="0" collapsed="false">
      <c r="A2115" s="1" t="n">
        <v>2119</v>
      </c>
      <c r="B2115" s="28" t="n">
        <v>1312</v>
      </c>
      <c r="C2115" s="29"/>
      <c r="D2115" s="30" t="str">
        <f aca="false">CONCATENATE(E2115,", ",F2115,", кв-ры: ",H2115,", агр: ",I2115,", ",W2115)</f>
        <v>, , кв-ры: 4,14,24,34,, агр: , </v>
      </c>
      <c r="E2115" s="31"/>
      <c r="F2115" s="31"/>
      <c r="G2115" s="31"/>
      <c r="H2115" s="31" t="s">
        <v>135</v>
      </c>
      <c r="I2115" s="32"/>
      <c r="J2115" s="4"/>
      <c r="K2115" s="46"/>
      <c r="L2115" s="34" t="str">
        <f aca="false">IF(ISBLANK(K2115),"a","b")</f>
        <v>a</v>
      </c>
      <c r="M2115" s="34" t="str">
        <f aca="false">IF(ISBLANK(B2115),"",IF(L2115="b",K2115,IF(L2115="a","")))</f>
        <v/>
      </c>
      <c r="N2115" s="35" t="n">
        <f aca="false">IF(ISBLANK(B2115),"",IF( ISBLANK(K2115), , IF( ISBLANK(O2115), 1,) ))</f>
        <v>0</v>
      </c>
      <c r="O2115" s="44"/>
      <c r="P2115" s="37" t="str">
        <f aca="false">IF(ISBLANK(O2115),"a","b")</f>
        <v>a</v>
      </c>
      <c r="Q2115" s="34" t="str">
        <f aca="false">IF(ISBLANK(B2115),"",IF(P2115="b",O2115,IF(P2115="a","")))</f>
        <v/>
      </c>
      <c r="R2115" s="35" t="n">
        <f aca="false">IF(ISBLANK(B2115),"",IF( ISBLANK(O2115), , 1))</f>
        <v>0</v>
      </c>
      <c r="S2115" s="38" t="str">
        <f aca="true">IF(ISBLANK(B2115),"",IF( ISBLANK(K2115), "" , IF( ISBLANK(O2115), (TODAY()-K2115)/365, (O2115-K2115)/365)) )</f>
        <v/>
      </c>
      <c r="T2115" s="38" t="str">
        <f aca="false">IF(ISBLANK(B2115),"",IF( ISBLANK(K2115), "" , IF( ISBLANK(O2115), ($Z$41-K2115)/365, (O2115-K2115)/365)) )</f>
        <v/>
      </c>
      <c r="U2115" s="38" t="str">
        <f aca="true">IF(ISBLANK(B2115),"",IF( ISBLANK(O2115), "", (TODAY()-O2115)/365))</f>
        <v/>
      </c>
      <c r="V2115" s="38" t="str">
        <f aca="false">IF(ISBLANK(B2115),"",IF( ISBLANK(O2115), "", ($Z$41-O2115)/365))</f>
        <v/>
      </c>
    </row>
    <row r="2116" customFormat="false" ht="15" hidden="false" customHeight="false" outlineLevel="0" collapsed="false">
      <c r="A2116" s="1" t="n">
        <v>2120</v>
      </c>
      <c r="B2116" s="28" t="n">
        <v>1313</v>
      </c>
      <c r="C2116" s="29"/>
      <c r="D2116" s="30" t="str">
        <f aca="false">CONCATENATE(E2116,", ",F2116,", кв-ры: ",H2116,", агр: ",I2116,", ",W2116)</f>
        <v>, , кв-ры: 5,15,25,35,, агр: , </v>
      </c>
      <c r="E2116" s="31"/>
      <c r="F2116" s="31"/>
      <c r="G2116" s="31"/>
      <c r="H2116" s="31" t="s">
        <v>136</v>
      </c>
      <c r="I2116" s="32"/>
      <c r="J2116" s="4"/>
      <c r="K2116" s="46"/>
      <c r="L2116" s="34" t="str">
        <f aca="false">IF(ISBLANK(K2116),"a","b")</f>
        <v>a</v>
      </c>
      <c r="M2116" s="34" t="str">
        <f aca="false">IF(ISBLANK(B2116),"",IF(L2116="b",K2116,IF(L2116="a","")))</f>
        <v/>
      </c>
      <c r="N2116" s="35" t="n">
        <f aca="false">IF(ISBLANK(B2116),"",IF( ISBLANK(K2116), , IF( ISBLANK(O2116), 1,) ))</f>
        <v>0</v>
      </c>
      <c r="O2116" s="44"/>
      <c r="P2116" s="37" t="str">
        <f aca="false">IF(ISBLANK(O2116),"a","b")</f>
        <v>a</v>
      </c>
      <c r="Q2116" s="34" t="str">
        <f aca="false">IF(ISBLANK(B2116),"",IF(P2116="b",O2116,IF(P2116="a","")))</f>
        <v/>
      </c>
      <c r="R2116" s="35" t="n">
        <f aca="false">IF(ISBLANK(B2116),"",IF( ISBLANK(O2116), , 1))</f>
        <v>0</v>
      </c>
      <c r="S2116" s="38" t="str">
        <f aca="true">IF(ISBLANK(B2116),"",IF( ISBLANK(K2116), "" , IF( ISBLANK(O2116), (TODAY()-K2116)/365, (O2116-K2116)/365)) )</f>
        <v/>
      </c>
      <c r="T2116" s="38" t="str">
        <f aca="false">IF(ISBLANK(B2116),"",IF( ISBLANK(K2116), "" , IF( ISBLANK(O2116), ($Z$41-K2116)/365, (O2116-K2116)/365)) )</f>
        <v/>
      </c>
      <c r="U2116" s="38" t="str">
        <f aca="true">IF(ISBLANK(B2116),"",IF( ISBLANK(O2116), "", (TODAY()-O2116)/365))</f>
        <v/>
      </c>
      <c r="V2116" s="38" t="str">
        <f aca="false">IF(ISBLANK(B2116),"",IF( ISBLANK(O2116), "", ($Z$41-O2116)/365))</f>
        <v/>
      </c>
    </row>
    <row r="2117" customFormat="false" ht="15" hidden="false" customHeight="false" outlineLevel="0" collapsed="false">
      <c r="A2117" s="1" t="n">
        <v>2121</v>
      </c>
      <c r="B2117" s="28" t="n">
        <v>1314</v>
      </c>
      <c r="C2117" s="29"/>
      <c r="D2117" s="30" t="str">
        <f aca="false">CONCATENATE(E2117,", ",F2117,", кв-ры: ",H2117,", агр: ",I2117,", ",W2117)</f>
        <v>, , кв-ры: 6,16,26,36,, агр: , </v>
      </c>
      <c r="E2117" s="31"/>
      <c r="F2117" s="31"/>
      <c r="G2117" s="31"/>
      <c r="H2117" s="31" t="s">
        <v>103</v>
      </c>
      <c r="I2117" s="32"/>
      <c r="J2117" s="4"/>
      <c r="K2117" s="46"/>
      <c r="L2117" s="34" t="str">
        <f aca="false">IF(ISBLANK(K2117),"a","b")</f>
        <v>a</v>
      </c>
      <c r="M2117" s="34" t="str">
        <f aca="false">IF(ISBLANK(B2117),"",IF(L2117="b",K2117,IF(L2117="a","")))</f>
        <v/>
      </c>
      <c r="N2117" s="35" t="n">
        <f aca="false">IF(ISBLANK(B2117),"",IF( ISBLANK(K2117), , IF( ISBLANK(O2117), 1,) ))</f>
        <v>0</v>
      </c>
      <c r="O2117" s="44"/>
      <c r="P2117" s="37" t="str">
        <f aca="false">IF(ISBLANK(O2117),"a","b")</f>
        <v>a</v>
      </c>
      <c r="Q2117" s="34" t="str">
        <f aca="false">IF(ISBLANK(B2117),"",IF(P2117="b",O2117,IF(P2117="a","")))</f>
        <v/>
      </c>
      <c r="R2117" s="35" t="n">
        <f aca="false">IF(ISBLANK(B2117),"",IF( ISBLANK(O2117), , 1))</f>
        <v>0</v>
      </c>
      <c r="S2117" s="38" t="str">
        <f aca="true">IF(ISBLANK(B2117),"",IF( ISBLANK(K2117), "" , IF( ISBLANK(O2117), (TODAY()-K2117)/365, (O2117-K2117)/365)) )</f>
        <v/>
      </c>
      <c r="T2117" s="38" t="str">
        <f aca="false">IF(ISBLANK(B2117),"",IF( ISBLANK(K2117), "" , IF( ISBLANK(O2117), ($Z$41-K2117)/365, (O2117-K2117)/365)) )</f>
        <v/>
      </c>
      <c r="U2117" s="38" t="str">
        <f aca="true">IF(ISBLANK(B2117),"",IF( ISBLANK(O2117), "", (TODAY()-O2117)/365))</f>
        <v/>
      </c>
      <c r="V2117" s="38" t="str">
        <f aca="false">IF(ISBLANK(B2117),"",IF( ISBLANK(O2117), "", ($Z$41-O2117)/365))</f>
        <v/>
      </c>
    </row>
    <row r="2118" customFormat="false" ht="15" hidden="false" customHeight="false" outlineLevel="0" collapsed="false">
      <c r="A2118" s="1" t="n">
        <v>2122</v>
      </c>
      <c r="B2118" s="28" t="n">
        <v>1315</v>
      </c>
      <c r="C2118" s="29"/>
      <c r="D2118" s="30" t="str">
        <f aca="false">CONCATENATE(E2118,", ",F2118,", кв-ры: ",H2118,", агр: ",I2118,", ",W2118)</f>
        <v>, , кв-ры: 7,17,27,37,, агр: , </v>
      </c>
      <c r="E2118" s="31"/>
      <c r="F2118" s="31"/>
      <c r="G2118" s="31"/>
      <c r="H2118" s="31" t="s">
        <v>104</v>
      </c>
      <c r="I2118" s="32"/>
      <c r="J2118" s="4"/>
      <c r="K2118" s="46"/>
      <c r="L2118" s="34" t="str">
        <f aca="false">IF(ISBLANK(K2118),"a","b")</f>
        <v>a</v>
      </c>
      <c r="M2118" s="34" t="str">
        <f aca="false">IF(ISBLANK(B2118),"",IF(L2118="b",K2118,IF(L2118="a","")))</f>
        <v/>
      </c>
      <c r="N2118" s="35" t="n">
        <f aca="false">IF(ISBLANK(B2118),"",IF( ISBLANK(K2118), , IF( ISBLANK(O2118), 1,) ))</f>
        <v>0</v>
      </c>
      <c r="O2118" s="44"/>
      <c r="P2118" s="37" t="str">
        <f aca="false">IF(ISBLANK(O2118),"a","b")</f>
        <v>a</v>
      </c>
      <c r="Q2118" s="34" t="str">
        <f aca="false">IF(ISBLANK(B2118),"",IF(P2118="b",O2118,IF(P2118="a","")))</f>
        <v/>
      </c>
      <c r="R2118" s="35" t="n">
        <f aca="false">IF(ISBLANK(B2118),"",IF( ISBLANK(O2118), , 1))</f>
        <v>0</v>
      </c>
      <c r="S2118" s="38" t="str">
        <f aca="true">IF(ISBLANK(B2118),"",IF( ISBLANK(K2118), "" , IF( ISBLANK(O2118), (TODAY()-K2118)/365, (O2118-K2118)/365)) )</f>
        <v/>
      </c>
      <c r="T2118" s="38" t="str">
        <f aca="false">IF(ISBLANK(B2118),"",IF( ISBLANK(K2118), "" , IF( ISBLANK(O2118), ($Z$41-K2118)/365, (O2118-K2118)/365)) )</f>
        <v/>
      </c>
      <c r="U2118" s="38" t="str">
        <f aca="true">IF(ISBLANK(B2118),"",IF( ISBLANK(O2118), "", (TODAY()-O2118)/365))</f>
        <v/>
      </c>
      <c r="V2118" s="38" t="str">
        <f aca="false">IF(ISBLANK(B2118),"",IF( ISBLANK(O2118), "", ($Z$41-O2118)/365))</f>
        <v/>
      </c>
    </row>
    <row r="2119" customFormat="false" ht="15" hidden="false" customHeight="false" outlineLevel="0" collapsed="false">
      <c r="A2119" s="1" t="n">
        <v>2123</v>
      </c>
      <c r="B2119" s="28" t="n">
        <v>1316</v>
      </c>
      <c r="C2119" s="29"/>
      <c r="D2119" s="30" t="str">
        <f aca="false">CONCATENATE(E2119,", ",F2119,", кв-ры: ",H2119,", агр: ",I2119,", ",W2119)</f>
        <v>, , кв-ры: 8,18,28,38,, агр: , </v>
      </c>
      <c r="E2119" s="31"/>
      <c r="F2119" s="31"/>
      <c r="G2119" s="31"/>
      <c r="H2119" s="31" t="s">
        <v>105</v>
      </c>
      <c r="I2119" s="32"/>
      <c r="J2119" s="4"/>
      <c r="K2119" s="46"/>
      <c r="L2119" s="34" t="str">
        <f aca="false">IF(ISBLANK(K2119),"a","b")</f>
        <v>a</v>
      </c>
      <c r="M2119" s="34" t="str">
        <f aca="false">IF(ISBLANK(B2119),"",IF(L2119="b",K2119,IF(L2119="a","")))</f>
        <v/>
      </c>
      <c r="N2119" s="35" t="n">
        <f aca="false">IF(ISBLANK(B2119),"",IF( ISBLANK(K2119), , IF( ISBLANK(O2119), 1,) ))</f>
        <v>0</v>
      </c>
      <c r="O2119" s="44"/>
      <c r="P2119" s="37" t="str">
        <f aca="false">IF(ISBLANK(O2119),"a","b")</f>
        <v>a</v>
      </c>
      <c r="Q2119" s="34" t="str">
        <f aca="false">IF(ISBLANK(B2119),"",IF(P2119="b",O2119,IF(P2119="a","")))</f>
        <v/>
      </c>
      <c r="R2119" s="35" t="n">
        <f aca="false">IF(ISBLANK(B2119),"",IF( ISBLANK(O2119), , 1))</f>
        <v>0</v>
      </c>
      <c r="S2119" s="38" t="str">
        <f aca="true">IF(ISBLANK(B2119),"",IF( ISBLANK(K2119), "" , IF( ISBLANK(O2119), (TODAY()-K2119)/365, (O2119-K2119)/365)) )</f>
        <v/>
      </c>
      <c r="T2119" s="38" t="str">
        <f aca="false">IF(ISBLANK(B2119),"",IF( ISBLANK(K2119), "" , IF( ISBLANK(O2119), ($Z$41-K2119)/365, (O2119-K2119)/365)) )</f>
        <v/>
      </c>
      <c r="U2119" s="38" t="str">
        <f aca="true">IF(ISBLANK(B2119),"",IF( ISBLANK(O2119), "", (TODAY()-O2119)/365))</f>
        <v/>
      </c>
      <c r="V2119" s="38" t="str">
        <f aca="false">IF(ISBLANK(B2119),"",IF( ISBLANK(O2119), "", ($Z$41-O2119)/365))</f>
        <v/>
      </c>
    </row>
    <row r="2120" customFormat="false" ht="15" hidden="false" customHeight="false" outlineLevel="0" collapsed="false">
      <c r="A2120" s="1" t="n">
        <v>2124</v>
      </c>
      <c r="B2120" s="28" t="n">
        <v>1317</v>
      </c>
      <c r="C2120" s="29"/>
      <c r="D2120" s="30" t="str">
        <f aca="false">CONCATENATE(E2120,", ",F2120,", кв-ры: ",H2120,", агр: ",I2120,", ",W2120)</f>
        <v>, , кв-ры: 9,19,29,39,, агр: , </v>
      </c>
      <c r="E2120" s="31"/>
      <c r="F2120" s="31"/>
      <c r="G2120" s="31"/>
      <c r="H2120" s="31" t="s">
        <v>106</v>
      </c>
      <c r="I2120" s="32"/>
      <c r="J2120" s="4"/>
      <c r="K2120" s="46"/>
      <c r="L2120" s="34" t="str">
        <f aca="false">IF(ISBLANK(K2120),"a","b")</f>
        <v>a</v>
      </c>
      <c r="M2120" s="34" t="str">
        <f aca="false">IF(ISBLANK(B2120),"",IF(L2120="b",K2120,IF(L2120="a","")))</f>
        <v/>
      </c>
      <c r="N2120" s="35" t="n">
        <f aca="false">IF(ISBLANK(B2120),"",IF( ISBLANK(K2120), , IF( ISBLANK(O2120), 1,) ))</f>
        <v>0</v>
      </c>
      <c r="O2120" s="44"/>
      <c r="P2120" s="37" t="str">
        <f aca="false">IF(ISBLANK(O2120),"a","b")</f>
        <v>a</v>
      </c>
      <c r="Q2120" s="34" t="str">
        <f aca="false">IF(ISBLANK(B2120),"",IF(P2120="b",O2120,IF(P2120="a","")))</f>
        <v/>
      </c>
      <c r="R2120" s="35" t="n">
        <f aca="false">IF(ISBLANK(B2120),"",IF( ISBLANK(O2120), , 1))</f>
        <v>0</v>
      </c>
      <c r="S2120" s="38" t="str">
        <f aca="true">IF(ISBLANK(B2120),"",IF( ISBLANK(K2120), "" , IF( ISBLANK(O2120), (TODAY()-K2120)/365, (O2120-K2120)/365)) )</f>
        <v/>
      </c>
      <c r="T2120" s="38" t="str">
        <f aca="false">IF(ISBLANK(B2120),"",IF( ISBLANK(K2120), "" , IF( ISBLANK(O2120), ($Z$41-K2120)/365, (O2120-K2120)/365)) )</f>
        <v/>
      </c>
      <c r="U2120" s="38" t="str">
        <f aca="true">IF(ISBLANK(B2120),"",IF( ISBLANK(O2120), "", (TODAY()-O2120)/365))</f>
        <v/>
      </c>
      <c r="V2120" s="38" t="str">
        <f aca="false">IF(ISBLANK(B2120),"",IF( ISBLANK(O2120), "", ($Z$41-O2120)/365))</f>
        <v/>
      </c>
    </row>
    <row r="2121" customFormat="false" ht="15" hidden="false" customHeight="false" outlineLevel="0" collapsed="false">
      <c r="A2121" s="1" t="n">
        <v>2125</v>
      </c>
      <c r="B2121" s="28" t="n">
        <v>1318</v>
      </c>
      <c r="C2121" s="29"/>
      <c r="D2121" s="30" t="str">
        <f aca="false">CONCATENATE(E2121,", ",F2121,", кв-ры: ",H2121,", агр: ",I2121,", ",W2121)</f>
        <v>, , кв-ры: 10,20,30,40,, агр: , </v>
      </c>
      <c r="E2121" s="31"/>
      <c r="F2121" s="31"/>
      <c r="G2121" s="31"/>
      <c r="H2121" s="31" t="s">
        <v>107</v>
      </c>
      <c r="I2121" s="32"/>
      <c r="J2121" s="4"/>
      <c r="K2121" s="46"/>
      <c r="L2121" s="34" t="str">
        <f aca="false">IF(ISBLANK(K2121),"a","b")</f>
        <v>a</v>
      </c>
      <c r="M2121" s="34" t="str">
        <f aca="false">IF(ISBLANK(B2121),"",IF(L2121="b",K2121,IF(L2121="a","")))</f>
        <v/>
      </c>
      <c r="N2121" s="35" t="n">
        <f aca="false">IF(ISBLANK(B2121),"",IF( ISBLANK(K2121), , IF( ISBLANK(O2121), 1,) ))</f>
        <v>0</v>
      </c>
      <c r="O2121" s="44"/>
      <c r="P2121" s="37" t="str">
        <f aca="false">IF(ISBLANK(O2121),"a","b")</f>
        <v>a</v>
      </c>
      <c r="Q2121" s="34" t="str">
        <f aca="false">IF(ISBLANK(B2121),"",IF(P2121="b",O2121,IF(P2121="a","")))</f>
        <v/>
      </c>
      <c r="R2121" s="35" t="n">
        <f aca="false">IF(ISBLANK(B2121),"",IF( ISBLANK(O2121), , 1))</f>
        <v>0</v>
      </c>
      <c r="S2121" s="38" t="str">
        <f aca="true">IF(ISBLANK(B2121),"",IF( ISBLANK(K2121), "" , IF( ISBLANK(O2121), (TODAY()-K2121)/365, (O2121-K2121)/365)) )</f>
        <v/>
      </c>
      <c r="T2121" s="38" t="str">
        <f aca="false">IF(ISBLANK(B2121),"",IF( ISBLANK(K2121), "" , IF( ISBLANK(O2121), ($Z$41-K2121)/365, (O2121-K2121)/365)) )</f>
        <v/>
      </c>
      <c r="U2121" s="38" t="str">
        <f aca="true">IF(ISBLANK(B2121),"",IF( ISBLANK(O2121), "", (TODAY()-O2121)/365))</f>
        <v/>
      </c>
      <c r="V2121" s="38" t="str">
        <f aca="false">IF(ISBLANK(B2121),"",IF( ISBLANK(O2121), "", ($Z$41-O2121)/365))</f>
        <v/>
      </c>
    </row>
    <row r="2122" customFormat="false" ht="15" hidden="false" customHeight="false" outlineLevel="0" collapsed="false">
      <c r="A2122" s="1" t="n">
        <v>2126</v>
      </c>
      <c r="B2122" s="28" t="n">
        <v>1319</v>
      </c>
      <c r="C2122" s="29" t="n">
        <v>33</v>
      </c>
      <c r="D2122" s="30" t="str">
        <f aca="false">CONCATENATE(E2122,", ",F2122,", кв-ры: ",H2122,", агр: ",I2122,", ",W2122)</f>
        <v> Гоголя, 4, кв-ры: 1, агр: есть, </v>
      </c>
      <c r="E2122" s="31" t="s">
        <v>298</v>
      </c>
      <c r="F2122" s="31" t="n">
        <v>4</v>
      </c>
      <c r="G2122" s="31" t="n">
        <v>4</v>
      </c>
      <c r="H2122" s="31" t="n">
        <v>1</v>
      </c>
      <c r="I2122" s="32" t="s">
        <v>315</v>
      </c>
      <c r="J2122" s="4"/>
      <c r="K2122" s="46"/>
      <c r="L2122" s="34" t="str">
        <f aca="false">IF(ISBLANK(K2122),"a","b")</f>
        <v>a</v>
      </c>
      <c r="M2122" s="34" t="str">
        <f aca="false">IF(ISBLANK(B2122),"",IF(L2122="b",K2122,IF(L2122="a","")))</f>
        <v/>
      </c>
      <c r="N2122" s="35" t="n">
        <f aca="false">IF(ISBLANK(B2122),"",IF( ISBLANK(K2122), , IF( ISBLANK(O2122), 1,) ))</f>
        <v>0</v>
      </c>
      <c r="O2122" s="44"/>
      <c r="P2122" s="37" t="str">
        <f aca="false">IF(ISBLANK(O2122),"a","b")</f>
        <v>a</v>
      </c>
      <c r="Q2122" s="34" t="str">
        <f aca="false">IF(ISBLANK(B2122),"",IF(P2122="b",O2122,IF(P2122="a","")))</f>
        <v/>
      </c>
      <c r="R2122" s="35" t="n">
        <f aca="false">IF(ISBLANK(B2122),"",IF( ISBLANK(O2122), , 1))</f>
        <v>0</v>
      </c>
      <c r="S2122" s="38" t="str">
        <f aca="true">IF(ISBLANK(B2122),"",IF( ISBLANK(K2122), "" , IF( ISBLANK(O2122), (TODAY()-K2122)/365, (O2122-K2122)/365)) )</f>
        <v/>
      </c>
      <c r="T2122" s="38" t="str">
        <f aca="false">IF(ISBLANK(B2122),"",IF( ISBLANK(K2122), "" , IF( ISBLANK(O2122), ($Z$41-K2122)/365, (O2122-K2122)/365)) )</f>
        <v/>
      </c>
      <c r="U2122" s="38" t="str">
        <f aca="true">IF(ISBLANK(B2122),"",IF( ISBLANK(O2122), "", (TODAY()-O2122)/365))</f>
        <v/>
      </c>
      <c r="V2122" s="38" t="str">
        <f aca="false">IF(ISBLANK(B2122),"",IF( ISBLANK(O2122), "", ($Z$41-O2122)/365))</f>
        <v/>
      </c>
    </row>
    <row r="2123" customFormat="false" ht="15" hidden="false" customHeight="false" outlineLevel="0" collapsed="false">
      <c r="A2123" s="1" t="n">
        <v>2127</v>
      </c>
      <c r="B2123" s="28" t="n">
        <v>1320</v>
      </c>
      <c r="C2123" s="29"/>
      <c r="D2123" s="30" t="str">
        <f aca="false">CONCATENATE(E2123,", ",F2123,", кв-ры: ",H2123,", агр: ",I2123,", ",W2123)</f>
        <v>, , кв-ры: 2, агр: , </v>
      </c>
      <c r="E2123" s="31"/>
      <c r="F2123" s="31"/>
      <c r="G2123" s="31"/>
      <c r="H2123" s="31" t="n">
        <v>2</v>
      </c>
      <c r="I2123" s="32"/>
      <c r="J2123" s="4"/>
      <c r="K2123" s="46"/>
      <c r="L2123" s="34" t="str">
        <f aca="false">IF(ISBLANK(K2123),"a","b")</f>
        <v>a</v>
      </c>
      <c r="M2123" s="34" t="str">
        <f aca="false">IF(ISBLANK(B2123),"",IF(L2123="b",K2123,IF(L2123="a","")))</f>
        <v/>
      </c>
      <c r="N2123" s="35" t="n">
        <f aca="false">IF(ISBLANK(B2123),"",IF( ISBLANK(K2123), , IF( ISBLANK(O2123), 1,) ))</f>
        <v>0</v>
      </c>
      <c r="O2123" s="44"/>
      <c r="P2123" s="37" t="str">
        <f aca="false">IF(ISBLANK(O2123),"a","b")</f>
        <v>a</v>
      </c>
      <c r="Q2123" s="34" t="str">
        <f aca="false">IF(ISBLANK(B2123),"",IF(P2123="b",O2123,IF(P2123="a","")))</f>
        <v/>
      </c>
      <c r="R2123" s="35" t="n">
        <f aca="false">IF(ISBLANK(B2123),"",IF( ISBLANK(O2123), , 1))</f>
        <v>0</v>
      </c>
      <c r="S2123" s="38" t="str">
        <f aca="true">IF(ISBLANK(B2123),"",IF( ISBLANK(K2123), "" , IF( ISBLANK(O2123), (TODAY()-K2123)/365, (O2123-K2123)/365)) )</f>
        <v/>
      </c>
      <c r="T2123" s="38" t="str">
        <f aca="false">IF(ISBLANK(B2123),"",IF( ISBLANK(K2123), "" , IF( ISBLANK(O2123), ($Z$41-K2123)/365, (O2123-K2123)/365)) )</f>
        <v/>
      </c>
      <c r="U2123" s="38" t="str">
        <f aca="true">IF(ISBLANK(B2123),"",IF( ISBLANK(O2123), "", (TODAY()-O2123)/365))</f>
        <v/>
      </c>
      <c r="V2123" s="38" t="str">
        <f aca="false">IF(ISBLANK(B2123),"",IF( ISBLANK(O2123), "", ($Z$41-O2123)/365))</f>
        <v/>
      </c>
    </row>
    <row r="2124" customFormat="false" ht="15" hidden="false" customHeight="false" outlineLevel="0" collapsed="false">
      <c r="A2124" s="1" t="n">
        <v>2128</v>
      </c>
      <c r="B2124" s="28" t="n">
        <v>1321</v>
      </c>
      <c r="C2124" s="29"/>
      <c r="D2124" s="30" t="str">
        <f aca="false">CONCATENATE(E2124,", ",F2124,", кв-ры: ",H2124,", агр: ",I2124,", ",W2124)</f>
        <v>, , кв-ры: 3, агр: , </v>
      </c>
      <c r="E2124" s="31"/>
      <c r="F2124" s="31"/>
      <c r="G2124" s="31"/>
      <c r="H2124" s="31" t="n">
        <v>3</v>
      </c>
      <c r="I2124" s="32"/>
      <c r="J2124" s="4"/>
      <c r="K2124" s="46"/>
      <c r="L2124" s="34" t="str">
        <f aca="false">IF(ISBLANK(K2124),"a","b")</f>
        <v>a</v>
      </c>
      <c r="M2124" s="34" t="str">
        <f aca="false">IF(ISBLANK(B2124),"",IF(L2124="b",K2124,IF(L2124="a","")))</f>
        <v/>
      </c>
      <c r="N2124" s="35" t="n">
        <f aca="false">IF(ISBLANK(B2124),"",IF( ISBLANK(K2124), , IF( ISBLANK(O2124), 1,) ))</f>
        <v>0</v>
      </c>
      <c r="O2124" s="44"/>
      <c r="P2124" s="37" t="str">
        <f aca="false">IF(ISBLANK(O2124),"a","b")</f>
        <v>a</v>
      </c>
      <c r="Q2124" s="34" t="str">
        <f aca="false">IF(ISBLANK(B2124),"",IF(P2124="b",O2124,IF(P2124="a","")))</f>
        <v/>
      </c>
      <c r="R2124" s="35" t="n">
        <f aca="false">IF(ISBLANK(B2124),"",IF( ISBLANK(O2124), , 1))</f>
        <v>0</v>
      </c>
      <c r="S2124" s="38" t="str">
        <f aca="true">IF(ISBLANK(B2124),"",IF( ISBLANK(K2124), "" , IF( ISBLANK(O2124), (TODAY()-K2124)/365, (O2124-K2124)/365)) )</f>
        <v/>
      </c>
      <c r="T2124" s="38" t="str">
        <f aca="false">IF(ISBLANK(B2124),"",IF( ISBLANK(K2124), "" , IF( ISBLANK(O2124), ($Z$41-K2124)/365, (O2124-K2124)/365)) )</f>
        <v/>
      </c>
      <c r="U2124" s="38" t="str">
        <f aca="true">IF(ISBLANK(B2124),"",IF( ISBLANK(O2124), "", (TODAY()-O2124)/365))</f>
        <v/>
      </c>
      <c r="V2124" s="38" t="str">
        <f aca="false">IF(ISBLANK(B2124),"",IF( ISBLANK(O2124), "", ($Z$41-O2124)/365))</f>
        <v/>
      </c>
    </row>
    <row r="2125" customFormat="false" ht="15" hidden="false" customHeight="false" outlineLevel="0" collapsed="false">
      <c r="A2125" s="1" t="n">
        <v>2129</v>
      </c>
      <c r="B2125" s="28" t="n">
        <v>1322</v>
      </c>
      <c r="C2125" s="29"/>
      <c r="D2125" s="30" t="str">
        <f aca="false">CONCATENATE(E2125,", ",F2125,", кв-ры: ",H2125,", агр: ",I2125,", ",W2125)</f>
        <v>, , кв-ры: 4, агр: , </v>
      </c>
      <c r="E2125" s="31"/>
      <c r="F2125" s="31"/>
      <c r="G2125" s="31"/>
      <c r="H2125" s="31" t="n">
        <v>4</v>
      </c>
      <c r="I2125" s="32"/>
      <c r="J2125" s="4"/>
      <c r="K2125" s="46"/>
      <c r="L2125" s="34" t="str">
        <f aca="false">IF(ISBLANK(K2125),"a","b")</f>
        <v>a</v>
      </c>
      <c r="M2125" s="34" t="str">
        <f aca="false">IF(ISBLANK(B2125),"",IF(L2125="b",K2125,IF(L2125="a","")))</f>
        <v/>
      </c>
      <c r="N2125" s="35" t="n">
        <f aca="false">IF(ISBLANK(B2125),"",IF( ISBLANK(K2125), , IF( ISBLANK(O2125), 1,) ))</f>
        <v>0</v>
      </c>
      <c r="O2125" s="44"/>
      <c r="P2125" s="37" t="str">
        <f aca="false">IF(ISBLANK(O2125),"a","b")</f>
        <v>a</v>
      </c>
      <c r="Q2125" s="34" t="str">
        <f aca="false">IF(ISBLANK(B2125),"",IF(P2125="b",O2125,IF(P2125="a","")))</f>
        <v/>
      </c>
      <c r="R2125" s="35" t="n">
        <f aca="false">IF(ISBLANK(B2125),"",IF( ISBLANK(O2125), , 1))</f>
        <v>0</v>
      </c>
      <c r="S2125" s="38" t="str">
        <f aca="true">IF(ISBLANK(B2125),"",IF( ISBLANK(K2125), "" , IF( ISBLANK(O2125), (TODAY()-K2125)/365, (O2125-K2125)/365)) )</f>
        <v/>
      </c>
      <c r="T2125" s="38" t="str">
        <f aca="false">IF(ISBLANK(B2125),"",IF( ISBLANK(K2125), "" , IF( ISBLANK(O2125), ($Z$41-K2125)/365, (O2125-K2125)/365)) )</f>
        <v/>
      </c>
      <c r="U2125" s="38" t="str">
        <f aca="true">IF(ISBLANK(B2125),"",IF( ISBLANK(O2125), "", (TODAY()-O2125)/365))</f>
        <v/>
      </c>
      <c r="V2125" s="38" t="str">
        <f aca="false">IF(ISBLANK(B2125),"",IF( ISBLANK(O2125), "", ($Z$41-O2125)/365))</f>
        <v/>
      </c>
    </row>
    <row r="2126" customFormat="false" ht="15" hidden="false" customHeight="false" outlineLevel="0" collapsed="false">
      <c r="A2126" s="1" t="n">
        <v>2130</v>
      </c>
      <c r="B2126" s="28" t="n">
        <v>1323</v>
      </c>
      <c r="C2126" s="29" t="n">
        <v>34</v>
      </c>
      <c r="D2126" s="30" t="str">
        <f aca="false">CONCATENATE(E2126,", ",F2126,", кв-ры: ",H2126,", агр: ",I2126,", ",W2126)</f>
        <v> Гоголя, 6, кв-ры: 1, агр: есть, </v>
      </c>
      <c r="E2126" s="31" t="s">
        <v>298</v>
      </c>
      <c r="F2126" s="31" t="n">
        <v>6</v>
      </c>
      <c r="G2126" s="31" t="n">
        <v>1</v>
      </c>
      <c r="H2126" s="31" t="n">
        <v>1</v>
      </c>
      <c r="I2126" s="32" t="s">
        <v>315</v>
      </c>
      <c r="J2126" s="4"/>
      <c r="K2126" s="46"/>
      <c r="L2126" s="34" t="str">
        <f aca="false">IF(ISBLANK(K2126),"a","b")</f>
        <v>a</v>
      </c>
      <c r="M2126" s="34" t="str">
        <f aca="false">IF(ISBLANK(B2126),"",IF(L2126="b",K2126,IF(L2126="a","")))</f>
        <v/>
      </c>
      <c r="N2126" s="35" t="n">
        <f aca="false">IF(ISBLANK(B2126),"",IF( ISBLANK(K2126), , IF( ISBLANK(O2126), 1,) ))</f>
        <v>0</v>
      </c>
      <c r="O2126" s="44"/>
      <c r="P2126" s="37" t="str">
        <f aca="false">IF(ISBLANK(O2126),"a","b")</f>
        <v>a</v>
      </c>
      <c r="Q2126" s="34" t="str">
        <f aca="false">IF(ISBLANK(B2126),"",IF(P2126="b",O2126,IF(P2126="a","")))</f>
        <v/>
      </c>
      <c r="R2126" s="35" t="n">
        <f aca="false">IF(ISBLANK(B2126),"",IF( ISBLANK(O2126), , 1))</f>
        <v>0</v>
      </c>
      <c r="S2126" s="38" t="str">
        <f aca="true">IF(ISBLANK(B2126),"",IF( ISBLANK(K2126), "" , IF( ISBLANK(O2126), (TODAY()-K2126)/365, (O2126-K2126)/365)) )</f>
        <v/>
      </c>
      <c r="T2126" s="38" t="str">
        <f aca="false">IF(ISBLANK(B2126),"",IF( ISBLANK(K2126), "" , IF( ISBLANK(O2126), ($Z$41-K2126)/365, (O2126-K2126)/365)) )</f>
        <v/>
      </c>
      <c r="U2126" s="38" t="str">
        <f aca="true">IF(ISBLANK(B2126),"",IF( ISBLANK(O2126), "", (TODAY()-O2126)/365))</f>
        <v/>
      </c>
      <c r="V2126" s="38" t="str">
        <f aca="false">IF(ISBLANK(B2126),"",IF( ISBLANK(O2126), "", ($Z$41-O2126)/365))</f>
        <v/>
      </c>
    </row>
    <row r="2127" customFormat="false" ht="15" hidden="false" customHeight="false" outlineLevel="0" collapsed="false">
      <c r="A2127" s="1" t="n">
        <v>2131</v>
      </c>
      <c r="B2127" s="28" t="n">
        <v>1324</v>
      </c>
      <c r="C2127" s="29" t="n">
        <v>35</v>
      </c>
      <c r="D2127" s="30" t="str">
        <f aca="false">CONCATENATE(E2127,", ",F2127,", кв-ры: ",H2127,", агр: ",I2127,", ",W2127)</f>
        <v> Гоголя, 6а, кв-ры: 1, агр: есть, </v>
      </c>
      <c r="E2127" s="31" t="s">
        <v>298</v>
      </c>
      <c r="F2127" s="31" t="s">
        <v>316</v>
      </c>
      <c r="G2127" s="31" t="n">
        <v>1</v>
      </c>
      <c r="H2127" s="31" t="n">
        <v>1</v>
      </c>
      <c r="I2127" s="32" t="s">
        <v>315</v>
      </c>
      <c r="J2127" s="4"/>
      <c r="K2127" s="46"/>
      <c r="L2127" s="34" t="str">
        <f aca="false">IF(ISBLANK(K2127),"a","b")</f>
        <v>a</v>
      </c>
      <c r="M2127" s="34" t="str">
        <f aca="false">IF(ISBLANK(B2127),"",IF(L2127="b",K2127,IF(L2127="a","")))</f>
        <v/>
      </c>
      <c r="N2127" s="35" t="n">
        <f aca="false">IF(ISBLANK(B2127),"",IF( ISBLANK(K2127), , IF( ISBLANK(O2127), 1,) ))</f>
        <v>0</v>
      </c>
      <c r="O2127" s="44"/>
      <c r="P2127" s="37" t="str">
        <f aca="false">IF(ISBLANK(O2127),"a","b")</f>
        <v>a</v>
      </c>
      <c r="Q2127" s="34" t="str">
        <f aca="false">IF(ISBLANK(B2127),"",IF(P2127="b",O2127,IF(P2127="a","")))</f>
        <v/>
      </c>
      <c r="R2127" s="35" t="n">
        <f aca="false">IF(ISBLANK(B2127),"",IF( ISBLANK(O2127), , 1))</f>
        <v>0</v>
      </c>
      <c r="S2127" s="38" t="str">
        <f aca="true">IF(ISBLANK(B2127),"",IF( ISBLANK(K2127), "" , IF( ISBLANK(O2127), (TODAY()-K2127)/365, (O2127-K2127)/365)) )</f>
        <v/>
      </c>
      <c r="T2127" s="38" t="str">
        <f aca="false">IF(ISBLANK(B2127),"",IF( ISBLANK(K2127), "" , IF( ISBLANK(O2127), ($Z$41-K2127)/365, (O2127-K2127)/365)) )</f>
        <v/>
      </c>
      <c r="U2127" s="38" t="str">
        <f aca="true">IF(ISBLANK(B2127),"",IF( ISBLANK(O2127), "", (TODAY()-O2127)/365))</f>
        <v/>
      </c>
      <c r="V2127" s="38" t="str">
        <f aca="false">IF(ISBLANK(B2127),"",IF( ISBLANK(O2127), "", ($Z$41-O2127)/365))</f>
        <v/>
      </c>
    </row>
    <row r="2128" customFormat="false" ht="15" hidden="false" customHeight="false" outlineLevel="0" collapsed="false">
      <c r="A2128" s="1" t="n">
        <v>2132</v>
      </c>
      <c r="B2128" s="28" t="n">
        <v>1325</v>
      </c>
      <c r="C2128" s="29" t="n">
        <v>36</v>
      </c>
      <c r="D2128" s="30" t="str">
        <f aca="false">CONCATENATE(E2128,", ",F2128,", кв-ры: ",H2128,", агр: ",I2128,", ",W2128)</f>
        <v> Гоголя, 8, кв-ры: 1, агр: есть, </v>
      </c>
      <c r="E2128" s="31" t="s">
        <v>298</v>
      </c>
      <c r="F2128" s="31" t="n">
        <v>8</v>
      </c>
      <c r="G2128" s="31" t="n">
        <v>2</v>
      </c>
      <c r="H2128" s="31" t="n">
        <v>1</v>
      </c>
      <c r="I2128" s="32" t="s">
        <v>315</v>
      </c>
      <c r="J2128" s="4"/>
      <c r="K2128" s="46"/>
      <c r="L2128" s="34" t="str">
        <f aca="false">IF(ISBLANK(K2128),"a","b")</f>
        <v>a</v>
      </c>
      <c r="M2128" s="34" t="str">
        <f aca="false">IF(ISBLANK(B2128),"",IF(L2128="b",K2128,IF(L2128="a","")))</f>
        <v/>
      </c>
      <c r="N2128" s="35" t="n">
        <f aca="false">IF(ISBLANK(B2128),"",IF( ISBLANK(K2128), , IF( ISBLANK(O2128), 1,) ))</f>
        <v>0</v>
      </c>
      <c r="O2128" s="44"/>
      <c r="P2128" s="37" t="str">
        <f aca="false">IF(ISBLANK(O2128),"a","b")</f>
        <v>a</v>
      </c>
      <c r="Q2128" s="34" t="str">
        <f aca="false">IF(ISBLANK(B2128),"",IF(P2128="b",O2128,IF(P2128="a","")))</f>
        <v/>
      </c>
      <c r="R2128" s="35" t="n">
        <f aca="false">IF(ISBLANK(B2128),"",IF( ISBLANK(O2128), , 1))</f>
        <v>0</v>
      </c>
      <c r="S2128" s="38" t="str">
        <f aca="true">IF(ISBLANK(B2128),"",IF( ISBLANK(K2128), "" , IF( ISBLANK(O2128), (TODAY()-K2128)/365, (O2128-K2128)/365)) )</f>
        <v/>
      </c>
      <c r="T2128" s="38" t="str">
        <f aca="false">IF(ISBLANK(B2128),"",IF( ISBLANK(K2128), "" , IF( ISBLANK(O2128), ($Z$41-K2128)/365, (O2128-K2128)/365)) )</f>
        <v/>
      </c>
      <c r="U2128" s="38" t="str">
        <f aca="true">IF(ISBLANK(B2128),"",IF( ISBLANK(O2128), "", (TODAY()-O2128)/365))</f>
        <v/>
      </c>
      <c r="V2128" s="38" t="str">
        <f aca="false">IF(ISBLANK(B2128),"",IF( ISBLANK(O2128), "", ($Z$41-O2128)/365))</f>
        <v/>
      </c>
    </row>
    <row r="2129" customFormat="false" ht="15" hidden="false" customHeight="false" outlineLevel="0" collapsed="false">
      <c r="A2129" s="1" t="n">
        <v>2133</v>
      </c>
      <c r="B2129" s="28" t="n">
        <v>1326</v>
      </c>
      <c r="C2129" s="29"/>
      <c r="D2129" s="30" t="str">
        <f aca="false">CONCATENATE(E2129,", ",F2129,", кв-ры: ",H2129,", агр: ",I2129,", ",W2129)</f>
        <v>, , кв-ры: 2, агр: , </v>
      </c>
      <c r="E2129" s="31"/>
      <c r="F2129" s="31"/>
      <c r="G2129" s="31"/>
      <c r="H2129" s="31" t="n">
        <v>2</v>
      </c>
      <c r="I2129" s="32"/>
      <c r="J2129" s="4"/>
      <c r="K2129" s="46"/>
      <c r="L2129" s="34" t="str">
        <f aca="false">IF(ISBLANK(K2129),"a","b")</f>
        <v>a</v>
      </c>
      <c r="M2129" s="34" t="str">
        <f aca="false">IF(ISBLANK(B2129),"",IF(L2129="b",K2129,IF(L2129="a","")))</f>
        <v/>
      </c>
      <c r="N2129" s="35" t="n">
        <f aca="false">IF(ISBLANK(B2129),"",IF( ISBLANK(K2129), , IF( ISBLANK(O2129), 1,) ))</f>
        <v>0</v>
      </c>
      <c r="O2129" s="44"/>
      <c r="P2129" s="37" t="str">
        <f aca="false">IF(ISBLANK(O2129),"a","b")</f>
        <v>a</v>
      </c>
      <c r="Q2129" s="34" t="str">
        <f aca="false">IF(ISBLANK(B2129),"",IF(P2129="b",O2129,IF(P2129="a","")))</f>
        <v/>
      </c>
      <c r="R2129" s="35" t="n">
        <f aca="false">IF(ISBLANK(B2129),"",IF( ISBLANK(O2129), , 1))</f>
        <v>0</v>
      </c>
      <c r="S2129" s="38" t="str">
        <f aca="true">IF(ISBLANK(B2129),"",IF( ISBLANK(K2129), "" , IF( ISBLANK(O2129), (TODAY()-K2129)/365, (O2129-K2129)/365)) )</f>
        <v/>
      </c>
      <c r="T2129" s="38" t="str">
        <f aca="false">IF(ISBLANK(B2129),"",IF( ISBLANK(K2129), "" , IF( ISBLANK(O2129), ($Z$41-K2129)/365, (O2129-K2129)/365)) )</f>
        <v/>
      </c>
      <c r="U2129" s="38" t="str">
        <f aca="true">IF(ISBLANK(B2129),"",IF( ISBLANK(O2129), "", (TODAY()-O2129)/365))</f>
        <v/>
      </c>
      <c r="V2129" s="38" t="str">
        <f aca="false">IF(ISBLANK(B2129),"",IF( ISBLANK(O2129), "", ($Z$41-O2129)/365))</f>
        <v/>
      </c>
    </row>
    <row r="2130" customFormat="false" ht="15" hidden="false" customHeight="false" outlineLevel="0" collapsed="false">
      <c r="A2130" s="1" t="n">
        <v>2134</v>
      </c>
      <c r="B2130" s="28" t="n">
        <v>1327</v>
      </c>
      <c r="C2130" s="29" t="n">
        <v>37</v>
      </c>
      <c r="D2130" s="30" t="str">
        <f aca="false">CONCATENATE(E2130,", ",F2130,", кв-ры: ",H2130,", агр: ",I2130,", ",W2130)</f>
        <v> Гоголя, 10, кв-ры: 1, агр: , </v>
      </c>
      <c r="E2130" s="31" t="s">
        <v>298</v>
      </c>
      <c r="F2130" s="31" t="n">
        <v>10</v>
      </c>
      <c r="G2130" s="31" t="n">
        <v>1</v>
      </c>
      <c r="H2130" s="31" t="n">
        <v>1</v>
      </c>
      <c r="I2130" s="32"/>
      <c r="J2130" s="4"/>
      <c r="K2130" s="46"/>
      <c r="L2130" s="34" t="str">
        <f aca="false">IF(ISBLANK(K2130),"a","b")</f>
        <v>a</v>
      </c>
      <c r="M2130" s="34" t="str">
        <f aca="false">IF(ISBLANK(B2130),"",IF(L2130="b",K2130,IF(L2130="a","")))</f>
        <v/>
      </c>
      <c r="N2130" s="35" t="n">
        <f aca="false">IF(ISBLANK(B2130),"",IF( ISBLANK(K2130), , IF( ISBLANK(O2130), 1,) ))</f>
        <v>0</v>
      </c>
      <c r="O2130" s="44"/>
      <c r="P2130" s="37" t="str">
        <f aca="false">IF(ISBLANK(O2130),"a","b")</f>
        <v>a</v>
      </c>
      <c r="Q2130" s="34" t="str">
        <f aca="false">IF(ISBLANK(B2130),"",IF(P2130="b",O2130,IF(P2130="a","")))</f>
        <v/>
      </c>
      <c r="R2130" s="35" t="n">
        <f aca="false">IF(ISBLANK(B2130),"",IF( ISBLANK(O2130), , 1))</f>
        <v>0</v>
      </c>
      <c r="S2130" s="38" t="str">
        <f aca="true">IF(ISBLANK(B2130),"",IF( ISBLANK(K2130), "" , IF( ISBLANK(O2130), (TODAY()-K2130)/365, (O2130-K2130)/365)) )</f>
        <v/>
      </c>
      <c r="T2130" s="38" t="str">
        <f aca="false">IF(ISBLANK(B2130),"",IF( ISBLANK(K2130), "" , IF( ISBLANK(O2130), ($Z$41-K2130)/365, (O2130-K2130)/365)) )</f>
        <v/>
      </c>
      <c r="U2130" s="38" t="str">
        <f aca="true">IF(ISBLANK(B2130),"",IF( ISBLANK(O2130), "", (TODAY()-O2130)/365))</f>
        <v/>
      </c>
      <c r="V2130" s="38" t="str">
        <f aca="false">IF(ISBLANK(B2130),"",IF( ISBLANK(O2130), "", ($Z$41-O2130)/365))</f>
        <v/>
      </c>
    </row>
    <row r="2131" customFormat="false" ht="15" hidden="false" customHeight="false" outlineLevel="0" collapsed="false">
      <c r="A2131" s="1" t="n">
        <v>2135</v>
      </c>
      <c r="B2131" s="28" t="n">
        <v>1328</v>
      </c>
      <c r="C2131" s="29" t="n">
        <v>38</v>
      </c>
      <c r="D2131" s="30" t="str">
        <f aca="false">CONCATENATE(E2131,", ",F2131,", кв-ры: ",H2131,", агр: ",I2131,", ",W2131)</f>
        <v> Гоголя, 12, кв-ры: 1, агр: , </v>
      </c>
      <c r="E2131" s="31" t="s">
        <v>298</v>
      </c>
      <c r="F2131" s="31" t="n">
        <v>12</v>
      </c>
      <c r="G2131" s="31" t="n">
        <v>2</v>
      </c>
      <c r="H2131" s="31" t="n">
        <v>1</v>
      </c>
      <c r="I2131" s="32"/>
      <c r="J2131" s="4"/>
      <c r="K2131" s="46"/>
      <c r="L2131" s="34" t="str">
        <f aca="false">IF(ISBLANK(K2131),"a","b")</f>
        <v>a</v>
      </c>
      <c r="M2131" s="34" t="str">
        <f aca="false">IF(ISBLANK(B2131),"",IF(L2131="b",K2131,IF(L2131="a","")))</f>
        <v/>
      </c>
      <c r="N2131" s="35" t="n">
        <f aca="false">IF(ISBLANK(B2131),"",IF( ISBLANK(K2131), , IF( ISBLANK(O2131), 1,) ))</f>
        <v>0</v>
      </c>
      <c r="O2131" s="44"/>
      <c r="P2131" s="37" t="str">
        <f aca="false">IF(ISBLANK(O2131),"a","b")</f>
        <v>a</v>
      </c>
      <c r="Q2131" s="34" t="str">
        <f aca="false">IF(ISBLANK(B2131),"",IF(P2131="b",O2131,IF(P2131="a","")))</f>
        <v/>
      </c>
      <c r="R2131" s="35" t="n">
        <f aca="false">IF(ISBLANK(B2131),"",IF( ISBLANK(O2131), , 1))</f>
        <v>0</v>
      </c>
      <c r="S2131" s="38" t="str">
        <f aca="true">IF(ISBLANK(B2131),"",IF( ISBLANK(K2131), "" , IF( ISBLANK(O2131), (TODAY()-K2131)/365, (O2131-K2131)/365)) )</f>
        <v/>
      </c>
      <c r="T2131" s="38" t="str">
        <f aca="false">IF(ISBLANK(B2131),"",IF( ISBLANK(K2131), "" , IF( ISBLANK(O2131), ($Z$41-K2131)/365, (O2131-K2131)/365)) )</f>
        <v/>
      </c>
      <c r="U2131" s="38" t="str">
        <f aca="true">IF(ISBLANK(B2131),"",IF( ISBLANK(O2131), "", (TODAY()-O2131)/365))</f>
        <v/>
      </c>
      <c r="V2131" s="38" t="str">
        <f aca="false">IF(ISBLANK(B2131),"",IF( ISBLANK(O2131), "", ($Z$41-O2131)/365))</f>
        <v/>
      </c>
    </row>
    <row r="2132" customFormat="false" ht="15" hidden="false" customHeight="false" outlineLevel="0" collapsed="false">
      <c r="A2132" s="1" t="n">
        <v>2136</v>
      </c>
      <c r="B2132" s="28" t="n">
        <v>1329</v>
      </c>
      <c r="C2132" s="29"/>
      <c r="D2132" s="30" t="str">
        <f aca="false">CONCATENATE(E2132,", ",F2132,", кв-ры: ",H2132,", агр: ",I2132,", ",W2132)</f>
        <v>, , кв-ры: 2, агр: , </v>
      </c>
      <c r="E2132" s="31"/>
      <c r="F2132" s="31"/>
      <c r="G2132" s="31"/>
      <c r="H2132" s="31" t="n">
        <v>2</v>
      </c>
      <c r="I2132" s="32"/>
      <c r="J2132" s="4"/>
      <c r="K2132" s="46"/>
      <c r="L2132" s="34" t="str">
        <f aca="false">IF(ISBLANK(K2132),"a","b")</f>
        <v>a</v>
      </c>
      <c r="M2132" s="34" t="str">
        <f aca="false">IF(ISBLANK(B2132),"",IF(L2132="b",K2132,IF(L2132="a","")))</f>
        <v/>
      </c>
      <c r="N2132" s="35" t="n">
        <f aca="false">IF(ISBLANK(B2132),"",IF( ISBLANK(K2132), , IF( ISBLANK(O2132), 1,) ))</f>
        <v>0</v>
      </c>
      <c r="O2132" s="44"/>
      <c r="P2132" s="37" t="str">
        <f aca="false">IF(ISBLANK(O2132),"a","b")</f>
        <v>a</v>
      </c>
      <c r="Q2132" s="34" t="str">
        <f aca="false">IF(ISBLANK(B2132),"",IF(P2132="b",O2132,IF(P2132="a","")))</f>
        <v/>
      </c>
      <c r="R2132" s="35" t="n">
        <f aca="false">IF(ISBLANK(B2132),"",IF( ISBLANK(O2132), , 1))</f>
        <v>0</v>
      </c>
      <c r="S2132" s="38" t="str">
        <f aca="true">IF(ISBLANK(B2132),"",IF( ISBLANK(K2132), "" , IF( ISBLANK(O2132), (TODAY()-K2132)/365, (O2132-K2132)/365)) )</f>
        <v/>
      </c>
      <c r="T2132" s="38" t="str">
        <f aca="false">IF(ISBLANK(B2132),"",IF( ISBLANK(K2132), "" , IF( ISBLANK(O2132), ($Z$41-K2132)/365, (O2132-K2132)/365)) )</f>
        <v/>
      </c>
      <c r="U2132" s="38" t="str">
        <f aca="true">IF(ISBLANK(B2132),"",IF( ISBLANK(O2132), "", (TODAY()-O2132)/365))</f>
        <v/>
      </c>
      <c r="V2132" s="38" t="str">
        <f aca="false">IF(ISBLANK(B2132),"",IF( ISBLANK(O2132), "", ($Z$41-O2132)/365))</f>
        <v/>
      </c>
    </row>
    <row r="2133" customFormat="false" ht="15" hidden="false" customHeight="false" outlineLevel="0" collapsed="false">
      <c r="A2133" s="1" t="n">
        <v>2137</v>
      </c>
      <c r="B2133" s="28" t="n">
        <v>1330</v>
      </c>
      <c r="C2133" s="29" t="n">
        <v>39</v>
      </c>
      <c r="D2133" s="30" t="str">
        <f aca="false">CONCATENATE(E2133,", ",F2133,", кв-ры: ",H2133,", агр: ",I2133,", ",W2133)</f>
        <v> Гоголя, 1/14/20, кв-ры: 1, агр: , </v>
      </c>
      <c r="E2133" s="31" t="s">
        <v>298</v>
      </c>
      <c r="F2133" s="31" t="s">
        <v>317</v>
      </c>
      <c r="G2133" s="31" t="n">
        <v>2</v>
      </c>
      <c r="H2133" s="31" t="n">
        <v>1</v>
      </c>
      <c r="I2133" s="32"/>
      <c r="J2133" s="4"/>
      <c r="K2133" s="46"/>
      <c r="L2133" s="34" t="str">
        <f aca="false">IF(ISBLANK(K2133),"a","b")</f>
        <v>a</v>
      </c>
      <c r="M2133" s="34" t="str">
        <f aca="false">IF(ISBLANK(B2133),"",IF(L2133="b",K2133,IF(L2133="a","")))</f>
        <v/>
      </c>
      <c r="N2133" s="35" t="n">
        <f aca="false">IF(ISBLANK(B2133),"",IF( ISBLANK(K2133), , IF( ISBLANK(O2133), 1,) ))</f>
        <v>0</v>
      </c>
      <c r="O2133" s="44"/>
      <c r="P2133" s="37" t="str">
        <f aca="false">IF(ISBLANK(O2133),"a","b")</f>
        <v>a</v>
      </c>
      <c r="Q2133" s="34" t="str">
        <f aca="false">IF(ISBLANK(B2133),"",IF(P2133="b",O2133,IF(P2133="a","")))</f>
        <v/>
      </c>
      <c r="R2133" s="35" t="n">
        <f aca="false">IF(ISBLANK(B2133),"",IF( ISBLANK(O2133), , 1))</f>
        <v>0</v>
      </c>
      <c r="S2133" s="38" t="str">
        <f aca="true">IF(ISBLANK(B2133),"",IF( ISBLANK(K2133), "" , IF( ISBLANK(O2133), (TODAY()-K2133)/365, (O2133-K2133)/365)) )</f>
        <v/>
      </c>
      <c r="T2133" s="38" t="str">
        <f aca="false">IF(ISBLANK(B2133),"",IF( ISBLANK(K2133), "" , IF( ISBLANK(O2133), ($Z$41-K2133)/365, (O2133-K2133)/365)) )</f>
        <v/>
      </c>
      <c r="U2133" s="38" t="str">
        <f aca="true">IF(ISBLANK(B2133),"",IF( ISBLANK(O2133), "", (TODAY()-O2133)/365))</f>
        <v/>
      </c>
      <c r="V2133" s="38" t="str">
        <f aca="false">IF(ISBLANK(B2133),"",IF( ISBLANK(O2133), "", ($Z$41-O2133)/365))</f>
        <v/>
      </c>
    </row>
    <row r="2134" customFormat="false" ht="15" hidden="false" customHeight="false" outlineLevel="0" collapsed="false">
      <c r="A2134" s="1" t="n">
        <v>2138</v>
      </c>
      <c r="B2134" s="28" t="n">
        <v>1331</v>
      </c>
      <c r="C2134" s="29"/>
      <c r="D2134" s="30" t="str">
        <f aca="false">CONCATENATE(E2134,", ",F2134,", кв-ры: ",H2134,", агр: ",I2134,", ",W2134)</f>
        <v>, , кв-ры: 2, агр: , </v>
      </c>
      <c r="E2134" s="31"/>
      <c r="F2134" s="31"/>
      <c r="G2134" s="31"/>
      <c r="H2134" s="31" t="n">
        <v>2</v>
      </c>
      <c r="I2134" s="32"/>
      <c r="J2134" s="4"/>
      <c r="K2134" s="46"/>
      <c r="L2134" s="34" t="str">
        <f aca="false">IF(ISBLANK(K2134),"a","b")</f>
        <v>a</v>
      </c>
      <c r="M2134" s="34" t="str">
        <f aca="false">IF(ISBLANK(B2134),"",IF(L2134="b",K2134,IF(L2134="a","")))</f>
        <v/>
      </c>
      <c r="N2134" s="35" t="n">
        <f aca="false">IF(ISBLANK(B2134),"",IF( ISBLANK(K2134), , IF( ISBLANK(O2134), 1,) ))</f>
        <v>0</v>
      </c>
      <c r="O2134" s="44"/>
      <c r="P2134" s="37" t="str">
        <f aca="false">IF(ISBLANK(O2134),"a","b")</f>
        <v>a</v>
      </c>
      <c r="Q2134" s="34" t="str">
        <f aca="false">IF(ISBLANK(B2134),"",IF(P2134="b",O2134,IF(P2134="a","")))</f>
        <v/>
      </c>
      <c r="R2134" s="35" t="n">
        <f aca="false">IF(ISBLANK(B2134),"",IF( ISBLANK(O2134), , 1))</f>
        <v>0</v>
      </c>
      <c r="S2134" s="38" t="str">
        <f aca="true">IF(ISBLANK(B2134),"",IF( ISBLANK(K2134), "" , IF( ISBLANK(O2134), (TODAY()-K2134)/365, (O2134-K2134)/365)) )</f>
        <v/>
      </c>
      <c r="T2134" s="38" t="str">
        <f aca="false">IF(ISBLANK(B2134),"",IF( ISBLANK(K2134), "" , IF( ISBLANK(O2134), ($Z$41-K2134)/365, (O2134-K2134)/365)) )</f>
        <v/>
      </c>
      <c r="U2134" s="38" t="str">
        <f aca="true">IF(ISBLANK(B2134),"",IF( ISBLANK(O2134), "", (TODAY()-O2134)/365))</f>
        <v/>
      </c>
      <c r="V2134" s="38" t="str">
        <f aca="false">IF(ISBLANK(B2134),"",IF( ISBLANK(O2134), "", ($Z$41-O2134)/365))</f>
        <v/>
      </c>
    </row>
    <row r="2135" customFormat="false" ht="15" hidden="false" customHeight="false" outlineLevel="0" collapsed="false">
      <c r="A2135" s="1" t="n">
        <v>2139</v>
      </c>
      <c r="B2135" s="28" t="n">
        <v>1332</v>
      </c>
      <c r="C2135" s="29" t="n">
        <v>40</v>
      </c>
      <c r="D2135" s="30" t="str">
        <f aca="false">CONCATENATE(E2135,", ",F2135,", кв-ры: ",H2135,", агр: ",I2135,", ",W2135)</f>
        <v> Гоголя, 16, кв-ры: 1, агр: , </v>
      </c>
      <c r="E2135" s="31" t="s">
        <v>298</v>
      </c>
      <c r="F2135" s="31" t="n">
        <v>16</v>
      </c>
      <c r="G2135" s="31" t="n">
        <v>1</v>
      </c>
      <c r="H2135" s="31" t="n">
        <v>1</v>
      </c>
      <c r="I2135" s="32"/>
      <c r="J2135" s="4"/>
      <c r="K2135" s="46"/>
      <c r="L2135" s="34" t="str">
        <f aca="false">IF(ISBLANK(K2135),"a","b")</f>
        <v>a</v>
      </c>
      <c r="M2135" s="34" t="str">
        <f aca="false">IF(ISBLANK(B2135),"",IF(L2135="b",K2135,IF(L2135="a","")))</f>
        <v/>
      </c>
      <c r="N2135" s="35" t="n">
        <f aca="false">IF(ISBLANK(B2135),"",IF( ISBLANK(K2135), , IF( ISBLANK(O2135), 1,) ))</f>
        <v>0</v>
      </c>
      <c r="O2135" s="44"/>
      <c r="P2135" s="37" t="str">
        <f aca="false">IF(ISBLANK(O2135),"a","b")</f>
        <v>a</v>
      </c>
      <c r="Q2135" s="34" t="str">
        <f aca="false">IF(ISBLANK(B2135),"",IF(P2135="b",O2135,IF(P2135="a","")))</f>
        <v/>
      </c>
      <c r="R2135" s="35" t="n">
        <f aca="false">IF(ISBLANK(B2135),"",IF( ISBLANK(O2135), , 1))</f>
        <v>0</v>
      </c>
      <c r="S2135" s="38" t="str">
        <f aca="true">IF(ISBLANK(B2135),"",IF( ISBLANK(K2135), "" , IF( ISBLANK(O2135), (TODAY()-K2135)/365, (O2135-K2135)/365)) )</f>
        <v/>
      </c>
      <c r="T2135" s="38" t="str">
        <f aca="false">IF(ISBLANK(B2135),"",IF( ISBLANK(K2135), "" , IF( ISBLANK(O2135), ($Z$41-K2135)/365, (O2135-K2135)/365)) )</f>
        <v/>
      </c>
      <c r="U2135" s="38" t="str">
        <f aca="true">IF(ISBLANK(B2135),"",IF( ISBLANK(O2135), "", (TODAY()-O2135)/365))</f>
        <v/>
      </c>
      <c r="V2135" s="38" t="str">
        <f aca="false">IF(ISBLANK(B2135),"",IF( ISBLANK(O2135), "", ($Z$41-O2135)/365))</f>
        <v/>
      </c>
    </row>
    <row r="2136" customFormat="false" ht="15" hidden="false" customHeight="false" outlineLevel="0" collapsed="false">
      <c r="A2136" s="1" t="n">
        <v>2140</v>
      </c>
      <c r="B2136" s="28" t="n">
        <v>1333</v>
      </c>
      <c r="C2136" s="29" t="n">
        <v>41</v>
      </c>
      <c r="D2136" s="30" t="str">
        <f aca="false">CONCATENATE(E2136,", ",F2136,", кв-ры: ",H2136,", агр: ",I2136,", ",W2136)</f>
        <v> Гоголя, 20, кв-ры: 1, агр: , </v>
      </c>
      <c r="E2136" s="31" t="s">
        <v>298</v>
      </c>
      <c r="F2136" s="31" t="n">
        <v>20</v>
      </c>
      <c r="G2136" s="31" t="n">
        <v>3</v>
      </c>
      <c r="H2136" s="31" t="n">
        <v>1</v>
      </c>
      <c r="I2136" s="32"/>
      <c r="J2136" s="4"/>
      <c r="K2136" s="46"/>
      <c r="L2136" s="34" t="str">
        <f aca="false">IF(ISBLANK(K2136),"a","b")</f>
        <v>a</v>
      </c>
      <c r="M2136" s="34" t="str">
        <f aca="false">IF(ISBLANK(B2136),"",IF(L2136="b",K2136,IF(L2136="a","")))</f>
        <v/>
      </c>
      <c r="N2136" s="35" t="n">
        <f aca="false">IF(ISBLANK(B2136),"",IF( ISBLANK(K2136), , IF( ISBLANK(O2136), 1,) ))</f>
        <v>0</v>
      </c>
      <c r="O2136" s="44"/>
      <c r="P2136" s="37" t="str">
        <f aca="false">IF(ISBLANK(O2136),"a","b")</f>
        <v>a</v>
      </c>
      <c r="Q2136" s="34" t="str">
        <f aca="false">IF(ISBLANK(B2136),"",IF(P2136="b",O2136,IF(P2136="a","")))</f>
        <v/>
      </c>
      <c r="R2136" s="35" t="n">
        <f aca="false">IF(ISBLANK(B2136),"",IF( ISBLANK(O2136), , 1))</f>
        <v>0</v>
      </c>
      <c r="S2136" s="38" t="str">
        <f aca="true">IF(ISBLANK(B2136),"",IF( ISBLANK(K2136), "" , IF( ISBLANK(O2136), (TODAY()-K2136)/365, (O2136-K2136)/365)) )</f>
        <v/>
      </c>
      <c r="T2136" s="38" t="str">
        <f aca="false">IF(ISBLANK(B2136),"",IF( ISBLANK(K2136), "" , IF( ISBLANK(O2136), ($Z$41-K2136)/365, (O2136-K2136)/365)) )</f>
        <v/>
      </c>
      <c r="U2136" s="38" t="str">
        <f aca="true">IF(ISBLANK(B2136),"",IF( ISBLANK(O2136), "", (TODAY()-O2136)/365))</f>
        <v/>
      </c>
      <c r="V2136" s="38" t="str">
        <f aca="false">IF(ISBLANK(B2136),"",IF( ISBLANK(O2136), "", ($Z$41-O2136)/365))</f>
        <v/>
      </c>
    </row>
    <row r="2137" customFormat="false" ht="15" hidden="false" customHeight="false" outlineLevel="0" collapsed="false">
      <c r="A2137" s="1" t="n">
        <v>2141</v>
      </c>
      <c r="B2137" s="28" t="n">
        <v>1334</v>
      </c>
      <c r="C2137" s="29"/>
      <c r="D2137" s="30" t="str">
        <f aca="false">CONCATENATE(E2137,", ",F2137,", кв-ры: ",H2137,", агр: ",I2137,", ",W2137)</f>
        <v>, , кв-ры: 2, агр: , </v>
      </c>
      <c r="E2137" s="31"/>
      <c r="F2137" s="31"/>
      <c r="G2137" s="31"/>
      <c r="H2137" s="31" t="n">
        <v>2</v>
      </c>
      <c r="I2137" s="32"/>
      <c r="J2137" s="4"/>
      <c r="K2137" s="46"/>
      <c r="L2137" s="34" t="str">
        <f aca="false">IF(ISBLANK(K2137),"a","b")</f>
        <v>a</v>
      </c>
      <c r="M2137" s="34" t="str">
        <f aca="false">IF(ISBLANK(B2137),"",IF(L2137="b",K2137,IF(L2137="a","")))</f>
        <v/>
      </c>
      <c r="N2137" s="35" t="n">
        <f aca="false">IF(ISBLANK(B2137),"",IF( ISBLANK(K2137), , IF( ISBLANK(O2137), 1,) ))</f>
        <v>0</v>
      </c>
      <c r="O2137" s="44"/>
      <c r="P2137" s="37" t="str">
        <f aca="false">IF(ISBLANK(O2137),"a","b")</f>
        <v>a</v>
      </c>
      <c r="Q2137" s="34" t="str">
        <f aca="false">IF(ISBLANK(B2137),"",IF(P2137="b",O2137,IF(P2137="a","")))</f>
        <v/>
      </c>
      <c r="R2137" s="35" t="n">
        <f aca="false">IF(ISBLANK(B2137),"",IF( ISBLANK(O2137), , 1))</f>
        <v>0</v>
      </c>
      <c r="S2137" s="38" t="str">
        <f aca="true">IF(ISBLANK(B2137),"",IF( ISBLANK(K2137), "" , IF( ISBLANK(O2137), (TODAY()-K2137)/365, (O2137-K2137)/365)) )</f>
        <v/>
      </c>
      <c r="T2137" s="38" t="str">
        <f aca="false">IF(ISBLANK(B2137),"",IF( ISBLANK(K2137), "" , IF( ISBLANK(O2137), ($Z$41-K2137)/365, (O2137-K2137)/365)) )</f>
        <v/>
      </c>
      <c r="U2137" s="38" t="str">
        <f aca="true">IF(ISBLANK(B2137),"",IF( ISBLANK(O2137), "", (TODAY()-O2137)/365))</f>
        <v/>
      </c>
      <c r="V2137" s="38" t="str">
        <f aca="false">IF(ISBLANK(B2137),"",IF( ISBLANK(O2137), "", ($Z$41-O2137)/365))</f>
        <v/>
      </c>
    </row>
    <row r="2138" customFormat="false" ht="15" hidden="false" customHeight="false" outlineLevel="0" collapsed="false">
      <c r="A2138" s="1" t="n">
        <v>2142</v>
      </c>
      <c r="B2138" s="28" t="n">
        <v>1335</v>
      </c>
      <c r="C2138" s="29"/>
      <c r="D2138" s="30" t="str">
        <f aca="false">CONCATENATE(E2138,", ",F2138,", кв-ры: ",H2138,", агр: ",I2138,", ",W2138)</f>
        <v>, , кв-ры: 3, агр: , </v>
      </c>
      <c r="E2138" s="31"/>
      <c r="F2138" s="31"/>
      <c r="G2138" s="31"/>
      <c r="H2138" s="31" t="n">
        <v>3</v>
      </c>
      <c r="I2138" s="32"/>
      <c r="J2138" s="4"/>
      <c r="K2138" s="46"/>
      <c r="L2138" s="34" t="str">
        <f aca="false">IF(ISBLANK(K2138),"a","b")</f>
        <v>a</v>
      </c>
      <c r="M2138" s="34" t="str">
        <f aca="false">IF(ISBLANK(B2138),"",IF(L2138="b",K2138,IF(L2138="a","")))</f>
        <v/>
      </c>
      <c r="N2138" s="35" t="n">
        <f aca="false">IF(ISBLANK(B2138),"",IF( ISBLANK(K2138), , IF( ISBLANK(O2138), 1,) ))</f>
        <v>0</v>
      </c>
      <c r="O2138" s="44"/>
      <c r="P2138" s="37" t="str">
        <f aca="false">IF(ISBLANK(O2138),"a","b")</f>
        <v>a</v>
      </c>
      <c r="Q2138" s="34" t="str">
        <f aca="false">IF(ISBLANK(B2138),"",IF(P2138="b",O2138,IF(P2138="a","")))</f>
        <v/>
      </c>
      <c r="R2138" s="35" t="n">
        <f aca="false">IF(ISBLANK(B2138),"",IF( ISBLANK(O2138), , 1))</f>
        <v>0</v>
      </c>
      <c r="S2138" s="38" t="str">
        <f aca="true">IF(ISBLANK(B2138),"",IF( ISBLANK(K2138), "" , IF( ISBLANK(O2138), (TODAY()-K2138)/365, (O2138-K2138)/365)) )</f>
        <v/>
      </c>
      <c r="T2138" s="38" t="str">
        <f aca="false">IF(ISBLANK(B2138),"",IF( ISBLANK(K2138), "" , IF( ISBLANK(O2138), ($Z$41-K2138)/365, (O2138-K2138)/365)) )</f>
        <v/>
      </c>
      <c r="U2138" s="38" t="str">
        <f aca="true">IF(ISBLANK(B2138),"",IF( ISBLANK(O2138), "", (TODAY()-O2138)/365))</f>
        <v/>
      </c>
      <c r="V2138" s="38" t="str">
        <f aca="false">IF(ISBLANK(B2138),"",IF( ISBLANK(O2138), "", ($Z$41-O2138)/365))</f>
        <v/>
      </c>
    </row>
    <row r="2139" customFormat="false" ht="15" hidden="false" customHeight="false" outlineLevel="0" collapsed="false">
      <c r="A2139" s="1" t="n">
        <v>2143</v>
      </c>
      <c r="B2139" s="28" t="n">
        <v>1336</v>
      </c>
      <c r="C2139" s="29" t="n">
        <v>42</v>
      </c>
      <c r="D2139" s="30" t="str">
        <f aca="false">CONCATENATE(E2139,", ",F2139,", кв-ры: ",H2139,", агр: ",I2139,", ",W2139)</f>
        <v> Гоголя, 22, кв-ры: 1, агр: , </v>
      </c>
      <c r="E2139" s="31" t="s">
        <v>298</v>
      </c>
      <c r="F2139" s="31" t="n">
        <v>22</v>
      </c>
      <c r="G2139" s="31" t="n">
        <v>1</v>
      </c>
      <c r="H2139" s="31" t="n">
        <v>1</v>
      </c>
      <c r="I2139" s="32"/>
      <c r="J2139" s="4"/>
      <c r="K2139" s="46"/>
      <c r="L2139" s="34" t="str">
        <f aca="false">IF(ISBLANK(K2139),"a","b")</f>
        <v>a</v>
      </c>
      <c r="M2139" s="34" t="str">
        <f aca="false">IF(ISBLANK(B2139),"",IF(L2139="b",K2139,IF(L2139="a","")))</f>
        <v/>
      </c>
      <c r="N2139" s="35" t="n">
        <f aca="false">IF(ISBLANK(B2139),"",IF( ISBLANK(K2139), , IF( ISBLANK(O2139), 1,) ))</f>
        <v>0</v>
      </c>
      <c r="O2139" s="44"/>
      <c r="P2139" s="37" t="str">
        <f aca="false">IF(ISBLANK(O2139),"a","b")</f>
        <v>a</v>
      </c>
      <c r="Q2139" s="34" t="str">
        <f aca="false">IF(ISBLANK(B2139),"",IF(P2139="b",O2139,IF(P2139="a","")))</f>
        <v/>
      </c>
      <c r="R2139" s="35" t="n">
        <f aca="false">IF(ISBLANK(B2139),"",IF( ISBLANK(O2139), , 1))</f>
        <v>0</v>
      </c>
      <c r="S2139" s="38" t="str">
        <f aca="true">IF(ISBLANK(B2139),"",IF( ISBLANK(K2139), "" , IF( ISBLANK(O2139), (TODAY()-K2139)/365, (O2139-K2139)/365)) )</f>
        <v/>
      </c>
      <c r="T2139" s="38" t="str">
        <f aca="false">IF(ISBLANK(B2139),"",IF( ISBLANK(K2139), "" , IF( ISBLANK(O2139), ($Z$41-K2139)/365, (O2139-K2139)/365)) )</f>
        <v/>
      </c>
      <c r="U2139" s="38" t="str">
        <f aca="true">IF(ISBLANK(B2139),"",IF( ISBLANK(O2139), "", (TODAY()-O2139)/365))</f>
        <v/>
      </c>
      <c r="V2139" s="38" t="str">
        <f aca="false">IF(ISBLANK(B2139),"",IF( ISBLANK(O2139), "", ($Z$41-O2139)/365))</f>
        <v/>
      </c>
    </row>
    <row r="2140" customFormat="false" ht="15" hidden="false" customHeight="false" outlineLevel="0" collapsed="false">
      <c r="A2140" s="1" t="n">
        <v>2144</v>
      </c>
      <c r="B2140" s="28" t="n">
        <v>1337</v>
      </c>
      <c r="C2140" s="29" t="n">
        <v>43</v>
      </c>
      <c r="D2140" s="30" t="str">
        <f aca="false">CONCATENATE(E2140,", ",F2140,", кв-ры: ",H2140,", агр: ",I2140,", ",W2140)</f>
        <v> Гоголя, 26, кв-ры: 1, агр: 26/2, </v>
      </c>
      <c r="E2140" s="31" t="s">
        <v>298</v>
      </c>
      <c r="F2140" s="31" t="n">
        <v>26</v>
      </c>
      <c r="G2140" s="31" t="n">
        <v>2</v>
      </c>
      <c r="H2140" s="31" t="n">
        <v>1</v>
      </c>
      <c r="I2140" s="32" t="s">
        <v>318</v>
      </c>
      <c r="J2140" s="4"/>
      <c r="K2140" s="46"/>
      <c r="L2140" s="34" t="str">
        <f aca="false">IF(ISBLANK(K2140),"a","b")</f>
        <v>a</v>
      </c>
      <c r="M2140" s="34" t="str">
        <f aca="false">IF(ISBLANK(B2140),"",IF(L2140="b",K2140,IF(L2140="a","")))</f>
        <v/>
      </c>
      <c r="N2140" s="35" t="n">
        <f aca="false">IF(ISBLANK(B2140),"",IF( ISBLANK(K2140), , IF( ISBLANK(O2140), 1,) ))</f>
        <v>0</v>
      </c>
      <c r="O2140" s="44"/>
      <c r="P2140" s="37" t="str">
        <f aca="false">IF(ISBLANK(O2140),"a","b")</f>
        <v>a</v>
      </c>
      <c r="Q2140" s="34" t="str">
        <f aca="false">IF(ISBLANK(B2140),"",IF(P2140="b",O2140,IF(P2140="a","")))</f>
        <v/>
      </c>
      <c r="R2140" s="35" t="n">
        <f aca="false">IF(ISBLANK(B2140),"",IF( ISBLANK(O2140), , 1))</f>
        <v>0</v>
      </c>
      <c r="S2140" s="38" t="str">
        <f aca="true">IF(ISBLANK(B2140),"",IF( ISBLANK(K2140), "" , IF( ISBLANK(O2140), (TODAY()-K2140)/365, (O2140-K2140)/365)) )</f>
        <v/>
      </c>
      <c r="T2140" s="38" t="str">
        <f aca="false">IF(ISBLANK(B2140),"",IF( ISBLANK(K2140), "" , IF( ISBLANK(O2140), ($Z$41-K2140)/365, (O2140-K2140)/365)) )</f>
        <v/>
      </c>
      <c r="U2140" s="38" t="str">
        <f aca="true">IF(ISBLANK(B2140),"",IF( ISBLANK(O2140), "", (TODAY()-O2140)/365))</f>
        <v/>
      </c>
      <c r="V2140" s="38" t="str">
        <f aca="false">IF(ISBLANK(B2140),"",IF( ISBLANK(O2140), "", ($Z$41-O2140)/365))</f>
        <v/>
      </c>
    </row>
    <row r="2141" customFormat="false" ht="15" hidden="false" customHeight="false" outlineLevel="0" collapsed="false">
      <c r="A2141" s="1" t="n">
        <v>2145</v>
      </c>
      <c r="B2141" s="28" t="n">
        <v>1338</v>
      </c>
      <c r="C2141" s="29"/>
      <c r="D2141" s="30" t="str">
        <f aca="false">CONCATENATE(E2141,", ",F2141,", кв-ры: ",H2141,", агр: ",I2141,", ",W2141)</f>
        <v>, , кв-ры: 2, агр: , </v>
      </c>
      <c r="E2141" s="31"/>
      <c r="F2141" s="31"/>
      <c r="G2141" s="31"/>
      <c r="H2141" s="31" t="n">
        <v>2</v>
      </c>
      <c r="I2141" s="32"/>
      <c r="J2141" s="4"/>
      <c r="K2141" s="46"/>
      <c r="L2141" s="34" t="str">
        <f aca="false">IF(ISBLANK(K2141),"a","b")</f>
        <v>a</v>
      </c>
      <c r="M2141" s="34" t="str">
        <f aca="false">IF(ISBLANK(B2141),"",IF(L2141="b",K2141,IF(L2141="a","")))</f>
        <v/>
      </c>
      <c r="N2141" s="35" t="n">
        <f aca="false">IF(ISBLANK(B2141),"",IF( ISBLANK(K2141), , IF( ISBLANK(O2141), 1,) ))</f>
        <v>0</v>
      </c>
      <c r="O2141" s="44"/>
      <c r="P2141" s="37" t="str">
        <f aca="false">IF(ISBLANK(O2141),"a","b")</f>
        <v>a</v>
      </c>
      <c r="Q2141" s="34" t="str">
        <f aca="false">IF(ISBLANK(B2141),"",IF(P2141="b",O2141,IF(P2141="a","")))</f>
        <v/>
      </c>
      <c r="R2141" s="35" t="n">
        <f aca="false">IF(ISBLANK(B2141),"",IF( ISBLANK(O2141), , 1))</f>
        <v>0</v>
      </c>
      <c r="S2141" s="38" t="str">
        <f aca="true">IF(ISBLANK(B2141),"",IF( ISBLANK(K2141), "" , IF( ISBLANK(O2141), (TODAY()-K2141)/365, (O2141-K2141)/365)) )</f>
        <v/>
      </c>
      <c r="T2141" s="38" t="str">
        <f aca="false">IF(ISBLANK(B2141),"",IF( ISBLANK(K2141), "" , IF( ISBLANK(O2141), ($Z$41-K2141)/365, (O2141-K2141)/365)) )</f>
        <v/>
      </c>
      <c r="U2141" s="38" t="str">
        <f aca="true">IF(ISBLANK(B2141),"",IF( ISBLANK(O2141), "", (TODAY()-O2141)/365))</f>
        <v/>
      </c>
      <c r="V2141" s="38" t="str">
        <f aca="false">IF(ISBLANK(B2141),"",IF( ISBLANK(O2141), "", ($Z$41-O2141)/365))</f>
        <v/>
      </c>
    </row>
    <row r="2142" customFormat="false" ht="15" hidden="false" customHeight="false" outlineLevel="0" collapsed="false">
      <c r="A2142" s="1" t="n">
        <v>2146</v>
      </c>
      <c r="B2142" s="28" t="n">
        <v>1339</v>
      </c>
      <c r="C2142" s="29" t="n">
        <v>44</v>
      </c>
      <c r="D2142" s="30" t="str">
        <f aca="false">CONCATENATE(E2142,", ",F2142,", кв-ры: ",H2142,", агр: ",I2142,", ",W2142)</f>
        <v> Гоголя, 54, кв-ры: 1,11,21,31,41,51,, агр: Военнослужащие «2.18», и.или новый дом, </v>
      </c>
      <c r="E2142" s="31" t="s">
        <v>298</v>
      </c>
      <c r="F2142" s="31" t="n">
        <v>54</v>
      </c>
      <c r="G2142" s="31" t="n">
        <v>60</v>
      </c>
      <c r="H2142" s="31" t="s">
        <v>77</v>
      </c>
      <c r="I2142" s="32" t="s">
        <v>319</v>
      </c>
      <c r="J2142" s="4"/>
      <c r="K2142" s="46"/>
      <c r="L2142" s="34" t="str">
        <f aca="false">IF(ISBLANK(K2142),"a","b")</f>
        <v>a</v>
      </c>
      <c r="M2142" s="34" t="str">
        <f aca="false">IF(ISBLANK(B2142),"",IF(L2142="b",K2142,IF(L2142="a","")))</f>
        <v/>
      </c>
      <c r="N2142" s="35" t="n">
        <f aca="false">IF(ISBLANK(B2142),"",IF( ISBLANK(K2142), , IF( ISBLANK(O2142), 1,) ))</f>
        <v>0</v>
      </c>
      <c r="O2142" s="44"/>
      <c r="P2142" s="37" t="str">
        <f aca="false">IF(ISBLANK(O2142),"a","b")</f>
        <v>a</v>
      </c>
      <c r="Q2142" s="34" t="str">
        <f aca="false">IF(ISBLANK(B2142),"",IF(P2142="b",O2142,IF(P2142="a","")))</f>
        <v/>
      </c>
      <c r="R2142" s="35" t="n">
        <f aca="false">IF(ISBLANK(B2142),"",IF( ISBLANK(O2142), , 1))</f>
        <v>0</v>
      </c>
      <c r="S2142" s="38" t="str">
        <f aca="true">IF(ISBLANK(B2142),"",IF( ISBLANK(K2142), "" , IF( ISBLANK(O2142), (TODAY()-K2142)/365, (O2142-K2142)/365)) )</f>
        <v/>
      </c>
      <c r="T2142" s="38" t="str">
        <f aca="false">IF(ISBLANK(B2142),"",IF( ISBLANK(K2142), "" , IF( ISBLANK(O2142), ($Z$41-K2142)/365, (O2142-K2142)/365)) )</f>
        <v/>
      </c>
      <c r="U2142" s="38" t="str">
        <f aca="true">IF(ISBLANK(B2142),"",IF( ISBLANK(O2142), "", (TODAY()-O2142)/365))</f>
        <v/>
      </c>
      <c r="V2142" s="38" t="str">
        <f aca="false">IF(ISBLANK(B2142),"",IF( ISBLANK(O2142), "", ($Z$41-O2142)/365))</f>
        <v/>
      </c>
    </row>
    <row r="2143" customFormat="false" ht="15" hidden="false" customHeight="false" outlineLevel="0" collapsed="false">
      <c r="A2143" s="1" t="n">
        <v>2147</v>
      </c>
      <c r="B2143" s="28" t="n">
        <v>1340</v>
      </c>
      <c r="C2143" s="29"/>
      <c r="D2143" s="30" t="str">
        <f aca="false">CONCATENATE(E2143,", ",F2143,", кв-ры: ",H2143,", агр: ",I2143,", ",W2143)</f>
        <v>, , кв-ры: 2,12,22,32,42,52,, агр: Военнослужащие «2.18», и.или новый дом, </v>
      </c>
      <c r="E2143" s="31"/>
      <c r="F2143" s="31"/>
      <c r="G2143" s="31"/>
      <c r="H2143" s="31" t="s">
        <v>78</v>
      </c>
      <c r="I2143" s="32" t="s">
        <v>319</v>
      </c>
      <c r="J2143" s="4"/>
      <c r="K2143" s="46"/>
      <c r="L2143" s="34" t="str">
        <f aca="false">IF(ISBLANK(K2143),"a","b")</f>
        <v>a</v>
      </c>
      <c r="M2143" s="34" t="str">
        <f aca="false">IF(ISBLANK(B2143),"",IF(L2143="b",K2143,IF(L2143="a","")))</f>
        <v/>
      </c>
      <c r="N2143" s="35" t="n">
        <f aca="false">IF(ISBLANK(B2143),"",IF( ISBLANK(K2143), , IF( ISBLANK(O2143), 1,) ))</f>
        <v>0</v>
      </c>
      <c r="O2143" s="44"/>
      <c r="P2143" s="37" t="str">
        <f aca="false">IF(ISBLANK(O2143),"a","b")</f>
        <v>a</v>
      </c>
      <c r="Q2143" s="34" t="str">
        <f aca="false">IF(ISBLANK(B2143),"",IF(P2143="b",O2143,IF(P2143="a","")))</f>
        <v/>
      </c>
      <c r="R2143" s="35" t="n">
        <f aca="false">IF(ISBLANK(B2143),"",IF( ISBLANK(O2143), , 1))</f>
        <v>0</v>
      </c>
      <c r="S2143" s="38" t="str">
        <f aca="true">IF(ISBLANK(B2143),"",IF( ISBLANK(K2143), "" , IF( ISBLANK(O2143), (TODAY()-K2143)/365, (O2143-K2143)/365)) )</f>
        <v/>
      </c>
      <c r="T2143" s="38" t="str">
        <f aca="false">IF(ISBLANK(B2143),"",IF( ISBLANK(K2143), "" , IF( ISBLANK(O2143), ($Z$41-K2143)/365, (O2143-K2143)/365)) )</f>
        <v/>
      </c>
      <c r="U2143" s="38" t="str">
        <f aca="true">IF(ISBLANK(B2143),"",IF( ISBLANK(O2143), "", (TODAY()-O2143)/365))</f>
        <v/>
      </c>
      <c r="V2143" s="38" t="str">
        <f aca="false">IF(ISBLANK(B2143),"",IF( ISBLANK(O2143), "", ($Z$41-O2143)/365))</f>
        <v/>
      </c>
    </row>
    <row r="2144" customFormat="false" ht="15" hidden="false" customHeight="false" outlineLevel="0" collapsed="false">
      <c r="A2144" s="1" t="n">
        <v>2148</v>
      </c>
      <c r="B2144" s="28" t="n">
        <v>1341</v>
      </c>
      <c r="C2144" s="29"/>
      <c r="D2144" s="30" t="str">
        <f aca="false">CONCATENATE(E2144,", ",F2144,", кв-ры: ",H2144,", агр: ",I2144,", ",W2144)</f>
        <v>, , кв-ры: 3,13,23,33,43,53,, агр: Военнослужащие «2.18», и.или новый дом, </v>
      </c>
      <c r="E2144" s="31"/>
      <c r="F2144" s="31"/>
      <c r="G2144" s="31"/>
      <c r="H2144" s="31" t="s">
        <v>79</v>
      </c>
      <c r="I2144" s="32" t="s">
        <v>319</v>
      </c>
      <c r="J2144" s="4"/>
      <c r="K2144" s="46"/>
      <c r="L2144" s="34" t="str">
        <f aca="false">IF(ISBLANK(K2144),"a","b")</f>
        <v>a</v>
      </c>
      <c r="M2144" s="34" t="str">
        <f aca="false">IF(ISBLANK(B2144),"",IF(L2144="b",K2144,IF(L2144="a","")))</f>
        <v/>
      </c>
      <c r="N2144" s="35" t="n">
        <f aca="false">IF(ISBLANK(B2144),"",IF( ISBLANK(K2144), , IF( ISBLANK(O2144), 1,) ))</f>
        <v>0</v>
      </c>
      <c r="O2144" s="44"/>
      <c r="P2144" s="37" t="str">
        <f aca="false">IF(ISBLANK(O2144),"a","b")</f>
        <v>a</v>
      </c>
      <c r="Q2144" s="34" t="str">
        <f aca="false">IF(ISBLANK(B2144),"",IF(P2144="b",O2144,IF(P2144="a","")))</f>
        <v/>
      </c>
      <c r="R2144" s="35" t="n">
        <f aca="false">IF(ISBLANK(B2144),"",IF( ISBLANK(O2144), , 1))</f>
        <v>0</v>
      </c>
      <c r="S2144" s="38" t="str">
        <f aca="true">IF(ISBLANK(B2144),"",IF( ISBLANK(K2144), "" , IF( ISBLANK(O2144), (TODAY()-K2144)/365, (O2144-K2144)/365)) )</f>
        <v/>
      </c>
      <c r="T2144" s="38" t="str">
        <f aca="false">IF(ISBLANK(B2144),"",IF( ISBLANK(K2144), "" , IF( ISBLANK(O2144), ($Z$41-K2144)/365, (O2144-K2144)/365)) )</f>
        <v/>
      </c>
      <c r="U2144" s="38" t="str">
        <f aca="true">IF(ISBLANK(B2144),"",IF( ISBLANK(O2144), "", (TODAY()-O2144)/365))</f>
        <v/>
      </c>
      <c r="V2144" s="38" t="str">
        <f aca="false">IF(ISBLANK(B2144),"",IF( ISBLANK(O2144), "", ($Z$41-O2144)/365))</f>
        <v/>
      </c>
    </row>
    <row r="2145" customFormat="false" ht="15" hidden="false" customHeight="false" outlineLevel="0" collapsed="false">
      <c r="A2145" s="1" t="n">
        <v>2149</v>
      </c>
      <c r="B2145" s="28" t="n">
        <v>1342</v>
      </c>
      <c r="C2145" s="29"/>
      <c r="D2145" s="30" t="str">
        <f aca="false">CONCATENATE(E2145,", ",F2145,", кв-ры: ",H2145,", агр: ",I2145,", ",W2145)</f>
        <v>, , кв-ры: 4,14,24,34,44,54,, агр: Военнослужащие «2.18», и.или новый дом, </v>
      </c>
      <c r="E2145" s="31"/>
      <c r="F2145" s="31"/>
      <c r="G2145" s="31"/>
      <c r="H2145" s="31" t="s">
        <v>80</v>
      </c>
      <c r="I2145" s="32" t="s">
        <v>319</v>
      </c>
      <c r="J2145" s="4"/>
      <c r="K2145" s="46"/>
      <c r="L2145" s="34" t="str">
        <f aca="false">IF(ISBLANK(K2145),"a","b")</f>
        <v>a</v>
      </c>
      <c r="M2145" s="34" t="str">
        <f aca="false">IF(ISBLANK(B2145),"",IF(L2145="b",K2145,IF(L2145="a","")))</f>
        <v/>
      </c>
      <c r="N2145" s="35" t="n">
        <f aca="false">IF(ISBLANK(B2145),"",IF( ISBLANK(K2145), , IF( ISBLANK(O2145), 1,) ))</f>
        <v>0</v>
      </c>
      <c r="O2145" s="44"/>
      <c r="P2145" s="37" t="str">
        <f aca="false">IF(ISBLANK(O2145),"a","b")</f>
        <v>a</v>
      </c>
      <c r="Q2145" s="34" t="str">
        <f aca="false">IF(ISBLANK(B2145),"",IF(P2145="b",O2145,IF(P2145="a","")))</f>
        <v/>
      </c>
      <c r="R2145" s="35" t="n">
        <f aca="false">IF(ISBLANK(B2145),"",IF( ISBLANK(O2145), , 1))</f>
        <v>0</v>
      </c>
      <c r="S2145" s="38" t="str">
        <f aca="true">IF(ISBLANK(B2145),"",IF( ISBLANK(K2145), "" , IF( ISBLANK(O2145), (TODAY()-K2145)/365, (O2145-K2145)/365)) )</f>
        <v/>
      </c>
      <c r="T2145" s="38" t="str">
        <f aca="false">IF(ISBLANK(B2145),"",IF( ISBLANK(K2145), "" , IF( ISBLANK(O2145), ($Z$41-K2145)/365, (O2145-K2145)/365)) )</f>
        <v/>
      </c>
      <c r="U2145" s="38" t="str">
        <f aca="true">IF(ISBLANK(B2145),"",IF( ISBLANK(O2145), "", (TODAY()-O2145)/365))</f>
        <v/>
      </c>
      <c r="V2145" s="38" t="str">
        <f aca="false">IF(ISBLANK(B2145),"",IF( ISBLANK(O2145), "", ($Z$41-O2145)/365))</f>
        <v/>
      </c>
    </row>
    <row r="2146" customFormat="false" ht="15" hidden="false" customHeight="false" outlineLevel="0" collapsed="false">
      <c r="A2146" s="1" t="n">
        <v>2150</v>
      </c>
      <c r="B2146" s="28" t="n">
        <v>1343</v>
      </c>
      <c r="C2146" s="29"/>
      <c r="D2146" s="30" t="str">
        <f aca="false">CONCATENATE(E2146,", ",F2146,", кв-ры: ",H2146,", агр: ",I2146,", ",W2146)</f>
        <v>, , кв-ры: 5,15,25,35,45,55,, агр: Военнослужащие «2.18», и.или новый дом, </v>
      </c>
      <c r="E2146" s="31"/>
      <c r="F2146" s="31"/>
      <c r="G2146" s="31"/>
      <c r="H2146" s="31" t="s">
        <v>54</v>
      </c>
      <c r="I2146" s="32" t="s">
        <v>319</v>
      </c>
      <c r="J2146" s="4"/>
      <c r="K2146" s="46"/>
      <c r="L2146" s="34" t="str">
        <f aca="false">IF(ISBLANK(K2146),"a","b")</f>
        <v>a</v>
      </c>
      <c r="M2146" s="34" t="str">
        <f aca="false">IF(ISBLANK(B2146),"",IF(L2146="b",K2146,IF(L2146="a","")))</f>
        <v/>
      </c>
      <c r="N2146" s="35" t="n">
        <f aca="false">IF(ISBLANK(B2146),"",IF( ISBLANK(K2146), , IF( ISBLANK(O2146), 1,) ))</f>
        <v>0</v>
      </c>
      <c r="O2146" s="44"/>
      <c r="P2146" s="37" t="str">
        <f aca="false">IF(ISBLANK(O2146),"a","b")</f>
        <v>a</v>
      </c>
      <c r="Q2146" s="34" t="str">
        <f aca="false">IF(ISBLANK(B2146),"",IF(P2146="b",O2146,IF(P2146="a","")))</f>
        <v/>
      </c>
      <c r="R2146" s="35" t="n">
        <f aca="false">IF(ISBLANK(B2146),"",IF( ISBLANK(O2146), , 1))</f>
        <v>0</v>
      </c>
      <c r="S2146" s="38" t="str">
        <f aca="true">IF(ISBLANK(B2146),"",IF( ISBLANK(K2146), "" , IF( ISBLANK(O2146), (TODAY()-K2146)/365, (O2146-K2146)/365)) )</f>
        <v/>
      </c>
      <c r="T2146" s="38" t="str">
        <f aca="false">IF(ISBLANK(B2146),"",IF( ISBLANK(K2146), "" , IF( ISBLANK(O2146), ($Z$41-K2146)/365, (O2146-K2146)/365)) )</f>
        <v/>
      </c>
      <c r="U2146" s="38" t="str">
        <f aca="true">IF(ISBLANK(B2146),"",IF( ISBLANK(O2146), "", (TODAY()-O2146)/365))</f>
        <v/>
      </c>
      <c r="V2146" s="38" t="str">
        <f aca="false">IF(ISBLANK(B2146),"",IF( ISBLANK(O2146), "", ($Z$41-O2146)/365))</f>
        <v/>
      </c>
    </row>
    <row r="2147" customFormat="false" ht="15" hidden="false" customHeight="false" outlineLevel="0" collapsed="false">
      <c r="A2147" s="1" t="n">
        <v>2151</v>
      </c>
      <c r="B2147" s="28" t="n">
        <v>1344</v>
      </c>
      <c r="C2147" s="29"/>
      <c r="D2147" s="30" t="str">
        <f aca="false">CONCATENATE(E2147,", ",F2147,", кв-ры: ",H2147,", агр: ",I2147,", ",W2147)</f>
        <v>, , кв-ры: 6,16,26,36,46,56,, агр: Военнослужащие «2.18», и.или новый дом, </v>
      </c>
      <c r="E2147" s="31"/>
      <c r="F2147" s="31"/>
      <c r="G2147" s="31"/>
      <c r="H2147" s="31" t="s">
        <v>55</v>
      </c>
      <c r="I2147" s="32" t="s">
        <v>319</v>
      </c>
      <c r="J2147" s="4"/>
      <c r="K2147" s="46"/>
      <c r="L2147" s="34" t="str">
        <f aca="false">IF(ISBLANK(K2147),"a","b")</f>
        <v>a</v>
      </c>
      <c r="M2147" s="34" t="str">
        <f aca="false">IF(ISBLANK(B2147),"",IF(L2147="b",K2147,IF(L2147="a","")))</f>
        <v/>
      </c>
      <c r="N2147" s="35" t="n">
        <f aca="false">IF(ISBLANK(B2147),"",IF( ISBLANK(K2147), , IF( ISBLANK(O2147), 1,) ))</f>
        <v>0</v>
      </c>
      <c r="O2147" s="44"/>
      <c r="P2147" s="37" t="str">
        <f aca="false">IF(ISBLANK(O2147),"a","b")</f>
        <v>a</v>
      </c>
      <c r="Q2147" s="34" t="str">
        <f aca="false">IF(ISBLANK(B2147),"",IF(P2147="b",O2147,IF(P2147="a","")))</f>
        <v/>
      </c>
      <c r="R2147" s="35" t="n">
        <f aca="false">IF(ISBLANK(B2147),"",IF( ISBLANK(O2147), , 1))</f>
        <v>0</v>
      </c>
      <c r="S2147" s="38" t="str">
        <f aca="true">IF(ISBLANK(B2147),"",IF( ISBLANK(K2147), "" , IF( ISBLANK(O2147), (TODAY()-K2147)/365, (O2147-K2147)/365)) )</f>
        <v/>
      </c>
      <c r="T2147" s="38" t="str">
        <f aca="false">IF(ISBLANK(B2147),"",IF( ISBLANK(K2147), "" , IF( ISBLANK(O2147), ($Z$41-K2147)/365, (O2147-K2147)/365)) )</f>
        <v/>
      </c>
      <c r="U2147" s="38" t="str">
        <f aca="true">IF(ISBLANK(B2147),"",IF( ISBLANK(O2147), "", (TODAY()-O2147)/365))</f>
        <v/>
      </c>
      <c r="V2147" s="38" t="str">
        <f aca="false">IF(ISBLANK(B2147),"",IF( ISBLANK(O2147), "", ($Z$41-O2147)/365))</f>
        <v/>
      </c>
    </row>
    <row r="2148" customFormat="false" ht="15" hidden="false" customHeight="false" outlineLevel="0" collapsed="false">
      <c r="A2148" s="1" t="n">
        <v>2152</v>
      </c>
      <c r="B2148" s="28" t="n">
        <v>1345</v>
      </c>
      <c r="C2148" s="29"/>
      <c r="D2148" s="30" t="str">
        <f aca="false">CONCATENATE(E2148,", ",F2148,", кв-ры: ",H2148,", агр: ",I2148,", ",W2148)</f>
        <v>, , кв-ры: 7,17,27,37,47,57,, агр: Военнослужащие «2.18», и.или новый дом, </v>
      </c>
      <c r="E2148" s="31"/>
      <c r="F2148" s="31"/>
      <c r="G2148" s="31"/>
      <c r="H2148" s="31" t="s">
        <v>56</v>
      </c>
      <c r="I2148" s="32" t="s">
        <v>319</v>
      </c>
      <c r="J2148" s="4"/>
      <c r="K2148" s="46"/>
      <c r="L2148" s="34" t="str">
        <f aca="false">IF(ISBLANK(K2148),"a","b")</f>
        <v>a</v>
      </c>
      <c r="M2148" s="34" t="str">
        <f aca="false">IF(ISBLANK(B2148),"",IF(L2148="b",K2148,IF(L2148="a","")))</f>
        <v/>
      </c>
      <c r="N2148" s="35" t="n">
        <f aca="false">IF(ISBLANK(B2148),"",IF( ISBLANK(K2148), , IF( ISBLANK(O2148), 1,) ))</f>
        <v>0</v>
      </c>
      <c r="O2148" s="44"/>
      <c r="P2148" s="37" t="str">
        <f aca="false">IF(ISBLANK(O2148),"a","b")</f>
        <v>a</v>
      </c>
      <c r="Q2148" s="34" t="str">
        <f aca="false">IF(ISBLANK(B2148),"",IF(P2148="b",O2148,IF(P2148="a","")))</f>
        <v/>
      </c>
      <c r="R2148" s="35" t="n">
        <f aca="false">IF(ISBLANK(B2148),"",IF( ISBLANK(O2148), , 1))</f>
        <v>0</v>
      </c>
      <c r="S2148" s="38" t="str">
        <f aca="true">IF(ISBLANK(B2148),"",IF( ISBLANK(K2148), "" , IF( ISBLANK(O2148), (TODAY()-K2148)/365, (O2148-K2148)/365)) )</f>
        <v/>
      </c>
      <c r="T2148" s="38" t="str">
        <f aca="false">IF(ISBLANK(B2148),"",IF( ISBLANK(K2148), "" , IF( ISBLANK(O2148), ($Z$41-K2148)/365, (O2148-K2148)/365)) )</f>
        <v/>
      </c>
      <c r="U2148" s="38" t="str">
        <f aca="true">IF(ISBLANK(B2148),"",IF( ISBLANK(O2148), "", (TODAY()-O2148)/365))</f>
        <v/>
      </c>
      <c r="V2148" s="38" t="str">
        <f aca="false">IF(ISBLANK(B2148),"",IF( ISBLANK(O2148), "", ($Z$41-O2148)/365))</f>
        <v/>
      </c>
    </row>
    <row r="2149" customFormat="false" ht="15" hidden="false" customHeight="false" outlineLevel="0" collapsed="false">
      <c r="A2149" s="1" t="n">
        <v>2153</v>
      </c>
      <c r="B2149" s="28" t="n">
        <v>1346</v>
      </c>
      <c r="C2149" s="29"/>
      <c r="D2149" s="30" t="str">
        <f aca="false">CONCATENATE(E2149,", ",F2149,", кв-ры: ",H2149,", агр: ",I2149,", ",W2149)</f>
        <v>, , кв-ры: 8,18,28,38,48,58,, агр: Военнослужащие «2.18», и.или новый дом, </v>
      </c>
      <c r="E2149" s="31"/>
      <c r="F2149" s="31"/>
      <c r="G2149" s="31"/>
      <c r="H2149" s="31" t="s">
        <v>57</v>
      </c>
      <c r="I2149" s="32" t="s">
        <v>319</v>
      </c>
      <c r="J2149" s="4"/>
      <c r="K2149" s="46"/>
      <c r="L2149" s="34" t="str">
        <f aca="false">IF(ISBLANK(K2149),"a","b")</f>
        <v>a</v>
      </c>
      <c r="M2149" s="34" t="str">
        <f aca="false">IF(ISBLANK(B2149),"",IF(L2149="b",K2149,IF(L2149="a","")))</f>
        <v/>
      </c>
      <c r="N2149" s="35" t="n">
        <f aca="false">IF(ISBLANK(B2149),"",IF( ISBLANK(K2149), , IF( ISBLANK(O2149), 1,) ))</f>
        <v>0</v>
      </c>
      <c r="O2149" s="44"/>
      <c r="P2149" s="37" t="str">
        <f aca="false">IF(ISBLANK(O2149),"a","b")</f>
        <v>a</v>
      </c>
      <c r="Q2149" s="34" t="str">
        <f aca="false">IF(ISBLANK(B2149),"",IF(P2149="b",O2149,IF(P2149="a","")))</f>
        <v/>
      </c>
      <c r="R2149" s="35" t="n">
        <f aca="false">IF(ISBLANK(B2149),"",IF( ISBLANK(O2149), , 1))</f>
        <v>0</v>
      </c>
      <c r="S2149" s="38" t="str">
        <f aca="true">IF(ISBLANK(B2149),"",IF( ISBLANK(K2149), "" , IF( ISBLANK(O2149), (TODAY()-K2149)/365, (O2149-K2149)/365)) )</f>
        <v/>
      </c>
      <c r="T2149" s="38" t="str">
        <f aca="false">IF(ISBLANK(B2149),"",IF( ISBLANK(K2149), "" , IF( ISBLANK(O2149), ($Z$41-K2149)/365, (O2149-K2149)/365)) )</f>
        <v/>
      </c>
      <c r="U2149" s="38" t="str">
        <f aca="true">IF(ISBLANK(B2149),"",IF( ISBLANK(O2149), "", (TODAY()-O2149)/365))</f>
        <v/>
      </c>
      <c r="V2149" s="38" t="str">
        <f aca="false">IF(ISBLANK(B2149),"",IF( ISBLANK(O2149), "", ($Z$41-O2149)/365))</f>
        <v/>
      </c>
    </row>
    <row r="2150" customFormat="false" ht="15" hidden="false" customHeight="false" outlineLevel="0" collapsed="false">
      <c r="A2150" s="1" t="n">
        <v>2154</v>
      </c>
      <c r="B2150" s="28" t="n">
        <v>1347</v>
      </c>
      <c r="C2150" s="29"/>
      <c r="D2150" s="30" t="str">
        <f aca="false">CONCATENATE(E2150,", ",F2150,", кв-ры: ",H2150,", агр: ",I2150,", ",W2150)</f>
        <v>, , кв-ры: 9,19,29,39,49,59,, агр: Военнослужащие «2.18», и.или новый дом, </v>
      </c>
      <c r="E2150" s="31"/>
      <c r="F2150" s="31"/>
      <c r="G2150" s="31"/>
      <c r="H2150" s="31" t="s">
        <v>58</v>
      </c>
      <c r="I2150" s="32" t="s">
        <v>319</v>
      </c>
      <c r="J2150" s="4"/>
      <c r="K2150" s="46"/>
      <c r="L2150" s="34" t="str">
        <f aca="false">IF(ISBLANK(K2150),"a","b")</f>
        <v>a</v>
      </c>
      <c r="M2150" s="34" t="str">
        <f aca="false">IF(ISBLANK(B2150),"",IF(L2150="b",K2150,IF(L2150="a","")))</f>
        <v/>
      </c>
      <c r="N2150" s="35" t="n">
        <f aca="false">IF(ISBLANK(B2150),"",IF( ISBLANK(K2150), , IF( ISBLANK(O2150), 1,) ))</f>
        <v>0</v>
      </c>
      <c r="O2150" s="44"/>
      <c r="P2150" s="37" t="str">
        <f aca="false">IF(ISBLANK(O2150),"a","b")</f>
        <v>a</v>
      </c>
      <c r="Q2150" s="34" t="str">
        <f aca="false">IF(ISBLANK(B2150),"",IF(P2150="b",O2150,IF(P2150="a","")))</f>
        <v/>
      </c>
      <c r="R2150" s="35" t="n">
        <f aca="false">IF(ISBLANK(B2150),"",IF( ISBLANK(O2150), , 1))</f>
        <v>0</v>
      </c>
      <c r="S2150" s="38" t="str">
        <f aca="true">IF(ISBLANK(B2150),"",IF( ISBLANK(K2150), "" , IF( ISBLANK(O2150), (TODAY()-K2150)/365, (O2150-K2150)/365)) )</f>
        <v/>
      </c>
      <c r="T2150" s="38" t="str">
        <f aca="false">IF(ISBLANK(B2150),"",IF( ISBLANK(K2150), "" , IF( ISBLANK(O2150), ($Z$41-K2150)/365, (O2150-K2150)/365)) )</f>
        <v/>
      </c>
      <c r="U2150" s="38" t="str">
        <f aca="true">IF(ISBLANK(B2150),"",IF( ISBLANK(O2150), "", (TODAY()-O2150)/365))</f>
        <v/>
      </c>
      <c r="V2150" s="38" t="str">
        <f aca="false">IF(ISBLANK(B2150),"",IF( ISBLANK(O2150), "", ($Z$41-O2150)/365))</f>
        <v/>
      </c>
    </row>
    <row r="2151" customFormat="false" ht="15" hidden="false" customHeight="false" outlineLevel="0" collapsed="false">
      <c r="A2151" s="1" t="n">
        <v>2155</v>
      </c>
      <c r="B2151" s="28" t="n">
        <v>1348</v>
      </c>
      <c r="C2151" s="29"/>
      <c r="D2151" s="30" t="str">
        <f aca="false">CONCATENATE(E2151,", ",F2151,", кв-ры: ",H2151,", агр: ",I2151,", ",W2151)</f>
        <v>, , кв-ры: 10,20,30,40,50,60,, агр: Военнослужащие «2.18», и.или новый дом, </v>
      </c>
      <c r="E2151" s="31"/>
      <c r="F2151" s="31"/>
      <c r="G2151" s="31"/>
      <c r="H2151" s="31" t="s">
        <v>59</v>
      </c>
      <c r="I2151" s="32" t="s">
        <v>319</v>
      </c>
      <c r="J2151" s="4"/>
      <c r="K2151" s="46"/>
      <c r="L2151" s="34" t="str">
        <f aca="false">IF(ISBLANK(K2151),"a","b")</f>
        <v>a</v>
      </c>
      <c r="M2151" s="34" t="str">
        <f aca="false">IF(ISBLANK(B2151),"",IF(L2151="b",K2151,IF(L2151="a","")))</f>
        <v/>
      </c>
      <c r="N2151" s="35" t="n">
        <f aca="false">IF(ISBLANK(B2151),"",IF( ISBLANK(K2151), , IF( ISBLANK(O2151), 1,) ))</f>
        <v>0</v>
      </c>
      <c r="O2151" s="44"/>
      <c r="P2151" s="37" t="str">
        <f aca="false">IF(ISBLANK(O2151),"a","b")</f>
        <v>a</v>
      </c>
      <c r="Q2151" s="34" t="str">
        <f aca="false">IF(ISBLANK(B2151),"",IF(P2151="b",O2151,IF(P2151="a","")))</f>
        <v/>
      </c>
      <c r="R2151" s="35" t="n">
        <f aca="false">IF(ISBLANK(B2151),"",IF( ISBLANK(O2151), , 1))</f>
        <v>0</v>
      </c>
      <c r="S2151" s="38" t="str">
        <f aca="true">IF(ISBLANK(B2151),"",IF( ISBLANK(K2151), "" , IF( ISBLANK(O2151), (TODAY()-K2151)/365, (O2151-K2151)/365)) )</f>
        <v/>
      </c>
      <c r="T2151" s="38" t="str">
        <f aca="false">IF(ISBLANK(B2151),"",IF( ISBLANK(K2151), "" , IF( ISBLANK(O2151), ($Z$41-K2151)/365, (O2151-K2151)/365)) )</f>
        <v/>
      </c>
      <c r="U2151" s="38" t="str">
        <f aca="true">IF(ISBLANK(B2151),"",IF( ISBLANK(O2151), "", (TODAY()-O2151)/365))</f>
        <v/>
      </c>
      <c r="V2151" s="38" t="str">
        <f aca="false">IF(ISBLANK(B2151),"",IF( ISBLANK(O2151), "", ($Z$41-O2151)/365))</f>
        <v/>
      </c>
    </row>
    <row r="2152" customFormat="false" ht="15" hidden="false" customHeight="false" outlineLevel="0" collapsed="false">
      <c r="A2152" s="1" t="n">
        <v>2156</v>
      </c>
      <c r="B2152" s="28" t="n">
        <v>1349</v>
      </c>
      <c r="C2152" s="29" t="n">
        <v>45</v>
      </c>
      <c r="D2152" s="30" t="str">
        <f aca="false">CONCATENATE(E2152,", ",F2152,", кв-ры: ",H2152,", агр: ",I2152,", ",W2152)</f>
        <v> Гоголя, 40а, кв-ры: , агр: , </v>
      </c>
      <c r="E2152" s="31" t="s">
        <v>298</v>
      </c>
      <c r="F2152" s="31" t="s">
        <v>320</v>
      </c>
      <c r="G2152" s="31"/>
      <c r="H2152" s="31"/>
      <c r="I2152" s="32"/>
      <c r="J2152" s="4"/>
      <c r="K2152" s="46"/>
      <c r="L2152" s="34" t="str">
        <f aca="false">IF(ISBLANK(K2152),"a","b")</f>
        <v>a</v>
      </c>
      <c r="M2152" s="34" t="str">
        <f aca="false">IF(ISBLANK(B2152),"",IF(L2152="b",K2152,IF(L2152="a","")))</f>
        <v/>
      </c>
      <c r="N2152" s="35" t="n">
        <f aca="false">IF(ISBLANK(B2152),"",IF( ISBLANK(K2152), , IF( ISBLANK(O2152), 1,) ))</f>
        <v>0</v>
      </c>
      <c r="O2152" s="44"/>
      <c r="P2152" s="37" t="str">
        <f aca="false">IF(ISBLANK(O2152),"a","b")</f>
        <v>a</v>
      </c>
      <c r="Q2152" s="34" t="str">
        <f aca="false">IF(ISBLANK(B2152),"",IF(P2152="b",O2152,IF(P2152="a","")))</f>
        <v/>
      </c>
      <c r="R2152" s="35" t="n">
        <f aca="false">IF(ISBLANK(B2152),"",IF( ISBLANK(O2152), , 1))</f>
        <v>0</v>
      </c>
      <c r="S2152" s="38" t="str">
        <f aca="true">IF(ISBLANK(B2152),"",IF( ISBLANK(K2152), "" , IF( ISBLANK(O2152), (TODAY()-K2152)/365, (O2152-K2152)/365)) )</f>
        <v/>
      </c>
      <c r="T2152" s="38" t="str">
        <f aca="false">IF(ISBLANK(B2152),"",IF( ISBLANK(K2152), "" , IF( ISBLANK(O2152), ($Z$41-K2152)/365, (O2152-K2152)/365)) )</f>
        <v/>
      </c>
      <c r="U2152" s="38" t="str">
        <f aca="true">IF(ISBLANK(B2152),"",IF( ISBLANK(O2152), "", (TODAY()-O2152)/365))</f>
        <v/>
      </c>
      <c r="V2152" s="38" t="str">
        <f aca="false">IF(ISBLANK(B2152),"",IF( ISBLANK(O2152), "", ($Z$41-O2152)/365))</f>
        <v/>
      </c>
    </row>
    <row r="2153" customFormat="false" ht="15" hidden="false" customHeight="false" outlineLevel="0" collapsed="false">
      <c r="A2153" s="1" t="n">
        <v>2157</v>
      </c>
      <c r="B2153" s="28" t="n">
        <v>1350</v>
      </c>
      <c r="C2153" s="29" t="n">
        <v>46</v>
      </c>
      <c r="D2153" s="30" t="str">
        <f aca="false">CONCATENATE(E2153,", ",F2153,", кв-ры: ",H2153,", агр: ",I2153,", ",W2153)</f>
        <v> Гоголя, 42а, кв-ры: , агр: , </v>
      </c>
      <c r="E2153" s="31" t="s">
        <v>298</v>
      </c>
      <c r="F2153" s="31" t="s">
        <v>321</v>
      </c>
      <c r="G2153" s="31"/>
      <c r="H2153" s="31"/>
      <c r="I2153" s="32"/>
      <c r="J2153" s="4"/>
      <c r="K2153" s="46"/>
      <c r="L2153" s="34" t="str">
        <f aca="false">IF(ISBLANK(K2153),"a","b")</f>
        <v>a</v>
      </c>
      <c r="M2153" s="34" t="str">
        <f aca="false">IF(ISBLANK(B2153),"",IF(L2153="b",K2153,IF(L2153="a","")))</f>
        <v/>
      </c>
      <c r="N2153" s="35" t="n">
        <f aca="false">IF(ISBLANK(B2153),"",IF( ISBLANK(K2153), , IF( ISBLANK(O2153), 1,) ))</f>
        <v>0</v>
      </c>
      <c r="O2153" s="44"/>
      <c r="P2153" s="37" t="str">
        <f aca="false">IF(ISBLANK(O2153),"a","b")</f>
        <v>a</v>
      </c>
      <c r="Q2153" s="34" t="str">
        <f aca="false">IF(ISBLANK(B2153),"",IF(P2153="b",O2153,IF(P2153="a","")))</f>
        <v/>
      </c>
      <c r="R2153" s="35" t="n">
        <f aca="false">IF(ISBLANK(B2153),"",IF( ISBLANK(O2153), , 1))</f>
        <v>0</v>
      </c>
      <c r="S2153" s="38" t="str">
        <f aca="true">IF(ISBLANK(B2153),"",IF( ISBLANK(K2153), "" , IF( ISBLANK(O2153), (TODAY()-K2153)/365, (O2153-K2153)/365)) )</f>
        <v/>
      </c>
      <c r="T2153" s="38" t="str">
        <f aca="false">IF(ISBLANK(B2153),"",IF( ISBLANK(K2153), "" , IF( ISBLANK(O2153), ($Z$41-K2153)/365, (O2153-K2153)/365)) )</f>
        <v/>
      </c>
      <c r="U2153" s="38" t="str">
        <f aca="true">IF(ISBLANK(B2153),"",IF( ISBLANK(O2153), "", (TODAY()-O2153)/365))</f>
        <v/>
      </c>
      <c r="V2153" s="38" t="str">
        <f aca="false">IF(ISBLANK(B2153),"",IF( ISBLANK(O2153), "", ($Z$41-O2153)/365))</f>
        <v/>
      </c>
    </row>
    <row r="2154" customFormat="false" ht="15" hidden="false" customHeight="false" outlineLevel="0" collapsed="false">
      <c r="A2154" s="1" t="n">
        <v>2158</v>
      </c>
      <c r="B2154" s="28" t="n">
        <v>1351</v>
      </c>
      <c r="C2154" s="29" t="n">
        <v>1</v>
      </c>
      <c r="D2154" s="30" t="str">
        <f aca="false">CONCATENATE(E2154,", ",F2154,", кв-ры: ",H2154,", агр: ",I2154,", ",W2154)</f>
        <v> Железнодорожная, 2, кв-ры: , агр: , </v>
      </c>
      <c r="E2154" s="31" t="s">
        <v>322</v>
      </c>
      <c r="F2154" s="31" t="n">
        <v>2</v>
      </c>
      <c r="G2154" s="31"/>
      <c r="H2154" s="31"/>
      <c r="I2154" s="32"/>
      <c r="J2154" s="4"/>
      <c r="K2154" s="46"/>
      <c r="L2154" s="34" t="str">
        <f aca="false">IF(ISBLANK(K2154),"a","b")</f>
        <v>a</v>
      </c>
      <c r="M2154" s="34" t="str">
        <f aca="false">IF(ISBLANK(B2154),"",IF(L2154="b",K2154,IF(L2154="a","")))</f>
        <v/>
      </c>
      <c r="N2154" s="35" t="n">
        <f aca="false">IF(ISBLANK(B2154),"",IF( ISBLANK(K2154), , IF( ISBLANK(O2154), 1,) ))</f>
        <v>0</v>
      </c>
      <c r="O2154" s="44"/>
      <c r="P2154" s="37" t="str">
        <f aca="false">IF(ISBLANK(O2154),"a","b")</f>
        <v>a</v>
      </c>
      <c r="Q2154" s="34" t="str">
        <f aca="false">IF(ISBLANK(B2154),"",IF(P2154="b",O2154,IF(P2154="a","")))</f>
        <v/>
      </c>
      <c r="R2154" s="35" t="n">
        <f aca="false">IF(ISBLANK(B2154),"",IF( ISBLANK(O2154), , 1))</f>
        <v>0</v>
      </c>
      <c r="S2154" s="38" t="str">
        <f aca="true">IF(ISBLANK(B2154),"",IF( ISBLANK(K2154), "" , IF( ISBLANK(O2154), (TODAY()-K2154)/365, (O2154-K2154)/365)) )</f>
        <v/>
      </c>
      <c r="T2154" s="38" t="str">
        <f aca="false">IF(ISBLANK(B2154),"",IF( ISBLANK(K2154), "" , IF( ISBLANK(O2154), ($Z$41-K2154)/365, (O2154-K2154)/365)) )</f>
        <v/>
      </c>
      <c r="U2154" s="38" t="str">
        <f aca="true">IF(ISBLANK(B2154),"",IF( ISBLANK(O2154), "", (TODAY()-O2154)/365))</f>
        <v/>
      </c>
      <c r="V2154" s="38" t="str">
        <f aca="false">IF(ISBLANK(B2154),"",IF( ISBLANK(O2154), "", ($Z$41-O2154)/365))</f>
        <v/>
      </c>
    </row>
    <row r="2155" customFormat="false" ht="15" hidden="false" customHeight="false" outlineLevel="0" collapsed="false">
      <c r="A2155" s="1" t="n">
        <v>2159</v>
      </c>
      <c r="B2155" s="28" t="n">
        <v>1352</v>
      </c>
      <c r="C2155" s="29" t="n">
        <v>2</v>
      </c>
      <c r="D2155" s="30" t="str">
        <f aca="false">CONCATENATE(E2155,", ",F2155,", кв-ры: ",H2155,", агр: ",I2155,", ",W2155)</f>
        <v> Железнодорожная, 6, кв-ры: 1, агр: , </v>
      </c>
      <c r="E2155" s="31" t="s">
        <v>322</v>
      </c>
      <c r="F2155" s="31" t="n">
        <v>6</v>
      </c>
      <c r="G2155" s="31" t="n">
        <v>2</v>
      </c>
      <c r="H2155" s="31" t="n">
        <v>1</v>
      </c>
      <c r="I2155" s="32"/>
      <c r="J2155" s="4"/>
      <c r="K2155" s="46"/>
      <c r="L2155" s="34" t="str">
        <f aca="false">IF(ISBLANK(K2155),"a","b")</f>
        <v>a</v>
      </c>
      <c r="M2155" s="34" t="str">
        <f aca="false">IF(ISBLANK(B2155),"",IF(L2155="b",K2155,IF(L2155="a","")))</f>
        <v/>
      </c>
      <c r="N2155" s="35" t="n">
        <f aca="false">IF(ISBLANK(B2155),"",IF( ISBLANK(K2155), , IF( ISBLANK(O2155), 1,) ))</f>
        <v>0</v>
      </c>
      <c r="O2155" s="44"/>
      <c r="P2155" s="37" t="str">
        <f aca="false">IF(ISBLANK(O2155),"a","b")</f>
        <v>a</v>
      </c>
      <c r="Q2155" s="34" t="str">
        <f aca="false">IF(ISBLANK(B2155),"",IF(P2155="b",O2155,IF(P2155="a","")))</f>
        <v/>
      </c>
      <c r="R2155" s="35" t="n">
        <f aca="false">IF(ISBLANK(B2155),"",IF( ISBLANK(O2155), , 1))</f>
        <v>0</v>
      </c>
      <c r="S2155" s="38" t="str">
        <f aca="true">IF(ISBLANK(B2155),"",IF( ISBLANK(K2155), "" , IF( ISBLANK(O2155), (TODAY()-K2155)/365, (O2155-K2155)/365)) )</f>
        <v/>
      </c>
      <c r="T2155" s="38" t="str">
        <f aca="false">IF(ISBLANK(B2155),"",IF( ISBLANK(K2155), "" , IF( ISBLANK(O2155), ($Z$41-K2155)/365, (O2155-K2155)/365)) )</f>
        <v/>
      </c>
      <c r="U2155" s="38" t="str">
        <f aca="true">IF(ISBLANK(B2155),"",IF( ISBLANK(O2155), "", (TODAY()-O2155)/365))</f>
        <v/>
      </c>
      <c r="V2155" s="38" t="str">
        <f aca="false">IF(ISBLANK(B2155),"",IF( ISBLANK(O2155), "", ($Z$41-O2155)/365))</f>
        <v/>
      </c>
    </row>
    <row r="2156" customFormat="false" ht="15" hidden="false" customHeight="false" outlineLevel="0" collapsed="false">
      <c r="A2156" s="1" t="n">
        <v>2160</v>
      </c>
      <c r="B2156" s="28" t="n">
        <v>1353</v>
      </c>
      <c r="C2156" s="29"/>
      <c r="D2156" s="30" t="str">
        <f aca="false">CONCATENATE(E2156,", ",F2156,", кв-ры: ",H2156,", агр: ",I2156,", ",W2156)</f>
        <v>, , кв-ры: 2, агр: , </v>
      </c>
      <c r="E2156" s="31"/>
      <c r="F2156" s="31"/>
      <c r="G2156" s="31"/>
      <c r="H2156" s="31" t="n">
        <v>2</v>
      </c>
      <c r="I2156" s="32"/>
      <c r="J2156" s="4"/>
      <c r="K2156" s="46"/>
      <c r="L2156" s="34" t="str">
        <f aca="false">IF(ISBLANK(K2156),"a","b")</f>
        <v>a</v>
      </c>
      <c r="M2156" s="34" t="str">
        <f aca="false">IF(ISBLANK(B2156),"",IF(L2156="b",K2156,IF(L2156="a","")))</f>
        <v/>
      </c>
      <c r="N2156" s="35" t="n">
        <f aca="false">IF(ISBLANK(B2156),"",IF( ISBLANK(K2156), , IF( ISBLANK(O2156), 1,) ))</f>
        <v>0</v>
      </c>
      <c r="O2156" s="44"/>
      <c r="P2156" s="37" t="str">
        <f aca="false">IF(ISBLANK(O2156),"a","b")</f>
        <v>a</v>
      </c>
      <c r="Q2156" s="34" t="str">
        <f aca="false">IF(ISBLANK(B2156),"",IF(P2156="b",O2156,IF(P2156="a","")))</f>
        <v/>
      </c>
      <c r="R2156" s="35" t="n">
        <f aca="false">IF(ISBLANK(B2156),"",IF( ISBLANK(O2156), , 1))</f>
        <v>0</v>
      </c>
      <c r="S2156" s="38" t="str">
        <f aca="true">IF(ISBLANK(B2156),"",IF( ISBLANK(K2156), "" , IF( ISBLANK(O2156), (TODAY()-K2156)/365, (O2156-K2156)/365)) )</f>
        <v/>
      </c>
      <c r="T2156" s="38" t="str">
        <f aca="false">IF(ISBLANK(B2156),"",IF( ISBLANK(K2156), "" , IF( ISBLANK(O2156), ($Z$41-K2156)/365, (O2156-K2156)/365)) )</f>
        <v/>
      </c>
      <c r="U2156" s="38" t="str">
        <f aca="true">IF(ISBLANK(B2156),"",IF( ISBLANK(O2156), "", (TODAY()-O2156)/365))</f>
        <v/>
      </c>
      <c r="V2156" s="38" t="str">
        <f aca="false">IF(ISBLANK(B2156),"",IF( ISBLANK(O2156), "", ($Z$41-O2156)/365))</f>
        <v/>
      </c>
    </row>
    <row r="2157" customFormat="false" ht="15" hidden="false" customHeight="false" outlineLevel="0" collapsed="false">
      <c r="A2157" s="1" t="n">
        <v>2161</v>
      </c>
      <c r="B2157" s="28" t="n">
        <v>1354</v>
      </c>
      <c r="C2157" s="29" t="n">
        <v>3</v>
      </c>
      <c r="D2157" s="30" t="str">
        <f aca="false">CONCATENATE(E2157,", ",F2157,", кв-ры: ",H2157,", агр: ",I2157,", ",W2157)</f>
        <v> Железнодорожная, 8, кв-ры: , агр: , </v>
      </c>
      <c r="E2157" s="31" t="s">
        <v>322</v>
      </c>
      <c r="F2157" s="31" t="n">
        <v>8</v>
      </c>
      <c r="G2157" s="31"/>
      <c r="H2157" s="31"/>
      <c r="I2157" s="32"/>
      <c r="J2157" s="4"/>
      <c r="K2157" s="46"/>
      <c r="L2157" s="34" t="str">
        <f aca="false">IF(ISBLANK(K2157),"a","b")</f>
        <v>a</v>
      </c>
      <c r="M2157" s="34" t="str">
        <f aca="false">IF(ISBLANK(B2157),"",IF(L2157="b",K2157,IF(L2157="a","")))</f>
        <v/>
      </c>
      <c r="N2157" s="35" t="n">
        <f aca="false">IF(ISBLANK(B2157),"",IF( ISBLANK(K2157), , IF( ISBLANK(O2157), 1,) ))</f>
        <v>0</v>
      </c>
      <c r="O2157" s="44"/>
      <c r="P2157" s="37" t="str">
        <f aca="false">IF(ISBLANK(O2157),"a","b")</f>
        <v>a</v>
      </c>
      <c r="Q2157" s="34" t="str">
        <f aca="false">IF(ISBLANK(B2157),"",IF(P2157="b",O2157,IF(P2157="a","")))</f>
        <v/>
      </c>
      <c r="R2157" s="35" t="n">
        <f aca="false">IF(ISBLANK(B2157),"",IF( ISBLANK(O2157), , 1))</f>
        <v>0</v>
      </c>
      <c r="S2157" s="38" t="str">
        <f aca="true">IF(ISBLANK(B2157),"",IF( ISBLANK(K2157), "" , IF( ISBLANK(O2157), (TODAY()-K2157)/365, (O2157-K2157)/365)) )</f>
        <v/>
      </c>
      <c r="T2157" s="38" t="str">
        <f aca="false">IF(ISBLANK(B2157),"",IF( ISBLANK(K2157), "" , IF( ISBLANK(O2157), ($Z$41-K2157)/365, (O2157-K2157)/365)) )</f>
        <v/>
      </c>
      <c r="U2157" s="38" t="str">
        <f aca="true">IF(ISBLANK(B2157),"",IF( ISBLANK(O2157), "", (TODAY()-O2157)/365))</f>
        <v/>
      </c>
      <c r="V2157" s="38" t="str">
        <f aca="false">IF(ISBLANK(B2157),"",IF( ISBLANK(O2157), "", ($Z$41-O2157)/365))</f>
        <v/>
      </c>
    </row>
    <row r="2158" customFormat="false" ht="15" hidden="false" customHeight="false" outlineLevel="0" collapsed="false">
      <c r="A2158" s="1" t="n">
        <v>2162</v>
      </c>
      <c r="B2158" s="28" t="n">
        <v>1355</v>
      </c>
      <c r="C2158" s="29" t="n">
        <v>4</v>
      </c>
      <c r="D2158" s="30" t="str">
        <f aca="false">CONCATENATE(E2158,", ",F2158,", кв-ры: ",H2158,", агр: ",I2158,", ",W2158)</f>
        <v> Железнодорожная, 10, кв-ры: 1, агр: , </v>
      </c>
      <c r="E2158" s="31" t="s">
        <v>322</v>
      </c>
      <c r="F2158" s="31" t="n">
        <v>10</v>
      </c>
      <c r="G2158" s="31" t="n">
        <v>1</v>
      </c>
      <c r="H2158" s="31" t="n">
        <v>1</v>
      </c>
      <c r="I2158" s="32"/>
      <c r="J2158" s="4"/>
      <c r="K2158" s="46"/>
      <c r="L2158" s="34" t="str">
        <f aca="false">IF(ISBLANK(K2158),"a","b")</f>
        <v>a</v>
      </c>
      <c r="M2158" s="34" t="str">
        <f aca="false">IF(ISBLANK(B2158),"",IF(L2158="b",K2158,IF(L2158="a","")))</f>
        <v/>
      </c>
      <c r="N2158" s="35" t="n">
        <f aca="false">IF(ISBLANK(B2158),"",IF( ISBLANK(K2158), , IF( ISBLANK(O2158), 1,) ))</f>
        <v>0</v>
      </c>
      <c r="O2158" s="44"/>
      <c r="P2158" s="37" t="str">
        <f aca="false">IF(ISBLANK(O2158),"a","b")</f>
        <v>a</v>
      </c>
      <c r="Q2158" s="34" t="str">
        <f aca="false">IF(ISBLANK(B2158),"",IF(P2158="b",O2158,IF(P2158="a","")))</f>
        <v/>
      </c>
      <c r="R2158" s="35" t="n">
        <f aca="false">IF(ISBLANK(B2158),"",IF( ISBLANK(O2158), , 1))</f>
        <v>0</v>
      </c>
      <c r="S2158" s="38" t="str">
        <f aca="true">IF(ISBLANK(B2158),"",IF( ISBLANK(K2158), "" , IF( ISBLANK(O2158), (TODAY()-K2158)/365, (O2158-K2158)/365)) )</f>
        <v/>
      </c>
      <c r="T2158" s="38" t="str">
        <f aca="false">IF(ISBLANK(B2158),"",IF( ISBLANK(K2158), "" , IF( ISBLANK(O2158), ($Z$41-K2158)/365, (O2158-K2158)/365)) )</f>
        <v/>
      </c>
      <c r="U2158" s="38" t="str">
        <f aca="true">IF(ISBLANK(B2158),"",IF( ISBLANK(O2158), "", (TODAY()-O2158)/365))</f>
        <v/>
      </c>
      <c r="V2158" s="38" t="str">
        <f aca="false">IF(ISBLANK(B2158),"",IF( ISBLANK(O2158), "", ($Z$41-O2158)/365))</f>
        <v/>
      </c>
    </row>
    <row r="2159" customFormat="false" ht="15" hidden="false" customHeight="false" outlineLevel="0" collapsed="false">
      <c r="A2159" s="1" t="n">
        <v>2163</v>
      </c>
      <c r="B2159" s="28" t="n">
        <v>1356</v>
      </c>
      <c r="C2159" s="29" t="n">
        <v>5</v>
      </c>
      <c r="D2159" s="30" t="str">
        <f aca="false">CONCATENATE(E2159,", ",F2159,", кв-ры: ",H2159,", агр: ",I2159,", ",W2159)</f>
        <v> Железнодорожная, 12, кв-ры: 1, агр: , </v>
      </c>
      <c r="E2159" s="31" t="s">
        <v>322</v>
      </c>
      <c r="F2159" s="31" t="n">
        <v>12</v>
      </c>
      <c r="G2159" s="31" t="n">
        <v>1</v>
      </c>
      <c r="H2159" s="31" t="n">
        <v>1</v>
      </c>
      <c r="I2159" s="32"/>
      <c r="J2159" s="4"/>
      <c r="K2159" s="46"/>
      <c r="L2159" s="34" t="str">
        <f aca="false">IF(ISBLANK(K2159),"a","b")</f>
        <v>a</v>
      </c>
      <c r="M2159" s="34" t="str">
        <f aca="false">IF(ISBLANK(B2159),"",IF(L2159="b",K2159,IF(L2159="a","")))</f>
        <v/>
      </c>
      <c r="N2159" s="35" t="n">
        <f aca="false">IF(ISBLANK(B2159),"",IF( ISBLANK(K2159), , IF( ISBLANK(O2159), 1,) ))</f>
        <v>0</v>
      </c>
      <c r="O2159" s="44"/>
      <c r="P2159" s="37" t="str">
        <f aca="false">IF(ISBLANK(O2159),"a","b")</f>
        <v>a</v>
      </c>
      <c r="Q2159" s="34" t="str">
        <f aca="false">IF(ISBLANK(B2159),"",IF(P2159="b",O2159,IF(P2159="a","")))</f>
        <v/>
      </c>
      <c r="R2159" s="35" t="n">
        <f aca="false">IF(ISBLANK(B2159),"",IF( ISBLANK(O2159), , 1))</f>
        <v>0</v>
      </c>
      <c r="S2159" s="38" t="str">
        <f aca="true">IF(ISBLANK(B2159),"",IF( ISBLANK(K2159), "" , IF( ISBLANK(O2159), (TODAY()-K2159)/365, (O2159-K2159)/365)) )</f>
        <v/>
      </c>
      <c r="T2159" s="38" t="str">
        <f aca="false">IF(ISBLANK(B2159),"",IF( ISBLANK(K2159), "" , IF( ISBLANK(O2159), ($Z$41-K2159)/365, (O2159-K2159)/365)) )</f>
        <v/>
      </c>
      <c r="U2159" s="38" t="str">
        <f aca="true">IF(ISBLANK(B2159),"",IF( ISBLANK(O2159), "", (TODAY()-O2159)/365))</f>
        <v/>
      </c>
      <c r="V2159" s="38" t="str">
        <f aca="false">IF(ISBLANK(B2159),"",IF( ISBLANK(O2159), "", ($Z$41-O2159)/365))</f>
        <v/>
      </c>
    </row>
    <row r="2160" customFormat="false" ht="15" hidden="false" customHeight="false" outlineLevel="0" collapsed="false">
      <c r="A2160" s="1" t="n">
        <v>2164</v>
      </c>
      <c r="B2160" s="28" t="n">
        <v>1357</v>
      </c>
      <c r="C2160" s="29" t="n">
        <v>6</v>
      </c>
      <c r="D2160" s="30" t="str">
        <f aca="false">CONCATENATE(E2160,", ",F2160,", кв-ры: ",H2160,", агр: ",I2160,", ",W2160)</f>
        <v> Железнодорожная, 14, кв-ры: 1, агр: , </v>
      </c>
      <c r="E2160" s="31" t="s">
        <v>322</v>
      </c>
      <c r="F2160" s="31" t="n">
        <v>14</v>
      </c>
      <c r="G2160" s="31" t="n">
        <v>2</v>
      </c>
      <c r="H2160" s="31" t="n">
        <v>1</v>
      </c>
      <c r="I2160" s="32"/>
      <c r="J2160" s="4"/>
      <c r="K2160" s="46"/>
      <c r="L2160" s="34" t="str">
        <f aca="false">IF(ISBLANK(K2160),"a","b")</f>
        <v>a</v>
      </c>
      <c r="M2160" s="34" t="str">
        <f aca="false">IF(ISBLANK(B2160),"",IF(L2160="b",K2160,IF(L2160="a","")))</f>
        <v/>
      </c>
      <c r="N2160" s="35" t="n">
        <f aca="false">IF(ISBLANK(B2160),"",IF( ISBLANK(K2160), , IF( ISBLANK(O2160), 1,) ))</f>
        <v>0</v>
      </c>
      <c r="O2160" s="44"/>
      <c r="P2160" s="37" t="str">
        <f aca="false">IF(ISBLANK(O2160),"a","b")</f>
        <v>a</v>
      </c>
      <c r="Q2160" s="34" t="str">
        <f aca="false">IF(ISBLANK(B2160),"",IF(P2160="b",O2160,IF(P2160="a","")))</f>
        <v/>
      </c>
      <c r="R2160" s="35" t="n">
        <f aca="false">IF(ISBLANK(B2160),"",IF( ISBLANK(O2160), , 1))</f>
        <v>0</v>
      </c>
      <c r="S2160" s="38" t="str">
        <f aca="true">IF(ISBLANK(B2160),"",IF( ISBLANK(K2160), "" , IF( ISBLANK(O2160), (TODAY()-K2160)/365, (O2160-K2160)/365)) )</f>
        <v/>
      </c>
      <c r="T2160" s="38" t="str">
        <f aca="false">IF(ISBLANK(B2160),"",IF( ISBLANK(K2160), "" , IF( ISBLANK(O2160), ($Z$41-K2160)/365, (O2160-K2160)/365)) )</f>
        <v/>
      </c>
      <c r="U2160" s="38" t="str">
        <f aca="true">IF(ISBLANK(B2160),"",IF( ISBLANK(O2160), "", (TODAY()-O2160)/365))</f>
        <v/>
      </c>
      <c r="V2160" s="38" t="str">
        <f aca="false">IF(ISBLANK(B2160),"",IF( ISBLANK(O2160), "", ($Z$41-O2160)/365))</f>
        <v/>
      </c>
    </row>
    <row r="2161" customFormat="false" ht="15" hidden="false" customHeight="false" outlineLevel="0" collapsed="false">
      <c r="A2161" s="1" t="n">
        <v>2165</v>
      </c>
      <c r="B2161" s="28" t="n">
        <v>1358</v>
      </c>
      <c r="C2161" s="29"/>
      <c r="D2161" s="30" t="str">
        <f aca="false">CONCATENATE(E2161,", ",F2161,", кв-ры: ",H2161,", агр: ",I2161,", ",W2161)</f>
        <v>, , кв-ры: 2, агр: , </v>
      </c>
      <c r="E2161" s="31"/>
      <c r="F2161" s="31"/>
      <c r="G2161" s="31"/>
      <c r="H2161" s="31" t="n">
        <v>2</v>
      </c>
      <c r="I2161" s="32"/>
      <c r="J2161" s="4"/>
      <c r="K2161" s="46"/>
      <c r="L2161" s="34" t="str">
        <f aca="false">IF(ISBLANK(K2161),"a","b")</f>
        <v>a</v>
      </c>
      <c r="M2161" s="34" t="str">
        <f aca="false">IF(ISBLANK(B2161),"",IF(L2161="b",K2161,IF(L2161="a","")))</f>
        <v/>
      </c>
      <c r="N2161" s="35" t="n">
        <f aca="false">IF(ISBLANK(B2161),"",IF( ISBLANK(K2161), , IF( ISBLANK(O2161), 1,) ))</f>
        <v>0</v>
      </c>
      <c r="O2161" s="44"/>
      <c r="P2161" s="37" t="str">
        <f aca="false">IF(ISBLANK(O2161),"a","b")</f>
        <v>a</v>
      </c>
      <c r="Q2161" s="34" t="str">
        <f aca="false">IF(ISBLANK(B2161),"",IF(P2161="b",O2161,IF(P2161="a","")))</f>
        <v/>
      </c>
      <c r="R2161" s="35" t="n">
        <f aca="false">IF(ISBLANK(B2161),"",IF( ISBLANK(O2161), , 1))</f>
        <v>0</v>
      </c>
      <c r="S2161" s="38" t="str">
        <f aca="true">IF(ISBLANK(B2161),"",IF( ISBLANK(K2161), "" , IF( ISBLANK(O2161), (TODAY()-K2161)/365, (O2161-K2161)/365)) )</f>
        <v/>
      </c>
      <c r="T2161" s="38" t="str">
        <f aca="false">IF(ISBLANK(B2161),"",IF( ISBLANK(K2161), "" , IF( ISBLANK(O2161), ($Z$41-K2161)/365, (O2161-K2161)/365)) )</f>
        <v/>
      </c>
      <c r="U2161" s="38" t="str">
        <f aca="true">IF(ISBLANK(B2161),"",IF( ISBLANK(O2161), "", (TODAY()-O2161)/365))</f>
        <v/>
      </c>
      <c r="V2161" s="38" t="str">
        <f aca="false">IF(ISBLANK(B2161),"",IF( ISBLANK(O2161), "", ($Z$41-O2161)/365))</f>
        <v/>
      </c>
    </row>
    <row r="2162" customFormat="false" ht="15" hidden="false" customHeight="false" outlineLevel="0" collapsed="false">
      <c r="A2162" s="1" t="n">
        <v>2166</v>
      </c>
      <c r="B2162" s="28" t="n">
        <v>1359</v>
      </c>
      <c r="C2162" s="29" t="n">
        <v>7</v>
      </c>
      <c r="D2162" s="30" t="str">
        <f aca="false">CONCATENATE(E2162,", ",F2162,", кв-ры: ",H2162,", агр: ",I2162,", ",W2162)</f>
        <v> Железнодорожная, 16, кв-ры: 1, агр: , </v>
      </c>
      <c r="E2162" s="31" t="s">
        <v>322</v>
      </c>
      <c r="F2162" s="31" t="n">
        <v>16</v>
      </c>
      <c r="G2162" s="31" t="n">
        <v>4</v>
      </c>
      <c r="H2162" s="31" t="n">
        <v>1</v>
      </c>
      <c r="I2162" s="32"/>
      <c r="J2162" s="4"/>
      <c r="K2162" s="46"/>
      <c r="L2162" s="34" t="str">
        <f aca="false">IF(ISBLANK(K2162),"a","b")</f>
        <v>a</v>
      </c>
      <c r="M2162" s="34" t="str">
        <f aca="false">IF(ISBLANK(B2162),"",IF(L2162="b",K2162,IF(L2162="a","")))</f>
        <v/>
      </c>
      <c r="N2162" s="35" t="n">
        <f aca="false">IF(ISBLANK(B2162),"",IF( ISBLANK(K2162), , IF( ISBLANK(O2162), 1,) ))</f>
        <v>0</v>
      </c>
      <c r="O2162" s="44"/>
      <c r="P2162" s="37" t="str">
        <f aca="false">IF(ISBLANK(O2162),"a","b")</f>
        <v>a</v>
      </c>
      <c r="Q2162" s="34" t="str">
        <f aca="false">IF(ISBLANK(B2162),"",IF(P2162="b",O2162,IF(P2162="a","")))</f>
        <v/>
      </c>
      <c r="R2162" s="35" t="n">
        <f aca="false">IF(ISBLANK(B2162),"",IF( ISBLANK(O2162), , 1))</f>
        <v>0</v>
      </c>
      <c r="S2162" s="38" t="str">
        <f aca="true">IF(ISBLANK(B2162),"",IF( ISBLANK(K2162), "" , IF( ISBLANK(O2162), (TODAY()-K2162)/365, (O2162-K2162)/365)) )</f>
        <v/>
      </c>
      <c r="T2162" s="38" t="str">
        <f aca="false">IF(ISBLANK(B2162),"",IF( ISBLANK(K2162), "" , IF( ISBLANK(O2162), ($Z$41-K2162)/365, (O2162-K2162)/365)) )</f>
        <v/>
      </c>
      <c r="U2162" s="38" t="str">
        <f aca="true">IF(ISBLANK(B2162),"",IF( ISBLANK(O2162), "", (TODAY()-O2162)/365))</f>
        <v/>
      </c>
      <c r="V2162" s="38" t="str">
        <f aca="false">IF(ISBLANK(B2162),"",IF( ISBLANK(O2162), "", ($Z$41-O2162)/365))</f>
        <v/>
      </c>
    </row>
    <row r="2163" customFormat="false" ht="15" hidden="false" customHeight="false" outlineLevel="0" collapsed="false">
      <c r="A2163" s="1" t="n">
        <v>2167</v>
      </c>
      <c r="B2163" s="28" t="n">
        <v>1360</v>
      </c>
      <c r="C2163" s="29"/>
      <c r="D2163" s="30" t="str">
        <f aca="false">CONCATENATE(E2163,", ",F2163,", кв-ры: ",H2163,", агр: ",I2163,", ",W2163)</f>
        <v>, , кв-ры: 2, агр: , </v>
      </c>
      <c r="E2163" s="31"/>
      <c r="F2163" s="31"/>
      <c r="G2163" s="31"/>
      <c r="H2163" s="31" t="n">
        <v>2</v>
      </c>
      <c r="I2163" s="32"/>
      <c r="J2163" s="4"/>
      <c r="K2163" s="46"/>
      <c r="L2163" s="34" t="str">
        <f aca="false">IF(ISBLANK(K2163),"a","b")</f>
        <v>a</v>
      </c>
      <c r="M2163" s="34" t="str">
        <f aca="false">IF(ISBLANK(B2163),"",IF(L2163="b",K2163,IF(L2163="a","")))</f>
        <v/>
      </c>
      <c r="N2163" s="35" t="n">
        <f aca="false">IF(ISBLANK(B2163),"",IF( ISBLANK(K2163), , IF( ISBLANK(O2163), 1,) ))</f>
        <v>0</v>
      </c>
      <c r="O2163" s="44"/>
      <c r="P2163" s="37" t="str">
        <f aca="false">IF(ISBLANK(O2163),"a","b")</f>
        <v>a</v>
      </c>
      <c r="Q2163" s="34" t="str">
        <f aca="false">IF(ISBLANK(B2163),"",IF(P2163="b",O2163,IF(P2163="a","")))</f>
        <v/>
      </c>
      <c r="R2163" s="35" t="n">
        <f aca="false">IF(ISBLANK(B2163),"",IF( ISBLANK(O2163), , 1))</f>
        <v>0</v>
      </c>
      <c r="S2163" s="38" t="str">
        <f aca="true">IF(ISBLANK(B2163),"",IF( ISBLANK(K2163), "" , IF( ISBLANK(O2163), (TODAY()-K2163)/365, (O2163-K2163)/365)) )</f>
        <v/>
      </c>
      <c r="T2163" s="38" t="str">
        <f aca="false">IF(ISBLANK(B2163),"",IF( ISBLANK(K2163), "" , IF( ISBLANK(O2163), ($Z$41-K2163)/365, (O2163-K2163)/365)) )</f>
        <v/>
      </c>
      <c r="U2163" s="38" t="str">
        <f aca="true">IF(ISBLANK(B2163),"",IF( ISBLANK(O2163), "", (TODAY()-O2163)/365))</f>
        <v/>
      </c>
      <c r="V2163" s="38" t="str">
        <f aca="false">IF(ISBLANK(B2163),"",IF( ISBLANK(O2163), "", ($Z$41-O2163)/365))</f>
        <v/>
      </c>
    </row>
    <row r="2164" customFormat="false" ht="15" hidden="false" customHeight="false" outlineLevel="0" collapsed="false">
      <c r="A2164" s="1" t="n">
        <v>2168</v>
      </c>
      <c r="B2164" s="28" t="n">
        <v>1361</v>
      </c>
      <c r="C2164" s="29"/>
      <c r="D2164" s="30" t="str">
        <f aca="false">CONCATENATE(E2164,", ",F2164,", кв-ры: ",H2164,", агр: ",I2164,", ",W2164)</f>
        <v>, , кв-ры: 3, агр: , </v>
      </c>
      <c r="E2164" s="31"/>
      <c r="F2164" s="31"/>
      <c r="G2164" s="31"/>
      <c r="H2164" s="31" t="n">
        <v>3</v>
      </c>
      <c r="I2164" s="32"/>
      <c r="J2164" s="4"/>
      <c r="K2164" s="46"/>
      <c r="L2164" s="34" t="str">
        <f aca="false">IF(ISBLANK(K2164),"a","b")</f>
        <v>a</v>
      </c>
      <c r="M2164" s="34" t="str">
        <f aca="false">IF(ISBLANK(B2164),"",IF(L2164="b",K2164,IF(L2164="a","")))</f>
        <v/>
      </c>
      <c r="N2164" s="35" t="n">
        <f aca="false">IF(ISBLANK(B2164),"",IF( ISBLANK(K2164), , IF( ISBLANK(O2164), 1,) ))</f>
        <v>0</v>
      </c>
      <c r="O2164" s="44"/>
      <c r="P2164" s="37" t="str">
        <f aca="false">IF(ISBLANK(O2164),"a","b")</f>
        <v>a</v>
      </c>
      <c r="Q2164" s="34" t="str">
        <f aca="false">IF(ISBLANK(B2164),"",IF(P2164="b",O2164,IF(P2164="a","")))</f>
        <v/>
      </c>
      <c r="R2164" s="35" t="n">
        <f aca="false">IF(ISBLANK(B2164),"",IF( ISBLANK(O2164), , 1))</f>
        <v>0</v>
      </c>
      <c r="S2164" s="38" t="str">
        <f aca="true">IF(ISBLANK(B2164),"",IF( ISBLANK(K2164), "" , IF( ISBLANK(O2164), (TODAY()-K2164)/365, (O2164-K2164)/365)) )</f>
        <v/>
      </c>
      <c r="T2164" s="38" t="str">
        <f aca="false">IF(ISBLANK(B2164),"",IF( ISBLANK(K2164), "" , IF( ISBLANK(O2164), ($Z$41-K2164)/365, (O2164-K2164)/365)) )</f>
        <v/>
      </c>
      <c r="U2164" s="38" t="str">
        <f aca="true">IF(ISBLANK(B2164),"",IF( ISBLANK(O2164), "", (TODAY()-O2164)/365))</f>
        <v/>
      </c>
      <c r="V2164" s="38" t="str">
        <f aca="false">IF(ISBLANK(B2164),"",IF( ISBLANK(O2164), "", ($Z$41-O2164)/365))</f>
        <v/>
      </c>
    </row>
    <row r="2165" customFormat="false" ht="15" hidden="false" customHeight="false" outlineLevel="0" collapsed="false">
      <c r="A2165" s="1" t="n">
        <v>2169</v>
      </c>
      <c r="B2165" s="28" t="n">
        <v>1362</v>
      </c>
      <c r="C2165" s="29"/>
      <c r="D2165" s="30" t="str">
        <f aca="false">CONCATENATE(E2165,", ",F2165,", кв-ры: ",H2165,", агр: ",I2165,", ",W2165)</f>
        <v>, , кв-ры: 4, агр: , </v>
      </c>
      <c r="E2165" s="31"/>
      <c r="F2165" s="31"/>
      <c r="G2165" s="31"/>
      <c r="H2165" s="31" t="n">
        <v>4</v>
      </c>
      <c r="I2165" s="32"/>
      <c r="J2165" s="4"/>
      <c r="K2165" s="46"/>
      <c r="L2165" s="34" t="str">
        <f aca="false">IF(ISBLANK(K2165),"a","b")</f>
        <v>a</v>
      </c>
      <c r="M2165" s="34" t="str">
        <f aca="false">IF(ISBLANK(B2165),"",IF(L2165="b",K2165,IF(L2165="a","")))</f>
        <v/>
      </c>
      <c r="N2165" s="35" t="n">
        <f aca="false">IF(ISBLANK(B2165),"",IF( ISBLANK(K2165), , IF( ISBLANK(O2165), 1,) ))</f>
        <v>0</v>
      </c>
      <c r="O2165" s="44"/>
      <c r="P2165" s="37" t="str">
        <f aca="false">IF(ISBLANK(O2165),"a","b")</f>
        <v>a</v>
      </c>
      <c r="Q2165" s="34" t="str">
        <f aca="false">IF(ISBLANK(B2165),"",IF(P2165="b",O2165,IF(P2165="a","")))</f>
        <v/>
      </c>
      <c r="R2165" s="35" t="n">
        <f aca="false">IF(ISBLANK(B2165),"",IF( ISBLANK(O2165), , 1))</f>
        <v>0</v>
      </c>
      <c r="S2165" s="38" t="str">
        <f aca="true">IF(ISBLANK(B2165),"",IF( ISBLANK(K2165), "" , IF( ISBLANK(O2165), (TODAY()-K2165)/365, (O2165-K2165)/365)) )</f>
        <v/>
      </c>
      <c r="T2165" s="38" t="str">
        <f aca="false">IF(ISBLANK(B2165),"",IF( ISBLANK(K2165), "" , IF( ISBLANK(O2165), ($Z$41-K2165)/365, (O2165-K2165)/365)) )</f>
        <v/>
      </c>
      <c r="U2165" s="38" t="str">
        <f aca="true">IF(ISBLANK(B2165),"",IF( ISBLANK(O2165), "", (TODAY()-O2165)/365))</f>
        <v/>
      </c>
      <c r="V2165" s="38" t="str">
        <f aca="false">IF(ISBLANK(B2165),"",IF( ISBLANK(O2165), "", ($Z$41-O2165)/365))</f>
        <v/>
      </c>
    </row>
    <row r="2166" customFormat="false" ht="15" hidden="false" customHeight="false" outlineLevel="0" collapsed="false">
      <c r="A2166" s="1" t="n">
        <v>2170</v>
      </c>
      <c r="B2166" s="28" t="n">
        <v>1363</v>
      </c>
      <c r="C2166" s="29" t="n">
        <v>8</v>
      </c>
      <c r="D2166" s="30" t="str">
        <f aca="false">CONCATENATE(E2166,", ",F2166,", кв-ры: ",H2166,", агр: ",I2166,", ",W2166)</f>
        <v> Железнодорожная, 18, кв-ры: 1, агр: , </v>
      </c>
      <c r="E2166" s="31" t="s">
        <v>322</v>
      </c>
      <c r="F2166" s="31" t="n">
        <v>18</v>
      </c>
      <c r="G2166" s="31" t="n">
        <v>4</v>
      </c>
      <c r="H2166" s="31" t="n">
        <v>1</v>
      </c>
      <c r="I2166" s="32"/>
      <c r="J2166" s="4"/>
      <c r="K2166" s="46"/>
      <c r="L2166" s="34" t="str">
        <f aca="false">IF(ISBLANK(K2166),"a","b")</f>
        <v>a</v>
      </c>
      <c r="M2166" s="34" t="str">
        <f aca="false">IF(ISBLANK(B2166),"",IF(L2166="b",K2166,IF(L2166="a","")))</f>
        <v/>
      </c>
      <c r="N2166" s="35" t="n">
        <f aca="false">IF(ISBLANK(B2166),"",IF( ISBLANK(K2166), , IF( ISBLANK(O2166), 1,) ))</f>
        <v>0</v>
      </c>
      <c r="O2166" s="44"/>
      <c r="P2166" s="37" t="str">
        <f aca="false">IF(ISBLANK(O2166),"a","b")</f>
        <v>a</v>
      </c>
      <c r="Q2166" s="34" t="str">
        <f aca="false">IF(ISBLANK(B2166),"",IF(P2166="b",O2166,IF(P2166="a","")))</f>
        <v/>
      </c>
      <c r="R2166" s="35" t="n">
        <f aca="false">IF(ISBLANK(B2166),"",IF( ISBLANK(O2166), , 1))</f>
        <v>0</v>
      </c>
      <c r="S2166" s="38" t="str">
        <f aca="true">IF(ISBLANK(B2166),"",IF( ISBLANK(K2166), "" , IF( ISBLANK(O2166), (TODAY()-K2166)/365, (O2166-K2166)/365)) )</f>
        <v/>
      </c>
      <c r="T2166" s="38" t="str">
        <f aca="false">IF(ISBLANK(B2166),"",IF( ISBLANK(K2166), "" , IF( ISBLANK(O2166), ($Z$41-K2166)/365, (O2166-K2166)/365)) )</f>
        <v/>
      </c>
      <c r="U2166" s="38" t="str">
        <f aca="true">IF(ISBLANK(B2166),"",IF( ISBLANK(O2166), "", (TODAY()-O2166)/365))</f>
        <v/>
      </c>
      <c r="V2166" s="38" t="str">
        <f aca="false">IF(ISBLANK(B2166),"",IF( ISBLANK(O2166), "", ($Z$41-O2166)/365))</f>
        <v/>
      </c>
    </row>
    <row r="2167" customFormat="false" ht="15" hidden="false" customHeight="false" outlineLevel="0" collapsed="false">
      <c r="A2167" s="1" t="n">
        <v>2171</v>
      </c>
      <c r="B2167" s="28" t="n">
        <v>1364</v>
      </c>
      <c r="C2167" s="29"/>
      <c r="D2167" s="30" t="str">
        <f aca="false">CONCATENATE(E2167,", ",F2167,", кв-ры: ",H2167,", агр: ",I2167,", ",W2167)</f>
        <v>, , кв-ры: 2, агр: , </v>
      </c>
      <c r="E2167" s="31"/>
      <c r="F2167" s="31"/>
      <c r="G2167" s="31"/>
      <c r="H2167" s="31" t="n">
        <v>2</v>
      </c>
      <c r="I2167" s="32"/>
      <c r="J2167" s="4"/>
      <c r="K2167" s="46"/>
      <c r="L2167" s="34" t="str">
        <f aca="false">IF(ISBLANK(K2167),"a","b")</f>
        <v>a</v>
      </c>
      <c r="M2167" s="34" t="str">
        <f aca="false">IF(ISBLANK(B2167),"",IF(L2167="b",K2167,IF(L2167="a","")))</f>
        <v/>
      </c>
      <c r="N2167" s="35" t="n">
        <f aca="false">IF(ISBLANK(B2167),"",IF( ISBLANK(K2167), , IF( ISBLANK(O2167), 1,) ))</f>
        <v>0</v>
      </c>
      <c r="O2167" s="44"/>
      <c r="P2167" s="37" t="str">
        <f aca="false">IF(ISBLANK(O2167),"a","b")</f>
        <v>a</v>
      </c>
      <c r="Q2167" s="34" t="str">
        <f aca="false">IF(ISBLANK(B2167),"",IF(P2167="b",O2167,IF(P2167="a","")))</f>
        <v/>
      </c>
      <c r="R2167" s="35" t="n">
        <f aca="false">IF(ISBLANK(B2167),"",IF( ISBLANK(O2167), , 1))</f>
        <v>0</v>
      </c>
      <c r="S2167" s="38" t="str">
        <f aca="true">IF(ISBLANK(B2167),"",IF( ISBLANK(K2167), "" , IF( ISBLANK(O2167), (TODAY()-K2167)/365, (O2167-K2167)/365)) )</f>
        <v/>
      </c>
      <c r="T2167" s="38" t="str">
        <f aca="false">IF(ISBLANK(B2167),"",IF( ISBLANK(K2167), "" , IF( ISBLANK(O2167), ($Z$41-K2167)/365, (O2167-K2167)/365)) )</f>
        <v/>
      </c>
      <c r="U2167" s="38" t="str">
        <f aca="true">IF(ISBLANK(B2167),"",IF( ISBLANK(O2167), "", (TODAY()-O2167)/365))</f>
        <v/>
      </c>
      <c r="V2167" s="38" t="str">
        <f aca="false">IF(ISBLANK(B2167),"",IF( ISBLANK(O2167), "", ($Z$41-O2167)/365))</f>
        <v/>
      </c>
    </row>
    <row r="2168" customFormat="false" ht="15" hidden="false" customHeight="false" outlineLevel="0" collapsed="false">
      <c r="A2168" s="1" t="n">
        <v>2172</v>
      </c>
      <c r="B2168" s="28" t="n">
        <v>1365</v>
      </c>
      <c r="C2168" s="29"/>
      <c r="D2168" s="30" t="str">
        <f aca="false">CONCATENATE(E2168,", ",F2168,", кв-ры: ",H2168,", агр: ",I2168,", ",W2168)</f>
        <v>, , кв-ры: 3, агр: , </v>
      </c>
      <c r="E2168" s="31"/>
      <c r="F2168" s="31"/>
      <c r="G2168" s="31"/>
      <c r="H2168" s="31" t="n">
        <v>3</v>
      </c>
      <c r="I2168" s="32"/>
      <c r="J2168" s="4"/>
      <c r="K2168" s="46"/>
      <c r="L2168" s="34" t="str">
        <f aca="false">IF(ISBLANK(K2168),"a","b")</f>
        <v>a</v>
      </c>
      <c r="M2168" s="34" t="str">
        <f aca="false">IF(ISBLANK(B2168),"",IF(L2168="b",K2168,IF(L2168="a","")))</f>
        <v/>
      </c>
      <c r="N2168" s="35" t="n">
        <f aca="false">IF(ISBLANK(B2168),"",IF( ISBLANK(K2168), , IF( ISBLANK(O2168), 1,) ))</f>
        <v>0</v>
      </c>
      <c r="O2168" s="44"/>
      <c r="P2168" s="37" t="str">
        <f aca="false">IF(ISBLANK(O2168),"a","b")</f>
        <v>a</v>
      </c>
      <c r="Q2168" s="34" t="str">
        <f aca="false">IF(ISBLANK(B2168),"",IF(P2168="b",O2168,IF(P2168="a","")))</f>
        <v/>
      </c>
      <c r="R2168" s="35" t="n">
        <f aca="false">IF(ISBLANK(B2168),"",IF( ISBLANK(O2168), , 1))</f>
        <v>0</v>
      </c>
      <c r="S2168" s="38" t="str">
        <f aca="true">IF(ISBLANK(B2168),"",IF( ISBLANK(K2168), "" , IF( ISBLANK(O2168), (TODAY()-K2168)/365, (O2168-K2168)/365)) )</f>
        <v/>
      </c>
      <c r="T2168" s="38" t="str">
        <f aca="false">IF(ISBLANK(B2168),"",IF( ISBLANK(K2168), "" , IF( ISBLANK(O2168), ($Z$41-K2168)/365, (O2168-K2168)/365)) )</f>
        <v/>
      </c>
      <c r="U2168" s="38" t="str">
        <f aca="true">IF(ISBLANK(B2168),"",IF( ISBLANK(O2168), "", (TODAY()-O2168)/365))</f>
        <v/>
      </c>
      <c r="V2168" s="38" t="str">
        <f aca="false">IF(ISBLANK(B2168),"",IF( ISBLANK(O2168), "", ($Z$41-O2168)/365))</f>
        <v/>
      </c>
    </row>
    <row r="2169" customFormat="false" ht="15" hidden="false" customHeight="false" outlineLevel="0" collapsed="false">
      <c r="A2169" s="1" t="n">
        <v>2173</v>
      </c>
      <c r="B2169" s="28" t="n">
        <v>1366</v>
      </c>
      <c r="C2169" s="29"/>
      <c r="D2169" s="30" t="str">
        <f aca="false">CONCATENATE(E2169,", ",F2169,", кв-ры: ",H2169,", агр: ",I2169,", ",W2169)</f>
        <v>, , кв-ры: 4, агр: , </v>
      </c>
      <c r="E2169" s="31"/>
      <c r="F2169" s="31"/>
      <c r="G2169" s="31"/>
      <c r="H2169" s="31" t="n">
        <v>4</v>
      </c>
      <c r="I2169" s="32"/>
      <c r="J2169" s="4"/>
      <c r="K2169" s="46"/>
      <c r="L2169" s="34" t="str">
        <f aca="false">IF(ISBLANK(K2169),"a","b")</f>
        <v>a</v>
      </c>
      <c r="M2169" s="34" t="str">
        <f aca="false">IF(ISBLANK(B2169),"",IF(L2169="b",K2169,IF(L2169="a","")))</f>
        <v/>
      </c>
      <c r="N2169" s="35" t="n">
        <f aca="false">IF(ISBLANK(B2169),"",IF( ISBLANK(K2169), , IF( ISBLANK(O2169), 1,) ))</f>
        <v>0</v>
      </c>
      <c r="O2169" s="44"/>
      <c r="P2169" s="37" t="str">
        <f aca="false">IF(ISBLANK(O2169),"a","b")</f>
        <v>a</v>
      </c>
      <c r="Q2169" s="34" t="str">
        <f aca="false">IF(ISBLANK(B2169),"",IF(P2169="b",O2169,IF(P2169="a","")))</f>
        <v/>
      </c>
      <c r="R2169" s="35" t="n">
        <f aca="false">IF(ISBLANK(B2169),"",IF( ISBLANK(O2169), , 1))</f>
        <v>0</v>
      </c>
      <c r="S2169" s="38" t="str">
        <f aca="true">IF(ISBLANK(B2169),"",IF( ISBLANK(K2169), "" , IF( ISBLANK(O2169), (TODAY()-K2169)/365, (O2169-K2169)/365)) )</f>
        <v/>
      </c>
      <c r="T2169" s="38" t="str">
        <f aca="false">IF(ISBLANK(B2169),"",IF( ISBLANK(K2169), "" , IF( ISBLANK(O2169), ($Z$41-K2169)/365, (O2169-K2169)/365)) )</f>
        <v/>
      </c>
      <c r="U2169" s="38" t="str">
        <f aca="true">IF(ISBLANK(B2169),"",IF( ISBLANK(O2169), "", (TODAY()-O2169)/365))</f>
        <v/>
      </c>
      <c r="V2169" s="38" t="str">
        <f aca="false">IF(ISBLANK(B2169),"",IF( ISBLANK(O2169), "", ($Z$41-O2169)/365))</f>
        <v/>
      </c>
    </row>
    <row r="2170" customFormat="false" ht="15" hidden="false" customHeight="false" outlineLevel="0" collapsed="false">
      <c r="A2170" s="1" t="n">
        <v>2174</v>
      </c>
      <c r="B2170" s="28" t="n">
        <v>1367</v>
      </c>
      <c r="C2170" s="29" t="n">
        <v>9</v>
      </c>
      <c r="D2170" s="30" t="str">
        <f aca="false">CONCATENATE(E2170,", ",F2170,", кв-ры: ",H2170,", агр: ",I2170,", ",W2170)</f>
        <v> Железнодорожная, 20, кв-ры: 1, агр: , </v>
      </c>
      <c r="E2170" s="31" t="s">
        <v>322</v>
      </c>
      <c r="F2170" s="31" t="n">
        <v>20</v>
      </c>
      <c r="G2170" s="31" t="n">
        <v>3</v>
      </c>
      <c r="H2170" s="31" t="n">
        <v>1</v>
      </c>
      <c r="I2170" s="32"/>
      <c r="J2170" s="4"/>
      <c r="K2170" s="46"/>
      <c r="L2170" s="34" t="str">
        <f aca="false">IF(ISBLANK(K2170),"a","b")</f>
        <v>a</v>
      </c>
      <c r="M2170" s="34" t="str">
        <f aca="false">IF(ISBLANK(B2170),"",IF(L2170="b",K2170,IF(L2170="a","")))</f>
        <v/>
      </c>
      <c r="N2170" s="35" t="n">
        <f aca="false">IF(ISBLANK(B2170),"",IF( ISBLANK(K2170), , IF( ISBLANK(O2170), 1,) ))</f>
        <v>0</v>
      </c>
      <c r="O2170" s="44"/>
      <c r="P2170" s="37" t="str">
        <f aca="false">IF(ISBLANK(O2170),"a","b")</f>
        <v>a</v>
      </c>
      <c r="Q2170" s="34" t="str">
        <f aca="false">IF(ISBLANK(B2170),"",IF(P2170="b",O2170,IF(P2170="a","")))</f>
        <v/>
      </c>
      <c r="R2170" s="35" t="n">
        <f aca="false">IF(ISBLANK(B2170),"",IF( ISBLANK(O2170), , 1))</f>
        <v>0</v>
      </c>
      <c r="S2170" s="38" t="str">
        <f aca="true">IF(ISBLANK(B2170),"",IF( ISBLANK(K2170), "" , IF( ISBLANK(O2170), (TODAY()-K2170)/365, (O2170-K2170)/365)) )</f>
        <v/>
      </c>
      <c r="T2170" s="38" t="str">
        <f aca="false">IF(ISBLANK(B2170),"",IF( ISBLANK(K2170), "" , IF( ISBLANK(O2170), ($Z$41-K2170)/365, (O2170-K2170)/365)) )</f>
        <v/>
      </c>
      <c r="U2170" s="38" t="str">
        <f aca="true">IF(ISBLANK(B2170),"",IF( ISBLANK(O2170), "", (TODAY()-O2170)/365))</f>
        <v/>
      </c>
      <c r="V2170" s="38" t="str">
        <f aca="false">IF(ISBLANK(B2170),"",IF( ISBLANK(O2170), "", ($Z$41-O2170)/365))</f>
        <v/>
      </c>
    </row>
    <row r="2171" customFormat="false" ht="15" hidden="false" customHeight="false" outlineLevel="0" collapsed="false">
      <c r="A2171" s="1" t="n">
        <v>2175</v>
      </c>
      <c r="B2171" s="28" t="n">
        <v>1368</v>
      </c>
      <c r="C2171" s="29"/>
      <c r="D2171" s="30" t="str">
        <f aca="false">CONCATENATE(E2171,", ",F2171,", кв-ры: ",H2171,", агр: ",I2171,", ",W2171)</f>
        <v>, , кв-ры: 2, агр: , </v>
      </c>
      <c r="E2171" s="31"/>
      <c r="F2171" s="31"/>
      <c r="G2171" s="31"/>
      <c r="H2171" s="31" t="n">
        <v>2</v>
      </c>
      <c r="I2171" s="32"/>
      <c r="J2171" s="4"/>
      <c r="K2171" s="46"/>
      <c r="L2171" s="34" t="str">
        <f aca="false">IF(ISBLANK(K2171),"a","b")</f>
        <v>a</v>
      </c>
      <c r="M2171" s="34" t="str">
        <f aca="false">IF(ISBLANK(B2171),"",IF(L2171="b",K2171,IF(L2171="a","")))</f>
        <v/>
      </c>
      <c r="N2171" s="35" t="n">
        <f aca="false">IF(ISBLANK(B2171),"",IF( ISBLANK(K2171), , IF( ISBLANK(O2171), 1,) ))</f>
        <v>0</v>
      </c>
      <c r="O2171" s="44"/>
      <c r="P2171" s="37" t="str">
        <f aca="false">IF(ISBLANK(O2171),"a","b")</f>
        <v>a</v>
      </c>
      <c r="Q2171" s="34" t="str">
        <f aca="false">IF(ISBLANK(B2171),"",IF(P2171="b",O2171,IF(P2171="a","")))</f>
        <v/>
      </c>
      <c r="R2171" s="35" t="n">
        <f aca="false">IF(ISBLANK(B2171),"",IF( ISBLANK(O2171), , 1))</f>
        <v>0</v>
      </c>
      <c r="S2171" s="38" t="str">
        <f aca="true">IF(ISBLANK(B2171),"",IF( ISBLANK(K2171), "" , IF( ISBLANK(O2171), (TODAY()-K2171)/365, (O2171-K2171)/365)) )</f>
        <v/>
      </c>
      <c r="T2171" s="38" t="str">
        <f aca="false">IF(ISBLANK(B2171),"",IF( ISBLANK(K2171), "" , IF( ISBLANK(O2171), ($Z$41-K2171)/365, (O2171-K2171)/365)) )</f>
        <v/>
      </c>
      <c r="U2171" s="38" t="str">
        <f aca="true">IF(ISBLANK(B2171),"",IF( ISBLANK(O2171), "", (TODAY()-O2171)/365))</f>
        <v/>
      </c>
      <c r="V2171" s="38" t="str">
        <f aca="false">IF(ISBLANK(B2171),"",IF( ISBLANK(O2171), "", ($Z$41-O2171)/365))</f>
        <v/>
      </c>
    </row>
    <row r="2172" customFormat="false" ht="15" hidden="false" customHeight="false" outlineLevel="0" collapsed="false">
      <c r="A2172" s="1" t="n">
        <v>2176</v>
      </c>
      <c r="B2172" s="28" t="n">
        <v>1369</v>
      </c>
      <c r="C2172" s="29"/>
      <c r="D2172" s="30" t="str">
        <f aca="false">CONCATENATE(E2172,", ",F2172,", кв-ры: ",H2172,", агр: ",I2172,", ",W2172)</f>
        <v>, , кв-ры: 3, агр: , </v>
      </c>
      <c r="E2172" s="31"/>
      <c r="F2172" s="31"/>
      <c r="G2172" s="31"/>
      <c r="H2172" s="31" t="n">
        <v>3</v>
      </c>
      <c r="I2172" s="32"/>
      <c r="J2172" s="4"/>
      <c r="K2172" s="46"/>
      <c r="L2172" s="34" t="str">
        <f aca="false">IF(ISBLANK(K2172),"a","b")</f>
        <v>a</v>
      </c>
      <c r="M2172" s="34" t="str">
        <f aca="false">IF(ISBLANK(B2172),"",IF(L2172="b",K2172,IF(L2172="a","")))</f>
        <v/>
      </c>
      <c r="N2172" s="35" t="n">
        <f aca="false">IF(ISBLANK(B2172),"",IF( ISBLANK(K2172), , IF( ISBLANK(O2172), 1,) ))</f>
        <v>0</v>
      </c>
      <c r="O2172" s="44"/>
      <c r="P2172" s="37" t="str">
        <f aca="false">IF(ISBLANK(O2172),"a","b")</f>
        <v>a</v>
      </c>
      <c r="Q2172" s="34" t="str">
        <f aca="false">IF(ISBLANK(B2172),"",IF(P2172="b",O2172,IF(P2172="a","")))</f>
        <v/>
      </c>
      <c r="R2172" s="35" t="n">
        <f aca="false">IF(ISBLANK(B2172),"",IF( ISBLANK(O2172), , 1))</f>
        <v>0</v>
      </c>
      <c r="S2172" s="38" t="str">
        <f aca="true">IF(ISBLANK(B2172),"",IF( ISBLANK(K2172), "" , IF( ISBLANK(O2172), (TODAY()-K2172)/365, (O2172-K2172)/365)) )</f>
        <v/>
      </c>
      <c r="T2172" s="38" t="str">
        <f aca="false">IF(ISBLANK(B2172),"",IF( ISBLANK(K2172), "" , IF( ISBLANK(O2172), ($Z$41-K2172)/365, (O2172-K2172)/365)) )</f>
        <v/>
      </c>
      <c r="U2172" s="38" t="str">
        <f aca="true">IF(ISBLANK(B2172),"",IF( ISBLANK(O2172), "", (TODAY()-O2172)/365))</f>
        <v/>
      </c>
      <c r="V2172" s="38" t="str">
        <f aca="false">IF(ISBLANK(B2172),"",IF( ISBLANK(O2172), "", ($Z$41-O2172)/365))</f>
        <v/>
      </c>
    </row>
    <row r="2173" customFormat="false" ht="15" hidden="false" customHeight="false" outlineLevel="0" collapsed="false">
      <c r="A2173" s="1" t="n">
        <v>2177</v>
      </c>
      <c r="B2173" s="28" t="n">
        <v>1370</v>
      </c>
      <c r="C2173" s="29" t="n">
        <v>10</v>
      </c>
      <c r="D2173" s="30" t="str">
        <f aca="false">CONCATENATE(E2173,", ",F2173,", кв-ры: ",H2173,", агр: ",I2173,", ",W2173)</f>
        <v> Железнодорожная, 22, кв-ры: 1, агр: , </v>
      </c>
      <c r="E2173" s="31" t="s">
        <v>322</v>
      </c>
      <c r="F2173" s="31" t="n">
        <v>22</v>
      </c>
      <c r="G2173" s="31" t="n">
        <v>2</v>
      </c>
      <c r="H2173" s="31" t="n">
        <v>1</v>
      </c>
      <c r="I2173" s="32"/>
      <c r="J2173" s="4"/>
      <c r="K2173" s="46"/>
      <c r="L2173" s="34" t="str">
        <f aca="false">IF(ISBLANK(K2173),"a","b")</f>
        <v>a</v>
      </c>
      <c r="M2173" s="34" t="str">
        <f aca="false">IF(ISBLANK(B2173),"",IF(L2173="b",K2173,IF(L2173="a","")))</f>
        <v/>
      </c>
      <c r="N2173" s="35" t="n">
        <f aca="false">IF(ISBLANK(B2173),"",IF( ISBLANK(K2173), , IF( ISBLANK(O2173), 1,) ))</f>
        <v>0</v>
      </c>
      <c r="O2173" s="44"/>
      <c r="P2173" s="37" t="str">
        <f aca="false">IF(ISBLANK(O2173),"a","b")</f>
        <v>a</v>
      </c>
      <c r="Q2173" s="34" t="str">
        <f aca="false">IF(ISBLANK(B2173),"",IF(P2173="b",O2173,IF(P2173="a","")))</f>
        <v/>
      </c>
      <c r="R2173" s="35" t="n">
        <f aca="false">IF(ISBLANK(B2173),"",IF( ISBLANK(O2173), , 1))</f>
        <v>0</v>
      </c>
      <c r="S2173" s="38" t="str">
        <f aca="true">IF(ISBLANK(B2173),"",IF( ISBLANK(K2173), "" , IF( ISBLANK(O2173), (TODAY()-K2173)/365, (O2173-K2173)/365)) )</f>
        <v/>
      </c>
      <c r="T2173" s="38" t="str">
        <f aca="false">IF(ISBLANK(B2173),"",IF( ISBLANK(K2173), "" , IF( ISBLANK(O2173), ($Z$41-K2173)/365, (O2173-K2173)/365)) )</f>
        <v/>
      </c>
      <c r="U2173" s="38" t="str">
        <f aca="true">IF(ISBLANK(B2173),"",IF( ISBLANK(O2173), "", (TODAY()-O2173)/365))</f>
        <v/>
      </c>
      <c r="V2173" s="38" t="str">
        <f aca="false">IF(ISBLANK(B2173),"",IF( ISBLANK(O2173), "", ($Z$41-O2173)/365))</f>
        <v/>
      </c>
    </row>
    <row r="2174" customFormat="false" ht="15" hidden="false" customHeight="false" outlineLevel="0" collapsed="false">
      <c r="A2174" s="1" t="n">
        <v>2178</v>
      </c>
      <c r="B2174" s="28" t="n">
        <v>1371</v>
      </c>
      <c r="C2174" s="29"/>
      <c r="D2174" s="30" t="str">
        <f aca="false">CONCATENATE(E2174,", ",F2174,", кв-ры: ",H2174,", агр: ",I2174,", ",W2174)</f>
        <v>, , кв-ры: 2, агр: , </v>
      </c>
      <c r="E2174" s="31"/>
      <c r="F2174" s="31"/>
      <c r="G2174" s="31"/>
      <c r="H2174" s="31" t="n">
        <v>2</v>
      </c>
      <c r="I2174" s="32"/>
      <c r="J2174" s="4"/>
      <c r="K2174" s="46"/>
      <c r="L2174" s="34" t="str">
        <f aca="false">IF(ISBLANK(K2174),"a","b")</f>
        <v>a</v>
      </c>
      <c r="M2174" s="34" t="str">
        <f aca="false">IF(ISBLANK(B2174),"",IF(L2174="b",K2174,IF(L2174="a","")))</f>
        <v/>
      </c>
      <c r="N2174" s="35" t="n">
        <f aca="false">IF(ISBLANK(B2174),"",IF( ISBLANK(K2174), , IF( ISBLANK(O2174), 1,) ))</f>
        <v>0</v>
      </c>
      <c r="O2174" s="44"/>
      <c r="P2174" s="37" t="str">
        <f aca="false">IF(ISBLANK(O2174),"a","b")</f>
        <v>a</v>
      </c>
      <c r="Q2174" s="34" t="str">
        <f aca="false">IF(ISBLANK(B2174),"",IF(P2174="b",O2174,IF(P2174="a","")))</f>
        <v/>
      </c>
      <c r="R2174" s="35" t="n">
        <f aca="false">IF(ISBLANK(B2174),"",IF( ISBLANK(O2174), , 1))</f>
        <v>0</v>
      </c>
      <c r="S2174" s="38" t="str">
        <f aca="true">IF(ISBLANK(B2174),"",IF( ISBLANK(K2174), "" , IF( ISBLANK(O2174), (TODAY()-K2174)/365, (O2174-K2174)/365)) )</f>
        <v/>
      </c>
      <c r="T2174" s="38" t="str">
        <f aca="false">IF(ISBLANK(B2174),"",IF( ISBLANK(K2174), "" , IF( ISBLANK(O2174), ($Z$41-K2174)/365, (O2174-K2174)/365)) )</f>
        <v/>
      </c>
      <c r="U2174" s="38" t="str">
        <f aca="true">IF(ISBLANK(B2174),"",IF( ISBLANK(O2174), "", (TODAY()-O2174)/365))</f>
        <v/>
      </c>
      <c r="V2174" s="38" t="str">
        <f aca="false">IF(ISBLANK(B2174),"",IF( ISBLANK(O2174), "", ($Z$41-O2174)/365))</f>
        <v/>
      </c>
    </row>
    <row r="2175" customFormat="false" ht="15" hidden="false" customHeight="false" outlineLevel="0" collapsed="false">
      <c r="A2175" s="1" t="n">
        <v>2179</v>
      </c>
      <c r="B2175" s="28" t="n">
        <v>1372</v>
      </c>
      <c r="C2175" s="29" t="n">
        <v>11</v>
      </c>
      <c r="D2175" s="30" t="str">
        <f aca="false">CONCATENATE(E2175,", ",F2175,", кв-ры: ",H2175,", агр: ",I2175,", ",W2175)</f>
        <v> Железнодорожная, 24, кв-ры: 1, агр: , </v>
      </c>
      <c r="E2175" s="31" t="s">
        <v>322</v>
      </c>
      <c r="F2175" s="31" t="n">
        <v>24</v>
      </c>
      <c r="G2175" s="31" t="n">
        <v>2</v>
      </c>
      <c r="H2175" s="31" t="n">
        <v>1</v>
      </c>
      <c r="I2175" s="32"/>
      <c r="J2175" s="4"/>
      <c r="K2175" s="46"/>
      <c r="L2175" s="34" t="str">
        <f aca="false">IF(ISBLANK(K2175),"a","b")</f>
        <v>a</v>
      </c>
      <c r="M2175" s="34" t="str">
        <f aca="false">IF(ISBLANK(B2175),"",IF(L2175="b",K2175,IF(L2175="a","")))</f>
        <v/>
      </c>
      <c r="N2175" s="35" t="n">
        <f aca="false">IF(ISBLANK(B2175),"",IF( ISBLANK(K2175), , IF( ISBLANK(O2175), 1,) ))</f>
        <v>0</v>
      </c>
      <c r="O2175" s="44"/>
      <c r="P2175" s="37" t="str">
        <f aca="false">IF(ISBLANK(O2175),"a","b")</f>
        <v>a</v>
      </c>
      <c r="Q2175" s="34" t="str">
        <f aca="false">IF(ISBLANK(B2175),"",IF(P2175="b",O2175,IF(P2175="a","")))</f>
        <v/>
      </c>
      <c r="R2175" s="35" t="n">
        <f aca="false">IF(ISBLANK(B2175),"",IF( ISBLANK(O2175), , 1))</f>
        <v>0</v>
      </c>
      <c r="S2175" s="38" t="str">
        <f aca="true">IF(ISBLANK(B2175),"",IF( ISBLANK(K2175), "" , IF( ISBLANK(O2175), (TODAY()-K2175)/365, (O2175-K2175)/365)) )</f>
        <v/>
      </c>
      <c r="T2175" s="38" t="str">
        <f aca="false">IF(ISBLANK(B2175),"",IF( ISBLANK(K2175), "" , IF( ISBLANK(O2175), ($Z$41-K2175)/365, (O2175-K2175)/365)) )</f>
        <v/>
      </c>
      <c r="U2175" s="38" t="str">
        <f aca="true">IF(ISBLANK(B2175),"",IF( ISBLANK(O2175), "", (TODAY()-O2175)/365))</f>
        <v/>
      </c>
      <c r="V2175" s="38" t="str">
        <f aca="false">IF(ISBLANK(B2175),"",IF( ISBLANK(O2175), "", ($Z$41-O2175)/365))</f>
        <v/>
      </c>
    </row>
    <row r="2176" customFormat="false" ht="15" hidden="false" customHeight="false" outlineLevel="0" collapsed="false">
      <c r="A2176" s="1" t="n">
        <v>2180</v>
      </c>
      <c r="B2176" s="28" t="n">
        <v>1373</v>
      </c>
      <c r="C2176" s="29"/>
      <c r="D2176" s="30" t="str">
        <f aca="false">CONCATENATE(E2176,", ",F2176,", кв-ры: ",H2176,", агр: ",I2176,", ",W2176)</f>
        <v>, , кв-ры: 2, агр: , </v>
      </c>
      <c r="E2176" s="31"/>
      <c r="F2176" s="31"/>
      <c r="G2176" s="31"/>
      <c r="H2176" s="31" t="n">
        <v>2</v>
      </c>
      <c r="I2176" s="32"/>
      <c r="J2176" s="4"/>
      <c r="K2176" s="46"/>
      <c r="L2176" s="34" t="str">
        <f aca="false">IF(ISBLANK(K2176),"a","b")</f>
        <v>a</v>
      </c>
      <c r="M2176" s="34" t="str">
        <f aca="false">IF(ISBLANK(B2176),"",IF(L2176="b",K2176,IF(L2176="a","")))</f>
        <v/>
      </c>
      <c r="N2176" s="35" t="n">
        <f aca="false">IF(ISBLANK(B2176),"",IF( ISBLANK(K2176), , IF( ISBLANK(O2176), 1,) ))</f>
        <v>0</v>
      </c>
      <c r="O2176" s="44"/>
      <c r="P2176" s="37" t="str">
        <f aca="false">IF(ISBLANK(O2176),"a","b")</f>
        <v>a</v>
      </c>
      <c r="Q2176" s="34" t="str">
        <f aca="false">IF(ISBLANK(B2176),"",IF(P2176="b",O2176,IF(P2176="a","")))</f>
        <v/>
      </c>
      <c r="R2176" s="35" t="n">
        <f aca="false">IF(ISBLANK(B2176),"",IF( ISBLANK(O2176), , 1))</f>
        <v>0</v>
      </c>
      <c r="S2176" s="38" t="str">
        <f aca="true">IF(ISBLANK(B2176),"",IF( ISBLANK(K2176), "" , IF( ISBLANK(O2176), (TODAY()-K2176)/365, (O2176-K2176)/365)) )</f>
        <v/>
      </c>
      <c r="T2176" s="38" t="str">
        <f aca="false">IF(ISBLANK(B2176),"",IF( ISBLANK(K2176), "" , IF( ISBLANK(O2176), ($Z$41-K2176)/365, (O2176-K2176)/365)) )</f>
        <v/>
      </c>
      <c r="U2176" s="38" t="str">
        <f aca="true">IF(ISBLANK(B2176),"",IF( ISBLANK(O2176), "", (TODAY()-O2176)/365))</f>
        <v/>
      </c>
      <c r="V2176" s="38" t="str">
        <f aca="false">IF(ISBLANK(B2176),"",IF( ISBLANK(O2176), "", ($Z$41-O2176)/365))</f>
        <v/>
      </c>
    </row>
    <row r="2177" customFormat="false" ht="15" hidden="false" customHeight="false" outlineLevel="0" collapsed="false">
      <c r="A2177" s="1" t="n">
        <v>2181</v>
      </c>
      <c r="B2177" s="28" t="n">
        <v>1374</v>
      </c>
      <c r="C2177" s="29" t="n">
        <v>12</v>
      </c>
      <c r="D2177" s="30" t="str">
        <f aca="false">CONCATENATE(E2177,", ",F2177,", кв-ры: ",H2177,", агр: ",I2177,", ",W2177)</f>
        <v> Железнодорожная, 26, кв-ры: 1, агр: , </v>
      </c>
      <c r="E2177" s="31" t="s">
        <v>322</v>
      </c>
      <c r="F2177" s="31" t="n">
        <v>26</v>
      </c>
      <c r="G2177" s="31" t="n">
        <v>10</v>
      </c>
      <c r="H2177" s="31" t="n">
        <v>1</v>
      </c>
      <c r="I2177" s="32"/>
      <c r="J2177" s="4"/>
      <c r="K2177" s="46"/>
      <c r="L2177" s="34" t="str">
        <f aca="false">IF(ISBLANK(K2177),"a","b")</f>
        <v>a</v>
      </c>
      <c r="M2177" s="34" t="str">
        <f aca="false">IF(ISBLANK(B2177),"",IF(L2177="b",K2177,IF(L2177="a","")))</f>
        <v/>
      </c>
      <c r="N2177" s="35" t="n">
        <f aca="false">IF(ISBLANK(B2177),"",IF( ISBLANK(K2177), , IF( ISBLANK(O2177), 1,) ))</f>
        <v>0</v>
      </c>
      <c r="O2177" s="44"/>
      <c r="P2177" s="37" t="str">
        <f aca="false">IF(ISBLANK(O2177),"a","b")</f>
        <v>a</v>
      </c>
      <c r="Q2177" s="34" t="str">
        <f aca="false">IF(ISBLANK(B2177),"",IF(P2177="b",O2177,IF(P2177="a","")))</f>
        <v/>
      </c>
      <c r="R2177" s="35" t="n">
        <f aca="false">IF(ISBLANK(B2177),"",IF( ISBLANK(O2177), , 1))</f>
        <v>0</v>
      </c>
      <c r="S2177" s="38" t="str">
        <f aca="true">IF(ISBLANK(B2177),"",IF( ISBLANK(K2177), "" , IF( ISBLANK(O2177), (TODAY()-K2177)/365, (O2177-K2177)/365)) )</f>
        <v/>
      </c>
      <c r="T2177" s="38" t="str">
        <f aca="false">IF(ISBLANK(B2177),"",IF( ISBLANK(K2177), "" , IF( ISBLANK(O2177), ($Z$41-K2177)/365, (O2177-K2177)/365)) )</f>
        <v/>
      </c>
      <c r="U2177" s="38" t="str">
        <f aca="true">IF(ISBLANK(B2177),"",IF( ISBLANK(O2177), "", (TODAY()-O2177)/365))</f>
        <v/>
      </c>
      <c r="V2177" s="38" t="str">
        <f aca="false">IF(ISBLANK(B2177),"",IF( ISBLANK(O2177), "", ($Z$41-O2177)/365))</f>
        <v/>
      </c>
    </row>
    <row r="2178" customFormat="false" ht="15" hidden="false" customHeight="false" outlineLevel="0" collapsed="false">
      <c r="A2178" s="1" t="n">
        <v>2182</v>
      </c>
      <c r="B2178" s="28" t="n">
        <v>1375</v>
      </c>
      <c r="C2178" s="29"/>
      <c r="D2178" s="30" t="str">
        <f aca="false">CONCATENATE(E2178,", ",F2178,", кв-ры: ",H2178,", агр: ",I2178,", ",W2178)</f>
        <v>, , кв-ры: 2, агр: , </v>
      </c>
      <c r="E2178" s="31"/>
      <c r="F2178" s="31"/>
      <c r="G2178" s="31"/>
      <c r="H2178" s="31" t="n">
        <v>2</v>
      </c>
      <c r="I2178" s="32"/>
      <c r="J2178" s="4"/>
      <c r="K2178" s="46"/>
      <c r="L2178" s="34" t="str">
        <f aca="false">IF(ISBLANK(K2178),"a","b")</f>
        <v>a</v>
      </c>
      <c r="M2178" s="34" t="str">
        <f aca="false">IF(ISBLANK(B2178),"",IF(L2178="b",K2178,IF(L2178="a","")))</f>
        <v/>
      </c>
      <c r="N2178" s="35" t="n">
        <f aca="false">IF(ISBLANK(B2178),"",IF( ISBLANK(K2178), , IF( ISBLANK(O2178), 1,) ))</f>
        <v>0</v>
      </c>
      <c r="O2178" s="44"/>
      <c r="P2178" s="37" t="str">
        <f aca="false">IF(ISBLANK(O2178),"a","b")</f>
        <v>a</v>
      </c>
      <c r="Q2178" s="34" t="str">
        <f aca="false">IF(ISBLANK(B2178),"",IF(P2178="b",O2178,IF(P2178="a","")))</f>
        <v/>
      </c>
      <c r="R2178" s="35" t="n">
        <f aca="false">IF(ISBLANK(B2178),"",IF( ISBLANK(O2178), , 1))</f>
        <v>0</v>
      </c>
      <c r="S2178" s="38" t="str">
        <f aca="true">IF(ISBLANK(B2178),"",IF( ISBLANK(K2178), "" , IF( ISBLANK(O2178), (TODAY()-K2178)/365, (O2178-K2178)/365)) )</f>
        <v/>
      </c>
      <c r="T2178" s="38" t="str">
        <f aca="false">IF(ISBLANK(B2178),"",IF( ISBLANK(K2178), "" , IF( ISBLANK(O2178), ($Z$41-K2178)/365, (O2178-K2178)/365)) )</f>
        <v/>
      </c>
      <c r="U2178" s="38" t="str">
        <f aca="true">IF(ISBLANK(B2178),"",IF( ISBLANK(O2178), "", (TODAY()-O2178)/365))</f>
        <v/>
      </c>
      <c r="V2178" s="38" t="str">
        <f aca="false">IF(ISBLANK(B2178),"",IF( ISBLANK(O2178), "", ($Z$41-O2178)/365))</f>
        <v/>
      </c>
    </row>
    <row r="2179" customFormat="false" ht="15" hidden="false" customHeight="false" outlineLevel="0" collapsed="false">
      <c r="A2179" s="1" t="n">
        <v>2183</v>
      </c>
      <c r="B2179" s="28" t="n">
        <v>1376</v>
      </c>
      <c r="C2179" s="29"/>
      <c r="D2179" s="30" t="str">
        <f aca="false">CONCATENATE(E2179,", ",F2179,", кв-ры: ",H2179,", агр: ",I2179,", ",W2179)</f>
        <v>, , кв-ры: 3, агр: , </v>
      </c>
      <c r="E2179" s="31"/>
      <c r="F2179" s="31"/>
      <c r="G2179" s="31"/>
      <c r="H2179" s="31" t="n">
        <v>3</v>
      </c>
      <c r="I2179" s="32"/>
      <c r="J2179" s="4"/>
      <c r="K2179" s="46"/>
      <c r="L2179" s="34" t="str">
        <f aca="false">IF(ISBLANK(K2179),"a","b")</f>
        <v>a</v>
      </c>
      <c r="M2179" s="34" t="str">
        <f aca="false">IF(ISBLANK(B2179),"",IF(L2179="b",K2179,IF(L2179="a","")))</f>
        <v/>
      </c>
      <c r="N2179" s="35" t="n">
        <f aca="false">IF(ISBLANK(B2179),"",IF( ISBLANK(K2179), , IF( ISBLANK(O2179), 1,) ))</f>
        <v>0</v>
      </c>
      <c r="O2179" s="44"/>
      <c r="P2179" s="37" t="str">
        <f aca="false">IF(ISBLANK(O2179),"a","b")</f>
        <v>a</v>
      </c>
      <c r="Q2179" s="34" t="str">
        <f aca="false">IF(ISBLANK(B2179),"",IF(P2179="b",O2179,IF(P2179="a","")))</f>
        <v/>
      </c>
      <c r="R2179" s="35" t="n">
        <f aca="false">IF(ISBLANK(B2179),"",IF( ISBLANK(O2179), , 1))</f>
        <v>0</v>
      </c>
      <c r="S2179" s="38" t="str">
        <f aca="true">IF(ISBLANK(B2179),"",IF( ISBLANK(K2179), "" , IF( ISBLANK(O2179), (TODAY()-K2179)/365, (O2179-K2179)/365)) )</f>
        <v/>
      </c>
      <c r="T2179" s="38" t="str">
        <f aca="false">IF(ISBLANK(B2179),"",IF( ISBLANK(K2179), "" , IF( ISBLANK(O2179), ($Z$41-K2179)/365, (O2179-K2179)/365)) )</f>
        <v/>
      </c>
      <c r="U2179" s="38" t="str">
        <f aca="true">IF(ISBLANK(B2179),"",IF( ISBLANK(O2179), "", (TODAY()-O2179)/365))</f>
        <v/>
      </c>
      <c r="V2179" s="38" t="str">
        <f aca="false">IF(ISBLANK(B2179),"",IF( ISBLANK(O2179), "", ($Z$41-O2179)/365))</f>
        <v/>
      </c>
    </row>
    <row r="2180" customFormat="false" ht="15" hidden="false" customHeight="false" outlineLevel="0" collapsed="false">
      <c r="A2180" s="1" t="n">
        <v>2184</v>
      </c>
      <c r="B2180" s="28" t="n">
        <v>1377</v>
      </c>
      <c r="C2180" s="29"/>
      <c r="D2180" s="30" t="str">
        <f aca="false">CONCATENATE(E2180,", ",F2180,", кв-ры: ",H2180,", агр: ",I2180,", ",W2180)</f>
        <v>, , кв-ры: 4, агр: , </v>
      </c>
      <c r="E2180" s="31"/>
      <c r="F2180" s="31"/>
      <c r="G2180" s="31"/>
      <c r="H2180" s="31" t="n">
        <v>4</v>
      </c>
      <c r="I2180" s="32"/>
      <c r="J2180" s="4"/>
      <c r="K2180" s="46"/>
      <c r="L2180" s="34" t="str">
        <f aca="false">IF(ISBLANK(K2180),"a","b")</f>
        <v>a</v>
      </c>
      <c r="M2180" s="34" t="str">
        <f aca="false">IF(ISBLANK(B2180),"",IF(L2180="b",K2180,IF(L2180="a","")))</f>
        <v/>
      </c>
      <c r="N2180" s="35" t="n">
        <f aca="false">IF(ISBLANK(B2180),"",IF( ISBLANK(K2180), , IF( ISBLANK(O2180), 1,) ))</f>
        <v>0</v>
      </c>
      <c r="O2180" s="44"/>
      <c r="P2180" s="37" t="str">
        <f aca="false">IF(ISBLANK(O2180),"a","b")</f>
        <v>a</v>
      </c>
      <c r="Q2180" s="34" t="str">
        <f aca="false">IF(ISBLANK(B2180),"",IF(P2180="b",O2180,IF(P2180="a","")))</f>
        <v/>
      </c>
      <c r="R2180" s="35" t="n">
        <f aca="false">IF(ISBLANK(B2180),"",IF( ISBLANK(O2180), , 1))</f>
        <v>0</v>
      </c>
      <c r="S2180" s="38" t="str">
        <f aca="true">IF(ISBLANK(B2180),"",IF( ISBLANK(K2180), "" , IF( ISBLANK(O2180), (TODAY()-K2180)/365, (O2180-K2180)/365)) )</f>
        <v/>
      </c>
      <c r="T2180" s="38" t="str">
        <f aca="false">IF(ISBLANK(B2180),"",IF( ISBLANK(K2180), "" , IF( ISBLANK(O2180), ($Z$41-K2180)/365, (O2180-K2180)/365)) )</f>
        <v/>
      </c>
      <c r="U2180" s="38" t="str">
        <f aca="true">IF(ISBLANK(B2180),"",IF( ISBLANK(O2180), "", (TODAY()-O2180)/365))</f>
        <v/>
      </c>
      <c r="V2180" s="38" t="str">
        <f aca="false">IF(ISBLANK(B2180),"",IF( ISBLANK(O2180), "", ($Z$41-O2180)/365))</f>
        <v/>
      </c>
    </row>
    <row r="2181" customFormat="false" ht="15" hidden="false" customHeight="false" outlineLevel="0" collapsed="false">
      <c r="A2181" s="1" t="n">
        <v>2185</v>
      </c>
      <c r="B2181" s="28" t="n">
        <v>1378</v>
      </c>
      <c r="C2181" s="29"/>
      <c r="D2181" s="30" t="str">
        <f aca="false">CONCATENATE(E2181,", ",F2181,", кв-ры: ",H2181,", агр: ",I2181,", ",W2181)</f>
        <v>, , кв-ры: 5, агр: , </v>
      </c>
      <c r="E2181" s="31"/>
      <c r="F2181" s="31"/>
      <c r="G2181" s="31"/>
      <c r="H2181" s="31" t="n">
        <v>5</v>
      </c>
      <c r="I2181" s="32"/>
      <c r="J2181" s="4"/>
      <c r="K2181" s="46"/>
      <c r="L2181" s="34" t="str">
        <f aca="false">IF(ISBLANK(K2181),"a","b")</f>
        <v>a</v>
      </c>
      <c r="M2181" s="34" t="str">
        <f aca="false">IF(ISBLANK(B2181),"",IF(L2181="b",K2181,IF(L2181="a","")))</f>
        <v/>
      </c>
      <c r="N2181" s="35" t="n">
        <f aca="false">IF(ISBLANK(B2181),"",IF( ISBLANK(K2181), , IF( ISBLANK(O2181), 1,) ))</f>
        <v>0</v>
      </c>
      <c r="O2181" s="44"/>
      <c r="P2181" s="37" t="str">
        <f aca="false">IF(ISBLANK(O2181),"a","b")</f>
        <v>a</v>
      </c>
      <c r="Q2181" s="34" t="str">
        <f aca="false">IF(ISBLANK(B2181),"",IF(P2181="b",O2181,IF(P2181="a","")))</f>
        <v/>
      </c>
      <c r="R2181" s="35" t="n">
        <f aca="false">IF(ISBLANK(B2181),"",IF( ISBLANK(O2181), , 1))</f>
        <v>0</v>
      </c>
      <c r="S2181" s="38" t="str">
        <f aca="true">IF(ISBLANK(B2181),"",IF( ISBLANK(K2181), "" , IF( ISBLANK(O2181), (TODAY()-K2181)/365, (O2181-K2181)/365)) )</f>
        <v/>
      </c>
      <c r="T2181" s="38" t="str">
        <f aca="false">IF(ISBLANK(B2181),"",IF( ISBLANK(K2181), "" , IF( ISBLANK(O2181), ($Z$41-K2181)/365, (O2181-K2181)/365)) )</f>
        <v/>
      </c>
      <c r="U2181" s="38" t="str">
        <f aca="true">IF(ISBLANK(B2181),"",IF( ISBLANK(O2181), "", (TODAY()-O2181)/365))</f>
        <v/>
      </c>
      <c r="V2181" s="38" t="str">
        <f aca="false">IF(ISBLANK(B2181),"",IF( ISBLANK(O2181), "", ($Z$41-O2181)/365))</f>
        <v/>
      </c>
    </row>
    <row r="2182" customFormat="false" ht="15" hidden="false" customHeight="false" outlineLevel="0" collapsed="false">
      <c r="A2182" s="1" t="n">
        <v>2186</v>
      </c>
      <c r="B2182" s="28" t="n">
        <v>1379</v>
      </c>
      <c r="C2182" s="29"/>
      <c r="D2182" s="30" t="str">
        <f aca="false">CONCATENATE(E2182,", ",F2182,", кв-ры: ",H2182,", агр: ",I2182,", ",W2182)</f>
        <v>, , кв-ры: 6, агр: , </v>
      </c>
      <c r="E2182" s="31"/>
      <c r="F2182" s="31"/>
      <c r="G2182" s="31"/>
      <c r="H2182" s="31" t="n">
        <v>6</v>
      </c>
      <c r="I2182" s="32"/>
      <c r="J2182" s="4"/>
      <c r="K2182" s="46"/>
      <c r="L2182" s="34" t="str">
        <f aca="false">IF(ISBLANK(K2182),"a","b")</f>
        <v>a</v>
      </c>
      <c r="M2182" s="34" t="str">
        <f aca="false">IF(ISBLANK(B2182),"",IF(L2182="b",K2182,IF(L2182="a","")))</f>
        <v/>
      </c>
      <c r="N2182" s="35" t="n">
        <f aca="false">IF(ISBLANK(B2182),"",IF( ISBLANK(K2182), , IF( ISBLANK(O2182), 1,) ))</f>
        <v>0</v>
      </c>
      <c r="O2182" s="44"/>
      <c r="P2182" s="37" t="str">
        <f aca="false">IF(ISBLANK(O2182),"a","b")</f>
        <v>a</v>
      </c>
      <c r="Q2182" s="34" t="str">
        <f aca="false">IF(ISBLANK(B2182),"",IF(P2182="b",O2182,IF(P2182="a","")))</f>
        <v/>
      </c>
      <c r="R2182" s="35" t="n">
        <f aca="false">IF(ISBLANK(B2182),"",IF( ISBLANK(O2182), , 1))</f>
        <v>0</v>
      </c>
      <c r="S2182" s="38" t="str">
        <f aca="true">IF(ISBLANK(B2182),"",IF( ISBLANK(K2182), "" , IF( ISBLANK(O2182), (TODAY()-K2182)/365, (O2182-K2182)/365)) )</f>
        <v/>
      </c>
      <c r="T2182" s="38" t="str">
        <f aca="false">IF(ISBLANK(B2182),"",IF( ISBLANK(K2182), "" , IF( ISBLANK(O2182), ($Z$41-K2182)/365, (O2182-K2182)/365)) )</f>
        <v/>
      </c>
      <c r="U2182" s="38" t="str">
        <f aca="true">IF(ISBLANK(B2182),"",IF( ISBLANK(O2182), "", (TODAY()-O2182)/365))</f>
        <v/>
      </c>
      <c r="V2182" s="38" t="str">
        <f aca="false">IF(ISBLANK(B2182),"",IF( ISBLANK(O2182), "", ($Z$41-O2182)/365))</f>
        <v/>
      </c>
    </row>
    <row r="2183" customFormat="false" ht="15" hidden="false" customHeight="false" outlineLevel="0" collapsed="false">
      <c r="A2183" s="1" t="n">
        <v>2187</v>
      </c>
      <c r="B2183" s="28" t="n">
        <v>1380</v>
      </c>
      <c r="C2183" s="29"/>
      <c r="D2183" s="30" t="str">
        <f aca="false">CONCATENATE(E2183,", ",F2183,", кв-ры: ",H2183,", агр: ",I2183,", ",W2183)</f>
        <v>, , кв-ры: 7, агр: , </v>
      </c>
      <c r="E2183" s="31"/>
      <c r="F2183" s="31"/>
      <c r="G2183" s="31"/>
      <c r="H2183" s="31" t="n">
        <v>7</v>
      </c>
      <c r="I2183" s="32"/>
      <c r="J2183" s="4"/>
      <c r="K2183" s="46"/>
      <c r="L2183" s="34" t="str">
        <f aca="false">IF(ISBLANK(K2183),"a","b")</f>
        <v>a</v>
      </c>
      <c r="M2183" s="34" t="str">
        <f aca="false">IF(ISBLANK(B2183),"",IF(L2183="b",K2183,IF(L2183="a","")))</f>
        <v/>
      </c>
      <c r="N2183" s="35" t="n">
        <f aca="false">IF(ISBLANK(B2183),"",IF( ISBLANK(K2183), , IF( ISBLANK(O2183), 1,) ))</f>
        <v>0</v>
      </c>
      <c r="O2183" s="44"/>
      <c r="P2183" s="37" t="str">
        <f aca="false">IF(ISBLANK(O2183),"a","b")</f>
        <v>a</v>
      </c>
      <c r="Q2183" s="34" t="str">
        <f aca="false">IF(ISBLANK(B2183),"",IF(P2183="b",O2183,IF(P2183="a","")))</f>
        <v/>
      </c>
      <c r="R2183" s="35" t="n">
        <f aca="false">IF(ISBLANK(B2183),"",IF( ISBLANK(O2183), , 1))</f>
        <v>0</v>
      </c>
      <c r="S2183" s="38" t="str">
        <f aca="true">IF(ISBLANK(B2183),"",IF( ISBLANK(K2183), "" , IF( ISBLANK(O2183), (TODAY()-K2183)/365, (O2183-K2183)/365)) )</f>
        <v/>
      </c>
      <c r="T2183" s="38" t="str">
        <f aca="false">IF(ISBLANK(B2183),"",IF( ISBLANK(K2183), "" , IF( ISBLANK(O2183), ($Z$41-K2183)/365, (O2183-K2183)/365)) )</f>
        <v/>
      </c>
      <c r="U2183" s="38" t="str">
        <f aca="true">IF(ISBLANK(B2183),"",IF( ISBLANK(O2183), "", (TODAY()-O2183)/365))</f>
        <v/>
      </c>
      <c r="V2183" s="38" t="str">
        <f aca="false">IF(ISBLANK(B2183),"",IF( ISBLANK(O2183), "", ($Z$41-O2183)/365))</f>
        <v/>
      </c>
    </row>
    <row r="2184" customFormat="false" ht="15" hidden="false" customHeight="false" outlineLevel="0" collapsed="false">
      <c r="A2184" s="1" t="n">
        <v>2188</v>
      </c>
      <c r="B2184" s="28" t="n">
        <v>1381</v>
      </c>
      <c r="C2184" s="29"/>
      <c r="D2184" s="30" t="str">
        <f aca="false">CONCATENATE(E2184,", ",F2184,", кв-ры: ",H2184,", агр: ",I2184,", ",W2184)</f>
        <v>, , кв-ры: 8, агр: , </v>
      </c>
      <c r="E2184" s="31"/>
      <c r="F2184" s="31"/>
      <c r="G2184" s="31"/>
      <c r="H2184" s="31" t="n">
        <v>8</v>
      </c>
      <c r="I2184" s="32"/>
      <c r="J2184" s="4"/>
      <c r="K2184" s="46"/>
      <c r="L2184" s="34" t="str">
        <f aca="false">IF(ISBLANK(K2184),"a","b")</f>
        <v>a</v>
      </c>
      <c r="M2184" s="34" t="str">
        <f aca="false">IF(ISBLANK(B2184),"",IF(L2184="b",K2184,IF(L2184="a","")))</f>
        <v/>
      </c>
      <c r="N2184" s="35" t="n">
        <f aca="false">IF(ISBLANK(B2184),"",IF( ISBLANK(K2184), , IF( ISBLANK(O2184), 1,) ))</f>
        <v>0</v>
      </c>
      <c r="O2184" s="44"/>
      <c r="P2184" s="37" t="str">
        <f aca="false">IF(ISBLANK(O2184),"a","b")</f>
        <v>a</v>
      </c>
      <c r="Q2184" s="34" t="str">
        <f aca="false">IF(ISBLANK(B2184),"",IF(P2184="b",O2184,IF(P2184="a","")))</f>
        <v/>
      </c>
      <c r="R2184" s="35" t="n">
        <f aca="false">IF(ISBLANK(B2184),"",IF( ISBLANK(O2184), , 1))</f>
        <v>0</v>
      </c>
      <c r="S2184" s="38" t="str">
        <f aca="true">IF(ISBLANK(B2184),"",IF( ISBLANK(K2184), "" , IF( ISBLANK(O2184), (TODAY()-K2184)/365, (O2184-K2184)/365)) )</f>
        <v/>
      </c>
      <c r="T2184" s="38" t="str">
        <f aca="false">IF(ISBLANK(B2184),"",IF( ISBLANK(K2184), "" , IF( ISBLANK(O2184), ($Z$41-K2184)/365, (O2184-K2184)/365)) )</f>
        <v/>
      </c>
      <c r="U2184" s="38" t="str">
        <f aca="true">IF(ISBLANK(B2184),"",IF( ISBLANK(O2184), "", (TODAY()-O2184)/365))</f>
        <v/>
      </c>
      <c r="V2184" s="38" t="str">
        <f aca="false">IF(ISBLANK(B2184),"",IF( ISBLANK(O2184), "", ($Z$41-O2184)/365))</f>
        <v/>
      </c>
    </row>
    <row r="2185" customFormat="false" ht="15" hidden="false" customHeight="false" outlineLevel="0" collapsed="false">
      <c r="A2185" s="1" t="n">
        <v>2189</v>
      </c>
      <c r="B2185" s="28" t="n">
        <v>1382</v>
      </c>
      <c r="C2185" s="29"/>
      <c r="D2185" s="30" t="str">
        <f aca="false">CONCATENATE(E2185,", ",F2185,", кв-ры: ",H2185,", агр: ",I2185,", ",W2185)</f>
        <v>, , кв-ры: 9, агр: , </v>
      </c>
      <c r="E2185" s="31"/>
      <c r="F2185" s="31"/>
      <c r="G2185" s="31"/>
      <c r="H2185" s="31" t="n">
        <v>9</v>
      </c>
      <c r="I2185" s="32"/>
      <c r="J2185" s="4"/>
      <c r="K2185" s="46"/>
      <c r="L2185" s="34" t="str">
        <f aca="false">IF(ISBLANK(K2185),"a","b")</f>
        <v>a</v>
      </c>
      <c r="M2185" s="34" t="str">
        <f aca="false">IF(ISBLANK(B2185),"",IF(L2185="b",K2185,IF(L2185="a","")))</f>
        <v/>
      </c>
      <c r="N2185" s="35" t="n">
        <f aca="false">IF(ISBLANK(B2185),"",IF( ISBLANK(K2185), , IF( ISBLANK(O2185), 1,) ))</f>
        <v>0</v>
      </c>
      <c r="O2185" s="44"/>
      <c r="P2185" s="37" t="str">
        <f aca="false">IF(ISBLANK(O2185),"a","b")</f>
        <v>a</v>
      </c>
      <c r="Q2185" s="34" t="str">
        <f aca="false">IF(ISBLANK(B2185),"",IF(P2185="b",O2185,IF(P2185="a","")))</f>
        <v/>
      </c>
      <c r="R2185" s="35" t="n">
        <f aca="false">IF(ISBLANK(B2185),"",IF( ISBLANK(O2185), , 1))</f>
        <v>0</v>
      </c>
      <c r="S2185" s="38" t="str">
        <f aca="true">IF(ISBLANK(B2185),"",IF( ISBLANK(K2185), "" , IF( ISBLANK(O2185), (TODAY()-K2185)/365, (O2185-K2185)/365)) )</f>
        <v/>
      </c>
      <c r="T2185" s="38" t="str">
        <f aca="false">IF(ISBLANK(B2185),"",IF( ISBLANK(K2185), "" , IF( ISBLANK(O2185), ($Z$41-K2185)/365, (O2185-K2185)/365)) )</f>
        <v/>
      </c>
      <c r="U2185" s="38" t="str">
        <f aca="true">IF(ISBLANK(B2185),"",IF( ISBLANK(O2185), "", (TODAY()-O2185)/365))</f>
        <v/>
      </c>
      <c r="V2185" s="38" t="str">
        <f aca="false">IF(ISBLANK(B2185),"",IF( ISBLANK(O2185), "", ($Z$41-O2185)/365))</f>
        <v/>
      </c>
    </row>
    <row r="2186" customFormat="false" ht="15" hidden="false" customHeight="false" outlineLevel="0" collapsed="false">
      <c r="A2186" s="1" t="n">
        <v>2190</v>
      </c>
      <c r="B2186" s="28" t="n">
        <v>1383</v>
      </c>
      <c r="C2186" s="29"/>
      <c r="D2186" s="30" t="str">
        <f aca="false">CONCATENATE(E2186,", ",F2186,", кв-ры: ",H2186,", агр: ",I2186,", ",W2186)</f>
        <v>, , кв-ры: 10, агр: , </v>
      </c>
      <c r="E2186" s="31"/>
      <c r="F2186" s="31"/>
      <c r="G2186" s="31"/>
      <c r="H2186" s="31" t="n">
        <v>10</v>
      </c>
      <c r="I2186" s="32"/>
      <c r="J2186" s="4"/>
      <c r="K2186" s="46"/>
      <c r="L2186" s="34" t="str">
        <f aca="false">IF(ISBLANK(K2186),"a","b")</f>
        <v>a</v>
      </c>
      <c r="M2186" s="34" t="str">
        <f aca="false">IF(ISBLANK(B2186),"",IF(L2186="b",K2186,IF(L2186="a","")))</f>
        <v/>
      </c>
      <c r="N2186" s="35" t="n">
        <f aca="false">IF(ISBLANK(B2186),"",IF( ISBLANK(K2186), , IF( ISBLANK(O2186), 1,) ))</f>
        <v>0</v>
      </c>
      <c r="O2186" s="44"/>
      <c r="P2186" s="37" t="str">
        <f aca="false">IF(ISBLANK(O2186),"a","b")</f>
        <v>a</v>
      </c>
      <c r="Q2186" s="34" t="str">
        <f aca="false">IF(ISBLANK(B2186),"",IF(P2186="b",O2186,IF(P2186="a","")))</f>
        <v/>
      </c>
      <c r="R2186" s="35" t="n">
        <f aca="false">IF(ISBLANK(B2186),"",IF( ISBLANK(O2186), , 1))</f>
        <v>0</v>
      </c>
      <c r="S2186" s="38" t="str">
        <f aca="true">IF(ISBLANK(B2186),"",IF( ISBLANK(K2186), "" , IF( ISBLANK(O2186), (TODAY()-K2186)/365, (O2186-K2186)/365)) )</f>
        <v/>
      </c>
      <c r="T2186" s="38" t="str">
        <f aca="false">IF(ISBLANK(B2186),"",IF( ISBLANK(K2186), "" , IF( ISBLANK(O2186), ($Z$41-K2186)/365, (O2186-K2186)/365)) )</f>
        <v/>
      </c>
      <c r="U2186" s="38" t="str">
        <f aca="true">IF(ISBLANK(B2186),"",IF( ISBLANK(O2186), "", (TODAY()-O2186)/365))</f>
        <v/>
      </c>
      <c r="V2186" s="38" t="str">
        <f aca="false">IF(ISBLANK(B2186),"",IF( ISBLANK(O2186), "", ($Z$41-O2186)/365))</f>
        <v/>
      </c>
    </row>
    <row r="2187" customFormat="false" ht="15" hidden="false" customHeight="false" outlineLevel="0" collapsed="false">
      <c r="A2187" s="1" t="n">
        <v>2191</v>
      </c>
      <c r="B2187" s="28" t="n">
        <v>1384</v>
      </c>
      <c r="C2187" s="29" t="n">
        <v>13</v>
      </c>
      <c r="D2187" s="30" t="str">
        <f aca="false">CONCATENATE(E2187,", ",F2187,", кв-ры: ",H2187,", агр: ",I2187,", ",W2187)</f>
        <v> Железнодорожная, 30, кв-ры: 1, агр: , </v>
      </c>
      <c r="E2187" s="31" t="s">
        <v>322</v>
      </c>
      <c r="F2187" s="31" t="n">
        <v>30</v>
      </c>
      <c r="G2187" s="31" t="n">
        <v>4</v>
      </c>
      <c r="H2187" s="31" t="n">
        <v>1</v>
      </c>
      <c r="I2187" s="32"/>
      <c r="J2187" s="4"/>
      <c r="K2187" s="46"/>
      <c r="L2187" s="34" t="str">
        <f aca="false">IF(ISBLANK(K2187),"a","b")</f>
        <v>a</v>
      </c>
      <c r="M2187" s="34" t="str">
        <f aca="false">IF(ISBLANK(B2187),"",IF(L2187="b",K2187,IF(L2187="a","")))</f>
        <v/>
      </c>
      <c r="N2187" s="35" t="n">
        <f aca="false">IF(ISBLANK(B2187),"",IF( ISBLANK(K2187), , IF( ISBLANK(O2187), 1,) ))</f>
        <v>0</v>
      </c>
      <c r="O2187" s="44"/>
      <c r="P2187" s="37" t="str">
        <f aca="false">IF(ISBLANK(O2187),"a","b")</f>
        <v>a</v>
      </c>
      <c r="Q2187" s="34" t="str">
        <f aca="false">IF(ISBLANK(B2187),"",IF(P2187="b",O2187,IF(P2187="a","")))</f>
        <v/>
      </c>
      <c r="R2187" s="35" t="n">
        <f aca="false">IF(ISBLANK(B2187),"",IF( ISBLANK(O2187), , 1))</f>
        <v>0</v>
      </c>
      <c r="S2187" s="38" t="str">
        <f aca="true">IF(ISBLANK(B2187),"",IF( ISBLANK(K2187), "" , IF( ISBLANK(O2187), (TODAY()-K2187)/365, (O2187-K2187)/365)) )</f>
        <v/>
      </c>
      <c r="T2187" s="38" t="str">
        <f aca="false">IF(ISBLANK(B2187),"",IF( ISBLANK(K2187), "" , IF( ISBLANK(O2187), ($Z$41-K2187)/365, (O2187-K2187)/365)) )</f>
        <v/>
      </c>
      <c r="U2187" s="38" t="str">
        <f aca="true">IF(ISBLANK(B2187),"",IF( ISBLANK(O2187), "", (TODAY()-O2187)/365))</f>
        <v/>
      </c>
      <c r="V2187" s="38" t="str">
        <f aca="false">IF(ISBLANK(B2187),"",IF( ISBLANK(O2187), "", ($Z$41-O2187)/365))</f>
        <v/>
      </c>
    </row>
    <row r="2188" customFormat="false" ht="15" hidden="false" customHeight="false" outlineLevel="0" collapsed="false">
      <c r="A2188" s="1" t="n">
        <v>2192</v>
      </c>
      <c r="B2188" s="28" t="n">
        <v>1385</v>
      </c>
      <c r="C2188" s="29"/>
      <c r="D2188" s="30" t="str">
        <f aca="false">CONCATENATE(E2188,", ",F2188,", кв-ры: ",H2188,", агр: ",I2188,", ",W2188)</f>
        <v>, , кв-ры: 2, агр: , </v>
      </c>
      <c r="E2188" s="31"/>
      <c r="F2188" s="31"/>
      <c r="G2188" s="31"/>
      <c r="H2188" s="31" t="n">
        <v>2</v>
      </c>
      <c r="I2188" s="32"/>
      <c r="J2188" s="4"/>
      <c r="K2188" s="46"/>
      <c r="L2188" s="34" t="str">
        <f aca="false">IF(ISBLANK(K2188),"a","b")</f>
        <v>a</v>
      </c>
      <c r="M2188" s="34" t="str">
        <f aca="false">IF(ISBLANK(B2188),"",IF(L2188="b",K2188,IF(L2188="a","")))</f>
        <v/>
      </c>
      <c r="N2188" s="35" t="n">
        <f aca="false">IF(ISBLANK(B2188),"",IF( ISBLANK(K2188), , IF( ISBLANK(O2188), 1,) ))</f>
        <v>0</v>
      </c>
      <c r="O2188" s="44"/>
      <c r="P2188" s="37" t="str">
        <f aca="false">IF(ISBLANK(O2188),"a","b")</f>
        <v>a</v>
      </c>
      <c r="Q2188" s="34" t="str">
        <f aca="false">IF(ISBLANK(B2188),"",IF(P2188="b",O2188,IF(P2188="a","")))</f>
        <v/>
      </c>
      <c r="R2188" s="35" t="n">
        <f aca="false">IF(ISBLANK(B2188),"",IF( ISBLANK(O2188), , 1))</f>
        <v>0</v>
      </c>
      <c r="S2188" s="38" t="str">
        <f aca="true">IF(ISBLANK(B2188),"",IF( ISBLANK(K2188), "" , IF( ISBLANK(O2188), (TODAY()-K2188)/365, (O2188-K2188)/365)) )</f>
        <v/>
      </c>
      <c r="T2188" s="38" t="str">
        <f aca="false">IF(ISBLANK(B2188),"",IF( ISBLANK(K2188), "" , IF( ISBLANK(O2188), ($Z$41-K2188)/365, (O2188-K2188)/365)) )</f>
        <v/>
      </c>
      <c r="U2188" s="38" t="str">
        <f aca="true">IF(ISBLANK(B2188),"",IF( ISBLANK(O2188), "", (TODAY()-O2188)/365))</f>
        <v/>
      </c>
      <c r="V2188" s="38" t="str">
        <f aca="false">IF(ISBLANK(B2188),"",IF( ISBLANK(O2188), "", ($Z$41-O2188)/365))</f>
        <v/>
      </c>
    </row>
    <row r="2189" customFormat="false" ht="15" hidden="false" customHeight="false" outlineLevel="0" collapsed="false">
      <c r="A2189" s="1" t="n">
        <v>2193</v>
      </c>
      <c r="B2189" s="28" t="n">
        <v>1386</v>
      </c>
      <c r="C2189" s="29"/>
      <c r="D2189" s="30" t="str">
        <f aca="false">CONCATENATE(E2189,", ",F2189,", кв-ры: ",H2189,", агр: ",I2189,", ",W2189)</f>
        <v>, , кв-ры: 3, агр: , </v>
      </c>
      <c r="E2189" s="31"/>
      <c r="F2189" s="31"/>
      <c r="G2189" s="31"/>
      <c r="H2189" s="31" t="n">
        <v>3</v>
      </c>
      <c r="I2189" s="32"/>
      <c r="J2189" s="4"/>
      <c r="K2189" s="46"/>
      <c r="L2189" s="34" t="str">
        <f aca="false">IF(ISBLANK(K2189),"a","b")</f>
        <v>a</v>
      </c>
      <c r="M2189" s="34" t="str">
        <f aca="false">IF(ISBLANK(B2189),"",IF(L2189="b",K2189,IF(L2189="a","")))</f>
        <v/>
      </c>
      <c r="N2189" s="35" t="n">
        <f aca="false">IF(ISBLANK(B2189),"",IF( ISBLANK(K2189), , IF( ISBLANK(O2189), 1,) ))</f>
        <v>0</v>
      </c>
      <c r="O2189" s="44"/>
      <c r="P2189" s="37" t="str">
        <f aca="false">IF(ISBLANK(O2189),"a","b")</f>
        <v>a</v>
      </c>
      <c r="Q2189" s="34" t="str">
        <f aca="false">IF(ISBLANK(B2189),"",IF(P2189="b",O2189,IF(P2189="a","")))</f>
        <v/>
      </c>
      <c r="R2189" s="35" t="n">
        <f aca="false">IF(ISBLANK(B2189),"",IF( ISBLANK(O2189), , 1))</f>
        <v>0</v>
      </c>
      <c r="S2189" s="38" t="str">
        <f aca="true">IF(ISBLANK(B2189),"",IF( ISBLANK(K2189), "" , IF( ISBLANK(O2189), (TODAY()-K2189)/365, (O2189-K2189)/365)) )</f>
        <v/>
      </c>
      <c r="T2189" s="38" t="str">
        <f aca="false">IF(ISBLANK(B2189),"",IF( ISBLANK(K2189), "" , IF( ISBLANK(O2189), ($Z$41-K2189)/365, (O2189-K2189)/365)) )</f>
        <v/>
      </c>
      <c r="U2189" s="38" t="str">
        <f aca="true">IF(ISBLANK(B2189),"",IF( ISBLANK(O2189), "", (TODAY()-O2189)/365))</f>
        <v/>
      </c>
      <c r="V2189" s="38" t="str">
        <f aca="false">IF(ISBLANK(B2189),"",IF( ISBLANK(O2189), "", ($Z$41-O2189)/365))</f>
        <v/>
      </c>
    </row>
    <row r="2190" customFormat="false" ht="15" hidden="false" customHeight="false" outlineLevel="0" collapsed="false">
      <c r="A2190" s="1" t="n">
        <v>2194</v>
      </c>
      <c r="B2190" s="28" t="n">
        <v>1387</v>
      </c>
      <c r="C2190" s="29"/>
      <c r="D2190" s="30" t="str">
        <f aca="false">CONCATENATE(E2190,", ",F2190,", кв-ры: ",H2190,", агр: ",I2190,", ",W2190)</f>
        <v>, , кв-ры: 4, агр: , </v>
      </c>
      <c r="E2190" s="31"/>
      <c r="F2190" s="31"/>
      <c r="G2190" s="31"/>
      <c r="H2190" s="31" t="n">
        <v>4</v>
      </c>
      <c r="I2190" s="32"/>
      <c r="J2190" s="4"/>
      <c r="K2190" s="46"/>
      <c r="L2190" s="34" t="str">
        <f aca="false">IF(ISBLANK(K2190),"a","b")</f>
        <v>a</v>
      </c>
      <c r="M2190" s="34" t="str">
        <f aca="false">IF(ISBLANK(B2190),"",IF(L2190="b",K2190,IF(L2190="a","")))</f>
        <v/>
      </c>
      <c r="N2190" s="35" t="n">
        <f aca="false">IF(ISBLANK(B2190),"",IF( ISBLANK(K2190), , IF( ISBLANK(O2190), 1,) ))</f>
        <v>0</v>
      </c>
      <c r="O2190" s="44"/>
      <c r="P2190" s="37" t="str">
        <f aca="false">IF(ISBLANK(O2190),"a","b")</f>
        <v>a</v>
      </c>
      <c r="Q2190" s="34" t="str">
        <f aca="false">IF(ISBLANK(B2190),"",IF(P2190="b",O2190,IF(P2190="a","")))</f>
        <v/>
      </c>
      <c r="R2190" s="35" t="n">
        <f aca="false">IF(ISBLANK(B2190),"",IF( ISBLANK(O2190), , 1))</f>
        <v>0</v>
      </c>
      <c r="S2190" s="38" t="str">
        <f aca="true">IF(ISBLANK(B2190),"",IF( ISBLANK(K2190), "" , IF( ISBLANK(O2190), (TODAY()-K2190)/365, (O2190-K2190)/365)) )</f>
        <v/>
      </c>
      <c r="T2190" s="38" t="str">
        <f aca="false">IF(ISBLANK(B2190),"",IF( ISBLANK(K2190), "" , IF( ISBLANK(O2190), ($Z$41-K2190)/365, (O2190-K2190)/365)) )</f>
        <v/>
      </c>
      <c r="U2190" s="38" t="str">
        <f aca="true">IF(ISBLANK(B2190),"",IF( ISBLANK(O2190), "", (TODAY()-O2190)/365))</f>
        <v/>
      </c>
      <c r="V2190" s="38" t="str">
        <f aca="false">IF(ISBLANK(B2190),"",IF( ISBLANK(O2190), "", ($Z$41-O2190)/365))</f>
        <v/>
      </c>
    </row>
    <row r="2191" customFormat="false" ht="15" hidden="false" customHeight="false" outlineLevel="0" collapsed="false">
      <c r="A2191" s="1" t="n">
        <v>2195</v>
      </c>
      <c r="B2191" s="28" t="n">
        <v>1388</v>
      </c>
      <c r="C2191" s="29" t="n">
        <v>14</v>
      </c>
      <c r="D2191" s="30" t="str">
        <f aca="false">CONCATENATE(E2191,", ",F2191,", кв-ры: ",H2191,", агр: ",I2191,", ",W2191)</f>
        <v> Железнодорожная, 32, кв-ры: 1, агр: , </v>
      </c>
      <c r="E2191" s="31" t="s">
        <v>322</v>
      </c>
      <c r="F2191" s="31" t="n">
        <v>32</v>
      </c>
      <c r="G2191" s="31" t="n">
        <v>3</v>
      </c>
      <c r="H2191" s="31" t="n">
        <v>1</v>
      </c>
      <c r="I2191" s="32"/>
      <c r="J2191" s="4"/>
      <c r="K2191" s="46"/>
      <c r="L2191" s="34" t="str">
        <f aca="false">IF(ISBLANK(K2191),"a","b")</f>
        <v>a</v>
      </c>
      <c r="M2191" s="34" t="str">
        <f aca="false">IF(ISBLANK(B2191),"",IF(L2191="b",K2191,IF(L2191="a","")))</f>
        <v/>
      </c>
      <c r="N2191" s="35" t="n">
        <f aca="false">IF(ISBLANK(B2191),"",IF( ISBLANK(K2191), , IF( ISBLANK(O2191), 1,) ))</f>
        <v>0</v>
      </c>
      <c r="O2191" s="44"/>
      <c r="P2191" s="37" t="str">
        <f aca="false">IF(ISBLANK(O2191),"a","b")</f>
        <v>a</v>
      </c>
      <c r="Q2191" s="34" t="str">
        <f aca="false">IF(ISBLANK(B2191),"",IF(P2191="b",O2191,IF(P2191="a","")))</f>
        <v/>
      </c>
      <c r="R2191" s="35" t="n">
        <f aca="false">IF(ISBLANK(B2191),"",IF( ISBLANK(O2191), , 1))</f>
        <v>0</v>
      </c>
      <c r="S2191" s="38" t="str">
        <f aca="true">IF(ISBLANK(B2191),"",IF( ISBLANK(K2191), "" , IF( ISBLANK(O2191), (TODAY()-K2191)/365, (O2191-K2191)/365)) )</f>
        <v/>
      </c>
      <c r="T2191" s="38" t="str">
        <f aca="false">IF(ISBLANK(B2191),"",IF( ISBLANK(K2191), "" , IF( ISBLANK(O2191), ($Z$41-K2191)/365, (O2191-K2191)/365)) )</f>
        <v/>
      </c>
      <c r="U2191" s="38" t="str">
        <f aca="true">IF(ISBLANK(B2191),"",IF( ISBLANK(O2191), "", (TODAY()-O2191)/365))</f>
        <v/>
      </c>
      <c r="V2191" s="38" t="str">
        <f aca="false">IF(ISBLANK(B2191),"",IF( ISBLANK(O2191), "", ($Z$41-O2191)/365))</f>
        <v/>
      </c>
    </row>
    <row r="2192" customFormat="false" ht="15" hidden="false" customHeight="false" outlineLevel="0" collapsed="false">
      <c r="A2192" s="1" t="n">
        <v>2196</v>
      </c>
      <c r="B2192" s="28" t="n">
        <v>1389</v>
      </c>
      <c r="C2192" s="29"/>
      <c r="D2192" s="30" t="str">
        <f aca="false">CONCATENATE(E2192,", ",F2192,", кв-ры: ",H2192,", агр: ",I2192,", ",W2192)</f>
        <v>, , кв-ры: 2, агр: , </v>
      </c>
      <c r="E2192" s="31"/>
      <c r="F2192" s="31"/>
      <c r="G2192" s="31"/>
      <c r="H2192" s="31" t="n">
        <v>2</v>
      </c>
      <c r="I2192" s="32"/>
      <c r="J2192" s="4"/>
      <c r="K2192" s="46"/>
      <c r="L2192" s="34" t="str">
        <f aca="false">IF(ISBLANK(K2192),"a","b")</f>
        <v>a</v>
      </c>
      <c r="M2192" s="34" t="str">
        <f aca="false">IF(ISBLANK(B2192),"",IF(L2192="b",K2192,IF(L2192="a","")))</f>
        <v/>
      </c>
      <c r="N2192" s="35" t="n">
        <f aca="false">IF(ISBLANK(B2192),"",IF( ISBLANK(K2192), , IF( ISBLANK(O2192), 1,) ))</f>
        <v>0</v>
      </c>
      <c r="O2192" s="44"/>
      <c r="P2192" s="37" t="str">
        <f aca="false">IF(ISBLANK(O2192),"a","b")</f>
        <v>a</v>
      </c>
      <c r="Q2192" s="34" t="str">
        <f aca="false">IF(ISBLANK(B2192),"",IF(P2192="b",O2192,IF(P2192="a","")))</f>
        <v/>
      </c>
      <c r="R2192" s="35" t="n">
        <f aca="false">IF(ISBLANK(B2192),"",IF( ISBLANK(O2192), , 1))</f>
        <v>0</v>
      </c>
      <c r="S2192" s="38" t="str">
        <f aca="true">IF(ISBLANK(B2192),"",IF( ISBLANK(K2192), "" , IF( ISBLANK(O2192), (TODAY()-K2192)/365, (O2192-K2192)/365)) )</f>
        <v/>
      </c>
      <c r="T2192" s="38" t="str">
        <f aca="false">IF(ISBLANK(B2192),"",IF( ISBLANK(K2192), "" , IF( ISBLANK(O2192), ($Z$41-K2192)/365, (O2192-K2192)/365)) )</f>
        <v/>
      </c>
      <c r="U2192" s="38" t="str">
        <f aca="true">IF(ISBLANK(B2192),"",IF( ISBLANK(O2192), "", (TODAY()-O2192)/365))</f>
        <v/>
      </c>
      <c r="V2192" s="38" t="str">
        <f aca="false">IF(ISBLANK(B2192),"",IF( ISBLANK(O2192), "", ($Z$41-O2192)/365))</f>
        <v/>
      </c>
    </row>
    <row r="2193" customFormat="false" ht="15" hidden="false" customHeight="false" outlineLevel="0" collapsed="false">
      <c r="A2193" s="1" t="n">
        <v>2197</v>
      </c>
      <c r="B2193" s="28" t="n">
        <v>1390</v>
      </c>
      <c r="C2193" s="29"/>
      <c r="D2193" s="30" t="str">
        <f aca="false">CONCATENATE(E2193,", ",F2193,", кв-ры: ",H2193,", агр: ",I2193,", ",W2193)</f>
        <v>, , кв-ры: 3, агр: , </v>
      </c>
      <c r="E2193" s="31"/>
      <c r="F2193" s="31"/>
      <c r="G2193" s="31"/>
      <c r="H2193" s="31" t="n">
        <v>3</v>
      </c>
      <c r="I2193" s="32"/>
      <c r="J2193" s="4"/>
      <c r="K2193" s="46"/>
      <c r="L2193" s="34" t="str">
        <f aca="false">IF(ISBLANK(K2193),"a","b")</f>
        <v>a</v>
      </c>
      <c r="M2193" s="34" t="str">
        <f aca="false">IF(ISBLANK(B2193),"",IF(L2193="b",K2193,IF(L2193="a","")))</f>
        <v/>
      </c>
      <c r="N2193" s="35" t="n">
        <f aca="false">IF(ISBLANK(B2193),"",IF( ISBLANK(K2193), , IF( ISBLANK(O2193), 1,) ))</f>
        <v>0</v>
      </c>
      <c r="O2193" s="44"/>
      <c r="P2193" s="37" t="str">
        <f aca="false">IF(ISBLANK(O2193),"a","b")</f>
        <v>a</v>
      </c>
      <c r="Q2193" s="34" t="str">
        <f aca="false">IF(ISBLANK(B2193),"",IF(P2193="b",O2193,IF(P2193="a","")))</f>
        <v/>
      </c>
      <c r="R2193" s="35" t="n">
        <f aca="false">IF(ISBLANK(B2193),"",IF( ISBLANK(O2193), , 1))</f>
        <v>0</v>
      </c>
      <c r="S2193" s="38" t="str">
        <f aca="true">IF(ISBLANK(B2193),"",IF( ISBLANK(K2193), "" , IF( ISBLANK(O2193), (TODAY()-K2193)/365, (O2193-K2193)/365)) )</f>
        <v/>
      </c>
      <c r="T2193" s="38" t="str">
        <f aca="false">IF(ISBLANK(B2193),"",IF( ISBLANK(K2193), "" , IF( ISBLANK(O2193), ($Z$41-K2193)/365, (O2193-K2193)/365)) )</f>
        <v/>
      </c>
      <c r="U2193" s="38" t="str">
        <f aca="true">IF(ISBLANK(B2193),"",IF( ISBLANK(O2193), "", (TODAY()-O2193)/365))</f>
        <v/>
      </c>
      <c r="V2193" s="38" t="str">
        <f aca="false">IF(ISBLANK(B2193),"",IF( ISBLANK(O2193), "", ($Z$41-O2193)/365))</f>
        <v/>
      </c>
    </row>
    <row r="2194" customFormat="false" ht="15" hidden="false" customHeight="false" outlineLevel="0" collapsed="false">
      <c r="A2194" s="1" t="n">
        <v>2198</v>
      </c>
      <c r="B2194" s="28" t="n">
        <v>1391</v>
      </c>
      <c r="C2194" s="29" t="n">
        <v>15</v>
      </c>
      <c r="D2194" s="30" t="str">
        <f aca="false">CONCATENATE(E2194,", ",F2194,", кв-ры: ",H2194,", агр: ",I2194,", ",W2194)</f>
        <v> Железнодорожная, 36, кв-ры: 1, агр: , </v>
      </c>
      <c r="E2194" s="31" t="s">
        <v>322</v>
      </c>
      <c r="F2194" s="31" t="n">
        <v>36</v>
      </c>
      <c r="G2194" s="31" t="n">
        <v>3</v>
      </c>
      <c r="H2194" s="31" t="n">
        <v>1</v>
      </c>
      <c r="I2194" s="32"/>
      <c r="J2194" s="4"/>
      <c r="K2194" s="46"/>
      <c r="L2194" s="34" t="str">
        <f aca="false">IF(ISBLANK(K2194),"a","b")</f>
        <v>a</v>
      </c>
      <c r="M2194" s="34" t="str">
        <f aca="false">IF(ISBLANK(B2194),"",IF(L2194="b",K2194,IF(L2194="a","")))</f>
        <v/>
      </c>
      <c r="N2194" s="35" t="n">
        <f aca="false">IF(ISBLANK(B2194),"",IF( ISBLANK(K2194), , IF( ISBLANK(O2194), 1,) ))</f>
        <v>0</v>
      </c>
      <c r="O2194" s="44"/>
      <c r="P2194" s="37" t="str">
        <f aca="false">IF(ISBLANK(O2194),"a","b")</f>
        <v>a</v>
      </c>
      <c r="Q2194" s="34" t="str">
        <f aca="false">IF(ISBLANK(B2194),"",IF(P2194="b",O2194,IF(P2194="a","")))</f>
        <v/>
      </c>
      <c r="R2194" s="35" t="n">
        <f aca="false">IF(ISBLANK(B2194),"",IF( ISBLANK(O2194), , 1))</f>
        <v>0</v>
      </c>
      <c r="S2194" s="38" t="str">
        <f aca="true">IF(ISBLANK(B2194),"",IF( ISBLANK(K2194), "" , IF( ISBLANK(O2194), (TODAY()-K2194)/365, (O2194-K2194)/365)) )</f>
        <v/>
      </c>
      <c r="T2194" s="38" t="str">
        <f aca="false">IF(ISBLANK(B2194),"",IF( ISBLANK(K2194), "" , IF( ISBLANK(O2194), ($Z$41-K2194)/365, (O2194-K2194)/365)) )</f>
        <v/>
      </c>
      <c r="U2194" s="38" t="str">
        <f aca="true">IF(ISBLANK(B2194),"",IF( ISBLANK(O2194), "", (TODAY()-O2194)/365))</f>
        <v/>
      </c>
      <c r="V2194" s="38" t="str">
        <f aca="false">IF(ISBLANK(B2194),"",IF( ISBLANK(O2194), "", ($Z$41-O2194)/365))</f>
        <v/>
      </c>
    </row>
    <row r="2195" customFormat="false" ht="15" hidden="false" customHeight="false" outlineLevel="0" collapsed="false">
      <c r="A2195" s="1" t="n">
        <v>2199</v>
      </c>
      <c r="B2195" s="28" t="n">
        <v>1392</v>
      </c>
      <c r="C2195" s="29"/>
      <c r="D2195" s="30" t="str">
        <f aca="false">CONCATENATE(E2195,", ",F2195,", кв-ры: ",H2195,", агр: ",I2195,", ",W2195)</f>
        <v>, , кв-ры: 2, агр: , </v>
      </c>
      <c r="E2195" s="31"/>
      <c r="F2195" s="31"/>
      <c r="G2195" s="31"/>
      <c r="H2195" s="31" t="n">
        <v>2</v>
      </c>
      <c r="I2195" s="32"/>
      <c r="J2195" s="4"/>
      <c r="K2195" s="46"/>
      <c r="L2195" s="34" t="str">
        <f aca="false">IF(ISBLANK(K2195),"a","b")</f>
        <v>a</v>
      </c>
      <c r="M2195" s="34" t="str">
        <f aca="false">IF(ISBLANK(B2195),"",IF(L2195="b",K2195,IF(L2195="a","")))</f>
        <v/>
      </c>
      <c r="N2195" s="35" t="n">
        <f aca="false">IF(ISBLANK(B2195),"",IF( ISBLANK(K2195), , IF( ISBLANK(O2195), 1,) ))</f>
        <v>0</v>
      </c>
      <c r="O2195" s="44"/>
      <c r="P2195" s="37" t="str">
        <f aca="false">IF(ISBLANK(O2195),"a","b")</f>
        <v>a</v>
      </c>
      <c r="Q2195" s="34" t="str">
        <f aca="false">IF(ISBLANK(B2195),"",IF(P2195="b",O2195,IF(P2195="a","")))</f>
        <v/>
      </c>
      <c r="R2195" s="35" t="n">
        <f aca="false">IF(ISBLANK(B2195),"",IF( ISBLANK(O2195), , 1))</f>
        <v>0</v>
      </c>
      <c r="S2195" s="38" t="str">
        <f aca="true">IF(ISBLANK(B2195),"",IF( ISBLANK(K2195), "" , IF( ISBLANK(O2195), (TODAY()-K2195)/365, (O2195-K2195)/365)) )</f>
        <v/>
      </c>
      <c r="T2195" s="38" t="str">
        <f aca="false">IF(ISBLANK(B2195),"",IF( ISBLANK(K2195), "" , IF( ISBLANK(O2195), ($Z$41-K2195)/365, (O2195-K2195)/365)) )</f>
        <v/>
      </c>
      <c r="U2195" s="38" t="str">
        <f aca="true">IF(ISBLANK(B2195),"",IF( ISBLANK(O2195), "", (TODAY()-O2195)/365))</f>
        <v/>
      </c>
      <c r="V2195" s="38" t="str">
        <f aca="false">IF(ISBLANK(B2195),"",IF( ISBLANK(O2195), "", ($Z$41-O2195)/365))</f>
        <v/>
      </c>
    </row>
    <row r="2196" customFormat="false" ht="15" hidden="false" customHeight="false" outlineLevel="0" collapsed="false">
      <c r="A2196" s="1" t="n">
        <v>2200</v>
      </c>
      <c r="B2196" s="28" t="n">
        <v>1393</v>
      </c>
      <c r="C2196" s="29"/>
      <c r="D2196" s="30" t="str">
        <f aca="false">CONCATENATE(E2196,", ",F2196,", кв-ры: ",H2196,", агр: ",I2196,", ",W2196)</f>
        <v>, , кв-ры: 3, агр: , </v>
      </c>
      <c r="E2196" s="31"/>
      <c r="F2196" s="31"/>
      <c r="G2196" s="31"/>
      <c r="H2196" s="31" t="n">
        <v>3</v>
      </c>
      <c r="I2196" s="32"/>
      <c r="J2196" s="4"/>
      <c r="K2196" s="46"/>
      <c r="L2196" s="34" t="str">
        <f aca="false">IF(ISBLANK(K2196),"a","b")</f>
        <v>a</v>
      </c>
      <c r="M2196" s="34" t="str">
        <f aca="false">IF(ISBLANK(B2196),"",IF(L2196="b",K2196,IF(L2196="a","")))</f>
        <v/>
      </c>
      <c r="N2196" s="35" t="n">
        <f aca="false">IF(ISBLANK(B2196),"",IF( ISBLANK(K2196), , IF( ISBLANK(O2196), 1,) ))</f>
        <v>0</v>
      </c>
      <c r="O2196" s="44"/>
      <c r="P2196" s="37" t="str">
        <f aca="false">IF(ISBLANK(O2196),"a","b")</f>
        <v>a</v>
      </c>
      <c r="Q2196" s="34" t="str">
        <f aca="false">IF(ISBLANK(B2196),"",IF(P2196="b",O2196,IF(P2196="a","")))</f>
        <v/>
      </c>
      <c r="R2196" s="35" t="n">
        <f aca="false">IF(ISBLANK(B2196),"",IF( ISBLANK(O2196), , 1))</f>
        <v>0</v>
      </c>
      <c r="S2196" s="38" t="str">
        <f aca="true">IF(ISBLANK(B2196),"",IF( ISBLANK(K2196), "" , IF( ISBLANK(O2196), (TODAY()-K2196)/365, (O2196-K2196)/365)) )</f>
        <v/>
      </c>
      <c r="T2196" s="38" t="str">
        <f aca="false">IF(ISBLANK(B2196),"",IF( ISBLANK(K2196), "" , IF( ISBLANK(O2196), ($Z$41-K2196)/365, (O2196-K2196)/365)) )</f>
        <v/>
      </c>
      <c r="U2196" s="38" t="str">
        <f aca="true">IF(ISBLANK(B2196),"",IF( ISBLANK(O2196), "", (TODAY()-O2196)/365))</f>
        <v/>
      </c>
      <c r="V2196" s="38" t="str">
        <f aca="false">IF(ISBLANK(B2196),"",IF( ISBLANK(O2196), "", ($Z$41-O2196)/365))</f>
        <v/>
      </c>
    </row>
    <row r="2197" customFormat="false" ht="15" hidden="false" customHeight="false" outlineLevel="0" collapsed="false">
      <c r="A2197" s="1" t="n">
        <v>2201</v>
      </c>
      <c r="B2197" s="28" t="n">
        <v>1394</v>
      </c>
      <c r="C2197" s="29" t="n">
        <v>16</v>
      </c>
      <c r="D2197" s="30" t="str">
        <f aca="false">CONCATENATE(E2197,", ",F2197,", кв-ры: ",H2197,", агр: ",I2197,", ",W2197)</f>
        <v> Железнодорожная, 40, кв-ры: 1, агр: , </v>
      </c>
      <c r="E2197" s="31" t="s">
        <v>322</v>
      </c>
      <c r="F2197" s="31" t="n">
        <v>40</v>
      </c>
      <c r="G2197" s="31" t="n">
        <v>4</v>
      </c>
      <c r="H2197" s="31" t="n">
        <v>1</v>
      </c>
      <c r="I2197" s="32"/>
      <c r="J2197" s="4"/>
      <c r="K2197" s="46"/>
      <c r="L2197" s="34" t="str">
        <f aca="false">IF(ISBLANK(K2197),"a","b")</f>
        <v>a</v>
      </c>
      <c r="M2197" s="34" t="str">
        <f aca="false">IF(ISBLANK(B2197),"",IF(L2197="b",K2197,IF(L2197="a","")))</f>
        <v/>
      </c>
      <c r="N2197" s="35" t="n">
        <f aca="false">IF(ISBLANK(B2197),"",IF( ISBLANK(K2197), , IF( ISBLANK(O2197), 1,) ))</f>
        <v>0</v>
      </c>
      <c r="O2197" s="44"/>
      <c r="P2197" s="37" t="str">
        <f aca="false">IF(ISBLANK(O2197),"a","b")</f>
        <v>a</v>
      </c>
      <c r="Q2197" s="34" t="str">
        <f aca="false">IF(ISBLANK(B2197),"",IF(P2197="b",O2197,IF(P2197="a","")))</f>
        <v/>
      </c>
      <c r="R2197" s="35" t="n">
        <f aca="false">IF(ISBLANK(B2197),"",IF( ISBLANK(O2197), , 1))</f>
        <v>0</v>
      </c>
      <c r="S2197" s="38" t="str">
        <f aca="true">IF(ISBLANK(B2197),"",IF( ISBLANK(K2197), "" , IF( ISBLANK(O2197), (TODAY()-K2197)/365, (O2197-K2197)/365)) )</f>
        <v/>
      </c>
      <c r="T2197" s="38" t="str">
        <f aca="false">IF(ISBLANK(B2197),"",IF( ISBLANK(K2197), "" , IF( ISBLANK(O2197), ($Z$41-K2197)/365, (O2197-K2197)/365)) )</f>
        <v/>
      </c>
      <c r="U2197" s="38" t="str">
        <f aca="true">IF(ISBLANK(B2197),"",IF( ISBLANK(O2197), "", (TODAY()-O2197)/365))</f>
        <v/>
      </c>
      <c r="V2197" s="38" t="str">
        <f aca="false">IF(ISBLANK(B2197),"",IF( ISBLANK(O2197), "", ($Z$41-O2197)/365))</f>
        <v/>
      </c>
    </row>
    <row r="2198" customFormat="false" ht="15" hidden="false" customHeight="false" outlineLevel="0" collapsed="false">
      <c r="A2198" s="1" t="n">
        <v>2202</v>
      </c>
      <c r="B2198" s="28" t="n">
        <v>1395</v>
      </c>
      <c r="C2198" s="29"/>
      <c r="D2198" s="30" t="str">
        <f aca="false">CONCATENATE(E2198,", ",F2198,", кв-ры: ",H2198,", агр: ",I2198,", ",W2198)</f>
        <v>, , кв-ры: 2, агр: , </v>
      </c>
      <c r="E2198" s="31"/>
      <c r="F2198" s="31"/>
      <c r="G2198" s="31"/>
      <c r="H2198" s="31" t="n">
        <v>2</v>
      </c>
      <c r="I2198" s="32"/>
      <c r="J2198" s="4"/>
      <c r="K2198" s="46"/>
      <c r="L2198" s="34" t="str">
        <f aca="false">IF(ISBLANK(K2198),"a","b")</f>
        <v>a</v>
      </c>
      <c r="M2198" s="34" t="str">
        <f aca="false">IF(ISBLANK(B2198),"",IF(L2198="b",K2198,IF(L2198="a","")))</f>
        <v/>
      </c>
      <c r="N2198" s="35" t="n">
        <f aca="false">IF(ISBLANK(B2198),"",IF( ISBLANK(K2198), , IF( ISBLANK(O2198), 1,) ))</f>
        <v>0</v>
      </c>
      <c r="O2198" s="44"/>
      <c r="P2198" s="37" t="str">
        <f aca="false">IF(ISBLANK(O2198),"a","b")</f>
        <v>a</v>
      </c>
      <c r="Q2198" s="34" t="str">
        <f aca="false">IF(ISBLANK(B2198),"",IF(P2198="b",O2198,IF(P2198="a","")))</f>
        <v/>
      </c>
      <c r="R2198" s="35" t="n">
        <f aca="false">IF(ISBLANK(B2198),"",IF( ISBLANK(O2198), , 1))</f>
        <v>0</v>
      </c>
      <c r="S2198" s="38" t="str">
        <f aca="true">IF(ISBLANK(B2198),"",IF( ISBLANK(K2198), "" , IF( ISBLANK(O2198), (TODAY()-K2198)/365, (O2198-K2198)/365)) )</f>
        <v/>
      </c>
      <c r="T2198" s="38" t="str">
        <f aca="false">IF(ISBLANK(B2198),"",IF( ISBLANK(K2198), "" , IF( ISBLANK(O2198), ($Z$41-K2198)/365, (O2198-K2198)/365)) )</f>
        <v/>
      </c>
      <c r="U2198" s="38" t="str">
        <f aca="true">IF(ISBLANK(B2198),"",IF( ISBLANK(O2198), "", (TODAY()-O2198)/365))</f>
        <v/>
      </c>
      <c r="V2198" s="38" t="str">
        <f aca="false">IF(ISBLANK(B2198),"",IF( ISBLANK(O2198), "", ($Z$41-O2198)/365))</f>
        <v/>
      </c>
    </row>
    <row r="2199" customFormat="false" ht="15" hidden="false" customHeight="false" outlineLevel="0" collapsed="false">
      <c r="A2199" s="1" t="n">
        <v>2203</v>
      </c>
      <c r="B2199" s="28" t="n">
        <v>1396</v>
      </c>
      <c r="C2199" s="29"/>
      <c r="D2199" s="30" t="str">
        <f aca="false">CONCATENATE(E2199,", ",F2199,", кв-ры: ",H2199,", агр: ",I2199,", ",W2199)</f>
        <v>, , кв-ры: 3, агр: , </v>
      </c>
      <c r="E2199" s="31"/>
      <c r="F2199" s="31"/>
      <c r="G2199" s="31"/>
      <c r="H2199" s="31" t="n">
        <v>3</v>
      </c>
      <c r="I2199" s="32"/>
      <c r="J2199" s="4"/>
      <c r="K2199" s="46"/>
      <c r="L2199" s="34" t="str">
        <f aca="false">IF(ISBLANK(K2199),"a","b")</f>
        <v>a</v>
      </c>
      <c r="M2199" s="34" t="str">
        <f aca="false">IF(ISBLANK(B2199),"",IF(L2199="b",K2199,IF(L2199="a","")))</f>
        <v/>
      </c>
      <c r="N2199" s="35" t="n">
        <f aca="false">IF(ISBLANK(B2199),"",IF( ISBLANK(K2199), , IF( ISBLANK(O2199), 1,) ))</f>
        <v>0</v>
      </c>
      <c r="O2199" s="44"/>
      <c r="P2199" s="37" t="str">
        <f aca="false">IF(ISBLANK(O2199),"a","b")</f>
        <v>a</v>
      </c>
      <c r="Q2199" s="34" t="str">
        <f aca="false">IF(ISBLANK(B2199),"",IF(P2199="b",O2199,IF(P2199="a","")))</f>
        <v/>
      </c>
      <c r="R2199" s="35" t="n">
        <f aca="false">IF(ISBLANK(B2199),"",IF( ISBLANK(O2199), , 1))</f>
        <v>0</v>
      </c>
      <c r="S2199" s="38" t="str">
        <f aca="true">IF(ISBLANK(B2199),"",IF( ISBLANK(K2199), "" , IF( ISBLANK(O2199), (TODAY()-K2199)/365, (O2199-K2199)/365)) )</f>
        <v/>
      </c>
      <c r="T2199" s="38" t="str">
        <f aca="false">IF(ISBLANK(B2199),"",IF( ISBLANK(K2199), "" , IF( ISBLANK(O2199), ($Z$41-K2199)/365, (O2199-K2199)/365)) )</f>
        <v/>
      </c>
      <c r="U2199" s="38" t="str">
        <f aca="true">IF(ISBLANK(B2199),"",IF( ISBLANK(O2199), "", (TODAY()-O2199)/365))</f>
        <v/>
      </c>
      <c r="V2199" s="38" t="str">
        <f aca="false">IF(ISBLANK(B2199),"",IF( ISBLANK(O2199), "", ($Z$41-O2199)/365))</f>
        <v/>
      </c>
    </row>
    <row r="2200" customFormat="false" ht="15" hidden="false" customHeight="false" outlineLevel="0" collapsed="false">
      <c r="A2200" s="1" t="n">
        <v>2204</v>
      </c>
      <c r="B2200" s="28" t="n">
        <v>1397</v>
      </c>
      <c r="C2200" s="29"/>
      <c r="D2200" s="30" t="str">
        <f aca="false">CONCATENATE(E2200,", ",F2200,", кв-ры: ",H2200,", агр: ",I2200,", ",W2200)</f>
        <v>, , кв-ры: 4, агр: , </v>
      </c>
      <c r="E2200" s="31"/>
      <c r="F2200" s="31"/>
      <c r="G2200" s="31"/>
      <c r="H2200" s="31" t="n">
        <v>4</v>
      </c>
      <c r="I2200" s="32"/>
      <c r="J2200" s="4"/>
      <c r="K2200" s="46"/>
      <c r="L2200" s="34" t="str">
        <f aca="false">IF(ISBLANK(K2200),"a","b")</f>
        <v>a</v>
      </c>
      <c r="M2200" s="34" t="str">
        <f aca="false">IF(ISBLANK(B2200),"",IF(L2200="b",K2200,IF(L2200="a","")))</f>
        <v/>
      </c>
      <c r="N2200" s="35" t="n">
        <f aca="false">IF(ISBLANK(B2200),"",IF( ISBLANK(K2200), , IF( ISBLANK(O2200), 1,) ))</f>
        <v>0</v>
      </c>
      <c r="O2200" s="44"/>
      <c r="P2200" s="37" t="str">
        <f aca="false">IF(ISBLANK(O2200),"a","b")</f>
        <v>a</v>
      </c>
      <c r="Q2200" s="34" t="str">
        <f aca="false">IF(ISBLANK(B2200),"",IF(P2200="b",O2200,IF(P2200="a","")))</f>
        <v/>
      </c>
      <c r="R2200" s="35" t="n">
        <f aca="false">IF(ISBLANK(B2200),"",IF( ISBLANK(O2200), , 1))</f>
        <v>0</v>
      </c>
      <c r="S2200" s="38" t="str">
        <f aca="true">IF(ISBLANK(B2200),"",IF( ISBLANK(K2200), "" , IF( ISBLANK(O2200), (TODAY()-K2200)/365, (O2200-K2200)/365)) )</f>
        <v/>
      </c>
      <c r="T2200" s="38" t="str">
        <f aca="false">IF(ISBLANK(B2200),"",IF( ISBLANK(K2200), "" , IF( ISBLANK(O2200), ($Z$41-K2200)/365, (O2200-K2200)/365)) )</f>
        <v/>
      </c>
      <c r="U2200" s="38" t="str">
        <f aca="true">IF(ISBLANK(B2200),"",IF( ISBLANK(O2200), "", (TODAY()-O2200)/365))</f>
        <v/>
      </c>
      <c r="V2200" s="38" t="str">
        <f aca="false">IF(ISBLANK(B2200),"",IF( ISBLANK(O2200), "", ($Z$41-O2200)/365))</f>
        <v/>
      </c>
    </row>
    <row r="2201" customFormat="false" ht="15" hidden="false" customHeight="false" outlineLevel="0" collapsed="false">
      <c r="A2201" s="1" t="n">
        <v>2205</v>
      </c>
      <c r="B2201" s="28" t="n">
        <v>1398</v>
      </c>
      <c r="C2201" s="29" t="n">
        <v>17</v>
      </c>
      <c r="D2201" s="30" t="str">
        <f aca="false">CONCATENATE(E2201,", ",F2201,", кв-ры: ",H2201,", агр: ",I2201,", ",W2201)</f>
        <v> Железнодорожная, 42, кв-ры: 1, агр: , </v>
      </c>
      <c r="E2201" s="31" t="s">
        <v>322</v>
      </c>
      <c r="F2201" s="31" t="n">
        <v>42</v>
      </c>
      <c r="G2201" s="31" t="n">
        <v>1</v>
      </c>
      <c r="H2201" s="31" t="n">
        <v>1</v>
      </c>
      <c r="I2201" s="32"/>
      <c r="J2201" s="4"/>
      <c r="K2201" s="46"/>
      <c r="L2201" s="34" t="str">
        <f aca="false">IF(ISBLANK(K2201),"a","b")</f>
        <v>a</v>
      </c>
      <c r="M2201" s="34" t="str">
        <f aca="false">IF(ISBLANK(B2201),"",IF(L2201="b",K2201,IF(L2201="a","")))</f>
        <v/>
      </c>
      <c r="N2201" s="35" t="n">
        <f aca="false">IF(ISBLANK(B2201),"",IF( ISBLANK(K2201), , IF( ISBLANK(O2201), 1,) ))</f>
        <v>0</v>
      </c>
      <c r="O2201" s="44"/>
      <c r="P2201" s="37" t="str">
        <f aca="false">IF(ISBLANK(O2201),"a","b")</f>
        <v>a</v>
      </c>
      <c r="Q2201" s="34" t="str">
        <f aca="false">IF(ISBLANK(B2201),"",IF(P2201="b",O2201,IF(P2201="a","")))</f>
        <v/>
      </c>
      <c r="R2201" s="35" t="n">
        <f aca="false">IF(ISBLANK(B2201),"",IF( ISBLANK(O2201), , 1))</f>
        <v>0</v>
      </c>
      <c r="S2201" s="38" t="str">
        <f aca="true">IF(ISBLANK(B2201),"",IF( ISBLANK(K2201), "" , IF( ISBLANK(O2201), (TODAY()-K2201)/365, (O2201-K2201)/365)) )</f>
        <v/>
      </c>
      <c r="T2201" s="38" t="str">
        <f aca="false">IF(ISBLANK(B2201),"",IF( ISBLANK(K2201), "" , IF( ISBLANK(O2201), ($Z$41-K2201)/365, (O2201-K2201)/365)) )</f>
        <v/>
      </c>
      <c r="U2201" s="38" t="str">
        <f aca="true">IF(ISBLANK(B2201),"",IF( ISBLANK(O2201), "", (TODAY()-O2201)/365))</f>
        <v/>
      </c>
      <c r="V2201" s="38" t="str">
        <f aca="false">IF(ISBLANK(B2201),"",IF( ISBLANK(O2201), "", ($Z$41-O2201)/365))</f>
        <v/>
      </c>
    </row>
    <row r="2202" customFormat="false" ht="15" hidden="false" customHeight="false" outlineLevel="0" collapsed="false">
      <c r="A2202" s="1" t="n">
        <v>2206</v>
      </c>
      <c r="B2202" s="28" t="n">
        <v>1399</v>
      </c>
      <c r="C2202" s="29" t="n">
        <v>18</v>
      </c>
      <c r="D2202" s="30" t="str">
        <f aca="false">CONCATENATE(E2202,", ",F2202,", кв-ры: ",H2202,", агр: ",I2202,", ",W2202)</f>
        <v> Железнодорожная, 44, кв-ры: 1, агр: , </v>
      </c>
      <c r="E2202" s="31" t="s">
        <v>322</v>
      </c>
      <c r="F2202" s="31" t="n">
        <v>44</v>
      </c>
      <c r="G2202" s="31" t="n">
        <v>8</v>
      </c>
      <c r="H2202" s="31" t="n">
        <v>1</v>
      </c>
      <c r="I2202" s="32"/>
      <c r="J2202" s="4"/>
      <c r="K2202" s="46"/>
      <c r="L2202" s="34" t="str">
        <f aca="false">IF(ISBLANK(K2202),"a","b")</f>
        <v>a</v>
      </c>
      <c r="M2202" s="34" t="str">
        <f aca="false">IF(ISBLANK(B2202),"",IF(L2202="b",K2202,IF(L2202="a","")))</f>
        <v/>
      </c>
      <c r="N2202" s="35" t="n">
        <f aca="false">IF(ISBLANK(B2202),"",IF( ISBLANK(K2202), , IF( ISBLANK(O2202), 1,) ))</f>
        <v>0</v>
      </c>
      <c r="O2202" s="44"/>
      <c r="P2202" s="37" t="str">
        <f aca="false">IF(ISBLANK(O2202),"a","b")</f>
        <v>a</v>
      </c>
      <c r="Q2202" s="34" t="str">
        <f aca="false">IF(ISBLANK(B2202),"",IF(P2202="b",O2202,IF(P2202="a","")))</f>
        <v/>
      </c>
      <c r="R2202" s="35" t="n">
        <f aca="false">IF(ISBLANK(B2202),"",IF( ISBLANK(O2202), , 1))</f>
        <v>0</v>
      </c>
      <c r="S2202" s="38" t="str">
        <f aca="true">IF(ISBLANK(B2202),"",IF( ISBLANK(K2202), "" , IF( ISBLANK(O2202), (TODAY()-K2202)/365, (O2202-K2202)/365)) )</f>
        <v/>
      </c>
      <c r="T2202" s="38" t="str">
        <f aca="false">IF(ISBLANK(B2202),"",IF( ISBLANK(K2202), "" , IF( ISBLANK(O2202), ($Z$41-K2202)/365, (O2202-K2202)/365)) )</f>
        <v/>
      </c>
      <c r="U2202" s="38" t="str">
        <f aca="true">IF(ISBLANK(B2202),"",IF( ISBLANK(O2202), "", (TODAY()-O2202)/365))</f>
        <v/>
      </c>
      <c r="V2202" s="38" t="str">
        <f aca="false">IF(ISBLANK(B2202),"",IF( ISBLANK(O2202), "", ($Z$41-O2202)/365))</f>
        <v/>
      </c>
    </row>
    <row r="2203" customFormat="false" ht="15" hidden="false" customHeight="false" outlineLevel="0" collapsed="false">
      <c r="A2203" s="1" t="n">
        <v>2207</v>
      </c>
      <c r="B2203" s="28" t="n">
        <v>1400</v>
      </c>
      <c r="C2203" s="29"/>
      <c r="D2203" s="30" t="str">
        <f aca="false">CONCATENATE(E2203,", ",F2203,", кв-ры: ",H2203,", агр: ",I2203,", ",W2203)</f>
        <v>, , кв-ры: 2, агр: , </v>
      </c>
      <c r="E2203" s="31"/>
      <c r="F2203" s="31"/>
      <c r="G2203" s="31"/>
      <c r="H2203" s="31" t="n">
        <v>2</v>
      </c>
      <c r="I2203" s="32"/>
      <c r="J2203" s="4"/>
      <c r="K2203" s="46"/>
      <c r="L2203" s="34" t="str">
        <f aca="false">IF(ISBLANK(K2203),"a","b")</f>
        <v>a</v>
      </c>
      <c r="M2203" s="34" t="str">
        <f aca="false">IF(ISBLANK(B2203),"",IF(L2203="b",K2203,IF(L2203="a","")))</f>
        <v/>
      </c>
      <c r="N2203" s="35" t="n">
        <f aca="false">IF(ISBLANK(B2203),"",IF( ISBLANK(K2203), , IF( ISBLANK(O2203), 1,) ))</f>
        <v>0</v>
      </c>
      <c r="O2203" s="44"/>
      <c r="P2203" s="37" t="str">
        <f aca="false">IF(ISBLANK(O2203),"a","b")</f>
        <v>a</v>
      </c>
      <c r="Q2203" s="34" t="str">
        <f aca="false">IF(ISBLANK(B2203),"",IF(P2203="b",O2203,IF(P2203="a","")))</f>
        <v/>
      </c>
      <c r="R2203" s="35" t="n">
        <f aca="false">IF(ISBLANK(B2203),"",IF( ISBLANK(O2203), , 1))</f>
        <v>0</v>
      </c>
      <c r="S2203" s="38" t="str">
        <f aca="true">IF(ISBLANK(B2203),"",IF( ISBLANK(K2203), "" , IF( ISBLANK(O2203), (TODAY()-K2203)/365, (O2203-K2203)/365)) )</f>
        <v/>
      </c>
      <c r="T2203" s="38" t="str">
        <f aca="false">IF(ISBLANK(B2203),"",IF( ISBLANK(K2203), "" , IF( ISBLANK(O2203), ($Z$41-K2203)/365, (O2203-K2203)/365)) )</f>
        <v/>
      </c>
      <c r="U2203" s="38" t="str">
        <f aca="true">IF(ISBLANK(B2203),"",IF( ISBLANK(O2203), "", (TODAY()-O2203)/365))</f>
        <v/>
      </c>
      <c r="V2203" s="38" t="str">
        <f aca="false">IF(ISBLANK(B2203),"",IF( ISBLANK(O2203), "", ($Z$41-O2203)/365))</f>
        <v/>
      </c>
    </row>
    <row r="2204" customFormat="false" ht="15" hidden="false" customHeight="false" outlineLevel="0" collapsed="false">
      <c r="A2204" s="1" t="n">
        <v>2208</v>
      </c>
      <c r="B2204" s="28" t="n">
        <v>1401</v>
      </c>
      <c r="C2204" s="29"/>
      <c r="D2204" s="30" t="str">
        <f aca="false">CONCATENATE(E2204,", ",F2204,", кв-ры: ",H2204,", агр: ",I2204,", ",W2204)</f>
        <v>, , кв-ры: 3, агр: , </v>
      </c>
      <c r="E2204" s="31"/>
      <c r="F2204" s="31"/>
      <c r="G2204" s="31"/>
      <c r="H2204" s="31" t="n">
        <v>3</v>
      </c>
      <c r="I2204" s="32"/>
      <c r="J2204" s="4"/>
      <c r="K2204" s="46"/>
      <c r="L2204" s="34" t="str">
        <f aca="false">IF(ISBLANK(K2204),"a","b")</f>
        <v>a</v>
      </c>
      <c r="M2204" s="34" t="str">
        <f aca="false">IF(ISBLANK(B2204),"",IF(L2204="b",K2204,IF(L2204="a","")))</f>
        <v/>
      </c>
      <c r="N2204" s="35" t="n">
        <f aca="false">IF(ISBLANK(B2204),"",IF( ISBLANK(K2204), , IF( ISBLANK(O2204), 1,) ))</f>
        <v>0</v>
      </c>
      <c r="O2204" s="44"/>
      <c r="P2204" s="37" t="str">
        <f aca="false">IF(ISBLANK(O2204),"a","b")</f>
        <v>a</v>
      </c>
      <c r="Q2204" s="34" t="str">
        <f aca="false">IF(ISBLANK(B2204),"",IF(P2204="b",O2204,IF(P2204="a","")))</f>
        <v/>
      </c>
      <c r="R2204" s="35" t="n">
        <f aca="false">IF(ISBLANK(B2204),"",IF( ISBLANK(O2204), , 1))</f>
        <v>0</v>
      </c>
      <c r="S2204" s="38" t="str">
        <f aca="true">IF(ISBLANK(B2204),"",IF( ISBLANK(K2204), "" , IF( ISBLANK(O2204), (TODAY()-K2204)/365, (O2204-K2204)/365)) )</f>
        <v/>
      </c>
      <c r="T2204" s="38" t="str">
        <f aca="false">IF(ISBLANK(B2204),"",IF( ISBLANK(K2204), "" , IF( ISBLANK(O2204), ($Z$41-K2204)/365, (O2204-K2204)/365)) )</f>
        <v/>
      </c>
      <c r="U2204" s="38" t="str">
        <f aca="true">IF(ISBLANK(B2204),"",IF( ISBLANK(O2204), "", (TODAY()-O2204)/365))</f>
        <v/>
      </c>
      <c r="V2204" s="38" t="str">
        <f aca="false">IF(ISBLANK(B2204),"",IF( ISBLANK(O2204), "", ($Z$41-O2204)/365))</f>
        <v/>
      </c>
    </row>
    <row r="2205" customFormat="false" ht="15" hidden="false" customHeight="false" outlineLevel="0" collapsed="false">
      <c r="A2205" s="1" t="n">
        <v>2209</v>
      </c>
      <c r="B2205" s="28" t="n">
        <v>1402</v>
      </c>
      <c r="C2205" s="29"/>
      <c r="D2205" s="30" t="str">
        <f aca="false">CONCATENATE(E2205,", ",F2205,", кв-ры: ",H2205,", агр: ",I2205,", ",W2205)</f>
        <v>, , кв-ры: 4, агр: , </v>
      </c>
      <c r="E2205" s="31"/>
      <c r="F2205" s="31"/>
      <c r="G2205" s="31"/>
      <c r="H2205" s="31" t="n">
        <v>4</v>
      </c>
      <c r="I2205" s="32"/>
      <c r="J2205" s="4"/>
      <c r="K2205" s="46"/>
      <c r="L2205" s="34" t="str">
        <f aca="false">IF(ISBLANK(K2205),"a","b")</f>
        <v>a</v>
      </c>
      <c r="M2205" s="34" t="str">
        <f aca="false">IF(ISBLANK(B2205),"",IF(L2205="b",K2205,IF(L2205="a","")))</f>
        <v/>
      </c>
      <c r="N2205" s="35" t="n">
        <f aca="false">IF(ISBLANK(B2205),"",IF( ISBLANK(K2205), , IF( ISBLANK(O2205), 1,) ))</f>
        <v>0</v>
      </c>
      <c r="O2205" s="44"/>
      <c r="P2205" s="37" t="str">
        <f aca="false">IF(ISBLANK(O2205),"a","b")</f>
        <v>a</v>
      </c>
      <c r="Q2205" s="34" t="str">
        <f aca="false">IF(ISBLANK(B2205),"",IF(P2205="b",O2205,IF(P2205="a","")))</f>
        <v/>
      </c>
      <c r="R2205" s="35" t="n">
        <f aca="false">IF(ISBLANK(B2205),"",IF( ISBLANK(O2205), , 1))</f>
        <v>0</v>
      </c>
      <c r="S2205" s="38" t="str">
        <f aca="true">IF(ISBLANK(B2205),"",IF( ISBLANK(K2205), "" , IF( ISBLANK(O2205), (TODAY()-K2205)/365, (O2205-K2205)/365)) )</f>
        <v/>
      </c>
      <c r="T2205" s="38" t="str">
        <f aca="false">IF(ISBLANK(B2205),"",IF( ISBLANK(K2205), "" , IF( ISBLANK(O2205), ($Z$41-K2205)/365, (O2205-K2205)/365)) )</f>
        <v/>
      </c>
      <c r="U2205" s="38" t="str">
        <f aca="true">IF(ISBLANK(B2205),"",IF( ISBLANK(O2205), "", (TODAY()-O2205)/365))</f>
        <v/>
      </c>
      <c r="V2205" s="38" t="str">
        <f aca="false">IF(ISBLANK(B2205),"",IF( ISBLANK(O2205), "", ($Z$41-O2205)/365))</f>
        <v/>
      </c>
    </row>
    <row r="2206" customFormat="false" ht="15" hidden="false" customHeight="false" outlineLevel="0" collapsed="false">
      <c r="A2206" s="1" t="n">
        <v>2210</v>
      </c>
      <c r="B2206" s="28" t="n">
        <v>1403</v>
      </c>
      <c r="C2206" s="29"/>
      <c r="D2206" s="30" t="str">
        <f aca="false">CONCATENATE(E2206,", ",F2206,", кв-ры: ",H2206,", агр: ",I2206,", ",W2206)</f>
        <v>, , кв-ры: 5, агр: , </v>
      </c>
      <c r="E2206" s="31"/>
      <c r="F2206" s="31"/>
      <c r="G2206" s="31"/>
      <c r="H2206" s="31" t="n">
        <v>5</v>
      </c>
      <c r="I2206" s="32"/>
      <c r="J2206" s="4"/>
      <c r="K2206" s="46"/>
      <c r="L2206" s="34" t="str">
        <f aca="false">IF(ISBLANK(K2206),"a","b")</f>
        <v>a</v>
      </c>
      <c r="M2206" s="34" t="str">
        <f aca="false">IF(ISBLANK(B2206),"",IF(L2206="b",K2206,IF(L2206="a","")))</f>
        <v/>
      </c>
      <c r="N2206" s="35" t="n">
        <f aca="false">IF(ISBLANK(B2206),"",IF( ISBLANK(K2206), , IF( ISBLANK(O2206), 1,) ))</f>
        <v>0</v>
      </c>
      <c r="O2206" s="44"/>
      <c r="P2206" s="37" t="str">
        <f aca="false">IF(ISBLANK(O2206),"a","b")</f>
        <v>a</v>
      </c>
      <c r="Q2206" s="34" t="str">
        <f aca="false">IF(ISBLANK(B2206),"",IF(P2206="b",O2206,IF(P2206="a","")))</f>
        <v/>
      </c>
      <c r="R2206" s="35" t="n">
        <f aca="false">IF(ISBLANK(B2206),"",IF( ISBLANK(O2206), , 1))</f>
        <v>0</v>
      </c>
      <c r="S2206" s="38" t="str">
        <f aca="true">IF(ISBLANK(B2206),"",IF( ISBLANK(K2206), "" , IF( ISBLANK(O2206), (TODAY()-K2206)/365, (O2206-K2206)/365)) )</f>
        <v/>
      </c>
      <c r="T2206" s="38" t="str">
        <f aca="false">IF(ISBLANK(B2206),"",IF( ISBLANK(K2206), "" , IF( ISBLANK(O2206), ($Z$41-K2206)/365, (O2206-K2206)/365)) )</f>
        <v/>
      </c>
      <c r="U2206" s="38" t="str">
        <f aca="true">IF(ISBLANK(B2206),"",IF( ISBLANK(O2206), "", (TODAY()-O2206)/365))</f>
        <v/>
      </c>
      <c r="V2206" s="38" t="str">
        <f aca="false">IF(ISBLANK(B2206),"",IF( ISBLANK(O2206), "", ($Z$41-O2206)/365))</f>
        <v/>
      </c>
    </row>
    <row r="2207" customFormat="false" ht="15" hidden="false" customHeight="false" outlineLevel="0" collapsed="false">
      <c r="A2207" s="1" t="n">
        <v>2211</v>
      </c>
      <c r="B2207" s="28" t="n">
        <v>1404</v>
      </c>
      <c r="C2207" s="29"/>
      <c r="D2207" s="30" t="str">
        <f aca="false">CONCATENATE(E2207,", ",F2207,", кв-ры: ",H2207,", агр: ",I2207,", ",W2207)</f>
        <v>, , кв-ры: 6, агр: , </v>
      </c>
      <c r="E2207" s="31"/>
      <c r="F2207" s="31"/>
      <c r="G2207" s="31"/>
      <c r="H2207" s="31" t="n">
        <v>6</v>
      </c>
      <c r="I2207" s="32"/>
      <c r="J2207" s="4"/>
      <c r="K2207" s="46"/>
      <c r="L2207" s="34" t="str">
        <f aca="false">IF(ISBLANK(K2207),"a","b")</f>
        <v>a</v>
      </c>
      <c r="M2207" s="34" t="str">
        <f aca="false">IF(ISBLANK(B2207),"",IF(L2207="b",K2207,IF(L2207="a","")))</f>
        <v/>
      </c>
      <c r="N2207" s="35" t="n">
        <f aca="false">IF(ISBLANK(B2207),"",IF( ISBLANK(K2207), , IF( ISBLANK(O2207), 1,) ))</f>
        <v>0</v>
      </c>
      <c r="O2207" s="44"/>
      <c r="P2207" s="37" t="str">
        <f aca="false">IF(ISBLANK(O2207),"a","b")</f>
        <v>a</v>
      </c>
      <c r="Q2207" s="34" t="str">
        <f aca="false">IF(ISBLANK(B2207),"",IF(P2207="b",O2207,IF(P2207="a","")))</f>
        <v/>
      </c>
      <c r="R2207" s="35" t="n">
        <f aca="false">IF(ISBLANK(B2207),"",IF( ISBLANK(O2207), , 1))</f>
        <v>0</v>
      </c>
      <c r="S2207" s="38" t="str">
        <f aca="true">IF(ISBLANK(B2207),"",IF( ISBLANK(K2207), "" , IF( ISBLANK(O2207), (TODAY()-K2207)/365, (O2207-K2207)/365)) )</f>
        <v/>
      </c>
      <c r="T2207" s="38" t="str">
        <f aca="false">IF(ISBLANK(B2207),"",IF( ISBLANK(K2207), "" , IF( ISBLANK(O2207), ($Z$41-K2207)/365, (O2207-K2207)/365)) )</f>
        <v/>
      </c>
      <c r="U2207" s="38" t="str">
        <f aca="true">IF(ISBLANK(B2207),"",IF( ISBLANK(O2207), "", (TODAY()-O2207)/365))</f>
        <v/>
      </c>
      <c r="V2207" s="38" t="str">
        <f aca="false">IF(ISBLANK(B2207),"",IF( ISBLANK(O2207), "", ($Z$41-O2207)/365))</f>
        <v/>
      </c>
    </row>
    <row r="2208" customFormat="false" ht="15" hidden="false" customHeight="false" outlineLevel="0" collapsed="false">
      <c r="A2208" s="1" t="n">
        <v>2212</v>
      </c>
      <c r="B2208" s="28" t="n">
        <v>1405</v>
      </c>
      <c r="C2208" s="29"/>
      <c r="D2208" s="30" t="str">
        <f aca="false">CONCATENATE(E2208,", ",F2208,", кв-ры: ",H2208,", агр: ",I2208,", ",W2208)</f>
        <v>, , кв-ры: 7, агр: , </v>
      </c>
      <c r="E2208" s="31"/>
      <c r="F2208" s="31"/>
      <c r="G2208" s="31"/>
      <c r="H2208" s="31" t="n">
        <v>7</v>
      </c>
      <c r="I2208" s="32"/>
      <c r="J2208" s="4"/>
      <c r="K2208" s="46"/>
      <c r="L2208" s="34" t="str">
        <f aca="false">IF(ISBLANK(K2208),"a","b")</f>
        <v>a</v>
      </c>
      <c r="M2208" s="34" t="str">
        <f aca="false">IF(ISBLANK(B2208),"",IF(L2208="b",K2208,IF(L2208="a","")))</f>
        <v/>
      </c>
      <c r="N2208" s="35" t="n">
        <f aca="false">IF(ISBLANK(B2208),"",IF( ISBLANK(K2208), , IF( ISBLANK(O2208), 1,) ))</f>
        <v>0</v>
      </c>
      <c r="O2208" s="44"/>
      <c r="P2208" s="37" t="str">
        <f aca="false">IF(ISBLANK(O2208),"a","b")</f>
        <v>a</v>
      </c>
      <c r="Q2208" s="34" t="str">
        <f aca="false">IF(ISBLANK(B2208),"",IF(P2208="b",O2208,IF(P2208="a","")))</f>
        <v/>
      </c>
      <c r="R2208" s="35" t="n">
        <f aca="false">IF(ISBLANK(B2208),"",IF( ISBLANK(O2208), , 1))</f>
        <v>0</v>
      </c>
      <c r="S2208" s="38" t="str">
        <f aca="true">IF(ISBLANK(B2208),"",IF( ISBLANK(K2208), "" , IF( ISBLANK(O2208), (TODAY()-K2208)/365, (O2208-K2208)/365)) )</f>
        <v/>
      </c>
      <c r="T2208" s="38" t="str">
        <f aca="false">IF(ISBLANK(B2208),"",IF( ISBLANK(K2208), "" , IF( ISBLANK(O2208), ($Z$41-K2208)/365, (O2208-K2208)/365)) )</f>
        <v/>
      </c>
      <c r="U2208" s="38" t="str">
        <f aca="true">IF(ISBLANK(B2208),"",IF( ISBLANK(O2208), "", (TODAY()-O2208)/365))</f>
        <v/>
      </c>
      <c r="V2208" s="38" t="str">
        <f aca="false">IF(ISBLANK(B2208),"",IF( ISBLANK(O2208), "", ($Z$41-O2208)/365))</f>
        <v/>
      </c>
    </row>
    <row r="2209" customFormat="false" ht="15" hidden="false" customHeight="false" outlineLevel="0" collapsed="false">
      <c r="A2209" s="1" t="n">
        <v>2213</v>
      </c>
      <c r="B2209" s="28" t="n">
        <v>1406</v>
      </c>
      <c r="C2209" s="29"/>
      <c r="D2209" s="30" t="str">
        <f aca="false">CONCATENATE(E2209,", ",F2209,", кв-ры: ",H2209,", агр: ",I2209,", ",W2209)</f>
        <v>, , кв-ры: 8, агр: , </v>
      </c>
      <c r="E2209" s="31"/>
      <c r="F2209" s="31"/>
      <c r="G2209" s="31"/>
      <c r="H2209" s="31" t="n">
        <v>8</v>
      </c>
      <c r="I2209" s="32"/>
      <c r="J2209" s="4"/>
      <c r="K2209" s="46"/>
      <c r="L2209" s="34" t="str">
        <f aca="false">IF(ISBLANK(K2209),"a","b")</f>
        <v>a</v>
      </c>
      <c r="M2209" s="34" t="str">
        <f aca="false">IF(ISBLANK(B2209),"",IF(L2209="b",K2209,IF(L2209="a","")))</f>
        <v/>
      </c>
      <c r="N2209" s="35" t="n">
        <f aca="false">IF(ISBLANK(B2209),"",IF( ISBLANK(K2209), , IF( ISBLANK(O2209), 1,) ))</f>
        <v>0</v>
      </c>
      <c r="O2209" s="44"/>
      <c r="P2209" s="37" t="str">
        <f aca="false">IF(ISBLANK(O2209),"a","b")</f>
        <v>a</v>
      </c>
      <c r="Q2209" s="34" t="str">
        <f aca="false">IF(ISBLANK(B2209),"",IF(P2209="b",O2209,IF(P2209="a","")))</f>
        <v/>
      </c>
      <c r="R2209" s="35" t="n">
        <f aca="false">IF(ISBLANK(B2209),"",IF( ISBLANK(O2209), , 1))</f>
        <v>0</v>
      </c>
      <c r="S2209" s="38" t="str">
        <f aca="true">IF(ISBLANK(B2209),"",IF( ISBLANK(K2209), "" , IF( ISBLANK(O2209), (TODAY()-K2209)/365, (O2209-K2209)/365)) )</f>
        <v/>
      </c>
      <c r="T2209" s="38" t="str">
        <f aca="false">IF(ISBLANK(B2209),"",IF( ISBLANK(K2209), "" , IF( ISBLANK(O2209), ($Z$41-K2209)/365, (O2209-K2209)/365)) )</f>
        <v/>
      </c>
      <c r="U2209" s="38" t="str">
        <f aca="true">IF(ISBLANK(B2209),"",IF( ISBLANK(O2209), "", (TODAY()-O2209)/365))</f>
        <v/>
      </c>
      <c r="V2209" s="38" t="str">
        <f aca="false">IF(ISBLANK(B2209),"",IF( ISBLANK(O2209), "", ($Z$41-O2209)/365))</f>
        <v/>
      </c>
    </row>
    <row r="2210" customFormat="false" ht="15" hidden="false" customHeight="false" outlineLevel="0" collapsed="false">
      <c r="A2210" s="1" t="n">
        <v>2214</v>
      </c>
      <c r="B2210" s="28" t="n">
        <v>1407</v>
      </c>
      <c r="C2210" s="29" t="n">
        <v>1</v>
      </c>
      <c r="D2210" s="30" t="str">
        <f aca="false">CONCATENATE(E2210,", ",F2210,", кв-ры: ",H2210,", агр: ",I2210,", ",W2210)</f>
        <v>Речная, 3, кв-ры: 1, агр: строится, </v>
      </c>
      <c r="E2210" s="31" t="s">
        <v>323</v>
      </c>
      <c r="F2210" s="31" t="n">
        <v>3</v>
      </c>
      <c r="G2210" s="31" t="n">
        <v>1</v>
      </c>
      <c r="H2210" s="31" t="n">
        <v>1</v>
      </c>
      <c r="I2210" s="75" t="s">
        <v>324</v>
      </c>
      <c r="J2210" s="4"/>
      <c r="K2210" s="46"/>
      <c r="L2210" s="34" t="str">
        <f aca="false">IF(ISBLANK(K2210),"a","b")</f>
        <v>a</v>
      </c>
      <c r="M2210" s="34" t="str">
        <f aca="false">IF(ISBLANK(B2210),"",IF(L2210="b",K2210,IF(L2210="a","")))</f>
        <v/>
      </c>
      <c r="N2210" s="35" t="n">
        <f aca="false">IF(ISBLANK(B2210),"",IF( ISBLANK(K2210), , IF( ISBLANK(O2210), 1,) ))</f>
        <v>0</v>
      </c>
      <c r="O2210" s="44"/>
      <c r="P2210" s="37" t="str">
        <f aca="false">IF(ISBLANK(O2210),"a","b")</f>
        <v>a</v>
      </c>
      <c r="Q2210" s="34" t="str">
        <f aca="false">IF(ISBLANK(B2210),"",IF(P2210="b",O2210,IF(P2210="a","")))</f>
        <v/>
      </c>
      <c r="R2210" s="35" t="n">
        <f aca="false">IF(ISBLANK(B2210),"",IF( ISBLANK(O2210), , 1))</f>
        <v>0</v>
      </c>
      <c r="S2210" s="38" t="str">
        <f aca="true">IF(ISBLANK(B2210),"",IF( ISBLANK(K2210), "" , IF( ISBLANK(O2210), (TODAY()-K2210)/365, (O2210-K2210)/365)) )</f>
        <v/>
      </c>
      <c r="T2210" s="38" t="str">
        <f aca="false">IF(ISBLANK(B2210),"",IF( ISBLANK(K2210), "" , IF( ISBLANK(O2210), ($Z$41-K2210)/365, (O2210-K2210)/365)) )</f>
        <v/>
      </c>
      <c r="U2210" s="38" t="str">
        <f aca="true">IF(ISBLANK(B2210),"",IF( ISBLANK(O2210), "", (TODAY()-O2210)/365))</f>
        <v/>
      </c>
      <c r="V2210" s="38" t="str">
        <f aca="false">IF(ISBLANK(B2210),"",IF( ISBLANK(O2210), "", ($Z$41-O2210)/365))</f>
        <v/>
      </c>
    </row>
    <row r="2211" customFormat="false" ht="15" hidden="false" customHeight="false" outlineLevel="0" collapsed="false">
      <c r="A2211" s="1" t="n">
        <v>2215</v>
      </c>
      <c r="B2211" s="28" t="n">
        <v>1408</v>
      </c>
      <c r="C2211" s="29" t="n">
        <v>2</v>
      </c>
      <c r="D2211" s="30" t="str">
        <f aca="false">CONCATENATE(E2211,", ",F2211,", кв-ры: ",H2211,", агр: ",I2211,", ",W2211)</f>
        <v>Речная, 7, кв-ры: 1, агр: , </v>
      </c>
      <c r="E2211" s="31" t="s">
        <v>323</v>
      </c>
      <c r="F2211" s="31" t="n">
        <v>7</v>
      </c>
      <c r="G2211" s="31" t="n">
        <v>2</v>
      </c>
      <c r="H2211" s="31" t="n">
        <v>1</v>
      </c>
      <c r="I2211" s="32"/>
      <c r="J2211" s="4"/>
      <c r="K2211" s="46"/>
      <c r="L2211" s="34" t="str">
        <f aca="false">IF(ISBLANK(K2211),"a","b")</f>
        <v>a</v>
      </c>
      <c r="M2211" s="34" t="str">
        <f aca="false">IF(ISBLANK(B2211),"",IF(L2211="b",K2211,IF(L2211="a","")))</f>
        <v/>
      </c>
      <c r="N2211" s="35" t="n">
        <f aca="false">IF(ISBLANK(B2211),"",IF( ISBLANK(K2211), , IF( ISBLANK(O2211), 1,) ))</f>
        <v>0</v>
      </c>
      <c r="O2211" s="44"/>
      <c r="P2211" s="37" t="str">
        <f aca="false">IF(ISBLANK(O2211),"a","b")</f>
        <v>a</v>
      </c>
      <c r="Q2211" s="34" t="str">
        <f aca="false">IF(ISBLANK(B2211),"",IF(P2211="b",O2211,IF(P2211="a","")))</f>
        <v/>
      </c>
      <c r="R2211" s="35" t="n">
        <f aca="false">IF(ISBLANK(B2211),"",IF( ISBLANK(O2211), , 1))</f>
        <v>0</v>
      </c>
      <c r="S2211" s="38" t="str">
        <f aca="true">IF(ISBLANK(B2211),"",IF( ISBLANK(K2211), "" , IF( ISBLANK(O2211), (TODAY()-K2211)/365, (O2211-K2211)/365)) )</f>
        <v/>
      </c>
      <c r="T2211" s="38" t="str">
        <f aca="false">IF(ISBLANK(B2211),"",IF( ISBLANK(K2211), "" , IF( ISBLANK(O2211), ($Z$41-K2211)/365, (O2211-K2211)/365)) )</f>
        <v/>
      </c>
      <c r="U2211" s="38" t="str">
        <f aca="true">IF(ISBLANK(B2211),"",IF( ISBLANK(O2211), "", (TODAY()-O2211)/365))</f>
        <v/>
      </c>
      <c r="V2211" s="38" t="str">
        <f aca="false">IF(ISBLANK(B2211),"",IF( ISBLANK(O2211), "", ($Z$41-O2211)/365))</f>
        <v/>
      </c>
    </row>
    <row r="2212" customFormat="false" ht="15" hidden="false" customHeight="false" outlineLevel="0" collapsed="false">
      <c r="A2212" s="1" t="n">
        <v>2216</v>
      </c>
      <c r="B2212" s="28" t="n">
        <v>1409</v>
      </c>
      <c r="C2212" s="29"/>
      <c r="D2212" s="30" t="str">
        <f aca="false">CONCATENATE(E2212,", ",F2212,", кв-ры: ",H2212,", агр: ",I2212,", ",W2212)</f>
        <v>, , кв-ры: 2, агр: , </v>
      </c>
      <c r="E2212" s="31"/>
      <c r="F2212" s="31"/>
      <c r="G2212" s="31"/>
      <c r="H2212" s="31" t="n">
        <v>2</v>
      </c>
      <c r="I2212" s="32"/>
      <c r="J2212" s="4"/>
      <c r="K2212" s="46"/>
      <c r="L2212" s="34" t="str">
        <f aca="false">IF(ISBLANK(K2212),"a","b")</f>
        <v>a</v>
      </c>
      <c r="M2212" s="34" t="str">
        <f aca="false">IF(ISBLANK(B2212),"",IF(L2212="b",K2212,IF(L2212="a","")))</f>
        <v/>
      </c>
      <c r="N2212" s="35" t="n">
        <f aca="false">IF(ISBLANK(B2212),"",IF( ISBLANK(K2212), , IF( ISBLANK(O2212), 1,) ))</f>
        <v>0</v>
      </c>
      <c r="O2212" s="44"/>
      <c r="P2212" s="37" t="str">
        <f aca="false">IF(ISBLANK(O2212),"a","b")</f>
        <v>a</v>
      </c>
      <c r="Q2212" s="34" t="str">
        <f aca="false">IF(ISBLANK(B2212),"",IF(P2212="b",O2212,IF(P2212="a","")))</f>
        <v/>
      </c>
      <c r="R2212" s="35" t="n">
        <f aca="false">IF(ISBLANK(B2212),"",IF( ISBLANK(O2212), , 1))</f>
        <v>0</v>
      </c>
      <c r="S2212" s="38" t="str">
        <f aca="true">IF(ISBLANK(B2212),"",IF( ISBLANK(K2212), "" , IF( ISBLANK(O2212), (TODAY()-K2212)/365, (O2212-K2212)/365)) )</f>
        <v/>
      </c>
      <c r="T2212" s="38" t="str">
        <f aca="false">IF(ISBLANK(B2212),"",IF( ISBLANK(K2212), "" , IF( ISBLANK(O2212), ($Z$41-K2212)/365, (O2212-K2212)/365)) )</f>
        <v/>
      </c>
      <c r="U2212" s="38" t="str">
        <f aca="true">IF(ISBLANK(B2212),"",IF( ISBLANK(O2212), "", (TODAY()-O2212)/365))</f>
        <v/>
      </c>
      <c r="V2212" s="38" t="str">
        <f aca="false">IF(ISBLANK(B2212),"",IF( ISBLANK(O2212), "", ($Z$41-O2212)/365))</f>
        <v/>
      </c>
    </row>
    <row r="2213" customFormat="false" ht="15" hidden="false" customHeight="false" outlineLevel="0" collapsed="false">
      <c r="A2213" s="1" t="n">
        <v>2217</v>
      </c>
      <c r="B2213" s="28" t="n">
        <v>1410</v>
      </c>
      <c r="C2213" s="29" t="n">
        <v>3</v>
      </c>
      <c r="D2213" s="30" t="str">
        <f aca="false">CONCATENATE(E2213,", ",F2213,", кв-ры: ",H2213,", агр: ",I2213,", ",W2213)</f>
        <v>Речная, 11а, кв-ры: 1, агр: , </v>
      </c>
      <c r="E2213" s="31" t="s">
        <v>323</v>
      </c>
      <c r="F2213" s="31" t="s">
        <v>285</v>
      </c>
      <c r="G2213" s="31" t="n">
        <v>2</v>
      </c>
      <c r="H2213" s="31" t="n">
        <v>1</v>
      </c>
      <c r="I2213" s="32"/>
      <c r="J2213" s="4"/>
      <c r="K2213" s="46"/>
      <c r="L2213" s="34" t="str">
        <f aca="false">IF(ISBLANK(K2213),"a","b")</f>
        <v>a</v>
      </c>
      <c r="M2213" s="34" t="str">
        <f aca="false">IF(ISBLANK(B2213),"",IF(L2213="b",K2213,IF(L2213="a","")))</f>
        <v/>
      </c>
      <c r="N2213" s="35" t="n">
        <f aca="false">IF(ISBLANK(B2213),"",IF( ISBLANK(K2213), , IF( ISBLANK(O2213), 1,) ))</f>
        <v>0</v>
      </c>
      <c r="O2213" s="44"/>
      <c r="P2213" s="37" t="str">
        <f aca="false">IF(ISBLANK(O2213),"a","b")</f>
        <v>a</v>
      </c>
      <c r="Q2213" s="34" t="str">
        <f aca="false">IF(ISBLANK(B2213),"",IF(P2213="b",O2213,IF(P2213="a","")))</f>
        <v/>
      </c>
      <c r="R2213" s="35" t="n">
        <f aca="false">IF(ISBLANK(B2213),"",IF( ISBLANK(O2213), , 1))</f>
        <v>0</v>
      </c>
      <c r="S2213" s="38" t="str">
        <f aca="true">IF(ISBLANK(B2213),"",IF( ISBLANK(K2213), "" , IF( ISBLANK(O2213), (TODAY()-K2213)/365, (O2213-K2213)/365)) )</f>
        <v/>
      </c>
      <c r="T2213" s="38" t="str">
        <f aca="false">IF(ISBLANK(B2213),"",IF( ISBLANK(K2213), "" , IF( ISBLANK(O2213), ($Z$41-K2213)/365, (O2213-K2213)/365)) )</f>
        <v/>
      </c>
      <c r="U2213" s="38" t="str">
        <f aca="true">IF(ISBLANK(B2213),"",IF( ISBLANK(O2213), "", (TODAY()-O2213)/365))</f>
        <v/>
      </c>
      <c r="V2213" s="38" t="str">
        <f aca="false">IF(ISBLANK(B2213),"",IF( ISBLANK(O2213), "", ($Z$41-O2213)/365))</f>
        <v/>
      </c>
    </row>
    <row r="2214" customFormat="false" ht="15" hidden="false" customHeight="false" outlineLevel="0" collapsed="false">
      <c r="A2214" s="1" t="n">
        <v>2218</v>
      </c>
      <c r="B2214" s="28" t="n">
        <v>1411</v>
      </c>
      <c r="C2214" s="29"/>
      <c r="D2214" s="30" t="str">
        <f aca="false">CONCATENATE(E2214,", ",F2214,", кв-ры: ",H2214,", агр: ",I2214,", ",W2214)</f>
        <v>, , кв-ры: 2, агр: , </v>
      </c>
      <c r="E2214" s="31"/>
      <c r="F2214" s="31"/>
      <c r="G2214" s="31"/>
      <c r="H2214" s="31" t="n">
        <v>2</v>
      </c>
      <c r="I2214" s="32"/>
      <c r="J2214" s="4"/>
      <c r="K2214" s="46"/>
      <c r="L2214" s="34" t="str">
        <f aca="false">IF(ISBLANK(K2214),"a","b")</f>
        <v>a</v>
      </c>
      <c r="M2214" s="34" t="str">
        <f aca="false">IF(ISBLANK(B2214),"",IF(L2214="b",K2214,IF(L2214="a","")))</f>
        <v/>
      </c>
      <c r="N2214" s="35" t="n">
        <f aca="false">IF(ISBLANK(B2214),"",IF( ISBLANK(K2214), , IF( ISBLANK(O2214), 1,) ))</f>
        <v>0</v>
      </c>
      <c r="O2214" s="44"/>
      <c r="P2214" s="37" t="str">
        <f aca="false">IF(ISBLANK(O2214),"a","b")</f>
        <v>a</v>
      </c>
      <c r="Q2214" s="34" t="str">
        <f aca="false">IF(ISBLANK(B2214),"",IF(P2214="b",O2214,IF(P2214="a","")))</f>
        <v/>
      </c>
      <c r="R2214" s="35" t="n">
        <f aca="false">IF(ISBLANK(B2214),"",IF( ISBLANK(O2214), , 1))</f>
        <v>0</v>
      </c>
      <c r="S2214" s="38" t="str">
        <f aca="true">IF(ISBLANK(B2214),"",IF( ISBLANK(K2214), "" , IF( ISBLANK(O2214), (TODAY()-K2214)/365, (O2214-K2214)/365)) )</f>
        <v/>
      </c>
      <c r="T2214" s="38" t="str">
        <f aca="false">IF(ISBLANK(B2214),"",IF( ISBLANK(K2214), "" , IF( ISBLANK(O2214), ($Z$41-K2214)/365, (O2214-K2214)/365)) )</f>
        <v/>
      </c>
      <c r="U2214" s="38" t="str">
        <f aca="true">IF(ISBLANK(B2214),"",IF( ISBLANK(O2214), "", (TODAY()-O2214)/365))</f>
        <v/>
      </c>
      <c r="V2214" s="38" t="str">
        <f aca="false">IF(ISBLANK(B2214),"",IF( ISBLANK(O2214), "", ($Z$41-O2214)/365))</f>
        <v/>
      </c>
    </row>
    <row r="2215" customFormat="false" ht="15" hidden="false" customHeight="false" outlineLevel="0" collapsed="false">
      <c r="A2215" s="1" t="n">
        <v>2219</v>
      </c>
      <c r="B2215" s="28" t="n">
        <v>1412</v>
      </c>
      <c r="C2215" s="29" t="n">
        <v>4</v>
      </c>
      <c r="D2215" s="30" t="str">
        <f aca="false">CONCATENATE(E2215,", ",F2215,", кв-ры: ",H2215,", агр: ",I2215,", ",W2215)</f>
        <v>Речная, 13, кв-ры: 1, агр: , </v>
      </c>
      <c r="E2215" s="31" t="s">
        <v>323</v>
      </c>
      <c r="F2215" s="31" t="n">
        <v>13</v>
      </c>
      <c r="G2215" s="31" t="n">
        <v>8</v>
      </c>
      <c r="H2215" s="31" t="n">
        <v>1</v>
      </c>
      <c r="I2215" s="32"/>
      <c r="J2215" s="4"/>
      <c r="K2215" s="46"/>
      <c r="L2215" s="34" t="str">
        <f aca="false">IF(ISBLANK(K2215),"a","b")</f>
        <v>a</v>
      </c>
      <c r="M2215" s="34" t="str">
        <f aca="false">IF(ISBLANK(B2215),"",IF(L2215="b",K2215,IF(L2215="a","")))</f>
        <v/>
      </c>
      <c r="N2215" s="35" t="n">
        <f aca="false">IF(ISBLANK(B2215),"",IF( ISBLANK(K2215), , IF( ISBLANK(O2215), 1,) ))</f>
        <v>0</v>
      </c>
      <c r="O2215" s="44"/>
      <c r="P2215" s="37" t="str">
        <f aca="false">IF(ISBLANK(O2215),"a","b")</f>
        <v>a</v>
      </c>
      <c r="Q2215" s="34" t="str">
        <f aca="false">IF(ISBLANK(B2215),"",IF(P2215="b",O2215,IF(P2215="a","")))</f>
        <v/>
      </c>
      <c r="R2215" s="35" t="n">
        <f aca="false">IF(ISBLANK(B2215),"",IF( ISBLANK(O2215), , 1))</f>
        <v>0</v>
      </c>
      <c r="S2215" s="38" t="str">
        <f aca="true">IF(ISBLANK(B2215),"",IF( ISBLANK(K2215), "" , IF( ISBLANK(O2215), (TODAY()-K2215)/365, (O2215-K2215)/365)) )</f>
        <v/>
      </c>
      <c r="T2215" s="38" t="str">
        <f aca="false">IF(ISBLANK(B2215),"",IF( ISBLANK(K2215), "" , IF( ISBLANK(O2215), ($Z$41-K2215)/365, (O2215-K2215)/365)) )</f>
        <v/>
      </c>
      <c r="U2215" s="38" t="str">
        <f aca="true">IF(ISBLANK(B2215),"",IF( ISBLANK(O2215), "", (TODAY()-O2215)/365))</f>
        <v/>
      </c>
      <c r="V2215" s="38" t="str">
        <f aca="false">IF(ISBLANK(B2215),"",IF( ISBLANK(O2215), "", ($Z$41-O2215)/365))</f>
        <v/>
      </c>
    </row>
    <row r="2216" customFormat="false" ht="15" hidden="false" customHeight="false" outlineLevel="0" collapsed="false">
      <c r="A2216" s="1" t="n">
        <v>2220</v>
      </c>
      <c r="B2216" s="28" t="n">
        <v>1413</v>
      </c>
      <c r="C2216" s="29"/>
      <c r="D2216" s="30" t="str">
        <f aca="false">CONCATENATE(E2216,", ",F2216,", кв-ры: ",H2216,", агр: ",I2216,", ",W2216)</f>
        <v>, , кв-ры: 2, агр: , </v>
      </c>
      <c r="E2216" s="31"/>
      <c r="F2216" s="31"/>
      <c r="G2216" s="31"/>
      <c r="H2216" s="31" t="n">
        <v>2</v>
      </c>
      <c r="I2216" s="32"/>
      <c r="J2216" s="4"/>
      <c r="K2216" s="46"/>
      <c r="L2216" s="34" t="str">
        <f aca="false">IF(ISBLANK(K2216),"a","b")</f>
        <v>a</v>
      </c>
      <c r="M2216" s="34" t="str">
        <f aca="false">IF(ISBLANK(B2216),"",IF(L2216="b",K2216,IF(L2216="a","")))</f>
        <v/>
      </c>
      <c r="N2216" s="35" t="n">
        <f aca="false">IF(ISBLANK(B2216),"",IF( ISBLANK(K2216), , IF( ISBLANK(O2216), 1,) ))</f>
        <v>0</v>
      </c>
      <c r="O2216" s="44"/>
      <c r="P2216" s="37" t="str">
        <f aca="false">IF(ISBLANK(O2216),"a","b")</f>
        <v>a</v>
      </c>
      <c r="Q2216" s="34" t="str">
        <f aca="false">IF(ISBLANK(B2216),"",IF(P2216="b",O2216,IF(P2216="a","")))</f>
        <v/>
      </c>
      <c r="R2216" s="35" t="n">
        <f aca="false">IF(ISBLANK(B2216),"",IF( ISBLANK(O2216), , 1))</f>
        <v>0</v>
      </c>
      <c r="S2216" s="38" t="str">
        <f aca="true">IF(ISBLANK(B2216),"",IF( ISBLANK(K2216), "" , IF( ISBLANK(O2216), (TODAY()-K2216)/365, (O2216-K2216)/365)) )</f>
        <v/>
      </c>
      <c r="T2216" s="38" t="str">
        <f aca="false">IF(ISBLANK(B2216),"",IF( ISBLANK(K2216), "" , IF( ISBLANK(O2216), ($Z$41-K2216)/365, (O2216-K2216)/365)) )</f>
        <v/>
      </c>
      <c r="U2216" s="38" t="str">
        <f aca="true">IF(ISBLANK(B2216),"",IF( ISBLANK(O2216), "", (TODAY()-O2216)/365))</f>
        <v/>
      </c>
      <c r="V2216" s="38" t="str">
        <f aca="false">IF(ISBLANK(B2216),"",IF( ISBLANK(O2216), "", ($Z$41-O2216)/365))</f>
        <v/>
      </c>
    </row>
    <row r="2217" customFormat="false" ht="15" hidden="false" customHeight="false" outlineLevel="0" collapsed="false">
      <c r="A2217" s="1" t="n">
        <v>2221</v>
      </c>
      <c r="B2217" s="28" t="n">
        <v>1414</v>
      </c>
      <c r="C2217" s="29"/>
      <c r="D2217" s="30" t="str">
        <f aca="false">CONCATENATE(E2217,", ",F2217,", кв-ры: ",H2217,", агр: ",I2217,", ",W2217)</f>
        <v>, , кв-ры: 3, агр: , </v>
      </c>
      <c r="E2217" s="31"/>
      <c r="F2217" s="31"/>
      <c r="G2217" s="31"/>
      <c r="H2217" s="31" t="n">
        <v>3</v>
      </c>
      <c r="I2217" s="32"/>
      <c r="J2217" s="4"/>
      <c r="K2217" s="46"/>
      <c r="L2217" s="34" t="str">
        <f aca="false">IF(ISBLANK(K2217),"a","b")</f>
        <v>a</v>
      </c>
      <c r="M2217" s="34" t="str">
        <f aca="false">IF(ISBLANK(B2217),"",IF(L2217="b",K2217,IF(L2217="a","")))</f>
        <v/>
      </c>
      <c r="N2217" s="35" t="n">
        <f aca="false">IF(ISBLANK(B2217),"",IF( ISBLANK(K2217), , IF( ISBLANK(O2217), 1,) ))</f>
        <v>0</v>
      </c>
      <c r="O2217" s="44"/>
      <c r="P2217" s="37" t="str">
        <f aca="false">IF(ISBLANK(O2217),"a","b")</f>
        <v>a</v>
      </c>
      <c r="Q2217" s="34" t="str">
        <f aca="false">IF(ISBLANK(B2217),"",IF(P2217="b",O2217,IF(P2217="a","")))</f>
        <v/>
      </c>
      <c r="R2217" s="35" t="n">
        <f aca="false">IF(ISBLANK(B2217),"",IF( ISBLANK(O2217), , 1))</f>
        <v>0</v>
      </c>
      <c r="S2217" s="38" t="str">
        <f aca="true">IF(ISBLANK(B2217),"",IF( ISBLANK(K2217), "" , IF( ISBLANK(O2217), (TODAY()-K2217)/365, (O2217-K2217)/365)) )</f>
        <v/>
      </c>
      <c r="T2217" s="38" t="str">
        <f aca="false">IF(ISBLANK(B2217),"",IF( ISBLANK(K2217), "" , IF( ISBLANK(O2217), ($Z$41-K2217)/365, (O2217-K2217)/365)) )</f>
        <v/>
      </c>
      <c r="U2217" s="38" t="str">
        <f aca="true">IF(ISBLANK(B2217),"",IF( ISBLANK(O2217), "", (TODAY()-O2217)/365))</f>
        <v/>
      </c>
      <c r="V2217" s="38" t="str">
        <f aca="false">IF(ISBLANK(B2217),"",IF( ISBLANK(O2217), "", ($Z$41-O2217)/365))</f>
        <v/>
      </c>
    </row>
    <row r="2218" customFormat="false" ht="15" hidden="false" customHeight="false" outlineLevel="0" collapsed="false">
      <c r="A2218" s="1" t="n">
        <v>2222</v>
      </c>
      <c r="B2218" s="28" t="n">
        <v>1415</v>
      </c>
      <c r="C2218" s="29"/>
      <c r="D2218" s="30" t="str">
        <f aca="false">CONCATENATE(E2218,", ",F2218,", кв-ры: ",H2218,", агр: ",I2218,", ",W2218)</f>
        <v>, , кв-ры: 4, агр: , </v>
      </c>
      <c r="E2218" s="31"/>
      <c r="F2218" s="31"/>
      <c r="G2218" s="31"/>
      <c r="H2218" s="31" t="n">
        <v>4</v>
      </c>
      <c r="I2218" s="32"/>
      <c r="J2218" s="4"/>
      <c r="K2218" s="46"/>
      <c r="L2218" s="34" t="str">
        <f aca="false">IF(ISBLANK(K2218),"a","b")</f>
        <v>a</v>
      </c>
      <c r="M2218" s="34" t="str">
        <f aca="false">IF(ISBLANK(B2218),"",IF(L2218="b",K2218,IF(L2218="a","")))</f>
        <v/>
      </c>
      <c r="N2218" s="35" t="n">
        <f aca="false">IF(ISBLANK(B2218),"",IF( ISBLANK(K2218), , IF( ISBLANK(O2218), 1,) ))</f>
        <v>0</v>
      </c>
      <c r="O2218" s="44"/>
      <c r="P2218" s="37" t="str">
        <f aca="false">IF(ISBLANK(O2218),"a","b")</f>
        <v>a</v>
      </c>
      <c r="Q2218" s="34" t="str">
        <f aca="false">IF(ISBLANK(B2218),"",IF(P2218="b",O2218,IF(P2218="a","")))</f>
        <v/>
      </c>
      <c r="R2218" s="35" t="n">
        <f aca="false">IF(ISBLANK(B2218),"",IF( ISBLANK(O2218), , 1))</f>
        <v>0</v>
      </c>
      <c r="S2218" s="38" t="str">
        <f aca="true">IF(ISBLANK(B2218),"",IF( ISBLANK(K2218), "" , IF( ISBLANK(O2218), (TODAY()-K2218)/365, (O2218-K2218)/365)) )</f>
        <v/>
      </c>
      <c r="T2218" s="38" t="str">
        <f aca="false">IF(ISBLANK(B2218),"",IF( ISBLANK(K2218), "" , IF( ISBLANK(O2218), ($Z$41-K2218)/365, (O2218-K2218)/365)) )</f>
        <v/>
      </c>
      <c r="U2218" s="38" t="str">
        <f aca="true">IF(ISBLANK(B2218),"",IF( ISBLANK(O2218), "", (TODAY()-O2218)/365))</f>
        <v/>
      </c>
      <c r="V2218" s="38" t="str">
        <f aca="false">IF(ISBLANK(B2218),"",IF( ISBLANK(O2218), "", ($Z$41-O2218)/365))</f>
        <v/>
      </c>
    </row>
    <row r="2219" customFormat="false" ht="15" hidden="false" customHeight="false" outlineLevel="0" collapsed="false">
      <c r="A2219" s="1" t="n">
        <v>2223</v>
      </c>
      <c r="B2219" s="28" t="n">
        <v>1416</v>
      </c>
      <c r="C2219" s="29"/>
      <c r="D2219" s="30" t="str">
        <f aca="false">CONCATENATE(E2219,", ",F2219,", кв-ры: ",H2219,", агр: ",I2219,", ",W2219)</f>
        <v>, , кв-ры: 5, агр: , </v>
      </c>
      <c r="E2219" s="31"/>
      <c r="F2219" s="31"/>
      <c r="G2219" s="31"/>
      <c r="H2219" s="31" t="n">
        <v>5</v>
      </c>
      <c r="I2219" s="32"/>
      <c r="J2219" s="4"/>
      <c r="K2219" s="46"/>
      <c r="L2219" s="34" t="str">
        <f aca="false">IF(ISBLANK(K2219),"a","b")</f>
        <v>a</v>
      </c>
      <c r="M2219" s="34" t="str">
        <f aca="false">IF(ISBLANK(B2219),"",IF(L2219="b",K2219,IF(L2219="a","")))</f>
        <v/>
      </c>
      <c r="N2219" s="35" t="n">
        <f aca="false">IF(ISBLANK(B2219),"",IF( ISBLANK(K2219), , IF( ISBLANK(O2219), 1,) ))</f>
        <v>0</v>
      </c>
      <c r="O2219" s="44"/>
      <c r="P2219" s="37" t="str">
        <f aca="false">IF(ISBLANK(O2219),"a","b")</f>
        <v>a</v>
      </c>
      <c r="Q2219" s="34" t="str">
        <f aca="false">IF(ISBLANK(B2219),"",IF(P2219="b",O2219,IF(P2219="a","")))</f>
        <v/>
      </c>
      <c r="R2219" s="35" t="n">
        <f aca="false">IF(ISBLANK(B2219),"",IF( ISBLANK(O2219), , 1))</f>
        <v>0</v>
      </c>
      <c r="S2219" s="38" t="str">
        <f aca="true">IF(ISBLANK(B2219),"",IF( ISBLANK(K2219), "" , IF( ISBLANK(O2219), (TODAY()-K2219)/365, (O2219-K2219)/365)) )</f>
        <v/>
      </c>
      <c r="T2219" s="38" t="str">
        <f aca="false">IF(ISBLANK(B2219),"",IF( ISBLANK(K2219), "" , IF( ISBLANK(O2219), ($Z$41-K2219)/365, (O2219-K2219)/365)) )</f>
        <v/>
      </c>
      <c r="U2219" s="38" t="str">
        <f aca="true">IF(ISBLANK(B2219),"",IF( ISBLANK(O2219), "", (TODAY()-O2219)/365))</f>
        <v/>
      </c>
      <c r="V2219" s="38" t="str">
        <f aca="false">IF(ISBLANK(B2219),"",IF( ISBLANK(O2219), "", ($Z$41-O2219)/365))</f>
        <v/>
      </c>
    </row>
    <row r="2220" customFormat="false" ht="15" hidden="false" customHeight="false" outlineLevel="0" collapsed="false">
      <c r="A2220" s="1" t="n">
        <v>2224</v>
      </c>
      <c r="B2220" s="28" t="n">
        <v>1417</v>
      </c>
      <c r="C2220" s="29"/>
      <c r="D2220" s="30" t="str">
        <f aca="false">CONCATENATE(E2220,", ",F2220,", кв-ры: ",H2220,", агр: ",I2220,", ",W2220)</f>
        <v>, , кв-ры: 6, агр: , </v>
      </c>
      <c r="E2220" s="31"/>
      <c r="F2220" s="31"/>
      <c r="G2220" s="31"/>
      <c r="H2220" s="31" t="n">
        <v>6</v>
      </c>
      <c r="I2220" s="32"/>
      <c r="J2220" s="4"/>
      <c r="K2220" s="46"/>
      <c r="L2220" s="34" t="str">
        <f aca="false">IF(ISBLANK(K2220),"a","b")</f>
        <v>a</v>
      </c>
      <c r="M2220" s="34" t="str">
        <f aca="false">IF(ISBLANK(B2220),"",IF(L2220="b",K2220,IF(L2220="a","")))</f>
        <v/>
      </c>
      <c r="N2220" s="35" t="n">
        <f aca="false">IF(ISBLANK(B2220),"",IF( ISBLANK(K2220), , IF( ISBLANK(O2220), 1,) ))</f>
        <v>0</v>
      </c>
      <c r="O2220" s="44"/>
      <c r="P2220" s="37" t="str">
        <f aca="false">IF(ISBLANK(O2220),"a","b")</f>
        <v>a</v>
      </c>
      <c r="Q2220" s="34" t="str">
        <f aca="false">IF(ISBLANK(B2220),"",IF(P2220="b",O2220,IF(P2220="a","")))</f>
        <v/>
      </c>
      <c r="R2220" s="35" t="n">
        <f aca="false">IF(ISBLANK(B2220),"",IF( ISBLANK(O2220), , 1))</f>
        <v>0</v>
      </c>
      <c r="S2220" s="38" t="str">
        <f aca="true">IF(ISBLANK(B2220),"",IF( ISBLANK(K2220), "" , IF( ISBLANK(O2220), (TODAY()-K2220)/365, (O2220-K2220)/365)) )</f>
        <v/>
      </c>
      <c r="T2220" s="38" t="str">
        <f aca="false">IF(ISBLANK(B2220),"",IF( ISBLANK(K2220), "" , IF( ISBLANK(O2220), ($Z$41-K2220)/365, (O2220-K2220)/365)) )</f>
        <v/>
      </c>
      <c r="U2220" s="38" t="str">
        <f aca="true">IF(ISBLANK(B2220),"",IF( ISBLANK(O2220), "", (TODAY()-O2220)/365))</f>
        <v/>
      </c>
      <c r="V2220" s="38" t="str">
        <f aca="false">IF(ISBLANK(B2220),"",IF( ISBLANK(O2220), "", ($Z$41-O2220)/365))</f>
        <v/>
      </c>
    </row>
    <row r="2221" customFormat="false" ht="15" hidden="false" customHeight="false" outlineLevel="0" collapsed="false">
      <c r="A2221" s="1" t="n">
        <v>2225</v>
      </c>
      <c r="B2221" s="28" t="n">
        <v>1418</v>
      </c>
      <c r="C2221" s="29"/>
      <c r="D2221" s="30" t="str">
        <f aca="false">CONCATENATE(E2221,", ",F2221,", кв-ры: ",H2221,", агр: ",I2221,", ",W2221)</f>
        <v>, , кв-ры: 7, агр: , </v>
      </c>
      <c r="E2221" s="31"/>
      <c r="F2221" s="31"/>
      <c r="G2221" s="31"/>
      <c r="H2221" s="31" t="n">
        <v>7</v>
      </c>
      <c r="I2221" s="32"/>
      <c r="J2221" s="4"/>
      <c r="K2221" s="46"/>
      <c r="L2221" s="34" t="str">
        <f aca="false">IF(ISBLANK(K2221),"a","b")</f>
        <v>a</v>
      </c>
      <c r="M2221" s="34" t="str">
        <f aca="false">IF(ISBLANK(B2221),"",IF(L2221="b",K2221,IF(L2221="a","")))</f>
        <v/>
      </c>
      <c r="N2221" s="35" t="n">
        <f aca="false">IF(ISBLANK(B2221),"",IF( ISBLANK(K2221), , IF( ISBLANK(O2221), 1,) ))</f>
        <v>0</v>
      </c>
      <c r="O2221" s="44"/>
      <c r="P2221" s="37" t="str">
        <f aca="false">IF(ISBLANK(O2221),"a","b")</f>
        <v>a</v>
      </c>
      <c r="Q2221" s="34" t="str">
        <f aca="false">IF(ISBLANK(B2221),"",IF(P2221="b",O2221,IF(P2221="a","")))</f>
        <v/>
      </c>
      <c r="R2221" s="35" t="n">
        <f aca="false">IF(ISBLANK(B2221),"",IF( ISBLANK(O2221), , 1))</f>
        <v>0</v>
      </c>
      <c r="S2221" s="38" t="str">
        <f aca="true">IF(ISBLANK(B2221),"",IF( ISBLANK(K2221), "" , IF( ISBLANK(O2221), (TODAY()-K2221)/365, (O2221-K2221)/365)) )</f>
        <v/>
      </c>
      <c r="T2221" s="38" t="str">
        <f aca="false">IF(ISBLANK(B2221),"",IF( ISBLANK(K2221), "" , IF( ISBLANK(O2221), ($Z$41-K2221)/365, (O2221-K2221)/365)) )</f>
        <v/>
      </c>
      <c r="U2221" s="38" t="str">
        <f aca="true">IF(ISBLANK(B2221),"",IF( ISBLANK(O2221), "", (TODAY()-O2221)/365))</f>
        <v/>
      </c>
      <c r="V2221" s="38" t="str">
        <f aca="false">IF(ISBLANK(B2221),"",IF( ISBLANK(O2221), "", ($Z$41-O2221)/365))</f>
        <v/>
      </c>
    </row>
    <row r="2222" customFormat="false" ht="15" hidden="false" customHeight="false" outlineLevel="0" collapsed="false">
      <c r="A2222" s="1" t="n">
        <v>2226</v>
      </c>
      <c r="B2222" s="28" t="n">
        <v>1419</v>
      </c>
      <c r="C2222" s="29"/>
      <c r="D2222" s="30" t="str">
        <f aca="false">CONCATENATE(E2222,", ",F2222,", кв-ры: ",H2222,", агр: ",I2222,", ",W2222)</f>
        <v>, , кв-ры: 8, агр: , </v>
      </c>
      <c r="E2222" s="31"/>
      <c r="F2222" s="31"/>
      <c r="G2222" s="31"/>
      <c r="H2222" s="31" t="n">
        <v>8</v>
      </c>
      <c r="I2222" s="32"/>
      <c r="J2222" s="4"/>
      <c r="K2222" s="46"/>
      <c r="L2222" s="34" t="str">
        <f aca="false">IF(ISBLANK(K2222),"a","b")</f>
        <v>a</v>
      </c>
      <c r="M2222" s="34" t="str">
        <f aca="false">IF(ISBLANK(B2222),"",IF(L2222="b",K2222,IF(L2222="a","")))</f>
        <v/>
      </c>
      <c r="N2222" s="35" t="n">
        <f aca="false">IF(ISBLANK(B2222),"",IF( ISBLANK(K2222), , IF( ISBLANK(O2222), 1,) ))</f>
        <v>0</v>
      </c>
      <c r="O2222" s="44"/>
      <c r="P2222" s="37" t="str">
        <f aca="false">IF(ISBLANK(O2222),"a","b")</f>
        <v>a</v>
      </c>
      <c r="Q2222" s="34" t="str">
        <f aca="false">IF(ISBLANK(B2222),"",IF(P2222="b",O2222,IF(P2222="a","")))</f>
        <v/>
      </c>
      <c r="R2222" s="35" t="n">
        <f aca="false">IF(ISBLANK(B2222),"",IF( ISBLANK(O2222), , 1))</f>
        <v>0</v>
      </c>
      <c r="S2222" s="38" t="str">
        <f aca="true">IF(ISBLANK(B2222),"",IF( ISBLANK(K2222), "" , IF( ISBLANK(O2222), (TODAY()-K2222)/365, (O2222-K2222)/365)) )</f>
        <v/>
      </c>
      <c r="T2222" s="38" t="str">
        <f aca="false">IF(ISBLANK(B2222),"",IF( ISBLANK(K2222), "" , IF( ISBLANK(O2222), ($Z$41-K2222)/365, (O2222-K2222)/365)) )</f>
        <v/>
      </c>
      <c r="U2222" s="38" t="str">
        <f aca="true">IF(ISBLANK(B2222),"",IF( ISBLANK(O2222), "", (TODAY()-O2222)/365))</f>
        <v/>
      </c>
      <c r="V2222" s="38" t="str">
        <f aca="false">IF(ISBLANK(B2222),"",IF( ISBLANK(O2222), "", ($Z$41-O2222)/365))</f>
        <v/>
      </c>
    </row>
    <row r="2223" customFormat="false" ht="15" hidden="false" customHeight="false" outlineLevel="0" collapsed="false">
      <c r="A2223" s="1" t="n">
        <v>2227</v>
      </c>
      <c r="B2223" s="28" t="n">
        <v>1420</v>
      </c>
      <c r="C2223" s="29" t="n">
        <v>5</v>
      </c>
      <c r="D2223" s="30" t="str">
        <f aca="false">CONCATENATE(E2223,", ",F2223,", кв-ры: ",H2223,", агр: ",I2223,", ",W2223)</f>
        <v>Речная, 15, кв-ры: 1, агр: живут, </v>
      </c>
      <c r="E2223" s="31" t="s">
        <v>323</v>
      </c>
      <c r="F2223" s="31" t="n">
        <v>15</v>
      </c>
      <c r="G2223" s="31" t="n">
        <v>1</v>
      </c>
      <c r="H2223" s="31" t="n">
        <v>1</v>
      </c>
      <c r="I2223" s="75" t="s">
        <v>325</v>
      </c>
      <c r="J2223" s="4"/>
      <c r="K2223" s="46"/>
      <c r="L2223" s="34" t="str">
        <f aca="false">IF(ISBLANK(K2223),"a","b")</f>
        <v>a</v>
      </c>
      <c r="M2223" s="34" t="str">
        <f aca="false">IF(ISBLANK(B2223),"",IF(L2223="b",K2223,IF(L2223="a","")))</f>
        <v/>
      </c>
      <c r="N2223" s="35" t="n">
        <f aca="false">IF(ISBLANK(B2223),"",IF( ISBLANK(K2223), , IF( ISBLANK(O2223), 1,) ))</f>
        <v>0</v>
      </c>
      <c r="O2223" s="44"/>
      <c r="P2223" s="37" t="str">
        <f aca="false">IF(ISBLANK(O2223),"a","b")</f>
        <v>a</v>
      </c>
      <c r="Q2223" s="34" t="str">
        <f aca="false">IF(ISBLANK(B2223),"",IF(P2223="b",O2223,IF(P2223="a","")))</f>
        <v/>
      </c>
      <c r="R2223" s="35" t="n">
        <f aca="false">IF(ISBLANK(B2223),"",IF( ISBLANK(O2223), , 1))</f>
        <v>0</v>
      </c>
      <c r="S2223" s="38" t="str">
        <f aca="true">IF(ISBLANK(B2223),"",IF( ISBLANK(K2223), "" , IF( ISBLANK(O2223), (TODAY()-K2223)/365, (O2223-K2223)/365)) )</f>
        <v/>
      </c>
      <c r="T2223" s="38" t="str">
        <f aca="false">IF(ISBLANK(B2223),"",IF( ISBLANK(K2223), "" , IF( ISBLANK(O2223), ($Z$41-K2223)/365, (O2223-K2223)/365)) )</f>
        <v/>
      </c>
      <c r="U2223" s="38" t="str">
        <f aca="true">IF(ISBLANK(B2223),"",IF( ISBLANK(O2223), "", (TODAY()-O2223)/365))</f>
        <v/>
      </c>
      <c r="V2223" s="38" t="str">
        <f aca="false">IF(ISBLANK(B2223),"",IF( ISBLANK(O2223), "", ($Z$41-O2223)/365))</f>
        <v/>
      </c>
    </row>
    <row r="2224" customFormat="false" ht="15" hidden="false" customHeight="false" outlineLevel="0" collapsed="false">
      <c r="A2224" s="1" t="n">
        <v>2228</v>
      </c>
      <c r="B2224" s="28" t="n">
        <v>1421</v>
      </c>
      <c r="C2224" s="29" t="n">
        <v>6</v>
      </c>
      <c r="D2224" s="30" t="str">
        <f aca="false">CONCATENATE(E2224,", ",F2224,", кв-ры: ",H2224,", агр: ",I2224,", ",W2224)</f>
        <v>Речная, 17, кв-ры: 1, агр: , </v>
      </c>
      <c r="E2224" s="31" t="s">
        <v>323</v>
      </c>
      <c r="F2224" s="31" t="n">
        <v>17</v>
      </c>
      <c r="G2224" s="31" t="n">
        <v>2</v>
      </c>
      <c r="H2224" s="31" t="n">
        <v>1</v>
      </c>
      <c r="I2224" s="32"/>
      <c r="J2224" s="4"/>
      <c r="K2224" s="46"/>
      <c r="L2224" s="34" t="str">
        <f aca="false">IF(ISBLANK(K2224),"a","b")</f>
        <v>a</v>
      </c>
      <c r="M2224" s="34" t="str">
        <f aca="false">IF(ISBLANK(B2224),"",IF(L2224="b",K2224,IF(L2224="a","")))</f>
        <v/>
      </c>
      <c r="N2224" s="35" t="n">
        <f aca="false">IF(ISBLANK(B2224),"",IF( ISBLANK(K2224), , IF( ISBLANK(O2224), 1,) ))</f>
        <v>0</v>
      </c>
      <c r="O2224" s="44"/>
      <c r="P2224" s="37" t="str">
        <f aca="false">IF(ISBLANK(O2224),"a","b")</f>
        <v>a</v>
      </c>
      <c r="Q2224" s="34" t="str">
        <f aca="false">IF(ISBLANK(B2224),"",IF(P2224="b",O2224,IF(P2224="a","")))</f>
        <v/>
      </c>
      <c r="R2224" s="35" t="n">
        <f aca="false">IF(ISBLANK(B2224),"",IF( ISBLANK(O2224), , 1))</f>
        <v>0</v>
      </c>
      <c r="S2224" s="38" t="str">
        <f aca="true">IF(ISBLANK(B2224),"",IF( ISBLANK(K2224), "" , IF( ISBLANK(O2224), (TODAY()-K2224)/365, (O2224-K2224)/365)) )</f>
        <v/>
      </c>
      <c r="T2224" s="38" t="str">
        <f aca="false">IF(ISBLANK(B2224),"",IF( ISBLANK(K2224), "" , IF( ISBLANK(O2224), ($Z$41-K2224)/365, (O2224-K2224)/365)) )</f>
        <v/>
      </c>
      <c r="U2224" s="38" t="str">
        <f aca="true">IF(ISBLANK(B2224),"",IF( ISBLANK(O2224), "", (TODAY()-O2224)/365))</f>
        <v/>
      </c>
      <c r="V2224" s="38" t="str">
        <f aca="false">IF(ISBLANK(B2224),"",IF( ISBLANK(O2224), "", ($Z$41-O2224)/365))</f>
        <v/>
      </c>
    </row>
    <row r="2225" customFormat="false" ht="15" hidden="false" customHeight="false" outlineLevel="0" collapsed="false">
      <c r="A2225" s="1" t="n">
        <v>2229</v>
      </c>
      <c r="B2225" s="28" t="n">
        <v>1422</v>
      </c>
      <c r="C2225" s="29"/>
      <c r="D2225" s="30" t="str">
        <f aca="false">CONCATENATE(E2225,", ",F2225,", кв-ры: ",H2225,", агр: ",I2225,", ",W2225)</f>
        <v>, , кв-ры: 2, агр: , </v>
      </c>
      <c r="E2225" s="31"/>
      <c r="F2225" s="31"/>
      <c r="G2225" s="31"/>
      <c r="H2225" s="31" t="n">
        <v>2</v>
      </c>
      <c r="I2225" s="32"/>
      <c r="J2225" s="4"/>
      <c r="K2225" s="46"/>
      <c r="L2225" s="34" t="str">
        <f aca="false">IF(ISBLANK(K2225),"a","b")</f>
        <v>a</v>
      </c>
      <c r="M2225" s="34" t="str">
        <f aca="false">IF(ISBLANK(B2225),"",IF(L2225="b",K2225,IF(L2225="a","")))</f>
        <v/>
      </c>
      <c r="N2225" s="35" t="n">
        <f aca="false">IF(ISBLANK(B2225),"",IF( ISBLANK(K2225), , IF( ISBLANK(O2225), 1,) ))</f>
        <v>0</v>
      </c>
      <c r="O2225" s="44"/>
      <c r="P2225" s="37" t="str">
        <f aca="false">IF(ISBLANK(O2225),"a","b")</f>
        <v>a</v>
      </c>
      <c r="Q2225" s="34" t="str">
        <f aca="false">IF(ISBLANK(B2225),"",IF(P2225="b",O2225,IF(P2225="a","")))</f>
        <v/>
      </c>
      <c r="R2225" s="35" t="n">
        <f aca="false">IF(ISBLANK(B2225),"",IF( ISBLANK(O2225), , 1))</f>
        <v>0</v>
      </c>
      <c r="S2225" s="38" t="str">
        <f aca="true">IF(ISBLANK(B2225),"",IF( ISBLANK(K2225), "" , IF( ISBLANK(O2225), (TODAY()-K2225)/365, (O2225-K2225)/365)) )</f>
        <v/>
      </c>
      <c r="T2225" s="38" t="str">
        <f aca="false">IF(ISBLANK(B2225),"",IF( ISBLANK(K2225), "" , IF( ISBLANK(O2225), ($Z$41-K2225)/365, (O2225-K2225)/365)) )</f>
        <v/>
      </c>
      <c r="U2225" s="38" t="str">
        <f aca="true">IF(ISBLANK(B2225),"",IF( ISBLANK(O2225), "", (TODAY()-O2225)/365))</f>
        <v/>
      </c>
      <c r="V2225" s="38" t="str">
        <f aca="false">IF(ISBLANK(B2225),"",IF( ISBLANK(O2225), "", ($Z$41-O2225)/365))</f>
        <v/>
      </c>
    </row>
    <row r="2226" customFormat="false" ht="15" hidden="false" customHeight="false" outlineLevel="0" collapsed="false">
      <c r="A2226" s="1" t="n">
        <v>2230</v>
      </c>
      <c r="B2226" s="28" t="n">
        <v>1423</v>
      </c>
      <c r="C2226" s="29" t="n">
        <v>7</v>
      </c>
      <c r="D2226" s="30" t="str">
        <f aca="false">CONCATENATE(E2226,", ",F2226,", кв-ры: ",H2226,", агр: ",I2226,", ",W2226)</f>
        <v>Речная, 19, кв-ры: 1, агр: , </v>
      </c>
      <c r="E2226" s="31" t="s">
        <v>323</v>
      </c>
      <c r="F2226" s="31" t="n">
        <v>19</v>
      </c>
      <c r="G2226" s="31" t="n">
        <v>8</v>
      </c>
      <c r="H2226" s="31" t="n">
        <v>1</v>
      </c>
      <c r="I2226" s="32"/>
      <c r="J2226" s="4"/>
      <c r="K2226" s="46"/>
      <c r="L2226" s="34" t="str">
        <f aca="false">IF(ISBLANK(K2226),"a","b")</f>
        <v>a</v>
      </c>
      <c r="M2226" s="34" t="str">
        <f aca="false">IF(ISBLANK(B2226),"",IF(L2226="b",K2226,IF(L2226="a","")))</f>
        <v/>
      </c>
      <c r="N2226" s="35" t="n">
        <f aca="false">IF(ISBLANK(B2226),"",IF( ISBLANK(K2226), , IF( ISBLANK(O2226), 1,) ))</f>
        <v>0</v>
      </c>
      <c r="O2226" s="44"/>
      <c r="P2226" s="37" t="str">
        <f aca="false">IF(ISBLANK(O2226),"a","b")</f>
        <v>a</v>
      </c>
      <c r="Q2226" s="34" t="str">
        <f aca="false">IF(ISBLANK(B2226),"",IF(P2226="b",O2226,IF(P2226="a","")))</f>
        <v/>
      </c>
      <c r="R2226" s="35" t="n">
        <f aca="false">IF(ISBLANK(B2226),"",IF( ISBLANK(O2226), , 1))</f>
        <v>0</v>
      </c>
      <c r="S2226" s="38" t="str">
        <f aca="true">IF(ISBLANK(B2226),"",IF( ISBLANK(K2226), "" , IF( ISBLANK(O2226), (TODAY()-K2226)/365, (O2226-K2226)/365)) )</f>
        <v/>
      </c>
      <c r="T2226" s="38" t="str">
        <f aca="false">IF(ISBLANK(B2226),"",IF( ISBLANK(K2226), "" , IF( ISBLANK(O2226), ($Z$41-K2226)/365, (O2226-K2226)/365)) )</f>
        <v/>
      </c>
      <c r="U2226" s="38" t="str">
        <f aca="true">IF(ISBLANK(B2226),"",IF( ISBLANK(O2226), "", (TODAY()-O2226)/365))</f>
        <v/>
      </c>
      <c r="V2226" s="38" t="str">
        <f aca="false">IF(ISBLANK(B2226),"",IF( ISBLANK(O2226), "", ($Z$41-O2226)/365))</f>
        <v/>
      </c>
    </row>
    <row r="2227" customFormat="false" ht="15" hidden="false" customHeight="false" outlineLevel="0" collapsed="false">
      <c r="A2227" s="1" t="n">
        <v>2231</v>
      </c>
      <c r="B2227" s="28" t="n">
        <v>1424</v>
      </c>
      <c r="C2227" s="29"/>
      <c r="D2227" s="30" t="str">
        <f aca="false">CONCATENATE(E2227,", ",F2227,", кв-ры: ",H2227,", агр: ",I2227,", ",W2227)</f>
        <v>, , кв-ры: 2, агр: , </v>
      </c>
      <c r="E2227" s="31"/>
      <c r="F2227" s="31"/>
      <c r="G2227" s="31"/>
      <c r="H2227" s="31" t="n">
        <v>2</v>
      </c>
      <c r="I2227" s="32"/>
      <c r="J2227" s="4"/>
      <c r="K2227" s="46"/>
      <c r="L2227" s="34" t="str">
        <f aca="false">IF(ISBLANK(K2227),"a","b")</f>
        <v>a</v>
      </c>
      <c r="M2227" s="34" t="str">
        <f aca="false">IF(ISBLANK(B2227),"",IF(L2227="b",K2227,IF(L2227="a","")))</f>
        <v/>
      </c>
      <c r="N2227" s="35" t="n">
        <f aca="false">IF(ISBLANK(B2227),"",IF( ISBLANK(K2227), , IF( ISBLANK(O2227), 1,) ))</f>
        <v>0</v>
      </c>
      <c r="O2227" s="44"/>
      <c r="P2227" s="37" t="str">
        <f aca="false">IF(ISBLANK(O2227),"a","b")</f>
        <v>a</v>
      </c>
      <c r="Q2227" s="34" t="str">
        <f aca="false">IF(ISBLANK(B2227),"",IF(P2227="b",O2227,IF(P2227="a","")))</f>
        <v/>
      </c>
      <c r="R2227" s="35" t="n">
        <f aca="false">IF(ISBLANK(B2227),"",IF( ISBLANK(O2227), , 1))</f>
        <v>0</v>
      </c>
      <c r="S2227" s="38" t="str">
        <f aca="true">IF(ISBLANK(B2227),"",IF( ISBLANK(K2227), "" , IF( ISBLANK(O2227), (TODAY()-K2227)/365, (O2227-K2227)/365)) )</f>
        <v/>
      </c>
      <c r="T2227" s="38" t="str">
        <f aca="false">IF(ISBLANK(B2227),"",IF( ISBLANK(K2227), "" , IF( ISBLANK(O2227), ($Z$41-K2227)/365, (O2227-K2227)/365)) )</f>
        <v/>
      </c>
      <c r="U2227" s="38" t="str">
        <f aca="true">IF(ISBLANK(B2227),"",IF( ISBLANK(O2227), "", (TODAY()-O2227)/365))</f>
        <v/>
      </c>
      <c r="V2227" s="38" t="str">
        <f aca="false">IF(ISBLANK(B2227),"",IF( ISBLANK(O2227), "", ($Z$41-O2227)/365))</f>
        <v/>
      </c>
    </row>
    <row r="2228" customFormat="false" ht="15" hidden="false" customHeight="false" outlineLevel="0" collapsed="false">
      <c r="A2228" s="1" t="n">
        <v>2232</v>
      </c>
      <c r="B2228" s="28" t="n">
        <v>1425</v>
      </c>
      <c r="C2228" s="29"/>
      <c r="D2228" s="30" t="str">
        <f aca="false">CONCATENATE(E2228,", ",F2228,", кв-ры: ",H2228,", агр: ",I2228,", ",W2228)</f>
        <v>, , кв-ры: 3, агр: , </v>
      </c>
      <c r="E2228" s="31"/>
      <c r="F2228" s="31"/>
      <c r="G2228" s="31"/>
      <c r="H2228" s="31" t="n">
        <v>3</v>
      </c>
      <c r="I2228" s="32"/>
      <c r="J2228" s="4"/>
      <c r="K2228" s="46"/>
      <c r="L2228" s="34" t="str">
        <f aca="false">IF(ISBLANK(K2228),"a","b")</f>
        <v>a</v>
      </c>
      <c r="M2228" s="34" t="str">
        <f aca="false">IF(ISBLANK(B2228),"",IF(L2228="b",K2228,IF(L2228="a","")))</f>
        <v/>
      </c>
      <c r="N2228" s="35" t="n">
        <f aca="false">IF(ISBLANK(B2228),"",IF( ISBLANK(K2228), , IF( ISBLANK(O2228), 1,) ))</f>
        <v>0</v>
      </c>
      <c r="O2228" s="44"/>
      <c r="P2228" s="37" t="str">
        <f aca="false">IF(ISBLANK(O2228),"a","b")</f>
        <v>a</v>
      </c>
      <c r="Q2228" s="34" t="str">
        <f aca="false">IF(ISBLANK(B2228),"",IF(P2228="b",O2228,IF(P2228="a","")))</f>
        <v/>
      </c>
      <c r="R2228" s="35" t="n">
        <f aca="false">IF(ISBLANK(B2228),"",IF( ISBLANK(O2228), , 1))</f>
        <v>0</v>
      </c>
      <c r="S2228" s="38" t="str">
        <f aca="true">IF(ISBLANK(B2228),"",IF( ISBLANK(K2228), "" , IF( ISBLANK(O2228), (TODAY()-K2228)/365, (O2228-K2228)/365)) )</f>
        <v/>
      </c>
      <c r="T2228" s="38" t="str">
        <f aca="false">IF(ISBLANK(B2228),"",IF( ISBLANK(K2228), "" , IF( ISBLANK(O2228), ($Z$41-K2228)/365, (O2228-K2228)/365)) )</f>
        <v/>
      </c>
      <c r="U2228" s="38" t="str">
        <f aca="true">IF(ISBLANK(B2228),"",IF( ISBLANK(O2228), "", (TODAY()-O2228)/365))</f>
        <v/>
      </c>
      <c r="V2228" s="38" t="str">
        <f aca="false">IF(ISBLANK(B2228),"",IF( ISBLANK(O2228), "", ($Z$41-O2228)/365))</f>
        <v/>
      </c>
    </row>
    <row r="2229" customFormat="false" ht="15" hidden="false" customHeight="false" outlineLevel="0" collapsed="false">
      <c r="A2229" s="1" t="n">
        <v>2233</v>
      </c>
      <c r="B2229" s="28" t="n">
        <v>1426</v>
      </c>
      <c r="C2229" s="29"/>
      <c r="D2229" s="30" t="str">
        <f aca="false">CONCATENATE(E2229,", ",F2229,", кв-ры: ",H2229,", агр: ",I2229,", ",W2229)</f>
        <v>, , кв-ры: 4, агр: , </v>
      </c>
      <c r="E2229" s="31"/>
      <c r="F2229" s="31"/>
      <c r="G2229" s="31"/>
      <c r="H2229" s="31" t="n">
        <v>4</v>
      </c>
      <c r="I2229" s="32"/>
      <c r="J2229" s="4"/>
      <c r="K2229" s="46"/>
      <c r="L2229" s="34" t="str">
        <f aca="false">IF(ISBLANK(K2229),"a","b")</f>
        <v>a</v>
      </c>
      <c r="M2229" s="34" t="str">
        <f aca="false">IF(ISBLANK(B2229),"",IF(L2229="b",K2229,IF(L2229="a","")))</f>
        <v/>
      </c>
      <c r="N2229" s="35" t="n">
        <f aca="false">IF(ISBLANK(B2229),"",IF( ISBLANK(K2229), , IF( ISBLANK(O2229), 1,) ))</f>
        <v>0</v>
      </c>
      <c r="O2229" s="44"/>
      <c r="P2229" s="37" t="str">
        <f aca="false">IF(ISBLANK(O2229),"a","b")</f>
        <v>a</v>
      </c>
      <c r="Q2229" s="34" t="str">
        <f aca="false">IF(ISBLANK(B2229),"",IF(P2229="b",O2229,IF(P2229="a","")))</f>
        <v/>
      </c>
      <c r="R2229" s="35" t="n">
        <f aca="false">IF(ISBLANK(B2229),"",IF( ISBLANK(O2229), , 1))</f>
        <v>0</v>
      </c>
      <c r="S2229" s="38" t="str">
        <f aca="true">IF(ISBLANK(B2229),"",IF( ISBLANK(K2229), "" , IF( ISBLANK(O2229), (TODAY()-K2229)/365, (O2229-K2229)/365)) )</f>
        <v/>
      </c>
      <c r="T2229" s="38" t="str">
        <f aca="false">IF(ISBLANK(B2229),"",IF( ISBLANK(K2229), "" , IF( ISBLANK(O2229), ($Z$41-K2229)/365, (O2229-K2229)/365)) )</f>
        <v/>
      </c>
      <c r="U2229" s="38" t="str">
        <f aca="true">IF(ISBLANK(B2229),"",IF( ISBLANK(O2229), "", (TODAY()-O2229)/365))</f>
        <v/>
      </c>
      <c r="V2229" s="38" t="str">
        <f aca="false">IF(ISBLANK(B2229),"",IF( ISBLANK(O2229), "", ($Z$41-O2229)/365))</f>
        <v/>
      </c>
    </row>
    <row r="2230" customFormat="false" ht="15" hidden="false" customHeight="false" outlineLevel="0" collapsed="false">
      <c r="A2230" s="1" t="n">
        <v>2234</v>
      </c>
      <c r="B2230" s="28" t="n">
        <v>1427</v>
      </c>
      <c r="C2230" s="29"/>
      <c r="D2230" s="30" t="str">
        <f aca="false">CONCATENATE(E2230,", ",F2230,", кв-ры: ",H2230,", агр: ",I2230,", ",W2230)</f>
        <v>, , кв-ры: 5, агр: , </v>
      </c>
      <c r="E2230" s="31"/>
      <c r="F2230" s="31"/>
      <c r="G2230" s="31"/>
      <c r="H2230" s="31" t="n">
        <v>5</v>
      </c>
      <c r="I2230" s="32"/>
      <c r="J2230" s="4"/>
      <c r="K2230" s="46"/>
      <c r="L2230" s="34" t="str">
        <f aca="false">IF(ISBLANK(K2230),"a","b")</f>
        <v>a</v>
      </c>
      <c r="M2230" s="34" t="str">
        <f aca="false">IF(ISBLANK(B2230),"",IF(L2230="b",K2230,IF(L2230="a","")))</f>
        <v/>
      </c>
      <c r="N2230" s="35" t="n">
        <f aca="false">IF(ISBLANK(B2230),"",IF( ISBLANK(K2230), , IF( ISBLANK(O2230), 1,) ))</f>
        <v>0</v>
      </c>
      <c r="O2230" s="44"/>
      <c r="P2230" s="37" t="str">
        <f aca="false">IF(ISBLANK(O2230),"a","b")</f>
        <v>a</v>
      </c>
      <c r="Q2230" s="34" t="str">
        <f aca="false">IF(ISBLANK(B2230),"",IF(P2230="b",O2230,IF(P2230="a","")))</f>
        <v/>
      </c>
      <c r="R2230" s="35" t="n">
        <f aca="false">IF(ISBLANK(B2230),"",IF( ISBLANK(O2230), , 1))</f>
        <v>0</v>
      </c>
      <c r="S2230" s="38" t="str">
        <f aca="true">IF(ISBLANK(B2230),"",IF( ISBLANK(K2230), "" , IF( ISBLANK(O2230), (TODAY()-K2230)/365, (O2230-K2230)/365)) )</f>
        <v/>
      </c>
      <c r="T2230" s="38" t="str">
        <f aca="false">IF(ISBLANK(B2230),"",IF( ISBLANK(K2230), "" , IF( ISBLANK(O2230), ($Z$41-K2230)/365, (O2230-K2230)/365)) )</f>
        <v/>
      </c>
      <c r="U2230" s="38" t="str">
        <f aca="true">IF(ISBLANK(B2230),"",IF( ISBLANK(O2230), "", (TODAY()-O2230)/365))</f>
        <v/>
      </c>
      <c r="V2230" s="38" t="str">
        <f aca="false">IF(ISBLANK(B2230),"",IF( ISBLANK(O2230), "", ($Z$41-O2230)/365))</f>
        <v/>
      </c>
    </row>
    <row r="2231" customFormat="false" ht="15" hidden="false" customHeight="false" outlineLevel="0" collapsed="false">
      <c r="A2231" s="1" t="n">
        <v>2235</v>
      </c>
      <c r="B2231" s="28" t="n">
        <v>1428</v>
      </c>
      <c r="C2231" s="29"/>
      <c r="D2231" s="30" t="str">
        <f aca="false">CONCATENATE(E2231,", ",F2231,", кв-ры: ",H2231,", агр: ",I2231,", ",W2231)</f>
        <v>, , кв-ры: 6, агр: , </v>
      </c>
      <c r="E2231" s="31"/>
      <c r="F2231" s="31"/>
      <c r="G2231" s="31"/>
      <c r="H2231" s="31" t="n">
        <v>6</v>
      </c>
      <c r="I2231" s="32"/>
      <c r="J2231" s="4"/>
      <c r="K2231" s="46"/>
      <c r="L2231" s="34" t="str">
        <f aca="false">IF(ISBLANK(K2231),"a","b")</f>
        <v>a</v>
      </c>
      <c r="M2231" s="34" t="str">
        <f aca="false">IF(ISBLANK(B2231),"",IF(L2231="b",K2231,IF(L2231="a","")))</f>
        <v/>
      </c>
      <c r="N2231" s="35" t="n">
        <f aca="false">IF(ISBLANK(B2231),"",IF( ISBLANK(K2231), , IF( ISBLANK(O2231), 1,) ))</f>
        <v>0</v>
      </c>
      <c r="O2231" s="44"/>
      <c r="P2231" s="37" t="str">
        <f aca="false">IF(ISBLANK(O2231),"a","b")</f>
        <v>a</v>
      </c>
      <c r="Q2231" s="34" t="str">
        <f aca="false">IF(ISBLANK(B2231),"",IF(P2231="b",O2231,IF(P2231="a","")))</f>
        <v/>
      </c>
      <c r="R2231" s="35" t="n">
        <f aca="false">IF(ISBLANK(B2231),"",IF( ISBLANK(O2231), , 1))</f>
        <v>0</v>
      </c>
      <c r="S2231" s="38" t="str">
        <f aca="true">IF(ISBLANK(B2231),"",IF( ISBLANK(K2231), "" , IF( ISBLANK(O2231), (TODAY()-K2231)/365, (O2231-K2231)/365)) )</f>
        <v/>
      </c>
      <c r="T2231" s="38" t="str">
        <f aca="false">IF(ISBLANK(B2231),"",IF( ISBLANK(K2231), "" , IF( ISBLANK(O2231), ($Z$41-K2231)/365, (O2231-K2231)/365)) )</f>
        <v/>
      </c>
      <c r="U2231" s="38" t="str">
        <f aca="true">IF(ISBLANK(B2231),"",IF( ISBLANK(O2231), "", (TODAY()-O2231)/365))</f>
        <v/>
      </c>
      <c r="V2231" s="38" t="str">
        <f aca="false">IF(ISBLANK(B2231),"",IF( ISBLANK(O2231), "", ($Z$41-O2231)/365))</f>
        <v/>
      </c>
    </row>
    <row r="2232" customFormat="false" ht="15" hidden="false" customHeight="false" outlineLevel="0" collapsed="false">
      <c r="A2232" s="1" t="n">
        <v>2236</v>
      </c>
      <c r="B2232" s="28" t="n">
        <v>1429</v>
      </c>
      <c r="C2232" s="29"/>
      <c r="D2232" s="30" t="str">
        <f aca="false">CONCATENATE(E2232,", ",F2232,", кв-ры: ",H2232,", агр: ",I2232,", ",W2232)</f>
        <v>, , кв-ры: 7, агр: , </v>
      </c>
      <c r="E2232" s="31"/>
      <c r="F2232" s="31"/>
      <c r="G2232" s="31"/>
      <c r="H2232" s="31" t="n">
        <v>7</v>
      </c>
      <c r="I2232" s="32"/>
      <c r="J2232" s="4"/>
      <c r="K2232" s="46"/>
      <c r="L2232" s="34" t="str">
        <f aca="false">IF(ISBLANK(K2232),"a","b")</f>
        <v>a</v>
      </c>
      <c r="M2232" s="34" t="str">
        <f aca="false">IF(ISBLANK(B2232),"",IF(L2232="b",K2232,IF(L2232="a","")))</f>
        <v/>
      </c>
      <c r="N2232" s="35" t="n">
        <f aca="false">IF(ISBLANK(B2232),"",IF( ISBLANK(K2232), , IF( ISBLANK(O2232), 1,) ))</f>
        <v>0</v>
      </c>
      <c r="O2232" s="44"/>
      <c r="P2232" s="37" t="str">
        <f aca="false">IF(ISBLANK(O2232),"a","b")</f>
        <v>a</v>
      </c>
      <c r="Q2232" s="34" t="str">
        <f aca="false">IF(ISBLANK(B2232),"",IF(P2232="b",O2232,IF(P2232="a","")))</f>
        <v/>
      </c>
      <c r="R2232" s="35" t="n">
        <f aca="false">IF(ISBLANK(B2232),"",IF( ISBLANK(O2232), , 1))</f>
        <v>0</v>
      </c>
      <c r="S2232" s="38" t="str">
        <f aca="true">IF(ISBLANK(B2232),"",IF( ISBLANK(K2232), "" , IF( ISBLANK(O2232), (TODAY()-K2232)/365, (O2232-K2232)/365)) )</f>
        <v/>
      </c>
      <c r="T2232" s="38" t="str">
        <f aca="false">IF(ISBLANK(B2232),"",IF( ISBLANK(K2232), "" , IF( ISBLANK(O2232), ($Z$41-K2232)/365, (O2232-K2232)/365)) )</f>
        <v/>
      </c>
      <c r="U2232" s="38" t="str">
        <f aca="true">IF(ISBLANK(B2232),"",IF( ISBLANK(O2232), "", (TODAY()-O2232)/365))</f>
        <v/>
      </c>
      <c r="V2232" s="38" t="str">
        <f aca="false">IF(ISBLANK(B2232),"",IF( ISBLANK(O2232), "", ($Z$41-O2232)/365))</f>
        <v/>
      </c>
    </row>
    <row r="2233" customFormat="false" ht="15" hidden="false" customHeight="false" outlineLevel="0" collapsed="false">
      <c r="A2233" s="1" t="n">
        <v>2237</v>
      </c>
      <c r="B2233" s="28" t="n">
        <v>1430</v>
      </c>
      <c r="C2233" s="29"/>
      <c r="D2233" s="30" t="str">
        <f aca="false">CONCATENATE(E2233,", ",F2233,", кв-ры: ",H2233,", агр: ",I2233,", ",W2233)</f>
        <v>, , кв-ры: 8, агр: , </v>
      </c>
      <c r="E2233" s="31"/>
      <c r="F2233" s="31"/>
      <c r="G2233" s="31"/>
      <c r="H2233" s="31" t="n">
        <v>8</v>
      </c>
      <c r="I2233" s="32"/>
      <c r="J2233" s="4"/>
      <c r="K2233" s="46"/>
      <c r="L2233" s="34" t="str">
        <f aca="false">IF(ISBLANK(K2233),"a","b")</f>
        <v>a</v>
      </c>
      <c r="M2233" s="34" t="str">
        <f aca="false">IF(ISBLANK(B2233),"",IF(L2233="b",K2233,IF(L2233="a","")))</f>
        <v/>
      </c>
      <c r="N2233" s="35" t="n">
        <f aca="false">IF(ISBLANK(B2233),"",IF( ISBLANK(K2233), , IF( ISBLANK(O2233), 1,) ))</f>
        <v>0</v>
      </c>
      <c r="O2233" s="44"/>
      <c r="P2233" s="37" t="str">
        <f aca="false">IF(ISBLANK(O2233),"a","b")</f>
        <v>a</v>
      </c>
      <c r="Q2233" s="34" t="str">
        <f aca="false">IF(ISBLANK(B2233),"",IF(P2233="b",O2233,IF(P2233="a","")))</f>
        <v/>
      </c>
      <c r="R2233" s="35" t="n">
        <f aca="false">IF(ISBLANK(B2233),"",IF( ISBLANK(O2233), , 1))</f>
        <v>0</v>
      </c>
      <c r="S2233" s="38" t="str">
        <f aca="true">IF(ISBLANK(B2233),"",IF( ISBLANK(K2233), "" , IF( ISBLANK(O2233), (TODAY()-K2233)/365, (O2233-K2233)/365)) )</f>
        <v/>
      </c>
      <c r="T2233" s="38" t="str">
        <f aca="false">IF(ISBLANK(B2233),"",IF( ISBLANK(K2233), "" , IF( ISBLANK(O2233), ($Z$41-K2233)/365, (O2233-K2233)/365)) )</f>
        <v/>
      </c>
      <c r="U2233" s="38" t="str">
        <f aca="true">IF(ISBLANK(B2233),"",IF( ISBLANK(O2233), "", (TODAY()-O2233)/365))</f>
        <v/>
      </c>
      <c r="V2233" s="38" t="str">
        <f aca="false">IF(ISBLANK(B2233),"",IF( ISBLANK(O2233), "", ($Z$41-O2233)/365))</f>
        <v/>
      </c>
    </row>
    <row r="2234" customFormat="false" ht="15" hidden="false" customHeight="false" outlineLevel="0" collapsed="false">
      <c r="A2234" s="1" t="n">
        <v>2238</v>
      </c>
      <c r="B2234" s="28" t="n">
        <v>1431</v>
      </c>
      <c r="C2234" s="29" t="n">
        <v>8</v>
      </c>
      <c r="D2234" s="30" t="str">
        <f aca="false">CONCATENATE(E2234,", ",F2234,", кв-ры: ",H2234,", агр: ",I2234,", ",W2234)</f>
        <v>Речная, 25, кв-ры: 1, агр: , </v>
      </c>
      <c r="E2234" s="31" t="s">
        <v>323</v>
      </c>
      <c r="F2234" s="31" t="n">
        <v>25</v>
      </c>
      <c r="G2234" s="31" t="n">
        <v>2</v>
      </c>
      <c r="H2234" s="31" t="n">
        <v>1</v>
      </c>
      <c r="I2234" s="32"/>
      <c r="J2234" s="4"/>
      <c r="K2234" s="46"/>
      <c r="L2234" s="34" t="str">
        <f aca="false">IF(ISBLANK(K2234),"a","b")</f>
        <v>a</v>
      </c>
      <c r="M2234" s="34" t="str">
        <f aca="false">IF(ISBLANK(B2234),"",IF(L2234="b",K2234,IF(L2234="a","")))</f>
        <v/>
      </c>
      <c r="N2234" s="35" t="n">
        <f aca="false">IF(ISBLANK(B2234),"",IF( ISBLANK(K2234), , IF( ISBLANK(O2234), 1,) ))</f>
        <v>0</v>
      </c>
      <c r="O2234" s="44"/>
      <c r="P2234" s="37" t="str">
        <f aca="false">IF(ISBLANK(O2234),"a","b")</f>
        <v>a</v>
      </c>
      <c r="Q2234" s="34" t="str">
        <f aca="false">IF(ISBLANK(B2234),"",IF(P2234="b",O2234,IF(P2234="a","")))</f>
        <v/>
      </c>
      <c r="R2234" s="35" t="n">
        <f aca="false">IF(ISBLANK(B2234),"",IF( ISBLANK(O2234), , 1))</f>
        <v>0</v>
      </c>
      <c r="S2234" s="38" t="str">
        <f aca="true">IF(ISBLANK(B2234),"",IF( ISBLANK(K2234), "" , IF( ISBLANK(O2234), (TODAY()-K2234)/365, (O2234-K2234)/365)) )</f>
        <v/>
      </c>
      <c r="T2234" s="38" t="str">
        <f aca="false">IF(ISBLANK(B2234),"",IF( ISBLANK(K2234), "" , IF( ISBLANK(O2234), ($Z$41-K2234)/365, (O2234-K2234)/365)) )</f>
        <v/>
      </c>
      <c r="U2234" s="38" t="str">
        <f aca="true">IF(ISBLANK(B2234),"",IF( ISBLANK(O2234), "", (TODAY()-O2234)/365))</f>
        <v/>
      </c>
      <c r="V2234" s="38" t="str">
        <f aca="false">IF(ISBLANK(B2234),"",IF( ISBLANK(O2234), "", ($Z$41-O2234)/365))</f>
        <v/>
      </c>
    </row>
    <row r="2235" customFormat="false" ht="15" hidden="false" customHeight="false" outlineLevel="0" collapsed="false">
      <c r="A2235" s="1" t="n">
        <v>2239</v>
      </c>
      <c r="B2235" s="28" t="n">
        <v>1432</v>
      </c>
      <c r="C2235" s="29"/>
      <c r="D2235" s="30" t="str">
        <f aca="false">CONCATENATE(E2235,", ",F2235,", кв-ры: ",H2235,", агр: ",I2235,", ",W2235)</f>
        <v>, , кв-ры: 2, агр: , </v>
      </c>
      <c r="E2235" s="31"/>
      <c r="F2235" s="31"/>
      <c r="G2235" s="31"/>
      <c r="H2235" s="31" t="n">
        <v>2</v>
      </c>
      <c r="I2235" s="32"/>
      <c r="J2235" s="4"/>
      <c r="K2235" s="46"/>
      <c r="L2235" s="34" t="str">
        <f aca="false">IF(ISBLANK(K2235),"a","b")</f>
        <v>a</v>
      </c>
      <c r="M2235" s="34" t="str">
        <f aca="false">IF(ISBLANK(B2235),"",IF(L2235="b",K2235,IF(L2235="a","")))</f>
        <v/>
      </c>
      <c r="N2235" s="35" t="n">
        <f aca="false">IF(ISBLANK(B2235),"",IF( ISBLANK(K2235), , IF( ISBLANK(O2235), 1,) ))</f>
        <v>0</v>
      </c>
      <c r="O2235" s="44"/>
      <c r="P2235" s="37" t="str">
        <f aca="false">IF(ISBLANK(O2235),"a","b")</f>
        <v>a</v>
      </c>
      <c r="Q2235" s="34" t="str">
        <f aca="false">IF(ISBLANK(B2235),"",IF(P2235="b",O2235,IF(P2235="a","")))</f>
        <v/>
      </c>
      <c r="R2235" s="35" t="n">
        <f aca="false">IF(ISBLANK(B2235),"",IF( ISBLANK(O2235), , 1))</f>
        <v>0</v>
      </c>
      <c r="S2235" s="38" t="str">
        <f aca="true">IF(ISBLANK(B2235),"",IF( ISBLANK(K2235), "" , IF( ISBLANK(O2235), (TODAY()-K2235)/365, (O2235-K2235)/365)) )</f>
        <v/>
      </c>
      <c r="T2235" s="38" t="str">
        <f aca="false">IF(ISBLANK(B2235),"",IF( ISBLANK(K2235), "" , IF( ISBLANK(O2235), ($Z$41-K2235)/365, (O2235-K2235)/365)) )</f>
        <v/>
      </c>
      <c r="U2235" s="38" t="str">
        <f aca="true">IF(ISBLANK(B2235),"",IF( ISBLANK(O2235), "", (TODAY()-O2235)/365))</f>
        <v/>
      </c>
      <c r="V2235" s="38" t="str">
        <f aca="false">IF(ISBLANK(B2235),"",IF( ISBLANK(O2235), "", ($Z$41-O2235)/365))</f>
        <v/>
      </c>
    </row>
    <row r="2236" customFormat="false" ht="15" hidden="false" customHeight="false" outlineLevel="0" collapsed="false">
      <c r="A2236" s="1" t="n">
        <v>2240</v>
      </c>
      <c r="B2236" s="28" t="n">
        <v>1433</v>
      </c>
      <c r="C2236" s="29" t="n">
        <v>9</v>
      </c>
      <c r="D2236" s="30" t="str">
        <f aca="false">CONCATENATE(E2236,", ",F2236,", кв-ры: ",H2236,", агр: ",I2236,", ",W2236)</f>
        <v>Речная, 27, кв-ры: 1, агр: , </v>
      </c>
      <c r="E2236" s="31" t="s">
        <v>323</v>
      </c>
      <c r="F2236" s="31" t="n">
        <v>27</v>
      </c>
      <c r="G2236" s="31" t="n">
        <v>4</v>
      </c>
      <c r="H2236" s="31" t="n">
        <v>1</v>
      </c>
      <c r="I2236" s="32"/>
      <c r="J2236" s="4"/>
      <c r="K2236" s="46"/>
      <c r="L2236" s="34" t="str">
        <f aca="false">IF(ISBLANK(K2236),"a","b")</f>
        <v>a</v>
      </c>
      <c r="M2236" s="34" t="str">
        <f aca="false">IF(ISBLANK(B2236),"",IF(L2236="b",K2236,IF(L2236="a","")))</f>
        <v/>
      </c>
      <c r="N2236" s="35" t="n">
        <f aca="false">IF(ISBLANK(B2236),"",IF( ISBLANK(K2236), , IF( ISBLANK(O2236), 1,) ))</f>
        <v>0</v>
      </c>
      <c r="O2236" s="44"/>
      <c r="P2236" s="37" t="str">
        <f aca="false">IF(ISBLANK(O2236),"a","b")</f>
        <v>a</v>
      </c>
      <c r="Q2236" s="34" t="str">
        <f aca="false">IF(ISBLANK(B2236),"",IF(P2236="b",O2236,IF(P2236="a","")))</f>
        <v/>
      </c>
      <c r="R2236" s="35" t="n">
        <f aca="false">IF(ISBLANK(B2236),"",IF( ISBLANK(O2236), , 1))</f>
        <v>0</v>
      </c>
      <c r="S2236" s="38" t="str">
        <f aca="true">IF(ISBLANK(B2236),"",IF( ISBLANK(K2236), "" , IF( ISBLANK(O2236), (TODAY()-K2236)/365, (O2236-K2236)/365)) )</f>
        <v/>
      </c>
      <c r="T2236" s="38" t="str">
        <f aca="false">IF(ISBLANK(B2236),"",IF( ISBLANK(K2236), "" , IF( ISBLANK(O2236), ($Z$41-K2236)/365, (O2236-K2236)/365)) )</f>
        <v/>
      </c>
      <c r="U2236" s="38" t="str">
        <f aca="true">IF(ISBLANK(B2236),"",IF( ISBLANK(O2236), "", (TODAY()-O2236)/365))</f>
        <v/>
      </c>
      <c r="V2236" s="38" t="str">
        <f aca="false">IF(ISBLANK(B2236),"",IF( ISBLANK(O2236), "", ($Z$41-O2236)/365))</f>
        <v/>
      </c>
    </row>
    <row r="2237" customFormat="false" ht="15" hidden="false" customHeight="false" outlineLevel="0" collapsed="false">
      <c r="A2237" s="1" t="n">
        <v>2241</v>
      </c>
      <c r="B2237" s="28" t="n">
        <v>1434</v>
      </c>
      <c r="C2237" s="29"/>
      <c r="D2237" s="30" t="str">
        <f aca="false">CONCATENATE(E2237,", ",F2237,", кв-ры: ",H2237,", агр: ",I2237,", ",W2237)</f>
        <v>, , кв-ры: 2, агр: , </v>
      </c>
      <c r="E2237" s="31"/>
      <c r="F2237" s="31"/>
      <c r="G2237" s="31"/>
      <c r="H2237" s="31" t="n">
        <v>2</v>
      </c>
      <c r="I2237" s="32"/>
      <c r="J2237" s="4"/>
      <c r="K2237" s="46"/>
      <c r="L2237" s="34" t="str">
        <f aca="false">IF(ISBLANK(K2237),"a","b")</f>
        <v>a</v>
      </c>
      <c r="M2237" s="34" t="str">
        <f aca="false">IF(ISBLANK(B2237),"",IF(L2237="b",K2237,IF(L2237="a","")))</f>
        <v/>
      </c>
      <c r="N2237" s="35" t="n">
        <f aca="false">IF(ISBLANK(B2237),"",IF( ISBLANK(K2237), , IF( ISBLANK(O2237), 1,) ))</f>
        <v>0</v>
      </c>
      <c r="O2237" s="44"/>
      <c r="P2237" s="37" t="str">
        <f aca="false">IF(ISBLANK(O2237),"a","b")</f>
        <v>a</v>
      </c>
      <c r="Q2237" s="34" t="str">
        <f aca="false">IF(ISBLANK(B2237),"",IF(P2237="b",O2237,IF(P2237="a","")))</f>
        <v/>
      </c>
      <c r="R2237" s="35" t="n">
        <f aca="false">IF(ISBLANK(B2237),"",IF( ISBLANK(O2237), , 1))</f>
        <v>0</v>
      </c>
      <c r="S2237" s="38" t="str">
        <f aca="true">IF(ISBLANK(B2237),"",IF( ISBLANK(K2237), "" , IF( ISBLANK(O2237), (TODAY()-K2237)/365, (O2237-K2237)/365)) )</f>
        <v/>
      </c>
      <c r="T2237" s="38" t="str">
        <f aca="false">IF(ISBLANK(B2237),"",IF( ISBLANK(K2237), "" , IF( ISBLANK(O2237), ($Z$41-K2237)/365, (O2237-K2237)/365)) )</f>
        <v/>
      </c>
      <c r="U2237" s="38" t="str">
        <f aca="true">IF(ISBLANK(B2237),"",IF( ISBLANK(O2237), "", (TODAY()-O2237)/365))</f>
        <v/>
      </c>
      <c r="V2237" s="38" t="str">
        <f aca="false">IF(ISBLANK(B2237),"",IF( ISBLANK(O2237), "", ($Z$41-O2237)/365))</f>
        <v/>
      </c>
    </row>
    <row r="2238" customFormat="false" ht="15" hidden="false" customHeight="false" outlineLevel="0" collapsed="false">
      <c r="A2238" s="1" t="n">
        <v>2242</v>
      </c>
      <c r="B2238" s="28" t="n">
        <v>1435</v>
      </c>
      <c r="C2238" s="29"/>
      <c r="D2238" s="30" t="str">
        <f aca="false">CONCATENATE(E2238,", ",F2238,", кв-ры: ",H2238,", агр: ",I2238,", ",W2238)</f>
        <v>, , кв-ры: 3, агр: , </v>
      </c>
      <c r="E2238" s="31"/>
      <c r="F2238" s="31"/>
      <c r="G2238" s="31"/>
      <c r="H2238" s="31" t="n">
        <v>3</v>
      </c>
      <c r="I2238" s="32"/>
      <c r="J2238" s="4"/>
      <c r="K2238" s="46"/>
      <c r="L2238" s="34" t="str">
        <f aca="false">IF(ISBLANK(K2238),"a","b")</f>
        <v>a</v>
      </c>
      <c r="M2238" s="34" t="str">
        <f aca="false">IF(ISBLANK(B2238),"",IF(L2238="b",K2238,IF(L2238="a","")))</f>
        <v/>
      </c>
      <c r="N2238" s="35" t="n">
        <f aca="false">IF(ISBLANK(B2238),"",IF( ISBLANK(K2238), , IF( ISBLANK(O2238), 1,) ))</f>
        <v>0</v>
      </c>
      <c r="O2238" s="44"/>
      <c r="P2238" s="37" t="str">
        <f aca="false">IF(ISBLANK(O2238),"a","b")</f>
        <v>a</v>
      </c>
      <c r="Q2238" s="34" t="str">
        <f aca="false">IF(ISBLANK(B2238),"",IF(P2238="b",O2238,IF(P2238="a","")))</f>
        <v/>
      </c>
      <c r="R2238" s="35" t="n">
        <f aca="false">IF(ISBLANK(B2238),"",IF( ISBLANK(O2238), , 1))</f>
        <v>0</v>
      </c>
      <c r="S2238" s="38" t="str">
        <f aca="true">IF(ISBLANK(B2238),"",IF( ISBLANK(K2238), "" , IF( ISBLANK(O2238), (TODAY()-K2238)/365, (O2238-K2238)/365)) )</f>
        <v/>
      </c>
      <c r="T2238" s="38" t="str">
        <f aca="false">IF(ISBLANK(B2238),"",IF( ISBLANK(K2238), "" , IF( ISBLANK(O2238), ($Z$41-K2238)/365, (O2238-K2238)/365)) )</f>
        <v/>
      </c>
      <c r="U2238" s="38" t="str">
        <f aca="true">IF(ISBLANK(B2238),"",IF( ISBLANK(O2238), "", (TODAY()-O2238)/365))</f>
        <v/>
      </c>
      <c r="V2238" s="38" t="str">
        <f aca="false">IF(ISBLANK(B2238),"",IF( ISBLANK(O2238), "", ($Z$41-O2238)/365))</f>
        <v/>
      </c>
    </row>
    <row r="2239" customFormat="false" ht="15" hidden="false" customHeight="false" outlineLevel="0" collapsed="false">
      <c r="A2239" s="1" t="n">
        <v>2243</v>
      </c>
      <c r="B2239" s="28" t="n">
        <v>1436</v>
      </c>
      <c r="C2239" s="29"/>
      <c r="D2239" s="30" t="str">
        <f aca="false">CONCATENATE(E2239,", ",F2239,", кв-ры: ",H2239,", агр: ",I2239,", ",W2239)</f>
        <v>, , кв-ры: 4, агр: , </v>
      </c>
      <c r="E2239" s="31"/>
      <c r="F2239" s="31"/>
      <c r="G2239" s="31"/>
      <c r="H2239" s="31" t="n">
        <v>4</v>
      </c>
      <c r="I2239" s="32"/>
      <c r="J2239" s="4"/>
      <c r="K2239" s="46"/>
      <c r="L2239" s="34" t="str">
        <f aca="false">IF(ISBLANK(K2239),"a","b")</f>
        <v>a</v>
      </c>
      <c r="M2239" s="34" t="str">
        <f aca="false">IF(ISBLANK(B2239),"",IF(L2239="b",K2239,IF(L2239="a","")))</f>
        <v/>
      </c>
      <c r="N2239" s="35" t="n">
        <f aca="false">IF(ISBLANK(B2239),"",IF( ISBLANK(K2239), , IF( ISBLANK(O2239), 1,) ))</f>
        <v>0</v>
      </c>
      <c r="O2239" s="44"/>
      <c r="P2239" s="37" t="str">
        <f aca="false">IF(ISBLANK(O2239),"a","b")</f>
        <v>a</v>
      </c>
      <c r="Q2239" s="34" t="str">
        <f aca="false">IF(ISBLANK(B2239),"",IF(P2239="b",O2239,IF(P2239="a","")))</f>
        <v/>
      </c>
      <c r="R2239" s="35" t="n">
        <f aca="false">IF(ISBLANK(B2239),"",IF( ISBLANK(O2239), , 1))</f>
        <v>0</v>
      </c>
      <c r="S2239" s="38" t="str">
        <f aca="true">IF(ISBLANK(B2239),"",IF( ISBLANK(K2239), "" , IF( ISBLANK(O2239), (TODAY()-K2239)/365, (O2239-K2239)/365)) )</f>
        <v/>
      </c>
      <c r="T2239" s="38" t="str">
        <f aca="false">IF(ISBLANK(B2239),"",IF( ISBLANK(K2239), "" , IF( ISBLANK(O2239), ($Z$41-K2239)/365, (O2239-K2239)/365)) )</f>
        <v/>
      </c>
      <c r="U2239" s="38" t="str">
        <f aca="true">IF(ISBLANK(B2239),"",IF( ISBLANK(O2239), "", (TODAY()-O2239)/365))</f>
        <v/>
      </c>
      <c r="V2239" s="38" t="str">
        <f aca="false">IF(ISBLANK(B2239),"",IF( ISBLANK(O2239), "", ($Z$41-O2239)/365))</f>
        <v/>
      </c>
    </row>
    <row r="2240" customFormat="false" ht="15" hidden="false" customHeight="false" outlineLevel="0" collapsed="false">
      <c r="A2240" s="1" t="n">
        <v>2244</v>
      </c>
      <c r="B2240" s="28" t="n">
        <v>1437</v>
      </c>
      <c r="C2240" s="29" t="n">
        <v>10</v>
      </c>
      <c r="D2240" s="30" t="str">
        <f aca="false">CONCATENATE(E2240,", ",F2240,", кв-ры: ",H2240,", агр: ",I2240,", ",W2240)</f>
        <v>Речная, 31, кв-ры: 1, агр: разрушен не живут, </v>
      </c>
      <c r="E2240" s="31" t="s">
        <v>323</v>
      </c>
      <c r="F2240" s="31" t="n">
        <v>31</v>
      </c>
      <c r="G2240" s="31" t="n">
        <v>2</v>
      </c>
      <c r="H2240" s="31" t="n">
        <v>1</v>
      </c>
      <c r="I2240" s="75" t="s">
        <v>326</v>
      </c>
      <c r="J2240" s="4"/>
      <c r="K2240" s="46"/>
      <c r="L2240" s="34" t="str">
        <f aca="false">IF(ISBLANK(K2240),"a","b")</f>
        <v>a</v>
      </c>
      <c r="M2240" s="34" t="str">
        <f aca="false">IF(ISBLANK(B2240),"",IF(L2240="b",K2240,IF(L2240="a","")))</f>
        <v/>
      </c>
      <c r="N2240" s="35" t="n">
        <f aca="false">IF(ISBLANK(B2240),"",IF( ISBLANK(K2240), , IF( ISBLANK(O2240), 1,) ))</f>
        <v>0</v>
      </c>
      <c r="O2240" s="44"/>
      <c r="P2240" s="37" t="str">
        <f aca="false">IF(ISBLANK(O2240),"a","b")</f>
        <v>a</v>
      </c>
      <c r="Q2240" s="34" t="str">
        <f aca="false">IF(ISBLANK(B2240),"",IF(P2240="b",O2240,IF(P2240="a","")))</f>
        <v/>
      </c>
      <c r="R2240" s="35" t="n">
        <f aca="false">IF(ISBLANK(B2240),"",IF( ISBLANK(O2240), , 1))</f>
        <v>0</v>
      </c>
      <c r="S2240" s="38" t="str">
        <f aca="true">IF(ISBLANK(B2240),"",IF( ISBLANK(K2240), "" , IF( ISBLANK(O2240), (TODAY()-K2240)/365, (O2240-K2240)/365)) )</f>
        <v/>
      </c>
      <c r="T2240" s="38" t="str">
        <f aca="false">IF(ISBLANK(B2240),"",IF( ISBLANK(K2240), "" , IF( ISBLANK(O2240), ($Z$41-K2240)/365, (O2240-K2240)/365)) )</f>
        <v/>
      </c>
      <c r="U2240" s="38" t="str">
        <f aca="true">IF(ISBLANK(B2240),"",IF( ISBLANK(O2240), "", (TODAY()-O2240)/365))</f>
        <v/>
      </c>
      <c r="V2240" s="38" t="str">
        <f aca="false">IF(ISBLANK(B2240),"",IF( ISBLANK(O2240), "", ($Z$41-O2240)/365))</f>
        <v/>
      </c>
    </row>
    <row r="2241" customFormat="false" ht="15" hidden="false" customHeight="false" outlineLevel="0" collapsed="false">
      <c r="A2241" s="1" t="n">
        <v>2245</v>
      </c>
      <c r="B2241" s="28" t="n">
        <v>1438</v>
      </c>
      <c r="C2241" s="29"/>
      <c r="D2241" s="30" t="str">
        <f aca="false">CONCATENATE(E2241,", ",F2241,", кв-ры: ",H2241,", агр: ",I2241,", ",W2241)</f>
        <v>, , кв-ры: 2, агр: , </v>
      </c>
      <c r="E2241" s="31"/>
      <c r="F2241" s="31"/>
      <c r="G2241" s="31"/>
      <c r="H2241" s="31" t="n">
        <v>2</v>
      </c>
      <c r="I2241" s="32"/>
      <c r="J2241" s="4"/>
      <c r="K2241" s="46"/>
      <c r="L2241" s="34" t="str">
        <f aca="false">IF(ISBLANK(K2241),"a","b")</f>
        <v>a</v>
      </c>
      <c r="M2241" s="34" t="str">
        <f aca="false">IF(ISBLANK(B2241),"",IF(L2241="b",K2241,IF(L2241="a","")))</f>
        <v/>
      </c>
      <c r="N2241" s="35" t="n">
        <f aca="false">IF(ISBLANK(B2241),"",IF( ISBLANK(K2241), , IF( ISBLANK(O2241), 1,) ))</f>
        <v>0</v>
      </c>
      <c r="O2241" s="44"/>
      <c r="P2241" s="37" t="str">
        <f aca="false">IF(ISBLANK(O2241),"a","b")</f>
        <v>a</v>
      </c>
      <c r="Q2241" s="34" t="str">
        <f aca="false">IF(ISBLANK(B2241),"",IF(P2241="b",O2241,IF(P2241="a","")))</f>
        <v/>
      </c>
      <c r="R2241" s="35" t="n">
        <f aca="false">IF(ISBLANK(B2241),"",IF( ISBLANK(O2241), , 1))</f>
        <v>0</v>
      </c>
      <c r="S2241" s="38" t="str">
        <f aca="true">IF(ISBLANK(B2241),"",IF( ISBLANK(K2241), "" , IF( ISBLANK(O2241), (TODAY()-K2241)/365, (O2241-K2241)/365)) )</f>
        <v/>
      </c>
      <c r="T2241" s="38" t="str">
        <f aca="false">IF(ISBLANK(B2241),"",IF( ISBLANK(K2241), "" , IF( ISBLANK(O2241), ($Z$41-K2241)/365, (O2241-K2241)/365)) )</f>
        <v/>
      </c>
      <c r="U2241" s="38" t="str">
        <f aca="true">IF(ISBLANK(B2241),"",IF( ISBLANK(O2241), "", (TODAY()-O2241)/365))</f>
        <v/>
      </c>
      <c r="V2241" s="38" t="str">
        <f aca="false">IF(ISBLANK(B2241),"",IF( ISBLANK(O2241), "", ($Z$41-O2241)/365))</f>
        <v/>
      </c>
    </row>
    <row r="2242" customFormat="false" ht="15" hidden="false" customHeight="false" outlineLevel="0" collapsed="false">
      <c r="A2242" s="1" t="n">
        <v>2246</v>
      </c>
      <c r="B2242" s="28" t="n">
        <v>1439</v>
      </c>
      <c r="C2242" s="29" t="n">
        <v>11</v>
      </c>
      <c r="D2242" s="30" t="str">
        <f aca="false">CONCATENATE(E2242,", ",F2242,", кв-ры: ",H2242,", агр: ",I2242,", ",W2242)</f>
        <v>Речная, 37, кв-ры: 1, агр: , </v>
      </c>
      <c r="E2242" s="31" t="s">
        <v>323</v>
      </c>
      <c r="F2242" s="31" t="n">
        <v>37</v>
      </c>
      <c r="G2242" s="31" t="n">
        <v>8</v>
      </c>
      <c r="H2242" s="31" t="n">
        <v>1</v>
      </c>
      <c r="I2242" s="32"/>
      <c r="J2242" s="4"/>
      <c r="K2242" s="46"/>
      <c r="L2242" s="34" t="str">
        <f aca="false">IF(ISBLANK(K2242),"a","b")</f>
        <v>a</v>
      </c>
      <c r="M2242" s="34" t="str">
        <f aca="false">IF(ISBLANK(B2242),"",IF(L2242="b",K2242,IF(L2242="a","")))</f>
        <v/>
      </c>
      <c r="N2242" s="35" t="n">
        <f aca="false">IF(ISBLANK(B2242),"",IF( ISBLANK(K2242), , IF( ISBLANK(O2242), 1,) ))</f>
        <v>0</v>
      </c>
      <c r="O2242" s="44"/>
      <c r="P2242" s="37" t="str">
        <f aca="false">IF(ISBLANK(O2242),"a","b")</f>
        <v>a</v>
      </c>
      <c r="Q2242" s="34" t="str">
        <f aca="false">IF(ISBLANK(B2242),"",IF(P2242="b",O2242,IF(P2242="a","")))</f>
        <v/>
      </c>
      <c r="R2242" s="35" t="n">
        <f aca="false">IF(ISBLANK(B2242),"",IF( ISBLANK(O2242), , 1))</f>
        <v>0</v>
      </c>
      <c r="S2242" s="38" t="str">
        <f aca="true">IF(ISBLANK(B2242),"",IF( ISBLANK(K2242), "" , IF( ISBLANK(O2242), (TODAY()-K2242)/365, (O2242-K2242)/365)) )</f>
        <v/>
      </c>
      <c r="T2242" s="38" t="str">
        <f aca="false">IF(ISBLANK(B2242),"",IF( ISBLANK(K2242), "" , IF( ISBLANK(O2242), ($Z$41-K2242)/365, (O2242-K2242)/365)) )</f>
        <v/>
      </c>
      <c r="U2242" s="38" t="str">
        <f aca="true">IF(ISBLANK(B2242),"",IF( ISBLANK(O2242), "", (TODAY()-O2242)/365))</f>
        <v/>
      </c>
      <c r="V2242" s="38" t="str">
        <f aca="false">IF(ISBLANK(B2242),"",IF( ISBLANK(O2242), "", ($Z$41-O2242)/365))</f>
        <v/>
      </c>
    </row>
    <row r="2243" customFormat="false" ht="15" hidden="false" customHeight="false" outlineLevel="0" collapsed="false">
      <c r="A2243" s="1" t="n">
        <v>2247</v>
      </c>
      <c r="B2243" s="28" t="n">
        <v>1440</v>
      </c>
      <c r="C2243" s="29"/>
      <c r="D2243" s="30" t="str">
        <f aca="false">CONCATENATE(E2243,", ",F2243,", кв-ры: ",H2243,", агр: ",I2243,", ",W2243)</f>
        <v>, , кв-ры: 2, агр: , </v>
      </c>
      <c r="E2243" s="31"/>
      <c r="F2243" s="31"/>
      <c r="G2243" s="31"/>
      <c r="H2243" s="31" t="n">
        <v>2</v>
      </c>
      <c r="I2243" s="32"/>
      <c r="J2243" s="4"/>
      <c r="K2243" s="46"/>
      <c r="L2243" s="34" t="str">
        <f aca="false">IF(ISBLANK(K2243),"a","b")</f>
        <v>a</v>
      </c>
      <c r="M2243" s="34" t="str">
        <f aca="false">IF(ISBLANK(B2243),"",IF(L2243="b",K2243,IF(L2243="a","")))</f>
        <v/>
      </c>
      <c r="N2243" s="35" t="n">
        <f aca="false">IF(ISBLANK(B2243),"",IF( ISBLANK(K2243), , IF( ISBLANK(O2243), 1,) ))</f>
        <v>0</v>
      </c>
      <c r="O2243" s="44"/>
      <c r="P2243" s="37" t="str">
        <f aca="false">IF(ISBLANK(O2243),"a","b")</f>
        <v>a</v>
      </c>
      <c r="Q2243" s="34" t="str">
        <f aca="false">IF(ISBLANK(B2243),"",IF(P2243="b",O2243,IF(P2243="a","")))</f>
        <v/>
      </c>
      <c r="R2243" s="35" t="n">
        <f aca="false">IF(ISBLANK(B2243),"",IF( ISBLANK(O2243), , 1))</f>
        <v>0</v>
      </c>
      <c r="S2243" s="38" t="str">
        <f aca="true">IF(ISBLANK(B2243),"",IF( ISBLANK(K2243), "" , IF( ISBLANK(O2243), (TODAY()-K2243)/365, (O2243-K2243)/365)) )</f>
        <v/>
      </c>
      <c r="T2243" s="38" t="str">
        <f aca="false">IF(ISBLANK(B2243),"",IF( ISBLANK(K2243), "" , IF( ISBLANK(O2243), ($Z$41-K2243)/365, (O2243-K2243)/365)) )</f>
        <v/>
      </c>
      <c r="U2243" s="38" t="str">
        <f aca="true">IF(ISBLANK(B2243),"",IF( ISBLANK(O2243), "", (TODAY()-O2243)/365))</f>
        <v/>
      </c>
      <c r="V2243" s="38" t="str">
        <f aca="false">IF(ISBLANK(B2243),"",IF( ISBLANK(O2243), "", ($Z$41-O2243)/365))</f>
        <v/>
      </c>
    </row>
    <row r="2244" customFormat="false" ht="15" hidden="false" customHeight="false" outlineLevel="0" collapsed="false">
      <c r="A2244" s="1" t="n">
        <v>2248</v>
      </c>
      <c r="B2244" s="28" t="n">
        <v>1441</v>
      </c>
      <c r="C2244" s="29"/>
      <c r="D2244" s="30" t="str">
        <f aca="false">CONCATENATE(E2244,", ",F2244,", кв-ры: ",H2244,", агр: ",I2244,", ",W2244)</f>
        <v>, , кв-ры: 3, агр: , </v>
      </c>
      <c r="E2244" s="31"/>
      <c r="F2244" s="31"/>
      <c r="G2244" s="31"/>
      <c r="H2244" s="31" t="n">
        <v>3</v>
      </c>
      <c r="I2244" s="32"/>
      <c r="J2244" s="4"/>
      <c r="K2244" s="46"/>
      <c r="L2244" s="34" t="str">
        <f aca="false">IF(ISBLANK(K2244),"a","b")</f>
        <v>a</v>
      </c>
      <c r="M2244" s="34" t="str">
        <f aca="false">IF(ISBLANK(B2244),"",IF(L2244="b",K2244,IF(L2244="a","")))</f>
        <v/>
      </c>
      <c r="N2244" s="35" t="n">
        <f aca="false">IF(ISBLANK(B2244),"",IF( ISBLANK(K2244), , IF( ISBLANK(O2244), 1,) ))</f>
        <v>0</v>
      </c>
      <c r="O2244" s="44"/>
      <c r="P2244" s="37" t="str">
        <f aca="false">IF(ISBLANK(O2244),"a","b")</f>
        <v>a</v>
      </c>
      <c r="Q2244" s="34" t="str">
        <f aca="false">IF(ISBLANK(B2244),"",IF(P2244="b",O2244,IF(P2244="a","")))</f>
        <v/>
      </c>
      <c r="R2244" s="35" t="n">
        <f aca="false">IF(ISBLANK(B2244),"",IF( ISBLANK(O2244), , 1))</f>
        <v>0</v>
      </c>
      <c r="S2244" s="38" t="str">
        <f aca="true">IF(ISBLANK(B2244),"",IF( ISBLANK(K2244), "" , IF( ISBLANK(O2244), (TODAY()-K2244)/365, (O2244-K2244)/365)) )</f>
        <v/>
      </c>
      <c r="T2244" s="38" t="str">
        <f aca="false">IF(ISBLANK(B2244),"",IF( ISBLANK(K2244), "" , IF( ISBLANK(O2244), ($Z$41-K2244)/365, (O2244-K2244)/365)) )</f>
        <v/>
      </c>
      <c r="U2244" s="38" t="str">
        <f aca="true">IF(ISBLANK(B2244),"",IF( ISBLANK(O2244), "", (TODAY()-O2244)/365))</f>
        <v/>
      </c>
      <c r="V2244" s="38" t="str">
        <f aca="false">IF(ISBLANK(B2244),"",IF( ISBLANK(O2244), "", ($Z$41-O2244)/365))</f>
        <v/>
      </c>
    </row>
    <row r="2245" customFormat="false" ht="15" hidden="false" customHeight="false" outlineLevel="0" collapsed="false">
      <c r="A2245" s="1" t="n">
        <v>2249</v>
      </c>
      <c r="B2245" s="28" t="n">
        <v>1442</v>
      </c>
      <c r="C2245" s="29"/>
      <c r="D2245" s="30" t="str">
        <f aca="false">CONCATENATE(E2245,", ",F2245,", кв-ры: ",H2245,", агр: ",I2245,", ",W2245)</f>
        <v>, , кв-ры: 4, агр: , </v>
      </c>
      <c r="E2245" s="31"/>
      <c r="F2245" s="31"/>
      <c r="G2245" s="31"/>
      <c r="H2245" s="31" t="n">
        <v>4</v>
      </c>
      <c r="I2245" s="32"/>
      <c r="J2245" s="4"/>
      <c r="K2245" s="46"/>
      <c r="L2245" s="34" t="str">
        <f aca="false">IF(ISBLANK(K2245),"a","b")</f>
        <v>a</v>
      </c>
      <c r="M2245" s="34" t="str">
        <f aca="false">IF(ISBLANK(B2245),"",IF(L2245="b",K2245,IF(L2245="a","")))</f>
        <v/>
      </c>
      <c r="N2245" s="35" t="n">
        <f aca="false">IF(ISBLANK(B2245),"",IF( ISBLANK(K2245), , IF( ISBLANK(O2245), 1,) ))</f>
        <v>0</v>
      </c>
      <c r="O2245" s="44"/>
      <c r="P2245" s="37" t="str">
        <f aca="false">IF(ISBLANK(O2245),"a","b")</f>
        <v>a</v>
      </c>
      <c r="Q2245" s="34" t="str">
        <f aca="false">IF(ISBLANK(B2245),"",IF(P2245="b",O2245,IF(P2245="a","")))</f>
        <v/>
      </c>
      <c r="R2245" s="35" t="n">
        <f aca="false">IF(ISBLANK(B2245),"",IF( ISBLANK(O2245), , 1))</f>
        <v>0</v>
      </c>
      <c r="S2245" s="38" t="str">
        <f aca="true">IF(ISBLANK(B2245),"",IF( ISBLANK(K2245), "" , IF( ISBLANK(O2245), (TODAY()-K2245)/365, (O2245-K2245)/365)) )</f>
        <v/>
      </c>
      <c r="T2245" s="38" t="str">
        <f aca="false">IF(ISBLANK(B2245),"",IF( ISBLANK(K2245), "" , IF( ISBLANK(O2245), ($Z$41-K2245)/365, (O2245-K2245)/365)) )</f>
        <v/>
      </c>
      <c r="U2245" s="38" t="str">
        <f aca="true">IF(ISBLANK(B2245),"",IF( ISBLANK(O2245), "", (TODAY()-O2245)/365))</f>
        <v/>
      </c>
      <c r="V2245" s="38" t="str">
        <f aca="false">IF(ISBLANK(B2245),"",IF( ISBLANK(O2245), "", ($Z$41-O2245)/365))</f>
        <v/>
      </c>
    </row>
    <row r="2246" customFormat="false" ht="15" hidden="false" customHeight="false" outlineLevel="0" collapsed="false">
      <c r="A2246" s="1" t="n">
        <v>2250</v>
      </c>
      <c r="B2246" s="28" t="n">
        <v>1443</v>
      </c>
      <c r="C2246" s="29"/>
      <c r="D2246" s="30" t="str">
        <f aca="false">CONCATENATE(E2246,", ",F2246,", кв-ры: ",H2246,", агр: ",I2246,", ",W2246)</f>
        <v>, , кв-ры: 5, агр: , </v>
      </c>
      <c r="E2246" s="31"/>
      <c r="F2246" s="31"/>
      <c r="G2246" s="31"/>
      <c r="H2246" s="31" t="n">
        <v>5</v>
      </c>
      <c r="I2246" s="32"/>
      <c r="J2246" s="4"/>
      <c r="K2246" s="46"/>
      <c r="L2246" s="34" t="str">
        <f aca="false">IF(ISBLANK(K2246),"a","b")</f>
        <v>a</v>
      </c>
      <c r="M2246" s="34" t="str">
        <f aca="false">IF(ISBLANK(B2246),"",IF(L2246="b",K2246,IF(L2246="a","")))</f>
        <v/>
      </c>
      <c r="N2246" s="35" t="n">
        <f aca="false">IF(ISBLANK(B2246),"",IF( ISBLANK(K2246), , IF( ISBLANK(O2246), 1,) ))</f>
        <v>0</v>
      </c>
      <c r="O2246" s="44"/>
      <c r="P2246" s="37" t="str">
        <f aca="false">IF(ISBLANK(O2246),"a","b")</f>
        <v>a</v>
      </c>
      <c r="Q2246" s="34" t="str">
        <f aca="false">IF(ISBLANK(B2246),"",IF(P2246="b",O2246,IF(P2246="a","")))</f>
        <v/>
      </c>
      <c r="R2246" s="35" t="n">
        <f aca="false">IF(ISBLANK(B2246),"",IF( ISBLANK(O2246), , 1))</f>
        <v>0</v>
      </c>
      <c r="S2246" s="38" t="str">
        <f aca="true">IF(ISBLANK(B2246),"",IF( ISBLANK(K2246), "" , IF( ISBLANK(O2246), (TODAY()-K2246)/365, (O2246-K2246)/365)) )</f>
        <v/>
      </c>
      <c r="T2246" s="38" t="str">
        <f aca="false">IF(ISBLANK(B2246),"",IF( ISBLANK(K2246), "" , IF( ISBLANK(O2246), ($Z$41-K2246)/365, (O2246-K2246)/365)) )</f>
        <v/>
      </c>
      <c r="U2246" s="38" t="str">
        <f aca="true">IF(ISBLANK(B2246),"",IF( ISBLANK(O2246), "", (TODAY()-O2246)/365))</f>
        <v/>
      </c>
      <c r="V2246" s="38" t="str">
        <f aca="false">IF(ISBLANK(B2246),"",IF( ISBLANK(O2246), "", ($Z$41-O2246)/365))</f>
        <v/>
      </c>
    </row>
    <row r="2247" customFormat="false" ht="15" hidden="false" customHeight="false" outlineLevel="0" collapsed="false">
      <c r="A2247" s="1" t="n">
        <v>2251</v>
      </c>
      <c r="B2247" s="28" t="n">
        <v>1444</v>
      </c>
      <c r="C2247" s="29"/>
      <c r="D2247" s="30" t="str">
        <f aca="false">CONCATENATE(E2247,", ",F2247,", кв-ры: ",H2247,", агр: ",I2247,", ",W2247)</f>
        <v>, , кв-ры: 6, агр: , </v>
      </c>
      <c r="E2247" s="31"/>
      <c r="F2247" s="31"/>
      <c r="G2247" s="31"/>
      <c r="H2247" s="31" t="n">
        <v>6</v>
      </c>
      <c r="I2247" s="32"/>
      <c r="J2247" s="4"/>
      <c r="K2247" s="46"/>
      <c r="L2247" s="34" t="str">
        <f aca="false">IF(ISBLANK(K2247),"a","b")</f>
        <v>a</v>
      </c>
      <c r="M2247" s="34" t="str">
        <f aca="false">IF(ISBLANK(B2247),"",IF(L2247="b",K2247,IF(L2247="a","")))</f>
        <v/>
      </c>
      <c r="N2247" s="35" t="n">
        <f aca="false">IF(ISBLANK(B2247),"",IF( ISBLANK(K2247), , IF( ISBLANK(O2247), 1,) ))</f>
        <v>0</v>
      </c>
      <c r="O2247" s="44"/>
      <c r="P2247" s="37" t="str">
        <f aca="false">IF(ISBLANK(O2247),"a","b")</f>
        <v>a</v>
      </c>
      <c r="Q2247" s="34" t="str">
        <f aca="false">IF(ISBLANK(B2247),"",IF(P2247="b",O2247,IF(P2247="a","")))</f>
        <v/>
      </c>
      <c r="R2247" s="35" t="n">
        <f aca="false">IF(ISBLANK(B2247),"",IF( ISBLANK(O2247), , 1))</f>
        <v>0</v>
      </c>
      <c r="S2247" s="38" t="str">
        <f aca="true">IF(ISBLANK(B2247),"",IF( ISBLANK(K2247), "" , IF( ISBLANK(O2247), (TODAY()-K2247)/365, (O2247-K2247)/365)) )</f>
        <v/>
      </c>
      <c r="T2247" s="38" t="str">
        <f aca="false">IF(ISBLANK(B2247),"",IF( ISBLANK(K2247), "" , IF( ISBLANK(O2247), ($Z$41-K2247)/365, (O2247-K2247)/365)) )</f>
        <v/>
      </c>
      <c r="U2247" s="38" t="str">
        <f aca="true">IF(ISBLANK(B2247),"",IF( ISBLANK(O2247), "", (TODAY()-O2247)/365))</f>
        <v/>
      </c>
      <c r="V2247" s="38" t="str">
        <f aca="false">IF(ISBLANK(B2247),"",IF( ISBLANK(O2247), "", ($Z$41-O2247)/365))</f>
        <v/>
      </c>
    </row>
    <row r="2248" customFormat="false" ht="15" hidden="false" customHeight="false" outlineLevel="0" collapsed="false">
      <c r="A2248" s="1" t="n">
        <v>2252</v>
      </c>
      <c r="B2248" s="28" t="n">
        <v>1445</v>
      </c>
      <c r="C2248" s="29"/>
      <c r="D2248" s="30" t="str">
        <f aca="false">CONCATENATE(E2248,", ",F2248,", кв-ры: ",H2248,", агр: ",I2248,", ",W2248)</f>
        <v>, , кв-ры: 7, агр: , </v>
      </c>
      <c r="E2248" s="31"/>
      <c r="F2248" s="31"/>
      <c r="G2248" s="31"/>
      <c r="H2248" s="31" t="n">
        <v>7</v>
      </c>
      <c r="I2248" s="32"/>
      <c r="J2248" s="4"/>
      <c r="K2248" s="46"/>
      <c r="L2248" s="34" t="str">
        <f aca="false">IF(ISBLANK(K2248),"a","b")</f>
        <v>a</v>
      </c>
      <c r="M2248" s="34" t="str">
        <f aca="false">IF(ISBLANK(B2248),"",IF(L2248="b",K2248,IF(L2248="a","")))</f>
        <v/>
      </c>
      <c r="N2248" s="35" t="n">
        <f aca="false">IF(ISBLANK(B2248),"",IF( ISBLANK(K2248), , IF( ISBLANK(O2248), 1,) ))</f>
        <v>0</v>
      </c>
      <c r="O2248" s="44"/>
      <c r="P2248" s="37" t="str">
        <f aca="false">IF(ISBLANK(O2248),"a","b")</f>
        <v>a</v>
      </c>
      <c r="Q2248" s="34" t="str">
        <f aca="false">IF(ISBLANK(B2248),"",IF(P2248="b",O2248,IF(P2248="a","")))</f>
        <v/>
      </c>
      <c r="R2248" s="35" t="n">
        <f aca="false">IF(ISBLANK(B2248),"",IF( ISBLANK(O2248), , 1))</f>
        <v>0</v>
      </c>
      <c r="S2248" s="38" t="str">
        <f aca="true">IF(ISBLANK(B2248),"",IF( ISBLANK(K2248), "" , IF( ISBLANK(O2248), (TODAY()-K2248)/365, (O2248-K2248)/365)) )</f>
        <v/>
      </c>
      <c r="T2248" s="38" t="str">
        <f aca="false">IF(ISBLANK(B2248),"",IF( ISBLANK(K2248), "" , IF( ISBLANK(O2248), ($Z$41-K2248)/365, (O2248-K2248)/365)) )</f>
        <v/>
      </c>
      <c r="U2248" s="38" t="str">
        <f aca="true">IF(ISBLANK(B2248),"",IF( ISBLANK(O2248), "", (TODAY()-O2248)/365))</f>
        <v/>
      </c>
      <c r="V2248" s="38" t="str">
        <f aca="false">IF(ISBLANK(B2248),"",IF( ISBLANK(O2248), "", ($Z$41-O2248)/365))</f>
        <v/>
      </c>
    </row>
    <row r="2249" customFormat="false" ht="15" hidden="false" customHeight="false" outlineLevel="0" collapsed="false">
      <c r="A2249" s="1" t="n">
        <v>2253</v>
      </c>
      <c r="B2249" s="28" t="n">
        <v>1446</v>
      </c>
      <c r="C2249" s="29"/>
      <c r="D2249" s="30" t="str">
        <f aca="false">CONCATENATE(E2249,", ",F2249,", кв-ры: ",H2249,", агр: ",I2249,", ",W2249)</f>
        <v>, , кв-ры: 8, агр: , </v>
      </c>
      <c r="E2249" s="31"/>
      <c r="F2249" s="31"/>
      <c r="G2249" s="31"/>
      <c r="H2249" s="31" t="n">
        <v>8</v>
      </c>
      <c r="I2249" s="32"/>
      <c r="J2249" s="4"/>
      <c r="K2249" s="46"/>
      <c r="L2249" s="34" t="str">
        <f aca="false">IF(ISBLANK(K2249),"a","b")</f>
        <v>a</v>
      </c>
      <c r="M2249" s="34" t="str">
        <f aca="false">IF(ISBLANK(B2249),"",IF(L2249="b",K2249,IF(L2249="a","")))</f>
        <v/>
      </c>
      <c r="N2249" s="35" t="n">
        <f aca="false">IF(ISBLANK(B2249),"",IF( ISBLANK(K2249), , IF( ISBLANK(O2249), 1,) ))</f>
        <v>0</v>
      </c>
      <c r="O2249" s="44"/>
      <c r="P2249" s="37" t="str">
        <f aca="false">IF(ISBLANK(O2249),"a","b")</f>
        <v>a</v>
      </c>
      <c r="Q2249" s="34" t="str">
        <f aca="false">IF(ISBLANK(B2249),"",IF(P2249="b",O2249,IF(P2249="a","")))</f>
        <v/>
      </c>
      <c r="R2249" s="35" t="n">
        <f aca="false">IF(ISBLANK(B2249),"",IF( ISBLANK(O2249), , 1))</f>
        <v>0</v>
      </c>
      <c r="S2249" s="38" t="str">
        <f aca="true">IF(ISBLANK(B2249),"",IF( ISBLANK(K2249), "" , IF( ISBLANK(O2249), (TODAY()-K2249)/365, (O2249-K2249)/365)) )</f>
        <v/>
      </c>
      <c r="T2249" s="38" t="str">
        <f aca="false">IF(ISBLANK(B2249),"",IF( ISBLANK(K2249), "" , IF( ISBLANK(O2249), ($Z$41-K2249)/365, (O2249-K2249)/365)) )</f>
        <v/>
      </c>
      <c r="U2249" s="38" t="str">
        <f aca="true">IF(ISBLANK(B2249),"",IF( ISBLANK(O2249), "", (TODAY()-O2249)/365))</f>
        <v/>
      </c>
      <c r="V2249" s="38" t="str">
        <f aca="false">IF(ISBLANK(B2249),"",IF( ISBLANK(O2249), "", ($Z$41-O2249)/365))</f>
        <v/>
      </c>
    </row>
    <row r="2250" customFormat="false" ht="15" hidden="false" customHeight="false" outlineLevel="0" collapsed="false">
      <c r="A2250" s="1" t="n">
        <v>2254</v>
      </c>
      <c r="B2250" s="28" t="n">
        <v>1447</v>
      </c>
      <c r="C2250" s="29" t="n">
        <v>12</v>
      </c>
      <c r="D2250" s="30" t="str">
        <f aca="false">CONCATENATE(E2250,", ",F2250,", кв-ры: ",H2250,", агр: ",I2250,", ",W2250)</f>
        <v>Речная, 2, кв-ры: 1,11,21,31,41,51,61,71,, агр: , </v>
      </c>
      <c r="E2250" s="31" t="s">
        <v>323</v>
      </c>
      <c r="F2250" s="31" t="n">
        <v>2</v>
      </c>
      <c r="G2250" s="31" t="n">
        <v>76</v>
      </c>
      <c r="H2250" s="31" t="s">
        <v>66</v>
      </c>
      <c r="I2250" s="32"/>
      <c r="J2250" s="4"/>
      <c r="K2250" s="46"/>
      <c r="L2250" s="34" t="str">
        <f aca="false">IF(ISBLANK(K2250),"a","b")</f>
        <v>a</v>
      </c>
      <c r="M2250" s="34" t="str">
        <f aca="false">IF(ISBLANK(B2250),"",IF(L2250="b",K2250,IF(L2250="a","")))</f>
        <v/>
      </c>
      <c r="N2250" s="35" t="n">
        <f aca="false">IF(ISBLANK(B2250),"",IF( ISBLANK(K2250), , IF( ISBLANK(O2250), 1,) ))</f>
        <v>0</v>
      </c>
      <c r="O2250" s="44"/>
      <c r="P2250" s="37" t="str">
        <f aca="false">IF(ISBLANK(O2250),"a","b")</f>
        <v>a</v>
      </c>
      <c r="Q2250" s="34" t="str">
        <f aca="false">IF(ISBLANK(B2250),"",IF(P2250="b",O2250,IF(P2250="a","")))</f>
        <v/>
      </c>
      <c r="R2250" s="35" t="n">
        <f aca="false">IF(ISBLANK(B2250),"",IF( ISBLANK(O2250), , 1))</f>
        <v>0</v>
      </c>
      <c r="S2250" s="38" t="str">
        <f aca="true">IF(ISBLANK(B2250),"",IF( ISBLANK(K2250), "" , IF( ISBLANK(O2250), (TODAY()-K2250)/365, (O2250-K2250)/365)) )</f>
        <v/>
      </c>
      <c r="T2250" s="38" t="str">
        <f aca="false">IF(ISBLANK(B2250),"",IF( ISBLANK(K2250), "" , IF( ISBLANK(O2250), ($Z$41-K2250)/365, (O2250-K2250)/365)) )</f>
        <v/>
      </c>
      <c r="U2250" s="38" t="str">
        <f aca="true">IF(ISBLANK(B2250),"",IF( ISBLANK(O2250), "", (TODAY()-O2250)/365))</f>
        <v/>
      </c>
      <c r="V2250" s="38" t="str">
        <f aca="false">IF(ISBLANK(B2250),"",IF( ISBLANK(O2250), "", ($Z$41-O2250)/365))</f>
        <v/>
      </c>
    </row>
    <row r="2251" customFormat="false" ht="15" hidden="false" customHeight="false" outlineLevel="0" collapsed="false">
      <c r="A2251" s="1" t="n">
        <v>2255</v>
      </c>
      <c r="B2251" s="28" t="n">
        <v>1448</v>
      </c>
      <c r="C2251" s="29"/>
      <c r="D2251" s="30" t="str">
        <f aca="false">CONCATENATE(E2251,", ",F2251,", кв-ры: ",H2251,", агр: ",I2251,", ",W2251)</f>
        <v>, , кв-ры: 2,12,22,32,42,52,62,72,, агр: , </v>
      </c>
      <c r="E2251" s="31"/>
      <c r="F2251" s="31"/>
      <c r="G2251" s="31"/>
      <c r="H2251" s="31" t="s">
        <v>67</v>
      </c>
      <c r="I2251" s="32"/>
      <c r="J2251" s="4"/>
      <c r="K2251" s="46"/>
      <c r="L2251" s="34" t="str">
        <f aca="false">IF(ISBLANK(K2251),"a","b")</f>
        <v>a</v>
      </c>
      <c r="M2251" s="34" t="str">
        <f aca="false">IF(ISBLANK(B2251),"",IF(L2251="b",K2251,IF(L2251="a","")))</f>
        <v/>
      </c>
      <c r="N2251" s="35" t="n">
        <f aca="false">IF(ISBLANK(B2251),"",IF( ISBLANK(K2251), , IF( ISBLANK(O2251), 1,) ))</f>
        <v>0</v>
      </c>
      <c r="O2251" s="44"/>
      <c r="P2251" s="37" t="str">
        <f aca="false">IF(ISBLANK(O2251),"a","b")</f>
        <v>a</v>
      </c>
      <c r="Q2251" s="34" t="str">
        <f aca="false">IF(ISBLANK(B2251),"",IF(P2251="b",O2251,IF(P2251="a","")))</f>
        <v/>
      </c>
      <c r="R2251" s="35" t="n">
        <f aca="false">IF(ISBLANK(B2251),"",IF( ISBLANK(O2251), , 1))</f>
        <v>0</v>
      </c>
      <c r="S2251" s="38" t="str">
        <f aca="true">IF(ISBLANK(B2251),"",IF( ISBLANK(K2251), "" , IF( ISBLANK(O2251), (TODAY()-K2251)/365, (O2251-K2251)/365)) )</f>
        <v/>
      </c>
      <c r="T2251" s="38" t="str">
        <f aca="false">IF(ISBLANK(B2251),"",IF( ISBLANK(K2251), "" , IF( ISBLANK(O2251), ($Z$41-K2251)/365, (O2251-K2251)/365)) )</f>
        <v/>
      </c>
      <c r="U2251" s="38" t="str">
        <f aca="true">IF(ISBLANK(B2251),"",IF( ISBLANK(O2251), "", (TODAY()-O2251)/365))</f>
        <v/>
      </c>
      <c r="V2251" s="38" t="str">
        <f aca="false">IF(ISBLANK(B2251),"",IF( ISBLANK(O2251), "", ($Z$41-O2251)/365))</f>
        <v/>
      </c>
    </row>
    <row r="2252" customFormat="false" ht="15" hidden="false" customHeight="false" outlineLevel="0" collapsed="false">
      <c r="A2252" s="1" t="n">
        <v>2256</v>
      </c>
      <c r="B2252" s="28" t="n">
        <v>1449</v>
      </c>
      <c r="C2252" s="29"/>
      <c r="D2252" s="30" t="str">
        <f aca="false">CONCATENATE(E2252,", ",F2252,", кв-ры: ",H2252,", агр: ",I2252,", ",W2252)</f>
        <v>, , кв-ры: 3,13,23,33,43,53,63,73,, агр: , </v>
      </c>
      <c r="E2252" s="31"/>
      <c r="F2252" s="31"/>
      <c r="G2252" s="31"/>
      <c r="H2252" s="31" t="s">
        <v>68</v>
      </c>
      <c r="I2252" s="32"/>
      <c r="J2252" s="4"/>
      <c r="K2252" s="46"/>
      <c r="L2252" s="34" t="str">
        <f aca="false">IF(ISBLANK(K2252),"a","b")</f>
        <v>a</v>
      </c>
      <c r="M2252" s="34" t="str">
        <f aca="false">IF(ISBLANK(B2252),"",IF(L2252="b",K2252,IF(L2252="a","")))</f>
        <v/>
      </c>
      <c r="N2252" s="35" t="n">
        <f aca="false">IF(ISBLANK(B2252),"",IF( ISBLANK(K2252), , IF( ISBLANK(O2252), 1,) ))</f>
        <v>0</v>
      </c>
      <c r="O2252" s="44"/>
      <c r="P2252" s="37" t="str">
        <f aca="false">IF(ISBLANK(O2252),"a","b")</f>
        <v>a</v>
      </c>
      <c r="Q2252" s="34" t="str">
        <f aca="false">IF(ISBLANK(B2252),"",IF(P2252="b",O2252,IF(P2252="a","")))</f>
        <v/>
      </c>
      <c r="R2252" s="35" t="n">
        <f aca="false">IF(ISBLANK(B2252),"",IF( ISBLANK(O2252), , 1))</f>
        <v>0</v>
      </c>
      <c r="S2252" s="38" t="str">
        <f aca="true">IF(ISBLANK(B2252),"",IF( ISBLANK(K2252), "" , IF( ISBLANK(O2252), (TODAY()-K2252)/365, (O2252-K2252)/365)) )</f>
        <v/>
      </c>
      <c r="T2252" s="38" t="str">
        <f aca="false">IF(ISBLANK(B2252),"",IF( ISBLANK(K2252), "" , IF( ISBLANK(O2252), ($Z$41-K2252)/365, (O2252-K2252)/365)) )</f>
        <v/>
      </c>
      <c r="U2252" s="38" t="str">
        <f aca="true">IF(ISBLANK(B2252),"",IF( ISBLANK(O2252), "", (TODAY()-O2252)/365))</f>
        <v/>
      </c>
      <c r="V2252" s="38" t="str">
        <f aca="false">IF(ISBLANK(B2252),"",IF( ISBLANK(O2252), "", ($Z$41-O2252)/365))</f>
        <v/>
      </c>
    </row>
    <row r="2253" customFormat="false" ht="15" hidden="false" customHeight="false" outlineLevel="0" collapsed="false">
      <c r="A2253" s="1" t="n">
        <v>2257</v>
      </c>
      <c r="B2253" s="28" t="n">
        <v>1450</v>
      </c>
      <c r="C2253" s="29"/>
      <c r="D2253" s="30" t="str">
        <f aca="false">CONCATENATE(E2253,", ",F2253,", кв-ры: ",H2253,", агр: ",I2253,", ",W2253)</f>
        <v>, , кв-ры: 4,14,24,34,44,54,64,74,, агр: , </v>
      </c>
      <c r="E2253" s="31"/>
      <c r="F2253" s="31"/>
      <c r="G2253" s="31"/>
      <c r="H2253" s="31" t="s">
        <v>69</v>
      </c>
      <c r="I2253" s="32"/>
      <c r="J2253" s="4"/>
      <c r="K2253" s="46"/>
      <c r="L2253" s="34" t="str">
        <f aca="false">IF(ISBLANK(K2253),"a","b")</f>
        <v>a</v>
      </c>
      <c r="M2253" s="34" t="str">
        <f aca="false">IF(ISBLANK(B2253),"",IF(L2253="b",K2253,IF(L2253="a","")))</f>
        <v/>
      </c>
      <c r="N2253" s="35" t="n">
        <f aca="false">IF(ISBLANK(B2253),"",IF( ISBLANK(K2253), , IF( ISBLANK(O2253), 1,) ))</f>
        <v>0</v>
      </c>
      <c r="O2253" s="44"/>
      <c r="P2253" s="37" t="str">
        <f aca="false">IF(ISBLANK(O2253),"a","b")</f>
        <v>a</v>
      </c>
      <c r="Q2253" s="34" t="str">
        <f aca="false">IF(ISBLANK(B2253),"",IF(P2253="b",O2253,IF(P2253="a","")))</f>
        <v/>
      </c>
      <c r="R2253" s="35" t="n">
        <f aca="false">IF(ISBLANK(B2253),"",IF( ISBLANK(O2253), , 1))</f>
        <v>0</v>
      </c>
      <c r="S2253" s="38" t="str">
        <f aca="true">IF(ISBLANK(B2253),"",IF( ISBLANK(K2253), "" , IF( ISBLANK(O2253), (TODAY()-K2253)/365, (O2253-K2253)/365)) )</f>
        <v/>
      </c>
      <c r="T2253" s="38" t="str">
        <f aca="false">IF(ISBLANK(B2253),"",IF( ISBLANK(K2253), "" , IF( ISBLANK(O2253), ($Z$41-K2253)/365, (O2253-K2253)/365)) )</f>
        <v/>
      </c>
      <c r="U2253" s="38" t="str">
        <f aca="true">IF(ISBLANK(B2253),"",IF( ISBLANK(O2253), "", (TODAY()-O2253)/365))</f>
        <v/>
      </c>
      <c r="V2253" s="38" t="str">
        <f aca="false">IF(ISBLANK(B2253),"",IF( ISBLANK(O2253), "", ($Z$41-O2253)/365))</f>
        <v/>
      </c>
    </row>
    <row r="2254" customFormat="false" ht="15" hidden="false" customHeight="false" outlineLevel="0" collapsed="false">
      <c r="A2254" s="1" t="n">
        <v>2258</v>
      </c>
      <c r="B2254" s="28" t="n">
        <v>1451</v>
      </c>
      <c r="C2254" s="29"/>
      <c r="D2254" s="30" t="str">
        <f aca="false">CONCATENATE(E2254,", ",F2254,", кв-ры: ",H2254,", агр: ",I2254,", ",W2254)</f>
        <v>, , кв-ры: 5,15,25,35,45,55,65,75,, агр: , </v>
      </c>
      <c r="E2254" s="31"/>
      <c r="F2254" s="31"/>
      <c r="G2254" s="31"/>
      <c r="H2254" s="31" t="s">
        <v>70</v>
      </c>
      <c r="I2254" s="32"/>
      <c r="J2254" s="4"/>
      <c r="K2254" s="46"/>
      <c r="L2254" s="34" t="str">
        <f aca="false">IF(ISBLANK(K2254),"a","b")</f>
        <v>a</v>
      </c>
      <c r="M2254" s="34" t="str">
        <f aca="false">IF(ISBLANK(B2254),"",IF(L2254="b",K2254,IF(L2254="a","")))</f>
        <v/>
      </c>
      <c r="N2254" s="35" t="n">
        <f aca="false">IF(ISBLANK(B2254),"",IF( ISBLANK(K2254), , IF( ISBLANK(O2254), 1,) ))</f>
        <v>0</v>
      </c>
      <c r="O2254" s="44"/>
      <c r="P2254" s="37" t="str">
        <f aca="false">IF(ISBLANK(O2254),"a","b")</f>
        <v>a</v>
      </c>
      <c r="Q2254" s="34" t="str">
        <f aca="false">IF(ISBLANK(B2254),"",IF(P2254="b",O2254,IF(P2254="a","")))</f>
        <v/>
      </c>
      <c r="R2254" s="35" t="n">
        <f aca="false">IF(ISBLANK(B2254),"",IF( ISBLANK(O2254), , 1))</f>
        <v>0</v>
      </c>
      <c r="S2254" s="38" t="str">
        <f aca="true">IF(ISBLANK(B2254),"",IF( ISBLANK(K2254), "" , IF( ISBLANK(O2254), (TODAY()-K2254)/365, (O2254-K2254)/365)) )</f>
        <v/>
      </c>
      <c r="T2254" s="38" t="str">
        <f aca="false">IF(ISBLANK(B2254),"",IF( ISBLANK(K2254), "" , IF( ISBLANK(O2254), ($Z$41-K2254)/365, (O2254-K2254)/365)) )</f>
        <v/>
      </c>
      <c r="U2254" s="38" t="str">
        <f aca="true">IF(ISBLANK(B2254),"",IF( ISBLANK(O2254), "", (TODAY()-O2254)/365))</f>
        <v/>
      </c>
      <c r="V2254" s="38" t="str">
        <f aca="false">IF(ISBLANK(B2254),"",IF( ISBLANK(O2254), "", ($Z$41-O2254)/365))</f>
        <v/>
      </c>
    </row>
    <row r="2255" customFormat="false" ht="15" hidden="false" customHeight="false" outlineLevel="0" collapsed="false">
      <c r="A2255" s="1" t="n">
        <v>2259</v>
      </c>
      <c r="B2255" s="28" t="n">
        <v>1452</v>
      </c>
      <c r="C2255" s="29"/>
      <c r="D2255" s="30" t="str">
        <f aca="false">CONCATENATE(E2255,", ",F2255,", кв-ры: ",H2255,", агр: ",I2255,", ",W2255)</f>
        <v>, , кв-ры: 6,16,26,36,46,56,66,76,, агр: , </v>
      </c>
      <c r="E2255" s="31"/>
      <c r="F2255" s="31"/>
      <c r="G2255" s="31"/>
      <c r="H2255" s="31" t="s">
        <v>124</v>
      </c>
      <c r="I2255" s="32"/>
      <c r="J2255" s="4"/>
      <c r="K2255" s="46"/>
      <c r="L2255" s="34" t="str">
        <f aca="false">IF(ISBLANK(K2255),"a","b")</f>
        <v>a</v>
      </c>
      <c r="M2255" s="34" t="str">
        <f aca="false">IF(ISBLANK(B2255),"",IF(L2255="b",K2255,IF(L2255="a","")))</f>
        <v/>
      </c>
      <c r="N2255" s="35" t="n">
        <f aca="false">IF(ISBLANK(B2255),"",IF( ISBLANK(K2255), , IF( ISBLANK(O2255), 1,) ))</f>
        <v>0</v>
      </c>
      <c r="O2255" s="44"/>
      <c r="P2255" s="37" t="str">
        <f aca="false">IF(ISBLANK(O2255),"a","b")</f>
        <v>a</v>
      </c>
      <c r="Q2255" s="34" t="str">
        <f aca="false">IF(ISBLANK(B2255),"",IF(P2255="b",O2255,IF(P2255="a","")))</f>
        <v/>
      </c>
      <c r="R2255" s="35" t="n">
        <f aca="false">IF(ISBLANK(B2255),"",IF( ISBLANK(O2255), , 1))</f>
        <v>0</v>
      </c>
      <c r="S2255" s="38" t="str">
        <f aca="true">IF(ISBLANK(B2255),"",IF( ISBLANK(K2255), "" , IF( ISBLANK(O2255), (TODAY()-K2255)/365, (O2255-K2255)/365)) )</f>
        <v/>
      </c>
      <c r="T2255" s="38" t="str">
        <f aca="false">IF(ISBLANK(B2255),"",IF( ISBLANK(K2255), "" , IF( ISBLANK(O2255), ($Z$41-K2255)/365, (O2255-K2255)/365)) )</f>
        <v/>
      </c>
      <c r="U2255" s="38" t="str">
        <f aca="true">IF(ISBLANK(B2255),"",IF( ISBLANK(O2255), "", (TODAY()-O2255)/365))</f>
        <v/>
      </c>
      <c r="V2255" s="38" t="str">
        <f aca="false">IF(ISBLANK(B2255),"",IF( ISBLANK(O2255), "", ($Z$41-O2255)/365))</f>
        <v/>
      </c>
    </row>
    <row r="2256" customFormat="false" ht="15" hidden="false" customHeight="false" outlineLevel="0" collapsed="false">
      <c r="A2256" s="1" t="n">
        <v>2260</v>
      </c>
      <c r="B2256" s="28" t="n">
        <v>1453</v>
      </c>
      <c r="C2256" s="29"/>
      <c r="D2256" s="30" t="str">
        <f aca="false">CONCATENATE(E2256,", ",F2256,", кв-ры: ",H2256,", агр: ",I2256,", ",W2256)</f>
        <v>, , кв-ры: 7,17,27,37,47,57,67,, агр: , </v>
      </c>
      <c r="E2256" s="31"/>
      <c r="F2256" s="31"/>
      <c r="G2256" s="31"/>
      <c r="H2256" s="31" t="s">
        <v>62</v>
      </c>
      <c r="I2256" s="32"/>
      <c r="J2256" s="4"/>
      <c r="K2256" s="46"/>
      <c r="L2256" s="34" t="str">
        <f aca="false">IF(ISBLANK(K2256),"a","b")</f>
        <v>a</v>
      </c>
      <c r="M2256" s="34" t="str">
        <f aca="false">IF(ISBLANK(B2256),"",IF(L2256="b",K2256,IF(L2256="a","")))</f>
        <v/>
      </c>
      <c r="N2256" s="35" t="n">
        <f aca="false">IF(ISBLANK(B2256),"",IF( ISBLANK(K2256), , IF( ISBLANK(O2256), 1,) ))</f>
        <v>0</v>
      </c>
      <c r="O2256" s="44"/>
      <c r="P2256" s="37" t="str">
        <f aca="false">IF(ISBLANK(O2256),"a","b")</f>
        <v>a</v>
      </c>
      <c r="Q2256" s="34" t="str">
        <f aca="false">IF(ISBLANK(B2256),"",IF(P2256="b",O2256,IF(P2256="a","")))</f>
        <v/>
      </c>
      <c r="R2256" s="35" t="n">
        <f aca="false">IF(ISBLANK(B2256),"",IF( ISBLANK(O2256), , 1))</f>
        <v>0</v>
      </c>
      <c r="S2256" s="38" t="str">
        <f aca="true">IF(ISBLANK(B2256),"",IF( ISBLANK(K2256), "" , IF( ISBLANK(O2256), (TODAY()-K2256)/365, (O2256-K2256)/365)) )</f>
        <v/>
      </c>
      <c r="T2256" s="38" t="str">
        <f aca="false">IF(ISBLANK(B2256),"",IF( ISBLANK(K2256), "" , IF( ISBLANK(O2256), ($Z$41-K2256)/365, (O2256-K2256)/365)) )</f>
        <v/>
      </c>
      <c r="U2256" s="38" t="str">
        <f aca="true">IF(ISBLANK(B2256),"",IF( ISBLANK(O2256), "", (TODAY()-O2256)/365))</f>
        <v/>
      </c>
      <c r="V2256" s="38" t="str">
        <f aca="false">IF(ISBLANK(B2256),"",IF( ISBLANK(O2256), "", ($Z$41-O2256)/365))</f>
        <v/>
      </c>
    </row>
    <row r="2257" customFormat="false" ht="15" hidden="false" customHeight="false" outlineLevel="0" collapsed="false">
      <c r="A2257" s="1" t="n">
        <v>2261</v>
      </c>
      <c r="B2257" s="28" t="n">
        <v>1454</v>
      </c>
      <c r="C2257" s="29"/>
      <c r="D2257" s="30" t="str">
        <f aca="false">CONCATENATE(E2257,", ",F2257,", кв-ры: ",H2257,", агр: ",I2257,", ",W2257)</f>
        <v>, , кв-ры: 8,18,28,38,48,58,68,, агр: , </v>
      </c>
      <c r="E2257" s="31"/>
      <c r="F2257" s="31"/>
      <c r="G2257" s="31"/>
      <c r="H2257" s="31" t="s">
        <v>63</v>
      </c>
      <c r="I2257" s="32"/>
      <c r="J2257" s="4"/>
      <c r="K2257" s="46"/>
      <c r="L2257" s="34" t="str">
        <f aca="false">IF(ISBLANK(K2257),"a","b")</f>
        <v>a</v>
      </c>
      <c r="M2257" s="34" t="str">
        <f aca="false">IF(ISBLANK(B2257),"",IF(L2257="b",K2257,IF(L2257="a","")))</f>
        <v/>
      </c>
      <c r="N2257" s="35" t="n">
        <f aca="false">IF(ISBLANK(B2257),"",IF( ISBLANK(K2257), , IF( ISBLANK(O2257), 1,) ))</f>
        <v>0</v>
      </c>
      <c r="O2257" s="44"/>
      <c r="P2257" s="37" t="str">
        <f aca="false">IF(ISBLANK(O2257),"a","b")</f>
        <v>a</v>
      </c>
      <c r="Q2257" s="34" t="str">
        <f aca="false">IF(ISBLANK(B2257),"",IF(P2257="b",O2257,IF(P2257="a","")))</f>
        <v/>
      </c>
      <c r="R2257" s="35" t="n">
        <f aca="false">IF(ISBLANK(B2257),"",IF( ISBLANK(O2257), , 1))</f>
        <v>0</v>
      </c>
      <c r="S2257" s="38" t="str">
        <f aca="true">IF(ISBLANK(B2257),"",IF( ISBLANK(K2257), "" , IF( ISBLANK(O2257), (TODAY()-K2257)/365, (O2257-K2257)/365)) )</f>
        <v/>
      </c>
      <c r="T2257" s="38" t="str">
        <f aca="false">IF(ISBLANK(B2257),"",IF( ISBLANK(K2257), "" , IF( ISBLANK(O2257), ($Z$41-K2257)/365, (O2257-K2257)/365)) )</f>
        <v/>
      </c>
      <c r="U2257" s="38" t="str">
        <f aca="true">IF(ISBLANK(B2257),"",IF( ISBLANK(O2257), "", (TODAY()-O2257)/365))</f>
        <v/>
      </c>
      <c r="V2257" s="38" t="str">
        <f aca="false">IF(ISBLANK(B2257),"",IF( ISBLANK(O2257), "", ($Z$41-O2257)/365))</f>
        <v/>
      </c>
    </row>
    <row r="2258" customFormat="false" ht="15" hidden="false" customHeight="false" outlineLevel="0" collapsed="false">
      <c r="A2258" s="1" t="n">
        <v>2262</v>
      </c>
      <c r="B2258" s="28" t="n">
        <v>1455</v>
      </c>
      <c r="C2258" s="29"/>
      <c r="D2258" s="30" t="str">
        <f aca="false">CONCATENATE(E2258,", ",F2258,", кв-ры: ",H2258,", агр: ",I2258,", ",W2258)</f>
        <v>, , кв-ры: 9,19,29,39,49,59,69,, агр: , </v>
      </c>
      <c r="E2258" s="31"/>
      <c r="F2258" s="31"/>
      <c r="G2258" s="31"/>
      <c r="H2258" s="31" t="s">
        <v>64</v>
      </c>
      <c r="I2258" s="32"/>
      <c r="J2258" s="4"/>
      <c r="K2258" s="46"/>
      <c r="L2258" s="34" t="str">
        <f aca="false">IF(ISBLANK(K2258),"a","b")</f>
        <v>a</v>
      </c>
      <c r="M2258" s="34" t="str">
        <f aca="false">IF(ISBLANK(B2258),"",IF(L2258="b",K2258,IF(L2258="a","")))</f>
        <v/>
      </c>
      <c r="N2258" s="35" t="n">
        <f aca="false">IF(ISBLANK(B2258),"",IF( ISBLANK(K2258), , IF( ISBLANK(O2258), 1,) ))</f>
        <v>0</v>
      </c>
      <c r="O2258" s="44"/>
      <c r="P2258" s="37" t="str">
        <f aca="false">IF(ISBLANK(O2258),"a","b")</f>
        <v>a</v>
      </c>
      <c r="Q2258" s="34" t="str">
        <f aca="false">IF(ISBLANK(B2258),"",IF(P2258="b",O2258,IF(P2258="a","")))</f>
        <v/>
      </c>
      <c r="R2258" s="35" t="n">
        <f aca="false">IF(ISBLANK(B2258),"",IF( ISBLANK(O2258), , 1))</f>
        <v>0</v>
      </c>
      <c r="S2258" s="38" t="str">
        <f aca="true">IF(ISBLANK(B2258),"",IF( ISBLANK(K2258), "" , IF( ISBLANK(O2258), (TODAY()-K2258)/365, (O2258-K2258)/365)) )</f>
        <v/>
      </c>
      <c r="T2258" s="38" t="str">
        <f aca="false">IF(ISBLANK(B2258),"",IF( ISBLANK(K2258), "" , IF( ISBLANK(O2258), ($Z$41-K2258)/365, (O2258-K2258)/365)) )</f>
        <v/>
      </c>
      <c r="U2258" s="38" t="str">
        <f aca="true">IF(ISBLANK(B2258),"",IF( ISBLANK(O2258), "", (TODAY()-O2258)/365))</f>
        <v/>
      </c>
      <c r="V2258" s="38" t="str">
        <f aca="false">IF(ISBLANK(B2258),"",IF( ISBLANK(O2258), "", ($Z$41-O2258)/365))</f>
        <v/>
      </c>
    </row>
    <row r="2259" customFormat="false" ht="15" hidden="false" customHeight="false" outlineLevel="0" collapsed="false">
      <c r="A2259" s="1" t="n">
        <v>2263</v>
      </c>
      <c r="B2259" s="28" t="n">
        <v>1456</v>
      </c>
      <c r="C2259" s="29"/>
      <c r="D2259" s="30" t="str">
        <f aca="false">CONCATENATE(E2259,", ",F2259,", кв-ры: ",H2259,", агр: ",I2259,", ",W2259)</f>
        <v>, , кв-ры: 10,20,30,40,50,60,70,, агр: , </v>
      </c>
      <c r="E2259" s="31"/>
      <c r="F2259" s="31"/>
      <c r="G2259" s="31"/>
      <c r="H2259" s="31" t="s">
        <v>65</v>
      </c>
      <c r="I2259" s="32"/>
      <c r="J2259" s="4"/>
      <c r="K2259" s="46"/>
      <c r="L2259" s="34" t="str">
        <f aca="false">IF(ISBLANK(K2259),"a","b")</f>
        <v>a</v>
      </c>
      <c r="M2259" s="34" t="str">
        <f aca="false">IF(ISBLANK(B2259),"",IF(L2259="b",K2259,IF(L2259="a","")))</f>
        <v/>
      </c>
      <c r="N2259" s="35" t="n">
        <f aca="false">IF(ISBLANK(B2259),"",IF( ISBLANK(K2259), , IF( ISBLANK(O2259), 1,) ))</f>
        <v>0</v>
      </c>
      <c r="O2259" s="44"/>
      <c r="P2259" s="37" t="str">
        <f aca="false">IF(ISBLANK(O2259),"a","b")</f>
        <v>a</v>
      </c>
      <c r="Q2259" s="34" t="str">
        <f aca="false">IF(ISBLANK(B2259),"",IF(P2259="b",O2259,IF(P2259="a","")))</f>
        <v/>
      </c>
      <c r="R2259" s="35" t="n">
        <f aca="false">IF(ISBLANK(B2259),"",IF( ISBLANK(O2259), , 1))</f>
        <v>0</v>
      </c>
      <c r="S2259" s="38" t="str">
        <f aca="true">IF(ISBLANK(B2259),"",IF( ISBLANK(K2259), "" , IF( ISBLANK(O2259), (TODAY()-K2259)/365, (O2259-K2259)/365)) )</f>
        <v/>
      </c>
      <c r="T2259" s="38" t="str">
        <f aca="false">IF(ISBLANK(B2259),"",IF( ISBLANK(K2259), "" , IF( ISBLANK(O2259), ($Z$41-K2259)/365, (O2259-K2259)/365)) )</f>
        <v/>
      </c>
      <c r="U2259" s="38" t="str">
        <f aca="true">IF(ISBLANK(B2259),"",IF( ISBLANK(O2259), "", (TODAY()-O2259)/365))</f>
        <v/>
      </c>
      <c r="V2259" s="38" t="str">
        <f aca="false">IF(ISBLANK(B2259),"",IF( ISBLANK(O2259), "", ($Z$41-O2259)/365))</f>
        <v/>
      </c>
    </row>
    <row r="2260" customFormat="false" ht="15" hidden="false" customHeight="false" outlineLevel="0" collapsed="false">
      <c r="A2260" s="1" t="n">
        <v>2264</v>
      </c>
      <c r="B2260" s="28" t="n">
        <v>1457</v>
      </c>
      <c r="C2260" s="29" t="n">
        <v>1</v>
      </c>
      <c r="D2260" s="30" t="str">
        <f aca="false">CONCATENATE(E2260,", ",F2260,", кв-ры: ",H2260,", агр: ",I2260,", ",W2260)</f>
        <v>Столярный пер., 1, кв-ры: 1, агр: , </v>
      </c>
      <c r="E2260" s="31" t="s">
        <v>327</v>
      </c>
      <c r="F2260" s="31" t="n">
        <v>1</v>
      </c>
      <c r="G2260" s="31" t="n">
        <v>4</v>
      </c>
      <c r="H2260" s="31" t="n">
        <v>1</v>
      </c>
      <c r="I2260" s="32"/>
      <c r="J2260" s="4"/>
      <c r="K2260" s="46"/>
      <c r="L2260" s="34" t="str">
        <f aca="false">IF(ISBLANK(K2260),"a","b")</f>
        <v>a</v>
      </c>
      <c r="M2260" s="34" t="str">
        <f aca="false">IF(ISBLANK(B2260),"",IF(L2260="b",K2260,IF(L2260="a","")))</f>
        <v/>
      </c>
      <c r="N2260" s="35" t="n">
        <f aca="false">IF(ISBLANK(B2260),"",IF( ISBLANK(K2260), , IF( ISBLANK(O2260), 1,) ))</f>
        <v>0</v>
      </c>
      <c r="O2260" s="44"/>
      <c r="P2260" s="37" t="str">
        <f aca="false">IF(ISBLANK(O2260),"a","b")</f>
        <v>a</v>
      </c>
      <c r="Q2260" s="34" t="str">
        <f aca="false">IF(ISBLANK(B2260),"",IF(P2260="b",O2260,IF(P2260="a","")))</f>
        <v/>
      </c>
      <c r="R2260" s="35" t="n">
        <f aca="false">IF(ISBLANK(B2260),"",IF( ISBLANK(O2260), , 1))</f>
        <v>0</v>
      </c>
      <c r="S2260" s="38" t="str">
        <f aca="true">IF(ISBLANK(B2260),"",IF( ISBLANK(K2260), "" , IF( ISBLANK(O2260), (TODAY()-K2260)/365, (O2260-K2260)/365)) )</f>
        <v/>
      </c>
      <c r="T2260" s="38" t="str">
        <f aca="false">IF(ISBLANK(B2260),"",IF( ISBLANK(K2260), "" , IF( ISBLANK(O2260), ($Z$41-K2260)/365, (O2260-K2260)/365)) )</f>
        <v/>
      </c>
      <c r="U2260" s="38" t="str">
        <f aca="true">IF(ISBLANK(B2260),"",IF( ISBLANK(O2260), "", (TODAY()-O2260)/365))</f>
        <v/>
      </c>
      <c r="V2260" s="38" t="str">
        <f aca="false">IF(ISBLANK(B2260),"",IF( ISBLANK(O2260), "", ($Z$41-O2260)/365))</f>
        <v/>
      </c>
    </row>
    <row r="2261" customFormat="false" ht="15" hidden="false" customHeight="false" outlineLevel="0" collapsed="false">
      <c r="A2261" s="1" t="n">
        <v>2265</v>
      </c>
      <c r="B2261" s="28" t="n">
        <v>1458</v>
      </c>
      <c r="C2261" s="29"/>
      <c r="D2261" s="30" t="str">
        <f aca="false">CONCATENATE(E2261,", ",F2261,", кв-ры: ",H2261,", агр: ",I2261,", ",W2261)</f>
        <v>, , кв-ры: 2, агр: , </v>
      </c>
      <c r="E2261" s="31"/>
      <c r="F2261" s="31"/>
      <c r="G2261" s="31"/>
      <c r="H2261" s="31" t="n">
        <v>2</v>
      </c>
      <c r="I2261" s="32"/>
      <c r="J2261" s="4"/>
      <c r="K2261" s="46"/>
      <c r="L2261" s="34" t="str">
        <f aca="false">IF(ISBLANK(K2261),"a","b")</f>
        <v>a</v>
      </c>
      <c r="M2261" s="34" t="str">
        <f aca="false">IF(ISBLANK(B2261),"",IF(L2261="b",K2261,IF(L2261="a","")))</f>
        <v/>
      </c>
      <c r="N2261" s="35" t="n">
        <f aca="false">IF(ISBLANK(B2261),"",IF( ISBLANK(K2261), , IF( ISBLANK(O2261), 1,) ))</f>
        <v>0</v>
      </c>
      <c r="O2261" s="44"/>
      <c r="P2261" s="37" t="str">
        <f aca="false">IF(ISBLANK(O2261),"a","b")</f>
        <v>a</v>
      </c>
      <c r="Q2261" s="34" t="str">
        <f aca="false">IF(ISBLANK(B2261),"",IF(P2261="b",O2261,IF(P2261="a","")))</f>
        <v/>
      </c>
      <c r="R2261" s="35" t="n">
        <f aca="false">IF(ISBLANK(B2261),"",IF( ISBLANK(O2261), , 1))</f>
        <v>0</v>
      </c>
      <c r="S2261" s="38" t="str">
        <f aca="true">IF(ISBLANK(B2261),"",IF( ISBLANK(K2261), "" , IF( ISBLANK(O2261), (TODAY()-K2261)/365, (O2261-K2261)/365)) )</f>
        <v/>
      </c>
      <c r="T2261" s="38" t="str">
        <f aca="false">IF(ISBLANK(B2261),"",IF( ISBLANK(K2261), "" , IF( ISBLANK(O2261), ($Z$41-K2261)/365, (O2261-K2261)/365)) )</f>
        <v/>
      </c>
      <c r="U2261" s="38" t="str">
        <f aca="true">IF(ISBLANK(B2261),"",IF( ISBLANK(O2261), "", (TODAY()-O2261)/365))</f>
        <v/>
      </c>
      <c r="V2261" s="38" t="str">
        <f aca="false">IF(ISBLANK(B2261),"",IF( ISBLANK(O2261), "", ($Z$41-O2261)/365))</f>
        <v/>
      </c>
    </row>
    <row r="2262" customFormat="false" ht="15" hidden="false" customHeight="false" outlineLevel="0" collapsed="false">
      <c r="A2262" s="1" t="n">
        <v>2266</v>
      </c>
      <c r="B2262" s="28" t="n">
        <v>1459</v>
      </c>
      <c r="C2262" s="29"/>
      <c r="D2262" s="30" t="str">
        <f aca="false">CONCATENATE(E2262,", ",F2262,", кв-ры: ",H2262,", агр: ",I2262,", ",W2262)</f>
        <v>, , кв-ры: 3, агр: , </v>
      </c>
      <c r="E2262" s="31"/>
      <c r="F2262" s="31"/>
      <c r="G2262" s="31"/>
      <c r="H2262" s="31" t="n">
        <v>3</v>
      </c>
      <c r="I2262" s="32"/>
      <c r="J2262" s="4"/>
      <c r="K2262" s="46"/>
      <c r="L2262" s="34" t="str">
        <f aca="false">IF(ISBLANK(K2262),"a","b")</f>
        <v>a</v>
      </c>
      <c r="M2262" s="34" t="str">
        <f aca="false">IF(ISBLANK(B2262),"",IF(L2262="b",K2262,IF(L2262="a","")))</f>
        <v/>
      </c>
      <c r="N2262" s="35" t="n">
        <f aca="false">IF(ISBLANK(B2262),"",IF( ISBLANK(K2262), , IF( ISBLANK(O2262), 1,) ))</f>
        <v>0</v>
      </c>
      <c r="O2262" s="44"/>
      <c r="P2262" s="37" t="str">
        <f aca="false">IF(ISBLANK(O2262),"a","b")</f>
        <v>a</v>
      </c>
      <c r="Q2262" s="34" t="str">
        <f aca="false">IF(ISBLANK(B2262),"",IF(P2262="b",O2262,IF(P2262="a","")))</f>
        <v/>
      </c>
      <c r="R2262" s="35" t="n">
        <f aca="false">IF(ISBLANK(B2262),"",IF( ISBLANK(O2262), , 1))</f>
        <v>0</v>
      </c>
      <c r="S2262" s="38" t="str">
        <f aca="true">IF(ISBLANK(B2262),"",IF( ISBLANK(K2262), "" , IF( ISBLANK(O2262), (TODAY()-K2262)/365, (O2262-K2262)/365)) )</f>
        <v/>
      </c>
      <c r="T2262" s="38" t="str">
        <f aca="false">IF(ISBLANK(B2262),"",IF( ISBLANK(K2262), "" , IF( ISBLANK(O2262), ($Z$41-K2262)/365, (O2262-K2262)/365)) )</f>
        <v/>
      </c>
      <c r="U2262" s="38" t="str">
        <f aca="true">IF(ISBLANK(B2262),"",IF( ISBLANK(O2262), "", (TODAY()-O2262)/365))</f>
        <v/>
      </c>
      <c r="V2262" s="38" t="str">
        <f aca="false">IF(ISBLANK(B2262),"",IF( ISBLANK(O2262), "", ($Z$41-O2262)/365))</f>
        <v/>
      </c>
    </row>
    <row r="2263" customFormat="false" ht="15" hidden="false" customHeight="false" outlineLevel="0" collapsed="false">
      <c r="A2263" s="1" t="n">
        <v>2267</v>
      </c>
      <c r="B2263" s="28" t="n">
        <v>1460</v>
      </c>
      <c r="C2263" s="29"/>
      <c r="D2263" s="30" t="str">
        <f aca="false">CONCATENATE(E2263,", ",F2263,", кв-ры: ",H2263,", агр: ",I2263,", ",W2263)</f>
        <v>, , кв-ры: 4, агр: , </v>
      </c>
      <c r="E2263" s="31"/>
      <c r="F2263" s="31"/>
      <c r="G2263" s="31"/>
      <c r="H2263" s="31" t="n">
        <v>4</v>
      </c>
      <c r="I2263" s="32"/>
      <c r="J2263" s="4"/>
      <c r="K2263" s="46"/>
      <c r="L2263" s="34" t="str">
        <f aca="false">IF(ISBLANK(K2263),"a","b")</f>
        <v>a</v>
      </c>
      <c r="M2263" s="34" t="str">
        <f aca="false">IF(ISBLANK(B2263),"",IF(L2263="b",K2263,IF(L2263="a","")))</f>
        <v/>
      </c>
      <c r="N2263" s="35" t="n">
        <f aca="false">IF(ISBLANK(B2263),"",IF( ISBLANK(K2263), , IF( ISBLANK(O2263), 1,) ))</f>
        <v>0</v>
      </c>
      <c r="O2263" s="44"/>
      <c r="P2263" s="37" t="str">
        <f aca="false">IF(ISBLANK(O2263),"a","b")</f>
        <v>a</v>
      </c>
      <c r="Q2263" s="34" t="str">
        <f aca="false">IF(ISBLANK(B2263),"",IF(P2263="b",O2263,IF(P2263="a","")))</f>
        <v/>
      </c>
      <c r="R2263" s="35" t="n">
        <f aca="false">IF(ISBLANK(B2263),"",IF( ISBLANK(O2263), , 1))</f>
        <v>0</v>
      </c>
      <c r="S2263" s="38" t="str">
        <f aca="true">IF(ISBLANK(B2263),"",IF( ISBLANK(K2263), "" , IF( ISBLANK(O2263), (TODAY()-K2263)/365, (O2263-K2263)/365)) )</f>
        <v/>
      </c>
      <c r="T2263" s="38" t="str">
        <f aca="false">IF(ISBLANK(B2263),"",IF( ISBLANK(K2263), "" , IF( ISBLANK(O2263), ($Z$41-K2263)/365, (O2263-K2263)/365)) )</f>
        <v/>
      </c>
      <c r="U2263" s="38" t="str">
        <f aca="true">IF(ISBLANK(B2263),"",IF( ISBLANK(O2263), "", (TODAY()-O2263)/365))</f>
        <v/>
      </c>
      <c r="V2263" s="38" t="str">
        <f aca="false">IF(ISBLANK(B2263),"",IF( ISBLANK(O2263), "", ($Z$41-O2263)/365))</f>
        <v/>
      </c>
    </row>
    <row r="2264" customFormat="false" ht="15" hidden="false" customHeight="false" outlineLevel="0" collapsed="false">
      <c r="A2264" s="1" t="n">
        <v>2268</v>
      </c>
      <c r="B2264" s="28" t="n">
        <v>1461</v>
      </c>
      <c r="C2264" s="29" t="n">
        <v>2</v>
      </c>
      <c r="D2264" s="30" t="str">
        <f aca="false">CONCATENATE(E2264,", ",F2264,", кв-ры: ",H2264,", агр: ",I2264,", ",W2264)</f>
        <v>Столярный пер., 2, кв-ры: 1, агр: , </v>
      </c>
      <c r="E2264" s="31" t="s">
        <v>327</v>
      </c>
      <c r="F2264" s="31" t="n">
        <v>2</v>
      </c>
      <c r="G2264" s="31" t="n">
        <v>4</v>
      </c>
      <c r="H2264" s="31" t="n">
        <v>1</v>
      </c>
      <c r="I2264" s="32"/>
      <c r="J2264" s="4"/>
      <c r="K2264" s="46"/>
      <c r="L2264" s="34" t="str">
        <f aca="false">IF(ISBLANK(K2264),"a","b")</f>
        <v>a</v>
      </c>
      <c r="M2264" s="34" t="str">
        <f aca="false">IF(ISBLANK(B2264),"",IF(L2264="b",K2264,IF(L2264="a","")))</f>
        <v/>
      </c>
      <c r="N2264" s="35" t="n">
        <f aca="false">IF(ISBLANK(B2264),"",IF( ISBLANK(K2264), , IF( ISBLANK(O2264), 1,) ))</f>
        <v>0</v>
      </c>
      <c r="O2264" s="44"/>
      <c r="P2264" s="37" t="str">
        <f aca="false">IF(ISBLANK(O2264),"a","b")</f>
        <v>a</v>
      </c>
      <c r="Q2264" s="34" t="str">
        <f aca="false">IF(ISBLANK(B2264),"",IF(P2264="b",O2264,IF(P2264="a","")))</f>
        <v/>
      </c>
      <c r="R2264" s="35" t="n">
        <f aca="false">IF(ISBLANK(B2264),"",IF( ISBLANK(O2264), , 1))</f>
        <v>0</v>
      </c>
      <c r="S2264" s="38" t="str">
        <f aca="true">IF(ISBLANK(B2264),"",IF( ISBLANK(K2264), "" , IF( ISBLANK(O2264), (TODAY()-K2264)/365, (O2264-K2264)/365)) )</f>
        <v/>
      </c>
      <c r="T2264" s="38" t="str">
        <f aca="false">IF(ISBLANK(B2264),"",IF( ISBLANK(K2264), "" , IF( ISBLANK(O2264), ($Z$41-K2264)/365, (O2264-K2264)/365)) )</f>
        <v/>
      </c>
      <c r="U2264" s="38" t="str">
        <f aca="true">IF(ISBLANK(B2264),"",IF( ISBLANK(O2264), "", (TODAY()-O2264)/365))</f>
        <v/>
      </c>
      <c r="V2264" s="38" t="str">
        <f aca="false">IF(ISBLANK(B2264),"",IF( ISBLANK(O2264), "", ($Z$41-O2264)/365))</f>
        <v/>
      </c>
    </row>
    <row r="2265" customFormat="false" ht="15" hidden="false" customHeight="false" outlineLevel="0" collapsed="false">
      <c r="A2265" s="1" t="n">
        <v>2269</v>
      </c>
      <c r="B2265" s="28" t="n">
        <v>1462</v>
      </c>
      <c r="C2265" s="29"/>
      <c r="D2265" s="30" t="str">
        <f aca="false">CONCATENATE(E2265,", ",F2265,", кв-ры: ",H2265,", агр: ",I2265,", ",W2265)</f>
        <v>, , кв-ры: 2, агр: , </v>
      </c>
      <c r="E2265" s="31"/>
      <c r="F2265" s="31"/>
      <c r="G2265" s="31"/>
      <c r="H2265" s="31" t="n">
        <v>2</v>
      </c>
      <c r="I2265" s="32"/>
      <c r="J2265" s="4"/>
      <c r="K2265" s="46"/>
      <c r="L2265" s="34" t="str">
        <f aca="false">IF(ISBLANK(K2265),"a","b")</f>
        <v>a</v>
      </c>
      <c r="M2265" s="34" t="str">
        <f aca="false">IF(ISBLANK(B2265),"",IF(L2265="b",K2265,IF(L2265="a","")))</f>
        <v/>
      </c>
      <c r="N2265" s="35" t="n">
        <f aca="false">IF(ISBLANK(B2265),"",IF( ISBLANK(K2265), , IF( ISBLANK(O2265), 1,) ))</f>
        <v>0</v>
      </c>
      <c r="O2265" s="44"/>
      <c r="P2265" s="37" t="str">
        <f aca="false">IF(ISBLANK(O2265),"a","b")</f>
        <v>a</v>
      </c>
      <c r="Q2265" s="34" t="str">
        <f aca="false">IF(ISBLANK(B2265),"",IF(P2265="b",O2265,IF(P2265="a","")))</f>
        <v/>
      </c>
      <c r="R2265" s="35" t="n">
        <f aca="false">IF(ISBLANK(B2265),"",IF( ISBLANK(O2265), , 1))</f>
        <v>0</v>
      </c>
      <c r="S2265" s="38" t="str">
        <f aca="true">IF(ISBLANK(B2265),"",IF( ISBLANK(K2265), "" , IF( ISBLANK(O2265), (TODAY()-K2265)/365, (O2265-K2265)/365)) )</f>
        <v/>
      </c>
      <c r="T2265" s="38" t="str">
        <f aca="false">IF(ISBLANK(B2265),"",IF( ISBLANK(K2265), "" , IF( ISBLANK(O2265), ($Z$41-K2265)/365, (O2265-K2265)/365)) )</f>
        <v/>
      </c>
      <c r="U2265" s="38" t="str">
        <f aca="true">IF(ISBLANK(B2265),"",IF( ISBLANK(O2265), "", (TODAY()-O2265)/365))</f>
        <v/>
      </c>
      <c r="V2265" s="38" t="str">
        <f aca="false">IF(ISBLANK(B2265),"",IF( ISBLANK(O2265), "", ($Z$41-O2265)/365))</f>
        <v/>
      </c>
    </row>
    <row r="2266" customFormat="false" ht="15" hidden="false" customHeight="false" outlineLevel="0" collapsed="false">
      <c r="A2266" s="1" t="n">
        <v>2270</v>
      </c>
      <c r="B2266" s="28" t="n">
        <v>1463</v>
      </c>
      <c r="C2266" s="29"/>
      <c r="D2266" s="30" t="str">
        <f aca="false">CONCATENATE(E2266,", ",F2266,", кв-ры: ",H2266,", агр: ",I2266,", ",W2266)</f>
        <v>, , кв-ры: 3, агр: , </v>
      </c>
      <c r="E2266" s="31"/>
      <c r="F2266" s="31"/>
      <c r="G2266" s="31"/>
      <c r="H2266" s="31" t="n">
        <v>3</v>
      </c>
      <c r="I2266" s="32"/>
      <c r="J2266" s="4"/>
      <c r="K2266" s="46"/>
      <c r="L2266" s="34" t="str">
        <f aca="false">IF(ISBLANK(K2266),"a","b")</f>
        <v>a</v>
      </c>
      <c r="M2266" s="34" t="str">
        <f aca="false">IF(ISBLANK(B2266),"",IF(L2266="b",K2266,IF(L2266="a","")))</f>
        <v/>
      </c>
      <c r="N2266" s="35" t="n">
        <f aca="false">IF(ISBLANK(B2266),"",IF( ISBLANK(K2266), , IF( ISBLANK(O2266), 1,) ))</f>
        <v>0</v>
      </c>
      <c r="O2266" s="44"/>
      <c r="P2266" s="37" t="str">
        <f aca="false">IF(ISBLANK(O2266),"a","b")</f>
        <v>a</v>
      </c>
      <c r="Q2266" s="34" t="str">
        <f aca="false">IF(ISBLANK(B2266),"",IF(P2266="b",O2266,IF(P2266="a","")))</f>
        <v/>
      </c>
      <c r="R2266" s="35" t="n">
        <f aca="false">IF(ISBLANK(B2266),"",IF( ISBLANK(O2266), , 1))</f>
        <v>0</v>
      </c>
      <c r="S2266" s="38" t="str">
        <f aca="true">IF(ISBLANK(B2266),"",IF( ISBLANK(K2266), "" , IF( ISBLANK(O2266), (TODAY()-K2266)/365, (O2266-K2266)/365)) )</f>
        <v/>
      </c>
      <c r="T2266" s="38" t="str">
        <f aca="false">IF(ISBLANK(B2266),"",IF( ISBLANK(K2266), "" , IF( ISBLANK(O2266), ($Z$41-K2266)/365, (O2266-K2266)/365)) )</f>
        <v/>
      </c>
      <c r="U2266" s="38" t="str">
        <f aca="true">IF(ISBLANK(B2266),"",IF( ISBLANK(O2266), "", (TODAY()-O2266)/365))</f>
        <v/>
      </c>
      <c r="V2266" s="38" t="str">
        <f aca="false">IF(ISBLANK(B2266),"",IF( ISBLANK(O2266), "", ($Z$41-O2266)/365))</f>
        <v/>
      </c>
    </row>
    <row r="2267" customFormat="false" ht="15" hidden="false" customHeight="false" outlineLevel="0" collapsed="false">
      <c r="A2267" s="1" t="n">
        <v>2271</v>
      </c>
      <c r="B2267" s="28" t="n">
        <v>1464</v>
      </c>
      <c r="C2267" s="29"/>
      <c r="D2267" s="30" t="str">
        <f aca="false">CONCATENATE(E2267,", ",F2267,", кв-ры: ",H2267,", агр: ",I2267,", ",W2267)</f>
        <v>, , кв-ры: 4, агр: , </v>
      </c>
      <c r="E2267" s="31"/>
      <c r="F2267" s="31"/>
      <c r="G2267" s="31"/>
      <c r="H2267" s="31" t="n">
        <v>4</v>
      </c>
      <c r="I2267" s="32"/>
      <c r="J2267" s="4"/>
      <c r="K2267" s="46"/>
      <c r="L2267" s="34" t="str">
        <f aca="false">IF(ISBLANK(K2267),"a","b")</f>
        <v>a</v>
      </c>
      <c r="M2267" s="34" t="str">
        <f aca="false">IF(ISBLANK(B2267),"",IF(L2267="b",K2267,IF(L2267="a","")))</f>
        <v/>
      </c>
      <c r="N2267" s="35" t="n">
        <f aca="false">IF(ISBLANK(B2267),"",IF( ISBLANK(K2267), , IF( ISBLANK(O2267), 1,) ))</f>
        <v>0</v>
      </c>
      <c r="O2267" s="44"/>
      <c r="P2267" s="37" t="str">
        <f aca="false">IF(ISBLANK(O2267),"a","b")</f>
        <v>a</v>
      </c>
      <c r="Q2267" s="34" t="str">
        <f aca="false">IF(ISBLANK(B2267),"",IF(P2267="b",O2267,IF(P2267="a","")))</f>
        <v/>
      </c>
      <c r="R2267" s="35" t="n">
        <f aca="false">IF(ISBLANK(B2267),"",IF( ISBLANK(O2267), , 1))</f>
        <v>0</v>
      </c>
      <c r="S2267" s="38" t="str">
        <f aca="true">IF(ISBLANK(B2267),"",IF( ISBLANK(K2267), "" , IF( ISBLANK(O2267), (TODAY()-K2267)/365, (O2267-K2267)/365)) )</f>
        <v/>
      </c>
      <c r="T2267" s="38" t="str">
        <f aca="false">IF(ISBLANK(B2267),"",IF( ISBLANK(K2267), "" , IF( ISBLANK(O2267), ($Z$41-K2267)/365, (O2267-K2267)/365)) )</f>
        <v/>
      </c>
      <c r="U2267" s="38" t="str">
        <f aca="true">IF(ISBLANK(B2267),"",IF( ISBLANK(O2267), "", (TODAY()-O2267)/365))</f>
        <v/>
      </c>
      <c r="V2267" s="38" t="str">
        <f aca="false">IF(ISBLANK(B2267),"",IF( ISBLANK(O2267), "", ($Z$41-O2267)/365))</f>
        <v/>
      </c>
    </row>
    <row r="2268" customFormat="false" ht="15" hidden="false" customHeight="false" outlineLevel="0" collapsed="false">
      <c r="A2268" s="1" t="n">
        <v>2272</v>
      </c>
      <c r="B2268" s="28" t="n">
        <v>1465</v>
      </c>
      <c r="C2268" s="29" t="n">
        <v>1</v>
      </c>
      <c r="D2268" s="30" t="str">
        <f aca="false">CONCATENATE(E2268,", ",F2268,", кв-ры: ",H2268,", агр: ",I2268,", ",W2268)</f>
        <v> Литейная, 1, кв-ры: , агр: , </v>
      </c>
      <c r="E2268" s="31" t="s">
        <v>328</v>
      </c>
      <c r="F2268" s="31" t="n">
        <v>1</v>
      </c>
      <c r="G2268" s="31"/>
      <c r="H2268" s="31"/>
      <c r="I2268" s="32"/>
      <c r="J2268" s="4"/>
      <c r="K2268" s="46"/>
      <c r="L2268" s="34" t="str">
        <f aca="false">IF(ISBLANK(K2268),"a","b")</f>
        <v>a</v>
      </c>
      <c r="M2268" s="34" t="str">
        <f aca="false">IF(ISBLANK(B2268),"",IF(L2268="b",K2268,IF(L2268="a","")))</f>
        <v/>
      </c>
      <c r="N2268" s="35" t="n">
        <f aca="false">IF(ISBLANK(B2268),"",IF( ISBLANK(K2268), , IF( ISBLANK(O2268), 1,) ))</f>
        <v>0</v>
      </c>
      <c r="O2268" s="44"/>
      <c r="P2268" s="37" t="str">
        <f aca="false">IF(ISBLANK(O2268),"a","b")</f>
        <v>a</v>
      </c>
      <c r="Q2268" s="34" t="str">
        <f aca="false">IF(ISBLANK(B2268),"",IF(P2268="b",O2268,IF(P2268="a","")))</f>
        <v/>
      </c>
      <c r="R2268" s="35" t="n">
        <f aca="false">IF(ISBLANK(B2268),"",IF( ISBLANK(O2268), , 1))</f>
        <v>0</v>
      </c>
      <c r="S2268" s="38" t="str">
        <f aca="true">IF(ISBLANK(B2268),"",IF( ISBLANK(K2268), "" , IF( ISBLANK(O2268), (TODAY()-K2268)/365, (O2268-K2268)/365)) )</f>
        <v/>
      </c>
      <c r="T2268" s="38" t="str">
        <f aca="false">IF(ISBLANK(B2268),"",IF( ISBLANK(K2268), "" , IF( ISBLANK(O2268), ($Z$41-K2268)/365, (O2268-K2268)/365)) )</f>
        <v/>
      </c>
      <c r="U2268" s="38" t="str">
        <f aca="true">IF(ISBLANK(B2268),"",IF( ISBLANK(O2268), "", (TODAY()-O2268)/365))</f>
        <v/>
      </c>
      <c r="V2268" s="38" t="str">
        <f aca="false">IF(ISBLANK(B2268),"",IF( ISBLANK(O2268), "", ($Z$41-O2268)/365))</f>
        <v/>
      </c>
    </row>
    <row r="2269" customFormat="false" ht="15" hidden="false" customHeight="false" outlineLevel="0" collapsed="false">
      <c r="A2269" s="1" t="n">
        <v>2273</v>
      </c>
      <c r="B2269" s="28" t="n">
        <v>1466</v>
      </c>
      <c r="C2269" s="29" t="n">
        <v>2</v>
      </c>
      <c r="D2269" s="30" t="str">
        <f aca="false">CONCATENATE(E2269,", ",F2269,", кв-ры: ",H2269,", агр: ",I2269,", ",W2269)</f>
        <v> Литейная, 3, кв-ры: , агр: , </v>
      </c>
      <c r="E2269" s="31" t="s">
        <v>328</v>
      </c>
      <c r="F2269" s="31" t="n">
        <v>3</v>
      </c>
      <c r="G2269" s="31"/>
      <c r="H2269" s="31"/>
      <c r="I2269" s="32"/>
      <c r="J2269" s="4"/>
      <c r="K2269" s="46"/>
      <c r="L2269" s="34" t="str">
        <f aca="false">IF(ISBLANK(K2269),"a","b")</f>
        <v>a</v>
      </c>
      <c r="M2269" s="34" t="str">
        <f aca="false">IF(ISBLANK(B2269),"",IF(L2269="b",K2269,IF(L2269="a","")))</f>
        <v/>
      </c>
      <c r="N2269" s="35" t="n">
        <f aca="false">IF(ISBLANK(B2269),"",IF( ISBLANK(K2269), , IF( ISBLANK(O2269), 1,) ))</f>
        <v>0</v>
      </c>
      <c r="O2269" s="44"/>
      <c r="P2269" s="37" t="str">
        <f aca="false">IF(ISBLANK(O2269),"a","b")</f>
        <v>a</v>
      </c>
      <c r="Q2269" s="34" t="str">
        <f aca="false">IF(ISBLANK(B2269),"",IF(P2269="b",O2269,IF(P2269="a","")))</f>
        <v/>
      </c>
      <c r="R2269" s="35" t="n">
        <f aca="false">IF(ISBLANK(B2269),"",IF( ISBLANK(O2269), , 1))</f>
        <v>0</v>
      </c>
      <c r="S2269" s="38" t="str">
        <f aca="true">IF(ISBLANK(B2269),"",IF( ISBLANK(K2269), "" , IF( ISBLANK(O2269), (TODAY()-K2269)/365, (O2269-K2269)/365)) )</f>
        <v/>
      </c>
      <c r="T2269" s="38" t="str">
        <f aca="false">IF(ISBLANK(B2269),"",IF( ISBLANK(K2269), "" , IF( ISBLANK(O2269), ($Z$41-K2269)/365, (O2269-K2269)/365)) )</f>
        <v/>
      </c>
      <c r="U2269" s="38" t="str">
        <f aca="true">IF(ISBLANK(B2269),"",IF( ISBLANK(O2269), "", (TODAY()-O2269)/365))</f>
        <v/>
      </c>
      <c r="V2269" s="38" t="str">
        <f aca="false">IF(ISBLANK(B2269),"",IF( ISBLANK(O2269), "", ($Z$41-O2269)/365))</f>
        <v/>
      </c>
    </row>
    <row r="2270" customFormat="false" ht="15" hidden="false" customHeight="false" outlineLevel="0" collapsed="false">
      <c r="A2270" s="1" t="n">
        <v>2274</v>
      </c>
      <c r="B2270" s="28" t="n">
        <v>1467</v>
      </c>
      <c r="C2270" s="29" t="n">
        <v>3</v>
      </c>
      <c r="D2270" s="30" t="str">
        <f aca="false">CONCATENATE(E2270,", ",F2270,", кв-ры: ",H2270,", агр: ",I2270,", ",W2270)</f>
        <v> Литейная, 5, кв-ры: , агр: , </v>
      </c>
      <c r="E2270" s="31" t="s">
        <v>328</v>
      </c>
      <c r="F2270" s="31" t="n">
        <v>5</v>
      </c>
      <c r="G2270" s="31"/>
      <c r="H2270" s="31"/>
      <c r="I2270" s="32"/>
      <c r="J2270" s="4"/>
      <c r="K2270" s="46"/>
      <c r="L2270" s="34" t="str">
        <f aca="false">IF(ISBLANK(K2270),"a","b")</f>
        <v>a</v>
      </c>
      <c r="M2270" s="34" t="str">
        <f aca="false">IF(ISBLANK(B2270),"",IF(L2270="b",K2270,IF(L2270="a","")))</f>
        <v/>
      </c>
      <c r="N2270" s="35" t="n">
        <f aca="false">IF(ISBLANK(B2270),"",IF( ISBLANK(K2270), , IF( ISBLANK(O2270), 1,) ))</f>
        <v>0</v>
      </c>
      <c r="O2270" s="44"/>
      <c r="P2270" s="37" t="str">
        <f aca="false">IF(ISBLANK(O2270),"a","b")</f>
        <v>a</v>
      </c>
      <c r="Q2270" s="34" t="str">
        <f aca="false">IF(ISBLANK(B2270),"",IF(P2270="b",O2270,IF(P2270="a","")))</f>
        <v/>
      </c>
      <c r="R2270" s="35" t="n">
        <f aca="false">IF(ISBLANK(B2270),"",IF( ISBLANK(O2270), , 1))</f>
        <v>0</v>
      </c>
      <c r="S2270" s="38" t="str">
        <f aca="true">IF(ISBLANK(B2270),"",IF( ISBLANK(K2270), "" , IF( ISBLANK(O2270), (TODAY()-K2270)/365, (O2270-K2270)/365)) )</f>
        <v/>
      </c>
      <c r="T2270" s="38" t="str">
        <f aca="false">IF(ISBLANK(B2270),"",IF( ISBLANK(K2270), "" , IF( ISBLANK(O2270), ($Z$41-K2270)/365, (O2270-K2270)/365)) )</f>
        <v/>
      </c>
      <c r="U2270" s="38" t="str">
        <f aca="true">IF(ISBLANK(B2270),"",IF( ISBLANK(O2270), "", (TODAY()-O2270)/365))</f>
        <v/>
      </c>
      <c r="V2270" s="38" t="str">
        <f aca="false">IF(ISBLANK(B2270),"",IF( ISBLANK(O2270), "", ($Z$41-O2270)/365))</f>
        <v/>
      </c>
    </row>
    <row r="2271" customFormat="false" ht="15" hidden="false" customHeight="false" outlineLevel="0" collapsed="false">
      <c r="A2271" s="1" t="n">
        <v>2275</v>
      </c>
      <c r="B2271" s="28" t="n">
        <v>1468</v>
      </c>
      <c r="C2271" s="29" t="n">
        <v>4</v>
      </c>
      <c r="D2271" s="30" t="str">
        <f aca="false">CONCATENATE(E2271,", ",F2271,", кв-ры: ",H2271,", агр: ",I2271,", ",W2271)</f>
        <v> Литейная, 7, кв-ры: , агр: , </v>
      </c>
      <c r="E2271" s="31" t="s">
        <v>328</v>
      </c>
      <c r="F2271" s="31" t="n">
        <v>7</v>
      </c>
      <c r="G2271" s="31"/>
      <c r="H2271" s="31"/>
      <c r="I2271" s="32"/>
      <c r="J2271" s="4"/>
      <c r="K2271" s="46"/>
      <c r="L2271" s="34" t="str">
        <f aca="false">IF(ISBLANK(K2271),"a","b")</f>
        <v>a</v>
      </c>
      <c r="M2271" s="34" t="str">
        <f aca="false">IF(ISBLANK(B2271),"",IF(L2271="b",K2271,IF(L2271="a","")))</f>
        <v/>
      </c>
      <c r="N2271" s="35" t="n">
        <f aca="false">IF(ISBLANK(B2271),"",IF( ISBLANK(K2271), , IF( ISBLANK(O2271), 1,) ))</f>
        <v>0</v>
      </c>
      <c r="O2271" s="44"/>
      <c r="P2271" s="37" t="str">
        <f aca="false">IF(ISBLANK(O2271),"a","b")</f>
        <v>a</v>
      </c>
      <c r="Q2271" s="34" t="str">
        <f aca="false">IF(ISBLANK(B2271),"",IF(P2271="b",O2271,IF(P2271="a","")))</f>
        <v/>
      </c>
      <c r="R2271" s="35" t="n">
        <f aca="false">IF(ISBLANK(B2271),"",IF( ISBLANK(O2271), , 1))</f>
        <v>0</v>
      </c>
      <c r="S2271" s="38" t="str">
        <f aca="true">IF(ISBLANK(B2271),"",IF( ISBLANK(K2271), "" , IF( ISBLANK(O2271), (TODAY()-K2271)/365, (O2271-K2271)/365)) )</f>
        <v/>
      </c>
      <c r="T2271" s="38" t="str">
        <f aca="false">IF(ISBLANK(B2271),"",IF( ISBLANK(K2271), "" , IF( ISBLANK(O2271), ($Z$41-K2271)/365, (O2271-K2271)/365)) )</f>
        <v/>
      </c>
      <c r="U2271" s="38" t="str">
        <f aca="true">IF(ISBLANK(B2271),"",IF( ISBLANK(O2271), "", (TODAY()-O2271)/365))</f>
        <v/>
      </c>
      <c r="V2271" s="38" t="str">
        <f aca="false">IF(ISBLANK(B2271),"",IF( ISBLANK(O2271), "", ($Z$41-O2271)/365))</f>
        <v/>
      </c>
    </row>
    <row r="2272" customFormat="false" ht="15" hidden="false" customHeight="false" outlineLevel="0" collapsed="false">
      <c r="A2272" s="1" t="n">
        <v>2276</v>
      </c>
      <c r="B2272" s="28" t="n">
        <v>1469</v>
      </c>
      <c r="C2272" s="29" t="n">
        <v>1</v>
      </c>
      <c r="D2272" s="30" t="str">
        <f aca="false">CONCATENATE(E2272,", ",F2272,", кв-ры: ",H2272,", агр: ",I2272,", ",W2272)</f>
        <v> Кокорина, 1, кв-ры: 1, агр: , </v>
      </c>
      <c r="E2272" s="31" t="s">
        <v>329</v>
      </c>
      <c r="F2272" s="31" t="n">
        <v>1</v>
      </c>
      <c r="G2272" s="31" t="n">
        <v>4</v>
      </c>
      <c r="H2272" s="31" t="n">
        <v>1</v>
      </c>
      <c r="I2272" s="32"/>
      <c r="J2272" s="4"/>
      <c r="K2272" s="46"/>
      <c r="L2272" s="34" t="str">
        <f aca="false">IF(ISBLANK(K2272),"a","b")</f>
        <v>a</v>
      </c>
      <c r="M2272" s="34" t="str">
        <f aca="false">IF(ISBLANK(B2272),"",IF(L2272="b",K2272,IF(L2272="a","")))</f>
        <v/>
      </c>
      <c r="N2272" s="35" t="n">
        <f aca="false">IF(ISBLANK(B2272),"",IF( ISBLANK(K2272), , IF( ISBLANK(O2272), 1,) ))</f>
        <v>0</v>
      </c>
      <c r="O2272" s="44"/>
      <c r="P2272" s="37" t="str">
        <f aca="false">IF(ISBLANK(O2272),"a","b")</f>
        <v>a</v>
      </c>
      <c r="Q2272" s="34" t="str">
        <f aca="false">IF(ISBLANK(B2272),"",IF(P2272="b",O2272,IF(P2272="a","")))</f>
        <v/>
      </c>
      <c r="R2272" s="35" t="n">
        <f aca="false">IF(ISBLANK(B2272),"",IF( ISBLANK(O2272), , 1))</f>
        <v>0</v>
      </c>
      <c r="S2272" s="38" t="str">
        <f aca="true">IF(ISBLANK(B2272),"",IF( ISBLANK(K2272), "" , IF( ISBLANK(O2272), (TODAY()-K2272)/365, (O2272-K2272)/365)) )</f>
        <v/>
      </c>
      <c r="T2272" s="38" t="str">
        <f aca="false">IF(ISBLANK(B2272),"",IF( ISBLANK(K2272), "" , IF( ISBLANK(O2272), ($Z$41-K2272)/365, (O2272-K2272)/365)) )</f>
        <v/>
      </c>
      <c r="U2272" s="38" t="str">
        <f aca="true">IF(ISBLANK(B2272),"",IF( ISBLANK(O2272), "", (TODAY()-O2272)/365))</f>
        <v/>
      </c>
      <c r="V2272" s="38" t="str">
        <f aca="false">IF(ISBLANK(B2272),"",IF( ISBLANK(O2272), "", ($Z$41-O2272)/365))</f>
        <v/>
      </c>
    </row>
    <row r="2273" customFormat="false" ht="15" hidden="false" customHeight="false" outlineLevel="0" collapsed="false">
      <c r="A2273" s="1" t="n">
        <v>2277</v>
      </c>
      <c r="B2273" s="28" t="n">
        <v>1470</v>
      </c>
      <c r="C2273" s="29"/>
      <c r="D2273" s="30" t="str">
        <f aca="false">CONCATENATE(E2273,", ",F2273,", кв-ры: ",H2273,", агр: ",I2273,", ",W2273)</f>
        <v>, , кв-ры: 2, агр: , </v>
      </c>
      <c r="E2273" s="31"/>
      <c r="F2273" s="31"/>
      <c r="G2273" s="31"/>
      <c r="H2273" s="31" t="n">
        <v>2</v>
      </c>
      <c r="I2273" s="32"/>
      <c r="J2273" s="4"/>
      <c r="K2273" s="46"/>
      <c r="L2273" s="34" t="str">
        <f aca="false">IF(ISBLANK(K2273),"a","b")</f>
        <v>a</v>
      </c>
      <c r="M2273" s="34" t="str">
        <f aca="false">IF(ISBLANK(B2273),"",IF(L2273="b",K2273,IF(L2273="a","")))</f>
        <v/>
      </c>
      <c r="N2273" s="35" t="n">
        <f aca="false">IF(ISBLANK(B2273),"",IF( ISBLANK(K2273), , IF( ISBLANK(O2273), 1,) ))</f>
        <v>0</v>
      </c>
      <c r="O2273" s="44"/>
      <c r="P2273" s="37" t="str">
        <f aca="false">IF(ISBLANK(O2273),"a","b")</f>
        <v>a</v>
      </c>
      <c r="Q2273" s="34" t="str">
        <f aca="false">IF(ISBLANK(B2273),"",IF(P2273="b",O2273,IF(P2273="a","")))</f>
        <v/>
      </c>
      <c r="R2273" s="35" t="n">
        <f aca="false">IF(ISBLANK(B2273),"",IF( ISBLANK(O2273), , 1))</f>
        <v>0</v>
      </c>
      <c r="S2273" s="38" t="str">
        <f aca="true">IF(ISBLANK(B2273),"",IF( ISBLANK(K2273), "" , IF( ISBLANK(O2273), (TODAY()-K2273)/365, (O2273-K2273)/365)) )</f>
        <v/>
      </c>
      <c r="T2273" s="38" t="str">
        <f aca="false">IF(ISBLANK(B2273),"",IF( ISBLANK(K2273), "" , IF( ISBLANK(O2273), ($Z$41-K2273)/365, (O2273-K2273)/365)) )</f>
        <v/>
      </c>
      <c r="U2273" s="38" t="str">
        <f aca="true">IF(ISBLANK(B2273),"",IF( ISBLANK(O2273), "", (TODAY()-O2273)/365))</f>
        <v/>
      </c>
      <c r="V2273" s="38" t="str">
        <f aca="false">IF(ISBLANK(B2273),"",IF( ISBLANK(O2273), "", ($Z$41-O2273)/365))</f>
        <v/>
      </c>
    </row>
    <row r="2274" customFormat="false" ht="15" hidden="false" customHeight="false" outlineLevel="0" collapsed="false">
      <c r="A2274" s="1" t="n">
        <v>2278</v>
      </c>
      <c r="B2274" s="28" t="n">
        <v>1471</v>
      </c>
      <c r="C2274" s="29"/>
      <c r="D2274" s="30" t="str">
        <f aca="false">CONCATENATE(E2274,", ",F2274,", кв-ры: ",H2274,", агр: ",I2274,", ",W2274)</f>
        <v>, , кв-ры: 3, агр: , </v>
      </c>
      <c r="E2274" s="31"/>
      <c r="F2274" s="31"/>
      <c r="G2274" s="31"/>
      <c r="H2274" s="31" t="n">
        <v>3</v>
      </c>
      <c r="I2274" s="32"/>
      <c r="J2274" s="4"/>
      <c r="K2274" s="46"/>
      <c r="L2274" s="34" t="str">
        <f aca="false">IF(ISBLANK(K2274),"a","b")</f>
        <v>a</v>
      </c>
      <c r="M2274" s="34" t="str">
        <f aca="false">IF(ISBLANK(B2274),"",IF(L2274="b",K2274,IF(L2274="a","")))</f>
        <v/>
      </c>
      <c r="N2274" s="35" t="n">
        <f aca="false">IF(ISBLANK(B2274),"",IF( ISBLANK(K2274), , IF( ISBLANK(O2274), 1,) ))</f>
        <v>0</v>
      </c>
      <c r="O2274" s="44"/>
      <c r="P2274" s="37" t="str">
        <f aca="false">IF(ISBLANK(O2274),"a","b")</f>
        <v>a</v>
      </c>
      <c r="Q2274" s="34" t="str">
        <f aca="false">IF(ISBLANK(B2274),"",IF(P2274="b",O2274,IF(P2274="a","")))</f>
        <v/>
      </c>
      <c r="R2274" s="35" t="n">
        <f aca="false">IF(ISBLANK(B2274),"",IF( ISBLANK(O2274), , 1))</f>
        <v>0</v>
      </c>
      <c r="S2274" s="38" t="str">
        <f aca="true">IF(ISBLANK(B2274),"",IF( ISBLANK(K2274), "" , IF( ISBLANK(O2274), (TODAY()-K2274)/365, (O2274-K2274)/365)) )</f>
        <v/>
      </c>
      <c r="T2274" s="38" t="str">
        <f aca="false">IF(ISBLANK(B2274),"",IF( ISBLANK(K2274), "" , IF( ISBLANK(O2274), ($Z$41-K2274)/365, (O2274-K2274)/365)) )</f>
        <v/>
      </c>
      <c r="U2274" s="38" t="str">
        <f aca="true">IF(ISBLANK(B2274),"",IF( ISBLANK(O2274), "", (TODAY()-O2274)/365))</f>
        <v/>
      </c>
      <c r="V2274" s="38" t="str">
        <f aca="false">IF(ISBLANK(B2274),"",IF( ISBLANK(O2274), "", ($Z$41-O2274)/365))</f>
        <v/>
      </c>
    </row>
    <row r="2275" customFormat="false" ht="15" hidden="false" customHeight="false" outlineLevel="0" collapsed="false">
      <c r="A2275" s="1" t="n">
        <v>2279</v>
      </c>
      <c r="B2275" s="28" t="n">
        <v>1472</v>
      </c>
      <c r="C2275" s="29"/>
      <c r="D2275" s="30" t="str">
        <f aca="false">CONCATENATE(E2275,", ",F2275,", кв-ры: ",H2275,", агр: ",I2275,", ",W2275)</f>
        <v>, , кв-ры: 4, агр: , </v>
      </c>
      <c r="E2275" s="31"/>
      <c r="F2275" s="31"/>
      <c r="G2275" s="31"/>
      <c r="H2275" s="31" t="n">
        <v>4</v>
      </c>
      <c r="I2275" s="32"/>
      <c r="J2275" s="4"/>
      <c r="K2275" s="46"/>
      <c r="L2275" s="34" t="str">
        <f aca="false">IF(ISBLANK(K2275),"a","b")</f>
        <v>a</v>
      </c>
      <c r="M2275" s="34" t="str">
        <f aca="false">IF(ISBLANK(B2275),"",IF(L2275="b",K2275,IF(L2275="a","")))</f>
        <v/>
      </c>
      <c r="N2275" s="35" t="n">
        <f aca="false">IF(ISBLANK(B2275),"",IF( ISBLANK(K2275), , IF( ISBLANK(O2275), 1,) ))</f>
        <v>0</v>
      </c>
      <c r="O2275" s="44"/>
      <c r="P2275" s="37" t="str">
        <f aca="false">IF(ISBLANK(O2275),"a","b")</f>
        <v>a</v>
      </c>
      <c r="Q2275" s="34" t="str">
        <f aca="false">IF(ISBLANK(B2275),"",IF(P2275="b",O2275,IF(P2275="a","")))</f>
        <v/>
      </c>
      <c r="R2275" s="35" t="n">
        <f aca="false">IF(ISBLANK(B2275),"",IF( ISBLANK(O2275), , 1))</f>
        <v>0</v>
      </c>
      <c r="S2275" s="38" t="str">
        <f aca="true">IF(ISBLANK(B2275),"",IF( ISBLANK(K2275), "" , IF( ISBLANK(O2275), (TODAY()-K2275)/365, (O2275-K2275)/365)) )</f>
        <v/>
      </c>
      <c r="T2275" s="38" t="str">
        <f aca="false">IF(ISBLANK(B2275),"",IF( ISBLANK(K2275), "" , IF( ISBLANK(O2275), ($Z$41-K2275)/365, (O2275-K2275)/365)) )</f>
        <v/>
      </c>
      <c r="U2275" s="38" t="str">
        <f aca="true">IF(ISBLANK(B2275),"",IF( ISBLANK(O2275), "", (TODAY()-O2275)/365))</f>
        <v/>
      </c>
      <c r="V2275" s="38" t="str">
        <f aca="false">IF(ISBLANK(B2275),"",IF( ISBLANK(O2275), "", ($Z$41-O2275)/365))</f>
        <v/>
      </c>
    </row>
    <row r="2276" customFormat="false" ht="15" hidden="false" customHeight="false" outlineLevel="0" collapsed="false">
      <c r="A2276" s="1" t="n">
        <v>2280</v>
      </c>
      <c r="B2276" s="28" t="n">
        <v>1473</v>
      </c>
      <c r="C2276" s="29" t="n">
        <v>1</v>
      </c>
      <c r="D2276" s="30" t="str">
        <f aca="false">CONCATENATE(E2276,", ",F2276,", кв-ры: ",H2276,", агр: ",I2276,", ",W2276)</f>
        <v> Матросова, 2, кв-ры: 1, агр: , </v>
      </c>
      <c r="E2276" s="31" t="s">
        <v>330</v>
      </c>
      <c r="F2276" s="31" t="n">
        <v>2</v>
      </c>
      <c r="G2276" s="31" t="n">
        <v>1</v>
      </c>
      <c r="H2276" s="31" t="n">
        <v>1</v>
      </c>
      <c r="I2276" s="32"/>
      <c r="J2276" s="4"/>
      <c r="K2276" s="46"/>
      <c r="L2276" s="34" t="str">
        <f aca="false">IF(ISBLANK(K2276),"a","b")</f>
        <v>a</v>
      </c>
      <c r="M2276" s="34" t="str">
        <f aca="false">IF(ISBLANK(B2276),"",IF(L2276="b",K2276,IF(L2276="a","")))</f>
        <v/>
      </c>
      <c r="N2276" s="35" t="n">
        <f aca="false">IF(ISBLANK(B2276),"",IF( ISBLANK(K2276), , IF( ISBLANK(O2276), 1,) ))</f>
        <v>0</v>
      </c>
      <c r="O2276" s="44"/>
      <c r="P2276" s="37" t="str">
        <f aca="false">IF(ISBLANK(O2276),"a","b")</f>
        <v>a</v>
      </c>
      <c r="Q2276" s="34" t="str">
        <f aca="false">IF(ISBLANK(B2276),"",IF(P2276="b",O2276,IF(P2276="a","")))</f>
        <v/>
      </c>
      <c r="R2276" s="35" t="n">
        <f aca="false">IF(ISBLANK(B2276),"",IF( ISBLANK(O2276), , 1))</f>
        <v>0</v>
      </c>
      <c r="S2276" s="38" t="str">
        <f aca="true">IF(ISBLANK(B2276),"",IF( ISBLANK(K2276), "" , IF( ISBLANK(O2276), (TODAY()-K2276)/365, (O2276-K2276)/365)) )</f>
        <v/>
      </c>
      <c r="T2276" s="38" t="str">
        <f aca="false">IF(ISBLANK(B2276),"",IF( ISBLANK(K2276), "" , IF( ISBLANK(O2276), ($Z$41-K2276)/365, (O2276-K2276)/365)) )</f>
        <v/>
      </c>
      <c r="U2276" s="38" t="str">
        <f aca="true">IF(ISBLANK(B2276),"",IF( ISBLANK(O2276), "", (TODAY()-O2276)/365))</f>
        <v/>
      </c>
      <c r="V2276" s="38" t="str">
        <f aca="false">IF(ISBLANK(B2276),"",IF( ISBLANK(O2276), "", ($Z$41-O2276)/365))</f>
        <v/>
      </c>
    </row>
    <row r="2277" customFormat="false" ht="15" hidden="false" customHeight="false" outlineLevel="0" collapsed="false">
      <c r="A2277" s="1" t="n">
        <v>2281</v>
      </c>
      <c r="B2277" s="28" t="n">
        <v>1474</v>
      </c>
      <c r="C2277" s="29" t="n">
        <v>1</v>
      </c>
      <c r="D2277" s="30" t="str">
        <f aca="false">CONCATENATE(E2277,", ",F2277,", кв-ры: ",H2277,", агр: ",I2277,", ",W2277)</f>
        <v> Оборонная, 1, кв-ры: 1, агр: , </v>
      </c>
      <c r="E2277" s="31" t="s">
        <v>331</v>
      </c>
      <c r="F2277" s="31" t="n">
        <v>1</v>
      </c>
      <c r="G2277" s="31" t="n">
        <v>2</v>
      </c>
      <c r="H2277" s="31" t="n">
        <v>1</v>
      </c>
      <c r="I2277" s="32"/>
      <c r="J2277" s="4"/>
      <c r="K2277" s="46"/>
      <c r="L2277" s="34" t="str">
        <f aca="false">IF(ISBLANK(K2277),"a","b")</f>
        <v>a</v>
      </c>
      <c r="M2277" s="34" t="str">
        <f aca="false">IF(ISBLANK(B2277),"",IF(L2277="b",K2277,IF(L2277="a","")))</f>
        <v/>
      </c>
      <c r="N2277" s="35" t="n">
        <f aca="false">IF(ISBLANK(B2277),"",IF( ISBLANK(K2277), , IF( ISBLANK(O2277), 1,) ))</f>
        <v>0</v>
      </c>
      <c r="O2277" s="44"/>
      <c r="P2277" s="37" t="str">
        <f aca="false">IF(ISBLANK(O2277),"a","b")</f>
        <v>a</v>
      </c>
      <c r="Q2277" s="34" t="str">
        <f aca="false">IF(ISBLANK(B2277),"",IF(P2277="b",O2277,IF(P2277="a","")))</f>
        <v/>
      </c>
      <c r="R2277" s="35" t="n">
        <f aca="false">IF(ISBLANK(B2277),"",IF( ISBLANK(O2277), , 1))</f>
        <v>0</v>
      </c>
      <c r="S2277" s="38" t="str">
        <f aca="true">IF(ISBLANK(B2277),"",IF( ISBLANK(K2277), "" , IF( ISBLANK(O2277), (TODAY()-K2277)/365, (O2277-K2277)/365)) )</f>
        <v/>
      </c>
      <c r="T2277" s="38" t="str">
        <f aca="false">IF(ISBLANK(B2277),"",IF( ISBLANK(K2277), "" , IF( ISBLANK(O2277), ($Z$41-K2277)/365, (O2277-K2277)/365)) )</f>
        <v/>
      </c>
      <c r="U2277" s="38" t="str">
        <f aca="true">IF(ISBLANK(B2277),"",IF( ISBLANK(O2277), "", (TODAY()-O2277)/365))</f>
        <v/>
      </c>
      <c r="V2277" s="38" t="str">
        <f aca="false">IF(ISBLANK(B2277),"",IF( ISBLANK(O2277), "", ($Z$41-O2277)/365))</f>
        <v/>
      </c>
    </row>
    <row r="2278" customFormat="false" ht="15" hidden="false" customHeight="false" outlineLevel="0" collapsed="false">
      <c r="A2278" s="1" t="n">
        <v>2282</v>
      </c>
      <c r="B2278" s="28" t="n">
        <v>1475</v>
      </c>
      <c r="C2278" s="29"/>
      <c r="D2278" s="30" t="str">
        <f aca="false">CONCATENATE(E2278,", ",F2278,", кв-ры: ",H2278,", агр: ",I2278,", ",W2278)</f>
        <v>, , кв-ры: 2, агр: , </v>
      </c>
      <c r="E2278" s="31"/>
      <c r="F2278" s="31"/>
      <c r="G2278" s="31"/>
      <c r="H2278" s="31" t="n">
        <v>2</v>
      </c>
      <c r="I2278" s="32"/>
      <c r="J2278" s="4"/>
      <c r="K2278" s="46"/>
      <c r="L2278" s="34" t="str">
        <f aca="false">IF(ISBLANK(K2278),"a","b")</f>
        <v>a</v>
      </c>
      <c r="M2278" s="34" t="str">
        <f aca="false">IF(ISBLANK(B2278),"",IF(L2278="b",K2278,IF(L2278="a","")))</f>
        <v/>
      </c>
      <c r="N2278" s="35" t="n">
        <f aca="false">IF(ISBLANK(B2278),"",IF( ISBLANK(K2278), , IF( ISBLANK(O2278), 1,) ))</f>
        <v>0</v>
      </c>
      <c r="O2278" s="44"/>
      <c r="P2278" s="37" t="str">
        <f aca="false">IF(ISBLANK(O2278),"a","b")</f>
        <v>a</v>
      </c>
      <c r="Q2278" s="34" t="str">
        <f aca="false">IF(ISBLANK(B2278),"",IF(P2278="b",O2278,IF(P2278="a","")))</f>
        <v/>
      </c>
      <c r="R2278" s="35" t="n">
        <f aca="false">IF(ISBLANK(B2278),"",IF( ISBLANK(O2278), , 1))</f>
        <v>0</v>
      </c>
      <c r="S2278" s="38" t="str">
        <f aca="true">IF(ISBLANK(B2278),"",IF( ISBLANK(K2278), "" , IF( ISBLANK(O2278), (TODAY()-K2278)/365, (O2278-K2278)/365)) )</f>
        <v/>
      </c>
      <c r="T2278" s="38" t="str">
        <f aca="false">IF(ISBLANK(B2278),"",IF( ISBLANK(K2278), "" , IF( ISBLANK(O2278), ($Z$41-K2278)/365, (O2278-K2278)/365)) )</f>
        <v/>
      </c>
      <c r="U2278" s="38" t="str">
        <f aca="true">IF(ISBLANK(B2278),"",IF( ISBLANK(O2278), "", (TODAY()-O2278)/365))</f>
        <v/>
      </c>
      <c r="V2278" s="38" t="str">
        <f aca="false">IF(ISBLANK(B2278),"",IF( ISBLANK(O2278), "", ($Z$41-O2278)/365))</f>
        <v/>
      </c>
    </row>
    <row r="2279" customFormat="false" ht="15" hidden="false" customHeight="false" outlineLevel="0" collapsed="false">
      <c r="A2279" s="1" t="n">
        <v>2283</v>
      </c>
      <c r="B2279" s="28" t="n">
        <v>1476</v>
      </c>
      <c r="C2279" s="29" t="n">
        <v>1</v>
      </c>
      <c r="D2279" s="30" t="str">
        <f aca="false">CONCATENATE(E2279,", ",F2279,", кв-ры: ",H2279,", агр: ",I2279,", ",W2279)</f>
        <v> Октябрьская, 1, кв-ры: 1, агр: кв 58 хозяин выгнал из подьезда, </v>
      </c>
      <c r="E2279" s="31" t="s">
        <v>332</v>
      </c>
      <c r="F2279" s="31" t="n">
        <v>1</v>
      </c>
      <c r="G2279" s="31" t="n">
        <v>1</v>
      </c>
      <c r="H2279" s="31" t="n">
        <v>1</v>
      </c>
      <c r="I2279" s="69" t="s">
        <v>333</v>
      </c>
      <c r="J2279" s="4"/>
      <c r="K2279" s="46"/>
      <c r="L2279" s="34" t="str">
        <f aca="false">IF(ISBLANK(K2279),"a","b")</f>
        <v>a</v>
      </c>
      <c r="M2279" s="34" t="str">
        <f aca="false">IF(ISBLANK(B2279),"",IF(L2279="b",K2279,IF(L2279="a","")))</f>
        <v/>
      </c>
      <c r="N2279" s="35" t="n">
        <f aca="false">IF(ISBLANK(B2279),"",IF( ISBLANK(K2279), , IF( ISBLANK(O2279), 1,) ))</f>
        <v>0</v>
      </c>
      <c r="O2279" s="44"/>
      <c r="P2279" s="37" t="str">
        <f aca="false">IF(ISBLANK(O2279),"a","b")</f>
        <v>a</v>
      </c>
      <c r="Q2279" s="34" t="str">
        <f aca="false">IF(ISBLANK(B2279),"",IF(P2279="b",O2279,IF(P2279="a","")))</f>
        <v/>
      </c>
      <c r="R2279" s="35" t="n">
        <f aca="false">IF(ISBLANK(B2279),"",IF( ISBLANK(O2279), , 1))</f>
        <v>0</v>
      </c>
      <c r="S2279" s="38" t="str">
        <f aca="true">IF(ISBLANK(B2279),"",IF( ISBLANK(K2279), "" , IF( ISBLANK(O2279), (TODAY()-K2279)/365, (O2279-K2279)/365)) )</f>
        <v/>
      </c>
      <c r="T2279" s="38" t="str">
        <f aca="false">IF(ISBLANK(B2279),"",IF( ISBLANK(K2279), "" , IF( ISBLANK(O2279), ($Z$41-K2279)/365, (O2279-K2279)/365)) )</f>
        <v/>
      </c>
      <c r="U2279" s="38" t="str">
        <f aca="true">IF(ISBLANK(B2279),"",IF( ISBLANK(O2279), "", (TODAY()-O2279)/365))</f>
        <v/>
      </c>
      <c r="V2279" s="38" t="str">
        <f aca="false">IF(ISBLANK(B2279),"",IF( ISBLANK(O2279), "", ($Z$41-O2279)/365))</f>
        <v/>
      </c>
    </row>
    <row r="2280" customFormat="false" ht="15" hidden="false" customHeight="false" outlineLevel="0" collapsed="false">
      <c r="A2280" s="1" t="n">
        <v>2284</v>
      </c>
      <c r="B2280" s="28" t="n">
        <v>1477</v>
      </c>
      <c r="C2280" s="29" t="n">
        <v>1</v>
      </c>
      <c r="D2280" s="30" t="str">
        <f aca="false">CONCATENATE(E2280,", ",F2280,", кв-ры: ",H2280,", агр: ",I2280,", ",W2280)</f>
        <v> Репина, 1, кв-ры: 1, агр: , </v>
      </c>
      <c r="E2280" s="31" t="s">
        <v>334</v>
      </c>
      <c r="F2280" s="31" t="n">
        <v>1</v>
      </c>
      <c r="G2280" s="31" t="n">
        <v>1</v>
      </c>
      <c r="H2280" s="31" t="n">
        <v>1</v>
      </c>
      <c r="I2280" s="32"/>
      <c r="J2280" s="4"/>
      <c r="K2280" s="46"/>
      <c r="L2280" s="34" t="str">
        <f aca="false">IF(ISBLANK(K2280),"a","b")</f>
        <v>a</v>
      </c>
      <c r="M2280" s="34" t="str">
        <f aca="false">IF(ISBLANK(B2280),"",IF(L2280="b",K2280,IF(L2280="a","")))</f>
        <v/>
      </c>
      <c r="N2280" s="35" t="n">
        <f aca="false">IF(ISBLANK(B2280),"",IF( ISBLANK(K2280), , IF( ISBLANK(O2280), 1,) ))</f>
        <v>0</v>
      </c>
      <c r="O2280" s="44"/>
      <c r="P2280" s="37" t="str">
        <f aca="false">IF(ISBLANK(O2280),"a","b")</f>
        <v>a</v>
      </c>
      <c r="Q2280" s="34" t="str">
        <f aca="false">IF(ISBLANK(B2280),"",IF(P2280="b",O2280,IF(P2280="a","")))</f>
        <v/>
      </c>
      <c r="R2280" s="35" t="n">
        <f aca="false">IF(ISBLANK(B2280),"",IF( ISBLANK(O2280), , 1))</f>
        <v>0</v>
      </c>
      <c r="S2280" s="38" t="str">
        <f aca="true">IF(ISBLANK(B2280),"",IF( ISBLANK(K2280), "" , IF( ISBLANK(O2280), (TODAY()-K2280)/365, (O2280-K2280)/365)) )</f>
        <v/>
      </c>
      <c r="T2280" s="38" t="str">
        <f aca="false">IF(ISBLANK(B2280),"",IF( ISBLANK(K2280), "" , IF( ISBLANK(O2280), ($Z$41-K2280)/365, (O2280-K2280)/365)) )</f>
        <v/>
      </c>
      <c r="U2280" s="38" t="str">
        <f aca="true">IF(ISBLANK(B2280),"",IF( ISBLANK(O2280), "", (TODAY()-O2280)/365))</f>
        <v/>
      </c>
      <c r="V2280" s="38" t="str">
        <f aca="false">IF(ISBLANK(B2280),"",IF( ISBLANK(O2280), "", ($Z$41-O2280)/365))</f>
        <v/>
      </c>
    </row>
    <row r="2281" customFormat="false" ht="15" hidden="false" customHeight="false" outlineLevel="0" collapsed="false">
      <c r="A2281" s="1" t="n">
        <v>2285</v>
      </c>
      <c r="B2281" s="28" t="n">
        <v>1478</v>
      </c>
      <c r="C2281" s="29" t="n">
        <v>2</v>
      </c>
      <c r="D2281" s="30" t="str">
        <f aca="false">CONCATENATE(E2281,", ",F2281,", кв-ры: ",H2281,", агр: ",I2281,", ",W2281)</f>
        <v> Репина, 3, кв-ры: 1, агр: , </v>
      </c>
      <c r="E2281" s="31" t="s">
        <v>334</v>
      </c>
      <c r="F2281" s="31" t="n">
        <v>3</v>
      </c>
      <c r="G2281" s="31" t="n">
        <v>2</v>
      </c>
      <c r="H2281" s="31" t="n">
        <v>1</v>
      </c>
      <c r="I2281" s="32"/>
      <c r="J2281" s="4"/>
      <c r="K2281" s="46"/>
      <c r="L2281" s="34" t="str">
        <f aca="false">IF(ISBLANK(K2281),"a","b")</f>
        <v>a</v>
      </c>
      <c r="M2281" s="34" t="str">
        <f aca="false">IF(ISBLANK(B2281),"",IF(L2281="b",K2281,IF(L2281="a","")))</f>
        <v/>
      </c>
      <c r="N2281" s="35" t="n">
        <f aca="false">IF(ISBLANK(B2281),"",IF( ISBLANK(K2281), , IF( ISBLANK(O2281), 1,) ))</f>
        <v>0</v>
      </c>
      <c r="O2281" s="44"/>
      <c r="P2281" s="37" t="str">
        <f aca="false">IF(ISBLANK(O2281),"a","b")</f>
        <v>a</v>
      </c>
      <c r="Q2281" s="34" t="str">
        <f aca="false">IF(ISBLANK(B2281),"",IF(P2281="b",O2281,IF(P2281="a","")))</f>
        <v/>
      </c>
      <c r="R2281" s="35" t="n">
        <f aca="false">IF(ISBLANK(B2281),"",IF( ISBLANK(O2281), , 1))</f>
        <v>0</v>
      </c>
      <c r="S2281" s="38" t="str">
        <f aca="true">IF(ISBLANK(B2281),"",IF( ISBLANK(K2281), "" , IF( ISBLANK(O2281), (TODAY()-K2281)/365, (O2281-K2281)/365)) )</f>
        <v/>
      </c>
      <c r="T2281" s="38" t="str">
        <f aca="false">IF(ISBLANK(B2281),"",IF( ISBLANK(K2281), "" , IF( ISBLANK(O2281), ($Z$41-K2281)/365, (O2281-K2281)/365)) )</f>
        <v/>
      </c>
      <c r="U2281" s="38" t="str">
        <f aca="true">IF(ISBLANK(B2281),"",IF( ISBLANK(O2281), "", (TODAY()-O2281)/365))</f>
        <v/>
      </c>
      <c r="V2281" s="38" t="str">
        <f aca="false">IF(ISBLANK(B2281),"",IF( ISBLANK(O2281), "", ($Z$41-O2281)/365))</f>
        <v/>
      </c>
    </row>
    <row r="2282" customFormat="false" ht="15" hidden="false" customHeight="false" outlineLevel="0" collapsed="false">
      <c r="A2282" s="1" t="n">
        <v>2286</v>
      </c>
      <c r="B2282" s="28" t="n">
        <v>1479</v>
      </c>
      <c r="C2282" s="29"/>
      <c r="D2282" s="30" t="str">
        <f aca="false">CONCATENATE(E2282,", ",F2282,", кв-ры: ",H2282,", агр: ",I2282,", ",W2282)</f>
        <v>, , кв-ры: 2, агр: , </v>
      </c>
      <c r="E2282" s="31"/>
      <c r="F2282" s="31"/>
      <c r="G2282" s="31"/>
      <c r="H2282" s="31" t="n">
        <v>2</v>
      </c>
      <c r="I2282" s="32"/>
      <c r="J2282" s="4"/>
      <c r="K2282" s="46"/>
      <c r="L2282" s="34" t="str">
        <f aca="false">IF(ISBLANK(K2282),"a","b")</f>
        <v>a</v>
      </c>
      <c r="M2282" s="34" t="str">
        <f aca="false">IF(ISBLANK(B2282),"",IF(L2282="b",K2282,IF(L2282="a","")))</f>
        <v/>
      </c>
      <c r="N2282" s="35" t="n">
        <f aca="false">IF(ISBLANK(B2282),"",IF( ISBLANK(K2282), , IF( ISBLANK(O2282), 1,) ))</f>
        <v>0</v>
      </c>
      <c r="O2282" s="44"/>
      <c r="P2282" s="37" t="str">
        <f aca="false">IF(ISBLANK(O2282),"a","b")</f>
        <v>a</v>
      </c>
      <c r="Q2282" s="34" t="str">
        <f aca="false">IF(ISBLANK(B2282),"",IF(P2282="b",O2282,IF(P2282="a","")))</f>
        <v/>
      </c>
      <c r="R2282" s="35" t="n">
        <f aca="false">IF(ISBLANK(B2282),"",IF( ISBLANK(O2282), , 1))</f>
        <v>0</v>
      </c>
      <c r="S2282" s="38" t="str">
        <f aca="true">IF(ISBLANK(B2282),"",IF( ISBLANK(K2282), "" , IF( ISBLANK(O2282), (TODAY()-K2282)/365, (O2282-K2282)/365)) )</f>
        <v/>
      </c>
      <c r="T2282" s="38" t="str">
        <f aca="false">IF(ISBLANK(B2282),"",IF( ISBLANK(K2282), "" , IF( ISBLANK(O2282), ($Z$41-K2282)/365, (O2282-K2282)/365)) )</f>
        <v/>
      </c>
      <c r="U2282" s="38" t="str">
        <f aca="true">IF(ISBLANK(B2282),"",IF( ISBLANK(O2282), "", (TODAY()-O2282)/365))</f>
        <v/>
      </c>
      <c r="V2282" s="38" t="str">
        <f aca="false">IF(ISBLANK(B2282),"",IF( ISBLANK(O2282), "", ($Z$41-O2282)/365))</f>
        <v/>
      </c>
    </row>
    <row r="2283" customFormat="false" ht="15" hidden="false" customHeight="false" outlineLevel="0" collapsed="false">
      <c r="A2283" s="1" t="n">
        <v>2287</v>
      </c>
      <c r="B2283" s="28" t="n">
        <v>1480</v>
      </c>
      <c r="C2283" s="29" t="n">
        <v>3</v>
      </c>
      <c r="D2283" s="30" t="str">
        <f aca="false">CONCATENATE(E2283,", ",F2283,", кв-ры: ",H2283,", агр: ",I2283,", ",W2283)</f>
        <v> Репина, 5, кв-ры: 1, агр: , </v>
      </c>
      <c r="E2283" s="31" t="s">
        <v>334</v>
      </c>
      <c r="F2283" s="31" t="n">
        <v>5</v>
      </c>
      <c r="G2283" s="31" t="n">
        <v>2</v>
      </c>
      <c r="H2283" s="31" t="n">
        <v>1</v>
      </c>
      <c r="I2283" s="32"/>
      <c r="J2283" s="4"/>
      <c r="K2283" s="46"/>
      <c r="L2283" s="34" t="str">
        <f aca="false">IF(ISBLANK(K2283),"a","b")</f>
        <v>a</v>
      </c>
      <c r="M2283" s="34" t="str">
        <f aca="false">IF(ISBLANK(B2283),"",IF(L2283="b",K2283,IF(L2283="a","")))</f>
        <v/>
      </c>
      <c r="N2283" s="35" t="n">
        <f aca="false">IF(ISBLANK(B2283),"",IF( ISBLANK(K2283), , IF( ISBLANK(O2283), 1,) ))</f>
        <v>0</v>
      </c>
      <c r="O2283" s="44"/>
      <c r="P2283" s="37" t="str">
        <f aca="false">IF(ISBLANK(O2283),"a","b")</f>
        <v>a</v>
      </c>
      <c r="Q2283" s="34" t="str">
        <f aca="false">IF(ISBLANK(B2283),"",IF(P2283="b",O2283,IF(P2283="a","")))</f>
        <v/>
      </c>
      <c r="R2283" s="35" t="n">
        <f aca="false">IF(ISBLANK(B2283),"",IF( ISBLANK(O2283), , 1))</f>
        <v>0</v>
      </c>
      <c r="S2283" s="38" t="str">
        <f aca="true">IF(ISBLANK(B2283),"",IF( ISBLANK(K2283), "" , IF( ISBLANK(O2283), (TODAY()-K2283)/365, (O2283-K2283)/365)) )</f>
        <v/>
      </c>
      <c r="T2283" s="38" t="str">
        <f aca="false">IF(ISBLANK(B2283),"",IF( ISBLANK(K2283), "" , IF( ISBLANK(O2283), ($Z$41-K2283)/365, (O2283-K2283)/365)) )</f>
        <v/>
      </c>
      <c r="U2283" s="38" t="str">
        <f aca="true">IF(ISBLANK(B2283),"",IF( ISBLANK(O2283), "", (TODAY()-O2283)/365))</f>
        <v/>
      </c>
      <c r="V2283" s="38" t="str">
        <f aca="false">IF(ISBLANK(B2283),"",IF( ISBLANK(O2283), "", ($Z$41-O2283)/365))</f>
        <v/>
      </c>
    </row>
    <row r="2284" customFormat="false" ht="15" hidden="false" customHeight="false" outlineLevel="0" collapsed="false">
      <c r="A2284" s="1" t="n">
        <v>2288</v>
      </c>
      <c r="B2284" s="28" t="n">
        <v>1481</v>
      </c>
      <c r="C2284" s="29"/>
      <c r="D2284" s="30" t="str">
        <f aca="false">CONCATENATE(E2284,", ",F2284,", кв-ры: ",H2284,", агр: ",I2284,", ",W2284)</f>
        <v>, , кв-ры: 2, агр: , </v>
      </c>
      <c r="E2284" s="31"/>
      <c r="F2284" s="31"/>
      <c r="G2284" s="31"/>
      <c r="H2284" s="31" t="n">
        <v>2</v>
      </c>
      <c r="I2284" s="32"/>
      <c r="J2284" s="4"/>
      <c r="K2284" s="46"/>
      <c r="L2284" s="34" t="str">
        <f aca="false">IF(ISBLANK(K2284),"a","b")</f>
        <v>a</v>
      </c>
      <c r="M2284" s="34" t="str">
        <f aca="false">IF(ISBLANK(B2284),"",IF(L2284="b",K2284,IF(L2284="a","")))</f>
        <v/>
      </c>
      <c r="N2284" s="35" t="n">
        <f aca="false">IF(ISBLANK(B2284),"",IF( ISBLANK(K2284), , IF( ISBLANK(O2284), 1,) ))</f>
        <v>0</v>
      </c>
      <c r="O2284" s="44"/>
      <c r="P2284" s="37" t="str">
        <f aca="false">IF(ISBLANK(O2284),"a","b")</f>
        <v>a</v>
      </c>
      <c r="Q2284" s="34" t="str">
        <f aca="false">IF(ISBLANK(B2284),"",IF(P2284="b",O2284,IF(P2284="a","")))</f>
        <v/>
      </c>
      <c r="R2284" s="35" t="n">
        <f aca="false">IF(ISBLANK(B2284),"",IF( ISBLANK(O2284), , 1))</f>
        <v>0</v>
      </c>
      <c r="S2284" s="38" t="str">
        <f aca="true">IF(ISBLANK(B2284),"",IF( ISBLANK(K2284), "" , IF( ISBLANK(O2284), (TODAY()-K2284)/365, (O2284-K2284)/365)) )</f>
        <v/>
      </c>
      <c r="T2284" s="38" t="str">
        <f aca="false">IF(ISBLANK(B2284),"",IF( ISBLANK(K2284), "" , IF( ISBLANK(O2284), ($Z$41-K2284)/365, (O2284-K2284)/365)) )</f>
        <v/>
      </c>
      <c r="U2284" s="38" t="str">
        <f aca="true">IF(ISBLANK(B2284),"",IF( ISBLANK(O2284), "", (TODAY()-O2284)/365))</f>
        <v/>
      </c>
      <c r="V2284" s="38" t="str">
        <f aca="false">IF(ISBLANK(B2284),"",IF( ISBLANK(O2284), "", ($Z$41-O2284)/365))</f>
        <v/>
      </c>
    </row>
    <row r="2285" customFormat="false" ht="15" hidden="false" customHeight="false" outlineLevel="0" collapsed="false">
      <c r="A2285" s="1" t="n">
        <v>2289</v>
      </c>
      <c r="B2285" s="28" t="n">
        <v>1482</v>
      </c>
      <c r="C2285" s="29" t="n">
        <v>4</v>
      </c>
      <c r="D2285" s="30" t="str">
        <f aca="false">CONCATENATE(E2285,", ",F2285,", кв-ры: ",H2285,", агр: ",I2285,", ",W2285)</f>
        <v> Репина, 4, кв-ры: 1, агр: , </v>
      </c>
      <c r="E2285" s="31" t="s">
        <v>334</v>
      </c>
      <c r="F2285" s="31" t="n">
        <v>4</v>
      </c>
      <c r="G2285" s="31" t="n">
        <v>1</v>
      </c>
      <c r="H2285" s="31" t="n">
        <v>1</v>
      </c>
      <c r="I2285" s="32"/>
      <c r="J2285" s="4"/>
      <c r="K2285" s="46"/>
      <c r="L2285" s="34" t="str">
        <f aca="false">IF(ISBLANK(K2285),"a","b")</f>
        <v>a</v>
      </c>
      <c r="M2285" s="34" t="str">
        <f aca="false">IF(ISBLANK(B2285),"",IF(L2285="b",K2285,IF(L2285="a","")))</f>
        <v/>
      </c>
      <c r="N2285" s="35" t="n">
        <f aca="false">IF(ISBLANK(B2285),"",IF( ISBLANK(K2285), , IF( ISBLANK(O2285), 1,) ))</f>
        <v>0</v>
      </c>
      <c r="O2285" s="44"/>
      <c r="P2285" s="37" t="str">
        <f aca="false">IF(ISBLANK(O2285),"a","b")</f>
        <v>a</v>
      </c>
      <c r="Q2285" s="34" t="str">
        <f aca="false">IF(ISBLANK(B2285),"",IF(P2285="b",O2285,IF(P2285="a","")))</f>
        <v/>
      </c>
      <c r="R2285" s="35" t="n">
        <f aca="false">IF(ISBLANK(B2285),"",IF( ISBLANK(O2285), , 1))</f>
        <v>0</v>
      </c>
      <c r="S2285" s="38" t="str">
        <f aca="true">IF(ISBLANK(B2285),"",IF( ISBLANK(K2285), "" , IF( ISBLANK(O2285), (TODAY()-K2285)/365, (O2285-K2285)/365)) )</f>
        <v/>
      </c>
      <c r="T2285" s="38" t="str">
        <f aca="false">IF(ISBLANK(B2285),"",IF( ISBLANK(K2285), "" , IF( ISBLANK(O2285), ($Z$41-K2285)/365, (O2285-K2285)/365)) )</f>
        <v/>
      </c>
      <c r="U2285" s="38" t="str">
        <f aca="true">IF(ISBLANK(B2285),"",IF( ISBLANK(O2285), "", (TODAY()-O2285)/365))</f>
        <v/>
      </c>
      <c r="V2285" s="38" t="str">
        <f aca="false">IF(ISBLANK(B2285),"",IF( ISBLANK(O2285), "", ($Z$41-O2285)/365))</f>
        <v/>
      </c>
    </row>
    <row r="2286" customFormat="false" ht="15" hidden="false" customHeight="false" outlineLevel="0" collapsed="false">
      <c r="A2286" s="1" t="n">
        <v>2290</v>
      </c>
      <c r="B2286" s="28" t="n">
        <v>1483</v>
      </c>
      <c r="C2286" s="29" t="n">
        <v>5</v>
      </c>
      <c r="D2286" s="30" t="str">
        <f aca="false">CONCATENATE(E2286,", ",F2286,", кв-ры: ",H2286,", агр: ",I2286,", ",W2286)</f>
        <v> Репина, 6, кв-ры: 1, агр: , </v>
      </c>
      <c r="E2286" s="31" t="s">
        <v>334</v>
      </c>
      <c r="F2286" s="31" t="n">
        <v>6</v>
      </c>
      <c r="G2286" s="31" t="n">
        <v>1</v>
      </c>
      <c r="H2286" s="31" t="n">
        <v>1</v>
      </c>
      <c r="I2286" s="32"/>
      <c r="J2286" s="4"/>
      <c r="K2286" s="46"/>
      <c r="L2286" s="34" t="str">
        <f aca="false">IF(ISBLANK(K2286),"a","b")</f>
        <v>a</v>
      </c>
      <c r="M2286" s="34" t="str">
        <f aca="false">IF(ISBLANK(B2286),"",IF(L2286="b",K2286,IF(L2286="a","")))</f>
        <v/>
      </c>
      <c r="N2286" s="35" t="n">
        <f aca="false">IF(ISBLANK(B2286),"",IF( ISBLANK(K2286), , IF( ISBLANK(O2286), 1,) ))</f>
        <v>0</v>
      </c>
      <c r="O2286" s="44"/>
      <c r="P2286" s="37" t="str">
        <f aca="false">IF(ISBLANK(O2286),"a","b")</f>
        <v>a</v>
      </c>
      <c r="Q2286" s="34" t="str">
        <f aca="false">IF(ISBLANK(B2286),"",IF(P2286="b",O2286,IF(P2286="a","")))</f>
        <v/>
      </c>
      <c r="R2286" s="35" t="n">
        <f aca="false">IF(ISBLANK(B2286),"",IF( ISBLANK(O2286), , 1))</f>
        <v>0</v>
      </c>
      <c r="S2286" s="38" t="str">
        <f aca="true">IF(ISBLANK(B2286),"",IF( ISBLANK(K2286), "" , IF( ISBLANK(O2286), (TODAY()-K2286)/365, (O2286-K2286)/365)) )</f>
        <v/>
      </c>
      <c r="T2286" s="38" t="str">
        <f aca="false">IF(ISBLANK(B2286),"",IF( ISBLANK(K2286), "" , IF( ISBLANK(O2286), ($Z$41-K2286)/365, (O2286-K2286)/365)) )</f>
        <v/>
      </c>
      <c r="U2286" s="38" t="str">
        <f aca="true">IF(ISBLANK(B2286),"",IF( ISBLANK(O2286), "", (TODAY()-O2286)/365))</f>
        <v/>
      </c>
      <c r="V2286" s="38" t="str">
        <f aca="false">IF(ISBLANK(B2286),"",IF( ISBLANK(O2286), "", ($Z$41-O2286)/365))</f>
        <v/>
      </c>
    </row>
    <row r="2287" customFormat="false" ht="15" hidden="false" customHeight="false" outlineLevel="0" collapsed="false">
      <c r="A2287" s="1" t="n">
        <v>2291</v>
      </c>
      <c r="B2287" s="28" t="n">
        <v>1484</v>
      </c>
      <c r="C2287" s="29" t="n">
        <v>6</v>
      </c>
      <c r="D2287" s="30" t="str">
        <f aca="false">CONCATENATE(E2287,", ",F2287,", кв-ры: ",H2287,", агр: ",I2287,", ",W2287)</f>
        <v> Репина, 23, кв-ры: 1, агр: , </v>
      </c>
      <c r="E2287" s="31" t="s">
        <v>334</v>
      </c>
      <c r="F2287" s="31" t="n">
        <v>23</v>
      </c>
      <c r="G2287" s="31" t="n">
        <v>1</v>
      </c>
      <c r="H2287" s="31" t="n">
        <v>1</v>
      </c>
      <c r="I2287" s="32"/>
      <c r="J2287" s="4"/>
      <c r="K2287" s="46"/>
      <c r="L2287" s="34" t="str">
        <f aca="false">IF(ISBLANK(K2287),"a","b")</f>
        <v>a</v>
      </c>
      <c r="M2287" s="34" t="str">
        <f aca="false">IF(ISBLANK(B2287),"",IF(L2287="b",K2287,IF(L2287="a","")))</f>
        <v/>
      </c>
      <c r="N2287" s="35" t="n">
        <f aca="false">IF(ISBLANK(B2287),"",IF( ISBLANK(K2287), , IF( ISBLANK(O2287), 1,) ))</f>
        <v>0</v>
      </c>
      <c r="O2287" s="44"/>
      <c r="P2287" s="37" t="str">
        <f aca="false">IF(ISBLANK(O2287),"a","b")</f>
        <v>a</v>
      </c>
      <c r="Q2287" s="34" t="str">
        <f aca="false">IF(ISBLANK(B2287),"",IF(P2287="b",O2287,IF(P2287="a","")))</f>
        <v/>
      </c>
      <c r="R2287" s="35" t="n">
        <f aca="false">IF(ISBLANK(B2287),"",IF( ISBLANK(O2287), , 1))</f>
        <v>0</v>
      </c>
      <c r="S2287" s="38" t="str">
        <f aca="true">IF(ISBLANK(B2287),"",IF( ISBLANK(K2287), "" , IF( ISBLANK(O2287), (TODAY()-K2287)/365, (O2287-K2287)/365)) )</f>
        <v/>
      </c>
      <c r="T2287" s="38" t="str">
        <f aca="false">IF(ISBLANK(B2287),"",IF( ISBLANK(K2287), "" , IF( ISBLANK(O2287), ($Z$41-K2287)/365, (O2287-K2287)/365)) )</f>
        <v/>
      </c>
      <c r="U2287" s="38" t="str">
        <f aca="true">IF(ISBLANK(B2287),"",IF( ISBLANK(O2287), "", (TODAY()-O2287)/365))</f>
        <v/>
      </c>
      <c r="V2287" s="38" t="str">
        <f aca="false">IF(ISBLANK(B2287),"",IF( ISBLANK(O2287), "", ($Z$41-O2287)/365))</f>
        <v/>
      </c>
    </row>
    <row r="2288" customFormat="false" ht="15" hidden="false" customHeight="false" outlineLevel="0" collapsed="false">
      <c r="A2288" s="1" t="n">
        <v>2292</v>
      </c>
      <c r="B2288" s="28" t="n">
        <v>1485</v>
      </c>
      <c r="C2288" s="29" t="n">
        <v>1</v>
      </c>
      <c r="D2288" s="30" t="str">
        <f aca="false">CONCATENATE(E2288,", ",F2288,", кв-ры: ",H2288,", агр: ",I2288,", ",W2288)</f>
        <v> Набережная, 5, кв-ры: 1, агр: вся улица, </v>
      </c>
      <c r="E2288" s="31" t="s">
        <v>335</v>
      </c>
      <c r="F2288" s="31" t="n">
        <v>5</v>
      </c>
      <c r="G2288" s="31" t="n">
        <v>1</v>
      </c>
      <c r="H2288" s="31" t="n">
        <v>1</v>
      </c>
      <c r="I2288" s="32" t="s">
        <v>336</v>
      </c>
      <c r="J2288" s="4"/>
      <c r="K2288" s="46"/>
      <c r="L2288" s="34" t="str">
        <f aca="false">IF(ISBLANK(K2288),"a","b")</f>
        <v>a</v>
      </c>
      <c r="M2288" s="34" t="str">
        <f aca="false">IF(ISBLANK(B2288),"",IF(L2288="b",K2288,IF(L2288="a","")))</f>
        <v/>
      </c>
      <c r="N2288" s="35" t="n">
        <f aca="false">IF(ISBLANK(B2288),"",IF( ISBLANK(K2288), , IF( ISBLANK(O2288), 1,) ))</f>
        <v>0</v>
      </c>
      <c r="O2288" s="44"/>
      <c r="P2288" s="37" t="str">
        <f aca="false">IF(ISBLANK(O2288),"a","b")</f>
        <v>a</v>
      </c>
      <c r="Q2288" s="34" t="str">
        <f aca="false">IF(ISBLANK(B2288),"",IF(P2288="b",O2288,IF(P2288="a","")))</f>
        <v/>
      </c>
      <c r="R2288" s="35" t="n">
        <f aca="false">IF(ISBLANK(B2288),"",IF( ISBLANK(O2288), , 1))</f>
        <v>0</v>
      </c>
      <c r="S2288" s="38" t="str">
        <f aca="true">IF(ISBLANK(B2288),"",IF( ISBLANK(K2288), "" , IF( ISBLANK(O2288), (TODAY()-K2288)/365, (O2288-K2288)/365)) )</f>
        <v/>
      </c>
      <c r="T2288" s="38" t="str">
        <f aca="false">IF(ISBLANK(B2288),"",IF( ISBLANK(K2288), "" , IF( ISBLANK(O2288), ($Z$41-K2288)/365, (O2288-K2288)/365)) )</f>
        <v/>
      </c>
      <c r="U2288" s="38" t="str">
        <f aca="true">IF(ISBLANK(B2288),"",IF( ISBLANK(O2288), "", (TODAY()-O2288)/365))</f>
        <v/>
      </c>
      <c r="V2288" s="38" t="str">
        <f aca="false">IF(ISBLANK(B2288),"",IF( ISBLANK(O2288), "", ($Z$41-O2288)/365))</f>
        <v/>
      </c>
    </row>
    <row r="2289" customFormat="false" ht="15" hidden="false" customHeight="false" outlineLevel="0" collapsed="false">
      <c r="A2289" s="1" t="n">
        <v>2293</v>
      </c>
      <c r="B2289" s="28" t="n">
        <v>1486</v>
      </c>
      <c r="C2289" s="29" t="n">
        <v>2</v>
      </c>
      <c r="D2289" s="30" t="str">
        <f aca="false">CONCATENATE(E2289,", ",F2289,", кв-ры: ",H2289,", агр: ",I2289,", ",W2289)</f>
        <v> Набережная, 7, кв-ры: 1, агр: вся улица, </v>
      </c>
      <c r="E2289" s="31" t="s">
        <v>335</v>
      </c>
      <c r="F2289" s="31" t="n">
        <v>7</v>
      </c>
      <c r="G2289" s="31" t="n">
        <v>8</v>
      </c>
      <c r="H2289" s="31" t="n">
        <v>1</v>
      </c>
      <c r="I2289" s="32" t="s">
        <v>336</v>
      </c>
      <c r="J2289" s="4"/>
      <c r="K2289" s="46"/>
      <c r="L2289" s="34" t="str">
        <f aca="false">IF(ISBLANK(K2289),"a","b")</f>
        <v>a</v>
      </c>
      <c r="M2289" s="34" t="str">
        <f aca="false">IF(ISBLANK(B2289),"",IF(L2289="b",K2289,IF(L2289="a","")))</f>
        <v/>
      </c>
      <c r="N2289" s="35" t="n">
        <f aca="false">IF(ISBLANK(B2289),"",IF( ISBLANK(K2289), , IF( ISBLANK(O2289), 1,) ))</f>
        <v>0</v>
      </c>
      <c r="O2289" s="44"/>
      <c r="P2289" s="37" t="str">
        <f aca="false">IF(ISBLANK(O2289),"a","b")</f>
        <v>a</v>
      </c>
      <c r="Q2289" s="34" t="str">
        <f aca="false">IF(ISBLANK(B2289),"",IF(P2289="b",O2289,IF(P2289="a","")))</f>
        <v/>
      </c>
      <c r="R2289" s="35" t="n">
        <f aca="false">IF(ISBLANK(B2289),"",IF( ISBLANK(O2289), , 1))</f>
        <v>0</v>
      </c>
      <c r="S2289" s="38" t="str">
        <f aca="true">IF(ISBLANK(B2289),"",IF( ISBLANK(K2289), "" , IF( ISBLANK(O2289), (TODAY()-K2289)/365, (O2289-K2289)/365)) )</f>
        <v/>
      </c>
      <c r="T2289" s="38" t="str">
        <f aca="false">IF(ISBLANK(B2289),"",IF( ISBLANK(K2289), "" , IF( ISBLANK(O2289), ($Z$41-K2289)/365, (O2289-K2289)/365)) )</f>
        <v/>
      </c>
      <c r="U2289" s="38" t="str">
        <f aca="true">IF(ISBLANK(B2289),"",IF( ISBLANK(O2289), "", (TODAY()-O2289)/365))</f>
        <v/>
      </c>
      <c r="V2289" s="38" t="str">
        <f aca="false">IF(ISBLANK(B2289),"",IF( ISBLANK(O2289), "", ($Z$41-O2289)/365))</f>
        <v/>
      </c>
    </row>
    <row r="2290" customFormat="false" ht="15" hidden="false" customHeight="false" outlineLevel="0" collapsed="false">
      <c r="A2290" s="1" t="n">
        <v>2294</v>
      </c>
      <c r="B2290" s="28" t="n">
        <v>1487</v>
      </c>
      <c r="C2290" s="29"/>
      <c r="D2290" s="30" t="str">
        <f aca="false">CONCATENATE(E2290,", ",F2290,", кв-ры: ",H2290,", агр: ",I2290,", ",W2290)</f>
        <v>, , кв-ры: 2, агр: , </v>
      </c>
      <c r="E2290" s="31"/>
      <c r="F2290" s="31"/>
      <c r="G2290" s="31"/>
      <c r="H2290" s="31" t="n">
        <v>2</v>
      </c>
      <c r="I2290" s="32"/>
      <c r="J2290" s="4"/>
      <c r="K2290" s="46"/>
      <c r="L2290" s="34" t="str">
        <f aca="false">IF(ISBLANK(K2290),"a","b")</f>
        <v>a</v>
      </c>
      <c r="M2290" s="34" t="str">
        <f aca="false">IF(ISBLANK(B2290),"",IF(L2290="b",K2290,IF(L2290="a","")))</f>
        <v/>
      </c>
      <c r="N2290" s="35" t="n">
        <f aca="false">IF(ISBLANK(B2290),"",IF( ISBLANK(K2290), , IF( ISBLANK(O2290), 1,) ))</f>
        <v>0</v>
      </c>
      <c r="O2290" s="44"/>
      <c r="P2290" s="37" t="str">
        <f aca="false">IF(ISBLANK(O2290),"a","b")</f>
        <v>a</v>
      </c>
      <c r="Q2290" s="34" t="str">
        <f aca="false">IF(ISBLANK(B2290),"",IF(P2290="b",O2290,IF(P2290="a","")))</f>
        <v/>
      </c>
      <c r="R2290" s="35" t="n">
        <f aca="false">IF(ISBLANK(B2290),"",IF( ISBLANK(O2290), , 1))</f>
        <v>0</v>
      </c>
      <c r="S2290" s="38" t="str">
        <f aca="true">IF(ISBLANK(B2290),"",IF( ISBLANK(K2290), "" , IF( ISBLANK(O2290), (TODAY()-K2290)/365, (O2290-K2290)/365)) )</f>
        <v/>
      </c>
      <c r="T2290" s="38" t="str">
        <f aca="false">IF(ISBLANK(B2290),"",IF( ISBLANK(K2290), "" , IF( ISBLANK(O2290), ($Z$41-K2290)/365, (O2290-K2290)/365)) )</f>
        <v/>
      </c>
      <c r="U2290" s="38" t="str">
        <f aca="true">IF(ISBLANK(B2290),"",IF( ISBLANK(O2290), "", (TODAY()-O2290)/365))</f>
        <v/>
      </c>
      <c r="V2290" s="38" t="str">
        <f aca="false">IF(ISBLANK(B2290),"",IF( ISBLANK(O2290), "", ($Z$41-O2290)/365))</f>
        <v/>
      </c>
    </row>
    <row r="2291" customFormat="false" ht="15" hidden="false" customHeight="false" outlineLevel="0" collapsed="false">
      <c r="A2291" s="1" t="n">
        <v>2295</v>
      </c>
      <c r="B2291" s="28" t="n">
        <v>1488</v>
      </c>
      <c r="C2291" s="29"/>
      <c r="D2291" s="30" t="str">
        <f aca="false">CONCATENATE(E2291,", ",F2291,", кв-ры: ",H2291,", агр: ",I2291,", ",W2291)</f>
        <v>, , кв-ры: 3, агр: , </v>
      </c>
      <c r="E2291" s="31"/>
      <c r="F2291" s="31"/>
      <c r="G2291" s="31"/>
      <c r="H2291" s="31" t="n">
        <v>3</v>
      </c>
      <c r="I2291" s="32"/>
      <c r="J2291" s="4"/>
      <c r="K2291" s="46"/>
      <c r="L2291" s="34" t="str">
        <f aca="false">IF(ISBLANK(K2291),"a","b")</f>
        <v>a</v>
      </c>
      <c r="M2291" s="34" t="str">
        <f aca="false">IF(ISBLANK(B2291),"",IF(L2291="b",K2291,IF(L2291="a","")))</f>
        <v/>
      </c>
      <c r="N2291" s="35" t="n">
        <f aca="false">IF(ISBLANK(B2291),"",IF( ISBLANK(K2291), , IF( ISBLANK(O2291), 1,) ))</f>
        <v>0</v>
      </c>
      <c r="O2291" s="44"/>
      <c r="P2291" s="37" t="str">
        <f aca="false">IF(ISBLANK(O2291),"a","b")</f>
        <v>a</v>
      </c>
      <c r="Q2291" s="34" t="str">
        <f aca="false">IF(ISBLANK(B2291),"",IF(P2291="b",O2291,IF(P2291="a","")))</f>
        <v/>
      </c>
      <c r="R2291" s="35" t="n">
        <f aca="false">IF(ISBLANK(B2291),"",IF( ISBLANK(O2291), , 1))</f>
        <v>0</v>
      </c>
      <c r="S2291" s="38" t="str">
        <f aca="true">IF(ISBLANK(B2291),"",IF( ISBLANK(K2291), "" , IF( ISBLANK(O2291), (TODAY()-K2291)/365, (O2291-K2291)/365)) )</f>
        <v/>
      </c>
      <c r="T2291" s="38" t="str">
        <f aca="false">IF(ISBLANK(B2291),"",IF( ISBLANK(K2291), "" , IF( ISBLANK(O2291), ($Z$41-K2291)/365, (O2291-K2291)/365)) )</f>
        <v/>
      </c>
      <c r="U2291" s="38" t="str">
        <f aca="true">IF(ISBLANK(B2291),"",IF( ISBLANK(O2291), "", (TODAY()-O2291)/365))</f>
        <v/>
      </c>
      <c r="V2291" s="38" t="str">
        <f aca="false">IF(ISBLANK(B2291),"",IF( ISBLANK(O2291), "", ($Z$41-O2291)/365))</f>
        <v/>
      </c>
    </row>
    <row r="2292" customFormat="false" ht="15" hidden="false" customHeight="false" outlineLevel="0" collapsed="false">
      <c r="A2292" s="1" t="n">
        <v>2296</v>
      </c>
      <c r="B2292" s="28" t="n">
        <v>1489</v>
      </c>
      <c r="C2292" s="29"/>
      <c r="D2292" s="30" t="str">
        <f aca="false">CONCATENATE(E2292,", ",F2292,", кв-ры: ",H2292,", агр: ",I2292,", ",W2292)</f>
        <v>, , кв-ры: 4, агр: , </v>
      </c>
      <c r="E2292" s="31"/>
      <c r="F2292" s="31"/>
      <c r="G2292" s="31"/>
      <c r="H2292" s="31" t="n">
        <v>4</v>
      </c>
      <c r="I2292" s="32"/>
      <c r="J2292" s="4"/>
      <c r="K2292" s="46"/>
      <c r="L2292" s="34" t="str">
        <f aca="false">IF(ISBLANK(K2292),"a","b")</f>
        <v>a</v>
      </c>
      <c r="M2292" s="34" t="str">
        <f aca="false">IF(ISBLANK(B2292),"",IF(L2292="b",K2292,IF(L2292="a","")))</f>
        <v/>
      </c>
      <c r="N2292" s="35" t="n">
        <f aca="false">IF(ISBLANK(B2292),"",IF( ISBLANK(K2292), , IF( ISBLANK(O2292), 1,) ))</f>
        <v>0</v>
      </c>
      <c r="O2292" s="44"/>
      <c r="P2292" s="37" t="str">
        <f aca="false">IF(ISBLANK(O2292),"a","b")</f>
        <v>a</v>
      </c>
      <c r="Q2292" s="34" t="str">
        <f aca="false">IF(ISBLANK(B2292),"",IF(P2292="b",O2292,IF(P2292="a","")))</f>
        <v/>
      </c>
      <c r="R2292" s="35" t="n">
        <f aca="false">IF(ISBLANK(B2292),"",IF( ISBLANK(O2292), , 1))</f>
        <v>0</v>
      </c>
      <c r="S2292" s="38" t="str">
        <f aca="true">IF(ISBLANK(B2292),"",IF( ISBLANK(K2292), "" , IF( ISBLANK(O2292), (TODAY()-K2292)/365, (O2292-K2292)/365)) )</f>
        <v/>
      </c>
      <c r="T2292" s="38" t="str">
        <f aca="false">IF(ISBLANK(B2292),"",IF( ISBLANK(K2292), "" , IF( ISBLANK(O2292), ($Z$41-K2292)/365, (O2292-K2292)/365)) )</f>
        <v/>
      </c>
      <c r="U2292" s="38" t="str">
        <f aca="true">IF(ISBLANK(B2292),"",IF( ISBLANK(O2292), "", (TODAY()-O2292)/365))</f>
        <v/>
      </c>
      <c r="V2292" s="38" t="str">
        <f aca="false">IF(ISBLANK(B2292),"",IF( ISBLANK(O2292), "", ($Z$41-O2292)/365))</f>
        <v/>
      </c>
    </row>
    <row r="2293" customFormat="false" ht="15" hidden="false" customHeight="false" outlineLevel="0" collapsed="false">
      <c r="A2293" s="1" t="n">
        <v>2297</v>
      </c>
      <c r="B2293" s="28" t="n">
        <v>1490</v>
      </c>
      <c r="C2293" s="29"/>
      <c r="D2293" s="30" t="str">
        <f aca="false">CONCATENATE(E2293,", ",F2293,", кв-ры: ",H2293,", агр: ",I2293,", ",W2293)</f>
        <v>, , кв-ры: 5, агр: , </v>
      </c>
      <c r="E2293" s="31"/>
      <c r="F2293" s="31"/>
      <c r="G2293" s="31"/>
      <c r="H2293" s="31" t="n">
        <v>5</v>
      </c>
      <c r="I2293" s="32"/>
      <c r="J2293" s="4"/>
      <c r="K2293" s="46"/>
      <c r="L2293" s="34" t="str">
        <f aca="false">IF(ISBLANK(K2293),"a","b")</f>
        <v>a</v>
      </c>
      <c r="M2293" s="34" t="str">
        <f aca="false">IF(ISBLANK(B2293),"",IF(L2293="b",K2293,IF(L2293="a","")))</f>
        <v/>
      </c>
      <c r="N2293" s="35" t="n">
        <f aca="false">IF(ISBLANK(B2293),"",IF( ISBLANK(K2293), , IF( ISBLANK(O2293), 1,) ))</f>
        <v>0</v>
      </c>
      <c r="O2293" s="44"/>
      <c r="P2293" s="37" t="str">
        <f aca="false">IF(ISBLANK(O2293),"a","b")</f>
        <v>a</v>
      </c>
      <c r="Q2293" s="34" t="str">
        <f aca="false">IF(ISBLANK(B2293),"",IF(P2293="b",O2293,IF(P2293="a","")))</f>
        <v/>
      </c>
      <c r="R2293" s="35" t="n">
        <f aca="false">IF(ISBLANK(B2293),"",IF( ISBLANK(O2293), , 1))</f>
        <v>0</v>
      </c>
      <c r="S2293" s="38" t="str">
        <f aca="true">IF(ISBLANK(B2293),"",IF( ISBLANK(K2293), "" , IF( ISBLANK(O2293), (TODAY()-K2293)/365, (O2293-K2293)/365)) )</f>
        <v/>
      </c>
      <c r="T2293" s="38" t="str">
        <f aca="false">IF(ISBLANK(B2293),"",IF( ISBLANK(K2293), "" , IF( ISBLANK(O2293), ($Z$41-K2293)/365, (O2293-K2293)/365)) )</f>
        <v/>
      </c>
      <c r="U2293" s="38" t="str">
        <f aca="true">IF(ISBLANK(B2293),"",IF( ISBLANK(O2293), "", (TODAY()-O2293)/365))</f>
        <v/>
      </c>
      <c r="V2293" s="38" t="str">
        <f aca="false">IF(ISBLANK(B2293),"",IF( ISBLANK(O2293), "", ($Z$41-O2293)/365))</f>
        <v/>
      </c>
    </row>
    <row r="2294" customFormat="false" ht="15" hidden="false" customHeight="false" outlineLevel="0" collapsed="false">
      <c r="A2294" s="1" t="n">
        <v>2298</v>
      </c>
      <c r="B2294" s="28" t="n">
        <v>1491</v>
      </c>
      <c r="C2294" s="29"/>
      <c r="D2294" s="30" t="str">
        <f aca="false">CONCATENATE(E2294,", ",F2294,", кв-ры: ",H2294,", агр: ",I2294,", ",W2294)</f>
        <v>, , кв-ры: 6, агр: , </v>
      </c>
      <c r="E2294" s="31"/>
      <c r="F2294" s="31"/>
      <c r="G2294" s="31"/>
      <c r="H2294" s="31" t="n">
        <v>6</v>
      </c>
      <c r="I2294" s="32"/>
      <c r="J2294" s="4"/>
      <c r="K2294" s="46"/>
      <c r="L2294" s="34" t="str">
        <f aca="false">IF(ISBLANK(K2294),"a","b")</f>
        <v>a</v>
      </c>
      <c r="M2294" s="34" t="str">
        <f aca="false">IF(ISBLANK(B2294),"",IF(L2294="b",K2294,IF(L2294="a","")))</f>
        <v/>
      </c>
      <c r="N2294" s="35" t="n">
        <f aca="false">IF(ISBLANK(B2294),"",IF( ISBLANK(K2294), , IF( ISBLANK(O2294), 1,) ))</f>
        <v>0</v>
      </c>
      <c r="O2294" s="44"/>
      <c r="P2294" s="37" t="str">
        <f aca="false">IF(ISBLANK(O2294),"a","b")</f>
        <v>a</v>
      </c>
      <c r="Q2294" s="34" t="str">
        <f aca="false">IF(ISBLANK(B2294),"",IF(P2294="b",O2294,IF(P2294="a","")))</f>
        <v/>
      </c>
      <c r="R2294" s="35" t="n">
        <f aca="false">IF(ISBLANK(B2294),"",IF( ISBLANK(O2294), , 1))</f>
        <v>0</v>
      </c>
      <c r="S2294" s="38" t="str">
        <f aca="true">IF(ISBLANK(B2294),"",IF( ISBLANK(K2294), "" , IF( ISBLANK(O2294), (TODAY()-K2294)/365, (O2294-K2294)/365)) )</f>
        <v/>
      </c>
      <c r="T2294" s="38" t="str">
        <f aca="false">IF(ISBLANK(B2294),"",IF( ISBLANK(K2294), "" , IF( ISBLANK(O2294), ($Z$41-K2294)/365, (O2294-K2294)/365)) )</f>
        <v/>
      </c>
      <c r="U2294" s="38" t="str">
        <f aca="true">IF(ISBLANK(B2294),"",IF( ISBLANK(O2294), "", (TODAY()-O2294)/365))</f>
        <v/>
      </c>
      <c r="V2294" s="38" t="str">
        <f aca="false">IF(ISBLANK(B2294),"",IF( ISBLANK(O2294), "", ($Z$41-O2294)/365))</f>
        <v/>
      </c>
    </row>
    <row r="2295" customFormat="false" ht="15" hidden="false" customHeight="false" outlineLevel="0" collapsed="false">
      <c r="A2295" s="1" t="n">
        <v>2299</v>
      </c>
      <c r="B2295" s="28" t="n">
        <v>1492</v>
      </c>
      <c r="C2295" s="29"/>
      <c r="D2295" s="30" t="str">
        <f aca="false">CONCATENATE(E2295,", ",F2295,", кв-ры: ",H2295,", агр: ",I2295,", ",W2295)</f>
        <v>, , кв-ры: 7, агр: , </v>
      </c>
      <c r="E2295" s="31"/>
      <c r="F2295" s="31"/>
      <c r="G2295" s="31"/>
      <c r="H2295" s="31" t="n">
        <v>7</v>
      </c>
      <c r="I2295" s="32"/>
      <c r="J2295" s="4"/>
      <c r="K2295" s="46"/>
      <c r="L2295" s="34" t="str">
        <f aca="false">IF(ISBLANK(K2295),"a","b")</f>
        <v>a</v>
      </c>
      <c r="M2295" s="34" t="str">
        <f aca="false">IF(ISBLANK(B2295),"",IF(L2295="b",K2295,IF(L2295="a","")))</f>
        <v/>
      </c>
      <c r="N2295" s="35" t="n">
        <f aca="false">IF(ISBLANK(B2295),"",IF( ISBLANK(K2295), , IF( ISBLANK(O2295), 1,) ))</f>
        <v>0</v>
      </c>
      <c r="O2295" s="44"/>
      <c r="P2295" s="37" t="str">
        <f aca="false">IF(ISBLANK(O2295),"a","b")</f>
        <v>a</v>
      </c>
      <c r="Q2295" s="34" t="str">
        <f aca="false">IF(ISBLANK(B2295),"",IF(P2295="b",O2295,IF(P2295="a","")))</f>
        <v/>
      </c>
      <c r="R2295" s="35" t="n">
        <f aca="false">IF(ISBLANK(B2295),"",IF( ISBLANK(O2295), , 1))</f>
        <v>0</v>
      </c>
      <c r="S2295" s="38" t="str">
        <f aca="true">IF(ISBLANK(B2295),"",IF( ISBLANK(K2295), "" , IF( ISBLANK(O2295), (TODAY()-K2295)/365, (O2295-K2295)/365)) )</f>
        <v/>
      </c>
      <c r="T2295" s="38" t="str">
        <f aca="false">IF(ISBLANK(B2295),"",IF( ISBLANK(K2295), "" , IF( ISBLANK(O2295), ($Z$41-K2295)/365, (O2295-K2295)/365)) )</f>
        <v/>
      </c>
      <c r="U2295" s="38" t="str">
        <f aca="true">IF(ISBLANK(B2295),"",IF( ISBLANK(O2295), "", (TODAY()-O2295)/365))</f>
        <v/>
      </c>
      <c r="V2295" s="38" t="str">
        <f aca="false">IF(ISBLANK(B2295),"",IF( ISBLANK(O2295), "", ($Z$41-O2295)/365))</f>
        <v/>
      </c>
    </row>
    <row r="2296" customFormat="false" ht="15" hidden="false" customHeight="false" outlineLevel="0" collapsed="false">
      <c r="A2296" s="1" t="n">
        <v>2300</v>
      </c>
      <c r="B2296" s="28" t="n">
        <v>1493</v>
      </c>
      <c r="C2296" s="29"/>
      <c r="D2296" s="30" t="str">
        <f aca="false">CONCATENATE(E2296,", ",F2296,", кв-ры: ",H2296,", агр: ",I2296,", ",W2296)</f>
        <v>, , кв-ры: 8, агр: , </v>
      </c>
      <c r="E2296" s="31"/>
      <c r="F2296" s="31"/>
      <c r="G2296" s="31"/>
      <c r="H2296" s="31" t="n">
        <v>8</v>
      </c>
      <c r="I2296" s="32"/>
      <c r="J2296" s="4"/>
      <c r="K2296" s="46"/>
      <c r="L2296" s="34" t="str">
        <f aca="false">IF(ISBLANK(K2296),"a","b")</f>
        <v>a</v>
      </c>
      <c r="M2296" s="34" t="str">
        <f aca="false">IF(ISBLANK(B2296),"",IF(L2296="b",K2296,IF(L2296="a","")))</f>
        <v/>
      </c>
      <c r="N2296" s="35" t="n">
        <f aca="false">IF(ISBLANK(B2296),"",IF( ISBLANK(K2296), , IF( ISBLANK(O2296), 1,) ))</f>
        <v>0</v>
      </c>
      <c r="O2296" s="44"/>
      <c r="P2296" s="37" t="str">
        <f aca="false">IF(ISBLANK(O2296),"a","b")</f>
        <v>a</v>
      </c>
      <c r="Q2296" s="34" t="str">
        <f aca="false">IF(ISBLANK(B2296),"",IF(P2296="b",O2296,IF(P2296="a","")))</f>
        <v/>
      </c>
      <c r="R2296" s="35" t="n">
        <f aca="false">IF(ISBLANK(B2296),"",IF( ISBLANK(O2296), , 1))</f>
        <v>0</v>
      </c>
      <c r="S2296" s="38" t="str">
        <f aca="true">IF(ISBLANK(B2296),"",IF( ISBLANK(K2296), "" , IF( ISBLANK(O2296), (TODAY()-K2296)/365, (O2296-K2296)/365)) )</f>
        <v/>
      </c>
      <c r="T2296" s="38" t="str">
        <f aca="false">IF(ISBLANK(B2296),"",IF( ISBLANK(K2296), "" , IF( ISBLANK(O2296), ($Z$41-K2296)/365, (O2296-K2296)/365)) )</f>
        <v/>
      </c>
      <c r="U2296" s="38" t="str">
        <f aca="true">IF(ISBLANK(B2296),"",IF( ISBLANK(O2296), "", (TODAY()-O2296)/365))</f>
        <v/>
      </c>
      <c r="V2296" s="38" t="str">
        <f aca="false">IF(ISBLANK(B2296),"",IF( ISBLANK(O2296), "", ($Z$41-O2296)/365))</f>
        <v/>
      </c>
    </row>
    <row r="2297" customFormat="false" ht="15" hidden="false" customHeight="false" outlineLevel="0" collapsed="false">
      <c r="A2297" s="1" t="n">
        <v>2301</v>
      </c>
      <c r="B2297" s="28" t="n">
        <v>1494</v>
      </c>
      <c r="C2297" s="29" t="n">
        <v>3</v>
      </c>
      <c r="D2297" s="30" t="str">
        <f aca="false">CONCATENATE(E2297,", ",F2297,", кв-ры: ",H2297,", агр: ",I2297,", ",W2297)</f>
        <v> Набережная, 9, кв-ры: 1, агр: , </v>
      </c>
      <c r="E2297" s="31" t="s">
        <v>335</v>
      </c>
      <c r="F2297" s="31" t="n">
        <v>9</v>
      </c>
      <c r="G2297" s="31" t="n">
        <v>1</v>
      </c>
      <c r="H2297" s="31" t="n">
        <v>1</v>
      </c>
      <c r="I2297" s="32"/>
      <c r="J2297" s="4"/>
      <c r="K2297" s="46"/>
      <c r="L2297" s="34" t="str">
        <f aca="false">IF(ISBLANK(K2297),"a","b")</f>
        <v>a</v>
      </c>
      <c r="M2297" s="34" t="str">
        <f aca="false">IF(ISBLANK(B2297),"",IF(L2297="b",K2297,IF(L2297="a","")))</f>
        <v/>
      </c>
      <c r="N2297" s="35" t="n">
        <f aca="false">IF(ISBLANK(B2297),"",IF( ISBLANK(K2297), , IF( ISBLANK(O2297), 1,) ))</f>
        <v>0</v>
      </c>
      <c r="O2297" s="44"/>
      <c r="P2297" s="37" t="str">
        <f aca="false">IF(ISBLANK(O2297),"a","b")</f>
        <v>a</v>
      </c>
      <c r="Q2297" s="34" t="str">
        <f aca="false">IF(ISBLANK(B2297),"",IF(P2297="b",O2297,IF(P2297="a","")))</f>
        <v/>
      </c>
      <c r="R2297" s="35" t="n">
        <f aca="false">IF(ISBLANK(B2297),"",IF( ISBLANK(O2297), , 1))</f>
        <v>0</v>
      </c>
      <c r="S2297" s="38" t="str">
        <f aca="true">IF(ISBLANK(B2297),"",IF( ISBLANK(K2297), "" , IF( ISBLANK(O2297), (TODAY()-K2297)/365, (O2297-K2297)/365)) )</f>
        <v/>
      </c>
      <c r="T2297" s="38" t="str">
        <f aca="false">IF(ISBLANK(B2297),"",IF( ISBLANK(K2297), "" , IF( ISBLANK(O2297), ($Z$41-K2297)/365, (O2297-K2297)/365)) )</f>
        <v/>
      </c>
      <c r="U2297" s="38" t="str">
        <f aca="true">IF(ISBLANK(B2297),"",IF( ISBLANK(O2297), "", (TODAY()-O2297)/365))</f>
        <v/>
      </c>
      <c r="V2297" s="38" t="str">
        <f aca="false">IF(ISBLANK(B2297),"",IF( ISBLANK(O2297), "", ($Z$41-O2297)/365))</f>
        <v/>
      </c>
    </row>
    <row r="2298" customFormat="false" ht="15" hidden="false" customHeight="false" outlineLevel="0" collapsed="false">
      <c r="A2298" s="1" t="n">
        <v>2302</v>
      </c>
      <c r="B2298" s="28" t="n">
        <v>1495</v>
      </c>
      <c r="C2298" s="29" t="n">
        <v>4</v>
      </c>
      <c r="D2298" s="30" t="str">
        <f aca="false">CONCATENATE(E2298,", ",F2298,", кв-ры: ",H2298,", агр: ",I2298,", ",W2298)</f>
        <v> Набережная, 11, кв-ры: 1, агр: , </v>
      </c>
      <c r="E2298" s="31" t="s">
        <v>335</v>
      </c>
      <c r="F2298" s="31" t="n">
        <v>11</v>
      </c>
      <c r="G2298" s="31" t="n">
        <v>3</v>
      </c>
      <c r="H2298" s="31" t="n">
        <v>1</v>
      </c>
      <c r="I2298" s="32"/>
      <c r="J2298" s="4"/>
      <c r="K2298" s="46"/>
      <c r="L2298" s="34" t="str">
        <f aca="false">IF(ISBLANK(K2298),"a","b")</f>
        <v>a</v>
      </c>
      <c r="M2298" s="34" t="str">
        <f aca="false">IF(ISBLANK(B2298),"",IF(L2298="b",K2298,IF(L2298="a","")))</f>
        <v/>
      </c>
      <c r="N2298" s="35" t="n">
        <f aca="false">IF(ISBLANK(B2298),"",IF( ISBLANK(K2298), , IF( ISBLANK(O2298), 1,) ))</f>
        <v>0</v>
      </c>
      <c r="O2298" s="44"/>
      <c r="P2298" s="37" t="str">
        <f aca="false">IF(ISBLANK(O2298),"a","b")</f>
        <v>a</v>
      </c>
      <c r="Q2298" s="34" t="str">
        <f aca="false">IF(ISBLANK(B2298),"",IF(P2298="b",O2298,IF(P2298="a","")))</f>
        <v/>
      </c>
      <c r="R2298" s="35" t="n">
        <f aca="false">IF(ISBLANK(B2298),"",IF( ISBLANK(O2298), , 1))</f>
        <v>0</v>
      </c>
      <c r="S2298" s="38" t="str">
        <f aca="true">IF(ISBLANK(B2298),"",IF( ISBLANK(K2298), "" , IF( ISBLANK(O2298), (TODAY()-K2298)/365, (O2298-K2298)/365)) )</f>
        <v/>
      </c>
      <c r="T2298" s="38" t="str">
        <f aca="false">IF(ISBLANK(B2298),"",IF( ISBLANK(K2298), "" , IF( ISBLANK(O2298), ($Z$41-K2298)/365, (O2298-K2298)/365)) )</f>
        <v/>
      </c>
      <c r="U2298" s="38" t="str">
        <f aca="true">IF(ISBLANK(B2298),"",IF( ISBLANK(O2298), "", (TODAY()-O2298)/365))</f>
        <v/>
      </c>
      <c r="V2298" s="38" t="str">
        <f aca="false">IF(ISBLANK(B2298),"",IF( ISBLANK(O2298), "", ($Z$41-O2298)/365))</f>
        <v/>
      </c>
    </row>
    <row r="2299" customFormat="false" ht="15" hidden="false" customHeight="false" outlineLevel="0" collapsed="false">
      <c r="A2299" s="1" t="n">
        <v>2303</v>
      </c>
      <c r="B2299" s="28" t="n">
        <v>1496</v>
      </c>
      <c r="C2299" s="29"/>
      <c r="D2299" s="30" t="str">
        <f aca="false">CONCATENATE(E2299,", ",F2299,", кв-ры: ",H2299,", агр: ",I2299,", ",W2299)</f>
        <v>, , кв-ры: 2, агр: , </v>
      </c>
      <c r="E2299" s="31"/>
      <c r="F2299" s="31"/>
      <c r="G2299" s="31"/>
      <c r="H2299" s="31" t="n">
        <v>2</v>
      </c>
      <c r="I2299" s="32"/>
      <c r="J2299" s="4"/>
      <c r="K2299" s="46"/>
      <c r="L2299" s="34" t="str">
        <f aca="false">IF(ISBLANK(K2299),"a","b")</f>
        <v>a</v>
      </c>
      <c r="M2299" s="34" t="str">
        <f aca="false">IF(ISBLANK(B2299),"",IF(L2299="b",K2299,IF(L2299="a","")))</f>
        <v/>
      </c>
      <c r="N2299" s="35" t="n">
        <f aca="false">IF(ISBLANK(B2299),"",IF( ISBLANK(K2299), , IF( ISBLANK(O2299), 1,) ))</f>
        <v>0</v>
      </c>
      <c r="O2299" s="44"/>
      <c r="P2299" s="37" t="str">
        <f aca="false">IF(ISBLANK(O2299),"a","b")</f>
        <v>a</v>
      </c>
      <c r="Q2299" s="34" t="str">
        <f aca="false">IF(ISBLANK(B2299),"",IF(P2299="b",O2299,IF(P2299="a","")))</f>
        <v/>
      </c>
      <c r="R2299" s="35" t="n">
        <f aca="false">IF(ISBLANK(B2299),"",IF( ISBLANK(O2299), , 1))</f>
        <v>0</v>
      </c>
      <c r="S2299" s="38" t="str">
        <f aca="true">IF(ISBLANK(B2299),"",IF( ISBLANK(K2299), "" , IF( ISBLANK(O2299), (TODAY()-K2299)/365, (O2299-K2299)/365)) )</f>
        <v/>
      </c>
      <c r="T2299" s="38" t="str">
        <f aca="false">IF(ISBLANK(B2299),"",IF( ISBLANK(K2299), "" , IF( ISBLANK(O2299), ($Z$41-K2299)/365, (O2299-K2299)/365)) )</f>
        <v/>
      </c>
      <c r="U2299" s="38" t="str">
        <f aca="true">IF(ISBLANK(B2299),"",IF( ISBLANK(O2299), "", (TODAY()-O2299)/365))</f>
        <v/>
      </c>
      <c r="V2299" s="38" t="str">
        <f aca="false">IF(ISBLANK(B2299),"",IF( ISBLANK(O2299), "", ($Z$41-O2299)/365))</f>
        <v/>
      </c>
    </row>
    <row r="2300" customFormat="false" ht="15" hidden="false" customHeight="false" outlineLevel="0" collapsed="false">
      <c r="A2300" s="1" t="n">
        <v>2304</v>
      </c>
      <c r="B2300" s="28" t="n">
        <v>1497</v>
      </c>
      <c r="C2300" s="29"/>
      <c r="D2300" s="30" t="str">
        <f aca="false">CONCATENATE(E2300,", ",F2300,", кв-ры: ",H2300,", агр: ",I2300,", ",W2300)</f>
        <v>, , кв-ры: 3, агр: , </v>
      </c>
      <c r="E2300" s="31"/>
      <c r="F2300" s="31"/>
      <c r="G2300" s="31"/>
      <c r="H2300" s="31" t="n">
        <v>3</v>
      </c>
      <c r="I2300" s="32"/>
      <c r="J2300" s="4"/>
      <c r="K2300" s="46"/>
      <c r="L2300" s="34" t="str">
        <f aca="false">IF(ISBLANK(K2300),"a","b")</f>
        <v>a</v>
      </c>
      <c r="M2300" s="34" t="str">
        <f aca="false">IF(ISBLANK(B2300),"",IF(L2300="b",K2300,IF(L2300="a","")))</f>
        <v/>
      </c>
      <c r="N2300" s="35" t="n">
        <f aca="false">IF(ISBLANK(B2300),"",IF( ISBLANK(K2300), , IF( ISBLANK(O2300), 1,) ))</f>
        <v>0</v>
      </c>
      <c r="O2300" s="44"/>
      <c r="P2300" s="37" t="str">
        <f aca="false">IF(ISBLANK(O2300),"a","b")</f>
        <v>a</v>
      </c>
      <c r="Q2300" s="34" t="str">
        <f aca="false">IF(ISBLANK(B2300),"",IF(P2300="b",O2300,IF(P2300="a","")))</f>
        <v/>
      </c>
      <c r="R2300" s="35" t="n">
        <f aca="false">IF(ISBLANK(B2300),"",IF( ISBLANK(O2300), , 1))</f>
        <v>0</v>
      </c>
      <c r="S2300" s="38" t="str">
        <f aca="true">IF(ISBLANK(B2300),"",IF( ISBLANK(K2300), "" , IF( ISBLANK(O2300), (TODAY()-K2300)/365, (O2300-K2300)/365)) )</f>
        <v/>
      </c>
      <c r="T2300" s="38" t="str">
        <f aca="false">IF(ISBLANK(B2300),"",IF( ISBLANK(K2300), "" , IF( ISBLANK(O2300), ($Z$41-K2300)/365, (O2300-K2300)/365)) )</f>
        <v/>
      </c>
      <c r="U2300" s="38" t="str">
        <f aca="true">IF(ISBLANK(B2300),"",IF( ISBLANK(O2300), "", (TODAY()-O2300)/365))</f>
        <v/>
      </c>
      <c r="V2300" s="38" t="str">
        <f aca="false">IF(ISBLANK(B2300),"",IF( ISBLANK(O2300), "", ($Z$41-O2300)/365))</f>
        <v/>
      </c>
    </row>
    <row r="2301" customFormat="false" ht="15" hidden="false" customHeight="false" outlineLevel="0" collapsed="false">
      <c r="A2301" s="1" t="n">
        <v>2305</v>
      </c>
      <c r="B2301" s="28" t="n">
        <v>1498</v>
      </c>
      <c r="C2301" s="29" t="n">
        <v>5</v>
      </c>
      <c r="D2301" s="30" t="str">
        <f aca="false">CONCATENATE(E2301,", ",F2301,", кв-ры: ",H2301,", агр: ",I2301,", ",W2301)</f>
        <v> Набережная, 13, кв-ры: 1, агр: , </v>
      </c>
      <c r="E2301" s="31" t="s">
        <v>335</v>
      </c>
      <c r="F2301" s="31" t="n">
        <v>13</v>
      </c>
      <c r="G2301" s="31" t="n">
        <v>1</v>
      </c>
      <c r="H2301" s="31" t="n">
        <v>1</v>
      </c>
      <c r="I2301" s="32"/>
      <c r="J2301" s="4"/>
      <c r="K2301" s="46"/>
      <c r="L2301" s="34" t="str">
        <f aca="false">IF(ISBLANK(K2301),"a","b")</f>
        <v>a</v>
      </c>
      <c r="M2301" s="34" t="str">
        <f aca="false">IF(ISBLANK(B2301),"",IF(L2301="b",K2301,IF(L2301="a","")))</f>
        <v/>
      </c>
      <c r="N2301" s="35" t="n">
        <f aca="false">IF(ISBLANK(B2301),"",IF( ISBLANK(K2301), , IF( ISBLANK(O2301), 1,) ))</f>
        <v>0</v>
      </c>
      <c r="O2301" s="44"/>
      <c r="P2301" s="37" t="str">
        <f aca="false">IF(ISBLANK(O2301),"a","b")</f>
        <v>a</v>
      </c>
      <c r="Q2301" s="34" t="str">
        <f aca="false">IF(ISBLANK(B2301),"",IF(P2301="b",O2301,IF(P2301="a","")))</f>
        <v/>
      </c>
      <c r="R2301" s="35" t="n">
        <f aca="false">IF(ISBLANK(B2301),"",IF( ISBLANK(O2301), , 1))</f>
        <v>0</v>
      </c>
      <c r="S2301" s="38" t="str">
        <f aca="true">IF(ISBLANK(B2301),"",IF( ISBLANK(K2301), "" , IF( ISBLANK(O2301), (TODAY()-K2301)/365, (O2301-K2301)/365)) )</f>
        <v/>
      </c>
      <c r="T2301" s="38" t="str">
        <f aca="false">IF(ISBLANK(B2301),"",IF( ISBLANK(K2301), "" , IF( ISBLANK(O2301), ($Z$41-K2301)/365, (O2301-K2301)/365)) )</f>
        <v/>
      </c>
      <c r="U2301" s="38" t="str">
        <f aca="true">IF(ISBLANK(B2301),"",IF( ISBLANK(O2301), "", (TODAY()-O2301)/365))</f>
        <v/>
      </c>
      <c r="V2301" s="38" t="str">
        <f aca="false">IF(ISBLANK(B2301),"",IF( ISBLANK(O2301), "", ($Z$41-O2301)/365))</f>
        <v/>
      </c>
    </row>
    <row r="2302" customFormat="false" ht="15" hidden="false" customHeight="false" outlineLevel="0" collapsed="false">
      <c r="A2302" s="1" t="n">
        <v>2306</v>
      </c>
      <c r="B2302" s="28" t="n">
        <v>1499</v>
      </c>
      <c r="C2302" s="29" t="n">
        <v>6</v>
      </c>
      <c r="D2302" s="30" t="str">
        <f aca="false">CONCATENATE(E2302,", ",F2302,", кв-ры: ",H2302,", агр: ",I2302,", ",W2302)</f>
        <v> Набережная, 15, кв-ры: 1, агр: , </v>
      </c>
      <c r="E2302" s="31" t="s">
        <v>335</v>
      </c>
      <c r="F2302" s="31" t="n">
        <v>15</v>
      </c>
      <c r="G2302" s="31" t="n">
        <v>1</v>
      </c>
      <c r="H2302" s="31" t="n">
        <v>1</v>
      </c>
      <c r="I2302" s="32"/>
      <c r="J2302" s="4"/>
      <c r="K2302" s="46"/>
      <c r="L2302" s="34" t="str">
        <f aca="false">IF(ISBLANK(K2302),"a","b")</f>
        <v>a</v>
      </c>
      <c r="M2302" s="34" t="str">
        <f aca="false">IF(ISBLANK(B2302),"",IF(L2302="b",K2302,IF(L2302="a","")))</f>
        <v/>
      </c>
      <c r="N2302" s="35" t="n">
        <f aca="false">IF(ISBLANK(B2302),"",IF( ISBLANK(K2302), , IF( ISBLANK(O2302), 1,) ))</f>
        <v>0</v>
      </c>
      <c r="O2302" s="44"/>
      <c r="P2302" s="37" t="str">
        <f aca="false">IF(ISBLANK(O2302),"a","b")</f>
        <v>a</v>
      </c>
      <c r="Q2302" s="34" t="str">
        <f aca="false">IF(ISBLANK(B2302),"",IF(P2302="b",O2302,IF(P2302="a","")))</f>
        <v/>
      </c>
      <c r="R2302" s="35" t="n">
        <f aca="false">IF(ISBLANK(B2302),"",IF( ISBLANK(O2302), , 1))</f>
        <v>0</v>
      </c>
      <c r="S2302" s="38" t="str">
        <f aca="true">IF(ISBLANK(B2302),"",IF( ISBLANK(K2302), "" , IF( ISBLANK(O2302), (TODAY()-K2302)/365, (O2302-K2302)/365)) )</f>
        <v/>
      </c>
      <c r="T2302" s="38" t="str">
        <f aca="false">IF(ISBLANK(B2302),"",IF( ISBLANK(K2302), "" , IF( ISBLANK(O2302), ($Z$41-K2302)/365, (O2302-K2302)/365)) )</f>
        <v/>
      </c>
      <c r="U2302" s="38" t="str">
        <f aca="true">IF(ISBLANK(B2302),"",IF( ISBLANK(O2302), "", (TODAY()-O2302)/365))</f>
        <v/>
      </c>
      <c r="V2302" s="38" t="str">
        <f aca="false">IF(ISBLANK(B2302),"",IF( ISBLANK(O2302), "", ($Z$41-O2302)/365))</f>
        <v/>
      </c>
    </row>
    <row r="2303" customFormat="false" ht="15" hidden="false" customHeight="false" outlineLevel="0" collapsed="false">
      <c r="A2303" s="1" t="n">
        <v>2307</v>
      </c>
      <c r="B2303" s="28" t="n">
        <v>1500</v>
      </c>
      <c r="C2303" s="29" t="n">
        <v>7</v>
      </c>
      <c r="D2303" s="30" t="str">
        <f aca="false">CONCATENATE(E2303,", ",F2303,", кв-ры: ",H2303,", агр: ",I2303,", ",W2303)</f>
        <v> Набережная, 17, кв-ры: 1, агр: , </v>
      </c>
      <c r="E2303" s="31" t="s">
        <v>335</v>
      </c>
      <c r="F2303" s="31" t="n">
        <v>17</v>
      </c>
      <c r="G2303" s="31" t="n">
        <v>2</v>
      </c>
      <c r="H2303" s="31" t="n">
        <v>1</v>
      </c>
      <c r="I2303" s="32"/>
      <c r="J2303" s="4"/>
      <c r="K2303" s="46"/>
      <c r="L2303" s="34" t="str">
        <f aca="false">IF(ISBLANK(K2303),"a","b")</f>
        <v>a</v>
      </c>
      <c r="M2303" s="34" t="str">
        <f aca="false">IF(ISBLANK(B2303),"",IF(L2303="b",K2303,IF(L2303="a","")))</f>
        <v/>
      </c>
      <c r="N2303" s="35" t="n">
        <f aca="false">IF(ISBLANK(B2303),"",IF( ISBLANK(K2303), , IF( ISBLANK(O2303), 1,) ))</f>
        <v>0</v>
      </c>
      <c r="O2303" s="44"/>
      <c r="P2303" s="37" t="str">
        <f aca="false">IF(ISBLANK(O2303),"a","b")</f>
        <v>a</v>
      </c>
      <c r="Q2303" s="34" t="str">
        <f aca="false">IF(ISBLANK(B2303),"",IF(P2303="b",O2303,IF(P2303="a","")))</f>
        <v/>
      </c>
      <c r="R2303" s="35" t="n">
        <f aca="false">IF(ISBLANK(B2303),"",IF( ISBLANK(O2303), , 1))</f>
        <v>0</v>
      </c>
      <c r="S2303" s="38" t="str">
        <f aca="true">IF(ISBLANK(B2303),"",IF( ISBLANK(K2303), "" , IF( ISBLANK(O2303), (TODAY()-K2303)/365, (O2303-K2303)/365)) )</f>
        <v/>
      </c>
      <c r="T2303" s="38" t="str">
        <f aca="false">IF(ISBLANK(B2303),"",IF( ISBLANK(K2303), "" , IF( ISBLANK(O2303), ($Z$41-K2303)/365, (O2303-K2303)/365)) )</f>
        <v/>
      </c>
      <c r="U2303" s="38" t="str">
        <f aca="true">IF(ISBLANK(B2303),"",IF( ISBLANK(O2303), "", (TODAY()-O2303)/365))</f>
        <v/>
      </c>
      <c r="V2303" s="38" t="str">
        <f aca="false">IF(ISBLANK(B2303),"",IF( ISBLANK(O2303), "", ($Z$41-O2303)/365))</f>
        <v/>
      </c>
    </row>
    <row r="2304" customFormat="false" ht="15" hidden="false" customHeight="false" outlineLevel="0" collapsed="false">
      <c r="A2304" s="1" t="n">
        <v>2308</v>
      </c>
      <c r="B2304" s="28" t="n">
        <v>1501</v>
      </c>
      <c r="C2304" s="29"/>
      <c r="D2304" s="30" t="str">
        <f aca="false">CONCATENATE(E2304,", ",F2304,", кв-ры: ",H2304,", агр: ",I2304,", ",W2304)</f>
        <v>, , кв-ры: 2, агр: , </v>
      </c>
      <c r="E2304" s="31"/>
      <c r="F2304" s="31"/>
      <c r="G2304" s="31"/>
      <c r="H2304" s="31" t="n">
        <v>2</v>
      </c>
      <c r="I2304" s="32"/>
      <c r="J2304" s="4"/>
      <c r="K2304" s="46"/>
      <c r="L2304" s="34" t="str">
        <f aca="false">IF(ISBLANK(K2304),"a","b")</f>
        <v>a</v>
      </c>
      <c r="M2304" s="34" t="str">
        <f aca="false">IF(ISBLANK(B2304),"",IF(L2304="b",K2304,IF(L2304="a","")))</f>
        <v/>
      </c>
      <c r="N2304" s="35" t="n">
        <f aca="false">IF(ISBLANK(B2304),"",IF( ISBLANK(K2304), , IF( ISBLANK(O2304), 1,) ))</f>
        <v>0</v>
      </c>
      <c r="O2304" s="44"/>
      <c r="P2304" s="37" t="str">
        <f aca="false">IF(ISBLANK(O2304),"a","b")</f>
        <v>a</v>
      </c>
      <c r="Q2304" s="34" t="str">
        <f aca="false">IF(ISBLANK(B2304),"",IF(P2304="b",O2304,IF(P2304="a","")))</f>
        <v/>
      </c>
      <c r="R2304" s="35" t="n">
        <f aca="false">IF(ISBLANK(B2304),"",IF( ISBLANK(O2304), , 1))</f>
        <v>0</v>
      </c>
      <c r="S2304" s="38" t="str">
        <f aca="true">IF(ISBLANK(B2304),"",IF( ISBLANK(K2304), "" , IF( ISBLANK(O2304), (TODAY()-K2304)/365, (O2304-K2304)/365)) )</f>
        <v/>
      </c>
      <c r="T2304" s="38" t="str">
        <f aca="false">IF(ISBLANK(B2304),"",IF( ISBLANK(K2304), "" , IF( ISBLANK(O2304), ($Z$41-K2304)/365, (O2304-K2304)/365)) )</f>
        <v/>
      </c>
      <c r="U2304" s="38" t="str">
        <f aca="true">IF(ISBLANK(B2304),"",IF( ISBLANK(O2304), "", (TODAY()-O2304)/365))</f>
        <v/>
      </c>
      <c r="V2304" s="38" t="str">
        <f aca="false">IF(ISBLANK(B2304),"",IF( ISBLANK(O2304), "", ($Z$41-O2304)/365))</f>
        <v/>
      </c>
    </row>
    <row r="2305" customFormat="false" ht="15" hidden="false" customHeight="false" outlineLevel="0" collapsed="false">
      <c r="A2305" s="1" t="n">
        <v>2309</v>
      </c>
      <c r="B2305" s="28" t="n">
        <v>1502</v>
      </c>
      <c r="C2305" s="29" t="n">
        <v>8</v>
      </c>
      <c r="D2305" s="30" t="str">
        <f aca="false">CONCATENATE(E2305,", ",F2305,", кв-ры: ",H2305,", агр: ",I2305,", ",W2305)</f>
        <v> Набережная, 19, кв-ры: 1, агр: , </v>
      </c>
      <c r="E2305" s="31" t="s">
        <v>335</v>
      </c>
      <c r="F2305" s="31" t="n">
        <v>19</v>
      </c>
      <c r="G2305" s="31" t="n">
        <v>1</v>
      </c>
      <c r="H2305" s="31" t="n">
        <v>1</v>
      </c>
      <c r="I2305" s="32"/>
      <c r="J2305" s="4"/>
      <c r="K2305" s="46"/>
      <c r="L2305" s="34" t="str">
        <f aca="false">IF(ISBLANK(K2305),"a","b")</f>
        <v>a</v>
      </c>
      <c r="M2305" s="34" t="str">
        <f aca="false">IF(ISBLANK(B2305),"",IF(L2305="b",K2305,IF(L2305="a","")))</f>
        <v/>
      </c>
      <c r="N2305" s="35" t="n">
        <f aca="false">IF(ISBLANK(B2305),"",IF( ISBLANK(K2305), , IF( ISBLANK(O2305), 1,) ))</f>
        <v>0</v>
      </c>
      <c r="O2305" s="44"/>
      <c r="P2305" s="37" t="str">
        <f aca="false">IF(ISBLANK(O2305),"a","b")</f>
        <v>a</v>
      </c>
      <c r="Q2305" s="34" t="str">
        <f aca="false">IF(ISBLANK(B2305),"",IF(P2305="b",O2305,IF(P2305="a","")))</f>
        <v/>
      </c>
      <c r="R2305" s="35" t="n">
        <f aca="false">IF(ISBLANK(B2305),"",IF( ISBLANK(O2305), , 1))</f>
        <v>0</v>
      </c>
      <c r="S2305" s="38" t="str">
        <f aca="true">IF(ISBLANK(B2305),"",IF( ISBLANK(K2305), "" , IF( ISBLANK(O2305), (TODAY()-K2305)/365, (O2305-K2305)/365)) )</f>
        <v/>
      </c>
      <c r="T2305" s="38" t="str">
        <f aca="false">IF(ISBLANK(B2305),"",IF( ISBLANK(K2305), "" , IF( ISBLANK(O2305), ($Z$41-K2305)/365, (O2305-K2305)/365)) )</f>
        <v/>
      </c>
      <c r="U2305" s="38" t="str">
        <f aca="true">IF(ISBLANK(B2305),"",IF( ISBLANK(O2305), "", (TODAY()-O2305)/365))</f>
        <v/>
      </c>
      <c r="V2305" s="38" t="str">
        <f aca="false">IF(ISBLANK(B2305),"",IF( ISBLANK(O2305), "", ($Z$41-O2305)/365))</f>
        <v/>
      </c>
    </row>
    <row r="2306" customFormat="false" ht="15" hidden="false" customHeight="false" outlineLevel="0" collapsed="false">
      <c r="A2306" s="1" t="n">
        <v>2310</v>
      </c>
      <c r="B2306" s="28" t="n">
        <v>1503</v>
      </c>
      <c r="C2306" s="29" t="n">
        <v>9</v>
      </c>
      <c r="D2306" s="30" t="str">
        <f aca="false">CONCATENATE(E2306,", ",F2306,", кв-ры: ",H2306,", агр: ",I2306,", ",W2306)</f>
        <v> Набережная, 21, кв-ры: 1, агр: , </v>
      </c>
      <c r="E2306" s="31" t="s">
        <v>335</v>
      </c>
      <c r="F2306" s="31" t="n">
        <v>21</v>
      </c>
      <c r="G2306" s="31" t="n">
        <v>2</v>
      </c>
      <c r="H2306" s="31" t="n">
        <v>1</v>
      </c>
      <c r="I2306" s="32"/>
      <c r="J2306" s="4"/>
      <c r="K2306" s="46"/>
      <c r="L2306" s="34" t="str">
        <f aca="false">IF(ISBLANK(K2306),"a","b")</f>
        <v>a</v>
      </c>
      <c r="M2306" s="34" t="str">
        <f aca="false">IF(ISBLANK(B2306),"",IF(L2306="b",K2306,IF(L2306="a","")))</f>
        <v/>
      </c>
      <c r="N2306" s="35" t="n">
        <f aca="false">IF(ISBLANK(B2306),"",IF( ISBLANK(K2306), , IF( ISBLANK(O2306), 1,) ))</f>
        <v>0</v>
      </c>
      <c r="O2306" s="44"/>
      <c r="P2306" s="37" t="str">
        <f aca="false">IF(ISBLANK(O2306),"a","b")</f>
        <v>a</v>
      </c>
      <c r="Q2306" s="34" t="str">
        <f aca="false">IF(ISBLANK(B2306),"",IF(P2306="b",O2306,IF(P2306="a","")))</f>
        <v/>
      </c>
      <c r="R2306" s="35" t="n">
        <f aca="false">IF(ISBLANK(B2306),"",IF( ISBLANK(O2306), , 1))</f>
        <v>0</v>
      </c>
      <c r="S2306" s="38" t="str">
        <f aca="true">IF(ISBLANK(B2306),"",IF( ISBLANK(K2306), "" , IF( ISBLANK(O2306), (TODAY()-K2306)/365, (O2306-K2306)/365)) )</f>
        <v/>
      </c>
      <c r="T2306" s="38" t="str">
        <f aca="false">IF(ISBLANK(B2306),"",IF( ISBLANK(K2306), "" , IF( ISBLANK(O2306), ($Z$41-K2306)/365, (O2306-K2306)/365)) )</f>
        <v/>
      </c>
      <c r="U2306" s="38" t="str">
        <f aca="true">IF(ISBLANK(B2306),"",IF( ISBLANK(O2306), "", (TODAY()-O2306)/365))</f>
        <v/>
      </c>
      <c r="V2306" s="38" t="str">
        <f aca="false">IF(ISBLANK(B2306),"",IF( ISBLANK(O2306), "", ($Z$41-O2306)/365))</f>
        <v/>
      </c>
    </row>
    <row r="2307" customFormat="false" ht="15" hidden="false" customHeight="false" outlineLevel="0" collapsed="false">
      <c r="A2307" s="1" t="n">
        <v>2311</v>
      </c>
      <c r="B2307" s="28" t="n">
        <v>1504</v>
      </c>
      <c r="C2307" s="29"/>
      <c r="D2307" s="30" t="str">
        <f aca="false">CONCATENATE(E2307,", ",F2307,", кв-ры: ",H2307,", агр: ",I2307,", ",W2307)</f>
        <v>, , кв-ры: 2, агр: , </v>
      </c>
      <c r="E2307" s="31"/>
      <c r="F2307" s="31"/>
      <c r="G2307" s="31"/>
      <c r="H2307" s="31" t="n">
        <v>2</v>
      </c>
      <c r="I2307" s="32"/>
      <c r="J2307" s="4"/>
      <c r="K2307" s="46"/>
      <c r="L2307" s="34" t="str">
        <f aca="false">IF(ISBLANK(K2307),"a","b")</f>
        <v>a</v>
      </c>
      <c r="M2307" s="34" t="str">
        <f aca="false">IF(ISBLANK(B2307),"",IF(L2307="b",K2307,IF(L2307="a","")))</f>
        <v/>
      </c>
      <c r="N2307" s="35" t="n">
        <f aca="false">IF(ISBLANK(B2307),"",IF( ISBLANK(K2307), , IF( ISBLANK(O2307), 1,) ))</f>
        <v>0</v>
      </c>
      <c r="O2307" s="44"/>
      <c r="P2307" s="37" t="str">
        <f aca="false">IF(ISBLANK(O2307),"a","b")</f>
        <v>a</v>
      </c>
      <c r="Q2307" s="34" t="str">
        <f aca="false">IF(ISBLANK(B2307),"",IF(P2307="b",O2307,IF(P2307="a","")))</f>
        <v/>
      </c>
      <c r="R2307" s="35" t="n">
        <f aca="false">IF(ISBLANK(B2307),"",IF( ISBLANK(O2307), , 1))</f>
        <v>0</v>
      </c>
      <c r="S2307" s="38" t="str">
        <f aca="true">IF(ISBLANK(B2307),"",IF( ISBLANK(K2307), "" , IF( ISBLANK(O2307), (TODAY()-K2307)/365, (O2307-K2307)/365)) )</f>
        <v/>
      </c>
      <c r="T2307" s="38" t="str">
        <f aca="false">IF(ISBLANK(B2307),"",IF( ISBLANK(K2307), "" , IF( ISBLANK(O2307), ($Z$41-K2307)/365, (O2307-K2307)/365)) )</f>
        <v/>
      </c>
      <c r="U2307" s="38" t="str">
        <f aca="true">IF(ISBLANK(B2307),"",IF( ISBLANK(O2307), "", (TODAY()-O2307)/365))</f>
        <v/>
      </c>
      <c r="V2307" s="38" t="str">
        <f aca="false">IF(ISBLANK(B2307),"",IF( ISBLANK(O2307), "", ($Z$41-O2307)/365))</f>
        <v/>
      </c>
    </row>
    <row r="2308" customFormat="false" ht="15" hidden="false" customHeight="false" outlineLevel="0" collapsed="false">
      <c r="A2308" s="1" t="n">
        <v>2312</v>
      </c>
      <c r="B2308" s="28" t="n">
        <v>1505</v>
      </c>
      <c r="C2308" s="29" t="n">
        <v>10</v>
      </c>
      <c r="D2308" s="30" t="str">
        <f aca="false">CONCATENATE(E2308,", ",F2308,", кв-ры: ",H2308,", агр: ",I2308,", ",W2308)</f>
        <v> Набережная, 23, кв-ры: 1, агр: , </v>
      </c>
      <c r="E2308" s="31" t="s">
        <v>335</v>
      </c>
      <c r="F2308" s="31" t="n">
        <v>23</v>
      </c>
      <c r="G2308" s="31" t="n">
        <v>2</v>
      </c>
      <c r="H2308" s="31" t="n">
        <v>1</v>
      </c>
      <c r="I2308" s="32"/>
      <c r="J2308" s="4"/>
      <c r="K2308" s="46"/>
      <c r="L2308" s="34" t="str">
        <f aca="false">IF(ISBLANK(K2308),"a","b")</f>
        <v>a</v>
      </c>
      <c r="M2308" s="34" t="str">
        <f aca="false">IF(ISBLANK(B2308),"",IF(L2308="b",K2308,IF(L2308="a","")))</f>
        <v/>
      </c>
      <c r="N2308" s="35" t="n">
        <f aca="false">IF(ISBLANK(B2308),"",IF( ISBLANK(K2308), , IF( ISBLANK(O2308), 1,) ))</f>
        <v>0</v>
      </c>
      <c r="O2308" s="44"/>
      <c r="P2308" s="37" t="str">
        <f aca="false">IF(ISBLANK(O2308),"a","b")</f>
        <v>a</v>
      </c>
      <c r="Q2308" s="34" t="str">
        <f aca="false">IF(ISBLANK(B2308),"",IF(P2308="b",O2308,IF(P2308="a","")))</f>
        <v/>
      </c>
      <c r="R2308" s="35" t="n">
        <f aca="false">IF(ISBLANK(B2308),"",IF( ISBLANK(O2308), , 1))</f>
        <v>0</v>
      </c>
      <c r="S2308" s="38" t="str">
        <f aca="true">IF(ISBLANK(B2308),"",IF( ISBLANK(K2308), "" , IF( ISBLANK(O2308), (TODAY()-K2308)/365, (O2308-K2308)/365)) )</f>
        <v/>
      </c>
      <c r="T2308" s="38" t="str">
        <f aca="false">IF(ISBLANK(B2308),"",IF( ISBLANK(K2308), "" , IF( ISBLANK(O2308), ($Z$41-K2308)/365, (O2308-K2308)/365)) )</f>
        <v/>
      </c>
      <c r="U2308" s="38" t="str">
        <f aca="true">IF(ISBLANK(B2308),"",IF( ISBLANK(O2308), "", (TODAY()-O2308)/365))</f>
        <v/>
      </c>
      <c r="V2308" s="38" t="str">
        <f aca="false">IF(ISBLANK(B2308),"",IF( ISBLANK(O2308), "", ($Z$41-O2308)/365))</f>
        <v/>
      </c>
    </row>
    <row r="2309" customFormat="false" ht="15" hidden="false" customHeight="false" outlineLevel="0" collapsed="false">
      <c r="A2309" s="1" t="n">
        <v>2313</v>
      </c>
      <c r="B2309" s="28" t="n">
        <v>1506</v>
      </c>
      <c r="C2309" s="29"/>
      <c r="D2309" s="30" t="str">
        <f aca="false">CONCATENATE(E2309,", ",F2309,", кв-ры: ",H2309,", агр: ",I2309,", ",W2309)</f>
        <v>, , кв-ры: 2, агр: , </v>
      </c>
      <c r="E2309" s="31"/>
      <c r="F2309" s="31"/>
      <c r="G2309" s="31"/>
      <c r="H2309" s="31" t="n">
        <v>2</v>
      </c>
      <c r="I2309" s="32"/>
      <c r="J2309" s="4"/>
      <c r="K2309" s="46"/>
      <c r="L2309" s="34" t="str">
        <f aca="false">IF(ISBLANK(K2309),"a","b")</f>
        <v>a</v>
      </c>
      <c r="M2309" s="34" t="str">
        <f aca="false">IF(ISBLANK(B2309),"",IF(L2309="b",K2309,IF(L2309="a","")))</f>
        <v/>
      </c>
      <c r="N2309" s="35" t="n">
        <f aca="false">IF(ISBLANK(B2309),"",IF( ISBLANK(K2309), , IF( ISBLANK(O2309), 1,) ))</f>
        <v>0</v>
      </c>
      <c r="O2309" s="44"/>
      <c r="P2309" s="37" t="str">
        <f aca="false">IF(ISBLANK(O2309),"a","b")</f>
        <v>a</v>
      </c>
      <c r="Q2309" s="34" t="str">
        <f aca="false">IF(ISBLANK(B2309),"",IF(P2309="b",O2309,IF(P2309="a","")))</f>
        <v/>
      </c>
      <c r="R2309" s="35" t="n">
        <f aca="false">IF(ISBLANK(B2309),"",IF( ISBLANK(O2309), , 1))</f>
        <v>0</v>
      </c>
      <c r="S2309" s="38" t="str">
        <f aca="true">IF(ISBLANK(B2309),"",IF( ISBLANK(K2309), "" , IF( ISBLANK(O2309), (TODAY()-K2309)/365, (O2309-K2309)/365)) )</f>
        <v/>
      </c>
      <c r="T2309" s="38" t="str">
        <f aca="false">IF(ISBLANK(B2309),"",IF( ISBLANK(K2309), "" , IF( ISBLANK(O2309), ($Z$41-K2309)/365, (O2309-K2309)/365)) )</f>
        <v/>
      </c>
      <c r="U2309" s="38" t="str">
        <f aca="true">IF(ISBLANK(B2309),"",IF( ISBLANK(O2309), "", (TODAY()-O2309)/365))</f>
        <v/>
      </c>
      <c r="V2309" s="38" t="str">
        <f aca="false">IF(ISBLANK(B2309),"",IF( ISBLANK(O2309), "", ($Z$41-O2309)/365))</f>
        <v/>
      </c>
    </row>
    <row r="2310" customFormat="false" ht="15" hidden="false" customHeight="false" outlineLevel="0" collapsed="false">
      <c r="A2310" s="1" t="n">
        <v>2314</v>
      </c>
      <c r="B2310" s="28" t="n">
        <v>1507</v>
      </c>
      <c r="C2310" s="29" t="n">
        <v>11</v>
      </c>
      <c r="D2310" s="30" t="str">
        <f aca="false">CONCATENATE(E2310,", ",F2310,", кв-ры: ",H2310,", агр: ",I2310,", ",W2310)</f>
        <v> Набережная, 25, кв-ры: 1, агр: , </v>
      </c>
      <c r="E2310" s="31" t="s">
        <v>335</v>
      </c>
      <c r="F2310" s="31" t="n">
        <v>25</v>
      </c>
      <c r="G2310" s="31" t="n">
        <v>1</v>
      </c>
      <c r="H2310" s="31" t="n">
        <v>1</v>
      </c>
      <c r="I2310" s="32"/>
      <c r="J2310" s="4"/>
      <c r="K2310" s="46"/>
      <c r="L2310" s="34" t="str">
        <f aca="false">IF(ISBLANK(K2310),"a","b")</f>
        <v>a</v>
      </c>
      <c r="M2310" s="34" t="str">
        <f aca="false">IF(ISBLANK(B2310),"",IF(L2310="b",K2310,IF(L2310="a","")))</f>
        <v/>
      </c>
      <c r="N2310" s="35" t="n">
        <f aca="false">IF(ISBLANK(B2310),"",IF( ISBLANK(K2310), , IF( ISBLANK(O2310), 1,) ))</f>
        <v>0</v>
      </c>
      <c r="O2310" s="44"/>
      <c r="P2310" s="37" t="str">
        <f aca="false">IF(ISBLANK(O2310),"a","b")</f>
        <v>a</v>
      </c>
      <c r="Q2310" s="34" t="str">
        <f aca="false">IF(ISBLANK(B2310),"",IF(P2310="b",O2310,IF(P2310="a","")))</f>
        <v/>
      </c>
      <c r="R2310" s="35" t="n">
        <f aca="false">IF(ISBLANK(B2310),"",IF( ISBLANK(O2310), , 1))</f>
        <v>0</v>
      </c>
      <c r="S2310" s="38" t="str">
        <f aca="true">IF(ISBLANK(B2310),"",IF( ISBLANK(K2310), "" , IF( ISBLANK(O2310), (TODAY()-K2310)/365, (O2310-K2310)/365)) )</f>
        <v/>
      </c>
      <c r="T2310" s="38" t="str">
        <f aca="false">IF(ISBLANK(B2310),"",IF( ISBLANK(K2310), "" , IF( ISBLANK(O2310), ($Z$41-K2310)/365, (O2310-K2310)/365)) )</f>
        <v/>
      </c>
      <c r="U2310" s="38" t="str">
        <f aca="true">IF(ISBLANK(B2310),"",IF( ISBLANK(O2310), "", (TODAY()-O2310)/365))</f>
        <v/>
      </c>
      <c r="V2310" s="38" t="str">
        <f aca="false">IF(ISBLANK(B2310),"",IF( ISBLANK(O2310), "", ($Z$41-O2310)/365))</f>
        <v/>
      </c>
    </row>
    <row r="2311" customFormat="false" ht="15" hidden="false" customHeight="false" outlineLevel="0" collapsed="false">
      <c r="A2311" s="1" t="n">
        <v>2315</v>
      </c>
      <c r="B2311" s="28" t="n">
        <v>1508</v>
      </c>
      <c r="C2311" s="29" t="n">
        <v>12</v>
      </c>
      <c r="D2311" s="30" t="str">
        <f aca="false">CONCATENATE(E2311,", ",F2311,", кв-ры: ",H2311,", агр: ",I2311,", ",W2311)</f>
        <v> Набережная, 31, кв-ры: 1, агр: , </v>
      </c>
      <c r="E2311" s="31" t="s">
        <v>335</v>
      </c>
      <c r="F2311" s="31" t="n">
        <v>31</v>
      </c>
      <c r="G2311" s="31" t="n">
        <v>1</v>
      </c>
      <c r="H2311" s="31" t="n">
        <v>1</v>
      </c>
      <c r="I2311" s="32"/>
      <c r="J2311" s="4"/>
      <c r="K2311" s="46"/>
      <c r="L2311" s="34" t="str">
        <f aca="false">IF(ISBLANK(K2311),"a","b")</f>
        <v>a</v>
      </c>
      <c r="M2311" s="34" t="str">
        <f aca="false">IF(ISBLANK(B2311),"",IF(L2311="b",K2311,IF(L2311="a","")))</f>
        <v/>
      </c>
      <c r="N2311" s="35" t="n">
        <f aca="false">IF(ISBLANK(B2311),"",IF( ISBLANK(K2311), , IF( ISBLANK(O2311), 1,) ))</f>
        <v>0</v>
      </c>
      <c r="O2311" s="44"/>
      <c r="P2311" s="37" t="str">
        <f aca="false">IF(ISBLANK(O2311),"a","b")</f>
        <v>a</v>
      </c>
      <c r="Q2311" s="34" t="str">
        <f aca="false">IF(ISBLANK(B2311),"",IF(P2311="b",O2311,IF(P2311="a","")))</f>
        <v/>
      </c>
      <c r="R2311" s="35" t="n">
        <f aca="false">IF(ISBLANK(B2311),"",IF( ISBLANK(O2311), , 1))</f>
        <v>0</v>
      </c>
      <c r="S2311" s="38" t="str">
        <f aca="true">IF(ISBLANK(B2311),"",IF( ISBLANK(K2311), "" , IF( ISBLANK(O2311), (TODAY()-K2311)/365, (O2311-K2311)/365)) )</f>
        <v/>
      </c>
      <c r="T2311" s="38" t="str">
        <f aca="false">IF(ISBLANK(B2311),"",IF( ISBLANK(K2311), "" , IF( ISBLANK(O2311), ($Z$41-K2311)/365, (O2311-K2311)/365)) )</f>
        <v/>
      </c>
      <c r="U2311" s="38" t="str">
        <f aca="true">IF(ISBLANK(B2311),"",IF( ISBLANK(O2311), "", (TODAY()-O2311)/365))</f>
        <v/>
      </c>
      <c r="V2311" s="38" t="str">
        <f aca="false">IF(ISBLANK(B2311),"",IF( ISBLANK(O2311), "", ($Z$41-O2311)/365))</f>
        <v/>
      </c>
    </row>
    <row r="2312" customFormat="false" ht="15" hidden="false" customHeight="false" outlineLevel="0" collapsed="false">
      <c r="A2312" s="1" t="n">
        <v>2316</v>
      </c>
      <c r="B2312" s="28" t="n">
        <v>1509</v>
      </c>
      <c r="C2312" s="29" t="n">
        <v>1</v>
      </c>
      <c r="D2312" s="30" t="str">
        <f aca="false">CONCATENATE(E2312,", ",F2312,", кв-ры: ",H2312,", агр: ",I2312,", ",W2312)</f>
        <v> Строителей, 3, кв-ры: 1, агр: , </v>
      </c>
      <c r="E2312" s="31" t="s">
        <v>337</v>
      </c>
      <c r="F2312" s="31" t="n">
        <v>3</v>
      </c>
      <c r="G2312" s="31" t="n">
        <v>1</v>
      </c>
      <c r="H2312" s="31" t="n">
        <v>1</v>
      </c>
      <c r="I2312" s="32"/>
      <c r="J2312" s="4"/>
      <c r="K2312" s="46"/>
      <c r="L2312" s="34" t="str">
        <f aca="false">IF(ISBLANK(K2312),"a","b")</f>
        <v>a</v>
      </c>
      <c r="M2312" s="34" t="str">
        <f aca="false">IF(ISBLANK(B2312),"",IF(L2312="b",K2312,IF(L2312="a","")))</f>
        <v/>
      </c>
      <c r="N2312" s="35" t="n">
        <f aca="false">IF(ISBLANK(B2312),"",IF( ISBLANK(K2312), , IF( ISBLANK(O2312), 1,) ))</f>
        <v>0</v>
      </c>
      <c r="O2312" s="44"/>
      <c r="P2312" s="37" t="str">
        <f aca="false">IF(ISBLANK(O2312),"a","b")</f>
        <v>a</v>
      </c>
      <c r="Q2312" s="34" t="str">
        <f aca="false">IF(ISBLANK(B2312),"",IF(P2312="b",O2312,IF(P2312="a","")))</f>
        <v/>
      </c>
      <c r="R2312" s="35" t="n">
        <f aca="false">IF(ISBLANK(B2312),"",IF( ISBLANK(O2312), , 1))</f>
        <v>0</v>
      </c>
      <c r="S2312" s="38" t="str">
        <f aca="true">IF(ISBLANK(B2312),"",IF( ISBLANK(K2312), "" , IF( ISBLANK(O2312), (TODAY()-K2312)/365, (O2312-K2312)/365)) )</f>
        <v/>
      </c>
      <c r="T2312" s="38" t="str">
        <f aca="false">IF(ISBLANK(B2312),"",IF( ISBLANK(K2312), "" , IF( ISBLANK(O2312), ($Z$41-K2312)/365, (O2312-K2312)/365)) )</f>
        <v/>
      </c>
      <c r="U2312" s="38" t="str">
        <f aca="true">IF(ISBLANK(B2312),"",IF( ISBLANK(O2312), "", (TODAY()-O2312)/365))</f>
        <v/>
      </c>
      <c r="V2312" s="38" t="str">
        <f aca="false">IF(ISBLANK(B2312),"",IF( ISBLANK(O2312), "", ($Z$41-O2312)/365))</f>
        <v/>
      </c>
    </row>
    <row r="2313" customFormat="false" ht="15" hidden="false" customHeight="false" outlineLevel="0" collapsed="false">
      <c r="A2313" s="1" t="n">
        <v>2317</v>
      </c>
      <c r="B2313" s="28" t="n">
        <v>1510</v>
      </c>
      <c r="C2313" s="29" t="n">
        <v>2</v>
      </c>
      <c r="D2313" s="30" t="str">
        <f aca="false">CONCATENATE(E2313,", ",F2313,", кв-ры: ",H2313,", агр: ",I2313,", ",W2313)</f>
        <v> Строителей, 5, кв-ры: 1, агр: , </v>
      </c>
      <c r="E2313" s="31" t="s">
        <v>337</v>
      </c>
      <c r="F2313" s="31" t="n">
        <v>5</v>
      </c>
      <c r="G2313" s="31" t="n">
        <v>2</v>
      </c>
      <c r="H2313" s="31" t="n">
        <v>1</v>
      </c>
      <c r="I2313" s="32"/>
      <c r="J2313" s="4"/>
      <c r="K2313" s="46"/>
      <c r="L2313" s="34" t="str">
        <f aca="false">IF(ISBLANK(K2313),"a","b")</f>
        <v>a</v>
      </c>
      <c r="M2313" s="34" t="str">
        <f aca="false">IF(ISBLANK(B2313),"",IF(L2313="b",K2313,IF(L2313="a","")))</f>
        <v/>
      </c>
      <c r="N2313" s="35" t="n">
        <f aca="false">IF(ISBLANK(B2313),"",IF( ISBLANK(K2313), , IF( ISBLANK(O2313), 1,) ))</f>
        <v>0</v>
      </c>
      <c r="O2313" s="44"/>
      <c r="P2313" s="37" t="str">
        <f aca="false">IF(ISBLANK(O2313),"a","b")</f>
        <v>a</v>
      </c>
      <c r="Q2313" s="34" t="str">
        <f aca="false">IF(ISBLANK(B2313),"",IF(P2313="b",O2313,IF(P2313="a","")))</f>
        <v/>
      </c>
      <c r="R2313" s="35" t="n">
        <f aca="false">IF(ISBLANK(B2313),"",IF( ISBLANK(O2313), , 1))</f>
        <v>0</v>
      </c>
      <c r="S2313" s="38" t="str">
        <f aca="true">IF(ISBLANK(B2313),"",IF( ISBLANK(K2313), "" , IF( ISBLANK(O2313), (TODAY()-K2313)/365, (O2313-K2313)/365)) )</f>
        <v/>
      </c>
      <c r="T2313" s="38" t="str">
        <f aca="false">IF(ISBLANK(B2313),"",IF( ISBLANK(K2313), "" , IF( ISBLANK(O2313), ($Z$41-K2313)/365, (O2313-K2313)/365)) )</f>
        <v/>
      </c>
      <c r="U2313" s="38" t="str">
        <f aca="true">IF(ISBLANK(B2313),"",IF( ISBLANK(O2313), "", (TODAY()-O2313)/365))</f>
        <v/>
      </c>
      <c r="V2313" s="38" t="str">
        <f aca="false">IF(ISBLANK(B2313),"",IF( ISBLANK(O2313), "", ($Z$41-O2313)/365))</f>
        <v/>
      </c>
    </row>
    <row r="2314" customFormat="false" ht="15" hidden="false" customHeight="false" outlineLevel="0" collapsed="false">
      <c r="A2314" s="1" t="n">
        <v>2318</v>
      </c>
      <c r="B2314" s="28" t="n">
        <v>1511</v>
      </c>
      <c r="C2314" s="29"/>
      <c r="D2314" s="30" t="str">
        <f aca="false">CONCATENATE(E2314,", ",F2314,", кв-ры: ",H2314,", агр: ",I2314,", ",W2314)</f>
        <v>, , кв-ры: 2, агр: , </v>
      </c>
      <c r="E2314" s="31"/>
      <c r="F2314" s="31"/>
      <c r="G2314" s="31"/>
      <c r="H2314" s="31" t="n">
        <v>2</v>
      </c>
      <c r="I2314" s="32"/>
      <c r="J2314" s="4"/>
      <c r="K2314" s="46"/>
      <c r="L2314" s="34" t="str">
        <f aca="false">IF(ISBLANK(K2314),"a","b")</f>
        <v>a</v>
      </c>
      <c r="M2314" s="34" t="str">
        <f aca="false">IF(ISBLANK(B2314),"",IF(L2314="b",K2314,IF(L2314="a","")))</f>
        <v/>
      </c>
      <c r="N2314" s="35" t="n">
        <f aca="false">IF(ISBLANK(B2314),"",IF( ISBLANK(K2314), , IF( ISBLANK(O2314), 1,) ))</f>
        <v>0</v>
      </c>
      <c r="O2314" s="44"/>
      <c r="P2314" s="37" t="str">
        <f aca="false">IF(ISBLANK(O2314),"a","b")</f>
        <v>a</v>
      </c>
      <c r="Q2314" s="34" t="str">
        <f aca="false">IF(ISBLANK(B2314),"",IF(P2314="b",O2314,IF(P2314="a","")))</f>
        <v/>
      </c>
      <c r="R2314" s="35" t="n">
        <f aca="false">IF(ISBLANK(B2314),"",IF( ISBLANK(O2314), , 1))</f>
        <v>0</v>
      </c>
      <c r="S2314" s="38" t="str">
        <f aca="true">IF(ISBLANK(B2314),"",IF( ISBLANK(K2314), "" , IF( ISBLANK(O2314), (TODAY()-K2314)/365, (O2314-K2314)/365)) )</f>
        <v/>
      </c>
      <c r="T2314" s="38" t="str">
        <f aca="false">IF(ISBLANK(B2314),"",IF( ISBLANK(K2314), "" , IF( ISBLANK(O2314), ($Z$41-K2314)/365, (O2314-K2314)/365)) )</f>
        <v/>
      </c>
      <c r="U2314" s="38" t="str">
        <f aca="true">IF(ISBLANK(B2314),"",IF( ISBLANK(O2314), "", (TODAY()-O2314)/365))</f>
        <v/>
      </c>
      <c r="V2314" s="38" t="str">
        <f aca="false">IF(ISBLANK(B2314),"",IF( ISBLANK(O2314), "", ($Z$41-O2314)/365))</f>
        <v/>
      </c>
    </row>
    <row r="2315" customFormat="false" ht="15" hidden="false" customHeight="false" outlineLevel="0" collapsed="false">
      <c r="A2315" s="1" t="n">
        <v>2319</v>
      </c>
      <c r="B2315" s="28" t="n">
        <v>1512</v>
      </c>
      <c r="C2315" s="29" t="n">
        <v>3</v>
      </c>
      <c r="D2315" s="30" t="str">
        <f aca="false">CONCATENATE(E2315,", ",F2315,", кв-ры: ",H2315,", агр: ",I2315,", ",W2315)</f>
        <v> Строителей, 7, кв-ры: 1, агр: , </v>
      </c>
      <c r="E2315" s="31" t="s">
        <v>337</v>
      </c>
      <c r="F2315" s="31" t="n">
        <v>7</v>
      </c>
      <c r="G2315" s="31" t="n">
        <v>1</v>
      </c>
      <c r="H2315" s="31" t="n">
        <v>1</v>
      </c>
      <c r="I2315" s="32"/>
      <c r="J2315" s="4"/>
      <c r="K2315" s="46"/>
      <c r="L2315" s="34" t="str">
        <f aca="false">IF(ISBLANK(K2315),"a","b")</f>
        <v>a</v>
      </c>
      <c r="M2315" s="34" t="str">
        <f aca="false">IF(ISBLANK(B2315),"",IF(L2315="b",K2315,IF(L2315="a","")))</f>
        <v/>
      </c>
      <c r="N2315" s="35" t="n">
        <f aca="false">IF(ISBLANK(B2315),"",IF( ISBLANK(K2315), , IF( ISBLANK(O2315), 1,) ))</f>
        <v>0</v>
      </c>
      <c r="O2315" s="44"/>
      <c r="P2315" s="37" t="str">
        <f aca="false">IF(ISBLANK(O2315),"a","b")</f>
        <v>a</v>
      </c>
      <c r="Q2315" s="34" t="str">
        <f aca="false">IF(ISBLANK(B2315),"",IF(P2315="b",O2315,IF(P2315="a","")))</f>
        <v/>
      </c>
      <c r="R2315" s="35" t="n">
        <f aca="false">IF(ISBLANK(B2315),"",IF( ISBLANK(O2315), , 1))</f>
        <v>0</v>
      </c>
      <c r="S2315" s="38" t="str">
        <f aca="true">IF(ISBLANK(B2315),"",IF( ISBLANK(K2315), "" , IF( ISBLANK(O2315), (TODAY()-K2315)/365, (O2315-K2315)/365)) )</f>
        <v/>
      </c>
      <c r="T2315" s="38" t="str">
        <f aca="false">IF(ISBLANK(B2315),"",IF( ISBLANK(K2315), "" , IF( ISBLANK(O2315), ($Z$41-K2315)/365, (O2315-K2315)/365)) )</f>
        <v/>
      </c>
      <c r="U2315" s="38" t="str">
        <f aca="true">IF(ISBLANK(B2315),"",IF( ISBLANK(O2315), "", (TODAY()-O2315)/365))</f>
        <v/>
      </c>
      <c r="V2315" s="38" t="str">
        <f aca="false">IF(ISBLANK(B2315),"",IF( ISBLANK(O2315), "", ($Z$41-O2315)/365))</f>
        <v/>
      </c>
    </row>
    <row r="2316" customFormat="false" ht="15" hidden="false" customHeight="false" outlineLevel="0" collapsed="false">
      <c r="A2316" s="1" t="n">
        <v>2320</v>
      </c>
      <c r="B2316" s="28" t="n">
        <v>1513</v>
      </c>
      <c r="C2316" s="29" t="n">
        <v>4</v>
      </c>
      <c r="D2316" s="30" t="str">
        <f aca="false">CONCATENATE(E2316,", ",F2316,", кв-ры: ",H2316,", агр: ",I2316,", ",W2316)</f>
        <v> Строителей, 9, кв-ры: 1, агр: , </v>
      </c>
      <c r="E2316" s="31" t="s">
        <v>337</v>
      </c>
      <c r="F2316" s="31" t="n">
        <v>9</v>
      </c>
      <c r="G2316" s="31" t="n">
        <v>1</v>
      </c>
      <c r="H2316" s="31" t="n">
        <v>1</v>
      </c>
      <c r="I2316" s="32"/>
      <c r="J2316" s="4"/>
      <c r="K2316" s="46"/>
      <c r="L2316" s="34" t="str">
        <f aca="false">IF(ISBLANK(K2316),"a","b")</f>
        <v>a</v>
      </c>
      <c r="M2316" s="34" t="str">
        <f aca="false">IF(ISBLANK(B2316),"",IF(L2316="b",K2316,IF(L2316="a","")))</f>
        <v/>
      </c>
      <c r="N2316" s="35" t="n">
        <f aca="false">IF(ISBLANK(B2316),"",IF( ISBLANK(K2316), , IF( ISBLANK(O2316), 1,) ))</f>
        <v>0</v>
      </c>
      <c r="O2316" s="44"/>
      <c r="P2316" s="37" t="str">
        <f aca="false">IF(ISBLANK(O2316),"a","b")</f>
        <v>a</v>
      </c>
      <c r="Q2316" s="34" t="str">
        <f aca="false">IF(ISBLANK(B2316),"",IF(P2316="b",O2316,IF(P2316="a","")))</f>
        <v/>
      </c>
      <c r="R2316" s="35" t="n">
        <f aca="false">IF(ISBLANK(B2316),"",IF( ISBLANK(O2316), , 1))</f>
        <v>0</v>
      </c>
      <c r="S2316" s="38" t="str">
        <f aca="true">IF(ISBLANK(B2316),"",IF( ISBLANK(K2316), "" , IF( ISBLANK(O2316), (TODAY()-K2316)/365, (O2316-K2316)/365)) )</f>
        <v/>
      </c>
      <c r="T2316" s="38" t="str">
        <f aca="false">IF(ISBLANK(B2316),"",IF( ISBLANK(K2316), "" , IF( ISBLANK(O2316), ($Z$41-K2316)/365, (O2316-K2316)/365)) )</f>
        <v/>
      </c>
      <c r="U2316" s="38" t="str">
        <f aca="true">IF(ISBLANK(B2316),"",IF( ISBLANK(O2316), "", (TODAY()-O2316)/365))</f>
        <v/>
      </c>
      <c r="V2316" s="38" t="str">
        <f aca="false">IF(ISBLANK(B2316),"",IF( ISBLANK(O2316), "", ($Z$41-O2316)/365))</f>
        <v/>
      </c>
    </row>
    <row r="2317" customFormat="false" ht="15" hidden="false" customHeight="false" outlineLevel="0" collapsed="false">
      <c r="A2317" s="1" t="n">
        <v>2321</v>
      </c>
      <c r="B2317" s="28" t="n">
        <v>1514</v>
      </c>
      <c r="C2317" s="29" t="n">
        <v>5</v>
      </c>
      <c r="D2317" s="30" t="str">
        <f aca="false">CONCATENATE(E2317,", ",F2317,", кв-ры: ",H2317,", агр: ",I2317,", ",W2317)</f>
        <v> Строителей, 11, кв-ры: 1, агр: , </v>
      </c>
      <c r="E2317" s="31" t="s">
        <v>337</v>
      </c>
      <c r="F2317" s="31" t="n">
        <v>11</v>
      </c>
      <c r="G2317" s="31" t="n">
        <v>1</v>
      </c>
      <c r="H2317" s="31" t="n">
        <v>1</v>
      </c>
      <c r="I2317" s="32"/>
      <c r="J2317" s="4"/>
      <c r="K2317" s="46"/>
      <c r="L2317" s="34" t="str">
        <f aca="false">IF(ISBLANK(K2317),"a","b")</f>
        <v>a</v>
      </c>
      <c r="M2317" s="34" t="str">
        <f aca="false">IF(ISBLANK(B2317),"",IF(L2317="b",K2317,IF(L2317="a","")))</f>
        <v/>
      </c>
      <c r="N2317" s="35" t="n">
        <f aca="false">IF(ISBLANK(B2317),"",IF( ISBLANK(K2317), , IF( ISBLANK(O2317), 1,) ))</f>
        <v>0</v>
      </c>
      <c r="O2317" s="44"/>
      <c r="P2317" s="37" t="str">
        <f aca="false">IF(ISBLANK(O2317),"a","b")</f>
        <v>a</v>
      </c>
      <c r="Q2317" s="34" t="str">
        <f aca="false">IF(ISBLANK(B2317),"",IF(P2317="b",O2317,IF(P2317="a","")))</f>
        <v/>
      </c>
      <c r="R2317" s="35" t="n">
        <f aca="false">IF(ISBLANK(B2317),"",IF( ISBLANK(O2317), , 1))</f>
        <v>0</v>
      </c>
      <c r="S2317" s="38" t="str">
        <f aca="true">IF(ISBLANK(B2317),"",IF( ISBLANK(K2317), "" , IF( ISBLANK(O2317), (TODAY()-K2317)/365, (O2317-K2317)/365)) )</f>
        <v/>
      </c>
      <c r="T2317" s="38" t="str">
        <f aca="false">IF(ISBLANK(B2317),"",IF( ISBLANK(K2317), "" , IF( ISBLANK(O2317), ($Z$41-K2317)/365, (O2317-K2317)/365)) )</f>
        <v/>
      </c>
      <c r="U2317" s="38" t="str">
        <f aca="true">IF(ISBLANK(B2317),"",IF( ISBLANK(O2317), "", (TODAY()-O2317)/365))</f>
        <v/>
      </c>
      <c r="V2317" s="38" t="str">
        <f aca="false">IF(ISBLANK(B2317),"",IF( ISBLANK(O2317), "", ($Z$41-O2317)/365))</f>
        <v/>
      </c>
    </row>
    <row r="2318" customFormat="false" ht="15" hidden="false" customHeight="false" outlineLevel="0" collapsed="false">
      <c r="A2318" s="1" t="n">
        <v>2322</v>
      </c>
      <c r="B2318" s="28" t="n">
        <v>1515</v>
      </c>
      <c r="C2318" s="29" t="n">
        <v>6</v>
      </c>
      <c r="D2318" s="30" t="str">
        <f aca="false">CONCATENATE(E2318,", ",F2318,", кв-ры: ",H2318,", агр: ",I2318,", ",W2318)</f>
        <v> Строителей, 13, кв-ры: 1, агр: , </v>
      </c>
      <c r="E2318" s="31" t="s">
        <v>337</v>
      </c>
      <c r="F2318" s="31" t="n">
        <v>13</v>
      </c>
      <c r="G2318" s="31" t="n">
        <v>1</v>
      </c>
      <c r="H2318" s="31" t="n">
        <v>1</v>
      </c>
      <c r="I2318" s="32"/>
      <c r="J2318" s="4"/>
      <c r="K2318" s="46"/>
      <c r="L2318" s="34" t="str">
        <f aca="false">IF(ISBLANK(K2318),"a","b")</f>
        <v>a</v>
      </c>
      <c r="M2318" s="34" t="str">
        <f aca="false">IF(ISBLANK(B2318),"",IF(L2318="b",K2318,IF(L2318="a","")))</f>
        <v/>
      </c>
      <c r="N2318" s="35" t="n">
        <f aca="false">IF(ISBLANK(B2318),"",IF( ISBLANK(K2318), , IF( ISBLANK(O2318), 1,) ))</f>
        <v>0</v>
      </c>
      <c r="O2318" s="44"/>
      <c r="P2318" s="37" t="str">
        <f aca="false">IF(ISBLANK(O2318),"a","b")</f>
        <v>a</v>
      </c>
      <c r="Q2318" s="34" t="str">
        <f aca="false">IF(ISBLANK(B2318),"",IF(P2318="b",O2318,IF(P2318="a","")))</f>
        <v/>
      </c>
      <c r="R2318" s="35" t="n">
        <f aca="false">IF(ISBLANK(B2318),"",IF( ISBLANK(O2318), , 1))</f>
        <v>0</v>
      </c>
      <c r="S2318" s="38" t="str">
        <f aca="true">IF(ISBLANK(B2318),"",IF( ISBLANK(K2318), "" , IF( ISBLANK(O2318), (TODAY()-K2318)/365, (O2318-K2318)/365)) )</f>
        <v/>
      </c>
      <c r="T2318" s="38" t="str">
        <f aca="false">IF(ISBLANK(B2318),"",IF( ISBLANK(K2318), "" , IF( ISBLANK(O2318), ($Z$41-K2318)/365, (O2318-K2318)/365)) )</f>
        <v/>
      </c>
      <c r="U2318" s="38" t="str">
        <f aca="true">IF(ISBLANK(B2318),"",IF( ISBLANK(O2318), "", (TODAY()-O2318)/365))</f>
        <v/>
      </c>
      <c r="V2318" s="38" t="str">
        <f aca="false">IF(ISBLANK(B2318),"",IF( ISBLANK(O2318), "", ($Z$41-O2318)/365))</f>
        <v/>
      </c>
    </row>
    <row r="2319" customFormat="false" ht="15" hidden="false" customHeight="false" outlineLevel="0" collapsed="false">
      <c r="A2319" s="1" t="n">
        <v>2323</v>
      </c>
      <c r="B2319" s="28" t="n">
        <v>1516</v>
      </c>
      <c r="C2319" s="29" t="n">
        <v>7</v>
      </c>
      <c r="D2319" s="30" t="str">
        <f aca="false">CONCATENATE(E2319,", ",F2319,", кв-ры: ",H2319,", агр: ",I2319,", ",W2319)</f>
        <v> Строителей, 15, кв-ры: 1, агр: , </v>
      </c>
      <c r="E2319" s="31" t="s">
        <v>337</v>
      </c>
      <c r="F2319" s="31" t="n">
        <v>15</v>
      </c>
      <c r="G2319" s="31" t="n">
        <v>1</v>
      </c>
      <c r="H2319" s="31" t="n">
        <v>1</v>
      </c>
      <c r="I2319" s="32"/>
      <c r="J2319" s="4"/>
      <c r="K2319" s="46"/>
      <c r="L2319" s="34" t="str">
        <f aca="false">IF(ISBLANK(K2319),"a","b")</f>
        <v>a</v>
      </c>
      <c r="M2319" s="34" t="str">
        <f aca="false">IF(ISBLANK(B2319),"",IF(L2319="b",K2319,IF(L2319="a","")))</f>
        <v/>
      </c>
      <c r="N2319" s="35" t="n">
        <f aca="false">IF(ISBLANK(B2319),"",IF( ISBLANK(K2319), , IF( ISBLANK(O2319), 1,) ))</f>
        <v>0</v>
      </c>
      <c r="O2319" s="44"/>
      <c r="P2319" s="37" t="str">
        <f aca="false">IF(ISBLANK(O2319),"a","b")</f>
        <v>a</v>
      </c>
      <c r="Q2319" s="34" t="str">
        <f aca="false">IF(ISBLANK(B2319),"",IF(P2319="b",O2319,IF(P2319="a","")))</f>
        <v/>
      </c>
      <c r="R2319" s="35" t="n">
        <f aca="false">IF(ISBLANK(B2319),"",IF( ISBLANK(O2319), , 1))</f>
        <v>0</v>
      </c>
      <c r="S2319" s="38" t="str">
        <f aca="true">IF(ISBLANK(B2319),"",IF( ISBLANK(K2319), "" , IF( ISBLANK(O2319), (TODAY()-K2319)/365, (O2319-K2319)/365)) )</f>
        <v/>
      </c>
      <c r="T2319" s="38" t="str">
        <f aca="false">IF(ISBLANK(B2319),"",IF( ISBLANK(K2319), "" , IF( ISBLANK(O2319), ($Z$41-K2319)/365, (O2319-K2319)/365)) )</f>
        <v/>
      </c>
      <c r="U2319" s="38" t="str">
        <f aca="true">IF(ISBLANK(B2319),"",IF( ISBLANK(O2319), "", (TODAY()-O2319)/365))</f>
        <v/>
      </c>
      <c r="V2319" s="38" t="str">
        <f aca="false">IF(ISBLANK(B2319),"",IF( ISBLANK(O2319), "", ($Z$41-O2319)/365))</f>
        <v/>
      </c>
    </row>
    <row r="2320" customFormat="false" ht="15" hidden="false" customHeight="false" outlineLevel="0" collapsed="false">
      <c r="A2320" s="1" t="n">
        <v>2324</v>
      </c>
      <c r="B2320" s="28" t="n">
        <v>1517</v>
      </c>
      <c r="C2320" s="29" t="n">
        <v>8</v>
      </c>
      <c r="D2320" s="30" t="str">
        <f aca="false">CONCATENATE(E2320,", ",F2320,", кв-ры: ",H2320,", агр: ",I2320,", ",W2320)</f>
        <v> Строителей, 17, кв-ры: 1, агр: , </v>
      </c>
      <c r="E2320" s="31" t="s">
        <v>337</v>
      </c>
      <c r="F2320" s="31" t="n">
        <v>17</v>
      </c>
      <c r="G2320" s="31" t="n">
        <v>1</v>
      </c>
      <c r="H2320" s="31" t="n">
        <v>1</v>
      </c>
      <c r="I2320" s="32"/>
      <c r="J2320" s="4"/>
      <c r="K2320" s="46"/>
      <c r="L2320" s="34" t="str">
        <f aca="false">IF(ISBLANK(K2320),"a","b")</f>
        <v>a</v>
      </c>
      <c r="M2320" s="34" t="str">
        <f aca="false">IF(ISBLANK(B2320),"",IF(L2320="b",K2320,IF(L2320="a","")))</f>
        <v/>
      </c>
      <c r="N2320" s="35" t="n">
        <f aca="false">IF(ISBLANK(B2320),"",IF( ISBLANK(K2320), , IF( ISBLANK(O2320), 1,) ))</f>
        <v>0</v>
      </c>
      <c r="O2320" s="44"/>
      <c r="P2320" s="37" t="str">
        <f aca="false">IF(ISBLANK(O2320),"a","b")</f>
        <v>a</v>
      </c>
      <c r="Q2320" s="34" t="str">
        <f aca="false">IF(ISBLANK(B2320),"",IF(P2320="b",O2320,IF(P2320="a","")))</f>
        <v/>
      </c>
      <c r="R2320" s="35" t="n">
        <f aca="false">IF(ISBLANK(B2320),"",IF( ISBLANK(O2320), , 1))</f>
        <v>0</v>
      </c>
      <c r="S2320" s="38" t="str">
        <f aca="true">IF(ISBLANK(B2320),"",IF( ISBLANK(K2320), "" , IF( ISBLANK(O2320), (TODAY()-K2320)/365, (O2320-K2320)/365)) )</f>
        <v/>
      </c>
      <c r="T2320" s="38" t="str">
        <f aca="false">IF(ISBLANK(B2320),"",IF( ISBLANK(K2320), "" , IF( ISBLANK(O2320), ($Z$41-K2320)/365, (O2320-K2320)/365)) )</f>
        <v/>
      </c>
      <c r="U2320" s="38" t="str">
        <f aca="true">IF(ISBLANK(B2320),"",IF( ISBLANK(O2320), "", (TODAY()-O2320)/365))</f>
        <v/>
      </c>
      <c r="V2320" s="38" t="str">
        <f aca="false">IF(ISBLANK(B2320),"",IF( ISBLANK(O2320), "", ($Z$41-O2320)/365))</f>
        <v/>
      </c>
    </row>
    <row r="2321" customFormat="false" ht="15" hidden="false" customHeight="false" outlineLevel="0" collapsed="false">
      <c r="A2321" s="1" t="n">
        <v>2325</v>
      </c>
      <c r="B2321" s="28" t="n">
        <v>1518</v>
      </c>
      <c r="C2321" s="29" t="n">
        <v>9</v>
      </c>
      <c r="D2321" s="30" t="str">
        <f aca="false">CONCATENATE(E2321,", ",F2321,", кв-ры: ",H2321,", агр: ",I2321,", ",W2321)</f>
        <v> Строителей, 6, кв-ры: 1, агр: , </v>
      </c>
      <c r="E2321" s="31" t="s">
        <v>337</v>
      </c>
      <c r="F2321" s="31" t="n">
        <v>6</v>
      </c>
      <c r="G2321" s="31" t="n">
        <v>1</v>
      </c>
      <c r="H2321" s="31" t="n">
        <v>1</v>
      </c>
      <c r="I2321" s="32"/>
      <c r="J2321" s="4"/>
      <c r="K2321" s="46"/>
      <c r="L2321" s="34" t="str">
        <f aca="false">IF(ISBLANK(K2321),"a","b")</f>
        <v>a</v>
      </c>
      <c r="M2321" s="34" t="str">
        <f aca="false">IF(ISBLANK(B2321),"",IF(L2321="b",K2321,IF(L2321="a","")))</f>
        <v/>
      </c>
      <c r="N2321" s="35" t="n">
        <f aca="false">IF(ISBLANK(B2321),"",IF( ISBLANK(K2321), , IF( ISBLANK(O2321), 1,) ))</f>
        <v>0</v>
      </c>
      <c r="O2321" s="44"/>
      <c r="P2321" s="37" t="str">
        <f aca="false">IF(ISBLANK(O2321),"a","b")</f>
        <v>a</v>
      </c>
      <c r="Q2321" s="34" t="str">
        <f aca="false">IF(ISBLANK(B2321),"",IF(P2321="b",O2321,IF(P2321="a","")))</f>
        <v/>
      </c>
      <c r="R2321" s="35" t="n">
        <f aca="false">IF(ISBLANK(B2321),"",IF( ISBLANK(O2321), , 1))</f>
        <v>0</v>
      </c>
      <c r="S2321" s="38" t="str">
        <f aca="true">IF(ISBLANK(B2321),"",IF( ISBLANK(K2321), "" , IF( ISBLANK(O2321), (TODAY()-K2321)/365, (O2321-K2321)/365)) )</f>
        <v/>
      </c>
      <c r="T2321" s="38" t="str">
        <f aca="false">IF(ISBLANK(B2321),"",IF( ISBLANK(K2321), "" , IF( ISBLANK(O2321), ($Z$41-K2321)/365, (O2321-K2321)/365)) )</f>
        <v/>
      </c>
      <c r="U2321" s="38" t="str">
        <f aca="true">IF(ISBLANK(B2321),"",IF( ISBLANK(O2321), "", (TODAY()-O2321)/365))</f>
        <v/>
      </c>
      <c r="V2321" s="38" t="str">
        <f aca="false">IF(ISBLANK(B2321),"",IF( ISBLANK(O2321), "", ($Z$41-O2321)/365))</f>
        <v/>
      </c>
    </row>
    <row r="2322" customFormat="false" ht="15" hidden="false" customHeight="false" outlineLevel="0" collapsed="false">
      <c r="A2322" s="1" t="n">
        <v>2326</v>
      </c>
      <c r="B2322" s="28" t="n">
        <v>1519</v>
      </c>
      <c r="C2322" s="29" t="n">
        <v>10</v>
      </c>
      <c r="D2322" s="30" t="str">
        <f aca="false">CONCATENATE(E2322,", ",F2322,", кв-ры: ",H2322,", агр: ",I2322,", ",W2322)</f>
        <v> Строителей, 8, кв-ры: 1, агр: , </v>
      </c>
      <c r="E2322" s="31" t="s">
        <v>337</v>
      </c>
      <c r="F2322" s="31" t="n">
        <v>8</v>
      </c>
      <c r="G2322" s="31" t="n">
        <v>1</v>
      </c>
      <c r="H2322" s="31" t="n">
        <v>1</v>
      </c>
      <c r="I2322" s="32"/>
      <c r="J2322" s="4"/>
      <c r="K2322" s="46"/>
      <c r="L2322" s="34" t="str">
        <f aca="false">IF(ISBLANK(K2322),"a","b")</f>
        <v>a</v>
      </c>
      <c r="M2322" s="34" t="str">
        <f aca="false">IF(ISBLANK(B2322),"",IF(L2322="b",K2322,IF(L2322="a","")))</f>
        <v/>
      </c>
      <c r="N2322" s="35" t="n">
        <f aca="false">IF(ISBLANK(B2322),"",IF( ISBLANK(K2322), , IF( ISBLANK(O2322), 1,) ))</f>
        <v>0</v>
      </c>
      <c r="O2322" s="44"/>
      <c r="P2322" s="37" t="str">
        <f aca="false">IF(ISBLANK(O2322),"a","b")</f>
        <v>a</v>
      </c>
      <c r="Q2322" s="34" t="str">
        <f aca="false">IF(ISBLANK(B2322),"",IF(P2322="b",O2322,IF(P2322="a","")))</f>
        <v/>
      </c>
      <c r="R2322" s="35" t="n">
        <f aca="false">IF(ISBLANK(B2322),"",IF( ISBLANK(O2322), , 1))</f>
        <v>0</v>
      </c>
      <c r="S2322" s="38" t="str">
        <f aca="true">IF(ISBLANK(B2322),"",IF( ISBLANK(K2322), "" , IF( ISBLANK(O2322), (TODAY()-K2322)/365, (O2322-K2322)/365)) )</f>
        <v/>
      </c>
      <c r="T2322" s="38" t="str">
        <f aca="false">IF(ISBLANK(B2322),"",IF( ISBLANK(K2322), "" , IF( ISBLANK(O2322), ($Z$41-K2322)/365, (O2322-K2322)/365)) )</f>
        <v/>
      </c>
      <c r="U2322" s="38" t="str">
        <f aca="true">IF(ISBLANK(B2322),"",IF( ISBLANK(O2322), "", (TODAY()-O2322)/365))</f>
        <v/>
      </c>
      <c r="V2322" s="38" t="str">
        <f aca="false">IF(ISBLANK(B2322),"",IF( ISBLANK(O2322), "", ($Z$41-O2322)/365))</f>
        <v/>
      </c>
    </row>
    <row r="2323" customFormat="false" ht="15" hidden="false" customHeight="false" outlineLevel="0" collapsed="false">
      <c r="A2323" s="1" t="n">
        <v>2327</v>
      </c>
      <c r="B2323" s="28" t="n">
        <v>1520</v>
      </c>
      <c r="C2323" s="29" t="n">
        <v>11</v>
      </c>
      <c r="D2323" s="30" t="str">
        <f aca="false">CONCATENATE(E2323,", ",F2323,", кв-ры: ",H2323,", агр: ",I2323,", ",W2323)</f>
        <v> Строителей, 10, кв-ры: 1, агр: , </v>
      </c>
      <c r="E2323" s="31" t="s">
        <v>337</v>
      </c>
      <c r="F2323" s="31" t="n">
        <v>10</v>
      </c>
      <c r="G2323" s="31" t="n">
        <v>1</v>
      </c>
      <c r="H2323" s="31" t="n">
        <v>1</v>
      </c>
      <c r="I2323" s="32"/>
      <c r="J2323" s="4"/>
      <c r="K2323" s="46"/>
      <c r="L2323" s="34" t="str">
        <f aca="false">IF(ISBLANK(K2323),"a","b")</f>
        <v>a</v>
      </c>
      <c r="M2323" s="34" t="str">
        <f aca="false">IF(ISBLANK(B2323),"",IF(L2323="b",K2323,IF(L2323="a","")))</f>
        <v/>
      </c>
      <c r="N2323" s="35" t="n">
        <f aca="false">IF(ISBLANK(B2323),"",IF( ISBLANK(K2323), , IF( ISBLANK(O2323), 1,) ))</f>
        <v>0</v>
      </c>
      <c r="O2323" s="44"/>
      <c r="P2323" s="37" t="str">
        <f aca="false">IF(ISBLANK(O2323),"a","b")</f>
        <v>a</v>
      </c>
      <c r="Q2323" s="34" t="str">
        <f aca="false">IF(ISBLANK(B2323),"",IF(P2323="b",O2323,IF(P2323="a","")))</f>
        <v/>
      </c>
      <c r="R2323" s="35" t="n">
        <f aca="false">IF(ISBLANK(B2323),"",IF( ISBLANK(O2323), , 1))</f>
        <v>0</v>
      </c>
      <c r="S2323" s="38" t="str">
        <f aca="true">IF(ISBLANK(B2323),"",IF( ISBLANK(K2323), "" , IF( ISBLANK(O2323), (TODAY()-K2323)/365, (O2323-K2323)/365)) )</f>
        <v/>
      </c>
      <c r="T2323" s="38" t="str">
        <f aca="false">IF(ISBLANK(B2323),"",IF( ISBLANK(K2323), "" , IF( ISBLANK(O2323), ($Z$41-K2323)/365, (O2323-K2323)/365)) )</f>
        <v/>
      </c>
      <c r="U2323" s="38" t="str">
        <f aca="true">IF(ISBLANK(B2323),"",IF( ISBLANK(O2323), "", (TODAY()-O2323)/365))</f>
        <v/>
      </c>
      <c r="V2323" s="38" t="str">
        <f aca="false">IF(ISBLANK(B2323),"",IF( ISBLANK(O2323), "", ($Z$41-O2323)/365))</f>
        <v/>
      </c>
    </row>
    <row r="2324" customFormat="false" ht="15" hidden="false" customHeight="false" outlineLevel="0" collapsed="false">
      <c r="A2324" s="1" t="n">
        <v>2328</v>
      </c>
      <c r="B2324" s="28" t="n">
        <v>1521</v>
      </c>
      <c r="C2324" s="29" t="n">
        <v>12</v>
      </c>
      <c r="D2324" s="30" t="str">
        <f aca="false">CONCATENATE(E2324,", ",F2324,", кв-ры: ",H2324,", агр: ",I2324,", ",W2324)</f>
        <v> Строителей, 12, кв-ры: 1, агр: , </v>
      </c>
      <c r="E2324" s="31" t="s">
        <v>337</v>
      </c>
      <c r="F2324" s="31" t="n">
        <v>12</v>
      </c>
      <c r="G2324" s="31" t="n">
        <v>2</v>
      </c>
      <c r="H2324" s="31" t="n">
        <v>1</v>
      </c>
      <c r="I2324" s="32"/>
      <c r="J2324" s="4"/>
      <c r="K2324" s="46"/>
      <c r="L2324" s="34" t="str">
        <f aca="false">IF(ISBLANK(K2324),"a","b")</f>
        <v>a</v>
      </c>
      <c r="M2324" s="34" t="str">
        <f aca="false">IF(ISBLANK(B2324),"",IF(L2324="b",K2324,IF(L2324="a","")))</f>
        <v/>
      </c>
      <c r="N2324" s="35" t="n">
        <f aca="false">IF(ISBLANK(B2324),"",IF( ISBLANK(K2324), , IF( ISBLANK(O2324), 1,) ))</f>
        <v>0</v>
      </c>
      <c r="O2324" s="44"/>
      <c r="P2324" s="37" t="str">
        <f aca="false">IF(ISBLANK(O2324),"a","b")</f>
        <v>a</v>
      </c>
      <c r="Q2324" s="34" t="str">
        <f aca="false">IF(ISBLANK(B2324),"",IF(P2324="b",O2324,IF(P2324="a","")))</f>
        <v/>
      </c>
      <c r="R2324" s="35" t="n">
        <f aca="false">IF(ISBLANK(B2324),"",IF( ISBLANK(O2324), , 1))</f>
        <v>0</v>
      </c>
      <c r="S2324" s="38" t="str">
        <f aca="true">IF(ISBLANK(B2324),"",IF( ISBLANK(K2324), "" , IF( ISBLANK(O2324), (TODAY()-K2324)/365, (O2324-K2324)/365)) )</f>
        <v/>
      </c>
      <c r="T2324" s="38" t="str">
        <f aca="false">IF(ISBLANK(B2324),"",IF( ISBLANK(K2324), "" , IF( ISBLANK(O2324), ($Z$41-K2324)/365, (O2324-K2324)/365)) )</f>
        <v/>
      </c>
      <c r="U2324" s="38" t="str">
        <f aca="true">IF(ISBLANK(B2324),"",IF( ISBLANK(O2324), "", (TODAY()-O2324)/365))</f>
        <v/>
      </c>
      <c r="V2324" s="38" t="str">
        <f aca="false">IF(ISBLANK(B2324),"",IF( ISBLANK(O2324), "", ($Z$41-O2324)/365))</f>
        <v/>
      </c>
    </row>
    <row r="2325" customFormat="false" ht="15" hidden="false" customHeight="false" outlineLevel="0" collapsed="false">
      <c r="A2325" s="1" t="n">
        <v>2329</v>
      </c>
      <c r="B2325" s="28" t="n">
        <v>1522</v>
      </c>
      <c r="C2325" s="29"/>
      <c r="D2325" s="30" t="str">
        <f aca="false">CONCATENATE(E2325,", ",F2325,", кв-ры: ",H2325,", агр: ",I2325,", ",W2325)</f>
        <v>, , кв-ры: 2, агр: , </v>
      </c>
      <c r="E2325" s="31"/>
      <c r="F2325" s="31"/>
      <c r="G2325" s="31"/>
      <c r="H2325" s="31" t="n">
        <v>2</v>
      </c>
      <c r="I2325" s="32"/>
      <c r="J2325" s="4"/>
      <c r="K2325" s="46"/>
      <c r="L2325" s="34" t="str">
        <f aca="false">IF(ISBLANK(K2325),"a","b")</f>
        <v>a</v>
      </c>
      <c r="M2325" s="34" t="str">
        <f aca="false">IF(ISBLANK(B2325),"",IF(L2325="b",K2325,IF(L2325="a","")))</f>
        <v/>
      </c>
      <c r="N2325" s="35" t="n">
        <f aca="false">IF(ISBLANK(B2325),"",IF( ISBLANK(K2325), , IF( ISBLANK(O2325), 1,) ))</f>
        <v>0</v>
      </c>
      <c r="O2325" s="44"/>
      <c r="P2325" s="37" t="str">
        <f aca="false">IF(ISBLANK(O2325),"a","b")</f>
        <v>a</v>
      </c>
      <c r="Q2325" s="34" t="str">
        <f aca="false">IF(ISBLANK(B2325),"",IF(P2325="b",O2325,IF(P2325="a","")))</f>
        <v/>
      </c>
      <c r="R2325" s="35" t="n">
        <f aca="false">IF(ISBLANK(B2325),"",IF( ISBLANK(O2325), , 1))</f>
        <v>0</v>
      </c>
      <c r="S2325" s="38" t="str">
        <f aca="true">IF(ISBLANK(B2325),"",IF( ISBLANK(K2325), "" , IF( ISBLANK(O2325), (TODAY()-K2325)/365, (O2325-K2325)/365)) )</f>
        <v/>
      </c>
      <c r="T2325" s="38" t="str">
        <f aca="false">IF(ISBLANK(B2325),"",IF( ISBLANK(K2325), "" , IF( ISBLANK(O2325), ($Z$41-K2325)/365, (O2325-K2325)/365)) )</f>
        <v/>
      </c>
      <c r="U2325" s="38" t="str">
        <f aca="true">IF(ISBLANK(B2325),"",IF( ISBLANK(O2325), "", (TODAY()-O2325)/365))</f>
        <v/>
      </c>
      <c r="V2325" s="38" t="str">
        <f aca="false">IF(ISBLANK(B2325),"",IF( ISBLANK(O2325), "", ($Z$41-O2325)/365))</f>
        <v/>
      </c>
    </row>
    <row r="2326" customFormat="false" ht="15" hidden="false" customHeight="false" outlineLevel="0" collapsed="false">
      <c r="A2326" s="1" t="n">
        <v>2330</v>
      </c>
      <c r="B2326" s="28" t="n">
        <v>1523</v>
      </c>
      <c r="C2326" s="29" t="n">
        <v>13</v>
      </c>
      <c r="D2326" s="30" t="str">
        <f aca="false">CONCATENATE(E2326,", ",F2326,", кв-ры: ",H2326,", агр: ",I2326,", ",W2326)</f>
        <v> Строителей, 14, кв-ры: 1, агр: , </v>
      </c>
      <c r="E2326" s="31" t="s">
        <v>337</v>
      </c>
      <c r="F2326" s="31" t="n">
        <v>14</v>
      </c>
      <c r="G2326" s="31" t="n">
        <v>1</v>
      </c>
      <c r="H2326" s="31" t="n">
        <v>1</v>
      </c>
      <c r="I2326" s="32"/>
      <c r="J2326" s="4"/>
      <c r="K2326" s="46"/>
      <c r="L2326" s="34" t="str">
        <f aca="false">IF(ISBLANK(K2326),"a","b")</f>
        <v>a</v>
      </c>
      <c r="M2326" s="34" t="str">
        <f aca="false">IF(ISBLANK(B2326),"",IF(L2326="b",K2326,IF(L2326="a","")))</f>
        <v/>
      </c>
      <c r="N2326" s="35" t="n">
        <f aca="false">IF(ISBLANK(B2326),"",IF( ISBLANK(K2326), , IF( ISBLANK(O2326), 1,) ))</f>
        <v>0</v>
      </c>
      <c r="O2326" s="44"/>
      <c r="P2326" s="37" t="str">
        <f aca="false">IF(ISBLANK(O2326),"a","b")</f>
        <v>a</v>
      </c>
      <c r="Q2326" s="34" t="str">
        <f aca="false">IF(ISBLANK(B2326),"",IF(P2326="b",O2326,IF(P2326="a","")))</f>
        <v/>
      </c>
      <c r="R2326" s="35" t="n">
        <f aca="false">IF(ISBLANK(B2326),"",IF( ISBLANK(O2326), , 1))</f>
        <v>0</v>
      </c>
      <c r="S2326" s="38" t="str">
        <f aca="true">IF(ISBLANK(B2326),"",IF( ISBLANK(K2326), "" , IF( ISBLANK(O2326), (TODAY()-K2326)/365, (O2326-K2326)/365)) )</f>
        <v/>
      </c>
      <c r="T2326" s="38" t="str">
        <f aca="false">IF(ISBLANK(B2326),"",IF( ISBLANK(K2326), "" , IF( ISBLANK(O2326), ($Z$41-K2326)/365, (O2326-K2326)/365)) )</f>
        <v/>
      </c>
      <c r="U2326" s="38" t="str">
        <f aca="true">IF(ISBLANK(B2326),"",IF( ISBLANK(O2326), "", (TODAY()-O2326)/365))</f>
        <v/>
      </c>
      <c r="V2326" s="38" t="str">
        <f aca="false">IF(ISBLANK(B2326),"",IF( ISBLANK(O2326), "", ($Z$41-O2326)/365))</f>
        <v/>
      </c>
    </row>
    <row r="2327" customFormat="false" ht="15" hidden="false" customHeight="false" outlineLevel="0" collapsed="false">
      <c r="A2327" s="1" t="n">
        <v>2331</v>
      </c>
      <c r="B2327" s="28" t="n">
        <v>1524</v>
      </c>
      <c r="C2327" s="29" t="n">
        <v>14</v>
      </c>
      <c r="D2327" s="30" t="str">
        <f aca="false">CONCATENATE(E2327,", ",F2327,", кв-ры: ",H2327,", агр: ",I2327,", ",W2327)</f>
        <v> Строителей, 16, кв-ры: 1, агр: , </v>
      </c>
      <c r="E2327" s="31" t="s">
        <v>337</v>
      </c>
      <c r="F2327" s="31" t="n">
        <v>16</v>
      </c>
      <c r="G2327" s="31" t="n">
        <v>1</v>
      </c>
      <c r="H2327" s="31" t="n">
        <v>1</v>
      </c>
      <c r="I2327" s="32"/>
      <c r="J2327" s="4"/>
      <c r="K2327" s="46"/>
      <c r="L2327" s="34" t="str">
        <f aca="false">IF(ISBLANK(K2327),"a","b")</f>
        <v>a</v>
      </c>
      <c r="M2327" s="34" t="str">
        <f aca="false">IF(ISBLANK(B2327),"",IF(L2327="b",K2327,IF(L2327="a","")))</f>
        <v/>
      </c>
      <c r="N2327" s="35" t="n">
        <f aca="false">IF(ISBLANK(B2327),"",IF( ISBLANK(K2327), , IF( ISBLANK(O2327), 1,) ))</f>
        <v>0</v>
      </c>
      <c r="O2327" s="44"/>
      <c r="P2327" s="37" t="str">
        <f aca="false">IF(ISBLANK(O2327),"a","b")</f>
        <v>a</v>
      </c>
      <c r="Q2327" s="34" t="str">
        <f aca="false">IF(ISBLANK(B2327),"",IF(P2327="b",O2327,IF(P2327="a","")))</f>
        <v/>
      </c>
      <c r="R2327" s="35" t="n">
        <f aca="false">IF(ISBLANK(B2327),"",IF( ISBLANK(O2327), , 1))</f>
        <v>0</v>
      </c>
      <c r="S2327" s="38" t="str">
        <f aca="true">IF(ISBLANK(B2327),"",IF( ISBLANK(K2327), "" , IF( ISBLANK(O2327), (TODAY()-K2327)/365, (O2327-K2327)/365)) )</f>
        <v/>
      </c>
      <c r="T2327" s="38" t="str">
        <f aca="false">IF(ISBLANK(B2327),"",IF( ISBLANK(K2327), "" , IF( ISBLANK(O2327), ($Z$41-K2327)/365, (O2327-K2327)/365)) )</f>
        <v/>
      </c>
      <c r="U2327" s="38" t="str">
        <f aca="true">IF(ISBLANK(B2327),"",IF( ISBLANK(O2327), "", (TODAY()-O2327)/365))</f>
        <v/>
      </c>
      <c r="V2327" s="38" t="str">
        <f aca="false">IF(ISBLANK(B2327),"",IF( ISBLANK(O2327), "", ($Z$41-O2327)/365))</f>
        <v/>
      </c>
    </row>
    <row r="2328" customFormat="false" ht="15" hidden="false" customHeight="false" outlineLevel="0" collapsed="false">
      <c r="A2328" s="1" t="n">
        <v>2332</v>
      </c>
      <c r="B2328" s="28" t="n">
        <v>1525</v>
      </c>
      <c r="C2328" s="29" t="n">
        <v>15</v>
      </c>
      <c r="D2328" s="30" t="str">
        <f aca="false">CONCATENATE(E2328,", ",F2328,", кв-ры: ",H2328,", агр: ",I2328,", ",W2328)</f>
        <v> Строителей, 18, кв-ры: 1, агр: , </v>
      </c>
      <c r="E2328" s="31" t="s">
        <v>337</v>
      </c>
      <c r="F2328" s="31" t="n">
        <v>18</v>
      </c>
      <c r="G2328" s="31" t="n">
        <v>1</v>
      </c>
      <c r="H2328" s="31" t="n">
        <v>1</v>
      </c>
      <c r="I2328" s="32"/>
      <c r="J2328" s="4"/>
      <c r="K2328" s="46"/>
      <c r="L2328" s="34" t="str">
        <f aca="false">IF(ISBLANK(K2328),"a","b")</f>
        <v>a</v>
      </c>
      <c r="M2328" s="34" t="str">
        <f aca="false">IF(ISBLANK(B2328),"",IF(L2328="b",K2328,IF(L2328="a","")))</f>
        <v/>
      </c>
      <c r="N2328" s="35" t="n">
        <f aca="false">IF(ISBLANK(B2328),"",IF( ISBLANK(K2328), , IF( ISBLANK(O2328), 1,) ))</f>
        <v>0</v>
      </c>
      <c r="O2328" s="44"/>
      <c r="P2328" s="37" t="str">
        <f aca="false">IF(ISBLANK(O2328),"a","b")</f>
        <v>a</v>
      </c>
      <c r="Q2328" s="34" t="str">
        <f aca="false">IF(ISBLANK(B2328),"",IF(P2328="b",O2328,IF(P2328="a","")))</f>
        <v/>
      </c>
      <c r="R2328" s="35" t="n">
        <f aca="false">IF(ISBLANK(B2328),"",IF( ISBLANK(O2328), , 1))</f>
        <v>0</v>
      </c>
      <c r="S2328" s="38" t="str">
        <f aca="true">IF(ISBLANK(B2328),"",IF( ISBLANK(K2328), "" , IF( ISBLANK(O2328), (TODAY()-K2328)/365, (O2328-K2328)/365)) )</f>
        <v/>
      </c>
      <c r="T2328" s="38" t="str">
        <f aca="false">IF(ISBLANK(B2328),"",IF( ISBLANK(K2328), "" , IF( ISBLANK(O2328), ($Z$41-K2328)/365, (O2328-K2328)/365)) )</f>
        <v/>
      </c>
      <c r="U2328" s="38" t="str">
        <f aca="true">IF(ISBLANK(B2328),"",IF( ISBLANK(O2328), "", (TODAY()-O2328)/365))</f>
        <v/>
      </c>
      <c r="V2328" s="38" t="str">
        <f aca="false">IF(ISBLANK(B2328),"",IF( ISBLANK(O2328), "", ($Z$41-O2328)/365))</f>
        <v/>
      </c>
    </row>
    <row r="2329" customFormat="false" ht="15" hidden="false" customHeight="false" outlineLevel="0" collapsed="false">
      <c r="A2329" s="1" t="n">
        <v>2333</v>
      </c>
      <c r="B2329" s="28" t="n">
        <v>1526</v>
      </c>
      <c r="C2329" s="29" t="n">
        <v>16</v>
      </c>
      <c r="D2329" s="30" t="str">
        <f aca="false">CONCATENATE(E2329,", ",F2329,", кв-ры: ",H2329,", агр: ",I2329,", ",W2329)</f>
        <v> Строителей, 21, кв-ры: 1, агр: , </v>
      </c>
      <c r="E2329" s="31" t="s">
        <v>337</v>
      </c>
      <c r="F2329" s="31" t="n">
        <v>21</v>
      </c>
      <c r="G2329" s="31" t="n">
        <v>1</v>
      </c>
      <c r="H2329" s="31" t="n">
        <v>1</v>
      </c>
      <c r="I2329" s="32"/>
      <c r="J2329" s="4"/>
      <c r="K2329" s="46"/>
      <c r="L2329" s="34" t="str">
        <f aca="false">IF(ISBLANK(K2329),"a","b")</f>
        <v>a</v>
      </c>
      <c r="M2329" s="34" t="str">
        <f aca="false">IF(ISBLANK(B2329),"",IF(L2329="b",K2329,IF(L2329="a","")))</f>
        <v/>
      </c>
      <c r="N2329" s="35" t="n">
        <f aca="false">IF(ISBLANK(B2329),"",IF( ISBLANK(K2329), , IF( ISBLANK(O2329), 1,) ))</f>
        <v>0</v>
      </c>
      <c r="O2329" s="44"/>
      <c r="P2329" s="37" t="str">
        <f aca="false">IF(ISBLANK(O2329),"a","b")</f>
        <v>a</v>
      </c>
      <c r="Q2329" s="34" t="str">
        <f aca="false">IF(ISBLANK(B2329),"",IF(P2329="b",O2329,IF(P2329="a","")))</f>
        <v/>
      </c>
      <c r="R2329" s="35" t="n">
        <f aca="false">IF(ISBLANK(B2329),"",IF( ISBLANK(O2329), , 1))</f>
        <v>0</v>
      </c>
      <c r="S2329" s="38" t="str">
        <f aca="true">IF(ISBLANK(B2329),"",IF( ISBLANK(K2329), "" , IF( ISBLANK(O2329), (TODAY()-K2329)/365, (O2329-K2329)/365)) )</f>
        <v/>
      </c>
      <c r="T2329" s="38" t="str">
        <f aca="false">IF(ISBLANK(B2329),"",IF( ISBLANK(K2329), "" , IF( ISBLANK(O2329), ($Z$41-K2329)/365, (O2329-K2329)/365)) )</f>
        <v/>
      </c>
      <c r="U2329" s="38" t="str">
        <f aca="true">IF(ISBLANK(B2329),"",IF( ISBLANK(O2329), "", (TODAY()-O2329)/365))</f>
        <v/>
      </c>
      <c r="V2329" s="38" t="str">
        <f aca="false">IF(ISBLANK(B2329),"",IF( ISBLANK(O2329), "", ($Z$41-O2329)/365))</f>
        <v/>
      </c>
    </row>
    <row r="2330" customFormat="false" ht="15" hidden="false" customHeight="false" outlineLevel="0" collapsed="false">
      <c r="A2330" s="1" t="n">
        <v>2334</v>
      </c>
      <c r="B2330" s="28" t="n">
        <v>1527</v>
      </c>
      <c r="C2330" s="29" t="n">
        <v>1</v>
      </c>
      <c r="D2330" s="30" t="str">
        <f aca="false">CONCATENATE(E2330,", ",F2330,", кв-ры: ",H2330,", агр: ",I2330,", ",W2330)</f>
        <v>Финский пер., 23, кв-ры: 1, агр: , </v>
      </c>
      <c r="E2330" s="31" t="s">
        <v>338</v>
      </c>
      <c r="F2330" s="31" t="n">
        <v>23</v>
      </c>
      <c r="G2330" s="31" t="n">
        <v>1</v>
      </c>
      <c r="H2330" s="31" t="n">
        <v>1</v>
      </c>
      <c r="I2330" s="32"/>
      <c r="J2330" s="4"/>
      <c r="K2330" s="46"/>
      <c r="L2330" s="34" t="str">
        <f aca="false">IF(ISBLANK(K2330),"a","b")</f>
        <v>a</v>
      </c>
      <c r="M2330" s="34" t="str">
        <f aca="false">IF(ISBLANK(B2330),"",IF(L2330="b",K2330,IF(L2330="a","")))</f>
        <v/>
      </c>
      <c r="N2330" s="35" t="n">
        <f aca="false">IF(ISBLANK(B2330),"",IF( ISBLANK(K2330), , IF( ISBLANK(O2330), 1,) ))</f>
        <v>0</v>
      </c>
      <c r="O2330" s="44"/>
      <c r="P2330" s="37" t="str">
        <f aca="false">IF(ISBLANK(O2330),"a","b")</f>
        <v>a</v>
      </c>
      <c r="Q2330" s="34" t="str">
        <f aca="false">IF(ISBLANK(B2330),"",IF(P2330="b",O2330,IF(P2330="a","")))</f>
        <v/>
      </c>
      <c r="R2330" s="35" t="n">
        <f aca="false">IF(ISBLANK(B2330),"",IF( ISBLANK(O2330), , 1))</f>
        <v>0</v>
      </c>
      <c r="S2330" s="38" t="str">
        <f aca="true">IF(ISBLANK(B2330),"",IF( ISBLANK(K2330), "" , IF( ISBLANK(O2330), (TODAY()-K2330)/365, (O2330-K2330)/365)) )</f>
        <v/>
      </c>
      <c r="T2330" s="38" t="str">
        <f aca="false">IF(ISBLANK(B2330),"",IF( ISBLANK(K2330), "" , IF( ISBLANK(O2330), ($Z$41-K2330)/365, (O2330-K2330)/365)) )</f>
        <v/>
      </c>
      <c r="U2330" s="38" t="str">
        <f aca="true">IF(ISBLANK(B2330),"",IF( ISBLANK(O2330), "", (TODAY()-O2330)/365))</f>
        <v/>
      </c>
      <c r="V2330" s="38" t="str">
        <f aca="false">IF(ISBLANK(B2330),"",IF( ISBLANK(O2330), "", ($Z$41-O2330)/365))</f>
        <v/>
      </c>
    </row>
    <row r="2331" customFormat="false" ht="15" hidden="false" customHeight="false" outlineLevel="0" collapsed="false">
      <c r="A2331" s="1" t="n">
        <v>2335</v>
      </c>
      <c r="B2331" s="28" t="n">
        <v>1528</v>
      </c>
      <c r="C2331" s="29" t="n">
        <v>1</v>
      </c>
      <c r="D2331" s="30" t="str">
        <f aca="false">CONCATENATE(E2331,", ",F2331,", кв-ры: ",H2331,", агр: ",I2331,", ",W2331)</f>
        <v> Цветкова, 1, кв-ры: 1, агр: все дома, </v>
      </c>
      <c r="E2331" s="31" t="s">
        <v>339</v>
      </c>
      <c r="F2331" s="31" t="n">
        <v>1</v>
      </c>
      <c r="G2331" s="31" t="n">
        <v>1</v>
      </c>
      <c r="H2331" s="31" t="n">
        <v>1</v>
      </c>
      <c r="I2331" s="32" t="s">
        <v>340</v>
      </c>
      <c r="J2331" s="4"/>
      <c r="K2331" s="46"/>
      <c r="L2331" s="34" t="str">
        <f aca="false">IF(ISBLANK(K2331),"a","b")</f>
        <v>a</v>
      </c>
      <c r="M2331" s="34" t="str">
        <f aca="false">IF(ISBLANK(B2331),"",IF(L2331="b",K2331,IF(L2331="a","")))</f>
        <v/>
      </c>
      <c r="N2331" s="35" t="n">
        <f aca="false">IF(ISBLANK(B2331),"",IF( ISBLANK(K2331), , IF( ISBLANK(O2331), 1,) ))</f>
        <v>0</v>
      </c>
      <c r="O2331" s="44"/>
      <c r="P2331" s="37" t="str">
        <f aca="false">IF(ISBLANK(O2331),"a","b")</f>
        <v>a</v>
      </c>
      <c r="Q2331" s="34" t="str">
        <f aca="false">IF(ISBLANK(B2331),"",IF(P2331="b",O2331,IF(P2331="a","")))</f>
        <v/>
      </c>
      <c r="R2331" s="35" t="n">
        <f aca="false">IF(ISBLANK(B2331),"",IF( ISBLANK(O2331), , 1))</f>
        <v>0</v>
      </c>
      <c r="S2331" s="38" t="str">
        <f aca="true">IF(ISBLANK(B2331),"",IF( ISBLANK(K2331), "" , IF( ISBLANK(O2331), (TODAY()-K2331)/365, (O2331-K2331)/365)) )</f>
        <v/>
      </c>
      <c r="T2331" s="38" t="str">
        <f aca="false">IF(ISBLANK(B2331),"",IF( ISBLANK(K2331), "" , IF( ISBLANK(O2331), ($Z$41-K2331)/365, (O2331-K2331)/365)) )</f>
        <v/>
      </c>
      <c r="U2331" s="38" t="str">
        <f aca="true">IF(ISBLANK(B2331),"",IF( ISBLANK(O2331), "", (TODAY()-O2331)/365))</f>
        <v/>
      </c>
      <c r="V2331" s="38" t="str">
        <f aca="false">IF(ISBLANK(B2331),"",IF( ISBLANK(O2331), "", ($Z$41-O2331)/365))</f>
        <v/>
      </c>
    </row>
    <row r="2332" customFormat="false" ht="15" hidden="false" customHeight="false" outlineLevel="0" collapsed="false">
      <c r="A2332" s="1" t="n">
        <v>2336</v>
      </c>
      <c r="B2332" s="28" t="n">
        <v>1529</v>
      </c>
      <c r="C2332" s="29" t="n">
        <v>1</v>
      </c>
      <c r="D2332" s="30" t="str">
        <f aca="false">CONCATENATE(E2332,", ",F2332,", кв-ры: ",H2332,", агр: ",I2332,", ",W2332)</f>
        <v>Ленинградское шоссе, 6, кв-ры: 1, агр: , </v>
      </c>
      <c r="E2332" s="31" t="s">
        <v>341</v>
      </c>
      <c r="F2332" s="31" t="n">
        <v>6</v>
      </c>
      <c r="G2332" s="31" t="n">
        <v>1</v>
      </c>
      <c r="H2332" s="31" t="n">
        <v>1</v>
      </c>
      <c r="I2332" s="32"/>
      <c r="J2332" s="4"/>
      <c r="K2332" s="46"/>
      <c r="L2332" s="34" t="str">
        <f aca="false">IF(ISBLANK(K2332),"a","b")</f>
        <v>a</v>
      </c>
      <c r="M2332" s="34" t="str">
        <f aca="false">IF(ISBLANK(B2332),"",IF(L2332="b",K2332,IF(L2332="a","")))</f>
        <v/>
      </c>
      <c r="N2332" s="35" t="n">
        <f aca="false">IF(ISBLANK(B2332),"",IF( ISBLANK(K2332), , IF( ISBLANK(O2332), 1,) ))</f>
        <v>0</v>
      </c>
      <c r="O2332" s="44"/>
      <c r="P2332" s="37" t="str">
        <f aca="false">IF(ISBLANK(O2332),"a","b")</f>
        <v>a</v>
      </c>
      <c r="Q2332" s="34" t="str">
        <f aca="false">IF(ISBLANK(B2332),"",IF(P2332="b",O2332,IF(P2332="a","")))</f>
        <v/>
      </c>
      <c r="R2332" s="35" t="n">
        <f aca="false">IF(ISBLANK(B2332),"",IF( ISBLANK(O2332), , 1))</f>
        <v>0</v>
      </c>
      <c r="S2332" s="38" t="str">
        <f aca="true">IF(ISBLANK(B2332),"",IF( ISBLANK(K2332), "" , IF( ISBLANK(O2332), (TODAY()-K2332)/365, (O2332-K2332)/365)) )</f>
        <v/>
      </c>
      <c r="T2332" s="38" t="str">
        <f aca="false">IF(ISBLANK(B2332),"",IF( ISBLANK(K2332), "" , IF( ISBLANK(O2332), ($Z$41-K2332)/365, (O2332-K2332)/365)) )</f>
        <v/>
      </c>
      <c r="U2332" s="38" t="str">
        <f aca="true">IF(ISBLANK(B2332),"",IF( ISBLANK(O2332), "", (TODAY()-O2332)/365))</f>
        <v/>
      </c>
      <c r="V2332" s="38" t="str">
        <f aca="false">IF(ISBLANK(B2332),"",IF( ISBLANK(O2332), "", ($Z$41-O2332)/365))</f>
        <v/>
      </c>
    </row>
    <row r="2333" customFormat="false" ht="15" hidden="false" customHeight="false" outlineLevel="0" collapsed="false">
      <c r="A2333" s="1" t="n">
        <v>2337</v>
      </c>
      <c r="B2333" s="28" t="n">
        <v>1530</v>
      </c>
      <c r="C2333" s="29" t="n">
        <v>2</v>
      </c>
      <c r="D2333" s="30" t="str">
        <f aca="false">CONCATENATE(E2333,", ",F2333,", кв-ры: ",H2333,", агр: ",I2333,", ",W2333)</f>
        <v>Ленинградское шоссе, 10, кв-ры: 1, агр: , </v>
      </c>
      <c r="E2333" s="31" t="s">
        <v>341</v>
      </c>
      <c r="F2333" s="31" t="n">
        <v>10</v>
      </c>
      <c r="G2333" s="31" t="n">
        <v>2</v>
      </c>
      <c r="H2333" s="31" t="n">
        <v>1</v>
      </c>
      <c r="I2333" s="32"/>
      <c r="J2333" s="4"/>
      <c r="K2333" s="46"/>
      <c r="L2333" s="34" t="str">
        <f aca="false">IF(ISBLANK(K2333),"a","b")</f>
        <v>a</v>
      </c>
      <c r="M2333" s="34" t="str">
        <f aca="false">IF(ISBLANK(B2333),"",IF(L2333="b",K2333,IF(L2333="a","")))</f>
        <v/>
      </c>
      <c r="N2333" s="35" t="n">
        <f aca="false">IF(ISBLANK(B2333),"",IF( ISBLANK(K2333), , IF( ISBLANK(O2333), 1,) ))</f>
        <v>0</v>
      </c>
      <c r="O2333" s="44"/>
      <c r="P2333" s="37" t="str">
        <f aca="false">IF(ISBLANK(O2333),"a","b")</f>
        <v>a</v>
      </c>
      <c r="Q2333" s="34" t="str">
        <f aca="false">IF(ISBLANK(B2333),"",IF(P2333="b",O2333,IF(P2333="a","")))</f>
        <v/>
      </c>
      <c r="R2333" s="35" t="n">
        <f aca="false">IF(ISBLANK(B2333),"",IF( ISBLANK(O2333), , 1))</f>
        <v>0</v>
      </c>
      <c r="S2333" s="38" t="str">
        <f aca="true">IF(ISBLANK(B2333),"",IF( ISBLANK(K2333), "" , IF( ISBLANK(O2333), (TODAY()-K2333)/365, (O2333-K2333)/365)) )</f>
        <v/>
      </c>
      <c r="T2333" s="38" t="str">
        <f aca="false">IF(ISBLANK(B2333),"",IF( ISBLANK(K2333), "" , IF( ISBLANK(O2333), ($Z$41-K2333)/365, (O2333-K2333)/365)) )</f>
        <v/>
      </c>
      <c r="U2333" s="38" t="str">
        <f aca="true">IF(ISBLANK(B2333),"",IF( ISBLANK(O2333), "", (TODAY()-O2333)/365))</f>
        <v/>
      </c>
      <c r="V2333" s="38" t="str">
        <f aca="false">IF(ISBLANK(B2333),"",IF( ISBLANK(O2333), "", ($Z$41-O2333)/365))</f>
        <v/>
      </c>
    </row>
    <row r="2334" customFormat="false" ht="15" hidden="false" customHeight="false" outlineLevel="0" collapsed="false">
      <c r="A2334" s="1" t="n">
        <v>2338</v>
      </c>
      <c r="B2334" s="28" t="n">
        <v>1531</v>
      </c>
      <c r="C2334" s="29"/>
      <c r="D2334" s="30" t="str">
        <f aca="false">CONCATENATE(E2334,", ",F2334,", кв-ры: ",H2334,", агр: ",I2334,", ",W2334)</f>
        <v>, , кв-ры: 2, агр: , </v>
      </c>
      <c r="E2334" s="31"/>
      <c r="F2334" s="31"/>
      <c r="G2334" s="31"/>
      <c r="H2334" s="31" t="n">
        <v>2</v>
      </c>
      <c r="I2334" s="32"/>
      <c r="J2334" s="4"/>
      <c r="K2334" s="46"/>
      <c r="L2334" s="34" t="str">
        <f aca="false">IF(ISBLANK(K2334),"a","b")</f>
        <v>a</v>
      </c>
      <c r="M2334" s="34" t="str">
        <f aca="false">IF(ISBLANK(B2334),"",IF(L2334="b",K2334,IF(L2334="a","")))</f>
        <v/>
      </c>
      <c r="N2334" s="35" t="n">
        <f aca="false">IF(ISBLANK(B2334),"",IF( ISBLANK(K2334), , IF( ISBLANK(O2334), 1,) ))</f>
        <v>0</v>
      </c>
      <c r="O2334" s="44"/>
      <c r="P2334" s="37" t="str">
        <f aca="false">IF(ISBLANK(O2334),"a","b")</f>
        <v>a</v>
      </c>
      <c r="Q2334" s="34" t="str">
        <f aca="false">IF(ISBLANK(B2334),"",IF(P2334="b",O2334,IF(P2334="a","")))</f>
        <v/>
      </c>
      <c r="R2334" s="35" t="n">
        <f aca="false">IF(ISBLANK(B2334),"",IF( ISBLANK(O2334), , 1))</f>
        <v>0</v>
      </c>
      <c r="S2334" s="38" t="str">
        <f aca="true">IF(ISBLANK(B2334),"",IF( ISBLANK(K2334), "" , IF( ISBLANK(O2334), (TODAY()-K2334)/365, (O2334-K2334)/365)) )</f>
        <v/>
      </c>
      <c r="T2334" s="38" t="str">
        <f aca="false">IF(ISBLANK(B2334),"",IF( ISBLANK(K2334), "" , IF( ISBLANK(O2334), ($Z$41-K2334)/365, (O2334-K2334)/365)) )</f>
        <v/>
      </c>
      <c r="U2334" s="38" t="str">
        <f aca="true">IF(ISBLANK(B2334),"",IF( ISBLANK(O2334), "", (TODAY()-O2334)/365))</f>
        <v/>
      </c>
      <c r="V2334" s="38" t="str">
        <f aca="false">IF(ISBLANK(B2334),"",IF( ISBLANK(O2334), "", ($Z$41-O2334)/365))</f>
        <v/>
      </c>
    </row>
    <row r="2335" customFormat="false" ht="15" hidden="false" customHeight="false" outlineLevel="0" collapsed="false">
      <c r="A2335" s="1" t="n">
        <v>2339</v>
      </c>
      <c r="B2335" s="28" t="n">
        <v>1532</v>
      </c>
      <c r="C2335" s="29" t="n">
        <v>3</v>
      </c>
      <c r="D2335" s="30" t="str">
        <f aca="false">CONCATENATE(E2335,", ",F2335,", кв-ры: ",H2335,", агр: ",I2335,", ",W2335)</f>
        <v>Ленинградское шоссе, 10а, кв-ры: 1, агр: , </v>
      </c>
      <c r="E2335" s="31" t="s">
        <v>341</v>
      </c>
      <c r="F2335" s="31" t="s">
        <v>211</v>
      </c>
      <c r="G2335" s="31" t="n">
        <v>1</v>
      </c>
      <c r="H2335" s="31" t="n">
        <v>1</v>
      </c>
      <c r="I2335" s="32"/>
      <c r="J2335" s="4"/>
      <c r="K2335" s="46"/>
      <c r="L2335" s="34" t="str">
        <f aca="false">IF(ISBLANK(K2335),"a","b")</f>
        <v>a</v>
      </c>
      <c r="M2335" s="34" t="str">
        <f aca="false">IF(ISBLANK(B2335),"",IF(L2335="b",K2335,IF(L2335="a","")))</f>
        <v/>
      </c>
      <c r="N2335" s="35" t="n">
        <f aca="false">IF(ISBLANK(B2335),"",IF( ISBLANK(K2335), , IF( ISBLANK(O2335), 1,) ))</f>
        <v>0</v>
      </c>
      <c r="O2335" s="44"/>
      <c r="P2335" s="37" t="str">
        <f aca="false">IF(ISBLANK(O2335),"a","b")</f>
        <v>a</v>
      </c>
      <c r="Q2335" s="34" t="str">
        <f aca="false">IF(ISBLANK(B2335),"",IF(P2335="b",O2335,IF(P2335="a","")))</f>
        <v/>
      </c>
      <c r="R2335" s="35" t="n">
        <f aca="false">IF(ISBLANK(B2335),"",IF( ISBLANK(O2335), , 1))</f>
        <v>0</v>
      </c>
      <c r="S2335" s="38" t="str">
        <f aca="true">IF(ISBLANK(B2335),"",IF( ISBLANK(K2335), "" , IF( ISBLANK(O2335), (TODAY()-K2335)/365, (O2335-K2335)/365)) )</f>
        <v/>
      </c>
      <c r="T2335" s="38" t="str">
        <f aca="false">IF(ISBLANK(B2335),"",IF( ISBLANK(K2335), "" , IF( ISBLANK(O2335), ($Z$41-K2335)/365, (O2335-K2335)/365)) )</f>
        <v/>
      </c>
      <c r="U2335" s="38" t="str">
        <f aca="true">IF(ISBLANK(B2335),"",IF( ISBLANK(O2335), "", (TODAY()-O2335)/365))</f>
        <v/>
      </c>
      <c r="V2335" s="38" t="str">
        <f aca="false">IF(ISBLANK(B2335),"",IF( ISBLANK(O2335), "", ($Z$41-O2335)/365))</f>
        <v/>
      </c>
    </row>
    <row r="2336" customFormat="false" ht="15" hidden="false" customHeight="false" outlineLevel="0" collapsed="false">
      <c r="A2336" s="1" t="n">
        <v>2340</v>
      </c>
      <c r="B2336" s="28" t="n">
        <v>1533</v>
      </c>
      <c r="C2336" s="29" t="n">
        <v>4</v>
      </c>
      <c r="D2336" s="30" t="str">
        <f aca="false">CONCATENATE(E2336,", ",F2336,", кв-ры: ",H2336,", агр: ",I2336,", ",W2336)</f>
        <v>Ленинградское шоссе, 12, кв-ры: 1, агр: , </v>
      </c>
      <c r="E2336" s="31" t="s">
        <v>341</v>
      </c>
      <c r="F2336" s="31" t="n">
        <v>12</v>
      </c>
      <c r="G2336" s="31" t="n">
        <v>2</v>
      </c>
      <c r="H2336" s="31" t="n">
        <v>1</v>
      </c>
      <c r="I2336" s="32"/>
      <c r="J2336" s="4"/>
      <c r="K2336" s="46"/>
      <c r="L2336" s="34" t="str">
        <f aca="false">IF(ISBLANK(K2336),"a","b")</f>
        <v>a</v>
      </c>
      <c r="M2336" s="34" t="str">
        <f aca="false">IF(ISBLANK(B2336),"",IF(L2336="b",K2336,IF(L2336="a","")))</f>
        <v/>
      </c>
      <c r="N2336" s="35" t="n">
        <f aca="false">IF(ISBLANK(B2336),"",IF( ISBLANK(K2336), , IF( ISBLANK(O2336), 1,) ))</f>
        <v>0</v>
      </c>
      <c r="O2336" s="44"/>
      <c r="P2336" s="37" t="str">
        <f aca="false">IF(ISBLANK(O2336),"a","b")</f>
        <v>a</v>
      </c>
      <c r="Q2336" s="34" t="str">
        <f aca="false">IF(ISBLANK(B2336),"",IF(P2336="b",O2336,IF(P2336="a","")))</f>
        <v/>
      </c>
      <c r="R2336" s="35" t="n">
        <f aca="false">IF(ISBLANK(B2336),"",IF( ISBLANK(O2336), , 1))</f>
        <v>0</v>
      </c>
      <c r="S2336" s="38" t="str">
        <f aca="true">IF(ISBLANK(B2336),"",IF( ISBLANK(K2336), "" , IF( ISBLANK(O2336), (TODAY()-K2336)/365, (O2336-K2336)/365)) )</f>
        <v/>
      </c>
      <c r="T2336" s="38" t="str">
        <f aca="false">IF(ISBLANK(B2336),"",IF( ISBLANK(K2336), "" , IF( ISBLANK(O2336), ($Z$41-K2336)/365, (O2336-K2336)/365)) )</f>
        <v/>
      </c>
      <c r="U2336" s="38" t="str">
        <f aca="true">IF(ISBLANK(B2336),"",IF( ISBLANK(O2336), "", (TODAY()-O2336)/365))</f>
        <v/>
      </c>
      <c r="V2336" s="38" t="str">
        <f aca="false">IF(ISBLANK(B2336),"",IF( ISBLANK(O2336), "", ($Z$41-O2336)/365))</f>
        <v/>
      </c>
    </row>
    <row r="2337" customFormat="false" ht="15" hidden="false" customHeight="false" outlineLevel="0" collapsed="false">
      <c r="A2337" s="1" t="n">
        <v>2341</v>
      </c>
      <c r="B2337" s="28" t="n">
        <v>1534</v>
      </c>
      <c r="C2337" s="29"/>
      <c r="D2337" s="30" t="str">
        <f aca="false">CONCATENATE(E2337,", ",F2337,", кв-ры: ",H2337,", агр: ",I2337,", ",W2337)</f>
        <v>, , кв-ры: 2, агр: , </v>
      </c>
      <c r="E2337" s="31"/>
      <c r="F2337" s="31"/>
      <c r="G2337" s="31"/>
      <c r="H2337" s="31" t="n">
        <v>2</v>
      </c>
      <c r="I2337" s="32"/>
      <c r="J2337" s="4"/>
      <c r="K2337" s="46"/>
      <c r="L2337" s="34" t="str">
        <f aca="false">IF(ISBLANK(K2337),"a","b")</f>
        <v>a</v>
      </c>
      <c r="M2337" s="34" t="str">
        <f aca="false">IF(ISBLANK(B2337),"",IF(L2337="b",K2337,IF(L2337="a","")))</f>
        <v/>
      </c>
      <c r="N2337" s="35" t="n">
        <f aca="false">IF(ISBLANK(B2337),"",IF( ISBLANK(K2337), , IF( ISBLANK(O2337), 1,) ))</f>
        <v>0</v>
      </c>
      <c r="O2337" s="44"/>
      <c r="P2337" s="37" t="str">
        <f aca="false">IF(ISBLANK(O2337),"a","b")</f>
        <v>a</v>
      </c>
      <c r="Q2337" s="34" t="str">
        <f aca="false">IF(ISBLANK(B2337),"",IF(P2337="b",O2337,IF(P2337="a","")))</f>
        <v/>
      </c>
      <c r="R2337" s="35" t="n">
        <f aca="false">IF(ISBLANK(B2337),"",IF( ISBLANK(O2337), , 1))</f>
        <v>0</v>
      </c>
      <c r="S2337" s="38" t="str">
        <f aca="true">IF(ISBLANK(B2337),"",IF( ISBLANK(K2337), "" , IF( ISBLANK(O2337), (TODAY()-K2337)/365, (O2337-K2337)/365)) )</f>
        <v/>
      </c>
      <c r="T2337" s="38" t="str">
        <f aca="false">IF(ISBLANK(B2337),"",IF( ISBLANK(K2337), "" , IF( ISBLANK(O2337), ($Z$41-K2337)/365, (O2337-K2337)/365)) )</f>
        <v/>
      </c>
      <c r="U2337" s="38" t="str">
        <f aca="true">IF(ISBLANK(B2337),"",IF( ISBLANK(O2337), "", (TODAY()-O2337)/365))</f>
        <v/>
      </c>
      <c r="V2337" s="38" t="str">
        <f aca="false">IF(ISBLANK(B2337),"",IF( ISBLANK(O2337), "", ($Z$41-O2337)/365))</f>
        <v/>
      </c>
    </row>
    <row r="2338" customFormat="false" ht="15" hidden="false" customHeight="false" outlineLevel="0" collapsed="false">
      <c r="A2338" s="1" t="n">
        <v>2342</v>
      </c>
      <c r="B2338" s="28" t="n">
        <v>1535</v>
      </c>
      <c r="C2338" s="29" t="n">
        <v>5</v>
      </c>
      <c r="D2338" s="30" t="str">
        <f aca="false">CONCATENATE(E2338,", ",F2338,", кв-ры: ",H2338,", агр: ",I2338,", ",W2338)</f>
        <v>Ленинградское шоссе, 18, кв-ры: 1,11,, агр: , </v>
      </c>
      <c r="E2338" s="31" t="s">
        <v>341</v>
      </c>
      <c r="F2338" s="31" t="n">
        <v>18</v>
      </c>
      <c r="G2338" s="31" t="n">
        <v>16</v>
      </c>
      <c r="H2338" s="31" t="s">
        <v>48</v>
      </c>
      <c r="I2338" s="32"/>
      <c r="J2338" s="4"/>
      <c r="K2338" s="46"/>
      <c r="L2338" s="34" t="str">
        <f aca="false">IF(ISBLANK(K2338),"a","b")</f>
        <v>a</v>
      </c>
      <c r="M2338" s="34" t="str">
        <f aca="false">IF(ISBLANK(B2338),"",IF(L2338="b",K2338,IF(L2338="a","")))</f>
        <v/>
      </c>
      <c r="N2338" s="35" t="n">
        <f aca="false">IF(ISBLANK(B2338),"",IF( ISBLANK(K2338), , IF( ISBLANK(O2338), 1,) ))</f>
        <v>0</v>
      </c>
      <c r="O2338" s="44"/>
      <c r="P2338" s="37" t="str">
        <f aca="false">IF(ISBLANK(O2338),"a","b")</f>
        <v>a</v>
      </c>
      <c r="Q2338" s="34" t="str">
        <f aca="false">IF(ISBLANK(B2338),"",IF(P2338="b",O2338,IF(P2338="a","")))</f>
        <v/>
      </c>
      <c r="R2338" s="35" t="n">
        <f aca="false">IF(ISBLANK(B2338),"",IF( ISBLANK(O2338), , 1))</f>
        <v>0</v>
      </c>
      <c r="S2338" s="38" t="str">
        <f aca="true">IF(ISBLANK(B2338),"",IF( ISBLANK(K2338), "" , IF( ISBLANK(O2338), (TODAY()-K2338)/365, (O2338-K2338)/365)) )</f>
        <v/>
      </c>
      <c r="T2338" s="38" t="str">
        <f aca="false">IF(ISBLANK(B2338),"",IF( ISBLANK(K2338), "" , IF( ISBLANK(O2338), ($Z$41-K2338)/365, (O2338-K2338)/365)) )</f>
        <v/>
      </c>
      <c r="U2338" s="38" t="str">
        <f aca="true">IF(ISBLANK(B2338),"",IF( ISBLANK(O2338), "", (TODAY()-O2338)/365))</f>
        <v/>
      </c>
      <c r="V2338" s="38" t="str">
        <f aca="false">IF(ISBLANK(B2338),"",IF( ISBLANK(O2338), "", ($Z$41-O2338)/365))</f>
        <v/>
      </c>
    </row>
    <row r="2339" customFormat="false" ht="15" hidden="false" customHeight="false" outlineLevel="0" collapsed="false">
      <c r="A2339" s="1" t="n">
        <v>2343</v>
      </c>
      <c r="B2339" s="28" t="n">
        <v>1536</v>
      </c>
      <c r="C2339" s="29"/>
      <c r="D2339" s="30" t="str">
        <f aca="false">CONCATENATE(E2339,", ",F2339,", кв-ры: ",H2339,", агр: ",I2339,", ",W2339)</f>
        <v>, , кв-ры: 2,12,, агр: , </v>
      </c>
      <c r="E2339" s="31"/>
      <c r="F2339" s="31"/>
      <c r="G2339" s="31"/>
      <c r="H2339" s="31" t="s">
        <v>49</v>
      </c>
      <c r="I2339" s="32"/>
      <c r="J2339" s="4"/>
      <c r="K2339" s="46"/>
      <c r="L2339" s="34" t="str">
        <f aca="false">IF(ISBLANK(K2339),"a","b")</f>
        <v>a</v>
      </c>
      <c r="M2339" s="34" t="str">
        <f aca="false">IF(ISBLANK(B2339),"",IF(L2339="b",K2339,IF(L2339="a","")))</f>
        <v/>
      </c>
      <c r="N2339" s="35" t="n">
        <f aca="false">IF(ISBLANK(B2339),"",IF( ISBLANK(K2339), , IF( ISBLANK(O2339), 1,) ))</f>
        <v>0</v>
      </c>
      <c r="O2339" s="44"/>
      <c r="P2339" s="37" t="str">
        <f aca="false">IF(ISBLANK(O2339),"a","b")</f>
        <v>a</v>
      </c>
      <c r="Q2339" s="34" t="str">
        <f aca="false">IF(ISBLANK(B2339),"",IF(P2339="b",O2339,IF(P2339="a","")))</f>
        <v/>
      </c>
      <c r="R2339" s="35" t="n">
        <f aca="false">IF(ISBLANK(B2339),"",IF( ISBLANK(O2339), , 1))</f>
        <v>0</v>
      </c>
      <c r="S2339" s="38" t="str">
        <f aca="true">IF(ISBLANK(B2339),"",IF( ISBLANK(K2339), "" , IF( ISBLANK(O2339), (TODAY()-K2339)/365, (O2339-K2339)/365)) )</f>
        <v/>
      </c>
      <c r="T2339" s="38" t="str">
        <f aca="false">IF(ISBLANK(B2339),"",IF( ISBLANK(K2339), "" , IF( ISBLANK(O2339), ($Z$41-K2339)/365, (O2339-K2339)/365)) )</f>
        <v/>
      </c>
      <c r="U2339" s="38" t="str">
        <f aca="true">IF(ISBLANK(B2339),"",IF( ISBLANK(O2339), "", (TODAY()-O2339)/365))</f>
        <v/>
      </c>
      <c r="V2339" s="38" t="str">
        <f aca="false">IF(ISBLANK(B2339),"",IF( ISBLANK(O2339), "", ($Z$41-O2339)/365))</f>
        <v/>
      </c>
    </row>
    <row r="2340" customFormat="false" ht="15" hidden="false" customHeight="false" outlineLevel="0" collapsed="false">
      <c r="A2340" s="1" t="n">
        <v>2344</v>
      </c>
      <c r="B2340" s="28" t="n">
        <v>1537</v>
      </c>
      <c r="C2340" s="29"/>
      <c r="D2340" s="30" t="str">
        <f aca="false">CONCATENATE(E2340,", ",F2340,", кв-ры: ",H2340,", агр: ",I2340,", ",W2340)</f>
        <v>, , кв-ры: 3,13,, агр: , </v>
      </c>
      <c r="E2340" s="31"/>
      <c r="F2340" s="31"/>
      <c r="G2340" s="31"/>
      <c r="H2340" s="31" t="s">
        <v>72</v>
      </c>
      <c r="I2340" s="32"/>
      <c r="J2340" s="4"/>
      <c r="K2340" s="46"/>
      <c r="L2340" s="34" t="str">
        <f aca="false">IF(ISBLANK(K2340),"a","b")</f>
        <v>a</v>
      </c>
      <c r="M2340" s="34" t="str">
        <f aca="false">IF(ISBLANK(B2340),"",IF(L2340="b",K2340,IF(L2340="a","")))</f>
        <v/>
      </c>
      <c r="N2340" s="35" t="n">
        <f aca="false">IF(ISBLANK(B2340),"",IF( ISBLANK(K2340), , IF( ISBLANK(O2340), 1,) ))</f>
        <v>0</v>
      </c>
      <c r="O2340" s="44"/>
      <c r="P2340" s="37" t="str">
        <f aca="false">IF(ISBLANK(O2340),"a","b")</f>
        <v>a</v>
      </c>
      <c r="Q2340" s="34" t="str">
        <f aca="false">IF(ISBLANK(B2340),"",IF(P2340="b",O2340,IF(P2340="a","")))</f>
        <v/>
      </c>
      <c r="R2340" s="35" t="n">
        <f aca="false">IF(ISBLANK(B2340),"",IF( ISBLANK(O2340), , 1))</f>
        <v>0</v>
      </c>
      <c r="S2340" s="38" t="str">
        <f aca="true">IF(ISBLANK(B2340),"",IF( ISBLANK(K2340), "" , IF( ISBLANK(O2340), (TODAY()-K2340)/365, (O2340-K2340)/365)) )</f>
        <v/>
      </c>
      <c r="T2340" s="38" t="str">
        <f aca="false">IF(ISBLANK(B2340),"",IF( ISBLANK(K2340), "" , IF( ISBLANK(O2340), ($Z$41-K2340)/365, (O2340-K2340)/365)) )</f>
        <v/>
      </c>
      <c r="U2340" s="38" t="str">
        <f aca="true">IF(ISBLANK(B2340),"",IF( ISBLANK(O2340), "", (TODAY()-O2340)/365))</f>
        <v/>
      </c>
      <c r="V2340" s="38" t="str">
        <f aca="false">IF(ISBLANK(B2340),"",IF( ISBLANK(O2340), "", ($Z$41-O2340)/365))</f>
        <v/>
      </c>
    </row>
    <row r="2341" customFormat="false" ht="15" hidden="false" customHeight="false" outlineLevel="0" collapsed="false">
      <c r="A2341" s="1" t="n">
        <v>2345</v>
      </c>
      <c r="B2341" s="28" t="n">
        <v>1538</v>
      </c>
      <c r="C2341" s="29"/>
      <c r="D2341" s="30" t="str">
        <f aca="false">CONCATENATE(E2341,", ",F2341,", кв-ры: ",H2341,", агр: ",I2341,", ",W2341)</f>
        <v>, , кв-ры: 4,14,, агр: , </v>
      </c>
      <c r="E2341" s="31"/>
      <c r="F2341" s="31"/>
      <c r="G2341" s="31"/>
      <c r="H2341" s="31" t="s">
        <v>73</v>
      </c>
      <c r="I2341" s="32"/>
      <c r="J2341" s="4"/>
      <c r="K2341" s="46"/>
      <c r="L2341" s="34" t="str">
        <f aca="false">IF(ISBLANK(K2341),"a","b")</f>
        <v>a</v>
      </c>
      <c r="M2341" s="34" t="str">
        <f aca="false">IF(ISBLANK(B2341),"",IF(L2341="b",K2341,IF(L2341="a","")))</f>
        <v/>
      </c>
      <c r="N2341" s="35" t="n">
        <f aca="false">IF(ISBLANK(B2341),"",IF( ISBLANK(K2341), , IF( ISBLANK(O2341), 1,) ))</f>
        <v>0</v>
      </c>
      <c r="O2341" s="44"/>
      <c r="P2341" s="37" t="str">
        <f aca="false">IF(ISBLANK(O2341),"a","b")</f>
        <v>a</v>
      </c>
      <c r="Q2341" s="34" t="str">
        <f aca="false">IF(ISBLANK(B2341),"",IF(P2341="b",O2341,IF(P2341="a","")))</f>
        <v/>
      </c>
      <c r="R2341" s="35" t="n">
        <f aca="false">IF(ISBLANK(B2341),"",IF( ISBLANK(O2341), , 1))</f>
        <v>0</v>
      </c>
      <c r="S2341" s="38" t="str">
        <f aca="true">IF(ISBLANK(B2341),"",IF( ISBLANK(K2341), "" , IF( ISBLANK(O2341), (TODAY()-K2341)/365, (O2341-K2341)/365)) )</f>
        <v/>
      </c>
      <c r="T2341" s="38" t="str">
        <f aca="false">IF(ISBLANK(B2341),"",IF( ISBLANK(K2341), "" , IF( ISBLANK(O2341), ($Z$41-K2341)/365, (O2341-K2341)/365)) )</f>
        <v/>
      </c>
      <c r="U2341" s="38" t="str">
        <f aca="true">IF(ISBLANK(B2341),"",IF( ISBLANK(O2341), "", (TODAY()-O2341)/365))</f>
        <v/>
      </c>
      <c r="V2341" s="38" t="str">
        <f aca="false">IF(ISBLANK(B2341),"",IF( ISBLANK(O2341), "", ($Z$41-O2341)/365))</f>
        <v/>
      </c>
    </row>
    <row r="2342" customFormat="false" ht="15" hidden="false" customHeight="false" outlineLevel="0" collapsed="false">
      <c r="A2342" s="1" t="n">
        <v>2346</v>
      </c>
      <c r="B2342" s="28" t="n">
        <v>1539</v>
      </c>
      <c r="C2342" s="29"/>
      <c r="D2342" s="30" t="str">
        <f aca="false">CONCATENATE(E2342,", ",F2342,", кв-ры: ",H2342,", агр: ",I2342,", ",W2342)</f>
        <v>, , кв-ры: 5,15,, агр: , </v>
      </c>
      <c r="E2342" s="31"/>
      <c r="F2342" s="31"/>
      <c r="G2342" s="31"/>
      <c r="H2342" s="31" t="s">
        <v>74</v>
      </c>
      <c r="I2342" s="32"/>
      <c r="J2342" s="4"/>
      <c r="K2342" s="46"/>
      <c r="L2342" s="34" t="str">
        <f aca="false">IF(ISBLANK(K2342),"a","b")</f>
        <v>a</v>
      </c>
      <c r="M2342" s="34" t="str">
        <f aca="false">IF(ISBLANK(B2342),"",IF(L2342="b",K2342,IF(L2342="a","")))</f>
        <v/>
      </c>
      <c r="N2342" s="35" t="n">
        <f aca="false">IF(ISBLANK(B2342),"",IF( ISBLANK(K2342), , IF( ISBLANK(O2342), 1,) ))</f>
        <v>0</v>
      </c>
      <c r="O2342" s="44"/>
      <c r="P2342" s="37" t="str">
        <f aca="false">IF(ISBLANK(O2342),"a","b")</f>
        <v>a</v>
      </c>
      <c r="Q2342" s="34" t="str">
        <f aca="false">IF(ISBLANK(B2342),"",IF(P2342="b",O2342,IF(P2342="a","")))</f>
        <v/>
      </c>
      <c r="R2342" s="35" t="n">
        <f aca="false">IF(ISBLANK(B2342),"",IF( ISBLANK(O2342), , 1))</f>
        <v>0</v>
      </c>
      <c r="S2342" s="38" t="str">
        <f aca="true">IF(ISBLANK(B2342),"",IF( ISBLANK(K2342), "" , IF( ISBLANK(O2342), (TODAY()-K2342)/365, (O2342-K2342)/365)) )</f>
        <v/>
      </c>
      <c r="T2342" s="38" t="str">
        <f aca="false">IF(ISBLANK(B2342),"",IF( ISBLANK(K2342), "" , IF( ISBLANK(O2342), ($Z$41-K2342)/365, (O2342-K2342)/365)) )</f>
        <v/>
      </c>
      <c r="U2342" s="38" t="str">
        <f aca="true">IF(ISBLANK(B2342),"",IF( ISBLANK(O2342), "", (TODAY()-O2342)/365))</f>
        <v/>
      </c>
      <c r="V2342" s="38" t="str">
        <f aca="false">IF(ISBLANK(B2342),"",IF( ISBLANK(O2342), "", ($Z$41-O2342)/365))</f>
        <v/>
      </c>
    </row>
    <row r="2343" customFormat="false" ht="15" hidden="false" customHeight="false" outlineLevel="0" collapsed="false">
      <c r="A2343" s="1" t="n">
        <v>2347</v>
      </c>
      <c r="B2343" s="28" t="n">
        <v>1540</v>
      </c>
      <c r="C2343" s="29"/>
      <c r="D2343" s="30" t="str">
        <f aca="false">CONCATENATE(E2343,", ",F2343,", кв-ры: ",H2343,", агр: ",I2343,", ",W2343)</f>
        <v>, , кв-ры: 6,16,, агр: , </v>
      </c>
      <c r="E2343" s="31"/>
      <c r="F2343" s="31"/>
      <c r="G2343" s="31"/>
      <c r="H2343" s="31" t="s">
        <v>75</v>
      </c>
      <c r="I2343" s="32"/>
      <c r="J2343" s="4"/>
      <c r="K2343" s="46"/>
      <c r="L2343" s="34" t="str">
        <f aca="false">IF(ISBLANK(K2343),"a","b")</f>
        <v>a</v>
      </c>
      <c r="M2343" s="34" t="str">
        <f aca="false">IF(ISBLANK(B2343),"",IF(L2343="b",K2343,IF(L2343="a","")))</f>
        <v/>
      </c>
      <c r="N2343" s="35" t="n">
        <f aca="false">IF(ISBLANK(B2343),"",IF( ISBLANK(K2343), , IF( ISBLANK(O2343), 1,) ))</f>
        <v>0</v>
      </c>
      <c r="O2343" s="44"/>
      <c r="P2343" s="37" t="str">
        <f aca="false">IF(ISBLANK(O2343),"a","b")</f>
        <v>a</v>
      </c>
      <c r="Q2343" s="34" t="str">
        <f aca="false">IF(ISBLANK(B2343),"",IF(P2343="b",O2343,IF(P2343="a","")))</f>
        <v/>
      </c>
      <c r="R2343" s="35" t="n">
        <f aca="false">IF(ISBLANK(B2343),"",IF( ISBLANK(O2343), , 1))</f>
        <v>0</v>
      </c>
      <c r="S2343" s="38" t="str">
        <f aca="true">IF(ISBLANK(B2343),"",IF( ISBLANK(K2343), "" , IF( ISBLANK(O2343), (TODAY()-K2343)/365, (O2343-K2343)/365)) )</f>
        <v/>
      </c>
      <c r="T2343" s="38" t="str">
        <f aca="false">IF(ISBLANK(B2343),"",IF( ISBLANK(K2343), "" , IF( ISBLANK(O2343), ($Z$41-K2343)/365, (O2343-K2343)/365)) )</f>
        <v/>
      </c>
      <c r="U2343" s="38" t="str">
        <f aca="true">IF(ISBLANK(B2343),"",IF( ISBLANK(O2343), "", (TODAY()-O2343)/365))</f>
        <v/>
      </c>
      <c r="V2343" s="38" t="str">
        <f aca="false">IF(ISBLANK(B2343),"",IF( ISBLANK(O2343), "", ($Z$41-O2343)/365))</f>
        <v/>
      </c>
    </row>
    <row r="2344" customFormat="false" ht="15" hidden="false" customHeight="false" outlineLevel="0" collapsed="false">
      <c r="A2344" s="1" t="n">
        <v>2348</v>
      </c>
      <c r="B2344" s="28" t="n">
        <v>1541</v>
      </c>
      <c r="C2344" s="29"/>
      <c r="D2344" s="30" t="str">
        <f aca="false">CONCATENATE(E2344,", ",F2344,", кв-ры: ",H2344,", агр: ",I2344,", ",W2344)</f>
        <v>, , кв-ры: 7, агр: , </v>
      </c>
      <c r="E2344" s="31"/>
      <c r="F2344" s="31"/>
      <c r="G2344" s="31"/>
      <c r="H2344" s="31" t="n">
        <v>7</v>
      </c>
      <c r="I2344" s="32"/>
      <c r="J2344" s="4"/>
      <c r="K2344" s="46"/>
      <c r="L2344" s="34" t="str">
        <f aca="false">IF(ISBLANK(K2344),"a","b")</f>
        <v>a</v>
      </c>
      <c r="M2344" s="34" t="str">
        <f aca="false">IF(ISBLANK(B2344),"",IF(L2344="b",K2344,IF(L2344="a","")))</f>
        <v/>
      </c>
      <c r="N2344" s="35" t="n">
        <f aca="false">IF(ISBLANK(B2344),"",IF( ISBLANK(K2344), , IF( ISBLANK(O2344), 1,) ))</f>
        <v>0</v>
      </c>
      <c r="O2344" s="44"/>
      <c r="P2344" s="37" t="str">
        <f aca="false">IF(ISBLANK(O2344),"a","b")</f>
        <v>a</v>
      </c>
      <c r="Q2344" s="34" t="str">
        <f aca="false">IF(ISBLANK(B2344),"",IF(P2344="b",O2344,IF(P2344="a","")))</f>
        <v/>
      </c>
      <c r="R2344" s="35" t="n">
        <f aca="false">IF(ISBLANK(B2344),"",IF( ISBLANK(O2344), , 1))</f>
        <v>0</v>
      </c>
      <c r="S2344" s="38" t="str">
        <f aca="true">IF(ISBLANK(B2344),"",IF( ISBLANK(K2344), "" , IF( ISBLANK(O2344), (TODAY()-K2344)/365, (O2344-K2344)/365)) )</f>
        <v/>
      </c>
      <c r="T2344" s="38" t="str">
        <f aca="false">IF(ISBLANK(B2344),"",IF( ISBLANK(K2344), "" , IF( ISBLANK(O2344), ($Z$41-K2344)/365, (O2344-K2344)/365)) )</f>
        <v/>
      </c>
      <c r="U2344" s="38" t="str">
        <f aca="true">IF(ISBLANK(B2344),"",IF( ISBLANK(O2344), "", (TODAY()-O2344)/365))</f>
        <v/>
      </c>
      <c r="V2344" s="38" t="str">
        <f aca="false">IF(ISBLANK(B2344),"",IF( ISBLANK(O2344), "", ($Z$41-O2344)/365))</f>
        <v/>
      </c>
    </row>
    <row r="2345" customFormat="false" ht="15" hidden="false" customHeight="false" outlineLevel="0" collapsed="false">
      <c r="A2345" s="1" t="n">
        <v>2349</v>
      </c>
      <c r="B2345" s="28" t="n">
        <v>1542</v>
      </c>
      <c r="C2345" s="29"/>
      <c r="D2345" s="30" t="str">
        <f aca="false">CONCATENATE(E2345,", ",F2345,", кв-ры: ",H2345,", агр: ",I2345,", ",W2345)</f>
        <v>, , кв-ры: 8, агр: , </v>
      </c>
      <c r="E2345" s="31"/>
      <c r="F2345" s="31"/>
      <c r="G2345" s="31"/>
      <c r="H2345" s="31" t="n">
        <v>8</v>
      </c>
      <c r="I2345" s="32"/>
      <c r="J2345" s="4"/>
      <c r="K2345" s="46"/>
      <c r="L2345" s="34" t="str">
        <f aca="false">IF(ISBLANK(K2345),"a","b")</f>
        <v>a</v>
      </c>
      <c r="M2345" s="34" t="str">
        <f aca="false">IF(ISBLANK(B2345),"",IF(L2345="b",K2345,IF(L2345="a","")))</f>
        <v/>
      </c>
      <c r="N2345" s="35" t="n">
        <f aca="false">IF(ISBLANK(B2345),"",IF( ISBLANK(K2345), , IF( ISBLANK(O2345), 1,) ))</f>
        <v>0</v>
      </c>
      <c r="O2345" s="44"/>
      <c r="P2345" s="37" t="str">
        <f aca="false">IF(ISBLANK(O2345),"a","b")</f>
        <v>a</v>
      </c>
      <c r="Q2345" s="34" t="str">
        <f aca="false">IF(ISBLANK(B2345),"",IF(P2345="b",O2345,IF(P2345="a","")))</f>
        <v/>
      </c>
      <c r="R2345" s="35" t="n">
        <f aca="false">IF(ISBLANK(B2345),"",IF( ISBLANK(O2345), , 1))</f>
        <v>0</v>
      </c>
      <c r="S2345" s="38" t="str">
        <f aca="true">IF(ISBLANK(B2345),"",IF( ISBLANK(K2345), "" , IF( ISBLANK(O2345), (TODAY()-K2345)/365, (O2345-K2345)/365)) )</f>
        <v/>
      </c>
      <c r="T2345" s="38" t="str">
        <f aca="false">IF(ISBLANK(B2345),"",IF( ISBLANK(K2345), "" , IF( ISBLANK(O2345), ($Z$41-K2345)/365, (O2345-K2345)/365)) )</f>
        <v/>
      </c>
      <c r="U2345" s="38" t="str">
        <f aca="true">IF(ISBLANK(B2345),"",IF( ISBLANK(O2345), "", (TODAY()-O2345)/365))</f>
        <v/>
      </c>
      <c r="V2345" s="38" t="str">
        <f aca="false">IF(ISBLANK(B2345),"",IF( ISBLANK(O2345), "", ($Z$41-O2345)/365))</f>
        <v/>
      </c>
    </row>
    <row r="2346" customFormat="false" ht="15" hidden="false" customHeight="false" outlineLevel="0" collapsed="false">
      <c r="A2346" s="1" t="n">
        <v>2350</v>
      </c>
      <c r="B2346" s="28" t="n">
        <v>1543</v>
      </c>
      <c r="C2346" s="29"/>
      <c r="D2346" s="30" t="str">
        <f aca="false">CONCATENATE(E2346,", ",F2346,", кв-ры: ",H2346,", агр: ",I2346,", ",W2346)</f>
        <v>, , кв-ры: 9, агр: , </v>
      </c>
      <c r="E2346" s="31"/>
      <c r="F2346" s="31"/>
      <c r="G2346" s="31"/>
      <c r="H2346" s="31" t="n">
        <v>9</v>
      </c>
      <c r="I2346" s="32"/>
      <c r="J2346" s="4"/>
      <c r="K2346" s="46"/>
      <c r="L2346" s="34" t="str">
        <f aca="false">IF(ISBLANK(K2346),"a","b")</f>
        <v>a</v>
      </c>
      <c r="M2346" s="34" t="str">
        <f aca="false">IF(ISBLANK(B2346),"",IF(L2346="b",K2346,IF(L2346="a","")))</f>
        <v/>
      </c>
      <c r="N2346" s="35" t="n">
        <f aca="false">IF(ISBLANK(B2346),"",IF( ISBLANK(K2346), , IF( ISBLANK(O2346), 1,) ))</f>
        <v>0</v>
      </c>
      <c r="O2346" s="44"/>
      <c r="P2346" s="37" t="str">
        <f aca="false">IF(ISBLANK(O2346),"a","b")</f>
        <v>a</v>
      </c>
      <c r="Q2346" s="34" t="str">
        <f aca="false">IF(ISBLANK(B2346),"",IF(P2346="b",O2346,IF(P2346="a","")))</f>
        <v/>
      </c>
      <c r="R2346" s="35" t="n">
        <f aca="false">IF(ISBLANK(B2346),"",IF( ISBLANK(O2346), , 1))</f>
        <v>0</v>
      </c>
      <c r="S2346" s="38" t="str">
        <f aca="true">IF(ISBLANK(B2346),"",IF( ISBLANK(K2346), "" , IF( ISBLANK(O2346), (TODAY()-K2346)/365, (O2346-K2346)/365)) )</f>
        <v/>
      </c>
      <c r="T2346" s="38" t="str">
        <f aca="false">IF(ISBLANK(B2346),"",IF( ISBLANK(K2346), "" , IF( ISBLANK(O2346), ($Z$41-K2346)/365, (O2346-K2346)/365)) )</f>
        <v/>
      </c>
      <c r="U2346" s="38" t="str">
        <f aca="true">IF(ISBLANK(B2346),"",IF( ISBLANK(O2346), "", (TODAY()-O2346)/365))</f>
        <v/>
      </c>
      <c r="V2346" s="38" t="str">
        <f aca="false">IF(ISBLANK(B2346),"",IF( ISBLANK(O2346), "", ($Z$41-O2346)/365))</f>
        <v/>
      </c>
    </row>
    <row r="2347" customFormat="false" ht="15" hidden="false" customHeight="false" outlineLevel="0" collapsed="false">
      <c r="A2347" s="1" t="n">
        <v>2351</v>
      </c>
      <c r="B2347" s="28" t="n">
        <v>1544</v>
      </c>
      <c r="C2347" s="29"/>
      <c r="D2347" s="30" t="str">
        <f aca="false">CONCATENATE(E2347,", ",F2347,", кв-ры: ",H2347,", агр: ",I2347,", ",W2347)</f>
        <v>, , кв-ры: 10, агр: , </v>
      </c>
      <c r="E2347" s="31"/>
      <c r="F2347" s="31"/>
      <c r="G2347" s="31"/>
      <c r="H2347" s="31" t="n">
        <v>10</v>
      </c>
      <c r="I2347" s="32"/>
      <c r="J2347" s="4"/>
      <c r="K2347" s="46"/>
      <c r="L2347" s="34" t="str">
        <f aca="false">IF(ISBLANK(K2347),"a","b")</f>
        <v>a</v>
      </c>
      <c r="M2347" s="34" t="str">
        <f aca="false">IF(ISBLANK(B2347),"",IF(L2347="b",K2347,IF(L2347="a","")))</f>
        <v/>
      </c>
      <c r="N2347" s="35" t="n">
        <f aca="false">IF(ISBLANK(B2347),"",IF( ISBLANK(K2347), , IF( ISBLANK(O2347), 1,) ))</f>
        <v>0</v>
      </c>
      <c r="O2347" s="44"/>
      <c r="P2347" s="37" t="str">
        <f aca="false">IF(ISBLANK(O2347),"a","b")</f>
        <v>a</v>
      </c>
      <c r="Q2347" s="34" t="str">
        <f aca="false">IF(ISBLANK(B2347),"",IF(P2347="b",O2347,IF(P2347="a","")))</f>
        <v/>
      </c>
      <c r="R2347" s="35" t="n">
        <f aca="false">IF(ISBLANK(B2347),"",IF( ISBLANK(O2347), , 1))</f>
        <v>0</v>
      </c>
      <c r="S2347" s="38" t="str">
        <f aca="true">IF(ISBLANK(B2347),"",IF( ISBLANK(K2347), "" , IF( ISBLANK(O2347), (TODAY()-K2347)/365, (O2347-K2347)/365)) )</f>
        <v/>
      </c>
      <c r="T2347" s="38" t="str">
        <f aca="false">IF(ISBLANK(B2347),"",IF( ISBLANK(K2347), "" , IF( ISBLANK(O2347), ($Z$41-K2347)/365, (O2347-K2347)/365)) )</f>
        <v/>
      </c>
      <c r="U2347" s="38" t="str">
        <f aca="true">IF(ISBLANK(B2347),"",IF( ISBLANK(O2347), "", (TODAY()-O2347)/365))</f>
        <v/>
      </c>
      <c r="V2347" s="38" t="str">
        <f aca="false">IF(ISBLANK(B2347),"",IF( ISBLANK(O2347), "", ($Z$41-O2347)/365))</f>
        <v/>
      </c>
    </row>
    <row r="2348" customFormat="false" ht="15" hidden="false" customHeight="false" outlineLevel="0" collapsed="false">
      <c r="A2348" s="1" t="n">
        <v>2352</v>
      </c>
      <c r="B2348" s="28" t="n">
        <v>1545</v>
      </c>
      <c r="C2348" s="29" t="n">
        <v>6</v>
      </c>
      <c r="D2348" s="30" t="str">
        <f aca="false">CONCATENATE(E2348,", ",F2348,", кв-ры: ",H2348,", агр: ",I2348,", ",W2348)</f>
        <v>Ленинградское шоссе, 22, кв-ры: 1, агр: , </v>
      </c>
      <c r="E2348" s="31" t="s">
        <v>341</v>
      </c>
      <c r="F2348" s="31" t="n">
        <v>22</v>
      </c>
      <c r="G2348" s="31" t="n">
        <v>1</v>
      </c>
      <c r="H2348" s="31" t="n">
        <v>1</v>
      </c>
      <c r="I2348" s="32"/>
      <c r="J2348" s="4"/>
      <c r="K2348" s="46"/>
      <c r="L2348" s="34" t="str">
        <f aca="false">IF(ISBLANK(K2348),"a","b")</f>
        <v>a</v>
      </c>
      <c r="M2348" s="34" t="str">
        <f aca="false">IF(ISBLANK(B2348),"",IF(L2348="b",K2348,IF(L2348="a","")))</f>
        <v/>
      </c>
      <c r="N2348" s="35" t="n">
        <f aca="false">IF(ISBLANK(B2348),"",IF( ISBLANK(K2348), , IF( ISBLANK(O2348), 1,) ))</f>
        <v>0</v>
      </c>
      <c r="O2348" s="44"/>
      <c r="P2348" s="37" t="str">
        <f aca="false">IF(ISBLANK(O2348),"a","b")</f>
        <v>a</v>
      </c>
      <c r="Q2348" s="34" t="str">
        <f aca="false">IF(ISBLANK(B2348),"",IF(P2348="b",O2348,IF(P2348="a","")))</f>
        <v/>
      </c>
      <c r="R2348" s="35" t="n">
        <f aca="false">IF(ISBLANK(B2348),"",IF( ISBLANK(O2348), , 1))</f>
        <v>0</v>
      </c>
      <c r="S2348" s="38" t="str">
        <f aca="true">IF(ISBLANK(B2348),"",IF( ISBLANK(K2348), "" , IF( ISBLANK(O2348), (TODAY()-K2348)/365, (O2348-K2348)/365)) )</f>
        <v/>
      </c>
      <c r="T2348" s="38" t="str">
        <f aca="false">IF(ISBLANK(B2348),"",IF( ISBLANK(K2348), "" , IF( ISBLANK(O2348), ($Z$41-K2348)/365, (O2348-K2348)/365)) )</f>
        <v/>
      </c>
      <c r="U2348" s="38" t="str">
        <f aca="true">IF(ISBLANK(B2348),"",IF( ISBLANK(O2348), "", (TODAY()-O2348)/365))</f>
        <v/>
      </c>
      <c r="V2348" s="38" t="str">
        <f aca="false">IF(ISBLANK(B2348),"",IF( ISBLANK(O2348), "", ($Z$41-O2348)/365))</f>
        <v/>
      </c>
    </row>
    <row r="2349" customFormat="false" ht="15" hidden="false" customHeight="false" outlineLevel="0" collapsed="false">
      <c r="A2349" s="1" t="n">
        <v>2353</v>
      </c>
      <c r="B2349" s="28" t="n">
        <v>1546</v>
      </c>
      <c r="C2349" s="29" t="n">
        <v>7</v>
      </c>
      <c r="D2349" s="30" t="str">
        <f aca="false">CONCATENATE(E2349,", ",F2349,", кв-ры: ",H2349,", агр: ",I2349,", ",W2349)</f>
        <v>Ленинградское шоссе, 78, кв-ры: 1, агр: , </v>
      </c>
      <c r="E2349" s="31" t="s">
        <v>341</v>
      </c>
      <c r="F2349" s="31" t="n">
        <v>78</v>
      </c>
      <c r="G2349" s="31" t="n">
        <v>1</v>
      </c>
      <c r="H2349" s="31" t="n">
        <v>1</v>
      </c>
      <c r="I2349" s="32"/>
      <c r="J2349" s="4"/>
      <c r="K2349" s="46"/>
      <c r="L2349" s="34" t="str">
        <f aca="false">IF(ISBLANK(K2349),"a","b")</f>
        <v>a</v>
      </c>
      <c r="M2349" s="34" t="str">
        <f aca="false">IF(ISBLANK(B2349),"",IF(L2349="b",K2349,IF(L2349="a","")))</f>
        <v/>
      </c>
      <c r="N2349" s="35" t="n">
        <f aca="false">IF(ISBLANK(B2349),"",IF( ISBLANK(K2349), , IF( ISBLANK(O2349), 1,) ))</f>
        <v>0</v>
      </c>
      <c r="O2349" s="44"/>
      <c r="P2349" s="37" t="str">
        <f aca="false">IF(ISBLANK(O2349),"a","b")</f>
        <v>a</v>
      </c>
      <c r="Q2349" s="34" t="str">
        <f aca="false">IF(ISBLANK(B2349),"",IF(P2349="b",O2349,IF(P2349="a","")))</f>
        <v/>
      </c>
      <c r="R2349" s="35" t="n">
        <f aca="false">IF(ISBLANK(B2349),"",IF( ISBLANK(O2349), , 1))</f>
        <v>0</v>
      </c>
      <c r="S2349" s="38" t="str">
        <f aca="true">IF(ISBLANK(B2349),"",IF( ISBLANK(K2349), "" , IF( ISBLANK(O2349), (TODAY()-K2349)/365, (O2349-K2349)/365)) )</f>
        <v/>
      </c>
      <c r="T2349" s="38" t="str">
        <f aca="false">IF(ISBLANK(B2349),"",IF( ISBLANK(K2349), "" , IF( ISBLANK(O2349), ($Z$41-K2349)/365, (O2349-K2349)/365)) )</f>
        <v/>
      </c>
      <c r="U2349" s="38" t="str">
        <f aca="true">IF(ISBLANK(B2349),"",IF( ISBLANK(O2349), "", (TODAY()-O2349)/365))</f>
        <v/>
      </c>
      <c r="V2349" s="38" t="str">
        <f aca="false">IF(ISBLANK(B2349),"",IF( ISBLANK(O2349), "", ($Z$41-O2349)/365))</f>
        <v/>
      </c>
    </row>
    <row r="2350" customFormat="false" ht="15" hidden="false" customHeight="false" outlineLevel="0" collapsed="false">
      <c r="A2350" s="1" t="n">
        <v>2354</v>
      </c>
      <c r="B2350" s="28" t="n">
        <v>1547</v>
      </c>
      <c r="C2350" s="29" t="n">
        <v>8</v>
      </c>
      <c r="D2350" s="30" t="str">
        <f aca="false">CONCATENATE(E2350,", ",F2350,", кв-ры: ",H2350,", агр: ",I2350,", ",W2350)</f>
        <v>Ленинградское шоссе, 13, кв-ры: 1, агр: , </v>
      </c>
      <c r="E2350" s="31" t="s">
        <v>341</v>
      </c>
      <c r="F2350" s="31" t="n">
        <v>13</v>
      </c>
      <c r="G2350" s="31" t="n">
        <v>1</v>
      </c>
      <c r="H2350" s="31" t="n">
        <v>1</v>
      </c>
      <c r="I2350" s="32"/>
      <c r="J2350" s="4"/>
      <c r="K2350" s="46"/>
      <c r="L2350" s="34" t="str">
        <f aca="false">IF(ISBLANK(K2350),"a","b")</f>
        <v>a</v>
      </c>
      <c r="M2350" s="34" t="str">
        <f aca="false">IF(ISBLANK(B2350),"",IF(L2350="b",K2350,IF(L2350="a","")))</f>
        <v/>
      </c>
      <c r="N2350" s="35" t="n">
        <f aca="false">IF(ISBLANK(B2350),"",IF( ISBLANK(K2350), , IF( ISBLANK(O2350), 1,) ))</f>
        <v>0</v>
      </c>
      <c r="O2350" s="44"/>
      <c r="P2350" s="37" t="str">
        <f aca="false">IF(ISBLANK(O2350),"a","b")</f>
        <v>a</v>
      </c>
      <c r="Q2350" s="34" t="str">
        <f aca="false">IF(ISBLANK(B2350),"",IF(P2350="b",O2350,IF(P2350="a","")))</f>
        <v/>
      </c>
      <c r="R2350" s="35" t="n">
        <f aca="false">IF(ISBLANK(B2350),"",IF( ISBLANK(O2350), , 1))</f>
        <v>0</v>
      </c>
      <c r="S2350" s="38" t="str">
        <f aca="true">IF(ISBLANK(B2350),"",IF( ISBLANK(K2350), "" , IF( ISBLANK(O2350), (TODAY()-K2350)/365, (O2350-K2350)/365)) )</f>
        <v/>
      </c>
      <c r="T2350" s="38" t="str">
        <f aca="false">IF(ISBLANK(B2350),"",IF( ISBLANK(K2350), "" , IF( ISBLANK(O2350), ($Z$41-K2350)/365, (O2350-K2350)/365)) )</f>
        <v/>
      </c>
      <c r="U2350" s="38" t="str">
        <f aca="true">IF(ISBLANK(B2350),"",IF( ISBLANK(O2350), "", (TODAY()-O2350)/365))</f>
        <v/>
      </c>
      <c r="V2350" s="38" t="str">
        <f aca="false">IF(ISBLANK(B2350),"",IF( ISBLANK(O2350), "", ($Z$41-O2350)/365))</f>
        <v/>
      </c>
    </row>
    <row r="2351" customFormat="false" ht="15" hidden="false" customHeight="false" outlineLevel="0" collapsed="false">
      <c r="A2351" s="1" t="n">
        <v>2355</v>
      </c>
      <c r="B2351" s="28" t="n">
        <v>1548</v>
      </c>
      <c r="C2351" s="29" t="n">
        <v>1</v>
      </c>
      <c r="D2351" s="30" t="str">
        <f aca="false">CONCATENATE(E2351,", ",F2351,", кв-ры: ",H2351,", агр: ",I2351,", ",W2351)</f>
        <v> Спортивная, 7, кв-ры: 1, агр: , </v>
      </c>
      <c r="E2351" s="31" t="s">
        <v>342</v>
      </c>
      <c r="F2351" s="31" t="n">
        <v>7</v>
      </c>
      <c r="G2351" s="31" t="n">
        <v>1</v>
      </c>
      <c r="H2351" s="31" t="n">
        <v>1</v>
      </c>
      <c r="I2351" s="32"/>
      <c r="J2351" s="4"/>
      <c r="K2351" s="46"/>
      <c r="L2351" s="34" t="str">
        <f aca="false">IF(ISBLANK(K2351),"a","b")</f>
        <v>a</v>
      </c>
      <c r="M2351" s="34" t="str">
        <f aca="false">IF(ISBLANK(B2351),"",IF(L2351="b",K2351,IF(L2351="a","")))</f>
        <v/>
      </c>
      <c r="N2351" s="35" t="n">
        <f aca="false">IF(ISBLANK(B2351),"",IF( ISBLANK(K2351), , IF( ISBLANK(O2351), 1,) ))</f>
        <v>0</v>
      </c>
      <c r="O2351" s="44"/>
      <c r="P2351" s="37" t="str">
        <f aca="false">IF(ISBLANK(O2351),"a","b")</f>
        <v>a</v>
      </c>
      <c r="Q2351" s="34" t="str">
        <f aca="false">IF(ISBLANK(B2351),"",IF(P2351="b",O2351,IF(P2351="a","")))</f>
        <v/>
      </c>
      <c r="R2351" s="35" t="n">
        <f aca="false">IF(ISBLANK(B2351),"",IF( ISBLANK(O2351), , 1))</f>
        <v>0</v>
      </c>
      <c r="S2351" s="38" t="str">
        <f aca="true">IF(ISBLANK(B2351),"",IF( ISBLANK(K2351), "" , IF( ISBLANK(O2351), (TODAY()-K2351)/365, (O2351-K2351)/365)) )</f>
        <v/>
      </c>
      <c r="T2351" s="38" t="str">
        <f aca="false">IF(ISBLANK(B2351),"",IF( ISBLANK(K2351), "" , IF( ISBLANK(O2351), ($Z$41-K2351)/365, (O2351-K2351)/365)) )</f>
        <v/>
      </c>
      <c r="U2351" s="38" t="str">
        <f aca="true">IF(ISBLANK(B2351),"",IF( ISBLANK(O2351), "", (TODAY()-O2351)/365))</f>
        <v/>
      </c>
      <c r="V2351" s="38" t="str">
        <f aca="false">IF(ISBLANK(B2351),"",IF( ISBLANK(O2351), "", ($Z$41-O2351)/365))</f>
        <v/>
      </c>
    </row>
    <row r="2352" customFormat="false" ht="15" hidden="false" customHeight="false" outlineLevel="0" collapsed="false">
      <c r="A2352" s="1" t="n">
        <v>2356</v>
      </c>
      <c r="B2352" s="28" t="n">
        <v>1549</v>
      </c>
      <c r="C2352" s="29" t="n">
        <v>1</v>
      </c>
      <c r="D2352" s="30" t="str">
        <f aca="false">CONCATENATE(E2352,", ",F2352,", кв-ры: ",H2352,", агр: ",I2352,", ",W2352)</f>
        <v> Короленко, 1, кв-ры: 1, агр: , </v>
      </c>
      <c r="E2352" s="31" t="s">
        <v>343</v>
      </c>
      <c r="F2352" s="31" t="n">
        <v>1</v>
      </c>
      <c r="G2352" s="31" t="n">
        <v>1</v>
      </c>
      <c r="H2352" s="31" t="n">
        <v>1</v>
      </c>
      <c r="I2352" s="32"/>
      <c r="J2352" s="4"/>
      <c r="K2352" s="46"/>
      <c r="L2352" s="34" t="str">
        <f aca="false">IF(ISBLANK(K2352),"a","b")</f>
        <v>a</v>
      </c>
      <c r="M2352" s="34" t="str">
        <f aca="false">IF(ISBLANK(B2352),"",IF(L2352="b",K2352,IF(L2352="a","")))</f>
        <v/>
      </c>
      <c r="N2352" s="35" t="n">
        <f aca="false">IF(ISBLANK(B2352),"",IF( ISBLANK(K2352), , IF( ISBLANK(O2352), 1,) ))</f>
        <v>0</v>
      </c>
      <c r="O2352" s="44"/>
      <c r="P2352" s="37" t="str">
        <f aca="false">IF(ISBLANK(O2352),"a","b")</f>
        <v>a</v>
      </c>
      <c r="Q2352" s="34" t="str">
        <f aca="false">IF(ISBLANK(B2352),"",IF(P2352="b",O2352,IF(P2352="a","")))</f>
        <v/>
      </c>
      <c r="R2352" s="35" t="n">
        <f aca="false">IF(ISBLANK(B2352),"",IF( ISBLANK(O2352), , 1))</f>
        <v>0</v>
      </c>
      <c r="S2352" s="38" t="str">
        <f aca="true">IF(ISBLANK(B2352),"",IF( ISBLANK(K2352), "" , IF( ISBLANK(O2352), (TODAY()-K2352)/365, (O2352-K2352)/365)) )</f>
        <v/>
      </c>
      <c r="T2352" s="38" t="str">
        <f aca="false">IF(ISBLANK(B2352),"",IF( ISBLANK(K2352), "" , IF( ISBLANK(O2352), ($Z$41-K2352)/365, (O2352-K2352)/365)) )</f>
        <v/>
      </c>
      <c r="U2352" s="38" t="str">
        <f aca="true">IF(ISBLANK(B2352),"",IF( ISBLANK(O2352), "", (TODAY()-O2352)/365))</f>
        <v/>
      </c>
      <c r="V2352" s="38" t="str">
        <f aca="false">IF(ISBLANK(B2352),"",IF( ISBLANK(O2352), "", ($Z$41-O2352)/365))</f>
        <v/>
      </c>
    </row>
    <row r="2353" customFormat="false" ht="15" hidden="false" customHeight="false" outlineLevel="0" collapsed="false">
      <c r="A2353" s="1" t="n">
        <v>2357</v>
      </c>
      <c r="B2353" s="28" t="n">
        <v>1550</v>
      </c>
      <c r="C2353" s="29" t="n">
        <v>1</v>
      </c>
      <c r="D2353" s="30" t="str">
        <f aca="false">CONCATENATE(E2353,", ",F2353,", кв-ры: ",H2353,", агр: ",I2353,", ",W2353)</f>
        <v> Боровая, 6, кв-ры: 1, агр: , </v>
      </c>
      <c r="E2353" s="31" t="s">
        <v>344</v>
      </c>
      <c r="F2353" s="31" t="n">
        <v>6</v>
      </c>
      <c r="G2353" s="31" t="n">
        <v>2</v>
      </c>
      <c r="H2353" s="31" t="n">
        <v>1</v>
      </c>
      <c r="I2353" s="32"/>
      <c r="J2353" s="4"/>
      <c r="K2353" s="46"/>
      <c r="L2353" s="34" t="str">
        <f aca="false">IF(ISBLANK(K2353),"a","b")</f>
        <v>a</v>
      </c>
      <c r="M2353" s="34" t="str">
        <f aca="false">IF(ISBLANK(B2353),"",IF(L2353="b",K2353,IF(L2353="a","")))</f>
        <v/>
      </c>
      <c r="N2353" s="35" t="n">
        <f aca="false">IF(ISBLANK(B2353),"",IF( ISBLANK(K2353), , IF( ISBLANK(O2353), 1,) ))</f>
        <v>0</v>
      </c>
      <c r="O2353" s="44"/>
      <c r="P2353" s="37" t="str">
        <f aca="false">IF(ISBLANK(O2353),"a","b")</f>
        <v>a</v>
      </c>
      <c r="Q2353" s="34" t="str">
        <f aca="false">IF(ISBLANK(B2353),"",IF(P2353="b",O2353,IF(P2353="a","")))</f>
        <v/>
      </c>
      <c r="R2353" s="35" t="n">
        <f aca="false">IF(ISBLANK(B2353),"",IF( ISBLANK(O2353), , 1))</f>
        <v>0</v>
      </c>
      <c r="S2353" s="38" t="str">
        <f aca="true">IF(ISBLANK(B2353),"",IF( ISBLANK(K2353), "" , IF( ISBLANK(O2353), (TODAY()-K2353)/365, (O2353-K2353)/365)) )</f>
        <v/>
      </c>
      <c r="T2353" s="38" t="str">
        <f aca="false">IF(ISBLANK(B2353),"",IF( ISBLANK(K2353), "" , IF( ISBLANK(O2353), ($Z$41-K2353)/365, (O2353-K2353)/365)) )</f>
        <v/>
      </c>
      <c r="U2353" s="38" t="str">
        <f aca="true">IF(ISBLANK(B2353),"",IF( ISBLANK(O2353), "", (TODAY()-O2353)/365))</f>
        <v/>
      </c>
      <c r="V2353" s="38" t="str">
        <f aca="false">IF(ISBLANK(B2353),"",IF( ISBLANK(O2353), "", ($Z$41-O2353)/365))</f>
        <v/>
      </c>
    </row>
    <row r="2354" customFormat="false" ht="15" hidden="false" customHeight="false" outlineLevel="0" collapsed="false">
      <c r="A2354" s="1" t="n">
        <v>2358</v>
      </c>
      <c r="B2354" s="28" t="n">
        <v>1551</v>
      </c>
      <c r="C2354" s="29"/>
      <c r="D2354" s="30" t="str">
        <f aca="false">CONCATENATE(E2354,", ",F2354,", кв-ры: ",H2354,", агр: ",I2354,", ",W2354)</f>
        <v>, , кв-ры: 2, агр: , </v>
      </c>
      <c r="E2354" s="31"/>
      <c r="F2354" s="31"/>
      <c r="G2354" s="31"/>
      <c r="H2354" s="31" t="n">
        <v>2</v>
      </c>
      <c r="I2354" s="32"/>
      <c r="J2354" s="4"/>
      <c r="K2354" s="46"/>
      <c r="L2354" s="34" t="str">
        <f aca="false">IF(ISBLANK(K2354),"a","b")</f>
        <v>a</v>
      </c>
      <c r="M2354" s="34" t="str">
        <f aca="false">IF(ISBLANK(B2354),"",IF(L2354="b",K2354,IF(L2354="a","")))</f>
        <v/>
      </c>
      <c r="N2354" s="35" t="n">
        <f aca="false">IF(ISBLANK(B2354),"",IF( ISBLANK(K2354), , IF( ISBLANK(O2354), 1,) ))</f>
        <v>0</v>
      </c>
      <c r="O2354" s="44"/>
      <c r="P2354" s="37" t="str">
        <f aca="false">IF(ISBLANK(O2354),"a","b")</f>
        <v>a</v>
      </c>
      <c r="Q2354" s="34" t="str">
        <f aca="false">IF(ISBLANK(B2354),"",IF(P2354="b",O2354,IF(P2354="a","")))</f>
        <v/>
      </c>
      <c r="R2354" s="35" t="n">
        <f aca="false">IF(ISBLANK(B2354),"",IF( ISBLANK(O2354), , 1))</f>
        <v>0</v>
      </c>
      <c r="S2354" s="38" t="str">
        <f aca="true">IF(ISBLANK(B2354),"",IF( ISBLANK(K2354), "" , IF( ISBLANK(O2354), (TODAY()-K2354)/365, (O2354-K2354)/365)) )</f>
        <v/>
      </c>
      <c r="T2354" s="38" t="str">
        <f aca="false">IF(ISBLANK(B2354),"",IF( ISBLANK(K2354), "" , IF( ISBLANK(O2354), ($Z$41-K2354)/365, (O2354-K2354)/365)) )</f>
        <v/>
      </c>
      <c r="U2354" s="38" t="str">
        <f aca="true">IF(ISBLANK(B2354),"",IF( ISBLANK(O2354), "", (TODAY()-O2354)/365))</f>
        <v/>
      </c>
      <c r="V2354" s="38" t="str">
        <f aca="false">IF(ISBLANK(B2354),"",IF( ISBLANK(O2354), "", ($Z$41-O2354)/365))</f>
        <v/>
      </c>
    </row>
    <row r="2355" customFormat="false" ht="15" hidden="false" customHeight="false" outlineLevel="0" collapsed="false">
      <c r="A2355" s="1" t="n">
        <v>2359</v>
      </c>
      <c r="B2355" s="28" t="n">
        <v>1552</v>
      </c>
      <c r="C2355" s="29" t="n">
        <v>1</v>
      </c>
      <c r="D2355" s="30" t="str">
        <f aca="false">CONCATENATE(E2355,", ",F2355,", кв-ры: ",H2355,", агр: ",I2355,", ",W2355)</f>
        <v> Моховая, 2, кв-ры: 1, агр: , </v>
      </c>
      <c r="E2355" s="31" t="s">
        <v>345</v>
      </c>
      <c r="F2355" s="31" t="n">
        <v>2</v>
      </c>
      <c r="G2355" s="31" t="n">
        <v>1</v>
      </c>
      <c r="H2355" s="31" t="n">
        <v>1</v>
      </c>
      <c r="I2355" s="32"/>
      <c r="J2355" s="4"/>
      <c r="K2355" s="46"/>
      <c r="L2355" s="34" t="str">
        <f aca="false">IF(ISBLANK(K2355),"a","b")</f>
        <v>a</v>
      </c>
      <c r="M2355" s="34" t="str">
        <f aca="false">IF(ISBLANK(B2355),"",IF(L2355="b",K2355,IF(L2355="a","")))</f>
        <v/>
      </c>
      <c r="N2355" s="35" t="n">
        <f aca="false">IF(ISBLANK(B2355),"",IF( ISBLANK(K2355), , IF( ISBLANK(O2355), 1,) ))</f>
        <v>0</v>
      </c>
      <c r="O2355" s="44"/>
      <c r="P2355" s="37" t="str">
        <f aca="false">IF(ISBLANK(O2355),"a","b")</f>
        <v>a</v>
      </c>
      <c r="Q2355" s="34" t="str">
        <f aca="false">IF(ISBLANK(B2355),"",IF(P2355="b",O2355,IF(P2355="a","")))</f>
        <v/>
      </c>
      <c r="R2355" s="35" t="n">
        <f aca="false">IF(ISBLANK(B2355),"",IF( ISBLANK(O2355), , 1))</f>
        <v>0</v>
      </c>
      <c r="S2355" s="38" t="str">
        <f aca="true">IF(ISBLANK(B2355),"",IF( ISBLANK(K2355), "" , IF( ISBLANK(O2355), (TODAY()-K2355)/365, (O2355-K2355)/365)) )</f>
        <v/>
      </c>
      <c r="T2355" s="38" t="str">
        <f aca="false">IF(ISBLANK(B2355),"",IF( ISBLANK(K2355), "" , IF( ISBLANK(O2355), ($Z$41-K2355)/365, (O2355-K2355)/365)) )</f>
        <v/>
      </c>
      <c r="U2355" s="38" t="str">
        <f aca="true">IF(ISBLANK(B2355),"",IF( ISBLANK(O2355), "", (TODAY()-O2355)/365))</f>
        <v/>
      </c>
      <c r="V2355" s="38" t="str">
        <f aca="false">IF(ISBLANK(B2355),"",IF( ISBLANK(O2355), "", ($Z$41-O2355)/365))</f>
        <v/>
      </c>
    </row>
    <row r="2356" customFormat="false" ht="15" hidden="false" customHeight="false" outlineLevel="0" collapsed="false">
      <c r="A2356" s="1" t="n">
        <v>2360</v>
      </c>
      <c r="B2356" s="28" t="n">
        <v>1553</v>
      </c>
      <c r="C2356" s="29" t="n">
        <v>1</v>
      </c>
      <c r="D2356" s="30" t="str">
        <f aca="false">CONCATENATE(E2356,", ",F2356,", кв-ры: ",H2356,", агр: ",I2356,", ",W2356)</f>
        <v> Куйбышева, 9, кв-ры: 1, агр: , </v>
      </c>
      <c r="E2356" s="31" t="s">
        <v>346</v>
      </c>
      <c r="F2356" s="31" t="n">
        <v>9</v>
      </c>
      <c r="G2356" s="31" t="n">
        <v>1</v>
      </c>
      <c r="H2356" s="31" t="n">
        <v>1</v>
      </c>
      <c r="I2356" s="32"/>
      <c r="J2356" s="4"/>
      <c r="K2356" s="46"/>
      <c r="L2356" s="34" t="str">
        <f aca="false">IF(ISBLANK(K2356),"a","b")</f>
        <v>a</v>
      </c>
      <c r="M2356" s="34" t="str">
        <f aca="false">IF(ISBLANK(B2356),"",IF(L2356="b",K2356,IF(L2356="a","")))</f>
        <v/>
      </c>
      <c r="N2356" s="35" t="n">
        <f aca="false">IF(ISBLANK(B2356),"",IF( ISBLANK(K2356), , IF( ISBLANK(O2356), 1,) ))</f>
        <v>0</v>
      </c>
      <c r="O2356" s="44"/>
      <c r="P2356" s="37" t="str">
        <f aca="false">IF(ISBLANK(O2356),"a","b")</f>
        <v>a</v>
      </c>
      <c r="Q2356" s="34" t="str">
        <f aca="false">IF(ISBLANK(B2356),"",IF(P2356="b",O2356,IF(P2356="a","")))</f>
        <v/>
      </c>
      <c r="R2356" s="35" t="n">
        <f aca="false">IF(ISBLANK(B2356),"",IF( ISBLANK(O2356), , 1))</f>
        <v>0</v>
      </c>
      <c r="S2356" s="38" t="str">
        <f aca="true">IF(ISBLANK(B2356),"",IF( ISBLANK(K2356), "" , IF( ISBLANK(O2356), (TODAY()-K2356)/365, (O2356-K2356)/365)) )</f>
        <v/>
      </c>
      <c r="T2356" s="38" t="str">
        <f aca="false">IF(ISBLANK(B2356),"",IF( ISBLANK(K2356), "" , IF( ISBLANK(O2356), ($Z$41-K2356)/365, (O2356-K2356)/365)) )</f>
        <v/>
      </c>
      <c r="U2356" s="38" t="str">
        <f aca="true">IF(ISBLANK(B2356),"",IF( ISBLANK(O2356), "", (TODAY()-O2356)/365))</f>
        <v/>
      </c>
      <c r="V2356" s="38" t="str">
        <f aca="false">IF(ISBLANK(B2356),"",IF( ISBLANK(O2356), "", ($Z$41-O2356)/365))</f>
        <v/>
      </c>
    </row>
    <row r="2357" customFormat="false" ht="15" hidden="false" customHeight="false" outlineLevel="0" collapsed="false">
      <c r="A2357" s="1" t="n">
        <v>2361</v>
      </c>
      <c r="B2357" s="28" t="n">
        <v>1554</v>
      </c>
      <c r="C2357" s="29" t="n">
        <v>1</v>
      </c>
      <c r="D2357" s="30" t="str">
        <f aca="false">CONCATENATE(E2357,", ",F2357,", кв-ры: ",H2357,", агр: ",I2357,", ",W2357)</f>
        <v> Садовая, 3, кв-ры: 1, агр: , </v>
      </c>
      <c r="E2357" s="31" t="s">
        <v>347</v>
      </c>
      <c r="F2357" s="31" t="n">
        <v>3</v>
      </c>
      <c r="G2357" s="31" t="n">
        <v>8</v>
      </c>
      <c r="H2357" s="31" t="n">
        <v>1</v>
      </c>
      <c r="I2357" s="32"/>
      <c r="J2357" s="4"/>
      <c r="K2357" s="46"/>
      <c r="L2357" s="34" t="str">
        <f aca="false">IF(ISBLANK(K2357),"a","b")</f>
        <v>a</v>
      </c>
      <c r="M2357" s="34" t="str">
        <f aca="false">IF(ISBLANK(B2357),"",IF(L2357="b",K2357,IF(L2357="a","")))</f>
        <v/>
      </c>
      <c r="N2357" s="35" t="n">
        <f aca="false">IF(ISBLANK(B2357),"",IF( ISBLANK(K2357), , IF( ISBLANK(O2357), 1,) ))</f>
        <v>0</v>
      </c>
      <c r="O2357" s="44"/>
      <c r="P2357" s="37" t="str">
        <f aca="false">IF(ISBLANK(O2357),"a","b")</f>
        <v>a</v>
      </c>
      <c r="Q2357" s="34" t="str">
        <f aca="false">IF(ISBLANK(B2357),"",IF(P2357="b",O2357,IF(P2357="a","")))</f>
        <v/>
      </c>
      <c r="R2357" s="35" t="n">
        <f aca="false">IF(ISBLANK(B2357),"",IF( ISBLANK(O2357), , 1))</f>
        <v>0</v>
      </c>
      <c r="S2357" s="38" t="str">
        <f aca="true">IF(ISBLANK(B2357),"",IF( ISBLANK(K2357), "" , IF( ISBLANK(O2357), (TODAY()-K2357)/365, (O2357-K2357)/365)) )</f>
        <v/>
      </c>
      <c r="T2357" s="38" t="str">
        <f aca="false">IF(ISBLANK(B2357),"",IF( ISBLANK(K2357), "" , IF( ISBLANK(O2357), ($Z$41-K2357)/365, (O2357-K2357)/365)) )</f>
        <v/>
      </c>
      <c r="U2357" s="38" t="str">
        <f aca="true">IF(ISBLANK(B2357),"",IF( ISBLANK(O2357), "", (TODAY()-O2357)/365))</f>
        <v/>
      </c>
      <c r="V2357" s="38" t="str">
        <f aca="false">IF(ISBLANK(B2357),"",IF( ISBLANK(O2357), "", ($Z$41-O2357)/365))</f>
        <v/>
      </c>
    </row>
    <row r="2358" customFormat="false" ht="15" hidden="false" customHeight="false" outlineLevel="0" collapsed="false">
      <c r="A2358" s="1" t="n">
        <v>2362</v>
      </c>
      <c r="B2358" s="28" t="n">
        <v>1555</v>
      </c>
      <c r="C2358" s="29"/>
      <c r="D2358" s="30" t="str">
        <f aca="false">CONCATENATE(E2358,", ",F2358,", кв-ры: ",H2358,", агр: ",I2358,", ",W2358)</f>
        <v>, , кв-ры: 2, агр: , </v>
      </c>
      <c r="E2358" s="31"/>
      <c r="F2358" s="31"/>
      <c r="G2358" s="31"/>
      <c r="H2358" s="31" t="n">
        <v>2</v>
      </c>
      <c r="I2358" s="32"/>
      <c r="J2358" s="4"/>
      <c r="K2358" s="46"/>
      <c r="L2358" s="34" t="str">
        <f aca="false">IF(ISBLANK(K2358),"a","b")</f>
        <v>a</v>
      </c>
      <c r="M2358" s="34" t="str">
        <f aca="false">IF(ISBLANK(B2358),"",IF(L2358="b",K2358,IF(L2358="a","")))</f>
        <v/>
      </c>
      <c r="N2358" s="35" t="n">
        <f aca="false">IF(ISBLANK(B2358),"",IF( ISBLANK(K2358), , IF( ISBLANK(O2358), 1,) ))</f>
        <v>0</v>
      </c>
      <c r="O2358" s="44"/>
      <c r="P2358" s="37" t="str">
        <f aca="false">IF(ISBLANK(O2358),"a","b")</f>
        <v>a</v>
      </c>
      <c r="Q2358" s="34" t="str">
        <f aca="false">IF(ISBLANK(B2358),"",IF(P2358="b",O2358,IF(P2358="a","")))</f>
        <v/>
      </c>
      <c r="R2358" s="35" t="n">
        <f aca="false">IF(ISBLANK(B2358),"",IF( ISBLANK(O2358), , 1))</f>
        <v>0</v>
      </c>
      <c r="S2358" s="38" t="str">
        <f aca="true">IF(ISBLANK(B2358),"",IF( ISBLANK(K2358), "" , IF( ISBLANK(O2358), (TODAY()-K2358)/365, (O2358-K2358)/365)) )</f>
        <v/>
      </c>
      <c r="T2358" s="38" t="str">
        <f aca="false">IF(ISBLANK(B2358),"",IF( ISBLANK(K2358), "" , IF( ISBLANK(O2358), ($Z$41-K2358)/365, (O2358-K2358)/365)) )</f>
        <v/>
      </c>
      <c r="U2358" s="38" t="str">
        <f aca="true">IF(ISBLANK(B2358),"",IF( ISBLANK(O2358), "", (TODAY()-O2358)/365))</f>
        <v/>
      </c>
      <c r="V2358" s="38" t="str">
        <f aca="false">IF(ISBLANK(B2358),"",IF( ISBLANK(O2358), "", ($Z$41-O2358)/365))</f>
        <v/>
      </c>
    </row>
    <row r="2359" customFormat="false" ht="15" hidden="false" customHeight="false" outlineLevel="0" collapsed="false">
      <c r="A2359" s="1" t="n">
        <v>2363</v>
      </c>
      <c r="B2359" s="28" t="n">
        <v>1556</v>
      </c>
      <c r="C2359" s="29"/>
      <c r="D2359" s="30" t="str">
        <f aca="false">CONCATENATE(E2359,", ",F2359,", кв-ры: ",H2359,", агр: ",I2359,", ",W2359)</f>
        <v>, , кв-ры: 3, агр: , </v>
      </c>
      <c r="E2359" s="31"/>
      <c r="F2359" s="31"/>
      <c r="G2359" s="31"/>
      <c r="H2359" s="31" t="n">
        <v>3</v>
      </c>
      <c r="I2359" s="32"/>
      <c r="J2359" s="4"/>
      <c r="K2359" s="46"/>
      <c r="L2359" s="34" t="str">
        <f aca="false">IF(ISBLANK(K2359),"a","b")</f>
        <v>a</v>
      </c>
      <c r="M2359" s="34" t="str">
        <f aca="false">IF(ISBLANK(B2359),"",IF(L2359="b",K2359,IF(L2359="a","")))</f>
        <v/>
      </c>
      <c r="N2359" s="35" t="n">
        <f aca="false">IF(ISBLANK(B2359),"",IF( ISBLANK(K2359), , IF( ISBLANK(O2359), 1,) ))</f>
        <v>0</v>
      </c>
      <c r="O2359" s="44"/>
      <c r="P2359" s="37" t="str">
        <f aca="false">IF(ISBLANK(O2359),"a","b")</f>
        <v>a</v>
      </c>
      <c r="Q2359" s="34" t="str">
        <f aca="false">IF(ISBLANK(B2359),"",IF(P2359="b",O2359,IF(P2359="a","")))</f>
        <v/>
      </c>
      <c r="R2359" s="35" t="n">
        <f aca="false">IF(ISBLANK(B2359),"",IF( ISBLANK(O2359), , 1))</f>
        <v>0</v>
      </c>
      <c r="S2359" s="38" t="str">
        <f aca="true">IF(ISBLANK(B2359),"",IF( ISBLANK(K2359), "" , IF( ISBLANK(O2359), (TODAY()-K2359)/365, (O2359-K2359)/365)) )</f>
        <v/>
      </c>
      <c r="T2359" s="38" t="str">
        <f aca="false">IF(ISBLANK(B2359),"",IF( ISBLANK(K2359), "" , IF( ISBLANK(O2359), ($Z$41-K2359)/365, (O2359-K2359)/365)) )</f>
        <v/>
      </c>
      <c r="U2359" s="38" t="str">
        <f aca="true">IF(ISBLANK(B2359),"",IF( ISBLANK(O2359), "", (TODAY()-O2359)/365))</f>
        <v/>
      </c>
      <c r="V2359" s="38" t="str">
        <f aca="false">IF(ISBLANK(B2359),"",IF( ISBLANK(O2359), "", ($Z$41-O2359)/365))</f>
        <v/>
      </c>
    </row>
    <row r="2360" customFormat="false" ht="15" hidden="false" customHeight="false" outlineLevel="0" collapsed="false">
      <c r="A2360" s="1" t="n">
        <v>2364</v>
      </c>
      <c r="B2360" s="28" t="n">
        <v>1557</v>
      </c>
      <c r="C2360" s="29"/>
      <c r="D2360" s="30" t="str">
        <f aca="false">CONCATENATE(E2360,", ",F2360,", кв-ры: ",H2360,", агр: ",I2360,", ",W2360)</f>
        <v>, , кв-ры: 4, агр: , </v>
      </c>
      <c r="E2360" s="31"/>
      <c r="F2360" s="31"/>
      <c r="G2360" s="31"/>
      <c r="H2360" s="31" t="n">
        <v>4</v>
      </c>
      <c r="I2360" s="32"/>
      <c r="J2360" s="4"/>
      <c r="K2360" s="46"/>
      <c r="L2360" s="34" t="str">
        <f aca="false">IF(ISBLANK(K2360),"a","b")</f>
        <v>a</v>
      </c>
      <c r="M2360" s="34" t="str">
        <f aca="false">IF(ISBLANK(B2360),"",IF(L2360="b",K2360,IF(L2360="a","")))</f>
        <v/>
      </c>
      <c r="N2360" s="35" t="n">
        <f aca="false">IF(ISBLANK(B2360),"",IF( ISBLANK(K2360), , IF( ISBLANK(O2360), 1,) ))</f>
        <v>0</v>
      </c>
      <c r="O2360" s="44"/>
      <c r="P2360" s="37" t="str">
        <f aca="false">IF(ISBLANK(O2360),"a","b")</f>
        <v>a</v>
      </c>
      <c r="Q2360" s="34" t="str">
        <f aca="false">IF(ISBLANK(B2360),"",IF(P2360="b",O2360,IF(P2360="a","")))</f>
        <v/>
      </c>
      <c r="R2360" s="35" t="n">
        <f aca="false">IF(ISBLANK(B2360),"",IF( ISBLANK(O2360), , 1))</f>
        <v>0</v>
      </c>
      <c r="S2360" s="38" t="str">
        <f aca="true">IF(ISBLANK(B2360),"",IF( ISBLANK(K2360), "" , IF( ISBLANK(O2360), (TODAY()-K2360)/365, (O2360-K2360)/365)) )</f>
        <v/>
      </c>
      <c r="T2360" s="38" t="str">
        <f aca="false">IF(ISBLANK(B2360),"",IF( ISBLANK(K2360), "" , IF( ISBLANK(O2360), ($Z$41-K2360)/365, (O2360-K2360)/365)) )</f>
        <v/>
      </c>
      <c r="U2360" s="38" t="str">
        <f aca="true">IF(ISBLANK(B2360),"",IF( ISBLANK(O2360), "", (TODAY()-O2360)/365))</f>
        <v/>
      </c>
      <c r="V2360" s="38" t="str">
        <f aca="false">IF(ISBLANK(B2360),"",IF( ISBLANK(O2360), "", ($Z$41-O2360)/365))</f>
        <v/>
      </c>
    </row>
    <row r="2361" customFormat="false" ht="15" hidden="false" customHeight="false" outlineLevel="0" collapsed="false">
      <c r="A2361" s="1" t="n">
        <v>2365</v>
      </c>
      <c r="B2361" s="28" t="n">
        <v>1558</v>
      </c>
      <c r="C2361" s="29"/>
      <c r="D2361" s="30" t="str">
        <f aca="false">CONCATENATE(E2361,", ",F2361,", кв-ры: ",H2361,", агр: ",I2361,", ",W2361)</f>
        <v>, , кв-ры: 5, агр: , </v>
      </c>
      <c r="E2361" s="31"/>
      <c r="F2361" s="31"/>
      <c r="G2361" s="31"/>
      <c r="H2361" s="31" t="n">
        <v>5</v>
      </c>
      <c r="I2361" s="32"/>
      <c r="J2361" s="4"/>
      <c r="K2361" s="46"/>
      <c r="L2361" s="34" t="str">
        <f aca="false">IF(ISBLANK(K2361),"a","b")</f>
        <v>a</v>
      </c>
      <c r="M2361" s="34" t="str">
        <f aca="false">IF(ISBLANK(B2361),"",IF(L2361="b",K2361,IF(L2361="a","")))</f>
        <v/>
      </c>
      <c r="N2361" s="35" t="n">
        <f aca="false">IF(ISBLANK(B2361),"",IF( ISBLANK(K2361), , IF( ISBLANK(O2361), 1,) ))</f>
        <v>0</v>
      </c>
      <c r="O2361" s="44"/>
      <c r="P2361" s="37" t="str">
        <f aca="false">IF(ISBLANK(O2361),"a","b")</f>
        <v>a</v>
      </c>
      <c r="Q2361" s="34" t="str">
        <f aca="false">IF(ISBLANK(B2361),"",IF(P2361="b",O2361,IF(P2361="a","")))</f>
        <v/>
      </c>
      <c r="R2361" s="35" t="n">
        <f aca="false">IF(ISBLANK(B2361),"",IF( ISBLANK(O2361), , 1))</f>
        <v>0</v>
      </c>
      <c r="S2361" s="38" t="str">
        <f aca="true">IF(ISBLANK(B2361),"",IF( ISBLANK(K2361), "" , IF( ISBLANK(O2361), (TODAY()-K2361)/365, (O2361-K2361)/365)) )</f>
        <v/>
      </c>
      <c r="T2361" s="38" t="str">
        <f aca="false">IF(ISBLANK(B2361),"",IF( ISBLANK(K2361), "" , IF( ISBLANK(O2361), ($Z$41-K2361)/365, (O2361-K2361)/365)) )</f>
        <v/>
      </c>
      <c r="U2361" s="38" t="str">
        <f aca="true">IF(ISBLANK(B2361),"",IF( ISBLANK(O2361), "", (TODAY()-O2361)/365))</f>
        <v/>
      </c>
      <c r="V2361" s="38" t="str">
        <f aca="false">IF(ISBLANK(B2361),"",IF( ISBLANK(O2361), "", ($Z$41-O2361)/365))</f>
        <v/>
      </c>
    </row>
    <row r="2362" customFormat="false" ht="15" hidden="false" customHeight="false" outlineLevel="0" collapsed="false">
      <c r="A2362" s="1" t="n">
        <v>2366</v>
      </c>
      <c r="B2362" s="28" t="n">
        <v>1559</v>
      </c>
      <c r="C2362" s="29"/>
      <c r="D2362" s="30" t="str">
        <f aca="false">CONCATENATE(E2362,", ",F2362,", кв-ры: ",H2362,", агр: ",I2362,", ",W2362)</f>
        <v>, , кв-ры: 6, агр: , </v>
      </c>
      <c r="E2362" s="31"/>
      <c r="F2362" s="31"/>
      <c r="G2362" s="31"/>
      <c r="H2362" s="31" t="n">
        <v>6</v>
      </c>
      <c r="I2362" s="32"/>
      <c r="J2362" s="4"/>
      <c r="K2362" s="46"/>
      <c r="L2362" s="34" t="str">
        <f aca="false">IF(ISBLANK(K2362),"a","b")</f>
        <v>a</v>
      </c>
      <c r="M2362" s="34" t="str">
        <f aca="false">IF(ISBLANK(B2362),"",IF(L2362="b",K2362,IF(L2362="a","")))</f>
        <v/>
      </c>
      <c r="N2362" s="35" t="n">
        <f aca="false">IF(ISBLANK(B2362),"",IF( ISBLANK(K2362), , IF( ISBLANK(O2362), 1,) ))</f>
        <v>0</v>
      </c>
      <c r="O2362" s="44"/>
      <c r="P2362" s="37" t="str">
        <f aca="false">IF(ISBLANK(O2362),"a","b")</f>
        <v>a</v>
      </c>
      <c r="Q2362" s="34" t="str">
        <f aca="false">IF(ISBLANK(B2362),"",IF(P2362="b",O2362,IF(P2362="a","")))</f>
        <v/>
      </c>
      <c r="R2362" s="35" t="n">
        <f aca="false">IF(ISBLANK(B2362),"",IF( ISBLANK(O2362), , 1))</f>
        <v>0</v>
      </c>
      <c r="S2362" s="38" t="str">
        <f aca="true">IF(ISBLANK(B2362),"",IF( ISBLANK(K2362), "" , IF( ISBLANK(O2362), (TODAY()-K2362)/365, (O2362-K2362)/365)) )</f>
        <v/>
      </c>
      <c r="T2362" s="38" t="str">
        <f aca="false">IF(ISBLANK(B2362),"",IF( ISBLANK(K2362), "" , IF( ISBLANK(O2362), ($Z$41-K2362)/365, (O2362-K2362)/365)) )</f>
        <v/>
      </c>
      <c r="U2362" s="38" t="str">
        <f aca="true">IF(ISBLANK(B2362),"",IF( ISBLANK(O2362), "", (TODAY()-O2362)/365))</f>
        <v/>
      </c>
      <c r="V2362" s="38" t="str">
        <f aca="false">IF(ISBLANK(B2362),"",IF( ISBLANK(O2362), "", ($Z$41-O2362)/365))</f>
        <v/>
      </c>
    </row>
    <row r="2363" customFormat="false" ht="15" hidden="false" customHeight="false" outlineLevel="0" collapsed="false">
      <c r="A2363" s="1" t="n">
        <v>2367</v>
      </c>
      <c r="B2363" s="28" t="n">
        <v>1560</v>
      </c>
      <c r="C2363" s="29"/>
      <c r="D2363" s="30" t="str">
        <f aca="false">CONCATENATE(E2363,", ",F2363,", кв-ры: ",H2363,", агр: ",I2363,", ",W2363)</f>
        <v>, , кв-ры: 7, агр: , </v>
      </c>
      <c r="E2363" s="31"/>
      <c r="F2363" s="31"/>
      <c r="G2363" s="31"/>
      <c r="H2363" s="31" t="n">
        <v>7</v>
      </c>
      <c r="I2363" s="32"/>
      <c r="J2363" s="4"/>
      <c r="K2363" s="46"/>
      <c r="L2363" s="34" t="str">
        <f aca="false">IF(ISBLANK(K2363),"a","b")</f>
        <v>a</v>
      </c>
      <c r="M2363" s="34" t="str">
        <f aca="false">IF(ISBLANK(B2363),"",IF(L2363="b",K2363,IF(L2363="a","")))</f>
        <v/>
      </c>
      <c r="N2363" s="35" t="n">
        <f aca="false">IF(ISBLANK(B2363),"",IF( ISBLANK(K2363), , IF( ISBLANK(O2363), 1,) ))</f>
        <v>0</v>
      </c>
      <c r="O2363" s="44"/>
      <c r="P2363" s="37" t="str">
        <f aca="false">IF(ISBLANK(O2363),"a","b")</f>
        <v>a</v>
      </c>
      <c r="Q2363" s="34" t="str">
        <f aca="false">IF(ISBLANK(B2363),"",IF(P2363="b",O2363,IF(P2363="a","")))</f>
        <v/>
      </c>
      <c r="R2363" s="35" t="n">
        <f aca="false">IF(ISBLANK(B2363),"",IF( ISBLANK(O2363), , 1))</f>
        <v>0</v>
      </c>
      <c r="S2363" s="38" t="str">
        <f aca="true">IF(ISBLANK(B2363),"",IF( ISBLANK(K2363), "" , IF( ISBLANK(O2363), (TODAY()-K2363)/365, (O2363-K2363)/365)) )</f>
        <v/>
      </c>
      <c r="T2363" s="38" t="str">
        <f aca="false">IF(ISBLANK(B2363),"",IF( ISBLANK(K2363), "" , IF( ISBLANK(O2363), ($Z$41-K2363)/365, (O2363-K2363)/365)) )</f>
        <v/>
      </c>
      <c r="U2363" s="38" t="str">
        <f aca="true">IF(ISBLANK(B2363),"",IF( ISBLANK(O2363), "", (TODAY()-O2363)/365))</f>
        <v/>
      </c>
      <c r="V2363" s="38" t="str">
        <f aca="false">IF(ISBLANK(B2363),"",IF( ISBLANK(O2363), "", ($Z$41-O2363)/365))</f>
        <v/>
      </c>
    </row>
    <row r="2364" customFormat="false" ht="15" hidden="false" customHeight="false" outlineLevel="0" collapsed="false">
      <c r="A2364" s="1" t="n">
        <v>2368</v>
      </c>
      <c r="B2364" s="28" t="n">
        <v>1561</v>
      </c>
      <c r="C2364" s="29"/>
      <c r="D2364" s="30" t="str">
        <f aca="false">CONCATENATE(E2364,", ",F2364,", кв-ры: ",H2364,", агр: ",I2364,", ",W2364)</f>
        <v>, , кв-ры: 8, агр: , </v>
      </c>
      <c r="E2364" s="31"/>
      <c r="F2364" s="31"/>
      <c r="G2364" s="31"/>
      <c r="H2364" s="31" t="n">
        <v>8</v>
      </c>
      <c r="I2364" s="32"/>
      <c r="J2364" s="4"/>
      <c r="K2364" s="46"/>
      <c r="L2364" s="34" t="str">
        <f aca="false">IF(ISBLANK(K2364),"a","b")</f>
        <v>a</v>
      </c>
      <c r="M2364" s="34" t="str">
        <f aca="false">IF(ISBLANK(B2364),"",IF(L2364="b",K2364,IF(L2364="a","")))</f>
        <v/>
      </c>
      <c r="N2364" s="35" t="n">
        <f aca="false">IF(ISBLANK(B2364),"",IF( ISBLANK(K2364), , IF( ISBLANK(O2364), 1,) ))</f>
        <v>0</v>
      </c>
      <c r="O2364" s="44"/>
      <c r="P2364" s="37" t="str">
        <f aca="false">IF(ISBLANK(O2364),"a","b")</f>
        <v>a</v>
      </c>
      <c r="Q2364" s="34" t="str">
        <f aca="false">IF(ISBLANK(B2364),"",IF(P2364="b",O2364,IF(P2364="a","")))</f>
        <v/>
      </c>
      <c r="R2364" s="35" t="n">
        <f aca="false">IF(ISBLANK(B2364),"",IF( ISBLANK(O2364), , 1))</f>
        <v>0</v>
      </c>
      <c r="S2364" s="38" t="str">
        <f aca="true">IF(ISBLANK(B2364),"",IF( ISBLANK(K2364), "" , IF( ISBLANK(O2364), (TODAY()-K2364)/365, (O2364-K2364)/365)) )</f>
        <v/>
      </c>
      <c r="T2364" s="38" t="str">
        <f aca="false">IF(ISBLANK(B2364),"",IF( ISBLANK(K2364), "" , IF( ISBLANK(O2364), ($Z$41-K2364)/365, (O2364-K2364)/365)) )</f>
        <v/>
      </c>
      <c r="U2364" s="38" t="str">
        <f aca="true">IF(ISBLANK(B2364),"",IF( ISBLANK(O2364), "", (TODAY()-O2364)/365))</f>
        <v/>
      </c>
      <c r="V2364" s="38" t="str">
        <f aca="false">IF(ISBLANK(B2364),"",IF( ISBLANK(O2364), "", ($Z$41-O2364)/365))</f>
        <v/>
      </c>
    </row>
    <row r="2365" customFormat="false" ht="15" hidden="false" customHeight="false" outlineLevel="0" collapsed="false">
      <c r="A2365" s="1" t="n">
        <v>2369</v>
      </c>
      <c r="B2365" s="28" t="n">
        <v>1562</v>
      </c>
      <c r="C2365" s="29" t="n">
        <v>1</v>
      </c>
      <c r="D2365" s="30" t="str">
        <f aca="false">CONCATENATE(E2365,", ",F2365,", кв-ры: ",H2365,", агр: ",I2365,", ",W2365)</f>
        <v> Молодёжная, 3, кв-ры: 1, агр: , </v>
      </c>
      <c r="E2365" s="31" t="s">
        <v>348</v>
      </c>
      <c r="F2365" s="31" t="n">
        <v>3</v>
      </c>
      <c r="G2365" s="31" t="n">
        <v>8</v>
      </c>
      <c r="H2365" s="31" t="n">
        <v>1</v>
      </c>
      <c r="I2365" s="32"/>
      <c r="J2365" s="4"/>
      <c r="K2365" s="46"/>
      <c r="L2365" s="34" t="str">
        <f aca="false">IF(ISBLANK(K2365),"a","b")</f>
        <v>a</v>
      </c>
      <c r="M2365" s="34" t="str">
        <f aca="false">IF(ISBLANK(B2365),"",IF(L2365="b",K2365,IF(L2365="a","")))</f>
        <v/>
      </c>
      <c r="N2365" s="35" t="n">
        <f aca="false">IF(ISBLANK(B2365),"",IF( ISBLANK(K2365), , IF( ISBLANK(O2365), 1,) ))</f>
        <v>0</v>
      </c>
      <c r="O2365" s="44"/>
      <c r="P2365" s="37" t="str">
        <f aca="false">IF(ISBLANK(O2365),"a","b")</f>
        <v>a</v>
      </c>
      <c r="Q2365" s="34" t="str">
        <f aca="false">IF(ISBLANK(B2365),"",IF(P2365="b",O2365,IF(P2365="a","")))</f>
        <v/>
      </c>
      <c r="R2365" s="35" t="n">
        <f aca="false">IF(ISBLANK(B2365),"",IF( ISBLANK(O2365), , 1))</f>
        <v>0</v>
      </c>
      <c r="S2365" s="38" t="str">
        <f aca="true">IF(ISBLANK(B2365),"",IF( ISBLANK(K2365), "" , IF( ISBLANK(O2365), (TODAY()-K2365)/365, (O2365-K2365)/365)) )</f>
        <v/>
      </c>
      <c r="T2365" s="38" t="str">
        <f aca="false">IF(ISBLANK(B2365),"",IF( ISBLANK(K2365), "" , IF( ISBLANK(O2365), ($Z$41-K2365)/365, (O2365-K2365)/365)) )</f>
        <v/>
      </c>
      <c r="U2365" s="38" t="str">
        <f aca="true">IF(ISBLANK(B2365),"",IF( ISBLANK(O2365), "", (TODAY()-O2365)/365))</f>
        <v/>
      </c>
      <c r="V2365" s="38" t="str">
        <f aca="false">IF(ISBLANK(B2365),"",IF( ISBLANK(O2365), "", ($Z$41-O2365)/365))</f>
        <v/>
      </c>
    </row>
    <row r="2366" customFormat="false" ht="15" hidden="false" customHeight="false" outlineLevel="0" collapsed="false">
      <c r="A2366" s="1" t="n">
        <v>2370</v>
      </c>
      <c r="B2366" s="28" t="n">
        <v>1563</v>
      </c>
      <c r="C2366" s="29"/>
      <c r="D2366" s="30" t="str">
        <f aca="false">CONCATENATE(E2366,", ",F2366,", кв-ры: ",H2366,", агр: ",I2366,", ",W2366)</f>
        <v>, , кв-ры: 2, агр: , </v>
      </c>
      <c r="E2366" s="31"/>
      <c r="F2366" s="31"/>
      <c r="G2366" s="31"/>
      <c r="H2366" s="31" t="n">
        <v>2</v>
      </c>
      <c r="I2366" s="32"/>
      <c r="J2366" s="4"/>
      <c r="K2366" s="46"/>
      <c r="L2366" s="34" t="str">
        <f aca="false">IF(ISBLANK(K2366),"a","b")</f>
        <v>a</v>
      </c>
      <c r="M2366" s="34" t="str">
        <f aca="false">IF(ISBLANK(B2366),"",IF(L2366="b",K2366,IF(L2366="a","")))</f>
        <v/>
      </c>
      <c r="N2366" s="35" t="n">
        <f aca="false">IF(ISBLANK(B2366),"",IF( ISBLANK(K2366), , IF( ISBLANK(O2366), 1,) ))</f>
        <v>0</v>
      </c>
      <c r="O2366" s="44"/>
      <c r="P2366" s="37" t="str">
        <f aca="false">IF(ISBLANK(O2366),"a","b")</f>
        <v>a</v>
      </c>
      <c r="Q2366" s="34" t="str">
        <f aca="false">IF(ISBLANK(B2366),"",IF(P2366="b",O2366,IF(P2366="a","")))</f>
        <v/>
      </c>
      <c r="R2366" s="35" t="n">
        <f aca="false">IF(ISBLANK(B2366),"",IF( ISBLANK(O2366), , 1))</f>
        <v>0</v>
      </c>
      <c r="S2366" s="38" t="str">
        <f aca="true">IF(ISBLANK(B2366),"",IF( ISBLANK(K2366), "" , IF( ISBLANK(O2366), (TODAY()-K2366)/365, (O2366-K2366)/365)) )</f>
        <v/>
      </c>
      <c r="T2366" s="38" t="str">
        <f aca="false">IF(ISBLANK(B2366),"",IF( ISBLANK(K2366), "" , IF( ISBLANK(O2366), ($Z$41-K2366)/365, (O2366-K2366)/365)) )</f>
        <v/>
      </c>
      <c r="U2366" s="38" t="str">
        <f aca="true">IF(ISBLANK(B2366),"",IF( ISBLANK(O2366), "", (TODAY()-O2366)/365))</f>
        <v/>
      </c>
      <c r="V2366" s="38" t="str">
        <f aca="false">IF(ISBLANK(B2366),"",IF( ISBLANK(O2366), "", ($Z$41-O2366)/365))</f>
        <v/>
      </c>
    </row>
    <row r="2367" customFormat="false" ht="15" hidden="false" customHeight="false" outlineLevel="0" collapsed="false">
      <c r="A2367" s="1" t="n">
        <v>2371</v>
      </c>
      <c r="B2367" s="28" t="n">
        <v>1564</v>
      </c>
      <c r="C2367" s="29"/>
      <c r="D2367" s="30" t="str">
        <f aca="false">CONCATENATE(E2367,", ",F2367,", кв-ры: ",H2367,", агр: ",I2367,", ",W2367)</f>
        <v>, , кв-ры: 3, агр: , </v>
      </c>
      <c r="E2367" s="31"/>
      <c r="F2367" s="31"/>
      <c r="G2367" s="31"/>
      <c r="H2367" s="31" t="n">
        <v>3</v>
      </c>
      <c r="I2367" s="32"/>
      <c r="J2367" s="4"/>
      <c r="K2367" s="46"/>
      <c r="L2367" s="34" t="str">
        <f aca="false">IF(ISBLANK(K2367),"a","b")</f>
        <v>a</v>
      </c>
      <c r="M2367" s="34" t="str">
        <f aca="false">IF(ISBLANK(B2367),"",IF(L2367="b",K2367,IF(L2367="a","")))</f>
        <v/>
      </c>
      <c r="N2367" s="35" t="n">
        <f aca="false">IF(ISBLANK(B2367),"",IF( ISBLANK(K2367), , IF( ISBLANK(O2367), 1,) ))</f>
        <v>0</v>
      </c>
      <c r="O2367" s="44"/>
      <c r="P2367" s="37" t="str">
        <f aca="false">IF(ISBLANK(O2367),"a","b")</f>
        <v>a</v>
      </c>
      <c r="Q2367" s="34" t="str">
        <f aca="false">IF(ISBLANK(B2367),"",IF(P2367="b",O2367,IF(P2367="a","")))</f>
        <v/>
      </c>
      <c r="R2367" s="35" t="n">
        <f aca="false">IF(ISBLANK(B2367),"",IF( ISBLANK(O2367), , 1))</f>
        <v>0</v>
      </c>
      <c r="S2367" s="38" t="str">
        <f aca="true">IF(ISBLANK(B2367),"",IF( ISBLANK(K2367), "" , IF( ISBLANK(O2367), (TODAY()-K2367)/365, (O2367-K2367)/365)) )</f>
        <v/>
      </c>
      <c r="T2367" s="38" t="str">
        <f aca="false">IF(ISBLANK(B2367),"",IF( ISBLANK(K2367), "" , IF( ISBLANK(O2367), ($Z$41-K2367)/365, (O2367-K2367)/365)) )</f>
        <v/>
      </c>
      <c r="U2367" s="38" t="str">
        <f aca="true">IF(ISBLANK(B2367),"",IF( ISBLANK(O2367), "", (TODAY()-O2367)/365))</f>
        <v/>
      </c>
      <c r="V2367" s="38" t="str">
        <f aca="false">IF(ISBLANK(B2367),"",IF( ISBLANK(O2367), "", ($Z$41-O2367)/365))</f>
        <v/>
      </c>
    </row>
    <row r="2368" customFormat="false" ht="15" hidden="false" customHeight="false" outlineLevel="0" collapsed="false">
      <c r="A2368" s="1" t="n">
        <v>2372</v>
      </c>
      <c r="B2368" s="28" t="n">
        <v>1565</v>
      </c>
      <c r="C2368" s="29"/>
      <c r="D2368" s="30" t="str">
        <f aca="false">CONCATENATE(E2368,", ",F2368,", кв-ры: ",H2368,", агр: ",I2368,", ",W2368)</f>
        <v>, , кв-ры: 4, агр: , </v>
      </c>
      <c r="E2368" s="31"/>
      <c r="F2368" s="31"/>
      <c r="G2368" s="31"/>
      <c r="H2368" s="31" t="n">
        <v>4</v>
      </c>
      <c r="I2368" s="32"/>
      <c r="J2368" s="4"/>
      <c r="K2368" s="46"/>
      <c r="L2368" s="34" t="str">
        <f aca="false">IF(ISBLANK(K2368),"a","b")</f>
        <v>a</v>
      </c>
      <c r="M2368" s="34" t="str">
        <f aca="false">IF(ISBLANK(B2368),"",IF(L2368="b",K2368,IF(L2368="a","")))</f>
        <v/>
      </c>
      <c r="N2368" s="35" t="n">
        <f aca="false">IF(ISBLANK(B2368),"",IF( ISBLANK(K2368), , IF( ISBLANK(O2368), 1,) ))</f>
        <v>0</v>
      </c>
      <c r="O2368" s="44"/>
      <c r="P2368" s="37" t="str">
        <f aca="false">IF(ISBLANK(O2368),"a","b")</f>
        <v>a</v>
      </c>
      <c r="Q2368" s="34" t="str">
        <f aca="false">IF(ISBLANK(B2368),"",IF(P2368="b",O2368,IF(P2368="a","")))</f>
        <v/>
      </c>
      <c r="R2368" s="35" t="n">
        <f aca="false">IF(ISBLANK(B2368),"",IF( ISBLANK(O2368), , 1))</f>
        <v>0</v>
      </c>
      <c r="S2368" s="38" t="str">
        <f aca="true">IF(ISBLANK(B2368),"",IF( ISBLANK(K2368), "" , IF( ISBLANK(O2368), (TODAY()-K2368)/365, (O2368-K2368)/365)) )</f>
        <v/>
      </c>
      <c r="T2368" s="38" t="str">
        <f aca="false">IF(ISBLANK(B2368),"",IF( ISBLANK(K2368), "" , IF( ISBLANK(O2368), ($Z$41-K2368)/365, (O2368-K2368)/365)) )</f>
        <v/>
      </c>
      <c r="U2368" s="38" t="str">
        <f aca="true">IF(ISBLANK(B2368),"",IF( ISBLANK(O2368), "", (TODAY()-O2368)/365))</f>
        <v/>
      </c>
      <c r="V2368" s="38" t="str">
        <f aca="false">IF(ISBLANK(B2368),"",IF( ISBLANK(O2368), "", ($Z$41-O2368)/365))</f>
        <v/>
      </c>
    </row>
    <row r="2369" customFormat="false" ht="15" hidden="false" customHeight="false" outlineLevel="0" collapsed="false">
      <c r="A2369" s="1" t="n">
        <v>2373</v>
      </c>
      <c r="B2369" s="28" t="n">
        <v>1566</v>
      </c>
      <c r="C2369" s="29"/>
      <c r="D2369" s="30" t="str">
        <f aca="false">CONCATENATE(E2369,", ",F2369,", кв-ры: ",H2369,", агр: ",I2369,", ",W2369)</f>
        <v>, , кв-ры: 5, агр: , </v>
      </c>
      <c r="E2369" s="31"/>
      <c r="F2369" s="31"/>
      <c r="G2369" s="31"/>
      <c r="H2369" s="31" t="n">
        <v>5</v>
      </c>
      <c r="I2369" s="32"/>
      <c r="J2369" s="4"/>
      <c r="K2369" s="46"/>
      <c r="L2369" s="34" t="str">
        <f aca="false">IF(ISBLANK(K2369),"a","b")</f>
        <v>a</v>
      </c>
      <c r="M2369" s="34" t="str">
        <f aca="false">IF(ISBLANK(B2369),"",IF(L2369="b",K2369,IF(L2369="a","")))</f>
        <v/>
      </c>
      <c r="N2369" s="35" t="n">
        <f aca="false">IF(ISBLANK(B2369),"",IF( ISBLANK(K2369), , IF( ISBLANK(O2369), 1,) ))</f>
        <v>0</v>
      </c>
      <c r="O2369" s="44"/>
      <c r="P2369" s="37" t="str">
        <f aca="false">IF(ISBLANK(O2369),"a","b")</f>
        <v>a</v>
      </c>
      <c r="Q2369" s="34" t="str">
        <f aca="false">IF(ISBLANK(B2369),"",IF(P2369="b",O2369,IF(P2369="a","")))</f>
        <v/>
      </c>
      <c r="R2369" s="35" t="n">
        <f aca="false">IF(ISBLANK(B2369),"",IF( ISBLANK(O2369), , 1))</f>
        <v>0</v>
      </c>
      <c r="S2369" s="38" t="str">
        <f aca="true">IF(ISBLANK(B2369),"",IF( ISBLANK(K2369), "" , IF( ISBLANK(O2369), (TODAY()-K2369)/365, (O2369-K2369)/365)) )</f>
        <v/>
      </c>
      <c r="T2369" s="38" t="str">
        <f aca="false">IF(ISBLANK(B2369),"",IF( ISBLANK(K2369), "" , IF( ISBLANK(O2369), ($Z$41-K2369)/365, (O2369-K2369)/365)) )</f>
        <v/>
      </c>
      <c r="U2369" s="38" t="str">
        <f aca="true">IF(ISBLANK(B2369),"",IF( ISBLANK(O2369), "", (TODAY()-O2369)/365))</f>
        <v/>
      </c>
      <c r="V2369" s="38" t="str">
        <f aca="false">IF(ISBLANK(B2369),"",IF( ISBLANK(O2369), "", ($Z$41-O2369)/365))</f>
        <v/>
      </c>
    </row>
    <row r="2370" customFormat="false" ht="15" hidden="false" customHeight="false" outlineLevel="0" collapsed="false">
      <c r="A2370" s="1" t="n">
        <v>2374</v>
      </c>
      <c r="B2370" s="28" t="n">
        <v>1567</v>
      </c>
      <c r="C2370" s="29"/>
      <c r="D2370" s="30" t="str">
        <f aca="false">CONCATENATE(E2370,", ",F2370,", кв-ры: ",H2370,", агр: ",I2370,", ",W2370)</f>
        <v>, , кв-ры: 6, агр: , </v>
      </c>
      <c r="E2370" s="31"/>
      <c r="F2370" s="31"/>
      <c r="G2370" s="31"/>
      <c r="H2370" s="31" t="n">
        <v>6</v>
      </c>
      <c r="I2370" s="32"/>
      <c r="J2370" s="4"/>
      <c r="K2370" s="46"/>
      <c r="L2370" s="34" t="str">
        <f aca="false">IF(ISBLANK(K2370),"a","b")</f>
        <v>a</v>
      </c>
      <c r="M2370" s="34" t="str">
        <f aca="false">IF(ISBLANK(B2370),"",IF(L2370="b",K2370,IF(L2370="a","")))</f>
        <v/>
      </c>
      <c r="N2370" s="35" t="n">
        <f aca="false">IF(ISBLANK(B2370),"",IF( ISBLANK(K2370), , IF( ISBLANK(O2370), 1,) ))</f>
        <v>0</v>
      </c>
      <c r="O2370" s="44"/>
      <c r="P2370" s="37" t="str">
        <f aca="false">IF(ISBLANK(O2370),"a","b")</f>
        <v>a</v>
      </c>
      <c r="Q2370" s="34" t="str">
        <f aca="false">IF(ISBLANK(B2370),"",IF(P2370="b",O2370,IF(P2370="a","")))</f>
        <v/>
      </c>
      <c r="R2370" s="35" t="n">
        <f aca="false">IF(ISBLANK(B2370),"",IF( ISBLANK(O2370), , 1))</f>
        <v>0</v>
      </c>
      <c r="S2370" s="38" t="str">
        <f aca="true">IF(ISBLANK(B2370),"",IF( ISBLANK(K2370), "" , IF( ISBLANK(O2370), (TODAY()-K2370)/365, (O2370-K2370)/365)) )</f>
        <v/>
      </c>
      <c r="T2370" s="38" t="str">
        <f aca="false">IF(ISBLANK(B2370),"",IF( ISBLANK(K2370), "" , IF( ISBLANK(O2370), ($Z$41-K2370)/365, (O2370-K2370)/365)) )</f>
        <v/>
      </c>
      <c r="U2370" s="38" t="str">
        <f aca="true">IF(ISBLANK(B2370),"",IF( ISBLANK(O2370), "", (TODAY()-O2370)/365))</f>
        <v/>
      </c>
      <c r="V2370" s="38" t="str">
        <f aca="false">IF(ISBLANK(B2370),"",IF( ISBLANK(O2370), "", ($Z$41-O2370)/365))</f>
        <v/>
      </c>
    </row>
    <row r="2371" customFormat="false" ht="15" hidden="false" customHeight="false" outlineLevel="0" collapsed="false">
      <c r="A2371" s="1" t="n">
        <v>2375</v>
      </c>
      <c r="B2371" s="28" t="n">
        <v>1568</v>
      </c>
      <c r="C2371" s="29"/>
      <c r="D2371" s="30" t="str">
        <f aca="false">CONCATENATE(E2371,", ",F2371,", кв-ры: ",H2371,", агр: ",I2371,", ",W2371)</f>
        <v>, , кв-ры: 7, агр: , </v>
      </c>
      <c r="E2371" s="31"/>
      <c r="F2371" s="31"/>
      <c r="G2371" s="31"/>
      <c r="H2371" s="31" t="n">
        <v>7</v>
      </c>
      <c r="I2371" s="32"/>
      <c r="J2371" s="4"/>
      <c r="K2371" s="46"/>
      <c r="L2371" s="34" t="str">
        <f aca="false">IF(ISBLANK(K2371),"a","b")</f>
        <v>a</v>
      </c>
      <c r="M2371" s="34" t="str">
        <f aca="false">IF(ISBLANK(B2371),"",IF(L2371="b",K2371,IF(L2371="a","")))</f>
        <v/>
      </c>
      <c r="N2371" s="35" t="n">
        <f aca="false">IF(ISBLANK(B2371),"",IF( ISBLANK(K2371), , IF( ISBLANK(O2371), 1,) ))</f>
        <v>0</v>
      </c>
      <c r="O2371" s="44"/>
      <c r="P2371" s="37" t="str">
        <f aca="false">IF(ISBLANK(O2371),"a","b")</f>
        <v>a</v>
      </c>
      <c r="Q2371" s="34" t="str">
        <f aca="false">IF(ISBLANK(B2371),"",IF(P2371="b",O2371,IF(P2371="a","")))</f>
        <v/>
      </c>
      <c r="R2371" s="35" t="n">
        <f aca="false">IF(ISBLANK(B2371),"",IF( ISBLANK(O2371), , 1))</f>
        <v>0</v>
      </c>
      <c r="S2371" s="38" t="str">
        <f aca="true">IF(ISBLANK(B2371),"",IF( ISBLANK(K2371), "" , IF( ISBLANK(O2371), (TODAY()-K2371)/365, (O2371-K2371)/365)) )</f>
        <v/>
      </c>
      <c r="T2371" s="38" t="str">
        <f aca="false">IF(ISBLANK(B2371),"",IF( ISBLANK(K2371), "" , IF( ISBLANK(O2371), ($Z$41-K2371)/365, (O2371-K2371)/365)) )</f>
        <v/>
      </c>
      <c r="U2371" s="38" t="str">
        <f aca="true">IF(ISBLANK(B2371),"",IF( ISBLANK(O2371), "", (TODAY()-O2371)/365))</f>
        <v/>
      </c>
      <c r="V2371" s="38" t="str">
        <f aca="false">IF(ISBLANK(B2371),"",IF( ISBLANK(O2371), "", ($Z$41-O2371)/365))</f>
        <v/>
      </c>
    </row>
    <row r="2372" customFormat="false" ht="15" hidden="false" customHeight="false" outlineLevel="0" collapsed="false">
      <c r="A2372" s="1" t="n">
        <v>2376</v>
      </c>
      <c r="B2372" s="28" t="n">
        <v>1569</v>
      </c>
      <c r="C2372" s="29"/>
      <c r="D2372" s="30" t="str">
        <f aca="false">CONCATENATE(E2372,", ",F2372,", кв-ры: ",H2372,", агр: ",I2372,", ",W2372)</f>
        <v>, , кв-ры: 8, агр: , </v>
      </c>
      <c r="E2372" s="31"/>
      <c r="F2372" s="31"/>
      <c r="G2372" s="31"/>
      <c r="H2372" s="31" t="n">
        <v>8</v>
      </c>
      <c r="I2372" s="32"/>
      <c r="J2372" s="4"/>
      <c r="K2372" s="46"/>
      <c r="L2372" s="34" t="str">
        <f aca="false">IF(ISBLANK(K2372),"a","b")</f>
        <v>a</v>
      </c>
      <c r="M2372" s="34" t="str">
        <f aca="false">IF(ISBLANK(B2372),"",IF(L2372="b",K2372,IF(L2372="a","")))</f>
        <v/>
      </c>
      <c r="N2372" s="35" t="n">
        <f aca="false">IF(ISBLANK(B2372),"",IF( ISBLANK(K2372), , IF( ISBLANK(O2372), 1,) ))</f>
        <v>0</v>
      </c>
      <c r="O2372" s="44"/>
      <c r="P2372" s="37" t="str">
        <f aca="false">IF(ISBLANK(O2372),"a","b")</f>
        <v>a</v>
      </c>
      <c r="Q2372" s="34" t="str">
        <f aca="false">IF(ISBLANK(B2372),"",IF(P2372="b",O2372,IF(P2372="a","")))</f>
        <v/>
      </c>
      <c r="R2372" s="35" t="n">
        <f aca="false">IF(ISBLANK(B2372),"",IF( ISBLANK(O2372), , 1))</f>
        <v>0</v>
      </c>
      <c r="S2372" s="38" t="str">
        <f aca="true">IF(ISBLANK(B2372),"",IF( ISBLANK(K2372), "" , IF( ISBLANK(O2372), (TODAY()-K2372)/365, (O2372-K2372)/365)) )</f>
        <v/>
      </c>
      <c r="T2372" s="38" t="str">
        <f aca="false">IF(ISBLANK(B2372),"",IF( ISBLANK(K2372), "" , IF( ISBLANK(O2372), ($Z$41-K2372)/365, (O2372-K2372)/365)) )</f>
        <v/>
      </c>
      <c r="U2372" s="38" t="str">
        <f aca="true">IF(ISBLANK(B2372),"",IF( ISBLANK(O2372), "", (TODAY()-O2372)/365))</f>
        <v/>
      </c>
      <c r="V2372" s="38" t="str">
        <f aca="false">IF(ISBLANK(B2372),"",IF( ISBLANK(O2372), "", ($Z$41-O2372)/365))</f>
        <v/>
      </c>
    </row>
    <row r="2373" customFormat="false" ht="15" hidden="false" customHeight="false" outlineLevel="0" collapsed="false">
      <c r="A2373" s="1" t="n">
        <v>2377</v>
      </c>
      <c r="B2373" s="28" t="n">
        <v>1570</v>
      </c>
      <c r="C2373" s="29" t="n">
        <v>1</v>
      </c>
      <c r="D2373" s="30" t="str">
        <f aca="false">CONCATENATE(E2373,", ",F2373,", кв-ры: ",H2373,", агр: ",I2373,", ",W2373)</f>
        <v> Офицерская, 1, кв-ры: 1, агр: , </v>
      </c>
      <c r="E2373" s="31" t="s">
        <v>349</v>
      </c>
      <c r="F2373" s="31" t="n">
        <v>1</v>
      </c>
      <c r="G2373" s="31" t="n">
        <v>1</v>
      </c>
      <c r="H2373" s="31" t="n">
        <v>1</v>
      </c>
      <c r="I2373" s="32"/>
      <c r="J2373" s="4"/>
      <c r="K2373" s="46"/>
      <c r="L2373" s="34" t="str">
        <f aca="false">IF(ISBLANK(K2373),"a","b")</f>
        <v>a</v>
      </c>
      <c r="M2373" s="34" t="str">
        <f aca="false">IF(ISBLANK(B2373),"",IF(L2373="b",K2373,IF(L2373="a","")))</f>
        <v/>
      </c>
      <c r="N2373" s="35" t="n">
        <f aca="false">IF(ISBLANK(B2373),"",IF( ISBLANK(K2373), , IF( ISBLANK(O2373), 1,) ))</f>
        <v>0</v>
      </c>
      <c r="O2373" s="44"/>
      <c r="P2373" s="37" t="str">
        <f aca="false">IF(ISBLANK(O2373),"a","b")</f>
        <v>a</v>
      </c>
      <c r="Q2373" s="34" t="str">
        <f aca="false">IF(ISBLANK(B2373),"",IF(P2373="b",O2373,IF(P2373="a","")))</f>
        <v/>
      </c>
      <c r="R2373" s="35" t="n">
        <f aca="false">IF(ISBLANK(B2373),"",IF( ISBLANK(O2373), , 1))</f>
        <v>0</v>
      </c>
      <c r="S2373" s="38" t="str">
        <f aca="true">IF(ISBLANK(B2373),"",IF( ISBLANK(K2373), "" , IF( ISBLANK(O2373), (TODAY()-K2373)/365, (O2373-K2373)/365)) )</f>
        <v/>
      </c>
      <c r="T2373" s="38" t="str">
        <f aca="false">IF(ISBLANK(B2373),"",IF( ISBLANK(K2373), "" , IF( ISBLANK(O2373), ($Z$41-K2373)/365, (O2373-K2373)/365)) )</f>
        <v/>
      </c>
      <c r="U2373" s="38" t="str">
        <f aca="true">IF(ISBLANK(B2373),"",IF( ISBLANK(O2373), "", (TODAY()-O2373)/365))</f>
        <v/>
      </c>
      <c r="V2373" s="38" t="str">
        <f aca="false">IF(ISBLANK(B2373),"",IF( ISBLANK(O2373), "", ($Z$41-O2373)/365))</f>
        <v/>
      </c>
    </row>
    <row r="2374" customFormat="false" ht="15" hidden="false" customHeight="false" outlineLevel="0" collapsed="false">
      <c r="A2374" s="1" t="n">
        <v>2378</v>
      </c>
      <c r="B2374" s="28" t="n">
        <v>1571</v>
      </c>
      <c r="C2374" s="29" t="n">
        <v>1</v>
      </c>
      <c r="D2374" s="30" t="str">
        <f aca="false">CONCATENATE(E2374,", ",F2374,", кв-ры: ",H2374,", агр: ",I2374,", ",W2374)</f>
        <v> Полевая, 1, кв-ры: 1, агр: , </v>
      </c>
      <c r="E2374" s="31" t="s">
        <v>350</v>
      </c>
      <c r="F2374" s="31" t="n">
        <v>1</v>
      </c>
      <c r="G2374" s="31" t="n">
        <v>4</v>
      </c>
      <c r="H2374" s="31" t="n">
        <v>1</v>
      </c>
      <c r="I2374" s="32"/>
      <c r="J2374" s="4"/>
      <c r="K2374" s="46"/>
      <c r="L2374" s="34" t="str">
        <f aca="false">IF(ISBLANK(K2374),"a","b")</f>
        <v>a</v>
      </c>
      <c r="M2374" s="34" t="str">
        <f aca="false">IF(ISBLANK(B2374),"",IF(L2374="b",K2374,IF(L2374="a","")))</f>
        <v/>
      </c>
      <c r="N2374" s="35" t="n">
        <f aca="false">IF(ISBLANK(B2374),"",IF( ISBLANK(K2374), , IF( ISBLANK(O2374), 1,) ))</f>
        <v>0</v>
      </c>
      <c r="O2374" s="44"/>
      <c r="P2374" s="37" t="str">
        <f aca="false">IF(ISBLANK(O2374),"a","b")</f>
        <v>a</v>
      </c>
      <c r="Q2374" s="34" t="str">
        <f aca="false">IF(ISBLANK(B2374),"",IF(P2374="b",O2374,IF(P2374="a","")))</f>
        <v/>
      </c>
      <c r="R2374" s="35" t="n">
        <f aca="false">IF(ISBLANK(B2374),"",IF( ISBLANK(O2374), , 1))</f>
        <v>0</v>
      </c>
      <c r="S2374" s="38" t="str">
        <f aca="true">IF(ISBLANK(B2374),"",IF( ISBLANK(K2374), "" , IF( ISBLANK(O2374), (TODAY()-K2374)/365, (O2374-K2374)/365)) )</f>
        <v/>
      </c>
      <c r="T2374" s="38" t="str">
        <f aca="false">IF(ISBLANK(B2374),"",IF( ISBLANK(K2374), "" , IF( ISBLANK(O2374), ($Z$41-K2374)/365, (O2374-K2374)/365)) )</f>
        <v/>
      </c>
      <c r="U2374" s="38" t="str">
        <f aca="true">IF(ISBLANK(B2374),"",IF( ISBLANK(O2374), "", (TODAY()-O2374)/365))</f>
        <v/>
      </c>
      <c r="V2374" s="38" t="str">
        <f aca="false">IF(ISBLANK(B2374),"",IF( ISBLANK(O2374), "", ($Z$41-O2374)/365))</f>
        <v/>
      </c>
    </row>
    <row r="2375" customFormat="false" ht="15" hidden="false" customHeight="false" outlineLevel="0" collapsed="false">
      <c r="A2375" s="1" t="n">
        <v>2379</v>
      </c>
      <c r="B2375" s="28" t="n">
        <v>1572</v>
      </c>
      <c r="C2375" s="29"/>
      <c r="D2375" s="30" t="str">
        <f aca="false">CONCATENATE(E2375,", ",F2375,", кв-ры: ",H2375,", агр: ",I2375,", ",W2375)</f>
        <v>, , кв-ры: 2, агр: , </v>
      </c>
      <c r="E2375" s="31"/>
      <c r="F2375" s="31"/>
      <c r="G2375" s="31"/>
      <c r="H2375" s="31" t="n">
        <v>2</v>
      </c>
      <c r="I2375" s="32"/>
      <c r="J2375" s="4"/>
      <c r="K2375" s="46"/>
      <c r="L2375" s="34" t="str">
        <f aca="false">IF(ISBLANK(K2375),"a","b")</f>
        <v>a</v>
      </c>
      <c r="M2375" s="34" t="str">
        <f aca="false">IF(ISBLANK(B2375),"",IF(L2375="b",K2375,IF(L2375="a","")))</f>
        <v/>
      </c>
      <c r="N2375" s="35" t="n">
        <f aca="false">IF(ISBLANK(B2375),"",IF( ISBLANK(K2375), , IF( ISBLANK(O2375), 1,) ))</f>
        <v>0</v>
      </c>
      <c r="O2375" s="44"/>
      <c r="P2375" s="37" t="str">
        <f aca="false">IF(ISBLANK(O2375),"a","b")</f>
        <v>a</v>
      </c>
      <c r="Q2375" s="34" t="str">
        <f aca="false">IF(ISBLANK(B2375),"",IF(P2375="b",O2375,IF(P2375="a","")))</f>
        <v/>
      </c>
      <c r="R2375" s="35" t="n">
        <f aca="false">IF(ISBLANK(B2375),"",IF( ISBLANK(O2375), , 1))</f>
        <v>0</v>
      </c>
      <c r="S2375" s="38" t="str">
        <f aca="true">IF(ISBLANK(B2375),"",IF( ISBLANK(K2375), "" , IF( ISBLANK(O2375), (TODAY()-K2375)/365, (O2375-K2375)/365)) )</f>
        <v/>
      </c>
      <c r="T2375" s="38" t="str">
        <f aca="false">IF(ISBLANK(B2375),"",IF( ISBLANK(K2375), "" , IF( ISBLANK(O2375), ($Z$41-K2375)/365, (O2375-K2375)/365)) )</f>
        <v/>
      </c>
      <c r="U2375" s="38" t="str">
        <f aca="true">IF(ISBLANK(B2375),"",IF( ISBLANK(O2375), "", (TODAY()-O2375)/365))</f>
        <v/>
      </c>
      <c r="V2375" s="38" t="str">
        <f aca="false">IF(ISBLANK(B2375),"",IF( ISBLANK(O2375), "", ($Z$41-O2375)/365))</f>
        <v/>
      </c>
    </row>
    <row r="2376" customFormat="false" ht="15" hidden="false" customHeight="false" outlineLevel="0" collapsed="false">
      <c r="A2376" s="1" t="n">
        <v>2380</v>
      </c>
      <c r="B2376" s="28" t="n">
        <v>1573</v>
      </c>
      <c r="C2376" s="29"/>
      <c r="D2376" s="30" t="str">
        <f aca="false">CONCATENATE(E2376,", ",F2376,", кв-ры: ",H2376,", агр: ",I2376,", ",W2376)</f>
        <v>, , кв-ры: 3, агр: , </v>
      </c>
      <c r="E2376" s="31"/>
      <c r="F2376" s="31"/>
      <c r="G2376" s="31"/>
      <c r="H2376" s="31" t="n">
        <v>3</v>
      </c>
      <c r="I2376" s="32"/>
      <c r="J2376" s="4"/>
      <c r="K2376" s="46"/>
      <c r="L2376" s="34" t="str">
        <f aca="false">IF(ISBLANK(K2376),"a","b")</f>
        <v>a</v>
      </c>
      <c r="M2376" s="34" t="str">
        <f aca="false">IF(ISBLANK(B2376),"",IF(L2376="b",K2376,IF(L2376="a","")))</f>
        <v/>
      </c>
      <c r="N2376" s="35" t="n">
        <f aca="false">IF(ISBLANK(B2376),"",IF( ISBLANK(K2376), , IF( ISBLANK(O2376), 1,) ))</f>
        <v>0</v>
      </c>
      <c r="O2376" s="44"/>
      <c r="P2376" s="37" t="str">
        <f aca="false">IF(ISBLANK(O2376),"a","b")</f>
        <v>a</v>
      </c>
      <c r="Q2376" s="34" t="str">
        <f aca="false">IF(ISBLANK(B2376),"",IF(P2376="b",O2376,IF(P2376="a","")))</f>
        <v/>
      </c>
      <c r="R2376" s="35" t="n">
        <f aca="false">IF(ISBLANK(B2376),"",IF( ISBLANK(O2376), , 1))</f>
        <v>0</v>
      </c>
      <c r="S2376" s="38" t="str">
        <f aca="true">IF(ISBLANK(B2376),"",IF( ISBLANK(K2376), "" , IF( ISBLANK(O2376), (TODAY()-K2376)/365, (O2376-K2376)/365)) )</f>
        <v/>
      </c>
      <c r="T2376" s="38" t="str">
        <f aca="false">IF(ISBLANK(B2376),"",IF( ISBLANK(K2376), "" , IF( ISBLANK(O2376), ($Z$41-K2376)/365, (O2376-K2376)/365)) )</f>
        <v/>
      </c>
      <c r="U2376" s="38" t="str">
        <f aca="true">IF(ISBLANK(B2376),"",IF( ISBLANK(O2376), "", (TODAY()-O2376)/365))</f>
        <v/>
      </c>
      <c r="V2376" s="38" t="str">
        <f aca="false">IF(ISBLANK(B2376),"",IF( ISBLANK(O2376), "", ($Z$41-O2376)/365))</f>
        <v/>
      </c>
    </row>
    <row r="2377" customFormat="false" ht="15" hidden="false" customHeight="false" outlineLevel="0" collapsed="false">
      <c r="A2377" s="1" t="n">
        <v>2381</v>
      </c>
      <c r="B2377" s="28" t="n">
        <v>1574</v>
      </c>
      <c r="C2377" s="29"/>
      <c r="D2377" s="30" t="str">
        <f aca="false">CONCATENATE(E2377,", ",F2377,", кв-ры: ",H2377,", агр: ",I2377,", ",W2377)</f>
        <v>, , кв-ры: 4, агр: , </v>
      </c>
      <c r="E2377" s="31"/>
      <c r="F2377" s="31"/>
      <c r="G2377" s="31"/>
      <c r="H2377" s="31" t="n">
        <v>4</v>
      </c>
      <c r="I2377" s="32"/>
      <c r="J2377" s="4"/>
      <c r="K2377" s="46"/>
      <c r="L2377" s="34" t="str">
        <f aca="false">IF(ISBLANK(K2377),"a","b")</f>
        <v>a</v>
      </c>
      <c r="M2377" s="34" t="str">
        <f aca="false">IF(ISBLANK(B2377),"",IF(L2377="b",K2377,IF(L2377="a","")))</f>
        <v/>
      </c>
      <c r="N2377" s="35" t="n">
        <f aca="false">IF(ISBLANK(B2377),"",IF( ISBLANK(K2377), , IF( ISBLANK(O2377), 1,) ))</f>
        <v>0</v>
      </c>
      <c r="O2377" s="44"/>
      <c r="P2377" s="37" t="str">
        <f aca="false">IF(ISBLANK(O2377),"a","b")</f>
        <v>a</v>
      </c>
      <c r="Q2377" s="34" t="str">
        <f aca="false">IF(ISBLANK(B2377),"",IF(P2377="b",O2377,IF(P2377="a","")))</f>
        <v/>
      </c>
      <c r="R2377" s="35" t="n">
        <f aca="false">IF(ISBLANK(B2377),"",IF( ISBLANK(O2377), , 1))</f>
        <v>0</v>
      </c>
      <c r="S2377" s="38" t="str">
        <f aca="true">IF(ISBLANK(B2377),"",IF( ISBLANK(K2377), "" , IF( ISBLANK(O2377), (TODAY()-K2377)/365, (O2377-K2377)/365)) )</f>
        <v/>
      </c>
      <c r="T2377" s="38" t="str">
        <f aca="false">IF(ISBLANK(B2377),"",IF( ISBLANK(K2377), "" , IF( ISBLANK(O2377), ($Z$41-K2377)/365, (O2377-K2377)/365)) )</f>
        <v/>
      </c>
      <c r="U2377" s="38" t="str">
        <f aca="true">IF(ISBLANK(B2377),"",IF( ISBLANK(O2377), "", (TODAY()-O2377)/365))</f>
        <v/>
      </c>
      <c r="V2377" s="38" t="str">
        <f aca="false">IF(ISBLANK(B2377),"",IF( ISBLANK(O2377), "", ($Z$41-O2377)/365))</f>
        <v/>
      </c>
    </row>
    <row r="2378" customFormat="false" ht="15" hidden="false" customHeight="false" outlineLevel="0" collapsed="false">
      <c r="A2378" s="1" t="n">
        <v>2382</v>
      </c>
      <c r="B2378" s="28" t="n">
        <v>1575</v>
      </c>
      <c r="C2378" s="29" t="n">
        <v>1</v>
      </c>
      <c r="D2378" s="30" t="str">
        <f aca="false">CONCATENATE(E2378,", ",F2378,", кв-ры: ",H2378,", агр: ",I2378,", ",W2378)</f>
        <v> Крупская, 1а, кв-ры: 1, агр: , </v>
      </c>
      <c r="E2378" s="31" t="s">
        <v>351</v>
      </c>
      <c r="F2378" s="31" t="s">
        <v>352</v>
      </c>
      <c r="G2378" s="31" t="n">
        <v>2</v>
      </c>
      <c r="H2378" s="31" t="n">
        <v>1</v>
      </c>
      <c r="I2378" s="32"/>
      <c r="J2378" s="4"/>
      <c r="K2378" s="46"/>
      <c r="L2378" s="34" t="str">
        <f aca="false">IF(ISBLANK(K2378),"a","b")</f>
        <v>a</v>
      </c>
      <c r="M2378" s="34" t="str">
        <f aca="false">IF(ISBLANK(B2378),"",IF(L2378="b",K2378,IF(L2378="a","")))</f>
        <v/>
      </c>
      <c r="N2378" s="35" t="n">
        <f aca="false">IF(ISBLANK(B2378),"",IF( ISBLANK(K2378), , IF( ISBLANK(O2378), 1,) ))</f>
        <v>0</v>
      </c>
      <c r="O2378" s="44"/>
      <c r="P2378" s="37" t="str">
        <f aca="false">IF(ISBLANK(O2378),"a","b")</f>
        <v>a</v>
      </c>
      <c r="Q2378" s="34" t="str">
        <f aca="false">IF(ISBLANK(B2378),"",IF(P2378="b",O2378,IF(P2378="a","")))</f>
        <v/>
      </c>
      <c r="R2378" s="35" t="n">
        <f aca="false">IF(ISBLANK(B2378),"",IF( ISBLANK(O2378), , 1))</f>
        <v>0</v>
      </c>
      <c r="S2378" s="38" t="str">
        <f aca="true">IF(ISBLANK(B2378),"",IF( ISBLANK(K2378), "" , IF( ISBLANK(O2378), (TODAY()-K2378)/365, (O2378-K2378)/365)) )</f>
        <v/>
      </c>
      <c r="T2378" s="38" t="str">
        <f aca="false">IF(ISBLANK(B2378),"",IF( ISBLANK(K2378), "" , IF( ISBLANK(O2378), ($Z$41-K2378)/365, (O2378-K2378)/365)) )</f>
        <v/>
      </c>
      <c r="U2378" s="38" t="str">
        <f aca="true">IF(ISBLANK(B2378),"",IF( ISBLANK(O2378), "", (TODAY()-O2378)/365))</f>
        <v/>
      </c>
      <c r="V2378" s="38" t="str">
        <f aca="false">IF(ISBLANK(B2378),"",IF( ISBLANK(O2378), "", ($Z$41-O2378)/365))</f>
        <v/>
      </c>
    </row>
    <row r="2379" customFormat="false" ht="15" hidden="false" customHeight="false" outlineLevel="0" collapsed="false">
      <c r="A2379" s="1" t="n">
        <v>2383</v>
      </c>
      <c r="B2379" s="28" t="n">
        <v>1576</v>
      </c>
      <c r="C2379" s="29"/>
      <c r="D2379" s="30" t="str">
        <f aca="false">CONCATENATE(E2379,", ",F2379,", кв-ры: ",H2379,", агр: ",I2379,", ",W2379)</f>
        <v>, , кв-ры: 2, агр: , </v>
      </c>
      <c r="E2379" s="31"/>
      <c r="F2379" s="31"/>
      <c r="G2379" s="31"/>
      <c r="H2379" s="31" t="n">
        <v>2</v>
      </c>
      <c r="I2379" s="32"/>
      <c r="J2379" s="4"/>
      <c r="K2379" s="46"/>
      <c r="L2379" s="34" t="str">
        <f aca="false">IF(ISBLANK(K2379),"a","b")</f>
        <v>a</v>
      </c>
      <c r="M2379" s="34" t="str">
        <f aca="false">IF(ISBLANK(B2379),"",IF(L2379="b",K2379,IF(L2379="a","")))</f>
        <v/>
      </c>
      <c r="N2379" s="35" t="n">
        <f aca="false">IF(ISBLANK(B2379),"",IF( ISBLANK(K2379), , IF( ISBLANK(O2379), 1,) ))</f>
        <v>0</v>
      </c>
      <c r="O2379" s="44"/>
      <c r="P2379" s="37" t="str">
        <f aca="false">IF(ISBLANK(O2379),"a","b")</f>
        <v>a</v>
      </c>
      <c r="Q2379" s="34" t="str">
        <f aca="false">IF(ISBLANK(B2379),"",IF(P2379="b",O2379,IF(P2379="a","")))</f>
        <v/>
      </c>
      <c r="R2379" s="35" t="n">
        <f aca="false">IF(ISBLANK(B2379),"",IF( ISBLANK(O2379), , 1))</f>
        <v>0</v>
      </c>
      <c r="S2379" s="38" t="str">
        <f aca="true">IF(ISBLANK(B2379),"",IF( ISBLANK(K2379), "" , IF( ISBLANK(O2379), (TODAY()-K2379)/365, (O2379-K2379)/365)) )</f>
        <v/>
      </c>
      <c r="T2379" s="38" t="str">
        <f aca="false">IF(ISBLANK(B2379),"",IF( ISBLANK(K2379), "" , IF( ISBLANK(O2379), ($Z$41-K2379)/365, (O2379-K2379)/365)) )</f>
        <v/>
      </c>
      <c r="U2379" s="38" t="str">
        <f aca="true">IF(ISBLANK(B2379),"",IF( ISBLANK(O2379), "", (TODAY()-O2379)/365))</f>
        <v/>
      </c>
      <c r="V2379" s="38" t="str">
        <f aca="false">IF(ISBLANK(B2379),"",IF( ISBLANK(O2379), "", ($Z$41-O2379)/365))</f>
        <v/>
      </c>
    </row>
    <row r="2380" customFormat="false" ht="15" hidden="false" customHeight="false" outlineLevel="0" collapsed="false">
      <c r="A2380" s="1" t="n">
        <v>2384</v>
      </c>
      <c r="B2380" s="28" t="n">
        <v>1577</v>
      </c>
      <c r="C2380" s="29" t="n">
        <v>1</v>
      </c>
      <c r="D2380" s="30" t="str">
        <f aca="false">CONCATENATE(E2380,", ",F2380,", кв-ры: ",H2380,", агр: ",I2380,", ",W2380)</f>
        <v> Новостроек, 4, кв-ры: 1,11,21,31,41,51,61,71,81,, агр: не нашел ул на карте Приозерска (ко), </v>
      </c>
      <c r="E2380" s="31" t="s">
        <v>353</v>
      </c>
      <c r="F2380" s="31" t="n">
        <v>4</v>
      </c>
      <c r="G2380" s="31" t="n">
        <v>90</v>
      </c>
      <c r="H2380" s="31" t="s">
        <v>120</v>
      </c>
      <c r="I2380" s="32" t="s">
        <v>354</v>
      </c>
      <c r="J2380" s="4"/>
      <c r="K2380" s="46"/>
      <c r="L2380" s="34" t="str">
        <f aca="false">IF(ISBLANK(K2380),"a","b")</f>
        <v>a</v>
      </c>
      <c r="M2380" s="34" t="str">
        <f aca="false">IF(ISBLANK(B2380),"",IF(L2380="b",K2380,IF(L2380="a","")))</f>
        <v/>
      </c>
      <c r="N2380" s="35" t="n">
        <f aca="false">IF(ISBLANK(B2380),"",IF( ISBLANK(K2380), , IF( ISBLANK(O2380), 1,) ))</f>
        <v>0</v>
      </c>
      <c r="O2380" s="44"/>
      <c r="P2380" s="37" t="str">
        <f aca="false">IF(ISBLANK(O2380),"a","b")</f>
        <v>a</v>
      </c>
      <c r="Q2380" s="34" t="str">
        <f aca="false">IF(ISBLANK(B2380),"",IF(P2380="b",O2380,IF(P2380="a","")))</f>
        <v/>
      </c>
      <c r="R2380" s="35" t="n">
        <f aca="false">IF(ISBLANK(B2380),"",IF( ISBLANK(O2380), , 1))</f>
        <v>0</v>
      </c>
      <c r="S2380" s="38" t="str">
        <f aca="true">IF(ISBLANK(B2380),"",IF( ISBLANK(K2380), "" , IF( ISBLANK(O2380), (TODAY()-K2380)/365, (O2380-K2380)/365)) )</f>
        <v/>
      </c>
      <c r="T2380" s="38" t="str">
        <f aca="false">IF(ISBLANK(B2380),"",IF( ISBLANK(K2380), "" , IF( ISBLANK(O2380), ($Z$41-K2380)/365, (O2380-K2380)/365)) )</f>
        <v/>
      </c>
      <c r="U2380" s="38" t="str">
        <f aca="true">IF(ISBLANK(B2380),"",IF( ISBLANK(O2380), "", (TODAY()-O2380)/365))</f>
        <v/>
      </c>
      <c r="V2380" s="38" t="str">
        <f aca="false">IF(ISBLANK(B2380),"",IF( ISBLANK(O2380), "", ($Z$41-O2380)/365))</f>
        <v/>
      </c>
    </row>
    <row r="2381" customFormat="false" ht="15" hidden="false" customHeight="false" outlineLevel="0" collapsed="false">
      <c r="A2381" s="1" t="n">
        <v>2385</v>
      </c>
      <c r="B2381" s="28" t="n">
        <v>1578</v>
      </c>
      <c r="C2381" s="29"/>
      <c r="D2381" s="30" t="str">
        <f aca="false">CONCATENATE(E2381,", ",F2381,", кв-ры: ",H2381,", агр: ",I2381,", ",W2381)</f>
        <v>, , кв-ры: 2,12,22,32,42,52,62,72,82,, агр: , </v>
      </c>
      <c r="E2381" s="31"/>
      <c r="F2381" s="31"/>
      <c r="G2381" s="31"/>
      <c r="H2381" s="31" t="s">
        <v>121</v>
      </c>
      <c r="I2381" s="32"/>
      <c r="J2381" s="4"/>
      <c r="K2381" s="46"/>
      <c r="L2381" s="34" t="str">
        <f aca="false">IF(ISBLANK(K2381),"a","b")</f>
        <v>a</v>
      </c>
      <c r="M2381" s="34" t="str">
        <f aca="false">IF(ISBLANK(B2381),"",IF(L2381="b",K2381,IF(L2381="a","")))</f>
        <v/>
      </c>
      <c r="N2381" s="35" t="n">
        <f aca="false">IF(ISBLANK(B2381),"",IF( ISBLANK(K2381), , IF( ISBLANK(O2381), 1,) ))</f>
        <v>0</v>
      </c>
      <c r="O2381" s="44"/>
      <c r="P2381" s="37" t="str">
        <f aca="false">IF(ISBLANK(O2381),"a","b")</f>
        <v>a</v>
      </c>
      <c r="Q2381" s="34" t="str">
        <f aca="false">IF(ISBLANK(B2381),"",IF(P2381="b",O2381,IF(P2381="a","")))</f>
        <v/>
      </c>
      <c r="R2381" s="35" t="n">
        <f aca="false">IF(ISBLANK(B2381),"",IF( ISBLANK(O2381), , 1))</f>
        <v>0</v>
      </c>
      <c r="S2381" s="38" t="str">
        <f aca="true">IF(ISBLANK(B2381),"",IF( ISBLANK(K2381), "" , IF( ISBLANK(O2381), (TODAY()-K2381)/365, (O2381-K2381)/365)) )</f>
        <v/>
      </c>
      <c r="T2381" s="38" t="str">
        <f aca="false">IF(ISBLANK(B2381),"",IF( ISBLANK(K2381), "" , IF( ISBLANK(O2381), ($Z$41-K2381)/365, (O2381-K2381)/365)) )</f>
        <v/>
      </c>
      <c r="U2381" s="38" t="str">
        <f aca="true">IF(ISBLANK(B2381),"",IF( ISBLANK(O2381), "", (TODAY()-O2381)/365))</f>
        <v/>
      </c>
      <c r="V2381" s="38" t="str">
        <f aca="false">IF(ISBLANK(B2381),"",IF( ISBLANK(O2381), "", ($Z$41-O2381)/365))</f>
        <v/>
      </c>
    </row>
    <row r="2382" customFormat="false" ht="15" hidden="false" customHeight="false" outlineLevel="0" collapsed="false">
      <c r="A2382" s="1" t="n">
        <v>2386</v>
      </c>
      <c r="B2382" s="28" t="n">
        <v>1579</v>
      </c>
      <c r="C2382" s="29"/>
      <c r="D2382" s="30" t="str">
        <f aca="false">CONCATENATE(E2382,", ",F2382,", кв-ры: ",H2382,", агр: ",I2382,", ",W2382)</f>
        <v>, , кв-ры: 3,13,23,33,43,53,63,73,83,, агр: , </v>
      </c>
      <c r="E2382" s="31"/>
      <c r="F2382" s="31"/>
      <c r="G2382" s="31"/>
      <c r="H2382" s="31" t="s">
        <v>122</v>
      </c>
      <c r="I2382" s="32"/>
      <c r="J2382" s="4"/>
      <c r="K2382" s="46"/>
      <c r="L2382" s="34" t="str">
        <f aca="false">IF(ISBLANK(K2382),"a","b")</f>
        <v>a</v>
      </c>
      <c r="M2382" s="34" t="str">
        <f aca="false">IF(ISBLANK(B2382),"",IF(L2382="b",K2382,IF(L2382="a","")))</f>
        <v/>
      </c>
      <c r="N2382" s="35" t="n">
        <f aca="false">IF(ISBLANK(B2382),"",IF( ISBLANK(K2382), , IF( ISBLANK(O2382), 1,) ))</f>
        <v>0</v>
      </c>
      <c r="O2382" s="44"/>
      <c r="P2382" s="37" t="str">
        <f aca="false">IF(ISBLANK(O2382),"a","b")</f>
        <v>a</v>
      </c>
      <c r="Q2382" s="34" t="str">
        <f aca="false">IF(ISBLANK(B2382),"",IF(P2382="b",O2382,IF(P2382="a","")))</f>
        <v/>
      </c>
      <c r="R2382" s="35" t="n">
        <f aca="false">IF(ISBLANK(B2382),"",IF( ISBLANK(O2382), , 1))</f>
        <v>0</v>
      </c>
      <c r="S2382" s="38" t="str">
        <f aca="true">IF(ISBLANK(B2382),"",IF( ISBLANK(K2382), "" , IF( ISBLANK(O2382), (TODAY()-K2382)/365, (O2382-K2382)/365)) )</f>
        <v/>
      </c>
      <c r="T2382" s="38" t="str">
        <f aca="false">IF(ISBLANK(B2382),"",IF( ISBLANK(K2382), "" , IF( ISBLANK(O2382), ($Z$41-K2382)/365, (O2382-K2382)/365)) )</f>
        <v/>
      </c>
      <c r="U2382" s="38" t="str">
        <f aca="true">IF(ISBLANK(B2382),"",IF( ISBLANK(O2382), "", (TODAY()-O2382)/365))</f>
        <v/>
      </c>
      <c r="V2382" s="38" t="str">
        <f aca="false">IF(ISBLANK(B2382),"",IF( ISBLANK(O2382), "", ($Z$41-O2382)/365))</f>
        <v/>
      </c>
    </row>
    <row r="2383" customFormat="false" ht="15" hidden="false" customHeight="false" outlineLevel="0" collapsed="false">
      <c r="A2383" s="1" t="n">
        <v>2387</v>
      </c>
      <c r="B2383" s="28" t="n">
        <v>1580</v>
      </c>
      <c r="C2383" s="29"/>
      <c r="D2383" s="30" t="str">
        <f aca="false">CONCATENATE(E2383,", ",F2383,", кв-ры: ",H2383,", агр: ",I2383,", ",W2383)</f>
        <v>, , кв-ры: 4,14,24,34,44,54,64,74,84,, агр: , </v>
      </c>
      <c r="E2383" s="31"/>
      <c r="F2383" s="31"/>
      <c r="G2383" s="31"/>
      <c r="H2383" s="31" t="s">
        <v>123</v>
      </c>
      <c r="I2383" s="32"/>
      <c r="J2383" s="4"/>
      <c r="K2383" s="46"/>
      <c r="L2383" s="34" t="str">
        <f aca="false">IF(ISBLANK(K2383),"a","b")</f>
        <v>a</v>
      </c>
      <c r="M2383" s="34" t="str">
        <f aca="false">IF(ISBLANK(B2383),"",IF(L2383="b",K2383,IF(L2383="a","")))</f>
        <v/>
      </c>
      <c r="N2383" s="35" t="n">
        <f aca="false">IF(ISBLANK(B2383),"",IF( ISBLANK(K2383), , IF( ISBLANK(O2383), 1,) ))</f>
        <v>0</v>
      </c>
      <c r="O2383" s="44"/>
      <c r="P2383" s="37" t="str">
        <f aca="false">IF(ISBLANK(O2383),"a","b")</f>
        <v>a</v>
      </c>
      <c r="Q2383" s="34" t="str">
        <f aca="false">IF(ISBLANK(B2383),"",IF(P2383="b",O2383,IF(P2383="a","")))</f>
        <v/>
      </c>
      <c r="R2383" s="35" t="n">
        <f aca="false">IF(ISBLANK(B2383),"",IF( ISBLANK(O2383), , 1))</f>
        <v>0</v>
      </c>
      <c r="S2383" s="38" t="str">
        <f aca="true">IF(ISBLANK(B2383),"",IF( ISBLANK(K2383), "" , IF( ISBLANK(O2383), (TODAY()-K2383)/365, (O2383-K2383)/365)) )</f>
        <v/>
      </c>
      <c r="T2383" s="38" t="str">
        <f aca="false">IF(ISBLANK(B2383),"",IF( ISBLANK(K2383), "" , IF( ISBLANK(O2383), ($Z$41-K2383)/365, (O2383-K2383)/365)) )</f>
        <v/>
      </c>
      <c r="U2383" s="38" t="str">
        <f aca="true">IF(ISBLANK(B2383),"",IF( ISBLANK(O2383), "", (TODAY()-O2383)/365))</f>
        <v/>
      </c>
      <c r="V2383" s="38" t="str">
        <f aca="false">IF(ISBLANK(B2383),"",IF( ISBLANK(O2383), "", ($Z$41-O2383)/365))</f>
        <v/>
      </c>
    </row>
    <row r="2384" customFormat="false" ht="15" hidden="false" customHeight="false" outlineLevel="0" collapsed="false">
      <c r="A2384" s="1" t="n">
        <v>2388</v>
      </c>
      <c r="B2384" s="28" t="n">
        <v>1581</v>
      </c>
      <c r="C2384" s="29"/>
      <c r="D2384" s="30" t="str">
        <f aca="false">CONCATENATE(E2384,", ",F2384,", кв-ры: ",H2384,", агр: ",I2384,", ",W2384)</f>
        <v>, , кв-ры: 5,15,25,35,45,55,65,75,85,, агр: , </v>
      </c>
      <c r="E2384" s="31"/>
      <c r="F2384" s="31"/>
      <c r="G2384" s="31"/>
      <c r="H2384" s="31" t="s">
        <v>182</v>
      </c>
      <c r="I2384" s="32"/>
      <c r="J2384" s="4"/>
      <c r="K2384" s="46"/>
      <c r="L2384" s="34" t="str">
        <f aca="false">IF(ISBLANK(K2384),"a","b")</f>
        <v>a</v>
      </c>
      <c r="M2384" s="34" t="str">
        <f aca="false">IF(ISBLANK(B2384),"",IF(L2384="b",K2384,IF(L2384="a","")))</f>
        <v/>
      </c>
      <c r="N2384" s="35" t="n">
        <f aca="false">IF(ISBLANK(B2384),"",IF( ISBLANK(K2384), , IF( ISBLANK(O2384), 1,) ))</f>
        <v>0</v>
      </c>
      <c r="O2384" s="44"/>
      <c r="P2384" s="37" t="str">
        <f aca="false">IF(ISBLANK(O2384),"a","b")</f>
        <v>a</v>
      </c>
      <c r="Q2384" s="34" t="str">
        <f aca="false">IF(ISBLANK(B2384),"",IF(P2384="b",O2384,IF(P2384="a","")))</f>
        <v/>
      </c>
      <c r="R2384" s="35" t="n">
        <f aca="false">IF(ISBLANK(B2384),"",IF( ISBLANK(O2384), , 1))</f>
        <v>0</v>
      </c>
      <c r="S2384" s="38" t="str">
        <f aca="true">IF(ISBLANK(B2384),"",IF( ISBLANK(K2384), "" , IF( ISBLANK(O2384), (TODAY()-K2384)/365, (O2384-K2384)/365)) )</f>
        <v/>
      </c>
      <c r="T2384" s="38" t="str">
        <f aca="false">IF(ISBLANK(B2384),"",IF( ISBLANK(K2384), "" , IF( ISBLANK(O2384), ($Z$41-K2384)/365, (O2384-K2384)/365)) )</f>
        <v/>
      </c>
      <c r="U2384" s="38" t="str">
        <f aca="true">IF(ISBLANK(B2384),"",IF( ISBLANK(O2384), "", (TODAY()-O2384)/365))</f>
        <v/>
      </c>
      <c r="V2384" s="38" t="str">
        <f aca="false">IF(ISBLANK(B2384),"",IF( ISBLANK(O2384), "", ($Z$41-O2384)/365))</f>
        <v/>
      </c>
    </row>
    <row r="2385" customFormat="false" ht="15" hidden="false" customHeight="false" outlineLevel="0" collapsed="false">
      <c r="A2385" s="1" t="n">
        <v>2389</v>
      </c>
      <c r="B2385" s="28" t="n">
        <v>1582</v>
      </c>
      <c r="C2385" s="29"/>
      <c r="D2385" s="30" t="str">
        <f aca="false">CONCATENATE(E2385,", ",F2385,", кв-ры: ",H2385,", агр: ",I2385,", ",W2385)</f>
        <v>, , кв-ры: 6,16,26,36,46,56,66,76,86,, агр: , </v>
      </c>
      <c r="E2385" s="31"/>
      <c r="F2385" s="31"/>
      <c r="G2385" s="31"/>
      <c r="H2385" s="31" t="s">
        <v>183</v>
      </c>
      <c r="I2385" s="32"/>
      <c r="J2385" s="4"/>
      <c r="K2385" s="46"/>
      <c r="L2385" s="34" t="str">
        <f aca="false">IF(ISBLANK(K2385),"a","b")</f>
        <v>a</v>
      </c>
      <c r="M2385" s="34" t="str">
        <f aca="false">IF(ISBLANK(B2385),"",IF(L2385="b",K2385,IF(L2385="a","")))</f>
        <v/>
      </c>
      <c r="N2385" s="35" t="n">
        <f aca="false">IF(ISBLANK(B2385),"",IF( ISBLANK(K2385), , IF( ISBLANK(O2385), 1,) ))</f>
        <v>0</v>
      </c>
      <c r="O2385" s="44"/>
      <c r="P2385" s="37" t="str">
        <f aca="false">IF(ISBLANK(O2385),"a","b")</f>
        <v>a</v>
      </c>
      <c r="Q2385" s="34" t="str">
        <f aca="false">IF(ISBLANK(B2385),"",IF(P2385="b",O2385,IF(P2385="a","")))</f>
        <v/>
      </c>
      <c r="R2385" s="35" t="n">
        <f aca="false">IF(ISBLANK(B2385),"",IF( ISBLANK(O2385), , 1))</f>
        <v>0</v>
      </c>
      <c r="S2385" s="38" t="str">
        <f aca="true">IF(ISBLANK(B2385),"",IF( ISBLANK(K2385), "" , IF( ISBLANK(O2385), (TODAY()-K2385)/365, (O2385-K2385)/365)) )</f>
        <v/>
      </c>
      <c r="T2385" s="38" t="str">
        <f aca="false">IF(ISBLANK(B2385),"",IF( ISBLANK(K2385), "" , IF( ISBLANK(O2385), ($Z$41-K2385)/365, (O2385-K2385)/365)) )</f>
        <v/>
      </c>
      <c r="U2385" s="38" t="str">
        <f aca="true">IF(ISBLANK(B2385),"",IF( ISBLANK(O2385), "", (TODAY()-O2385)/365))</f>
        <v/>
      </c>
      <c r="V2385" s="38" t="str">
        <f aca="false">IF(ISBLANK(B2385),"",IF( ISBLANK(O2385), "", ($Z$41-O2385)/365))</f>
        <v/>
      </c>
    </row>
    <row r="2386" customFormat="false" ht="15" hidden="false" customHeight="false" outlineLevel="0" collapsed="false">
      <c r="A2386" s="1" t="n">
        <v>2390</v>
      </c>
      <c r="B2386" s="28" t="n">
        <v>1583</v>
      </c>
      <c r="C2386" s="29"/>
      <c r="D2386" s="30" t="str">
        <f aca="false">CONCATENATE(E2386,", ",F2386,", кв-ры: ",H2386,", агр: ",I2386,", ",W2386)</f>
        <v>, , кв-ры: 7,17,27,37,47,57,67,77,87,, агр: , </v>
      </c>
      <c r="E2386" s="31"/>
      <c r="F2386" s="31"/>
      <c r="G2386" s="31"/>
      <c r="H2386" s="31" t="s">
        <v>184</v>
      </c>
      <c r="I2386" s="32"/>
      <c r="J2386" s="4"/>
      <c r="K2386" s="46"/>
      <c r="L2386" s="34" t="str">
        <f aca="false">IF(ISBLANK(K2386),"a","b")</f>
        <v>a</v>
      </c>
      <c r="M2386" s="34" t="str">
        <f aca="false">IF(ISBLANK(B2386),"",IF(L2386="b",K2386,IF(L2386="a","")))</f>
        <v/>
      </c>
      <c r="N2386" s="35" t="n">
        <f aca="false">IF(ISBLANK(B2386),"",IF( ISBLANK(K2386), , IF( ISBLANK(O2386), 1,) ))</f>
        <v>0</v>
      </c>
      <c r="O2386" s="44"/>
      <c r="P2386" s="37" t="str">
        <f aca="false">IF(ISBLANK(O2386),"a","b")</f>
        <v>a</v>
      </c>
      <c r="Q2386" s="34" t="str">
        <f aca="false">IF(ISBLANK(B2386),"",IF(P2386="b",O2386,IF(P2386="a","")))</f>
        <v/>
      </c>
      <c r="R2386" s="35" t="n">
        <f aca="false">IF(ISBLANK(B2386),"",IF( ISBLANK(O2386), , 1))</f>
        <v>0</v>
      </c>
      <c r="S2386" s="38" t="str">
        <f aca="true">IF(ISBLANK(B2386),"",IF( ISBLANK(K2386), "" , IF( ISBLANK(O2386), (TODAY()-K2386)/365, (O2386-K2386)/365)) )</f>
        <v/>
      </c>
      <c r="T2386" s="38" t="str">
        <f aca="false">IF(ISBLANK(B2386),"",IF( ISBLANK(K2386), "" , IF( ISBLANK(O2386), ($Z$41-K2386)/365, (O2386-K2386)/365)) )</f>
        <v/>
      </c>
      <c r="U2386" s="38" t="str">
        <f aca="true">IF(ISBLANK(B2386),"",IF( ISBLANK(O2386), "", (TODAY()-O2386)/365))</f>
        <v/>
      </c>
      <c r="V2386" s="38" t="str">
        <f aca="false">IF(ISBLANK(B2386),"",IF( ISBLANK(O2386), "", ($Z$41-O2386)/365))</f>
        <v/>
      </c>
    </row>
    <row r="2387" customFormat="false" ht="15" hidden="false" customHeight="false" outlineLevel="0" collapsed="false">
      <c r="A2387" s="1" t="n">
        <v>2391</v>
      </c>
      <c r="B2387" s="28" t="n">
        <v>1584</v>
      </c>
      <c r="C2387" s="29"/>
      <c r="D2387" s="30" t="str">
        <f aca="false">CONCATENATE(E2387,", ",F2387,", кв-ры: ",H2387,", агр: ",I2387,", ",W2387)</f>
        <v>, , кв-ры: 8,18,28,38,48,58,68,78,88,, агр: , </v>
      </c>
      <c r="E2387" s="31"/>
      <c r="F2387" s="31"/>
      <c r="G2387" s="31"/>
      <c r="H2387" s="31" t="s">
        <v>185</v>
      </c>
      <c r="I2387" s="32"/>
      <c r="J2387" s="4"/>
      <c r="K2387" s="46"/>
      <c r="L2387" s="34" t="str">
        <f aca="false">IF(ISBLANK(K2387),"a","b")</f>
        <v>a</v>
      </c>
      <c r="M2387" s="34" t="str">
        <f aca="false">IF(ISBLANK(B2387),"",IF(L2387="b",K2387,IF(L2387="a","")))</f>
        <v/>
      </c>
      <c r="N2387" s="35" t="n">
        <f aca="false">IF(ISBLANK(B2387),"",IF( ISBLANK(K2387), , IF( ISBLANK(O2387), 1,) ))</f>
        <v>0</v>
      </c>
      <c r="O2387" s="44"/>
      <c r="P2387" s="37" t="str">
        <f aca="false">IF(ISBLANK(O2387),"a","b")</f>
        <v>a</v>
      </c>
      <c r="Q2387" s="34" t="str">
        <f aca="false">IF(ISBLANK(B2387),"",IF(P2387="b",O2387,IF(P2387="a","")))</f>
        <v/>
      </c>
      <c r="R2387" s="35" t="n">
        <f aca="false">IF(ISBLANK(B2387),"",IF( ISBLANK(O2387), , 1))</f>
        <v>0</v>
      </c>
      <c r="S2387" s="38" t="str">
        <f aca="true">IF(ISBLANK(B2387),"",IF( ISBLANK(K2387), "" , IF( ISBLANK(O2387), (TODAY()-K2387)/365, (O2387-K2387)/365)) )</f>
        <v/>
      </c>
      <c r="T2387" s="38" t="str">
        <f aca="false">IF(ISBLANK(B2387),"",IF( ISBLANK(K2387), "" , IF( ISBLANK(O2387), ($Z$41-K2387)/365, (O2387-K2387)/365)) )</f>
        <v/>
      </c>
      <c r="U2387" s="38" t="str">
        <f aca="true">IF(ISBLANK(B2387),"",IF( ISBLANK(O2387), "", (TODAY()-O2387)/365))</f>
        <v/>
      </c>
      <c r="V2387" s="38" t="str">
        <f aca="false">IF(ISBLANK(B2387),"",IF( ISBLANK(O2387), "", ($Z$41-O2387)/365))</f>
        <v/>
      </c>
    </row>
    <row r="2388" customFormat="false" ht="15" hidden="false" customHeight="false" outlineLevel="0" collapsed="false">
      <c r="A2388" s="1" t="n">
        <v>2392</v>
      </c>
      <c r="B2388" s="28" t="n">
        <v>1585</v>
      </c>
      <c r="C2388" s="29"/>
      <c r="D2388" s="30" t="str">
        <f aca="false">CONCATENATE(E2388,", ",F2388,", кв-ры: ",H2388,", агр: ",I2388,", ",W2388)</f>
        <v>, , кв-ры: 9,19,29,39,49,59,69,79,89,, агр: , </v>
      </c>
      <c r="E2388" s="31"/>
      <c r="F2388" s="31"/>
      <c r="G2388" s="31"/>
      <c r="H2388" s="31" t="s">
        <v>148</v>
      </c>
      <c r="I2388" s="32"/>
      <c r="J2388" s="4"/>
      <c r="K2388" s="46"/>
      <c r="L2388" s="34" t="str">
        <f aca="false">IF(ISBLANK(K2388),"a","b")</f>
        <v>a</v>
      </c>
      <c r="M2388" s="34" t="str">
        <f aca="false">IF(ISBLANK(B2388),"",IF(L2388="b",K2388,IF(L2388="a","")))</f>
        <v/>
      </c>
      <c r="N2388" s="35" t="n">
        <f aca="false">IF(ISBLANK(B2388),"",IF( ISBLANK(K2388), , IF( ISBLANK(O2388), 1,) ))</f>
        <v>0</v>
      </c>
      <c r="O2388" s="44"/>
      <c r="P2388" s="37" t="str">
        <f aca="false">IF(ISBLANK(O2388),"a","b")</f>
        <v>a</v>
      </c>
      <c r="Q2388" s="34" t="str">
        <f aca="false">IF(ISBLANK(B2388),"",IF(P2388="b",O2388,IF(P2388="a","")))</f>
        <v/>
      </c>
      <c r="R2388" s="35" t="n">
        <f aca="false">IF(ISBLANK(B2388),"",IF( ISBLANK(O2388), , 1))</f>
        <v>0</v>
      </c>
      <c r="S2388" s="38" t="str">
        <f aca="true">IF(ISBLANK(B2388),"",IF( ISBLANK(K2388), "" , IF( ISBLANK(O2388), (TODAY()-K2388)/365, (O2388-K2388)/365)) )</f>
        <v/>
      </c>
      <c r="T2388" s="38" t="str">
        <f aca="false">IF(ISBLANK(B2388),"",IF( ISBLANK(K2388), "" , IF( ISBLANK(O2388), ($Z$41-K2388)/365, (O2388-K2388)/365)) )</f>
        <v/>
      </c>
      <c r="U2388" s="38" t="str">
        <f aca="true">IF(ISBLANK(B2388),"",IF( ISBLANK(O2388), "", (TODAY()-O2388)/365))</f>
        <v/>
      </c>
      <c r="V2388" s="38" t="str">
        <f aca="false">IF(ISBLANK(B2388),"",IF( ISBLANK(O2388), "", ($Z$41-O2388)/365))</f>
        <v/>
      </c>
    </row>
    <row r="2389" customFormat="false" ht="15" hidden="false" customHeight="false" outlineLevel="0" collapsed="false">
      <c r="A2389" s="1" t="n">
        <v>2393</v>
      </c>
      <c r="B2389" s="28" t="n">
        <v>1586</v>
      </c>
      <c r="C2389" s="29"/>
      <c r="D2389" s="30" t="str">
        <f aca="false">CONCATENATE(E2389,", ",F2389,", кв-ры: ",H2389,", агр: ",I2389,", ",W2389)</f>
        <v>, , кв-ры: 10,20,30,40,50,60,70,80,90,, агр: , </v>
      </c>
      <c r="E2389" s="31"/>
      <c r="F2389" s="31"/>
      <c r="G2389" s="31"/>
      <c r="H2389" s="31" t="s">
        <v>147</v>
      </c>
      <c r="I2389" s="32"/>
      <c r="J2389" s="4"/>
      <c r="K2389" s="46"/>
      <c r="L2389" s="34" t="str">
        <f aca="false">IF(ISBLANK(K2389),"a","b")</f>
        <v>a</v>
      </c>
      <c r="M2389" s="34" t="str">
        <f aca="false">IF(ISBLANK(B2389),"",IF(L2389="b",K2389,IF(L2389="a","")))</f>
        <v/>
      </c>
      <c r="N2389" s="35" t="n">
        <f aca="false">IF(ISBLANK(B2389),"",IF( ISBLANK(K2389), , IF( ISBLANK(O2389), 1,) ))</f>
        <v>0</v>
      </c>
      <c r="O2389" s="44"/>
      <c r="P2389" s="37" t="str">
        <f aca="false">IF(ISBLANK(O2389),"a","b")</f>
        <v>a</v>
      </c>
      <c r="Q2389" s="34" t="str">
        <f aca="false">IF(ISBLANK(B2389),"",IF(P2389="b",O2389,IF(P2389="a","")))</f>
        <v/>
      </c>
      <c r="R2389" s="35" t="n">
        <f aca="false">IF(ISBLANK(B2389),"",IF( ISBLANK(O2389), , 1))</f>
        <v>0</v>
      </c>
      <c r="S2389" s="38" t="str">
        <f aca="true">IF(ISBLANK(B2389),"",IF( ISBLANK(K2389), "" , IF( ISBLANK(O2389), (TODAY()-K2389)/365, (O2389-K2389)/365)) )</f>
        <v/>
      </c>
      <c r="T2389" s="38" t="str">
        <f aca="false">IF(ISBLANK(B2389),"",IF( ISBLANK(K2389), "" , IF( ISBLANK(O2389), ($Z$41-K2389)/365, (O2389-K2389)/365)) )</f>
        <v/>
      </c>
      <c r="U2389" s="38" t="str">
        <f aca="true">IF(ISBLANK(B2389),"",IF( ISBLANK(O2389), "", (TODAY()-O2389)/365))</f>
        <v/>
      </c>
      <c r="V2389" s="38" t="str">
        <f aca="false">IF(ISBLANK(B2389),"",IF( ISBLANK(O2389), "", ($Z$41-O2389)/365))</f>
        <v/>
      </c>
    </row>
    <row r="2390" customFormat="false" ht="15" hidden="false" customHeight="false" outlineLevel="0" collapsed="false">
      <c r="A2390" s="1" t="n">
        <v>2394</v>
      </c>
      <c r="B2390" s="28" t="n">
        <v>1587</v>
      </c>
      <c r="C2390" s="29" t="n">
        <v>1</v>
      </c>
      <c r="D2390" s="30" t="str">
        <f aca="false">CONCATENATE(E2390,", ",F2390,", кв-ры: ",H2390,", агр: ",I2390,", ",W2390)</f>
        <v> Лиственная, 5, кв-ры: 1, агр: не нашел ул на карте Приозерска (ко), </v>
      </c>
      <c r="E2390" s="31" t="s">
        <v>355</v>
      </c>
      <c r="F2390" s="31" t="n">
        <v>5</v>
      </c>
      <c r="G2390" s="31" t="n">
        <v>1</v>
      </c>
      <c r="H2390" s="31" t="n">
        <v>1</v>
      </c>
      <c r="I2390" s="32" t="s">
        <v>354</v>
      </c>
      <c r="J2390" s="4"/>
      <c r="K2390" s="46"/>
      <c r="L2390" s="34" t="str">
        <f aca="false">IF(ISBLANK(K2390),"a","b")</f>
        <v>a</v>
      </c>
      <c r="M2390" s="34" t="str">
        <f aca="false">IF(ISBLANK(B2390),"",IF(L2390="b",K2390,IF(L2390="a","")))</f>
        <v/>
      </c>
      <c r="N2390" s="35" t="n">
        <f aca="false">IF(ISBLANK(B2390),"",IF( ISBLANK(K2390), , IF( ISBLANK(O2390), 1,) ))</f>
        <v>0</v>
      </c>
      <c r="O2390" s="44"/>
      <c r="P2390" s="37" t="str">
        <f aca="false">IF(ISBLANK(O2390),"a","b")</f>
        <v>a</v>
      </c>
      <c r="Q2390" s="34" t="str">
        <f aca="false">IF(ISBLANK(B2390),"",IF(P2390="b",O2390,IF(P2390="a","")))</f>
        <v/>
      </c>
      <c r="R2390" s="35" t="n">
        <f aca="false">IF(ISBLANK(B2390),"",IF( ISBLANK(O2390), , 1))</f>
        <v>0</v>
      </c>
      <c r="S2390" s="38" t="str">
        <f aca="true">IF(ISBLANK(B2390),"",IF( ISBLANK(K2390), "" , IF( ISBLANK(O2390), (TODAY()-K2390)/365, (O2390-K2390)/365)) )</f>
        <v/>
      </c>
      <c r="T2390" s="38" t="str">
        <f aca="false">IF(ISBLANK(B2390),"",IF( ISBLANK(K2390), "" , IF( ISBLANK(O2390), ($Z$41-K2390)/365, (O2390-K2390)/365)) )</f>
        <v/>
      </c>
      <c r="U2390" s="38" t="str">
        <f aca="true">IF(ISBLANK(B2390),"",IF( ISBLANK(O2390), "", (TODAY()-O2390)/365))</f>
        <v/>
      </c>
      <c r="V2390" s="38" t="str">
        <f aca="false">IF(ISBLANK(B2390),"",IF( ISBLANK(O2390), "", ($Z$41-O2390)/365))</f>
        <v/>
      </c>
    </row>
    <row r="2391" customFormat="false" ht="15" hidden="false" customHeight="false" outlineLevel="0" collapsed="false">
      <c r="A2391" s="1" t="n">
        <v>2395</v>
      </c>
      <c r="B2391" s="28" t="n">
        <v>1588</v>
      </c>
      <c r="C2391" s="29" t="n">
        <v>1</v>
      </c>
      <c r="D2391" s="30" t="str">
        <f aca="false">CONCATENATE(E2391,", ",F2391,", кв-ры: ",H2391,", агр: ",I2391,", ",W2391)</f>
        <v> Пионерская, 1, кв-ры: 1, агр: не нашел ул на карте Приозерска (ко), </v>
      </c>
      <c r="E2391" s="31" t="s">
        <v>356</v>
      </c>
      <c r="F2391" s="31" t="n">
        <v>1</v>
      </c>
      <c r="G2391" s="31" t="n">
        <v>1</v>
      </c>
      <c r="H2391" s="31" t="n">
        <v>1</v>
      </c>
      <c r="I2391" s="32" t="s">
        <v>354</v>
      </c>
      <c r="J2391" s="4"/>
      <c r="K2391" s="46"/>
      <c r="L2391" s="34" t="str">
        <f aca="false">IF(ISBLANK(K2391),"a","b")</f>
        <v>a</v>
      </c>
      <c r="M2391" s="34" t="str">
        <f aca="false">IF(ISBLANK(B2391),"",IF(L2391="b",K2391,IF(L2391="a","")))</f>
        <v/>
      </c>
      <c r="N2391" s="35" t="n">
        <f aca="false">IF(ISBLANK(B2391),"",IF( ISBLANK(K2391), , IF( ISBLANK(O2391), 1,) ))</f>
        <v>0</v>
      </c>
      <c r="O2391" s="44"/>
      <c r="P2391" s="37" t="str">
        <f aca="false">IF(ISBLANK(O2391),"a","b")</f>
        <v>a</v>
      </c>
      <c r="Q2391" s="34" t="str">
        <f aca="false">IF(ISBLANK(B2391),"",IF(P2391="b",O2391,IF(P2391="a","")))</f>
        <v/>
      </c>
      <c r="R2391" s="35" t="n">
        <f aca="false">IF(ISBLANK(B2391),"",IF( ISBLANK(O2391), , 1))</f>
        <v>0</v>
      </c>
      <c r="S2391" s="38" t="str">
        <f aca="true">IF(ISBLANK(B2391),"",IF( ISBLANK(K2391), "" , IF( ISBLANK(O2391), (TODAY()-K2391)/365, (O2391-K2391)/365)) )</f>
        <v/>
      </c>
      <c r="T2391" s="38" t="str">
        <f aca="false">IF(ISBLANK(B2391),"",IF( ISBLANK(K2391), "" , IF( ISBLANK(O2391), ($Z$41-K2391)/365, (O2391-K2391)/365)) )</f>
        <v/>
      </c>
      <c r="U2391" s="38" t="str">
        <f aca="true">IF(ISBLANK(B2391),"",IF( ISBLANK(O2391), "", (TODAY()-O2391)/365))</f>
        <v/>
      </c>
      <c r="V2391" s="38" t="str">
        <f aca="false">IF(ISBLANK(B2391),"",IF( ISBLANK(O2391), "", ($Z$41-O2391)/365))</f>
        <v/>
      </c>
    </row>
    <row r="2392" customFormat="false" ht="15" hidden="false" customHeight="false" outlineLevel="0" collapsed="false">
      <c r="A2392" s="1" t="n">
        <v>2396</v>
      </c>
      <c r="B2392" s="28" t="n">
        <v>1589</v>
      </c>
      <c r="C2392" s="29" t="n">
        <v>2</v>
      </c>
      <c r="D2392" s="30" t="str">
        <f aca="false">CONCATENATE(E2392,", ",F2392,", кв-ры: ",H2392,", агр: ",I2392,", ",W2392)</f>
        <v> Пионерская, 1, кв-ры: 1,11,21,31,41,51,, агр: не нашел ул на карте Приозерска (ко), </v>
      </c>
      <c r="E2392" s="31" t="s">
        <v>356</v>
      </c>
      <c r="F2392" s="31" t="n">
        <v>1</v>
      </c>
      <c r="G2392" s="31" t="n">
        <v>60</v>
      </c>
      <c r="H2392" s="31" t="s">
        <v>77</v>
      </c>
      <c r="I2392" s="32" t="s">
        <v>354</v>
      </c>
      <c r="J2392" s="4"/>
      <c r="K2392" s="46"/>
      <c r="L2392" s="34" t="str">
        <f aca="false">IF(ISBLANK(K2392),"a","b")</f>
        <v>a</v>
      </c>
      <c r="M2392" s="34" t="str">
        <f aca="false">IF(ISBLANK(B2392),"",IF(L2392="b",K2392,IF(L2392="a","")))</f>
        <v/>
      </c>
      <c r="N2392" s="35" t="n">
        <f aca="false">IF(ISBLANK(B2392),"",IF( ISBLANK(K2392), , IF( ISBLANK(O2392), 1,) ))</f>
        <v>0</v>
      </c>
      <c r="O2392" s="44"/>
      <c r="P2392" s="37" t="str">
        <f aca="false">IF(ISBLANK(O2392),"a","b")</f>
        <v>a</v>
      </c>
      <c r="Q2392" s="34" t="str">
        <f aca="false">IF(ISBLANK(B2392),"",IF(P2392="b",O2392,IF(P2392="a","")))</f>
        <v/>
      </c>
      <c r="R2392" s="35" t="n">
        <f aca="false">IF(ISBLANK(B2392),"",IF( ISBLANK(O2392), , 1))</f>
        <v>0</v>
      </c>
      <c r="S2392" s="38" t="str">
        <f aca="true">IF(ISBLANK(B2392),"",IF( ISBLANK(K2392), "" , IF( ISBLANK(O2392), (TODAY()-K2392)/365, (O2392-K2392)/365)) )</f>
        <v/>
      </c>
      <c r="T2392" s="38" t="str">
        <f aca="false">IF(ISBLANK(B2392),"",IF( ISBLANK(K2392), "" , IF( ISBLANK(O2392), ($Z$41-K2392)/365, (O2392-K2392)/365)) )</f>
        <v/>
      </c>
      <c r="U2392" s="38" t="str">
        <f aca="true">IF(ISBLANK(B2392),"",IF( ISBLANK(O2392), "", (TODAY()-O2392)/365))</f>
        <v/>
      </c>
      <c r="V2392" s="38" t="str">
        <f aca="false">IF(ISBLANK(B2392),"",IF( ISBLANK(O2392), "", ($Z$41-O2392)/365))</f>
        <v/>
      </c>
    </row>
    <row r="2393" customFormat="false" ht="15" hidden="false" customHeight="false" outlineLevel="0" collapsed="false">
      <c r="A2393" s="1" t="n">
        <v>2397</v>
      </c>
      <c r="B2393" s="28" t="n">
        <v>1590</v>
      </c>
      <c r="C2393" s="29"/>
      <c r="D2393" s="30" t="str">
        <f aca="false">CONCATENATE(E2393,", ",F2393,", кв-ры: ",H2393,", агр: ",I2393,", ",W2393)</f>
        <v>, , кв-ры: 2,12,22,32,42,52,, агр: , </v>
      </c>
      <c r="E2393" s="31"/>
      <c r="F2393" s="31"/>
      <c r="G2393" s="31"/>
      <c r="H2393" s="31" t="s">
        <v>78</v>
      </c>
      <c r="I2393" s="32"/>
      <c r="J2393" s="4"/>
      <c r="K2393" s="46"/>
      <c r="L2393" s="34" t="str">
        <f aca="false">IF(ISBLANK(K2393),"a","b")</f>
        <v>a</v>
      </c>
      <c r="M2393" s="34" t="str">
        <f aca="false">IF(ISBLANK(B2393),"",IF(L2393="b",K2393,IF(L2393="a","")))</f>
        <v/>
      </c>
      <c r="N2393" s="35" t="n">
        <f aca="false">IF(ISBLANK(B2393),"",IF( ISBLANK(K2393), , IF( ISBLANK(O2393), 1,) ))</f>
        <v>0</v>
      </c>
      <c r="O2393" s="44"/>
      <c r="P2393" s="37" t="str">
        <f aca="false">IF(ISBLANK(O2393),"a","b")</f>
        <v>a</v>
      </c>
      <c r="Q2393" s="34" t="str">
        <f aca="false">IF(ISBLANK(B2393),"",IF(P2393="b",O2393,IF(P2393="a","")))</f>
        <v/>
      </c>
      <c r="R2393" s="35" t="n">
        <f aca="false">IF(ISBLANK(B2393),"",IF( ISBLANK(O2393), , 1))</f>
        <v>0</v>
      </c>
      <c r="S2393" s="38" t="str">
        <f aca="true">IF(ISBLANK(B2393),"",IF( ISBLANK(K2393), "" , IF( ISBLANK(O2393), (TODAY()-K2393)/365, (O2393-K2393)/365)) )</f>
        <v/>
      </c>
      <c r="T2393" s="38" t="str">
        <f aca="false">IF(ISBLANK(B2393),"",IF( ISBLANK(K2393), "" , IF( ISBLANK(O2393), ($Z$41-K2393)/365, (O2393-K2393)/365)) )</f>
        <v/>
      </c>
      <c r="U2393" s="38" t="str">
        <f aca="true">IF(ISBLANK(B2393),"",IF( ISBLANK(O2393), "", (TODAY()-O2393)/365))</f>
        <v/>
      </c>
      <c r="V2393" s="38" t="str">
        <f aca="false">IF(ISBLANK(B2393),"",IF( ISBLANK(O2393), "", ($Z$41-O2393)/365))</f>
        <v/>
      </c>
    </row>
    <row r="2394" customFormat="false" ht="15" hidden="false" customHeight="false" outlineLevel="0" collapsed="false">
      <c r="A2394" s="1" t="n">
        <v>2398</v>
      </c>
      <c r="B2394" s="28" t="n">
        <v>1591</v>
      </c>
      <c r="C2394" s="29"/>
      <c r="D2394" s="30" t="str">
        <f aca="false">CONCATENATE(E2394,", ",F2394,", кв-ры: ",H2394,", агр: ",I2394,", ",W2394)</f>
        <v>, , кв-ры: 3,13,23,33,43,53,, агр: , </v>
      </c>
      <c r="E2394" s="31"/>
      <c r="F2394" s="31"/>
      <c r="G2394" s="31"/>
      <c r="H2394" s="31" t="s">
        <v>79</v>
      </c>
      <c r="I2394" s="32"/>
      <c r="J2394" s="4"/>
      <c r="K2394" s="46"/>
      <c r="L2394" s="34" t="str">
        <f aca="false">IF(ISBLANK(K2394),"a","b")</f>
        <v>a</v>
      </c>
      <c r="M2394" s="34" t="str">
        <f aca="false">IF(ISBLANK(B2394),"",IF(L2394="b",K2394,IF(L2394="a","")))</f>
        <v/>
      </c>
      <c r="N2394" s="35" t="n">
        <f aca="false">IF(ISBLANK(B2394),"",IF( ISBLANK(K2394), , IF( ISBLANK(O2394), 1,) ))</f>
        <v>0</v>
      </c>
      <c r="O2394" s="44"/>
      <c r="P2394" s="37" t="str">
        <f aca="false">IF(ISBLANK(O2394),"a","b")</f>
        <v>a</v>
      </c>
      <c r="Q2394" s="34" t="str">
        <f aca="false">IF(ISBLANK(B2394),"",IF(P2394="b",O2394,IF(P2394="a","")))</f>
        <v/>
      </c>
      <c r="R2394" s="35" t="n">
        <f aca="false">IF(ISBLANK(B2394),"",IF( ISBLANK(O2394), , 1))</f>
        <v>0</v>
      </c>
      <c r="S2394" s="38" t="str">
        <f aca="true">IF(ISBLANK(B2394),"",IF( ISBLANK(K2394), "" , IF( ISBLANK(O2394), (TODAY()-K2394)/365, (O2394-K2394)/365)) )</f>
        <v/>
      </c>
      <c r="T2394" s="38" t="str">
        <f aca="false">IF(ISBLANK(B2394),"",IF( ISBLANK(K2394), "" , IF( ISBLANK(O2394), ($Z$41-K2394)/365, (O2394-K2394)/365)) )</f>
        <v/>
      </c>
      <c r="U2394" s="38" t="str">
        <f aca="true">IF(ISBLANK(B2394),"",IF( ISBLANK(O2394), "", (TODAY()-O2394)/365))</f>
        <v/>
      </c>
      <c r="V2394" s="38" t="str">
        <f aca="false">IF(ISBLANK(B2394),"",IF( ISBLANK(O2394), "", ($Z$41-O2394)/365))</f>
        <v/>
      </c>
    </row>
    <row r="2395" customFormat="false" ht="15" hidden="false" customHeight="false" outlineLevel="0" collapsed="false">
      <c r="A2395" s="1" t="n">
        <v>2399</v>
      </c>
      <c r="B2395" s="28" t="n">
        <v>1592</v>
      </c>
      <c r="C2395" s="29"/>
      <c r="D2395" s="30" t="str">
        <f aca="false">CONCATENATE(E2395,", ",F2395,", кв-ры: ",H2395,", агр: ",I2395,", ",W2395)</f>
        <v>, , кв-ры: 4,14,24,34,44,54,, агр: , </v>
      </c>
      <c r="E2395" s="31"/>
      <c r="F2395" s="31"/>
      <c r="G2395" s="31"/>
      <c r="H2395" s="31" t="s">
        <v>80</v>
      </c>
      <c r="I2395" s="32"/>
      <c r="J2395" s="4"/>
      <c r="K2395" s="46"/>
      <c r="L2395" s="34" t="str">
        <f aca="false">IF(ISBLANK(K2395),"a","b")</f>
        <v>a</v>
      </c>
      <c r="M2395" s="34" t="str">
        <f aca="false">IF(ISBLANK(B2395),"",IF(L2395="b",K2395,IF(L2395="a","")))</f>
        <v/>
      </c>
      <c r="N2395" s="35" t="n">
        <f aca="false">IF(ISBLANK(B2395),"",IF( ISBLANK(K2395), , IF( ISBLANK(O2395), 1,) ))</f>
        <v>0</v>
      </c>
      <c r="O2395" s="44"/>
      <c r="P2395" s="37" t="str">
        <f aca="false">IF(ISBLANK(O2395),"a","b")</f>
        <v>a</v>
      </c>
      <c r="Q2395" s="34" t="str">
        <f aca="false">IF(ISBLANK(B2395),"",IF(P2395="b",O2395,IF(P2395="a","")))</f>
        <v/>
      </c>
      <c r="R2395" s="35" t="n">
        <f aca="false">IF(ISBLANK(B2395),"",IF( ISBLANK(O2395), , 1))</f>
        <v>0</v>
      </c>
      <c r="S2395" s="38" t="str">
        <f aca="true">IF(ISBLANK(B2395),"",IF( ISBLANK(K2395), "" , IF( ISBLANK(O2395), (TODAY()-K2395)/365, (O2395-K2395)/365)) )</f>
        <v/>
      </c>
      <c r="T2395" s="38" t="str">
        <f aca="false">IF(ISBLANK(B2395),"",IF( ISBLANK(K2395), "" , IF( ISBLANK(O2395), ($Z$41-K2395)/365, (O2395-K2395)/365)) )</f>
        <v/>
      </c>
      <c r="U2395" s="38" t="str">
        <f aca="true">IF(ISBLANK(B2395),"",IF( ISBLANK(O2395), "", (TODAY()-O2395)/365))</f>
        <v/>
      </c>
      <c r="V2395" s="38" t="str">
        <f aca="false">IF(ISBLANK(B2395),"",IF( ISBLANK(O2395), "", ($Z$41-O2395)/365))</f>
        <v/>
      </c>
    </row>
    <row r="2396" customFormat="false" ht="15" hidden="false" customHeight="false" outlineLevel="0" collapsed="false">
      <c r="A2396" s="1" t="n">
        <v>2400</v>
      </c>
      <c r="B2396" s="28" t="n">
        <v>1593</v>
      </c>
      <c r="C2396" s="29"/>
      <c r="D2396" s="30" t="str">
        <f aca="false">CONCATENATE(E2396,", ",F2396,", кв-ры: ",H2396,", агр: ",I2396,", ",W2396)</f>
        <v>, , кв-ры: 5,15,25,35,45,55,, агр: , </v>
      </c>
      <c r="E2396" s="31"/>
      <c r="F2396" s="31"/>
      <c r="G2396" s="31"/>
      <c r="H2396" s="31" t="s">
        <v>54</v>
      </c>
      <c r="I2396" s="32"/>
      <c r="J2396" s="4"/>
      <c r="K2396" s="46"/>
      <c r="L2396" s="34" t="str">
        <f aca="false">IF(ISBLANK(K2396),"a","b")</f>
        <v>a</v>
      </c>
      <c r="M2396" s="34" t="str">
        <f aca="false">IF(ISBLANK(B2396),"",IF(L2396="b",K2396,IF(L2396="a","")))</f>
        <v/>
      </c>
      <c r="N2396" s="35" t="n">
        <f aca="false">IF(ISBLANK(B2396),"",IF( ISBLANK(K2396), , IF( ISBLANK(O2396), 1,) ))</f>
        <v>0</v>
      </c>
      <c r="O2396" s="44"/>
      <c r="P2396" s="37" t="str">
        <f aca="false">IF(ISBLANK(O2396),"a","b")</f>
        <v>a</v>
      </c>
      <c r="Q2396" s="34" t="str">
        <f aca="false">IF(ISBLANK(B2396),"",IF(P2396="b",O2396,IF(P2396="a","")))</f>
        <v/>
      </c>
      <c r="R2396" s="35" t="n">
        <f aca="false">IF(ISBLANK(B2396),"",IF( ISBLANK(O2396), , 1))</f>
        <v>0</v>
      </c>
      <c r="S2396" s="38" t="str">
        <f aca="true">IF(ISBLANK(B2396),"",IF( ISBLANK(K2396), "" , IF( ISBLANK(O2396), (TODAY()-K2396)/365, (O2396-K2396)/365)) )</f>
        <v/>
      </c>
      <c r="T2396" s="38" t="str">
        <f aca="false">IF(ISBLANK(B2396),"",IF( ISBLANK(K2396), "" , IF( ISBLANK(O2396), ($Z$41-K2396)/365, (O2396-K2396)/365)) )</f>
        <v/>
      </c>
      <c r="U2396" s="38" t="str">
        <f aca="true">IF(ISBLANK(B2396),"",IF( ISBLANK(O2396), "", (TODAY()-O2396)/365))</f>
        <v/>
      </c>
      <c r="V2396" s="38" t="str">
        <f aca="false">IF(ISBLANK(B2396),"",IF( ISBLANK(O2396), "", ($Z$41-O2396)/365))</f>
        <v/>
      </c>
    </row>
    <row r="2397" customFormat="false" ht="15" hidden="false" customHeight="false" outlineLevel="0" collapsed="false">
      <c r="A2397" s="1" t="n">
        <v>2401</v>
      </c>
      <c r="B2397" s="28" t="n">
        <v>1594</v>
      </c>
      <c r="C2397" s="29"/>
      <c r="D2397" s="30" t="str">
        <f aca="false">CONCATENATE(E2397,", ",F2397,", кв-ры: ",H2397,", агр: ",I2397,", ",W2397)</f>
        <v>, , кв-ры: 6,16,26,36,46,56,, агр: , </v>
      </c>
      <c r="E2397" s="31"/>
      <c r="F2397" s="31"/>
      <c r="G2397" s="31"/>
      <c r="H2397" s="31" t="s">
        <v>55</v>
      </c>
      <c r="I2397" s="32"/>
      <c r="J2397" s="4"/>
      <c r="K2397" s="46"/>
      <c r="L2397" s="34" t="str">
        <f aca="false">IF(ISBLANK(K2397),"a","b")</f>
        <v>a</v>
      </c>
      <c r="M2397" s="34" t="str">
        <f aca="false">IF(ISBLANK(B2397),"",IF(L2397="b",K2397,IF(L2397="a","")))</f>
        <v/>
      </c>
      <c r="N2397" s="35" t="n">
        <f aca="false">IF(ISBLANK(B2397),"",IF( ISBLANK(K2397), , IF( ISBLANK(O2397), 1,) ))</f>
        <v>0</v>
      </c>
      <c r="O2397" s="44"/>
      <c r="P2397" s="37" t="str">
        <f aca="false">IF(ISBLANK(O2397),"a","b")</f>
        <v>a</v>
      </c>
      <c r="Q2397" s="34" t="str">
        <f aca="false">IF(ISBLANK(B2397),"",IF(P2397="b",O2397,IF(P2397="a","")))</f>
        <v/>
      </c>
      <c r="R2397" s="35" t="n">
        <f aca="false">IF(ISBLANK(B2397),"",IF( ISBLANK(O2397), , 1))</f>
        <v>0</v>
      </c>
      <c r="S2397" s="38" t="str">
        <f aca="true">IF(ISBLANK(B2397),"",IF( ISBLANK(K2397), "" , IF( ISBLANK(O2397), (TODAY()-K2397)/365, (O2397-K2397)/365)) )</f>
        <v/>
      </c>
      <c r="T2397" s="38" t="str">
        <f aca="false">IF(ISBLANK(B2397),"",IF( ISBLANK(K2397), "" , IF( ISBLANK(O2397), ($Z$41-K2397)/365, (O2397-K2397)/365)) )</f>
        <v/>
      </c>
      <c r="U2397" s="38" t="str">
        <f aca="true">IF(ISBLANK(B2397),"",IF( ISBLANK(O2397), "", (TODAY()-O2397)/365))</f>
        <v/>
      </c>
      <c r="V2397" s="38" t="str">
        <f aca="false">IF(ISBLANK(B2397),"",IF( ISBLANK(O2397), "", ($Z$41-O2397)/365))</f>
        <v/>
      </c>
    </row>
    <row r="2398" customFormat="false" ht="15" hidden="false" customHeight="false" outlineLevel="0" collapsed="false">
      <c r="A2398" s="1" t="n">
        <v>2402</v>
      </c>
      <c r="B2398" s="28" t="n">
        <v>1595</v>
      </c>
      <c r="C2398" s="29"/>
      <c r="D2398" s="30" t="str">
        <f aca="false">CONCATENATE(E2398,", ",F2398,", кв-ры: ",H2398,", агр: ",I2398,", ",W2398)</f>
        <v>, , кв-ры: 7,17,27,37,47,57,, агр: , </v>
      </c>
      <c r="E2398" s="31"/>
      <c r="F2398" s="31"/>
      <c r="G2398" s="31"/>
      <c r="H2398" s="31" t="s">
        <v>56</v>
      </c>
      <c r="I2398" s="32"/>
      <c r="J2398" s="4"/>
      <c r="K2398" s="46"/>
      <c r="L2398" s="34" t="str">
        <f aca="false">IF(ISBLANK(K2398),"a","b")</f>
        <v>a</v>
      </c>
      <c r="M2398" s="34" t="str">
        <f aca="false">IF(ISBLANK(B2398),"",IF(L2398="b",K2398,IF(L2398="a","")))</f>
        <v/>
      </c>
      <c r="N2398" s="35" t="n">
        <f aca="false">IF(ISBLANK(B2398),"",IF( ISBLANK(K2398), , IF( ISBLANK(O2398), 1,) ))</f>
        <v>0</v>
      </c>
      <c r="O2398" s="44"/>
      <c r="P2398" s="37" t="str">
        <f aca="false">IF(ISBLANK(O2398),"a","b")</f>
        <v>a</v>
      </c>
      <c r="Q2398" s="34" t="str">
        <f aca="false">IF(ISBLANK(B2398),"",IF(P2398="b",O2398,IF(P2398="a","")))</f>
        <v/>
      </c>
      <c r="R2398" s="35" t="n">
        <f aca="false">IF(ISBLANK(B2398),"",IF( ISBLANK(O2398), , 1))</f>
        <v>0</v>
      </c>
      <c r="S2398" s="38" t="str">
        <f aca="true">IF(ISBLANK(B2398),"",IF( ISBLANK(K2398), "" , IF( ISBLANK(O2398), (TODAY()-K2398)/365, (O2398-K2398)/365)) )</f>
        <v/>
      </c>
      <c r="T2398" s="38" t="str">
        <f aca="false">IF(ISBLANK(B2398),"",IF( ISBLANK(K2398), "" , IF( ISBLANK(O2398), ($Z$41-K2398)/365, (O2398-K2398)/365)) )</f>
        <v/>
      </c>
      <c r="U2398" s="38" t="str">
        <f aca="true">IF(ISBLANK(B2398),"",IF( ISBLANK(O2398), "", (TODAY()-O2398)/365))</f>
        <v/>
      </c>
      <c r="V2398" s="38" t="str">
        <f aca="false">IF(ISBLANK(B2398),"",IF( ISBLANK(O2398), "", ($Z$41-O2398)/365))</f>
        <v/>
      </c>
    </row>
    <row r="2399" customFormat="false" ht="15" hidden="false" customHeight="false" outlineLevel="0" collapsed="false">
      <c r="A2399" s="1" t="n">
        <v>2403</v>
      </c>
      <c r="B2399" s="28" t="n">
        <v>1596</v>
      </c>
      <c r="C2399" s="29"/>
      <c r="D2399" s="30" t="str">
        <f aca="false">CONCATENATE(E2399,", ",F2399,", кв-ры: ",H2399,", агр: ",I2399,", ",W2399)</f>
        <v>, , кв-ры: 8,18,28,38,48,58,, агр: , </v>
      </c>
      <c r="E2399" s="31"/>
      <c r="F2399" s="31"/>
      <c r="G2399" s="31"/>
      <c r="H2399" s="31" t="s">
        <v>57</v>
      </c>
      <c r="I2399" s="32"/>
      <c r="J2399" s="4"/>
      <c r="K2399" s="46"/>
      <c r="L2399" s="34" t="str">
        <f aca="false">IF(ISBLANK(K2399),"a","b")</f>
        <v>a</v>
      </c>
      <c r="M2399" s="34" t="str">
        <f aca="false">IF(ISBLANK(B2399),"",IF(L2399="b",K2399,IF(L2399="a","")))</f>
        <v/>
      </c>
      <c r="N2399" s="35" t="n">
        <f aca="false">IF(ISBLANK(B2399),"",IF( ISBLANK(K2399), , IF( ISBLANK(O2399), 1,) ))</f>
        <v>0</v>
      </c>
      <c r="O2399" s="44"/>
      <c r="P2399" s="37" t="str">
        <f aca="false">IF(ISBLANK(O2399),"a","b")</f>
        <v>a</v>
      </c>
      <c r="Q2399" s="34" t="str">
        <f aca="false">IF(ISBLANK(B2399),"",IF(P2399="b",O2399,IF(P2399="a","")))</f>
        <v/>
      </c>
      <c r="R2399" s="35" t="n">
        <f aca="false">IF(ISBLANK(B2399),"",IF( ISBLANK(O2399), , 1))</f>
        <v>0</v>
      </c>
      <c r="S2399" s="38" t="str">
        <f aca="true">IF(ISBLANK(B2399),"",IF( ISBLANK(K2399), "" , IF( ISBLANK(O2399), (TODAY()-K2399)/365, (O2399-K2399)/365)) )</f>
        <v/>
      </c>
      <c r="T2399" s="38" t="str">
        <f aca="false">IF(ISBLANK(B2399),"",IF( ISBLANK(K2399), "" , IF( ISBLANK(O2399), ($Z$41-K2399)/365, (O2399-K2399)/365)) )</f>
        <v/>
      </c>
      <c r="U2399" s="38" t="str">
        <f aca="true">IF(ISBLANK(B2399),"",IF( ISBLANK(O2399), "", (TODAY()-O2399)/365))</f>
        <v/>
      </c>
      <c r="V2399" s="38" t="str">
        <f aca="false">IF(ISBLANK(B2399),"",IF( ISBLANK(O2399), "", ($Z$41-O2399)/365))</f>
        <v/>
      </c>
    </row>
    <row r="2400" customFormat="false" ht="15" hidden="false" customHeight="false" outlineLevel="0" collapsed="false">
      <c r="A2400" s="1" t="n">
        <v>2404</v>
      </c>
      <c r="B2400" s="28" t="n">
        <v>1597</v>
      </c>
      <c r="C2400" s="29"/>
      <c r="D2400" s="30" t="str">
        <f aca="false">CONCATENATE(E2400,", ",F2400,", кв-ры: ",H2400,", агр: ",I2400,", ",W2400)</f>
        <v>, , кв-ры: 9,19,29,39,49,59,, агр: , </v>
      </c>
      <c r="E2400" s="31"/>
      <c r="F2400" s="31"/>
      <c r="G2400" s="31"/>
      <c r="H2400" s="31" t="s">
        <v>58</v>
      </c>
      <c r="I2400" s="32"/>
      <c r="J2400" s="4"/>
      <c r="K2400" s="46"/>
      <c r="L2400" s="34" t="str">
        <f aca="false">IF(ISBLANK(K2400),"a","b")</f>
        <v>a</v>
      </c>
      <c r="M2400" s="34" t="str">
        <f aca="false">IF(ISBLANK(B2400),"",IF(L2400="b",K2400,IF(L2400="a","")))</f>
        <v/>
      </c>
      <c r="N2400" s="35" t="n">
        <f aca="false">IF(ISBLANK(B2400),"",IF( ISBLANK(K2400), , IF( ISBLANK(O2400), 1,) ))</f>
        <v>0</v>
      </c>
      <c r="O2400" s="44"/>
      <c r="P2400" s="37" t="str">
        <f aca="false">IF(ISBLANK(O2400),"a","b")</f>
        <v>a</v>
      </c>
      <c r="Q2400" s="34" t="str">
        <f aca="false">IF(ISBLANK(B2400),"",IF(P2400="b",O2400,IF(P2400="a","")))</f>
        <v/>
      </c>
      <c r="R2400" s="35" t="n">
        <f aca="false">IF(ISBLANK(B2400),"",IF( ISBLANK(O2400), , 1))</f>
        <v>0</v>
      </c>
      <c r="S2400" s="38" t="str">
        <f aca="true">IF(ISBLANK(B2400),"",IF( ISBLANK(K2400), "" , IF( ISBLANK(O2400), (TODAY()-K2400)/365, (O2400-K2400)/365)) )</f>
        <v/>
      </c>
      <c r="T2400" s="38" t="str">
        <f aca="false">IF(ISBLANK(B2400),"",IF( ISBLANK(K2400), "" , IF( ISBLANK(O2400), ($Z$41-K2400)/365, (O2400-K2400)/365)) )</f>
        <v/>
      </c>
      <c r="U2400" s="38" t="str">
        <f aca="true">IF(ISBLANK(B2400),"",IF( ISBLANK(O2400), "", (TODAY()-O2400)/365))</f>
        <v/>
      </c>
      <c r="V2400" s="38" t="str">
        <f aca="false">IF(ISBLANK(B2400),"",IF( ISBLANK(O2400), "", ($Z$41-O2400)/365))</f>
        <v/>
      </c>
    </row>
    <row r="2401" customFormat="false" ht="15" hidden="false" customHeight="false" outlineLevel="0" collapsed="false">
      <c r="A2401" s="1" t="n">
        <v>2405</v>
      </c>
      <c r="B2401" s="28" t="n">
        <v>1598</v>
      </c>
      <c r="C2401" s="29"/>
      <c r="D2401" s="30" t="str">
        <f aca="false">CONCATENATE(E2401,", ",F2401,", кв-ры: ",H2401,", агр: ",I2401,", ",W2401)</f>
        <v>, , кв-ры: 10,20,30,40,50,60,, агр: , </v>
      </c>
      <c r="E2401" s="31"/>
      <c r="F2401" s="31"/>
      <c r="G2401" s="31"/>
      <c r="H2401" s="31" t="s">
        <v>59</v>
      </c>
      <c r="I2401" s="32"/>
      <c r="J2401" s="4"/>
      <c r="K2401" s="46"/>
      <c r="L2401" s="34" t="str">
        <f aca="false">IF(ISBLANK(K2401),"a","b")</f>
        <v>a</v>
      </c>
      <c r="M2401" s="34" t="str">
        <f aca="false">IF(ISBLANK(B2401),"",IF(L2401="b",K2401,IF(L2401="a","")))</f>
        <v/>
      </c>
      <c r="N2401" s="35" t="n">
        <f aca="false">IF(ISBLANK(B2401),"",IF( ISBLANK(K2401), , IF( ISBLANK(O2401), 1,) ))</f>
        <v>0</v>
      </c>
      <c r="O2401" s="44"/>
      <c r="P2401" s="37" t="str">
        <f aca="false">IF(ISBLANK(O2401),"a","b")</f>
        <v>a</v>
      </c>
      <c r="Q2401" s="34" t="str">
        <f aca="false">IF(ISBLANK(B2401),"",IF(P2401="b",O2401,IF(P2401="a","")))</f>
        <v/>
      </c>
      <c r="R2401" s="35" t="n">
        <f aca="false">IF(ISBLANK(B2401),"",IF( ISBLANK(O2401), , 1))</f>
        <v>0</v>
      </c>
      <c r="S2401" s="38" t="str">
        <f aca="true">IF(ISBLANK(B2401),"",IF( ISBLANK(K2401), "" , IF( ISBLANK(O2401), (TODAY()-K2401)/365, (O2401-K2401)/365)) )</f>
        <v/>
      </c>
      <c r="T2401" s="38" t="str">
        <f aca="false">IF(ISBLANK(B2401),"",IF( ISBLANK(K2401), "" , IF( ISBLANK(O2401), ($Z$41-K2401)/365, (O2401-K2401)/365)) )</f>
        <v/>
      </c>
      <c r="U2401" s="38" t="str">
        <f aca="true">IF(ISBLANK(B2401),"",IF( ISBLANK(O2401), "", (TODAY()-O2401)/365))</f>
        <v/>
      </c>
      <c r="V2401" s="38" t="str">
        <f aca="false">IF(ISBLANK(B2401),"",IF( ISBLANK(O2401), "", ($Z$41-O2401)/365))</f>
        <v/>
      </c>
    </row>
    <row r="2402" customFormat="false" ht="15" hidden="false" customHeight="false" outlineLevel="0" collapsed="false">
      <c r="A2402" s="1" t="n">
        <v>2406</v>
      </c>
      <c r="B2402" s="28" t="n">
        <v>1599</v>
      </c>
      <c r="C2402" s="29" t="n">
        <v>1</v>
      </c>
      <c r="D2402" s="30" t="str">
        <f aca="false">CONCATENATE(E2402,", ",F2402,", кв-ры: ",H2402,", агр: ",I2402,", ",W2402)</f>
        <v> Белинского, 3, кв-ры: 1, агр: не нашел ул на карте Приозерска (ко), </v>
      </c>
      <c r="E2402" s="31" t="s">
        <v>357</v>
      </c>
      <c r="F2402" s="31" t="n">
        <v>3</v>
      </c>
      <c r="G2402" s="31" t="n">
        <v>1</v>
      </c>
      <c r="H2402" s="31" t="n">
        <v>1</v>
      </c>
      <c r="I2402" s="32" t="s">
        <v>354</v>
      </c>
      <c r="J2402" s="4"/>
      <c r="K2402" s="46"/>
      <c r="L2402" s="34" t="str">
        <f aca="false">IF(ISBLANK(K2402),"a","b")</f>
        <v>a</v>
      </c>
      <c r="M2402" s="34" t="str">
        <f aca="false">IF(ISBLANK(B2402),"",IF(L2402="b",K2402,IF(L2402="a","")))</f>
        <v/>
      </c>
      <c r="N2402" s="35" t="n">
        <f aca="false">IF(ISBLANK(B2402),"",IF( ISBLANK(K2402), , IF( ISBLANK(O2402), 1,) ))</f>
        <v>0</v>
      </c>
      <c r="O2402" s="44"/>
      <c r="P2402" s="37" t="str">
        <f aca="false">IF(ISBLANK(O2402),"a","b")</f>
        <v>a</v>
      </c>
      <c r="Q2402" s="34" t="str">
        <f aca="false">IF(ISBLANK(B2402),"",IF(P2402="b",O2402,IF(P2402="a","")))</f>
        <v/>
      </c>
      <c r="R2402" s="35" t="n">
        <f aca="false">IF(ISBLANK(B2402),"",IF( ISBLANK(O2402), , 1))</f>
        <v>0</v>
      </c>
      <c r="S2402" s="38" t="str">
        <f aca="true">IF(ISBLANK(B2402),"",IF( ISBLANK(K2402), "" , IF( ISBLANK(O2402), (TODAY()-K2402)/365, (O2402-K2402)/365)) )</f>
        <v/>
      </c>
      <c r="T2402" s="38" t="str">
        <f aca="false">IF(ISBLANK(B2402),"",IF( ISBLANK(K2402), "" , IF( ISBLANK(O2402), ($Z$41-K2402)/365, (O2402-K2402)/365)) )</f>
        <v/>
      </c>
      <c r="U2402" s="38" t="str">
        <f aca="true">IF(ISBLANK(B2402),"",IF( ISBLANK(O2402), "", (TODAY()-O2402)/365))</f>
        <v/>
      </c>
      <c r="V2402" s="38" t="str">
        <f aca="false">IF(ISBLANK(B2402),"",IF( ISBLANK(O2402), "", ($Z$41-O2402)/365))</f>
        <v/>
      </c>
    </row>
    <row r="2403" customFormat="false" ht="15" hidden="false" customHeight="false" outlineLevel="0" collapsed="false">
      <c r="A2403" s="1" t="n">
        <v>2407</v>
      </c>
      <c r="B2403" s="28" t="n">
        <v>1600</v>
      </c>
      <c r="C2403" s="29" t="n">
        <v>2</v>
      </c>
      <c r="D2403" s="30" t="str">
        <f aca="false">CONCATENATE(E2403,", ",F2403,", кв-ры: ",H2403,", агр: ",I2403,", ",W2403)</f>
        <v> Белинского, 5, кв-ры: 1, агр: не нашел ул на карте Приозерска (ко), </v>
      </c>
      <c r="E2403" s="31" t="s">
        <v>357</v>
      </c>
      <c r="F2403" s="31" t="n">
        <v>5</v>
      </c>
      <c r="G2403" s="31" t="n">
        <v>1</v>
      </c>
      <c r="H2403" s="31" t="n">
        <v>1</v>
      </c>
      <c r="I2403" s="32" t="s">
        <v>354</v>
      </c>
      <c r="J2403" s="4"/>
      <c r="K2403" s="46"/>
      <c r="L2403" s="34" t="str">
        <f aca="false">IF(ISBLANK(K2403),"a","b")</f>
        <v>a</v>
      </c>
      <c r="M2403" s="34" t="str">
        <f aca="false">IF(ISBLANK(B2403),"",IF(L2403="b",K2403,IF(L2403="a","")))</f>
        <v/>
      </c>
      <c r="N2403" s="35" t="n">
        <f aca="false">IF(ISBLANK(B2403),"",IF( ISBLANK(K2403), , IF( ISBLANK(O2403), 1,) ))</f>
        <v>0</v>
      </c>
      <c r="O2403" s="44"/>
      <c r="P2403" s="37" t="str">
        <f aca="false">IF(ISBLANK(O2403),"a","b")</f>
        <v>a</v>
      </c>
      <c r="Q2403" s="34" t="str">
        <f aca="false">IF(ISBLANK(B2403),"",IF(P2403="b",O2403,IF(P2403="a","")))</f>
        <v/>
      </c>
      <c r="R2403" s="35" t="n">
        <f aca="false">IF(ISBLANK(B2403),"",IF( ISBLANK(O2403), , 1))</f>
        <v>0</v>
      </c>
      <c r="S2403" s="38" t="str">
        <f aca="true">IF(ISBLANK(B2403),"",IF( ISBLANK(K2403), "" , IF( ISBLANK(O2403), (TODAY()-K2403)/365, (O2403-K2403)/365)) )</f>
        <v/>
      </c>
      <c r="T2403" s="38" t="str">
        <f aca="false">IF(ISBLANK(B2403),"",IF( ISBLANK(K2403), "" , IF( ISBLANK(O2403), ($Z$41-K2403)/365, (O2403-K2403)/365)) )</f>
        <v/>
      </c>
      <c r="U2403" s="38" t="str">
        <f aca="true">IF(ISBLANK(B2403),"",IF( ISBLANK(O2403), "", (TODAY()-O2403)/365))</f>
        <v/>
      </c>
      <c r="V2403" s="38" t="str">
        <f aca="false">IF(ISBLANK(B2403),"",IF( ISBLANK(O2403), "", ($Z$41-O2403)/365))</f>
        <v/>
      </c>
    </row>
    <row r="2404" customFormat="false" ht="15" hidden="false" customHeight="false" outlineLevel="0" collapsed="false">
      <c r="A2404" s="1" t="n">
        <v>2408</v>
      </c>
      <c r="B2404" s="28" t="n">
        <v>1601</v>
      </c>
      <c r="C2404" s="29" t="n">
        <v>1</v>
      </c>
      <c r="D2404" s="30" t="str">
        <f aca="false">CONCATENATE(E2404,", ",F2404,", кв-ры: ",H2404,", агр: ",I2404,", ",W2404)</f>
        <v> Юбилейная, 1, кв-ры: 1,11,21,31,41,51,61,, агр: не нашел ул на карте Приозерска (ко), </v>
      </c>
      <c r="E2404" s="31" t="s">
        <v>358</v>
      </c>
      <c r="F2404" s="31" t="n">
        <v>1</v>
      </c>
      <c r="G2404" s="31" t="n">
        <v>64</v>
      </c>
      <c r="H2404" s="31" t="s">
        <v>50</v>
      </c>
      <c r="I2404" s="32" t="s">
        <v>354</v>
      </c>
      <c r="J2404" s="4"/>
      <c r="K2404" s="46"/>
      <c r="L2404" s="34" t="str">
        <f aca="false">IF(ISBLANK(K2404),"a","b")</f>
        <v>a</v>
      </c>
      <c r="M2404" s="34" t="str">
        <f aca="false">IF(ISBLANK(B2404),"",IF(L2404="b",K2404,IF(L2404="a","")))</f>
        <v/>
      </c>
      <c r="N2404" s="35" t="n">
        <f aca="false">IF(ISBLANK(B2404),"",IF( ISBLANK(K2404), , IF( ISBLANK(O2404), 1,) ))</f>
        <v>0</v>
      </c>
      <c r="O2404" s="44"/>
      <c r="P2404" s="37" t="str">
        <f aca="false">IF(ISBLANK(O2404),"a","b")</f>
        <v>a</v>
      </c>
      <c r="Q2404" s="34" t="str">
        <f aca="false">IF(ISBLANK(B2404),"",IF(P2404="b",O2404,IF(P2404="a","")))</f>
        <v/>
      </c>
      <c r="R2404" s="35" t="n">
        <f aca="false">IF(ISBLANK(B2404),"",IF( ISBLANK(O2404), , 1))</f>
        <v>0</v>
      </c>
      <c r="S2404" s="38" t="str">
        <f aca="true">IF(ISBLANK(B2404),"",IF( ISBLANK(K2404), "" , IF( ISBLANK(O2404), (TODAY()-K2404)/365, (O2404-K2404)/365)) )</f>
        <v/>
      </c>
      <c r="T2404" s="38" t="str">
        <f aca="false">IF(ISBLANK(B2404),"",IF( ISBLANK(K2404), "" , IF( ISBLANK(O2404), ($Z$41-K2404)/365, (O2404-K2404)/365)) )</f>
        <v/>
      </c>
      <c r="U2404" s="38" t="str">
        <f aca="true">IF(ISBLANK(B2404),"",IF( ISBLANK(O2404), "", (TODAY()-O2404)/365))</f>
        <v/>
      </c>
      <c r="V2404" s="38" t="str">
        <f aca="false">IF(ISBLANK(B2404),"",IF( ISBLANK(O2404), "", ($Z$41-O2404)/365))</f>
        <v/>
      </c>
    </row>
    <row r="2405" customFormat="false" ht="15" hidden="false" customHeight="false" outlineLevel="0" collapsed="false">
      <c r="A2405" s="1" t="n">
        <v>2409</v>
      </c>
      <c r="B2405" s="28" t="n">
        <v>1602</v>
      </c>
      <c r="C2405" s="29"/>
      <c r="D2405" s="30" t="str">
        <f aca="false">CONCATENATE(E2405,", ",F2405,", кв-ры: ",H2405,", агр: ",I2405,", ",W2405)</f>
        <v>, , кв-ры: 2,12,22,32,42,52,62,, агр: , </v>
      </c>
      <c r="E2405" s="31"/>
      <c r="F2405" s="31"/>
      <c r="G2405" s="31"/>
      <c r="H2405" s="31" t="s">
        <v>51</v>
      </c>
      <c r="I2405" s="32"/>
      <c r="J2405" s="4"/>
      <c r="K2405" s="46"/>
      <c r="L2405" s="34" t="str">
        <f aca="false">IF(ISBLANK(K2405),"a","b")</f>
        <v>a</v>
      </c>
      <c r="M2405" s="34" t="str">
        <f aca="false">IF(ISBLANK(B2405),"",IF(L2405="b",K2405,IF(L2405="a","")))</f>
        <v/>
      </c>
      <c r="N2405" s="35" t="n">
        <f aca="false">IF(ISBLANK(B2405),"",IF( ISBLANK(K2405), , IF( ISBLANK(O2405), 1,) ))</f>
        <v>0</v>
      </c>
      <c r="O2405" s="44"/>
      <c r="P2405" s="37" t="str">
        <f aca="false">IF(ISBLANK(O2405),"a","b")</f>
        <v>a</v>
      </c>
      <c r="Q2405" s="34" t="str">
        <f aca="false">IF(ISBLANK(B2405),"",IF(P2405="b",O2405,IF(P2405="a","")))</f>
        <v/>
      </c>
      <c r="R2405" s="35" t="n">
        <f aca="false">IF(ISBLANK(B2405),"",IF( ISBLANK(O2405), , 1))</f>
        <v>0</v>
      </c>
      <c r="S2405" s="38" t="str">
        <f aca="true">IF(ISBLANK(B2405),"",IF( ISBLANK(K2405), "" , IF( ISBLANK(O2405), (TODAY()-K2405)/365, (O2405-K2405)/365)) )</f>
        <v/>
      </c>
      <c r="T2405" s="38" t="str">
        <f aca="false">IF(ISBLANK(B2405),"",IF( ISBLANK(K2405), "" , IF( ISBLANK(O2405), ($Z$41-K2405)/365, (O2405-K2405)/365)) )</f>
        <v/>
      </c>
      <c r="U2405" s="38" t="str">
        <f aca="true">IF(ISBLANK(B2405),"",IF( ISBLANK(O2405), "", (TODAY()-O2405)/365))</f>
        <v/>
      </c>
      <c r="V2405" s="38" t="str">
        <f aca="false">IF(ISBLANK(B2405),"",IF( ISBLANK(O2405), "", ($Z$41-O2405)/365))</f>
        <v/>
      </c>
    </row>
    <row r="2406" customFormat="false" ht="15" hidden="false" customHeight="false" outlineLevel="0" collapsed="false">
      <c r="A2406" s="1" t="n">
        <v>2410</v>
      </c>
      <c r="B2406" s="28" t="n">
        <v>1603</v>
      </c>
      <c r="C2406" s="29"/>
      <c r="D2406" s="30" t="str">
        <f aca="false">CONCATENATE(E2406,", ",F2406,", кв-ры: ",H2406,", агр: ",I2406,", ",W2406)</f>
        <v>, , кв-ры: 3,13,23,33,43,53,63,, агр: , </v>
      </c>
      <c r="E2406" s="31"/>
      <c r="F2406" s="31"/>
      <c r="G2406" s="31"/>
      <c r="H2406" s="31" t="s">
        <v>52</v>
      </c>
      <c r="I2406" s="32"/>
      <c r="J2406" s="4"/>
      <c r="K2406" s="46"/>
      <c r="L2406" s="34" t="str">
        <f aca="false">IF(ISBLANK(K2406),"a","b")</f>
        <v>a</v>
      </c>
      <c r="M2406" s="34" t="str">
        <f aca="false">IF(ISBLANK(B2406),"",IF(L2406="b",K2406,IF(L2406="a","")))</f>
        <v/>
      </c>
      <c r="N2406" s="35" t="n">
        <f aca="false">IF(ISBLANK(B2406),"",IF( ISBLANK(K2406), , IF( ISBLANK(O2406), 1,) ))</f>
        <v>0</v>
      </c>
      <c r="O2406" s="44"/>
      <c r="P2406" s="37" t="str">
        <f aca="false">IF(ISBLANK(O2406),"a","b")</f>
        <v>a</v>
      </c>
      <c r="Q2406" s="34" t="str">
        <f aca="false">IF(ISBLANK(B2406),"",IF(P2406="b",O2406,IF(P2406="a","")))</f>
        <v/>
      </c>
      <c r="R2406" s="35" t="n">
        <f aca="false">IF(ISBLANK(B2406),"",IF( ISBLANK(O2406), , 1))</f>
        <v>0</v>
      </c>
      <c r="S2406" s="38" t="str">
        <f aca="true">IF(ISBLANK(B2406),"",IF( ISBLANK(K2406), "" , IF( ISBLANK(O2406), (TODAY()-K2406)/365, (O2406-K2406)/365)) )</f>
        <v/>
      </c>
      <c r="T2406" s="38" t="str">
        <f aca="false">IF(ISBLANK(B2406),"",IF( ISBLANK(K2406), "" , IF( ISBLANK(O2406), ($Z$41-K2406)/365, (O2406-K2406)/365)) )</f>
        <v/>
      </c>
      <c r="U2406" s="38" t="str">
        <f aca="true">IF(ISBLANK(B2406),"",IF( ISBLANK(O2406), "", (TODAY()-O2406)/365))</f>
        <v/>
      </c>
      <c r="V2406" s="38" t="str">
        <f aca="false">IF(ISBLANK(B2406),"",IF( ISBLANK(O2406), "", ($Z$41-O2406)/365))</f>
        <v/>
      </c>
    </row>
    <row r="2407" customFormat="false" ht="15" hidden="false" customHeight="false" outlineLevel="0" collapsed="false">
      <c r="A2407" s="1" t="n">
        <v>2411</v>
      </c>
      <c r="B2407" s="28" t="n">
        <v>1604</v>
      </c>
      <c r="C2407" s="29"/>
      <c r="D2407" s="30" t="str">
        <f aca="false">CONCATENATE(E2407,", ",F2407,", кв-ры: ",H2407,", агр: ",I2407,", ",W2407)</f>
        <v>, , кв-ры: 4,14,24,34,44,54,64,, агр: , </v>
      </c>
      <c r="E2407" s="31"/>
      <c r="F2407" s="31"/>
      <c r="G2407" s="31"/>
      <c r="H2407" s="31" t="s">
        <v>53</v>
      </c>
      <c r="I2407" s="32"/>
      <c r="J2407" s="4"/>
      <c r="K2407" s="46"/>
      <c r="L2407" s="34" t="str">
        <f aca="false">IF(ISBLANK(K2407),"a","b")</f>
        <v>a</v>
      </c>
      <c r="M2407" s="34" t="str">
        <f aca="false">IF(ISBLANK(B2407),"",IF(L2407="b",K2407,IF(L2407="a","")))</f>
        <v/>
      </c>
      <c r="N2407" s="35" t="n">
        <f aca="false">IF(ISBLANK(B2407),"",IF( ISBLANK(K2407), , IF( ISBLANK(O2407), 1,) ))</f>
        <v>0</v>
      </c>
      <c r="O2407" s="44"/>
      <c r="P2407" s="37" t="str">
        <f aca="false">IF(ISBLANK(O2407),"a","b")</f>
        <v>a</v>
      </c>
      <c r="Q2407" s="34" t="str">
        <f aca="false">IF(ISBLANK(B2407),"",IF(P2407="b",O2407,IF(P2407="a","")))</f>
        <v/>
      </c>
      <c r="R2407" s="35" t="n">
        <f aca="false">IF(ISBLANK(B2407),"",IF( ISBLANK(O2407), , 1))</f>
        <v>0</v>
      </c>
      <c r="S2407" s="38" t="str">
        <f aca="true">IF(ISBLANK(B2407),"",IF( ISBLANK(K2407), "" , IF( ISBLANK(O2407), (TODAY()-K2407)/365, (O2407-K2407)/365)) )</f>
        <v/>
      </c>
      <c r="T2407" s="38" t="str">
        <f aca="false">IF(ISBLANK(B2407),"",IF( ISBLANK(K2407), "" , IF( ISBLANK(O2407), ($Z$41-K2407)/365, (O2407-K2407)/365)) )</f>
        <v/>
      </c>
      <c r="U2407" s="38" t="str">
        <f aca="true">IF(ISBLANK(B2407),"",IF( ISBLANK(O2407), "", (TODAY()-O2407)/365))</f>
        <v/>
      </c>
      <c r="V2407" s="38" t="str">
        <f aca="false">IF(ISBLANK(B2407),"",IF( ISBLANK(O2407), "", ($Z$41-O2407)/365))</f>
        <v/>
      </c>
    </row>
    <row r="2408" customFormat="false" ht="15" hidden="false" customHeight="false" outlineLevel="0" collapsed="false">
      <c r="A2408" s="1" t="n">
        <v>2412</v>
      </c>
      <c r="B2408" s="28" t="n">
        <v>1605</v>
      </c>
      <c r="C2408" s="29"/>
      <c r="D2408" s="30" t="str">
        <f aca="false">CONCATENATE(E2408,", ",F2408,", кв-ры: ",H2408,", агр: ",I2408,", ",W2408)</f>
        <v>, , кв-ры: 5,15,25,35,45,55,, агр: , </v>
      </c>
      <c r="E2408" s="31"/>
      <c r="F2408" s="31"/>
      <c r="G2408" s="31"/>
      <c r="H2408" s="31" t="s">
        <v>54</v>
      </c>
      <c r="I2408" s="32"/>
      <c r="J2408" s="4"/>
      <c r="K2408" s="46"/>
      <c r="L2408" s="34" t="str">
        <f aca="false">IF(ISBLANK(K2408),"a","b")</f>
        <v>a</v>
      </c>
      <c r="M2408" s="34" t="str">
        <f aca="false">IF(ISBLANK(B2408),"",IF(L2408="b",K2408,IF(L2408="a","")))</f>
        <v/>
      </c>
      <c r="N2408" s="35" t="n">
        <f aca="false">IF(ISBLANK(B2408),"",IF( ISBLANK(K2408), , IF( ISBLANK(O2408), 1,) ))</f>
        <v>0</v>
      </c>
      <c r="O2408" s="44"/>
      <c r="P2408" s="37" t="str">
        <f aca="false">IF(ISBLANK(O2408),"a","b")</f>
        <v>a</v>
      </c>
      <c r="Q2408" s="34" t="str">
        <f aca="false">IF(ISBLANK(B2408),"",IF(P2408="b",O2408,IF(P2408="a","")))</f>
        <v/>
      </c>
      <c r="R2408" s="35" t="n">
        <f aca="false">IF(ISBLANK(B2408),"",IF( ISBLANK(O2408), , 1))</f>
        <v>0</v>
      </c>
      <c r="S2408" s="38" t="str">
        <f aca="true">IF(ISBLANK(B2408),"",IF( ISBLANK(K2408), "" , IF( ISBLANK(O2408), (TODAY()-K2408)/365, (O2408-K2408)/365)) )</f>
        <v/>
      </c>
      <c r="T2408" s="38" t="str">
        <f aca="false">IF(ISBLANK(B2408),"",IF( ISBLANK(K2408), "" , IF( ISBLANK(O2408), ($Z$41-K2408)/365, (O2408-K2408)/365)) )</f>
        <v/>
      </c>
      <c r="U2408" s="38" t="str">
        <f aca="true">IF(ISBLANK(B2408),"",IF( ISBLANK(O2408), "", (TODAY()-O2408)/365))</f>
        <v/>
      </c>
      <c r="V2408" s="38" t="str">
        <f aca="false">IF(ISBLANK(B2408),"",IF( ISBLANK(O2408), "", ($Z$41-O2408)/365))</f>
        <v/>
      </c>
    </row>
    <row r="2409" customFormat="false" ht="15" hidden="false" customHeight="false" outlineLevel="0" collapsed="false">
      <c r="A2409" s="1" t="n">
        <v>2413</v>
      </c>
      <c r="B2409" s="28" t="n">
        <v>1606</v>
      </c>
      <c r="C2409" s="29"/>
      <c r="D2409" s="30" t="str">
        <f aca="false">CONCATENATE(E2409,", ",F2409,", кв-ры: ",H2409,", агр: ",I2409,", ",W2409)</f>
        <v>, , кв-ры: 6,16,26,36,46,56,, агр: , </v>
      </c>
      <c r="E2409" s="31"/>
      <c r="F2409" s="31"/>
      <c r="G2409" s="31"/>
      <c r="H2409" s="31" t="s">
        <v>55</v>
      </c>
      <c r="I2409" s="32"/>
      <c r="J2409" s="4"/>
      <c r="K2409" s="46"/>
      <c r="L2409" s="34" t="str">
        <f aca="false">IF(ISBLANK(K2409),"a","b")</f>
        <v>a</v>
      </c>
      <c r="M2409" s="34" t="str">
        <f aca="false">IF(ISBLANK(B2409),"",IF(L2409="b",K2409,IF(L2409="a","")))</f>
        <v/>
      </c>
      <c r="N2409" s="35" t="n">
        <f aca="false">IF(ISBLANK(B2409),"",IF( ISBLANK(K2409), , IF( ISBLANK(O2409), 1,) ))</f>
        <v>0</v>
      </c>
      <c r="O2409" s="44"/>
      <c r="P2409" s="37" t="str">
        <f aca="false">IF(ISBLANK(O2409),"a","b")</f>
        <v>a</v>
      </c>
      <c r="Q2409" s="34" t="str">
        <f aca="false">IF(ISBLANK(B2409),"",IF(P2409="b",O2409,IF(P2409="a","")))</f>
        <v/>
      </c>
      <c r="R2409" s="35" t="n">
        <f aca="false">IF(ISBLANK(B2409),"",IF( ISBLANK(O2409), , 1))</f>
        <v>0</v>
      </c>
      <c r="S2409" s="38" t="str">
        <f aca="true">IF(ISBLANK(B2409),"",IF( ISBLANK(K2409), "" , IF( ISBLANK(O2409), (TODAY()-K2409)/365, (O2409-K2409)/365)) )</f>
        <v/>
      </c>
      <c r="T2409" s="38" t="str">
        <f aca="false">IF(ISBLANK(B2409),"",IF( ISBLANK(K2409), "" , IF( ISBLANK(O2409), ($Z$41-K2409)/365, (O2409-K2409)/365)) )</f>
        <v/>
      </c>
      <c r="U2409" s="38" t="str">
        <f aca="true">IF(ISBLANK(B2409),"",IF( ISBLANK(O2409), "", (TODAY()-O2409)/365))</f>
        <v/>
      </c>
      <c r="V2409" s="38" t="str">
        <f aca="false">IF(ISBLANK(B2409),"",IF( ISBLANK(O2409), "", ($Z$41-O2409)/365))</f>
        <v/>
      </c>
    </row>
    <row r="2410" customFormat="false" ht="15" hidden="false" customHeight="false" outlineLevel="0" collapsed="false">
      <c r="A2410" s="1" t="n">
        <v>2414</v>
      </c>
      <c r="B2410" s="28" t="n">
        <v>1607</v>
      </c>
      <c r="C2410" s="29"/>
      <c r="D2410" s="30" t="str">
        <f aca="false">CONCATENATE(E2410,", ",F2410,", кв-ры: ",H2410,", агр: ",I2410,", ",W2410)</f>
        <v>, , кв-ры: 7,17,27,37,47,57,, агр: , </v>
      </c>
      <c r="E2410" s="31"/>
      <c r="F2410" s="31"/>
      <c r="G2410" s="31"/>
      <c r="H2410" s="31" t="s">
        <v>56</v>
      </c>
      <c r="I2410" s="32"/>
      <c r="J2410" s="4"/>
      <c r="K2410" s="46"/>
      <c r="L2410" s="34" t="str">
        <f aca="false">IF(ISBLANK(K2410),"a","b")</f>
        <v>a</v>
      </c>
      <c r="M2410" s="34" t="str">
        <f aca="false">IF(ISBLANK(B2410),"",IF(L2410="b",K2410,IF(L2410="a","")))</f>
        <v/>
      </c>
      <c r="N2410" s="35" t="n">
        <f aca="false">IF(ISBLANK(B2410),"",IF( ISBLANK(K2410), , IF( ISBLANK(O2410), 1,) ))</f>
        <v>0</v>
      </c>
      <c r="O2410" s="44"/>
      <c r="P2410" s="37" t="str">
        <f aca="false">IF(ISBLANK(O2410),"a","b")</f>
        <v>a</v>
      </c>
      <c r="Q2410" s="34" t="str">
        <f aca="false">IF(ISBLANK(B2410),"",IF(P2410="b",O2410,IF(P2410="a","")))</f>
        <v/>
      </c>
      <c r="R2410" s="35" t="n">
        <f aca="false">IF(ISBLANK(B2410),"",IF( ISBLANK(O2410), , 1))</f>
        <v>0</v>
      </c>
      <c r="S2410" s="38" t="str">
        <f aca="true">IF(ISBLANK(B2410),"",IF( ISBLANK(K2410), "" , IF( ISBLANK(O2410), (TODAY()-K2410)/365, (O2410-K2410)/365)) )</f>
        <v/>
      </c>
      <c r="T2410" s="38" t="str">
        <f aca="false">IF(ISBLANK(B2410),"",IF( ISBLANK(K2410), "" , IF( ISBLANK(O2410), ($Z$41-K2410)/365, (O2410-K2410)/365)) )</f>
        <v/>
      </c>
      <c r="U2410" s="38" t="str">
        <f aca="true">IF(ISBLANK(B2410),"",IF( ISBLANK(O2410), "", (TODAY()-O2410)/365))</f>
        <v/>
      </c>
      <c r="V2410" s="38" t="str">
        <f aca="false">IF(ISBLANK(B2410),"",IF( ISBLANK(O2410), "", ($Z$41-O2410)/365))</f>
        <v/>
      </c>
    </row>
    <row r="2411" customFormat="false" ht="15" hidden="false" customHeight="false" outlineLevel="0" collapsed="false">
      <c r="A2411" s="1" t="n">
        <v>2415</v>
      </c>
      <c r="B2411" s="28" t="n">
        <v>1608</v>
      </c>
      <c r="C2411" s="29"/>
      <c r="D2411" s="30" t="str">
        <f aca="false">CONCATENATE(E2411,", ",F2411,", кв-ры: ",H2411,", агр: ",I2411,", ",W2411)</f>
        <v>, , кв-ры: 8,18,28,38,48,58,, агр: , </v>
      </c>
      <c r="E2411" s="31"/>
      <c r="F2411" s="31"/>
      <c r="G2411" s="31"/>
      <c r="H2411" s="31" t="s">
        <v>57</v>
      </c>
      <c r="I2411" s="32"/>
      <c r="J2411" s="4"/>
      <c r="K2411" s="46"/>
      <c r="L2411" s="34" t="str">
        <f aca="false">IF(ISBLANK(K2411),"a","b")</f>
        <v>a</v>
      </c>
      <c r="M2411" s="34" t="str">
        <f aca="false">IF(ISBLANK(B2411),"",IF(L2411="b",K2411,IF(L2411="a","")))</f>
        <v/>
      </c>
      <c r="N2411" s="35" t="n">
        <f aca="false">IF(ISBLANK(B2411),"",IF( ISBLANK(K2411), , IF( ISBLANK(O2411), 1,) ))</f>
        <v>0</v>
      </c>
      <c r="O2411" s="44"/>
      <c r="P2411" s="37" t="str">
        <f aca="false">IF(ISBLANK(O2411),"a","b")</f>
        <v>a</v>
      </c>
      <c r="Q2411" s="34" t="str">
        <f aca="false">IF(ISBLANK(B2411),"",IF(P2411="b",O2411,IF(P2411="a","")))</f>
        <v/>
      </c>
      <c r="R2411" s="35" t="n">
        <f aca="false">IF(ISBLANK(B2411),"",IF( ISBLANK(O2411), , 1))</f>
        <v>0</v>
      </c>
      <c r="S2411" s="38" t="str">
        <f aca="true">IF(ISBLANK(B2411),"",IF( ISBLANK(K2411), "" , IF( ISBLANK(O2411), (TODAY()-K2411)/365, (O2411-K2411)/365)) )</f>
        <v/>
      </c>
      <c r="T2411" s="38" t="str">
        <f aca="false">IF(ISBLANK(B2411),"",IF( ISBLANK(K2411), "" , IF( ISBLANK(O2411), ($Z$41-K2411)/365, (O2411-K2411)/365)) )</f>
        <v/>
      </c>
      <c r="U2411" s="38" t="str">
        <f aca="true">IF(ISBLANK(B2411),"",IF( ISBLANK(O2411), "", (TODAY()-O2411)/365))</f>
        <v/>
      </c>
      <c r="V2411" s="38" t="str">
        <f aca="false">IF(ISBLANK(B2411),"",IF( ISBLANK(O2411), "", ($Z$41-O2411)/365))</f>
        <v/>
      </c>
    </row>
    <row r="2412" customFormat="false" ht="15" hidden="false" customHeight="false" outlineLevel="0" collapsed="false">
      <c r="A2412" s="1" t="n">
        <v>2416</v>
      </c>
      <c r="B2412" s="28" t="n">
        <v>1609</v>
      </c>
      <c r="C2412" s="29"/>
      <c r="D2412" s="30" t="str">
        <f aca="false">CONCATENATE(E2412,", ",F2412,", кв-ры: ",H2412,", агр: ",I2412,", ",W2412)</f>
        <v>, , кв-ры: 9,19,29,39,49,59,, агр: , </v>
      </c>
      <c r="E2412" s="31"/>
      <c r="F2412" s="31"/>
      <c r="G2412" s="31"/>
      <c r="H2412" s="31" t="s">
        <v>58</v>
      </c>
      <c r="I2412" s="32"/>
      <c r="J2412" s="4"/>
      <c r="K2412" s="46"/>
      <c r="L2412" s="34" t="str">
        <f aca="false">IF(ISBLANK(K2412),"a","b")</f>
        <v>a</v>
      </c>
      <c r="M2412" s="34" t="str">
        <f aca="false">IF(ISBLANK(B2412),"",IF(L2412="b",K2412,IF(L2412="a","")))</f>
        <v/>
      </c>
      <c r="N2412" s="35" t="n">
        <f aca="false">IF(ISBLANK(B2412),"",IF( ISBLANK(K2412), , IF( ISBLANK(O2412), 1,) ))</f>
        <v>0</v>
      </c>
      <c r="O2412" s="44"/>
      <c r="P2412" s="37" t="str">
        <f aca="false">IF(ISBLANK(O2412),"a","b")</f>
        <v>a</v>
      </c>
      <c r="Q2412" s="34" t="str">
        <f aca="false">IF(ISBLANK(B2412),"",IF(P2412="b",O2412,IF(P2412="a","")))</f>
        <v/>
      </c>
      <c r="R2412" s="35" t="n">
        <f aca="false">IF(ISBLANK(B2412),"",IF( ISBLANK(O2412), , 1))</f>
        <v>0</v>
      </c>
      <c r="S2412" s="38" t="str">
        <f aca="true">IF(ISBLANK(B2412),"",IF( ISBLANK(K2412), "" , IF( ISBLANK(O2412), (TODAY()-K2412)/365, (O2412-K2412)/365)) )</f>
        <v/>
      </c>
      <c r="T2412" s="38" t="str">
        <f aca="false">IF(ISBLANK(B2412),"",IF( ISBLANK(K2412), "" , IF( ISBLANK(O2412), ($Z$41-K2412)/365, (O2412-K2412)/365)) )</f>
        <v/>
      </c>
      <c r="U2412" s="38" t="str">
        <f aca="true">IF(ISBLANK(B2412),"",IF( ISBLANK(O2412), "", (TODAY()-O2412)/365))</f>
        <v/>
      </c>
      <c r="V2412" s="38" t="str">
        <f aca="false">IF(ISBLANK(B2412),"",IF( ISBLANK(O2412), "", ($Z$41-O2412)/365))</f>
        <v/>
      </c>
    </row>
    <row r="2413" customFormat="false" ht="15" hidden="false" customHeight="false" outlineLevel="0" collapsed="false">
      <c r="A2413" s="1" t="n">
        <v>2417</v>
      </c>
      <c r="B2413" s="28" t="n">
        <v>1610</v>
      </c>
      <c r="C2413" s="29"/>
      <c r="D2413" s="30" t="str">
        <f aca="false">CONCATENATE(E2413,", ",F2413,", кв-ры: ",H2413,", агр: ",I2413,", ",W2413)</f>
        <v>, , кв-ры: 10,20,30,40,50,60,, агр: , </v>
      </c>
      <c r="E2413" s="31"/>
      <c r="F2413" s="31"/>
      <c r="G2413" s="31"/>
      <c r="H2413" s="31" t="s">
        <v>59</v>
      </c>
      <c r="I2413" s="32"/>
      <c r="J2413" s="4"/>
      <c r="K2413" s="46"/>
      <c r="L2413" s="34" t="str">
        <f aca="false">IF(ISBLANK(K2413),"a","b")</f>
        <v>a</v>
      </c>
      <c r="M2413" s="34" t="str">
        <f aca="false">IF(ISBLANK(B2413),"",IF(L2413="b",K2413,IF(L2413="a","")))</f>
        <v/>
      </c>
      <c r="N2413" s="35" t="n">
        <f aca="false">IF(ISBLANK(B2413),"",IF( ISBLANK(K2413), , IF( ISBLANK(O2413), 1,) ))</f>
        <v>0</v>
      </c>
      <c r="O2413" s="44"/>
      <c r="P2413" s="37" t="str">
        <f aca="false">IF(ISBLANK(O2413),"a","b")</f>
        <v>a</v>
      </c>
      <c r="Q2413" s="34" t="str">
        <f aca="false">IF(ISBLANK(B2413),"",IF(P2413="b",O2413,IF(P2413="a","")))</f>
        <v/>
      </c>
      <c r="R2413" s="35" t="n">
        <f aca="false">IF(ISBLANK(B2413),"",IF( ISBLANK(O2413), , 1))</f>
        <v>0</v>
      </c>
      <c r="S2413" s="38" t="str">
        <f aca="true">IF(ISBLANK(B2413),"",IF( ISBLANK(K2413), "" , IF( ISBLANK(O2413), (TODAY()-K2413)/365, (O2413-K2413)/365)) )</f>
        <v/>
      </c>
      <c r="T2413" s="38" t="str">
        <f aca="false">IF(ISBLANK(B2413),"",IF( ISBLANK(K2413), "" , IF( ISBLANK(O2413), ($Z$41-K2413)/365, (O2413-K2413)/365)) )</f>
        <v/>
      </c>
      <c r="U2413" s="38" t="str">
        <f aca="true">IF(ISBLANK(B2413),"",IF( ISBLANK(O2413), "", (TODAY()-O2413)/365))</f>
        <v/>
      </c>
      <c r="V2413" s="38" t="str">
        <f aca="false">IF(ISBLANK(B2413),"",IF( ISBLANK(O2413), "", ($Z$41-O2413)/365))</f>
        <v/>
      </c>
    </row>
    <row r="2414" customFormat="false" ht="15" hidden="false" customHeight="false" outlineLevel="0" collapsed="false">
      <c r="A2414" s="1" t="n">
        <v>2418</v>
      </c>
      <c r="B2414" s="28" t="n">
        <v>1611</v>
      </c>
      <c r="C2414" s="29" t="n">
        <v>1</v>
      </c>
      <c r="D2414" s="30" t="str">
        <f aca="false">CONCATENATE(E2414,", ",F2414,", кв-ры: ",H2414,", агр: ",I2414,", ",W2414)</f>
        <v> Ладожская, 5, кв-ры: , агр: не нашел ул на карте Приозерска (ко), </v>
      </c>
      <c r="E2414" s="31" t="s">
        <v>359</v>
      </c>
      <c r="F2414" s="31" t="n">
        <v>5</v>
      </c>
      <c r="G2414" s="31"/>
      <c r="H2414" s="31"/>
      <c r="I2414" s="32" t="s">
        <v>354</v>
      </c>
      <c r="J2414" s="4"/>
      <c r="K2414" s="46"/>
      <c r="L2414" s="34" t="str">
        <f aca="false">IF(ISBLANK(K2414),"a","b")</f>
        <v>a</v>
      </c>
      <c r="M2414" s="34" t="str">
        <f aca="false">IF(ISBLANK(B2414),"",IF(L2414="b",K2414,IF(L2414="a","")))</f>
        <v/>
      </c>
      <c r="N2414" s="35" t="n">
        <f aca="false">IF(ISBLANK(B2414),"",IF( ISBLANK(K2414), , IF( ISBLANK(O2414), 1,) ))</f>
        <v>0</v>
      </c>
      <c r="O2414" s="44"/>
      <c r="P2414" s="37" t="str">
        <f aca="false">IF(ISBLANK(O2414),"a","b")</f>
        <v>a</v>
      </c>
      <c r="Q2414" s="34" t="str">
        <f aca="false">IF(ISBLANK(B2414),"",IF(P2414="b",O2414,IF(P2414="a","")))</f>
        <v/>
      </c>
      <c r="R2414" s="35" t="n">
        <f aca="false">IF(ISBLANK(B2414),"",IF( ISBLANK(O2414), , 1))</f>
        <v>0</v>
      </c>
      <c r="S2414" s="38" t="str">
        <f aca="true">IF(ISBLANK(B2414),"",IF( ISBLANK(K2414), "" , IF( ISBLANK(O2414), (TODAY()-K2414)/365, (O2414-K2414)/365)) )</f>
        <v/>
      </c>
      <c r="T2414" s="38" t="str">
        <f aca="false">IF(ISBLANK(B2414),"",IF( ISBLANK(K2414), "" , IF( ISBLANK(O2414), ($Z$41-K2414)/365, (O2414-K2414)/365)) )</f>
        <v/>
      </c>
      <c r="U2414" s="38" t="str">
        <f aca="true">IF(ISBLANK(B2414),"",IF( ISBLANK(O2414), "", (TODAY()-O2414)/365))</f>
        <v/>
      </c>
      <c r="V2414" s="38" t="str">
        <f aca="false">IF(ISBLANK(B2414),"",IF( ISBLANK(O2414), "", ($Z$41-O2414)/365))</f>
        <v/>
      </c>
    </row>
    <row r="2415" customFormat="false" ht="15" hidden="false" customHeight="false" outlineLevel="0" collapsed="false">
      <c r="A2415" s="1" t="n">
        <v>2419</v>
      </c>
      <c r="B2415" s="28" t="n">
        <v>1612</v>
      </c>
      <c r="C2415" s="29"/>
      <c r="D2415" s="77"/>
      <c r="E2415" s="31"/>
      <c r="F2415" s="31"/>
      <c r="G2415" s="31"/>
      <c r="H2415" s="31"/>
      <c r="I2415" s="32"/>
      <c r="J2415" s="4"/>
      <c r="K2415" s="46"/>
      <c r="L2415" s="34" t="str">
        <f aca="false">IF(ISBLANK(K2415),"a","b")</f>
        <v>a</v>
      </c>
      <c r="M2415" s="34" t="str">
        <f aca="false">IF(ISBLANK(B2415),"",IF(L2415="b",K2415,IF(L2415="a","")))</f>
        <v/>
      </c>
      <c r="N2415" s="35" t="n">
        <f aca="false">IF(ISBLANK(B2415),"",IF( ISBLANK(K2415), , IF( ISBLANK(O2415), 1,) ))</f>
        <v>0</v>
      </c>
      <c r="O2415" s="44"/>
      <c r="P2415" s="37" t="str">
        <f aca="false">IF(ISBLANK(O2415),"a","b")</f>
        <v>a</v>
      </c>
      <c r="Q2415" s="34" t="str">
        <f aca="false">IF(ISBLANK(B2415),"",IF(P2415="b",O2415,IF(P2415="a","")))</f>
        <v/>
      </c>
      <c r="R2415" s="35" t="n">
        <f aca="false">IF(ISBLANK(B2415),"",IF( ISBLANK(O2415), , 1))</f>
        <v>0</v>
      </c>
      <c r="S2415" s="38" t="str">
        <f aca="true">IF(ISBLANK(B2415),"",IF( ISBLANK(K2415), "" , IF( ISBLANK(O2415), (TODAY()-K2415)/365, (O2415-K2415)/365)) )</f>
        <v/>
      </c>
      <c r="T2415" s="38" t="str">
        <f aca="false">IF(ISBLANK(B2415),"",IF( ISBLANK(K2415), "" , IF( ISBLANK(O2415), ($Z$41-K2415)/365, (O2415-K2415)/365)) )</f>
        <v/>
      </c>
      <c r="U2415" s="38" t="str">
        <f aca="true">IF(ISBLANK(B2415),"",IF( ISBLANK(O2415), "", (TODAY()-O2415)/365))</f>
        <v/>
      </c>
      <c r="V2415" s="38" t="str">
        <f aca="false">IF(ISBLANK(B2415),"",IF( ISBLANK(O2415), "", ($Z$41-O2415)/365))</f>
        <v/>
      </c>
    </row>
    <row r="2416" customFormat="false" ht="15" hidden="false" customHeight="false" outlineLevel="0" collapsed="false">
      <c r="A2416" s="1" t="n">
        <v>2420</v>
      </c>
      <c r="B2416" s="28" t="n">
        <v>1613</v>
      </c>
      <c r="C2416" s="29"/>
      <c r="D2416" s="77"/>
      <c r="E2416" s="31"/>
      <c r="F2416" s="31"/>
      <c r="G2416" s="31"/>
      <c r="H2416" s="31"/>
      <c r="I2416" s="32"/>
      <c r="J2416" s="4"/>
      <c r="K2416" s="46"/>
      <c r="L2416" s="34" t="str">
        <f aca="false">IF(ISBLANK(K2416),"a","b")</f>
        <v>a</v>
      </c>
      <c r="M2416" s="34" t="str">
        <f aca="false">IF(ISBLANK(B2416),"",IF(L2416="b",K2416,IF(L2416="a","")))</f>
        <v/>
      </c>
      <c r="N2416" s="35" t="n">
        <f aca="false">IF(ISBLANK(B2416),"",IF( ISBLANK(K2416), , IF( ISBLANK(O2416), 1,) ))</f>
        <v>0</v>
      </c>
      <c r="O2416" s="44"/>
      <c r="P2416" s="37" t="str">
        <f aca="false">IF(ISBLANK(O2416),"a","b")</f>
        <v>a</v>
      </c>
      <c r="Q2416" s="34" t="str">
        <f aca="false">IF(ISBLANK(B2416),"",IF(P2416="b",O2416,IF(P2416="a","")))</f>
        <v/>
      </c>
      <c r="R2416" s="35" t="n">
        <f aca="false">IF(ISBLANK(B2416),"",IF( ISBLANK(O2416), , 1))</f>
        <v>0</v>
      </c>
      <c r="S2416" s="38" t="str">
        <f aca="true">IF(ISBLANK(B2416),"",IF( ISBLANK(K2416), "" , IF( ISBLANK(O2416), (TODAY()-K2416)/365, (O2416-K2416)/365)) )</f>
        <v/>
      </c>
      <c r="T2416" s="38" t="str">
        <f aca="false">IF(ISBLANK(B2416),"",IF( ISBLANK(K2416), "" , IF( ISBLANK(O2416), ($Z$41-K2416)/365, (O2416-K2416)/365)) )</f>
        <v/>
      </c>
      <c r="U2416" s="38" t="str">
        <f aca="true">IF(ISBLANK(B2416),"",IF( ISBLANK(O2416), "", (TODAY()-O2416)/365))</f>
        <v/>
      </c>
      <c r="V2416" s="38" t="str">
        <f aca="false">IF(ISBLANK(B2416),"",IF( ISBLANK(O2416), "", ($Z$41-O2416)/365))</f>
        <v/>
      </c>
    </row>
    <row r="2417" customFormat="false" ht="15" hidden="false" customHeight="false" outlineLevel="0" collapsed="false">
      <c r="A2417" s="1" t="n">
        <v>2421</v>
      </c>
      <c r="B2417" s="28" t="n">
        <v>1614</v>
      </c>
      <c r="C2417" s="29"/>
      <c r="D2417" s="77"/>
      <c r="E2417" s="31"/>
      <c r="F2417" s="31"/>
      <c r="G2417" s="31"/>
      <c r="H2417" s="31"/>
      <c r="I2417" s="32"/>
      <c r="J2417" s="4"/>
      <c r="K2417" s="46"/>
      <c r="L2417" s="34" t="str">
        <f aca="false">IF(ISBLANK(K2417),"a","b")</f>
        <v>a</v>
      </c>
      <c r="M2417" s="34" t="str">
        <f aca="false">IF(ISBLANK(B2417),"",IF(L2417="b",K2417,IF(L2417="a","")))</f>
        <v/>
      </c>
      <c r="N2417" s="35" t="n">
        <f aca="false">IF(ISBLANK(B2417),"",IF( ISBLANK(K2417), , IF( ISBLANK(O2417), 1,) ))</f>
        <v>0</v>
      </c>
      <c r="O2417" s="44"/>
      <c r="P2417" s="37" t="str">
        <f aca="false">IF(ISBLANK(O2417),"a","b")</f>
        <v>a</v>
      </c>
      <c r="Q2417" s="34" t="str">
        <f aca="false">IF(ISBLANK(B2417),"",IF(P2417="b",O2417,IF(P2417="a","")))</f>
        <v/>
      </c>
      <c r="R2417" s="35" t="n">
        <f aca="false">IF(ISBLANK(B2417),"",IF( ISBLANK(O2417), , 1))</f>
        <v>0</v>
      </c>
      <c r="S2417" s="38" t="str">
        <f aca="true">IF(ISBLANK(B2417),"",IF( ISBLANK(K2417), "" , IF( ISBLANK(O2417), (TODAY()-K2417)/365, (O2417-K2417)/365)) )</f>
        <v/>
      </c>
      <c r="T2417" s="38" t="str">
        <f aca="false">IF(ISBLANK(B2417),"",IF( ISBLANK(K2417), "" , IF( ISBLANK(O2417), ($Z$41-K2417)/365, (O2417-K2417)/365)) )</f>
        <v/>
      </c>
      <c r="U2417" s="38" t="str">
        <f aca="true">IF(ISBLANK(B2417),"",IF( ISBLANK(O2417), "", (TODAY()-O2417)/365))</f>
        <v/>
      </c>
      <c r="V2417" s="38" t="str">
        <f aca="false">IF(ISBLANK(B2417),"",IF( ISBLANK(O2417), "", ($Z$41-O2417)/365))</f>
        <v/>
      </c>
    </row>
    <row r="2418" customFormat="false" ht="15" hidden="false" customHeight="false" outlineLevel="0" collapsed="false">
      <c r="A2418" s="1" t="n">
        <v>2422</v>
      </c>
      <c r="B2418" s="28" t="n">
        <v>1615</v>
      </c>
      <c r="C2418" s="29"/>
      <c r="D2418" s="77"/>
      <c r="E2418" s="31"/>
      <c r="F2418" s="31"/>
      <c r="G2418" s="31"/>
      <c r="H2418" s="31"/>
      <c r="I2418" s="32"/>
      <c r="J2418" s="4"/>
      <c r="K2418" s="46"/>
      <c r="L2418" s="34" t="str">
        <f aca="false">IF(ISBLANK(K2418),"a","b")</f>
        <v>a</v>
      </c>
      <c r="M2418" s="34" t="str">
        <f aca="false">IF(ISBLANK(B2418),"",IF(L2418="b",K2418,IF(L2418="a","")))</f>
        <v/>
      </c>
      <c r="N2418" s="35" t="n">
        <f aca="false">IF(ISBLANK(B2418),"",IF( ISBLANK(K2418), , IF( ISBLANK(O2418), 1,) ))</f>
        <v>0</v>
      </c>
      <c r="O2418" s="44"/>
      <c r="P2418" s="37" t="str">
        <f aca="false">IF(ISBLANK(O2418),"a","b")</f>
        <v>a</v>
      </c>
      <c r="Q2418" s="34" t="str">
        <f aca="false">IF(ISBLANK(B2418),"",IF(P2418="b",O2418,IF(P2418="a","")))</f>
        <v/>
      </c>
      <c r="R2418" s="35" t="n">
        <f aca="false">IF(ISBLANK(B2418),"",IF( ISBLANK(O2418), , 1))</f>
        <v>0</v>
      </c>
      <c r="S2418" s="38" t="str">
        <f aca="true">IF(ISBLANK(B2418),"",IF( ISBLANK(K2418), "" , IF( ISBLANK(O2418), (TODAY()-K2418)/365, (O2418-K2418)/365)) )</f>
        <v/>
      </c>
      <c r="T2418" s="38" t="str">
        <f aca="false">IF(ISBLANK(B2418),"",IF( ISBLANK(K2418), "" , IF( ISBLANK(O2418), ($Z$41-K2418)/365, (O2418-K2418)/365)) )</f>
        <v/>
      </c>
      <c r="U2418" s="38" t="str">
        <f aca="true">IF(ISBLANK(B2418),"",IF( ISBLANK(O2418), "", (TODAY()-O2418)/365))</f>
        <v/>
      </c>
      <c r="V2418" s="38" t="str">
        <f aca="false">IF(ISBLANK(B2418),"",IF( ISBLANK(O2418), "", ($Z$41-O2418)/365))</f>
        <v/>
      </c>
    </row>
    <row r="2419" customFormat="false" ht="15" hidden="false" customHeight="false" outlineLevel="0" collapsed="false">
      <c r="A2419" s="1" t="n">
        <v>2423</v>
      </c>
      <c r="B2419" s="28" t="n">
        <v>1616</v>
      </c>
      <c r="C2419" s="29"/>
      <c r="D2419" s="77"/>
      <c r="E2419" s="31"/>
      <c r="F2419" s="31"/>
      <c r="G2419" s="31"/>
      <c r="H2419" s="31"/>
      <c r="I2419" s="32"/>
      <c r="J2419" s="4"/>
      <c r="K2419" s="46"/>
      <c r="L2419" s="34" t="str">
        <f aca="false">IF(ISBLANK(K2419),"a","b")</f>
        <v>a</v>
      </c>
      <c r="M2419" s="34" t="str">
        <f aca="false">IF(ISBLANK(B2419),"",IF(L2419="b",K2419,IF(L2419="a","")))</f>
        <v/>
      </c>
      <c r="N2419" s="35" t="n">
        <f aca="false">IF(ISBLANK(B2419),"",IF( ISBLANK(K2419), , IF( ISBLANK(O2419), 1,) ))</f>
        <v>0</v>
      </c>
      <c r="O2419" s="44"/>
      <c r="P2419" s="37" t="str">
        <f aca="false">IF(ISBLANK(O2419),"a","b")</f>
        <v>a</v>
      </c>
      <c r="Q2419" s="34" t="str">
        <f aca="false">IF(ISBLANK(B2419),"",IF(P2419="b",O2419,IF(P2419="a","")))</f>
        <v/>
      </c>
      <c r="R2419" s="35" t="n">
        <f aca="false">IF(ISBLANK(B2419),"",IF( ISBLANK(O2419), , 1))</f>
        <v>0</v>
      </c>
      <c r="S2419" s="38" t="str">
        <f aca="true">IF(ISBLANK(B2419),"",IF( ISBLANK(K2419), "" , IF( ISBLANK(O2419), (TODAY()-K2419)/365, (O2419-K2419)/365)) )</f>
        <v/>
      </c>
      <c r="T2419" s="38" t="str">
        <f aca="false">IF(ISBLANK(B2419),"",IF( ISBLANK(K2419), "" , IF( ISBLANK(O2419), ($Z$41-K2419)/365, (O2419-K2419)/365)) )</f>
        <v/>
      </c>
      <c r="U2419" s="38" t="str">
        <f aca="true">IF(ISBLANK(B2419),"",IF( ISBLANK(O2419), "", (TODAY()-O2419)/365))</f>
        <v/>
      </c>
      <c r="V2419" s="38" t="str">
        <f aca="false">IF(ISBLANK(B2419),"",IF( ISBLANK(O2419), "", ($Z$41-O2419)/365))</f>
        <v/>
      </c>
    </row>
    <row r="2420" customFormat="false" ht="15" hidden="false" customHeight="false" outlineLevel="0" collapsed="false">
      <c r="A2420" s="1" t="n">
        <v>2424</v>
      </c>
      <c r="B2420" s="28" t="n">
        <v>1617</v>
      </c>
      <c r="C2420" s="29"/>
      <c r="D2420" s="77"/>
      <c r="E2420" s="31"/>
      <c r="F2420" s="31"/>
      <c r="G2420" s="31"/>
      <c r="H2420" s="31"/>
      <c r="I2420" s="32"/>
      <c r="J2420" s="4"/>
      <c r="K2420" s="46"/>
      <c r="L2420" s="34" t="str">
        <f aca="false">IF(ISBLANK(K2420),"a","b")</f>
        <v>a</v>
      </c>
      <c r="M2420" s="34" t="str">
        <f aca="false">IF(ISBLANK(B2420),"",IF(L2420="b",K2420,IF(L2420="a","")))</f>
        <v/>
      </c>
      <c r="N2420" s="35" t="n">
        <f aca="false">IF(ISBLANK(B2420),"",IF( ISBLANK(K2420), , IF( ISBLANK(O2420), 1,) ))</f>
        <v>0</v>
      </c>
      <c r="O2420" s="44"/>
      <c r="P2420" s="37" t="str">
        <f aca="false">IF(ISBLANK(O2420),"a","b")</f>
        <v>a</v>
      </c>
      <c r="Q2420" s="34" t="str">
        <f aca="false">IF(ISBLANK(B2420),"",IF(P2420="b",O2420,IF(P2420="a","")))</f>
        <v/>
      </c>
      <c r="R2420" s="35" t="n">
        <f aca="false">IF(ISBLANK(B2420),"",IF( ISBLANK(O2420), , 1))</f>
        <v>0</v>
      </c>
      <c r="S2420" s="38" t="str">
        <f aca="true">IF(ISBLANK(B2420),"",IF( ISBLANK(K2420), "" , IF( ISBLANK(O2420), (TODAY()-K2420)/365, (O2420-K2420)/365)) )</f>
        <v/>
      </c>
      <c r="T2420" s="38" t="str">
        <f aca="false">IF(ISBLANK(B2420),"",IF( ISBLANK(K2420), "" , IF( ISBLANK(O2420), ($Z$41-K2420)/365, (O2420-K2420)/365)) )</f>
        <v/>
      </c>
      <c r="U2420" s="38" t="str">
        <f aca="true">IF(ISBLANK(B2420),"",IF( ISBLANK(O2420), "", (TODAY()-O2420)/365))</f>
        <v/>
      </c>
      <c r="V2420" s="38" t="str">
        <f aca="false">IF(ISBLANK(B2420),"",IF( ISBLANK(O2420), "", ($Z$41-O2420)/365))</f>
        <v/>
      </c>
    </row>
    <row r="2421" customFormat="false" ht="15" hidden="false" customHeight="false" outlineLevel="0" collapsed="false">
      <c r="A2421" s="1" t="n">
        <v>2425</v>
      </c>
      <c r="B2421" s="28" t="n">
        <v>1618</v>
      </c>
      <c r="C2421" s="29"/>
      <c r="D2421" s="77"/>
      <c r="E2421" s="31"/>
      <c r="F2421" s="31"/>
      <c r="G2421" s="31"/>
      <c r="H2421" s="31"/>
      <c r="I2421" s="32"/>
      <c r="J2421" s="4"/>
      <c r="K2421" s="46"/>
      <c r="L2421" s="34" t="str">
        <f aca="false">IF(ISBLANK(K2421),"a","b")</f>
        <v>a</v>
      </c>
      <c r="M2421" s="34" t="str">
        <f aca="false">IF(ISBLANK(B2421),"",IF(L2421="b",K2421,IF(L2421="a","")))</f>
        <v/>
      </c>
      <c r="N2421" s="35" t="n">
        <f aca="false">IF(ISBLANK(B2421),"",IF( ISBLANK(K2421), , IF( ISBLANK(O2421), 1,) ))</f>
        <v>0</v>
      </c>
      <c r="O2421" s="44"/>
      <c r="P2421" s="37" t="str">
        <f aca="false">IF(ISBLANK(O2421),"a","b")</f>
        <v>a</v>
      </c>
      <c r="Q2421" s="34" t="str">
        <f aca="false">IF(ISBLANK(B2421),"",IF(P2421="b",O2421,IF(P2421="a","")))</f>
        <v/>
      </c>
      <c r="R2421" s="35" t="n">
        <f aca="false">IF(ISBLANK(B2421),"",IF( ISBLANK(O2421), , 1))</f>
        <v>0</v>
      </c>
      <c r="S2421" s="38" t="str">
        <f aca="true">IF(ISBLANK(B2421),"",IF( ISBLANK(K2421), "" , IF( ISBLANK(O2421), (TODAY()-K2421)/365, (O2421-K2421)/365)) )</f>
        <v/>
      </c>
      <c r="T2421" s="38" t="str">
        <f aca="false">IF(ISBLANK(B2421),"",IF( ISBLANK(K2421), "" , IF( ISBLANK(O2421), ($Z$41-K2421)/365, (O2421-K2421)/365)) )</f>
        <v/>
      </c>
      <c r="U2421" s="38" t="str">
        <f aca="true">IF(ISBLANK(B2421),"",IF( ISBLANK(O2421), "", (TODAY()-O2421)/365))</f>
        <v/>
      </c>
      <c r="V2421" s="38" t="str">
        <f aca="false">IF(ISBLANK(B2421),"",IF( ISBLANK(O2421), "", ($Z$41-O2421)/365))</f>
        <v/>
      </c>
    </row>
    <row r="2422" customFormat="false" ht="15" hidden="false" customHeight="false" outlineLevel="0" collapsed="false">
      <c r="A2422" s="1" t="n">
        <v>2426</v>
      </c>
      <c r="B2422" s="28" t="n">
        <v>1619</v>
      </c>
      <c r="C2422" s="29"/>
      <c r="D2422" s="77"/>
      <c r="E2422" s="31"/>
      <c r="F2422" s="31"/>
      <c r="G2422" s="31"/>
      <c r="H2422" s="31"/>
      <c r="I2422" s="32"/>
      <c r="J2422" s="4"/>
      <c r="K2422" s="46"/>
      <c r="L2422" s="34" t="str">
        <f aca="false">IF(ISBLANK(K2422),"a","b")</f>
        <v>a</v>
      </c>
      <c r="M2422" s="34" t="str">
        <f aca="false">IF(ISBLANK(B2422),"",IF(L2422="b",K2422,IF(L2422="a","")))</f>
        <v/>
      </c>
      <c r="N2422" s="35" t="n">
        <f aca="false">IF(ISBLANK(B2422),"",IF( ISBLANK(K2422), , IF( ISBLANK(O2422), 1,) ))</f>
        <v>0</v>
      </c>
      <c r="O2422" s="44"/>
      <c r="P2422" s="37" t="str">
        <f aca="false">IF(ISBLANK(O2422),"a","b")</f>
        <v>a</v>
      </c>
      <c r="Q2422" s="34" t="str">
        <f aca="false">IF(ISBLANK(B2422),"",IF(P2422="b",O2422,IF(P2422="a","")))</f>
        <v/>
      </c>
      <c r="R2422" s="35" t="n">
        <f aca="false">IF(ISBLANK(B2422),"",IF( ISBLANK(O2422), , 1))</f>
        <v>0</v>
      </c>
      <c r="S2422" s="38" t="str">
        <f aca="true">IF(ISBLANK(B2422),"",IF( ISBLANK(K2422), "" , IF( ISBLANK(O2422), (TODAY()-K2422)/365, (O2422-K2422)/365)) )</f>
        <v/>
      </c>
      <c r="T2422" s="38" t="str">
        <f aca="false">IF(ISBLANK(B2422),"",IF( ISBLANK(K2422), "" , IF( ISBLANK(O2422), ($Z$41-K2422)/365, (O2422-K2422)/365)) )</f>
        <v/>
      </c>
      <c r="U2422" s="38" t="str">
        <f aca="true">IF(ISBLANK(B2422),"",IF( ISBLANK(O2422), "", (TODAY()-O2422)/365))</f>
        <v/>
      </c>
      <c r="V2422" s="38" t="str">
        <f aca="false">IF(ISBLANK(B2422),"",IF( ISBLANK(O2422), "", ($Z$41-O2422)/365))</f>
        <v/>
      </c>
    </row>
    <row r="2423" customFormat="false" ht="15" hidden="false" customHeight="false" outlineLevel="0" collapsed="false">
      <c r="A2423" s="1" t="n">
        <v>2427</v>
      </c>
      <c r="B2423" s="28" t="n">
        <v>1620</v>
      </c>
      <c r="C2423" s="29"/>
      <c r="D2423" s="77"/>
      <c r="E2423" s="31"/>
      <c r="F2423" s="31"/>
      <c r="G2423" s="31"/>
      <c r="H2423" s="31"/>
      <c r="I2423" s="32"/>
      <c r="J2423" s="4"/>
      <c r="K2423" s="46"/>
      <c r="L2423" s="34" t="str">
        <f aca="false">IF(ISBLANK(K2423),"a","b")</f>
        <v>a</v>
      </c>
      <c r="M2423" s="34" t="str">
        <f aca="false">IF(ISBLANK(B2423),"",IF(L2423="b",K2423,IF(L2423="a","")))</f>
        <v/>
      </c>
      <c r="N2423" s="35" t="n">
        <f aca="false">IF(ISBLANK(B2423),"",IF( ISBLANK(K2423), , IF( ISBLANK(O2423), 1,) ))</f>
        <v>0</v>
      </c>
      <c r="O2423" s="44"/>
      <c r="P2423" s="37" t="str">
        <f aca="false">IF(ISBLANK(O2423),"a","b")</f>
        <v>a</v>
      </c>
      <c r="Q2423" s="34" t="str">
        <f aca="false">IF(ISBLANK(B2423),"",IF(P2423="b",O2423,IF(P2423="a","")))</f>
        <v/>
      </c>
      <c r="R2423" s="35" t="n">
        <f aca="false">IF(ISBLANK(B2423),"",IF( ISBLANK(O2423), , 1))</f>
        <v>0</v>
      </c>
      <c r="S2423" s="38" t="str">
        <f aca="true">IF(ISBLANK(B2423),"",IF( ISBLANK(K2423), "" , IF( ISBLANK(O2423), (TODAY()-K2423)/365, (O2423-K2423)/365)) )</f>
        <v/>
      </c>
      <c r="T2423" s="38" t="str">
        <f aca="false">IF(ISBLANK(B2423),"",IF( ISBLANK(K2423), "" , IF( ISBLANK(O2423), ($Z$41-K2423)/365, (O2423-K2423)/365)) )</f>
        <v/>
      </c>
      <c r="U2423" s="38" t="str">
        <f aca="true">IF(ISBLANK(B2423),"",IF( ISBLANK(O2423), "", (TODAY()-O2423)/365))</f>
        <v/>
      </c>
      <c r="V2423" s="38" t="str">
        <f aca="false">IF(ISBLANK(B2423),"",IF( ISBLANK(O2423), "", ($Z$41-O2423)/365))</f>
        <v/>
      </c>
    </row>
    <row r="2424" customFormat="false" ht="15" hidden="false" customHeight="false" outlineLevel="0" collapsed="false">
      <c r="A2424" s="1" t="n">
        <v>2428</v>
      </c>
      <c r="B2424" s="28" t="n">
        <v>1621</v>
      </c>
      <c r="C2424" s="29"/>
      <c r="D2424" s="77"/>
      <c r="E2424" s="31"/>
      <c r="F2424" s="31"/>
      <c r="G2424" s="31"/>
      <c r="H2424" s="31"/>
      <c r="I2424" s="32"/>
      <c r="J2424" s="4"/>
      <c r="K2424" s="46"/>
      <c r="L2424" s="34" t="str">
        <f aca="false">IF(ISBLANK(K2424),"a","b")</f>
        <v>a</v>
      </c>
      <c r="M2424" s="34" t="str">
        <f aca="false">IF(ISBLANK(B2424),"",IF(L2424="b",K2424,IF(L2424="a","")))</f>
        <v/>
      </c>
      <c r="N2424" s="35" t="n">
        <f aca="false">IF(ISBLANK(B2424),"",IF( ISBLANK(K2424), , IF( ISBLANK(O2424), 1,) ))</f>
        <v>0</v>
      </c>
      <c r="O2424" s="44"/>
      <c r="P2424" s="37" t="str">
        <f aca="false">IF(ISBLANK(O2424),"a","b")</f>
        <v>a</v>
      </c>
      <c r="Q2424" s="34" t="str">
        <f aca="false">IF(ISBLANK(B2424),"",IF(P2424="b",O2424,IF(P2424="a","")))</f>
        <v/>
      </c>
      <c r="R2424" s="35" t="n">
        <f aca="false">IF(ISBLANK(B2424),"",IF( ISBLANK(O2424), , 1))</f>
        <v>0</v>
      </c>
      <c r="S2424" s="38" t="str">
        <f aca="true">IF(ISBLANK(B2424),"",IF( ISBLANK(K2424), "" , IF( ISBLANK(O2424), (TODAY()-K2424)/365, (O2424-K2424)/365)) )</f>
        <v/>
      </c>
      <c r="T2424" s="38" t="str">
        <f aca="false">IF(ISBLANK(B2424),"",IF( ISBLANK(K2424), "" , IF( ISBLANK(O2424), ($Z$41-K2424)/365, (O2424-K2424)/365)) )</f>
        <v/>
      </c>
      <c r="U2424" s="38" t="str">
        <f aca="true">IF(ISBLANK(B2424),"",IF( ISBLANK(O2424), "", (TODAY()-O2424)/365))</f>
        <v/>
      </c>
      <c r="V2424" s="38" t="str">
        <f aca="false">IF(ISBLANK(B2424),"",IF( ISBLANK(O2424), "", ($Z$41-O2424)/365))</f>
        <v/>
      </c>
    </row>
    <row r="2425" customFormat="false" ht="15" hidden="false" customHeight="false" outlineLevel="0" collapsed="false">
      <c r="A2425" s="1" t="n">
        <v>2429</v>
      </c>
      <c r="B2425" s="28" t="n">
        <v>1622</v>
      </c>
      <c r="C2425" s="29"/>
      <c r="D2425" s="77"/>
      <c r="E2425" s="31"/>
      <c r="F2425" s="31"/>
      <c r="G2425" s="31"/>
      <c r="H2425" s="31"/>
      <c r="I2425" s="32"/>
      <c r="J2425" s="4"/>
      <c r="K2425" s="46"/>
      <c r="L2425" s="34" t="str">
        <f aca="false">IF(ISBLANK(K2425),"a","b")</f>
        <v>a</v>
      </c>
      <c r="M2425" s="34" t="str">
        <f aca="false">IF(ISBLANK(B2425),"",IF(L2425="b",K2425,IF(L2425="a","")))</f>
        <v/>
      </c>
      <c r="N2425" s="35" t="n">
        <f aca="false">IF(ISBLANK(B2425),"",IF( ISBLANK(K2425), , IF( ISBLANK(O2425), 1,) ))</f>
        <v>0</v>
      </c>
      <c r="O2425" s="44"/>
      <c r="P2425" s="37" t="str">
        <f aca="false">IF(ISBLANK(O2425),"a","b")</f>
        <v>a</v>
      </c>
      <c r="Q2425" s="34" t="str">
        <f aca="false">IF(ISBLANK(B2425),"",IF(P2425="b",O2425,IF(P2425="a","")))</f>
        <v/>
      </c>
      <c r="R2425" s="35" t="n">
        <f aca="false">IF(ISBLANK(B2425),"",IF( ISBLANK(O2425), , 1))</f>
        <v>0</v>
      </c>
      <c r="S2425" s="38" t="str">
        <f aca="true">IF(ISBLANK(B2425),"",IF( ISBLANK(K2425), "" , IF( ISBLANK(O2425), (TODAY()-K2425)/365, (O2425-K2425)/365)) )</f>
        <v/>
      </c>
      <c r="T2425" s="38" t="str">
        <f aca="false">IF(ISBLANK(B2425),"",IF( ISBLANK(K2425), "" , IF( ISBLANK(O2425), ($Z$41-K2425)/365, (O2425-K2425)/365)) )</f>
        <v/>
      </c>
      <c r="U2425" s="38" t="str">
        <f aca="true">IF(ISBLANK(B2425),"",IF( ISBLANK(O2425), "", (TODAY()-O2425)/365))</f>
        <v/>
      </c>
      <c r="V2425" s="38" t="str">
        <f aca="false">IF(ISBLANK(B2425),"",IF( ISBLANK(O2425), "", ($Z$41-O2425)/365))</f>
        <v/>
      </c>
    </row>
    <row r="2426" customFormat="false" ht="15" hidden="false" customHeight="false" outlineLevel="0" collapsed="false">
      <c r="A2426" s="1" t="n">
        <v>2430</v>
      </c>
      <c r="B2426" s="28" t="n">
        <v>1623</v>
      </c>
      <c r="C2426" s="29"/>
      <c r="D2426" s="77"/>
      <c r="E2426" s="31"/>
      <c r="F2426" s="31"/>
      <c r="G2426" s="31"/>
      <c r="H2426" s="31"/>
      <c r="I2426" s="32"/>
      <c r="J2426" s="4"/>
      <c r="K2426" s="46"/>
      <c r="L2426" s="34" t="str">
        <f aca="false">IF(ISBLANK(K2426),"a","b")</f>
        <v>a</v>
      </c>
      <c r="M2426" s="34" t="str">
        <f aca="false">IF(ISBLANK(B2426),"",IF(L2426="b",K2426,IF(L2426="a","")))</f>
        <v/>
      </c>
      <c r="N2426" s="35" t="n">
        <f aca="false">IF(ISBLANK(B2426),"",IF( ISBLANK(K2426), , IF( ISBLANK(O2426), 1,) ))</f>
        <v>0</v>
      </c>
      <c r="O2426" s="44"/>
      <c r="P2426" s="37" t="str">
        <f aca="false">IF(ISBLANK(O2426),"a","b")</f>
        <v>a</v>
      </c>
      <c r="Q2426" s="34" t="str">
        <f aca="false">IF(ISBLANK(B2426),"",IF(P2426="b",O2426,IF(P2426="a","")))</f>
        <v/>
      </c>
      <c r="R2426" s="35" t="n">
        <f aca="false">IF(ISBLANK(B2426),"",IF( ISBLANK(O2426), , 1))</f>
        <v>0</v>
      </c>
      <c r="S2426" s="38" t="str">
        <f aca="true">IF(ISBLANK(B2426),"",IF( ISBLANK(K2426), "" , IF( ISBLANK(O2426), (TODAY()-K2426)/365, (O2426-K2426)/365)) )</f>
        <v/>
      </c>
      <c r="T2426" s="38" t="str">
        <f aca="false">IF(ISBLANK(B2426),"",IF( ISBLANK(K2426), "" , IF( ISBLANK(O2426), ($Z$41-K2426)/365, (O2426-K2426)/365)) )</f>
        <v/>
      </c>
      <c r="U2426" s="38" t="str">
        <f aca="true">IF(ISBLANK(B2426),"",IF( ISBLANK(O2426), "", (TODAY()-O2426)/365))</f>
        <v/>
      </c>
      <c r="V2426" s="38" t="str">
        <f aca="false">IF(ISBLANK(B2426),"",IF( ISBLANK(O2426), "", ($Z$41-O2426)/365))</f>
        <v/>
      </c>
    </row>
    <row r="2427" customFormat="false" ht="15" hidden="false" customHeight="false" outlineLevel="0" collapsed="false">
      <c r="A2427" s="1" t="n">
        <v>2431</v>
      </c>
      <c r="B2427" s="28" t="n">
        <v>1624</v>
      </c>
      <c r="C2427" s="29"/>
      <c r="D2427" s="77"/>
      <c r="E2427" s="31"/>
      <c r="F2427" s="31"/>
      <c r="G2427" s="31"/>
      <c r="H2427" s="31"/>
      <c r="I2427" s="32"/>
      <c r="J2427" s="4"/>
      <c r="K2427" s="46"/>
      <c r="L2427" s="34" t="str">
        <f aca="false">IF(ISBLANK(K2427),"a","b")</f>
        <v>a</v>
      </c>
      <c r="M2427" s="34" t="str">
        <f aca="false">IF(ISBLANK(B2427),"",IF(L2427="b",K2427,IF(L2427="a","")))</f>
        <v/>
      </c>
      <c r="N2427" s="35" t="n">
        <f aca="false">IF(ISBLANK(B2427),"",IF( ISBLANK(K2427), , IF( ISBLANK(O2427), 1,) ))</f>
        <v>0</v>
      </c>
      <c r="O2427" s="44"/>
      <c r="P2427" s="37" t="str">
        <f aca="false">IF(ISBLANK(O2427),"a","b")</f>
        <v>a</v>
      </c>
      <c r="Q2427" s="34" t="str">
        <f aca="false">IF(ISBLANK(B2427),"",IF(P2427="b",O2427,IF(P2427="a","")))</f>
        <v/>
      </c>
      <c r="R2427" s="35" t="n">
        <f aca="false">IF(ISBLANK(B2427),"",IF( ISBLANK(O2427), , 1))</f>
        <v>0</v>
      </c>
      <c r="S2427" s="38" t="str">
        <f aca="true">IF(ISBLANK(B2427),"",IF( ISBLANK(K2427), "" , IF( ISBLANK(O2427), (TODAY()-K2427)/365, (O2427-K2427)/365)) )</f>
        <v/>
      </c>
      <c r="T2427" s="38" t="str">
        <f aca="false">IF(ISBLANK(B2427),"",IF( ISBLANK(K2427), "" , IF( ISBLANK(O2427), ($Z$41-K2427)/365, (O2427-K2427)/365)) )</f>
        <v/>
      </c>
      <c r="U2427" s="38" t="str">
        <f aca="true">IF(ISBLANK(B2427),"",IF( ISBLANK(O2427), "", (TODAY()-O2427)/365))</f>
        <v/>
      </c>
      <c r="V2427" s="38" t="str">
        <f aca="false">IF(ISBLANK(B2427),"",IF( ISBLANK(O2427), "", ($Z$41-O2427)/365))</f>
        <v/>
      </c>
    </row>
    <row r="2428" customFormat="false" ht="15" hidden="false" customHeight="false" outlineLevel="0" collapsed="false">
      <c r="A2428" s="1" t="n">
        <v>2432</v>
      </c>
      <c r="B2428" s="28" t="n">
        <v>1625</v>
      </c>
      <c r="C2428" s="29"/>
      <c r="D2428" s="77"/>
      <c r="E2428" s="31"/>
      <c r="F2428" s="31"/>
      <c r="G2428" s="31"/>
      <c r="H2428" s="31"/>
      <c r="I2428" s="32"/>
      <c r="J2428" s="4"/>
      <c r="K2428" s="46"/>
      <c r="L2428" s="34" t="str">
        <f aca="false">IF(ISBLANK(K2428),"a","b")</f>
        <v>a</v>
      </c>
      <c r="M2428" s="34" t="str">
        <f aca="false">IF(ISBLANK(B2428),"",IF(L2428="b",K2428,IF(L2428="a","")))</f>
        <v/>
      </c>
      <c r="N2428" s="35" t="n">
        <f aca="false">IF(ISBLANK(B2428),"",IF( ISBLANK(K2428), , IF( ISBLANK(O2428), 1,) ))</f>
        <v>0</v>
      </c>
      <c r="O2428" s="44"/>
      <c r="P2428" s="37" t="str">
        <f aca="false">IF(ISBLANK(O2428),"a","b")</f>
        <v>a</v>
      </c>
      <c r="Q2428" s="34" t="str">
        <f aca="false">IF(ISBLANK(B2428),"",IF(P2428="b",O2428,IF(P2428="a","")))</f>
        <v/>
      </c>
      <c r="R2428" s="35" t="n">
        <f aca="false">IF(ISBLANK(B2428),"",IF( ISBLANK(O2428), , 1))</f>
        <v>0</v>
      </c>
      <c r="S2428" s="38" t="str">
        <f aca="true">IF(ISBLANK(B2428),"",IF( ISBLANK(K2428), "" , IF( ISBLANK(O2428), (TODAY()-K2428)/365, (O2428-K2428)/365)) )</f>
        <v/>
      </c>
      <c r="T2428" s="38" t="str">
        <f aca="false">IF(ISBLANK(B2428),"",IF( ISBLANK(K2428), "" , IF( ISBLANK(O2428), ($Z$41-K2428)/365, (O2428-K2428)/365)) )</f>
        <v/>
      </c>
      <c r="U2428" s="38" t="str">
        <f aca="true">IF(ISBLANK(B2428),"",IF( ISBLANK(O2428), "", (TODAY()-O2428)/365))</f>
        <v/>
      </c>
      <c r="V2428" s="38" t="str">
        <f aca="false">IF(ISBLANK(B2428),"",IF( ISBLANK(O2428), "", ($Z$41-O2428)/365))</f>
        <v/>
      </c>
    </row>
    <row r="2429" customFormat="false" ht="15" hidden="false" customHeight="false" outlineLevel="0" collapsed="false">
      <c r="A2429" s="1" t="n">
        <v>2433</v>
      </c>
      <c r="B2429" s="28" t="n">
        <v>1626</v>
      </c>
      <c r="C2429" s="29"/>
      <c r="D2429" s="77"/>
      <c r="E2429" s="31"/>
      <c r="F2429" s="31"/>
      <c r="G2429" s="31"/>
      <c r="H2429" s="31"/>
      <c r="I2429" s="32"/>
      <c r="J2429" s="4"/>
      <c r="K2429" s="46"/>
      <c r="L2429" s="34" t="str">
        <f aca="false">IF(ISBLANK(K2429),"a","b")</f>
        <v>a</v>
      </c>
      <c r="M2429" s="34" t="str">
        <f aca="false">IF(ISBLANK(B2429),"",IF(L2429="b",K2429,IF(L2429="a","")))</f>
        <v/>
      </c>
      <c r="N2429" s="35" t="n">
        <f aca="false">IF(ISBLANK(B2429),"",IF( ISBLANK(K2429), , IF( ISBLANK(O2429), 1,) ))</f>
        <v>0</v>
      </c>
      <c r="O2429" s="44"/>
      <c r="P2429" s="37" t="str">
        <f aca="false">IF(ISBLANK(O2429),"a","b")</f>
        <v>a</v>
      </c>
      <c r="Q2429" s="34" t="str">
        <f aca="false">IF(ISBLANK(B2429),"",IF(P2429="b",O2429,IF(P2429="a","")))</f>
        <v/>
      </c>
      <c r="R2429" s="35" t="n">
        <f aca="false">IF(ISBLANK(B2429),"",IF( ISBLANK(O2429), , 1))</f>
        <v>0</v>
      </c>
      <c r="S2429" s="38" t="str">
        <f aca="true">IF(ISBLANK(B2429),"",IF( ISBLANK(K2429), "" , IF( ISBLANK(O2429), (TODAY()-K2429)/365, (O2429-K2429)/365)) )</f>
        <v/>
      </c>
      <c r="T2429" s="38" t="str">
        <f aca="false">IF(ISBLANK(B2429),"",IF( ISBLANK(K2429), "" , IF( ISBLANK(O2429), ($Z$41-K2429)/365, (O2429-K2429)/365)) )</f>
        <v/>
      </c>
      <c r="U2429" s="38" t="str">
        <f aca="true">IF(ISBLANK(B2429),"",IF( ISBLANK(O2429), "", (TODAY()-O2429)/365))</f>
        <v/>
      </c>
      <c r="V2429" s="38" t="str">
        <f aca="false">IF(ISBLANK(B2429),"",IF( ISBLANK(O2429), "", ($Z$41-O2429)/365))</f>
        <v/>
      </c>
    </row>
    <row r="2430" customFormat="false" ht="15" hidden="false" customHeight="false" outlineLevel="0" collapsed="false">
      <c r="A2430" s="1" t="n">
        <v>2434</v>
      </c>
      <c r="B2430" s="28" t="n">
        <v>1627</v>
      </c>
      <c r="C2430" s="29"/>
      <c r="D2430" s="77"/>
      <c r="E2430" s="31"/>
      <c r="F2430" s="31"/>
      <c r="G2430" s="31"/>
      <c r="H2430" s="31"/>
      <c r="I2430" s="32"/>
      <c r="J2430" s="4"/>
      <c r="K2430" s="46"/>
      <c r="L2430" s="34" t="str">
        <f aca="false">IF(ISBLANK(K2430),"a","b")</f>
        <v>a</v>
      </c>
      <c r="M2430" s="34" t="str">
        <f aca="false">IF(ISBLANK(B2430),"",IF(L2430="b",K2430,IF(L2430="a","")))</f>
        <v/>
      </c>
      <c r="N2430" s="35" t="n">
        <f aca="false">IF(ISBLANK(B2430),"",IF( ISBLANK(K2430), , IF( ISBLANK(O2430), 1,) ))</f>
        <v>0</v>
      </c>
      <c r="O2430" s="44"/>
      <c r="P2430" s="37" t="str">
        <f aca="false">IF(ISBLANK(O2430),"a","b")</f>
        <v>a</v>
      </c>
      <c r="Q2430" s="34" t="str">
        <f aca="false">IF(ISBLANK(B2430),"",IF(P2430="b",O2430,IF(P2430="a","")))</f>
        <v/>
      </c>
      <c r="R2430" s="35" t="n">
        <f aca="false">IF(ISBLANK(B2430),"",IF( ISBLANK(O2430), , 1))</f>
        <v>0</v>
      </c>
      <c r="S2430" s="38" t="str">
        <f aca="true">IF(ISBLANK(B2430),"",IF( ISBLANK(K2430), "" , IF( ISBLANK(O2430), (TODAY()-K2430)/365, (O2430-K2430)/365)) )</f>
        <v/>
      </c>
      <c r="T2430" s="38" t="str">
        <f aca="false">IF(ISBLANK(B2430),"",IF( ISBLANK(K2430), "" , IF( ISBLANK(O2430), ($Z$41-K2430)/365, (O2430-K2430)/365)) )</f>
        <v/>
      </c>
      <c r="U2430" s="38" t="str">
        <f aca="true">IF(ISBLANK(B2430),"",IF( ISBLANK(O2430), "", (TODAY()-O2430)/365))</f>
        <v/>
      </c>
      <c r="V2430" s="38" t="str">
        <f aca="false">IF(ISBLANK(B2430),"",IF( ISBLANK(O2430), "", ($Z$41-O2430)/365))</f>
        <v/>
      </c>
    </row>
    <row r="2431" customFormat="false" ht="15" hidden="false" customHeight="false" outlineLevel="0" collapsed="false">
      <c r="A2431" s="1" t="n">
        <v>2435</v>
      </c>
      <c r="B2431" s="28" t="n">
        <v>1628</v>
      </c>
      <c r="C2431" s="29"/>
      <c r="D2431" s="77"/>
      <c r="E2431" s="31"/>
      <c r="F2431" s="31"/>
      <c r="G2431" s="31"/>
      <c r="H2431" s="31"/>
      <c r="I2431" s="32"/>
      <c r="J2431" s="4"/>
      <c r="K2431" s="46"/>
      <c r="L2431" s="34" t="str">
        <f aca="false">IF(ISBLANK(K2431),"a","b")</f>
        <v>a</v>
      </c>
      <c r="M2431" s="34" t="str">
        <f aca="false">IF(ISBLANK(B2431),"",IF(L2431="b",K2431,IF(L2431="a","")))</f>
        <v/>
      </c>
      <c r="N2431" s="35" t="n">
        <f aca="false">IF(ISBLANK(B2431),"",IF( ISBLANK(K2431), , IF( ISBLANK(O2431), 1,) ))</f>
        <v>0</v>
      </c>
      <c r="O2431" s="44"/>
      <c r="P2431" s="37" t="str">
        <f aca="false">IF(ISBLANK(O2431),"a","b")</f>
        <v>a</v>
      </c>
      <c r="Q2431" s="34" t="str">
        <f aca="false">IF(ISBLANK(B2431),"",IF(P2431="b",O2431,IF(P2431="a","")))</f>
        <v/>
      </c>
      <c r="R2431" s="35" t="n">
        <f aca="false">IF(ISBLANK(B2431),"",IF( ISBLANK(O2431), , 1))</f>
        <v>0</v>
      </c>
      <c r="S2431" s="38" t="str">
        <f aca="true">IF(ISBLANK(B2431),"",IF( ISBLANK(K2431), "" , IF( ISBLANK(O2431), (TODAY()-K2431)/365, (O2431-K2431)/365)) )</f>
        <v/>
      </c>
      <c r="T2431" s="38" t="str">
        <f aca="false">IF(ISBLANK(B2431),"",IF( ISBLANK(K2431), "" , IF( ISBLANK(O2431), ($Z$41-K2431)/365, (O2431-K2431)/365)) )</f>
        <v/>
      </c>
      <c r="U2431" s="38" t="str">
        <f aca="true">IF(ISBLANK(B2431),"",IF( ISBLANK(O2431), "", (TODAY()-O2431)/365))</f>
        <v/>
      </c>
      <c r="V2431" s="38" t="str">
        <f aca="false">IF(ISBLANK(B2431),"",IF( ISBLANK(O2431), "", ($Z$41-O2431)/365))</f>
        <v/>
      </c>
    </row>
    <row r="2432" customFormat="false" ht="15" hidden="false" customHeight="false" outlineLevel="0" collapsed="false">
      <c r="A2432" s="1" t="n">
        <v>2436</v>
      </c>
      <c r="B2432" s="28" t="n">
        <v>1629</v>
      </c>
      <c r="C2432" s="29"/>
      <c r="D2432" s="77"/>
      <c r="E2432" s="31"/>
      <c r="F2432" s="31"/>
      <c r="G2432" s="31"/>
      <c r="H2432" s="31"/>
      <c r="I2432" s="32"/>
      <c r="J2432" s="4"/>
      <c r="K2432" s="46"/>
      <c r="L2432" s="34" t="str">
        <f aca="false">IF(ISBLANK(K2432),"a","b")</f>
        <v>a</v>
      </c>
      <c r="M2432" s="34" t="str">
        <f aca="false">IF(ISBLANK(B2432),"",IF(L2432="b",K2432,IF(L2432="a","")))</f>
        <v/>
      </c>
      <c r="N2432" s="35" t="n">
        <f aca="false">IF(ISBLANK(B2432),"",IF( ISBLANK(K2432), , IF( ISBLANK(O2432), 1,) ))</f>
        <v>0</v>
      </c>
      <c r="O2432" s="44"/>
      <c r="P2432" s="37" t="str">
        <f aca="false">IF(ISBLANK(O2432),"a","b")</f>
        <v>a</v>
      </c>
      <c r="Q2432" s="34" t="str">
        <f aca="false">IF(ISBLANK(B2432),"",IF(P2432="b",O2432,IF(P2432="a","")))</f>
        <v/>
      </c>
      <c r="R2432" s="35" t="n">
        <f aca="false">IF(ISBLANK(B2432),"",IF( ISBLANK(O2432), , 1))</f>
        <v>0</v>
      </c>
      <c r="S2432" s="38" t="str">
        <f aca="true">IF(ISBLANK(B2432),"",IF( ISBLANK(K2432), "" , IF( ISBLANK(O2432), (TODAY()-K2432)/365, (O2432-K2432)/365)) )</f>
        <v/>
      </c>
      <c r="T2432" s="38" t="str">
        <f aca="false">IF(ISBLANK(B2432),"",IF( ISBLANK(K2432), "" , IF( ISBLANK(O2432), ($Z$41-K2432)/365, (O2432-K2432)/365)) )</f>
        <v/>
      </c>
      <c r="U2432" s="38" t="str">
        <f aca="true">IF(ISBLANK(B2432),"",IF( ISBLANK(O2432), "", (TODAY()-O2432)/365))</f>
        <v/>
      </c>
      <c r="V2432" s="38" t="str">
        <f aca="false">IF(ISBLANK(B2432),"",IF( ISBLANK(O2432), "", ($Z$41-O2432)/365))</f>
        <v/>
      </c>
    </row>
    <row r="2433" customFormat="false" ht="15" hidden="false" customHeight="false" outlineLevel="0" collapsed="false">
      <c r="A2433" s="1" t="n">
        <v>2437</v>
      </c>
      <c r="B2433" s="28" t="n">
        <v>1630</v>
      </c>
      <c r="C2433" s="29"/>
      <c r="D2433" s="77"/>
      <c r="E2433" s="31"/>
      <c r="F2433" s="31"/>
      <c r="G2433" s="31"/>
      <c r="H2433" s="31"/>
      <c r="I2433" s="32"/>
      <c r="J2433" s="4"/>
      <c r="K2433" s="46"/>
      <c r="L2433" s="34" t="str">
        <f aca="false">IF(ISBLANK(K2433),"a","b")</f>
        <v>a</v>
      </c>
      <c r="M2433" s="34" t="str">
        <f aca="false">IF(ISBLANK(B2433),"",IF(L2433="b",K2433,IF(L2433="a","")))</f>
        <v/>
      </c>
      <c r="N2433" s="35" t="n">
        <f aca="false">IF(ISBLANK(B2433),"",IF( ISBLANK(K2433), , IF( ISBLANK(O2433), 1,) ))</f>
        <v>0</v>
      </c>
      <c r="O2433" s="44"/>
      <c r="P2433" s="37" t="str">
        <f aca="false">IF(ISBLANK(O2433),"a","b")</f>
        <v>a</v>
      </c>
      <c r="Q2433" s="34" t="str">
        <f aca="false">IF(ISBLANK(B2433),"",IF(P2433="b",O2433,IF(P2433="a","")))</f>
        <v/>
      </c>
      <c r="R2433" s="35" t="n">
        <f aca="false">IF(ISBLANK(B2433),"",IF( ISBLANK(O2433), , 1))</f>
        <v>0</v>
      </c>
      <c r="S2433" s="38" t="str">
        <f aca="true">IF(ISBLANK(B2433),"",IF( ISBLANK(K2433), "" , IF( ISBLANK(O2433), (TODAY()-K2433)/365, (O2433-K2433)/365)) )</f>
        <v/>
      </c>
      <c r="T2433" s="38" t="str">
        <f aca="false">IF(ISBLANK(B2433),"",IF( ISBLANK(K2433), "" , IF( ISBLANK(O2433), ($Z$41-K2433)/365, (O2433-K2433)/365)) )</f>
        <v/>
      </c>
      <c r="U2433" s="38" t="str">
        <f aca="true">IF(ISBLANK(B2433),"",IF( ISBLANK(O2433), "", (TODAY()-O2433)/365))</f>
        <v/>
      </c>
      <c r="V2433" s="38" t="str">
        <f aca="false">IF(ISBLANK(B2433),"",IF( ISBLANK(O2433), "", ($Z$41-O2433)/365))</f>
        <v/>
      </c>
    </row>
    <row r="2434" customFormat="false" ht="15" hidden="false" customHeight="false" outlineLevel="0" collapsed="false">
      <c r="A2434" s="1" t="n">
        <v>2438</v>
      </c>
      <c r="B2434" s="28" t="n">
        <v>1631</v>
      </c>
      <c r="C2434" s="29"/>
      <c r="D2434" s="77"/>
      <c r="E2434" s="31"/>
      <c r="F2434" s="31"/>
      <c r="G2434" s="31"/>
      <c r="H2434" s="31"/>
      <c r="I2434" s="32"/>
      <c r="J2434" s="4"/>
      <c r="K2434" s="46"/>
      <c r="L2434" s="34" t="str">
        <f aca="false">IF(ISBLANK(K2434),"a","b")</f>
        <v>a</v>
      </c>
      <c r="M2434" s="34" t="str">
        <f aca="false">IF(ISBLANK(B2434),"",IF(L2434="b",K2434,IF(L2434="a","")))</f>
        <v/>
      </c>
      <c r="N2434" s="35" t="n">
        <f aca="false">IF(ISBLANK(B2434),"",IF( ISBLANK(K2434), , IF( ISBLANK(O2434), 1,) ))</f>
        <v>0</v>
      </c>
      <c r="O2434" s="44"/>
      <c r="P2434" s="37" t="str">
        <f aca="false">IF(ISBLANK(O2434),"a","b")</f>
        <v>a</v>
      </c>
      <c r="Q2434" s="34" t="str">
        <f aca="false">IF(ISBLANK(B2434),"",IF(P2434="b",O2434,IF(P2434="a","")))</f>
        <v/>
      </c>
      <c r="R2434" s="35" t="n">
        <f aca="false">IF(ISBLANK(B2434),"",IF( ISBLANK(O2434), , 1))</f>
        <v>0</v>
      </c>
      <c r="S2434" s="38" t="str">
        <f aca="true">IF(ISBLANK(B2434),"",IF( ISBLANK(K2434), "" , IF( ISBLANK(O2434), (TODAY()-K2434)/365, (O2434-K2434)/365)) )</f>
        <v/>
      </c>
      <c r="T2434" s="38" t="str">
        <f aca="false">IF(ISBLANK(B2434),"",IF( ISBLANK(K2434), "" , IF( ISBLANK(O2434), ($Z$41-K2434)/365, (O2434-K2434)/365)) )</f>
        <v/>
      </c>
      <c r="U2434" s="38" t="str">
        <f aca="true">IF(ISBLANK(B2434),"",IF( ISBLANK(O2434), "", (TODAY()-O2434)/365))</f>
        <v/>
      </c>
      <c r="V2434" s="38" t="str">
        <f aca="false">IF(ISBLANK(B2434),"",IF( ISBLANK(O2434), "", ($Z$41-O2434)/365))</f>
        <v/>
      </c>
    </row>
    <row r="2435" customFormat="false" ht="15" hidden="false" customHeight="false" outlineLevel="0" collapsed="false">
      <c r="A2435" s="1" t="n">
        <v>2439</v>
      </c>
      <c r="B2435" s="28" t="n">
        <v>1632</v>
      </c>
      <c r="C2435" s="29"/>
      <c r="D2435" s="77"/>
      <c r="E2435" s="31"/>
      <c r="F2435" s="31"/>
      <c r="G2435" s="31"/>
      <c r="H2435" s="31"/>
      <c r="I2435" s="32"/>
      <c r="J2435" s="4"/>
      <c r="K2435" s="46"/>
      <c r="L2435" s="34" t="str">
        <f aca="false">IF(ISBLANK(K2435),"a","b")</f>
        <v>a</v>
      </c>
      <c r="M2435" s="34" t="str">
        <f aca="false">IF(ISBLANK(B2435),"",IF(L2435="b",K2435,IF(L2435="a","")))</f>
        <v/>
      </c>
      <c r="N2435" s="35" t="n">
        <f aca="false">IF(ISBLANK(B2435),"",IF( ISBLANK(K2435), , IF( ISBLANK(O2435), 1,) ))</f>
        <v>0</v>
      </c>
      <c r="O2435" s="44"/>
      <c r="P2435" s="37" t="str">
        <f aca="false">IF(ISBLANK(O2435),"a","b")</f>
        <v>a</v>
      </c>
      <c r="Q2435" s="34" t="str">
        <f aca="false">IF(ISBLANK(B2435),"",IF(P2435="b",O2435,IF(P2435="a","")))</f>
        <v/>
      </c>
      <c r="R2435" s="35" t="n">
        <f aca="false">IF(ISBLANK(B2435),"",IF( ISBLANK(O2435), , 1))</f>
        <v>0</v>
      </c>
      <c r="S2435" s="38" t="str">
        <f aca="true">IF(ISBLANK(B2435),"",IF( ISBLANK(K2435), "" , IF( ISBLANK(O2435), (TODAY()-K2435)/365, (O2435-K2435)/365)) )</f>
        <v/>
      </c>
      <c r="T2435" s="38" t="str">
        <f aca="false">IF(ISBLANK(B2435),"",IF( ISBLANK(K2435), "" , IF( ISBLANK(O2435), ($Z$41-K2435)/365, (O2435-K2435)/365)) )</f>
        <v/>
      </c>
      <c r="U2435" s="38" t="str">
        <f aca="true">IF(ISBLANK(B2435),"",IF( ISBLANK(O2435), "", (TODAY()-O2435)/365))</f>
        <v/>
      </c>
      <c r="V2435" s="38" t="str">
        <f aca="false">IF(ISBLANK(B2435),"",IF( ISBLANK(O2435), "", ($Z$41-O2435)/365))</f>
        <v/>
      </c>
    </row>
    <row r="2436" customFormat="false" ht="15" hidden="false" customHeight="false" outlineLevel="0" collapsed="false">
      <c r="A2436" s="1" t="n">
        <v>2440</v>
      </c>
      <c r="B2436" s="28" t="n">
        <v>1633</v>
      </c>
      <c r="C2436" s="29"/>
      <c r="D2436" s="77"/>
      <c r="E2436" s="31"/>
      <c r="F2436" s="31"/>
      <c r="G2436" s="31"/>
      <c r="H2436" s="31"/>
      <c r="I2436" s="32"/>
      <c r="J2436" s="4"/>
      <c r="K2436" s="46"/>
      <c r="L2436" s="34" t="str">
        <f aca="false">IF(ISBLANK(K2436),"a","b")</f>
        <v>a</v>
      </c>
      <c r="M2436" s="34" t="str">
        <f aca="false">IF(ISBLANK(B2436),"",IF(L2436="b",K2436,IF(L2436="a","")))</f>
        <v/>
      </c>
      <c r="N2436" s="35" t="n">
        <f aca="false">IF(ISBLANK(B2436),"",IF( ISBLANK(K2436), , IF( ISBLANK(O2436), 1,) ))</f>
        <v>0</v>
      </c>
      <c r="O2436" s="44"/>
      <c r="P2436" s="37" t="str">
        <f aca="false">IF(ISBLANK(O2436),"a","b")</f>
        <v>a</v>
      </c>
      <c r="Q2436" s="34" t="str">
        <f aca="false">IF(ISBLANK(B2436),"",IF(P2436="b",O2436,IF(P2436="a","")))</f>
        <v/>
      </c>
      <c r="R2436" s="35" t="n">
        <f aca="false">IF(ISBLANK(B2436),"",IF( ISBLANK(O2436), , 1))</f>
        <v>0</v>
      </c>
      <c r="S2436" s="38" t="str">
        <f aca="true">IF(ISBLANK(B2436),"",IF( ISBLANK(K2436), "" , IF( ISBLANK(O2436), (TODAY()-K2436)/365, (O2436-K2436)/365)) )</f>
        <v/>
      </c>
      <c r="T2436" s="38" t="str">
        <f aca="false">IF(ISBLANK(B2436),"",IF( ISBLANK(K2436), "" , IF( ISBLANK(O2436), ($Z$41-K2436)/365, (O2436-K2436)/365)) )</f>
        <v/>
      </c>
      <c r="U2436" s="38" t="str">
        <f aca="true">IF(ISBLANK(B2436),"",IF( ISBLANK(O2436), "", (TODAY()-O2436)/365))</f>
        <v/>
      </c>
      <c r="V2436" s="38" t="str">
        <f aca="false">IF(ISBLANK(B2436),"",IF( ISBLANK(O2436), "", ($Z$41-O2436)/365))</f>
        <v/>
      </c>
    </row>
    <row r="2437" customFormat="false" ht="15" hidden="false" customHeight="false" outlineLevel="0" collapsed="false">
      <c r="A2437" s="1" t="n">
        <v>2441</v>
      </c>
      <c r="B2437" s="28" t="n">
        <v>1634</v>
      </c>
      <c r="C2437" s="29"/>
      <c r="D2437" s="77"/>
      <c r="E2437" s="31"/>
      <c r="F2437" s="31"/>
      <c r="G2437" s="31"/>
      <c r="H2437" s="31"/>
      <c r="I2437" s="32"/>
      <c r="J2437" s="4"/>
      <c r="K2437" s="46"/>
      <c r="L2437" s="34" t="str">
        <f aca="false">IF(ISBLANK(K2437),"a","b")</f>
        <v>a</v>
      </c>
      <c r="M2437" s="34" t="str">
        <f aca="false">IF(ISBLANK(B2437),"",IF(L2437="b",K2437,IF(L2437="a","")))</f>
        <v/>
      </c>
      <c r="N2437" s="35" t="n">
        <f aca="false">IF(ISBLANK(B2437),"",IF( ISBLANK(K2437), , IF( ISBLANK(O2437), 1,) ))</f>
        <v>0</v>
      </c>
      <c r="O2437" s="44"/>
      <c r="P2437" s="37" t="str">
        <f aca="false">IF(ISBLANK(O2437),"a","b")</f>
        <v>a</v>
      </c>
      <c r="Q2437" s="34" t="str">
        <f aca="false">IF(ISBLANK(B2437),"",IF(P2437="b",O2437,IF(P2437="a","")))</f>
        <v/>
      </c>
      <c r="R2437" s="35" t="n">
        <f aca="false">IF(ISBLANK(B2437),"",IF( ISBLANK(O2437), , 1))</f>
        <v>0</v>
      </c>
      <c r="S2437" s="38" t="str">
        <f aca="true">IF(ISBLANK(B2437),"",IF( ISBLANK(K2437), "" , IF( ISBLANK(O2437), (TODAY()-K2437)/365, (O2437-K2437)/365)) )</f>
        <v/>
      </c>
      <c r="T2437" s="38" t="str">
        <f aca="false">IF(ISBLANK(B2437),"",IF( ISBLANK(K2437), "" , IF( ISBLANK(O2437), ($Z$41-K2437)/365, (O2437-K2437)/365)) )</f>
        <v/>
      </c>
      <c r="U2437" s="38" t="str">
        <f aca="true">IF(ISBLANK(B2437),"",IF( ISBLANK(O2437), "", (TODAY()-O2437)/365))</f>
        <v/>
      </c>
      <c r="V2437" s="38" t="str">
        <f aca="false">IF(ISBLANK(B2437),"",IF( ISBLANK(O2437), "", ($Z$41-O2437)/365))</f>
        <v/>
      </c>
    </row>
    <row r="2438" customFormat="false" ht="15" hidden="false" customHeight="false" outlineLevel="0" collapsed="false">
      <c r="A2438" s="1" t="n">
        <v>2442</v>
      </c>
      <c r="B2438" s="28" t="n">
        <v>1635</v>
      </c>
      <c r="C2438" s="29"/>
      <c r="D2438" s="77"/>
      <c r="E2438" s="31"/>
      <c r="F2438" s="31"/>
      <c r="G2438" s="31"/>
      <c r="H2438" s="31"/>
      <c r="I2438" s="32"/>
      <c r="J2438" s="4"/>
      <c r="K2438" s="46"/>
      <c r="L2438" s="34" t="str">
        <f aca="false">IF(ISBLANK(K2438),"a","b")</f>
        <v>a</v>
      </c>
      <c r="M2438" s="34" t="str">
        <f aca="false">IF(ISBLANK(B2438),"",IF(L2438="b",K2438,IF(L2438="a","")))</f>
        <v/>
      </c>
      <c r="N2438" s="35" t="n">
        <f aca="false">IF(ISBLANK(B2438),"",IF( ISBLANK(K2438), , IF( ISBLANK(O2438), 1,) ))</f>
        <v>0</v>
      </c>
      <c r="O2438" s="44"/>
      <c r="P2438" s="37" t="str">
        <f aca="false">IF(ISBLANK(O2438),"a","b")</f>
        <v>a</v>
      </c>
      <c r="Q2438" s="34" t="str">
        <f aca="false">IF(ISBLANK(B2438),"",IF(P2438="b",O2438,IF(P2438="a","")))</f>
        <v/>
      </c>
      <c r="R2438" s="35" t="n">
        <f aca="false">IF(ISBLANK(B2438),"",IF( ISBLANK(O2438), , 1))</f>
        <v>0</v>
      </c>
      <c r="S2438" s="38" t="str">
        <f aca="true">IF(ISBLANK(B2438),"",IF( ISBLANK(K2438), "" , IF( ISBLANK(O2438), (TODAY()-K2438)/365, (O2438-K2438)/365)) )</f>
        <v/>
      </c>
      <c r="T2438" s="38" t="str">
        <f aca="false">IF(ISBLANK(B2438),"",IF( ISBLANK(K2438), "" , IF( ISBLANK(O2438), ($Z$41-K2438)/365, (O2438-K2438)/365)) )</f>
        <v/>
      </c>
      <c r="U2438" s="38" t="str">
        <f aca="true">IF(ISBLANK(B2438),"",IF( ISBLANK(O2438), "", (TODAY()-O2438)/365))</f>
        <v/>
      </c>
      <c r="V2438" s="38" t="str">
        <f aca="false">IF(ISBLANK(B2438),"",IF( ISBLANK(O2438), "", ($Z$41-O2438)/365))</f>
        <v/>
      </c>
    </row>
    <row r="2439" customFormat="false" ht="15" hidden="false" customHeight="false" outlineLevel="0" collapsed="false">
      <c r="A2439" s="1" t="n">
        <v>2443</v>
      </c>
      <c r="B2439" s="28" t="n">
        <v>1636</v>
      </c>
      <c r="C2439" s="29"/>
      <c r="D2439" s="77"/>
      <c r="E2439" s="31"/>
      <c r="F2439" s="31"/>
      <c r="G2439" s="31"/>
      <c r="H2439" s="31"/>
      <c r="I2439" s="32"/>
      <c r="J2439" s="4"/>
      <c r="K2439" s="46"/>
      <c r="L2439" s="34" t="str">
        <f aca="false">IF(ISBLANK(K2439),"a","b")</f>
        <v>a</v>
      </c>
      <c r="M2439" s="34" t="str">
        <f aca="false">IF(ISBLANK(B2439),"",IF(L2439="b",K2439,IF(L2439="a","")))</f>
        <v/>
      </c>
      <c r="N2439" s="35" t="n">
        <f aca="false">IF(ISBLANK(B2439),"",IF( ISBLANK(K2439), , IF( ISBLANK(O2439), 1,) ))</f>
        <v>0</v>
      </c>
      <c r="O2439" s="44"/>
      <c r="P2439" s="37" t="str">
        <f aca="false">IF(ISBLANK(O2439),"a","b")</f>
        <v>a</v>
      </c>
      <c r="Q2439" s="34" t="str">
        <f aca="false">IF(ISBLANK(B2439),"",IF(P2439="b",O2439,IF(P2439="a","")))</f>
        <v/>
      </c>
      <c r="R2439" s="35" t="n">
        <f aca="false">IF(ISBLANK(B2439),"",IF( ISBLANK(O2439), , 1))</f>
        <v>0</v>
      </c>
      <c r="S2439" s="38" t="str">
        <f aca="true">IF(ISBLANK(B2439),"",IF( ISBLANK(K2439), "" , IF( ISBLANK(O2439), (TODAY()-K2439)/365, (O2439-K2439)/365)) )</f>
        <v/>
      </c>
      <c r="T2439" s="38" t="str">
        <f aca="false">IF(ISBLANK(B2439),"",IF( ISBLANK(K2439), "" , IF( ISBLANK(O2439), ($Z$41-K2439)/365, (O2439-K2439)/365)) )</f>
        <v/>
      </c>
      <c r="U2439" s="38" t="str">
        <f aca="true">IF(ISBLANK(B2439),"",IF( ISBLANK(O2439), "", (TODAY()-O2439)/365))</f>
        <v/>
      </c>
      <c r="V2439" s="38" t="str">
        <f aca="false">IF(ISBLANK(B2439),"",IF( ISBLANK(O2439), "", ($Z$41-O2439)/365))</f>
        <v/>
      </c>
    </row>
    <row r="2440" customFormat="false" ht="15" hidden="false" customHeight="false" outlineLevel="0" collapsed="false">
      <c r="A2440" s="1" t="n">
        <v>2444</v>
      </c>
      <c r="B2440" s="28" t="n">
        <v>1637</v>
      </c>
      <c r="C2440" s="29"/>
      <c r="D2440" s="77"/>
      <c r="E2440" s="31"/>
      <c r="F2440" s="31"/>
      <c r="G2440" s="31"/>
      <c r="H2440" s="31"/>
      <c r="I2440" s="32"/>
      <c r="J2440" s="4"/>
      <c r="K2440" s="46"/>
      <c r="L2440" s="34" t="str">
        <f aca="false">IF(ISBLANK(K2440),"a","b")</f>
        <v>a</v>
      </c>
      <c r="M2440" s="34" t="str">
        <f aca="false">IF(ISBLANK(B2440),"",IF(L2440="b",K2440,IF(L2440="a","")))</f>
        <v/>
      </c>
      <c r="N2440" s="35" t="n">
        <f aca="false">IF(ISBLANK(B2440),"",IF( ISBLANK(K2440), , IF( ISBLANK(O2440), 1,) ))</f>
        <v>0</v>
      </c>
      <c r="O2440" s="44"/>
      <c r="P2440" s="37" t="str">
        <f aca="false">IF(ISBLANK(O2440),"a","b")</f>
        <v>a</v>
      </c>
      <c r="Q2440" s="34" t="str">
        <f aca="false">IF(ISBLANK(B2440),"",IF(P2440="b",O2440,IF(P2440="a","")))</f>
        <v/>
      </c>
      <c r="R2440" s="35" t="n">
        <f aca="false">IF(ISBLANK(B2440),"",IF( ISBLANK(O2440), , 1))</f>
        <v>0</v>
      </c>
      <c r="S2440" s="38" t="str">
        <f aca="true">IF(ISBLANK(B2440),"",IF( ISBLANK(K2440), "" , IF( ISBLANK(O2440), (TODAY()-K2440)/365, (O2440-K2440)/365)) )</f>
        <v/>
      </c>
      <c r="T2440" s="38" t="str">
        <f aca="false">IF(ISBLANK(B2440),"",IF( ISBLANK(K2440), "" , IF( ISBLANK(O2440), ($Z$41-K2440)/365, (O2440-K2440)/365)) )</f>
        <v/>
      </c>
      <c r="U2440" s="38" t="str">
        <f aca="true">IF(ISBLANK(B2440),"",IF( ISBLANK(O2440), "", (TODAY()-O2440)/365))</f>
        <v/>
      </c>
      <c r="V2440" s="38" t="str">
        <f aca="false">IF(ISBLANK(B2440),"",IF( ISBLANK(O2440), "", ($Z$41-O2440)/365))</f>
        <v/>
      </c>
    </row>
    <row r="2441" customFormat="false" ht="15" hidden="false" customHeight="false" outlineLevel="0" collapsed="false">
      <c r="A2441" s="1" t="n">
        <v>2445</v>
      </c>
      <c r="B2441" s="28" t="n">
        <v>1638</v>
      </c>
      <c r="C2441" s="29"/>
      <c r="D2441" s="77"/>
      <c r="E2441" s="31"/>
      <c r="F2441" s="31"/>
      <c r="G2441" s="31"/>
      <c r="H2441" s="31"/>
      <c r="I2441" s="32"/>
      <c r="J2441" s="4"/>
      <c r="K2441" s="46"/>
      <c r="L2441" s="34" t="str">
        <f aca="false">IF(ISBLANK(K2441),"a","b")</f>
        <v>a</v>
      </c>
      <c r="M2441" s="34" t="str">
        <f aca="false">IF(ISBLANK(B2441),"",IF(L2441="b",K2441,IF(L2441="a","")))</f>
        <v/>
      </c>
      <c r="N2441" s="35" t="n">
        <f aca="false">IF(ISBLANK(B2441),"",IF( ISBLANK(K2441), , IF( ISBLANK(O2441), 1,) ))</f>
        <v>0</v>
      </c>
      <c r="O2441" s="44"/>
      <c r="P2441" s="37" t="str">
        <f aca="false">IF(ISBLANK(O2441),"a","b")</f>
        <v>a</v>
      </c>
      <c r="Q2441" s="34" t="str">
        <f aca="false">IF(ISBLANK(B2441),"",IF(P2441="b",O2441,IF(P2441="a","")))</f>
        <v/>
      </c>
      <c r="R2441" s="35" t="n">
        <f aca="false">IF(ISBLANK(B2441),"",IF( ISBLANK(O2441), , 1))</f>
        <v>0</v>
      </c>
      <c r="S2441" s="38" t="str">
        <f aca="true">IF(ISBLANK(B2441),"",IF( ISBLANK(K2441), "" , IF( ISBLANK(O2441), (TODAY()-K2441)/365, (O2441-K2441)/365)) )</f>
        <v/>
      </c>
      <c r="T2441" s="38" t="str">
        <f aca="false">IF(ISBLANK(B2441),"",IF( ISBLANK(K2441), "" , IF( ISBLANK(O2441), ($Z$41-K2441)/365, (O2441-K2441)/365)) )</f>
        <v/>
      </c>
      <c r="U2441" s="38" t="str">
        <f aca="true">IF(ISBLANK(B2441),"",IF( ISBLANK(O2441), "", (TODAY()-O2441)/365))</f>
        <v/>
      </c>
      <c r="V2441" s="38" t="str">
        <f aca="false">IF(ISBLANK(B2441),"",IF( ISBLANK(O2441), "", ($Z$41-O2441)/365))</f>
        <v/>
      </c>
    </row>
    <row r="2442" customFormat="false" ht="15" hidden="false" customHeight="false" outlineLevel="0" collapsed="false">
      <c r="A2442" s="1" t="n">
        <v>2446</v>
      </c>
      <c r="B2442" s="28" t="n">
        <v>1639</v>
      </c>
      <c r="C2442" s="29"/>
      <c r="D2442" s="77"/>
      <c r="E2442" s="31"/>
      <c r="F2442" s="31"/>
      <c r="G2442" s="31"/>
      <c r="H2442" s="31"/>
      <c r="I2442" s="32"/>
      <c r="J2442" s="4"/>
      <c r="K2442" s="46"/>
      <c r="L2442" s="34" t="str">
        <f aca="false">IF(ISBLANK(K2442),"a","b")</f>
        <v>a</v>
      </c>
      <c r="M2442" s="34" t="str">
        <f aca="false">IF(ISBLANK(B2442),"",IF(L2442="b",K2442,IF(L2442="a","")))</f>
        <v/>
      </c>
      <c r="N2442" s="35" t="n">
        <f aca="false">IF(ISBLANK(B2442),"",IF( ISBLANK(K2442), , IF( ISBLANK(O2442), 1,) ))</f>
        <v>0</v>
      </c>
      <c r="O2442" s="44"/>
      <c r="P2442" s="37" t="str">
        <f aca="false">IF(ISBLANK(O2442),"a","b")</f>
        <v>a</v>
      </c>
      <c r="Q2442" s="34" t="str">
        <f aca="false">IF(ISBLANK(B2442),"",IF(P2442="b",O2442,IF(P2442="a","")))</f>
        <v/>
      </c>
      <c r="R2442" s="35" t="n">
        <f aca="false">IF(ISBLANK(B2442),"",IF( ISBLANK(O2442), , 1))</f>
        <v>0</v>
      </c>
      <c r="S2442" s="38" t="str">
        <f aca="true">IF(ISBLANK(B2442),"",IF( ISBLANK(K2442), "" , IF( ISBLANK(O2442), (TODAY()-K2442)/365, (O2442-K2442)/365)) )</f>
        <v/>
      </c>
      <c r="T2442" s="38" t="str">
        <f aca="false">IF(ISBLANK(B2442),"",IF( ISBLANK(K2442), "" , IF( ISBLANK(O2442), ($Z$41-K2442)/365, (O2442-K2442)/365)) )</f>
        <v/>
      </c>
      <c r="U2442" s="38" t="str">
        <f aca="true">IF(ISBLANK(B2442),"",IF( ISBLANK(O2442), "", (TODAY()-O2442)/365))</f>
        <v/>
      </c>
      <c r="V2442" s="38" t="str">
        <f aca="false">IF(ISBLANK(B2442),"",IF( ISBLANK(O2442), "", ($Z$41-O2442)/365))</f>
        <v/>
      </c>
    </row>
    <row r="2443" customFormat="false" ht="15" hidden="false" customHeight="false" outlineLevel="0" collapsed="false">
      <c r="A2443" s="1" t="n">
        <v>2447</v>
      </c>
      <c r="B2443" s="28" t="n">
        <v>1640</v>
      </c>
      <c r="C2443" s="29"/>
      <c r="D2443" s="77"/>
      <c r="E2443" s="31"/>
      <c r="F2443" s="31"/>
      <c r="G2443" s="31"/>
      <c r="H2443" s="31"/>
      <c r="I2443" s="32"/>
      <c r="J2443" s="4"/>
      <c r="K2443" s="46"/>
      <c r="L2443" s="34" t="str">
        <f aca="false">IF(ISBLANK(K2443),"a","b")</f>
        <v>a</v>
      </c>
      <c r="M2443" s="34" t="str">
        <f aca="false">IF(ISBLANK(B2443),"",IF(L2443="b",K2443,IF(L2443="a","")))</f>
        <v/>
      </c>
      <c r="N2443" s="35" t="n">
        <f aca="false">IF(ISBLANK(B2443),"",IF( ISBLANK(K2443), , IF( ISBLANK(O2443), 1,) ))</f>
        <v>0</v>
      </c>
      <c r="O2443" s="44"/>
      <c r="P2443" s="37" t="str">
        <f aca="false">IF(ISBLANK(O2443),"a","b")</f>
        <v>a</v>
      </c>
      <c r="Q2443" s="34" t="str">
        <f aca="false">IF(ISBLANK(B2443),"",IF(P2443="b",O2443,IF(P2443="a","")))</f>
        <v/>
      </c>
      <c r="R2443" s="35" t="n">
        <f aca="false">IF(ISBLANK(B2443),"",IF( ISBLANK(O2443), , 1))</f>
        <v>0</v>
      </c>
      <c r="S2443" s="38" t="str">
        <f aca="true">IF(ISBLANK(B2443),"",IF( ISBLANK(K2443), "" , IF( ISBLANK(O2443), (TODAY()-K2443)/365, (O2443-K2443)/365)) )</f>
        <v/>
      </c>
      <c r="T2443" s="38" t="str">
        <f aca="false">IF(ISBLANK(B2443),"",IF( ISBLANK(K2443), "" , IF( ISBLANK(O2443), ($Z$41-K2443)/365, (O2443-K2443)/365)) )</f>
        <v/>
      </c>
      <c r="U2443" s="38" t="str">
        <f aca="true">IF(ISBLANK(B2443),"",IF( ISBLANK(O2443), "", (TODAY()-O2443)/365))</f>
        <v/>
      </c>
      <c r="V2443" s="38" t="str">
        <f aca="false">IF(ISBLANK(B2443),"",IF( ISBLANK(O2443), "", ($Z$41-O2443)/365))</f>
        <v/>
      </c>
    </row>
    <row r="2444" customFormat="false" ht="15" hidden="false" customHeight="false" outlineLevel="0" collapsed="false">
      <c r="A2444" s="1" t="n">
        <v>2448</v>
      </c>
      <c r="B2444" s="28" t="n">
        <v>1641</v>
      </c>
      <c r="C2444" s="29"/>
      <c r="D2444" s="77"/>
      <c r="E2444" s="31"/>
      <c r="F2444" s="31"/>
      <c r="G2444" s="31"/>
      <c r="H2444" s="31"/>
      <c r="I2444" s="32"/>
      <c r="J2444" s="4"/>
      <c r="K2444" s="46"/>
      <c r="L2444" s="34" t="str">
        <f aca="false">IF(ISBLANK(K2444),"a","b")</f>
        <v>a</v>
      </c>
      <c r="M2444" s="34" t="str">
        <f aca="false">IF(ISBLANK(B2444),"",IF(L2444="b",K2444,IF(L2444="a","")))</f>
        <v/>
      </c>
      <c r="N2444" s="35" t="n">
        <f aca="false">IF(ISBLANK(B2444),"",IF( ISBLANK(K2444), , IF( ISBLANK(O2444), 1,) ))</f>
        <v>0</v>
      </c>
      <c r="O2444" s="44"/>
      <c r="P2444" s="37" t="str">
        <f aca="false">IF(ISBLANK(O2444),"a","b")</f>
        <v>a</v>
      </c>
      <c r="Q2444" s="34" t="str">
        <f aca="false">IF(ISBLANK(B2444),"",IF(P2444="b",O2444,IF(P2444="a","")))</f>
        <v/>
      </c>
      <c r="R2444" s="35" t="n">
        <f aca="false">IF(ISBLANK(B2444),"",IF( ISBLANK(O2444), , 1))</f>
        <v>0</v>
      </c>
      <c r="S2444" s="38" t="str">
        <f aca="true">IF(ISBLANK(B2444),"",IF( ISBLANK(K2444), "" , IF( ISBLANK(O2444), (TODAY()-K2444)/365, (O2444-K2444)/365)) )</f>
        <v/>
      </c>
      <c r="T2444" s="38" t="str">
        <f aca="false">IF(ISBLANK(B2444),"",IF( ISBLANK(K2444), "" , IF( ISBLANK(O2444), ($Z$41-K2444)/365, (O2444-K2444)/365)) )</f>
        <v/>
      </c>
      <c r="U2444" s="38" t="str">
        <f aca="true">IF(ISBLANK(B2444),"",IF( ISBLANK(O2444), "", (TODAY()-O2444)/365))</f>
        <v/>
      </c>
      <c r="V2444" s="38" t="str">
        <f aca="false">IF(ISBLANK(B2444),"",IF( ISBLANK(O2444), "", ($Z$41-O2444)/365))</f>
        <v/>
      </c>
    </row>
    <row r="2445" customFormat="false" ht="15" hidden="false" customHeight="false" outlineLevel="0" collapsed="false">
      <c r="A2445" s="1" t="n">
        <v>2449</v>
      </c>
      <c r="B2445" s="28" t="n">
        <v>1642</v>
      </c>
      <c r="C2445" s="29"/>
      <c r="D2445" s="77"/>
      <c r="E2445" s="31"/>
      <c r="F2445" s="31"/>
      <c r="G2445" s="31"/>
      <c r="H2445" s="31"/>
      <c r="I2445" s="32"/>
      <c r="J2445" s="4"/>
      <c r="K2445" s="46"/>
      <c r="L2445" s="34" t="str">
        <f aca="false">IF(ISBLANK(K2445),"a","b")</f>
        <v>a</v>
      </c>
      <c r="M2445" s="34" t="str">
        <f aca="false">IF(ISBLANK(B2445),"",IF(L2445="b",K2445,IF(L2445="a","")))</f>
        <v/>
      </c>
      <c r="N2445" s="35" t="n">
        <f aca="false">IF(ISBLANK(B2445),"",IF( ISBLANK(K2445), , IF( ISBLANK(O2445), 1,) ))</f>
        <v>0</v>
      </c>
      <c r="O2445" s="44"/>
      <c r="P2445" s="37" t="str">
        <f aca="false">IF(ISBLANK(O2445),"a","b")</f>
        <v>a</v>
      </c>
      <c r="Q2445" s="34" t="str">
        <f aca="false">IF(ISBLANK(B2445),"",IF(P2445="b",O2445,IF(P2445="a","")))</f>
        <v/>
      </c>
      <c r="R2445" s="35" t="n">
        <f aca="false">IF(ISBLANK(B2445),"",IF( ISBLANK(O2445), , 1))</f>
        <v>0</v>
      </c>
      <c r="S2445" s="38" t="str">
        <f aca="true">IF(ISBLANK(B2445),"",IF( ISBLANK(K2445), "" , IF( ISBLANK(O2445), (TODAY()-K2445)/365, (O2445-K2445)/365)) )</f>
        <v/>
      </c>
      <c r="T2445" s="38" t="str">
        <f aca="false">IF(ISBLANK(B2445),"",IF( ISBLANK(K2445), "" , IF( ISBLANK(O2445), ($Z$41-K2445)/365, (O2445-K2445)/365)) )</f>
        <v/>
      </c>
      <c r="U2445" s="38" t="str">
        <f aca="true">IF(ISBLANK(B2445),"",IF( ISBLANK(O2445), "", (TODAY()-O2445)/365))</f>
        <v/>
      </c>
      <c r="V2445" s="38" t="str">
        <f aca="false">IF(ISBLANK(B2445),"",IF( ISBLANK(O2445), "", ($Z$41-O2445)/365))</f>
        <v/>
      </c>
    </row>
    <row r="2446" customFormat="false" ht="15" hidden="false" customHeight="false" outlineLevel="0" collapsed="false">
      <c r="A2446" s="1" t="n">
        <v>2450</v>
      </c>
      <c r="B2446" s="28" t="n">
        <v>1643</v>
      </c>
      <c r="C2446" s="29"/>
      <c r="D2446" s="77"/>
      <c r="E2446" s="31"/>
      <c r="F2446" s="31"/>
      <c r="G2446" s="31"/>
      <c r="H2446" s="31"/>
      <c r="I2446" s="32"/>
      <c r="J2446" s="4"/>
      <c r="K2446" s="46"/>
      <c r="L2446" s="34" t="str">
        <f aca="false">IF(ISBLANK(K2446),"a","b")</f>
        <v>a</v>
      </c>
      <c r="M2446" s="34" t="str">
        <f aca="false">IF(ISBLANK(B2446),"",IF(L2446="b",K2446,IF(L2446="a","")))</f>
        <v/>
      </c>
      <c r="N2446" s="35" t="n">
        <f aca="false">IF(ISBLANK(B2446),"",IF( ISBLANK(K2446), , IF( ISBLANK(O2446), 1,) ))</f>
        <v>0</v>
      </c>
      <c r="O2446" s="44"/>
      <c r="P2446" s="37" t="str">
        <f aca="false">IF(ISBLANK(O2446),"a","b")</f>
        <v>a</v>
      </c>
      <c r="Q2446" s="34" t="str">
        <f aca="false">IF(ISBLANK(B2446),"",IF(P2446="b",O2446,IF(P2446="a","")))</f>
        <v/>
      </c>
      <c r="R2446" s="35" t="n">
        <f aca="false">IF(ISBLANK(B2446),"",IF( ISBLANK(O2446), , 1))</f>
        <v>0</v>
      </c>
      <c r="S2446" s="38" t="str">
        <f aca="true">IF(ISBLANK(B2446),"",IF( ISBLANK(K2446), "" , IF( ISBLANK(O2446), (TODAY()-K2446)/365, (O2446-K2446)/365)) )</f>
        <v/>
      </c>
      <c r="T2446" s="38" t="str">
        <f aca="false">IF(ISBLANK(B2446),"",IF( ISBLANK(K2446), "" , IF( ISBLANK(O2446), ($Z$41-K2446)/365, (O2446-K2446)/365)) )</f>
        <v/>
      </c>
      <c r="U2446" s="38" t="str">
        <f aca="true">IF(ISBLANK(B2446),"",IF( ISBLANK(O2446), "", (TODAY()-O2446)/365))</f>
        <v/>
      </c>
      <c r="V2446" s="38" t="str">
        <f aca="false">IF(ISBLANK(B2446),"",IF( ISBLANK(O2446), "", ($Z$41-O2446)/365))</f>
        <v/>
      </c>
    </row>
    <row r="2447" customFormat="false" ht="15" hidden="false" customHeight="false" outlineLevel="0" collapsed="false">
      <c r="A2447" s="1" t="n">
        <v>2451</v>
      </c>
      <c r="B2447" s="28" t="n">
        <v>1644</v>
      </c>
      <c r="C2447" s="29"/>
      <c r="D2447" s="77"/>
      <c r="E2447" s="31"/>
      <c r="F2447" s="31"/>
      <c r="G2447" s="31"/>
      <c r="H2447" s="31"/>
      <c r="I2447" s="32"/>
      <c r="J2447" s="4"/>
      <c r="K2447" s="46"/>
      <c r="L2447" s="34" t="str">
        <f aca="false">IF(ISBLANK(K2447),"a","b")</f>
        <v>a</v>
      </c>
      <c r="M2447" s="34" t="str">
        <f aca="false">IF(ISBLANK(B2447),"",IF(L2447="b",K2447,IF(L2447="a","")))</f>
        <v/>
      </c>
      <c r="N2447" s="35" t="n">
        <f aca="false">IF(ISBLANK(B2447),"",IF( ISBLANK(K2447), , IF( ISBLANK(O2447), 1,) ))</f>
        <v>0</v>
      </c>
      <c r="O2447" s="44"/>
      <c r="P2447" s="37" t="str">
        <f aca="false">IF(ISBLANK(O2447),"a","b")</f>
        <v>a</v>
      </c>
      <c r="Q2447" s="34" t="str">
        <f aca="false">IF(ISBLANK(B2447),"",IF(P2447="b",O2447,IF(P2447="a","")))</f>
        <v/>
      </c>
      <c r="R2447" s="35" t="n">
        <f aca="false">IF(ISBLANK(B2447),"",IF( ISBLANK(O2447), , 1))</f>
        <v>0</v>
      </c>
      <c r="S2447" s="38" t="str">
        <f aca="true">IF(ISBLANK(B2447),"",IF( ISBLANK(K2447), "" , IF( ISBLANK(O2447), (TODAY()-K2447)/365, (O2447-K2447)/365)) )</f>
        <v/>
      </c>
      <c r="T2447" s="38" t="str">
        <f aca="false">IF(ISBLANK(B2447),"",IF( ISBLANK(K2447), "" , IF( ISBLANK(O2447), ($Z$41-K2447)/365, (O2447-K2447)/365)) )</f>
        <v/>
      </c>
      <c r="U2447" s="38" t="str">
        <f aca="true">IF(ISBLANK(B2447),"",IF( ISBLANK(O2447), "", (TODAY()-O2447)/365))</f>
        <v/>
      </c>
      <c r="V2447" s="38" t="str">
        <f aca="false">IF(ISBLANK(B2447),"",IF( ISBLANK(O2447), "", ($Z$41-O2447)/365))</f>
        <v/>
      </c>
    </row>
    <row r="2448" customFormat="false" ht="15" hidden="false" customHeight="false" outlineLevel="0" collapsed="false">
      <c r="A2448" s="1" t="n">
        <v>2452</v>
      </c>
      <c r="B2448" s="28" t="n">
        <v>1645</v>
      </c>
      <c r="C2448" s="29"/>
      <c r="D2448" s="77"/>
      <c r="E2448" s="31"/>
      <c r="F2448" s="31"/>
      <c r="G2448" s="31"/>
      <c r="H2448" s="31"/>
      <c r="I2448" s="32"/>
      <c r="J2448" s="4"/>
      <c r="K2448" s="46"/>
      <c r="L2448" s="34" t="str">
        <f aca="false">IF(ISBLANK(K2448),"a","b")</f>
        <v>a</v>
      </c>
      <c r="M2448" s="34" t="str">
        <f aca="false">IF(ISBLANK(B2448),"",IF(L2448="b",K2448,IF(L2448="a","")))</f>
        <v/>
      </c>
      <c r="N2448" s="35" t="n">
        <f aca="false">IF(ISBLANK(B2448),"",IF( ISBLANK(K2448), , IF( ISBLANK(O2448), 1,) ))</f>
        <v>0</v>
      </c>
      <c r="O2448" s="44"/>
      <c r="P2448" s="37" t="str">
        <f aca="false">IF(ISBLANK(O2448),"a","b")</f>
        <v>a</v>
      </c>
      <c r="Q2448" s="34" t="str">
        <f aca="false">IF(ISBLANK(B2448),"",IF(P2448="b",O2448,IF(P2448="a","")))</f>
        <v/>
      </c>
      <c r="R2448" s="35" t="n">
        <f aca="false">IF(ISBLANK(B2448),"",IF( ISBLANK(O2448), , 1))</f>
        <v>0</v>
      </c>
      <c r="S2448" s="38" t="str">
        <f aca="true">IF(ISBLANK(B2448),"",IF( ISBLANK(K2448), "" , IF( ISBLANK(O2448), (TODAY()-K2448)/365, (O2448-K2448)/365)) )</f>
        <v/>
      </c>
      <c r="T2448" s="38" t="str">
        <f aca="false">IF(ISBLANK(B2448),"",IF( ISBLANK(K2448), "" , IF( ISBLANK(O2448), ($Z$41-K2448)/365, (O2448-K2448)/365)) )</f>
        <v/>
      </c>
      <c r="U2448" s="38" t="str">
        <f aca="true">IF(ISBLANK(B2448),"",IF( ISBLANK(O2448), "", (TODAY()-O2448)/365))</f>
        <v/>
      </c>
      <c r="V2448" s="38" t="str">
        <f aca="false">IF(ISBLANK(B2448),"",IF( ISBLANK(O2448), "", ($Z$41-O2448)/365))</f>
        <v/>
      </c>
    </row>
    <row r="2449" customFormat="false" ht="15" hidden="false" customHeight="false" outlineLevel="0" collapsed="false">
      <c r="A2449" s="1" t="n">
        <v>2453</v>
      </c>
      <c r="B2449" s="28" t="n">
        <v>1646</v>
      </c>
      <c r="C2449" s="29"/>
      <c r="D2449" s="77"/>
      <c r="E2449" s="31"/>
      <c r="F2449" s="31"/>
      <c r="G2449" s="31"/>
      <c r="H2449" s="31"/>
      <c r="I2449" s="32"/>
      <c r="J2449" s="4"/>
      <c r="K2449" s="46"/>
      <c r="L2449" s="34" t="str">
        <f aca="false">IF(ISBLANK(K2449),"a","b")</f>
        <v>a</v>
      </c>
      <c r="M2449" s="34" t="str">
        <f aca="false">IF(ISBLANK(B2449),"",IF(L2449="b",K2449,IF(L2449="a","")))</f>
        <v/>
      </c>
      <c r="N2449" s="35" t="n">
        <f aca="false">IF(ISBLANK(B2449),"",IF( ISBLANK(K2449), , IF( ISBLANK(O2449), 1,) ))</f>
        <v>0</v>
      </c>
      <c r="O2449" s="44"/>
      <c r="P2449" s="37" t="str">
        <f aca="false">IF(ISBLANK(O2449),"a","b")</f>
        <v>a</v>
      </c>
      <c r="Q2449" s="34" t="str">
        <f aca="false">IF(ISBLANK(B2449),"",IF(P2449="b",O2449,IF(P2449="a","")))</f>
        <v/>
      </c>
      <c r="R2449" s="35" t="n">
        <f aca="false">IF(ISBLANK(B2449),"",IF( ISBLANK(O2449), , 1))</f>
        <v>0</v>
      </c>
      <c r="S2449" s="38" t="str">
        <f aca="true">IF(ISBLANK(B2449),"",IF( ISBLANK(K2449), "" , IF( ISBLANK(O2449), (TODAY()-K2449)/365, (O2449-K2449)/365)) )</f>
        <v/>
      </c>
      <c r="T2449" s="38" t="str">
        <f aca="false">IF(ISBLANK(B2449),"",IF( ISBLANK(K2449), "" , IF( ISBLANK(O2449), ($Z$41-K2449)/365, (O2449-K2449)/365)) )</f>
        <v/>
      </c>
      <c r="U2449" s="38" t="str">
        <f aca="true">IF(ISBLANK(B2449),"",IF( ISBLANK(O2449), "", (TODAY()-O2449)/365))</f>
        <v/>
      </c>
      <c r="V2449" s="38" t="str">
        <f aca="false">IF(ISBLANK(B2449),"",IF( ISBLANK(O2449), "", ($Z$41-O2449)/365))</f>
        <v/>
      </c>
    </row>
    <row r="2450" customFormat="false" ht="15" hidden="false" customHeight="false" outlineLevel="0" collapsed="false">
      <c r="A2450" s="1" t="n">
        <v>2454</v>
      </c>
      <c r="B2450" s="28" t="n">
        <v>1647</v>
      </c>
      <c r="C2450" s="29"/>
      <c r="D2450" s="77"/>
      <c r="E2450" s="31"/>
      <c r="F2450" s="31"/>
      <c r="G2450" s="31"/>
      <c r="H2450" s="31"/>
      <c r="I2450" s="32"/>
      <c r="J2450" s="4"/>
      <c r="K2450" s="46"/>
      <c r="L2450" s="34" t="str">
        <f aca="false">IF(ISBLANK(K2450),"a","b")</f>
        <v>a</v>
      </c>
      <c r="M2450" s="34" t="str">
        <f aca="false">IF(ISBLANK(B2450),"",IF(L2450="b",K2450,IF(L2450="a","")))</f>
        <v/>
      </c>
      <c r="N2450" s="35" t="n">
        <f aca="false">IF(ISBLANK(B2450),"",IF( ISBLANK(K2450), , IF( ISBLANK(O2450), 1,) ))</f>
        <v>0</v>
      </c>
      <c r="O2450" s="44"/>
      <c r="P2450" s="37" t="str">
        <f aca="false">IF(ISBLANK(O2450),"a","b")</f>
        <v>a</v>
      </c>
      <c r="Q2450" s="34" t="str">
        <f aca="false">IF(ISBLANK(B2450),"",IF(P2450="b",O2450,IF(P2450="a","")))</f>
        <v/>
      </c>
      <c r="R2450" s="35" t="n">
        <f aca="false">IF(ISBLANK(B2450),"",IF( ISBLANK(O2450), , 1))</f>
        <v>0</v>
      </c>
      <c r="S2450" s="38" t="str">
        <f aca="true">IF(ISBLANK(B2450),"",IF( ISBLANK(K2450), "" , IF( ISBLANK(O2450), (TODAY()-K2450)/365, (O2450-K2450)/365)) )</f>
        <v/>
      </c>
      <c r="T2450" s="38" t="str">
        <f aca="false">IF(ISBLANK(B2450),"",IF( ISBLANK(K2450), "" , IF( ISBLANK(O2450), ($Z$41-K2450)/365, (O2450-K2450)/365)) )</f>
        <v/>
      </c>
      <c r="U2450" s="38" t="str">
        <f aca="true">IF(ISBLANK(B2450),"",IF( ISBLANK(O2450), "", (TODAY()-O2450)/365))</f>
        <v/>
      </c>
      <c r="V2450" s="38" t="str">
        <f aca="false">IF(ISBLANK(B2450),"",IF( ISBLANK(O2450), "", ($Z$41-O2450)/365))</f>
        <v/>
      </c>
    </row>
    <row r="2451" customFormat="false" ht="15" hidden="false" customHeight="false" outlineLevel="0" collapsed="false">
      <c r="A2451" s="1" t="n">
        <v>2455</v>
      </c>
      <c r="B2451" s="28" t="n">
        <v>1648</v>
      </c>
      <c r="C2451" s="29"/>
      <c r="D2451" s="77"/>
      <c r="E2451" s="31"/>
      <c r="F2451" s="31"/>
      <c r="G2451" s="31"/>
      <c r="H2451" s="31"/>
      <c r="I2451" s="32"/>
      <c r="J2451" s="4"/>
      <c r="K2451" s="46"/>
      <c r="L2451" s="34" t="str">
        <f aca="false">IF(ISBLANK(K2451),"a","b")</f>
        <v>a</v>
      </c>
      <c r="M2451" s="34" t="str">
        <f aca="false">IF(ISBLANK(B2451),"",IF(L2451="b",K2451,IF(L2451="a","")))</f>
        <v/>
      </c>
      <c r="N2451" s="35" t="n">
        <f aca="false">IF(ISBLANK(B2451),"",IF( ISBLANK(K2451), , IF( ISBLANK(O2451), 1,) ))</f>
        <v>0</v>
      </c>
      <c r="O2451" s="44"/>
      <c r="P2451" s="37" t="str">
        <f aca="false">IF(ISBLANK(O2451),"a","b")</f>
        <v>a</v>
      </c>
      <c r="Q2451" s="34" t="str">
        <f aca="false">IF(ISBLANK(B2451),"",IF(P2451="b",O2451,IF(P2451="a","")))</f>
        <v/>
      </c>
      <c r="R2451" s="35" t="n">
        <f aca="false">IF(ISBLANK(B2451),"",IF( ISBLANK(O2451), , 1))</f>
        <v>0</v>
      </c>
      <c r="S2451" s="38" t="str">
        <f aca="true">IF(ISBLANK(B2451),"",IF( ISBLANK(K2451), "" , IF( ISBLANK(O2451), (TODAY()-K2451)/365, (O2451-K2451)/365)) )</f>
        <v/>
      </c>
      <c r="T2451" s="38" t="str">
        <f aca="false">IF(ISBLANK(B2451),"",IF( ISBLANK(K2451), "" , IF( ISBLANK(O2451), ($Z$41-K2451)/365, (O2451-K2451)/365)) )</f>
        <v/>
      </c>
      <c r="U2451" s="38" t="str">
        <f aca="true">IF(ISBLANK(B2451),"",IF( ISBLANK(O2451), "", (TODAY()-O2451)/365))</f>
        <v/>
      </c>
      <c r="V2451" s="38" t="str">
        <f aca="false">IF(ISBLANK(B2451),"",IF( ISBLANK(O2451), "", ($Z$41-O2451)/365))</f>
        <v/>
      </c>
    </row>
    <row r="2452" customFormat="false" ht="15" hidden="false" customHeight="false" outlineLevel="0" collapsed="false">
      <c r="A2452" s="1" t="n">
        <v>2456</v>
      </c>
      <c r="B2452" s="28" t="n">
        <v>1649</v>
      </c>
      <c r="C2452" s="29"/>
      <c r="D2452" s="77"/>
      <c r="E2452" s="31"/>
      <c r="F2452" s="31"/>
      <c r="G2452" s="31"/>
      <c r="H2452" s="31"/>
      <c r="I2452" s="32"/>
      <c r="J2452" s="4"/>
      <c r="K2452" s="46"/>
      <c r="L2452" s="34" t="str">
        <f aca="false">IF(ISBLANK(K2452),"a","b")</f>
        <v>a</v>
      </c>
      <c r="M2452" s="34" t="str">
        <f aca="false">IF(ISBLANK(B2452),"",IF(L2452="b",K2452,IF(L2452="a","")))</f>
        <v/>
      </c>
      <c r="N2452" s="35" t="n">
        <f aca="false">IF(ISBLANK(B2452),"",IF( ISBLANK(K2452), , IF( ISBLANK(O2452), 1,) ))</f>
        <v>0</v>
      </c>
      <c r="O2452" s="44"/>
      <c r="P2452" s="37" t="str">
        <f aca="false">IF(ISBLANK(O2452),"a","b")</f>
        <v>a</v>
      </c>
      <c r="Q2452" s="34" t="str">
        <f aca="false">IF(ISBLANK(B2452),"",IF(P2452="b",O2452,IF(P2452="a","")))</f>
        <v/>
      </c>
      <c r="R2452" s="35" t="n">
        <f aca="false">IF(ISBLANK(B2452),"",IF( ISBLANK(O2452), , 1))</f>
        <v>0</v>
      </c>
      <c r="S2452" s="38" t="str">
        <f aca="true">IF(ISBLANK(B2452),"",IF( ISBLANK(K2452), "" , IF( ISBLANK(O2452), (TODAY()-K2452)/365, (O2452-K2452)/365)) )</f>
        <v/>
      </c>
      <c r="T2452" s="38" t="str">
        <f aca="false">IF(ISBLANK(B2452),"",IF( ISBLANK(K2452), "" , IF( ISBLANK(O2452), ($Z$41-K2452)/365, (O2452-K2452)/365)) )</f>
        <v/>
      </c>
      <c r="U2452" s="38" t="str">
        <f aca="true">IF(ISBLANK(B2452),"",IF( ISBLANK(O2452), "", (TODAY()-O2452)/365))</f>
        <v/>
      </c>
      <c r="V2452" s="38" t="str">
        <f aca="false">IF(ISBLANK(B2452),"",IF( ISBLANK(O2452), "", ($Z$41-O2452)/365))</f>
        <v/>
      </c>
    </row>
    <row r="2453" customFormat="false" ht="15" hidden="false" customHeight="false" outlineLevel="0" collapsed="false">
      <c r="A2453" s="1" t="n">
        <v>2457</v>
      </c>
      <c r="B2453" s="28" t="n">
        <v>1650</v>
      </c>
      <c r="C2453" s="29"/>
      <c r="D2453" s="77"/>
      <c r="E2453" s="31"/>
      <c r="F2453" s="31"/>
      <c r="G2453" s="31"/>
      <c r="H2453" s="31"/>
      <c r="I2453" s="32"/>
      <c r="J2453" s="4"/>
      <c r="K2453" s="46"/>
      <c r="L2453" s="34" t="str">
        <f aca="false">IF(ISBLANK(K2453),"a","b")</f>
        <v>a</v>
      </c>
      <c r="M2453" s="34" t="str">
        <f aca="false">IF(ISBLANK(B2453),"",IF(L2453="b",K2453,IF(L2453="a","")))</f>
        <v/>
      </c>
      <c r="N2453" s="35" t="n">
        <f aca="false">IF(ISBLANK(B2453),"",IF( ISBLANK(K2453), , IF( ISBLANK(O2453), 1,) ))</f>
        <v>0</v>
      </c>
      <c r="O2453" s="44"/>
      <c r="P2453" s="37" t="str">
        <f aca="false">IF(ISBLANK(O2453),"a","b")</f>
        <v>a</v>
      </c>
      <c r="Q2453" s="34" t="str">
        <f aca="false">IF(ISBLANK(B2453),"",IF(P2453="b",O2453,IF(P2453="a","")))</f>
        <v/>
      </c>
      <c r="R2453" s="35" t="n">
        <f aca="false">IF(ISBLANK(B2453),"",IF( ISBLANK(O2453), , 1))</f>
        <v>0</v>
      </c>
      <c r="S2453" s="38" t="str">
        <f aca="true">IF(ISBLANK(B2453),"",IF( ISBLANK(K2453), "" , IF( ISBLANK(O2453), (TODAY()-K2453)/365, (O2453-K2453)/365)) )</f>
        <v/>
      </c>
      <c r="T2453" s="38" t="str">
        <f aca="false">IF(ISBLANK(B2453),"",IF( ISBLANK(K2453), "" , IF( ISBLANK(O2453), ($Z$41-K2453)/365, (O2453-K2453)/365)) )</f>
        <v/>
      </c>
      <c r="U2453" s="38" t="str">
        <f aca="true">IF(ISBLANK(B2453),"",IF( ISBLANK(O2453), "", (TODAY()-O2453)/365))</f>
        <v/>
      </c>
      <c r="V2453" s="38" t="str">
        <f aca="false">IF(ISBLANK(B2453),"",IF( ISBLANK(O2453), "", ($Z$41-O2453)/365))</f>
        <v/>
      </c>
    </row>
    <row r="2454" customFormat="false" ht="15" hidden="false" customHeight="false" outlineLevel="0" collapsed="false">
      <c r="A2454" s="1" t="n">
        <v>2458</v>
      </c>
      <c r="B2454" s="28" t="n">
        <v>1651</v>
      </c>
      <c r="C2454" s="29"/>
      <c r="D2454" s="77"/>
      <c r="E2454" s="31"/>
      <c r="F2454" s="31"/>
      <c r="G2454" s="31"/>
      <c r="H2454" s="31"/>
      <c r="I2454" s="32"/>
      <c r="J2454" s="4"/>
      <c r="K2454" s="46"/>
      <c r="L2454" s="34" t="str">
        <f aca="false">IF(ISBLANK(K2454),"a","b")</f>
        <v>a</v>
      </c>
      <c r="M2454" s="34" t="str">
        <f aca="false">IF(ISBLANK(B2454),"",IF(L2454="b",K2454,IF(L2454="a","")))</f>
        <v/>
      </c>
      <c r="N2454" s="35" t="n">
        <f aca="false">IF(ISBLANK(B2454),"",IF( ISBLANK(K2454), , IF( ISBLANK(O2454), 1,) ))</f>
        <v>0</v>
      </c>
      <c r="O2454" s="44"/>
      <c r="P2454" s="37" t="str">
        <f aca="false">IF(ISBLANK(O2454),"a","b")</f>
        <v>a</v>
      </c>
      <c r="Q2454" s="34" t="str">
        <f aca="false">IF(ISBLANK(B2454),"",IF(P2454="b",O2454,IF(P2454="a","")))</f>
        <v/>
      </c>
      <c r="R2454" s="35" t="n">
        <f aca="false">IF(ISBLANK(B2454),"",IF( ISBLANK(O2454), , 1))</f>
        <v>0</v>
      </c>
      <c r="S2454" s="38" t="str">
        <f aca="true">IF(ISBLANK(B2454),"",IF( ISBLANK(K2454), "" , IF( ISBLANK(O2454), (TODAY()-K2454)/365, (O2454-K2454)/365)) )</f>
        <v/>
      </c>
      <c r="T2454" s="38" t="str">
        <f aca="false">IF(ISBLANK(B2454),"",IF( ISBLANK(K2454), "" , IF( ISBLANK(O2454), ($Z$41-K2454)/365, (O2454-K2454)/365)) )</f>
        <v/>
      </c>
      <c r="U2454" s="38" t="str">
        <f aca="true">IF(ISBLANK(B2454),"",IF( ISBLANK(O2454), "", (TODAY()-O2454)/365))</f>
        <v/>
      </c>
      <c r="V2454" s="38" t="str">
        <f aca="false">IF(ISBLANK(B2454),"",IF( ISBLANK(O2454), "", ($Z$41-O2454)/365))</f>
        <v/>
      </c>
    </row>
    <row r="2455" customFormat="false" ht="15" hidden="false" customHeight="false" outlineLevel="0" collapsed="false">
      <c r="A2455" s="1" t="n">
        <v>2459</v>
      </c>
      <c r="B2455" s="28" t="n">
        <v>1652</v>
      </c>
      <c r="C2455" s="29"/>
      <c r="D2455" s="77"/>
      <c r="E2455" s="31"/>
      <c r="F2455" s="31"/>
      <c r="G2455" s="31"/>
      <c r="H2455" s="31"/>
      <c r="I2455" s="32"/>
      <c r="J2455" s="4"/>
      <c r="K2455" s="46"/>
      <c r="L2455" s="34" t="str">
        <f aca="false">IF(ISBLANK(K2455),"a","b")</f>
        <v>a</v>
      </c>
      <c r="M2455" s="34" t="str">
        <f aca="false">IF(ISBLANK(B2455),"",IF(L2455="b",K2455,IF(L2455="a","")))</f>
        <v/>
      </c>
      <c r="N2455" s="35" t="n">
        <f aca="false">IF(ISBLANK(B2455),"",IF( ISBLANK(K2455), , IF( ISBLANK(O2455), 1,) ))</f>
        <v>0</v>
      </c>
      <c r="O2455" s="44"/>
      <c r="P2455" s="37" t="str">
        <f aca="false">IF(ISBLANK(O2455),"a","b")</f>
        <v>a</v>
      </c>
      <c r="Q2455" s="34" t="str">
        <f aca="false">IF(ISBLANK(B2455),"",IF(P2455="b",O2455,IF(P2455="a","")))</f>
        <v/>
      </c>
      <c r="R2455" s="35" t="n">
        <f aca="false">IF(ISBLANK(B2455),"",IF( ISBLANK(O2455), , 1))</f>
        <v>0</v>
      </c>
      <c r="S2455" s="38" t="str">
        <f aca="true">IF(ISBLANK(B2455),"",IF( ISBLANK(K2455), "" , IF( ISBLANK(O2455), (TODAY()-K2455)/365, (O2455-K2455)/365)) )</f>
        <v/>
      </c>
      <c r="T2455" s="38" t="str">
        <f aca="false">IF(ISBLANK(B2455),"",IF( ISBLANK(K2455), "" , IF( ISBLANK(O2455), ($Z$41-K2455)/365, (O2455-K2455)/365)) )</f>
        <v/>
      </c>
      <c r="U2455" s="38" t="str">
        <f aca="true">IF(ISBLANK(B2455),"",IF( ISBLANK(O2455), "", (TODAY()-O2455)/365))</f>
        <v/>
      </c>
      <c r="V2455" s="38" t="str">
        <f aca="false">IF(ISBLANK(B2455),"",IF( ISBLANK(O2455), "", ($Z$41-O2455)/365))</f>
        <v/>
      </c>
    </row>
    <row r="2456" customFormat="false" ht="15" hidden="false" customHeight="false" outlineLevel="0" collapsed="false">
      <c r="A2456" s="1" t="n">
        <v>2460</v>
      </c>
      <c r="B2456" s="28" t="n">
        <v>1653</v>
      </c>
      <c r="C2456" s="29"/>
      <c r="D2456" s="77"/>
      <c r="E2456" s="31"/>
      <c r="F2456" s="31"/>
      <c r="G2456" s="31"/>
      <c r="H2456" s="31"/>
      <c r="I2456" s="32"/>
      <c r="J2456" s="4"/>
      <c r="K2456" s="46"/>
      <c r="L2456" s="34" t="str">
        <f aca="false">IF(ISBLANK(K2456),"a","b")</f>
        <v>a</v>
      </c>
      <c r="M2456" s="34" t="str">
        <f aca="false">IF(ISBLANK(B2456),"",IF(L2456="b",K2456,IF(L2456="a","")))</f>
        <v/>
      </c>
      <c r="N2456" s="35" t="n">
        <f aca="false">IF(ISBLANK(B2456),"",IF( ISBLANK(K2456), , IF( ISBLANK(O2456), 1,) ))</f>
        <v>0</v>
      </c>
      <c r="O2456" s="44"/>
      <c r="P2456" s="37" t="str">
        <f aca="false">IF(ISBLANK(O2456),"a","b")</f>
        <v>a</v>
      </c>
      <c r="Q2456" s="34" t="str">
        <f aca="false">IF(ISBLANK(B2456),"",IF(P2456="b",O2456,IF(P2456="a","")))</f>
        <v/>
      </c>
      <c r="R2456" s="35" t="n">
        <f aca="false">IF(ISBLANK(B2456),"",IF( ISBLANK(O2456), , 1))</f>
        <v>0</v>
      </c>
      <c r="S2456" s="38" t="str">
        <f aca="true">IF(ISBLANK(B2456),"",IF( ISBLANK(K2456), "" , IF( ISBLANK(O2456), (TODAY()-K2456)/365, (O2456-K2456)/365)) )</f>
        <v/>
      </c>
      <c r="T2456" s="38" t="str">
        <f aca="false">IF(ISBLANK(B2456),"",IF( ISBLANK(K2456), "" , IF( ISBLANK(O2456), ($Z$41-K2456)/365, (O2456-K2456)/365)) )</f>
        <v/>
      </c>
      <c r="U2456" s="38" t="str">
        <f aca="true">IF(ISBLANK(B2456),"",IF( ISBLANK(O2456), "", (TODAY()-O2456)/365))</f>
        <v/>
      </c>
      <c r="V2456" s="38" t="str">
        <f aca="false">IF(ISBLANK(B2456),"",IF( ISBLANK(O2456), "", ($Z$41-O2456)/365))</f>
        <v/>
      </c>
    </row>
    <row r="2457" customFormat="false" ht="15" hidden="false" customHeight="false" outlineLevel="0" collapsed="false">
      <c r="A2457" s="1" t="n">
        <v>2461</v>
      </c>
      <c r="B2457" s="28" t="n">
        <v>1654</v>
      </c>
      <c r="C2457" s="29"/>
      <c r="D2457" s="77"/>
      <c r="E2457" s="31"/>
      <c r="F2457" s="31"/>
      <c r="G2457" s="31"/>
      <c r="H2457" s="31"/>
      <c r="I2457" s="32"/>
      <c r="J2457" s="4"/>
      <c r="K2457" s="46"/>
      <c r="L2457" s="34" t="str">
        <f aca="false">IF(ISBLANK(K2457),"a","b")</f>
        <v>a</v>
      </c>
      <c r="M2457" s="34" t="str">
        <f aca="false">IF(ISBLANK(B2457),"",IF(L2457="b",K2457,IF(L2457="a","")))</f>
        <v/>
      </c>
      <c r="N2457" s="35" t="n">
        <f aca="false">IF(ISBLANK(B2457),"",IF( ISBLANK(K2457), , IF( ISBLANK(O2457), 1,) ))</f>
        <v>0</v>
      </c>
      <c r="O2457" s="44"/>
      <c r="P2457" s="37" t="str">
        <f aca="false">IF(ISBLANK(O2457),"a","b")</f>
        <v>a</v>
      </c>
      <c r="Q2457" s="34" t="str">
        <f aca="false">IF(ISBLANK(B2457),"",IF(P2457="b",O2457,IF(P2457="a","")))</f>
        <v/>
      </c>
      <c r="R2457" s="35" t="n">
        <f aca="false">IF(ISBLANK(B2457),"",IF( ISBLANK(O2457), , 1))</f>
        <v>0</v>
      </c>
      <c r="S2457" s="38" t="str">
        <f aca="true">IF(ISBLANK(B2457),"",IF( ISBLANK(K2457), "" , IF( ISBLANK(O2457), (TODAY()-K2457)/365, (O2457-K2457)/365)) )</f>
        <v/>
      </c>
      <c r="T2457" s="38" t="str">
        <f aca="false">IF(ISBLANK(B2457),"",IF( ISBLANK(K2457), "" , IF( ISBLANK(O2457), ($Z$41-K2457)/365, (O2457-K2457)/365)) )</f>
        <v/>
      </c>
      <c r="U2457" s="38" t="str">
        <f aca="true">IF(ISBLANK(B2457),"",IF( ISBLANK(O2457), "", (TODAY()-O2457)/365))</f>
        <v/>
      </c>
      <c r="V2457" s="38" t="str">
        <f aca="false">IF(ISBLANK(B2457),"",IF( ISBLANK(O2457), "", ($Z$41-O2457)/365))</f>
        <v/>
      </c>
    </row>
    <row r="2458" customFormat="false" ht="15" hidden="false" customHeight="false" outlineLevel="0" collapsed="false">
      <c r="A2458" s="1" t="n">
        <v>2462</v>
      </c>
      <c r="B2458" s="28" t="n">
        <v>1655</v>
      </c>
      <c r="C2458" s="29"/>
      <c r="D2458" s="77"/>
      <c r="E2458" s="31"/>
      <c r="F2458" s="31"/>
      <c r="G2458" s="31"/>
      <c r="H2458" s="31"/>
      <c r="I2458" s="32"/>
      <c r="J2458" s="4"/>
      <c r="K2458" s="46"/>
      <c r="L2458" s="34" t="str">
        <f aca="false">IF(ISBLANK(K2458),"a","b")</f>
        <v>a</v>
      </c>
      <c r="M2458" s="34" t="str">
        <f aca="false">IF(ISBLANK(B2458),"",IF(L2458="b",K2458,IF(L2458="a","")))</f>
        <v/>
      </c>
      <c r="N2458" s="35" t="n">
        <f aca="false">IF(ISBLANK(B2458),"",IF( ISBLANK(K2458), , IF( ISBLANK(O2458), 1,) ))</f>
        <v>0</v>
      </c>
      <c r="O2458" s="44"/>
      <c r="P2458" s="37" t="str">
        <f aca="false">IF(ISBLANK(O2458),"a","b")</f>
        <v>a</v>
      </c>
      <c r="Q2458" s="34" t="str">
        <f aca="false">IF(ISBLANK(B2458),"",IF(P2458="b",O2458,IF(P2458="a","")))</f>
        <v/>
      </c>
      <c r="R2458" s="35" t="n">
        <f aca="false">IF(ISBLANK(B2458),"",IF( ISBLANK(O2458), , 1))</f>
        <v>0</v>
      </c>
      <c r="S2458" s="38" t="str">
        <f aca="true">IF(ISBLANK(B2458),"",IF( ISBLANK(K2458), "" , IF( ISBLANK(O2458), (TODAY()-K2458)/365, (O2458-K2458)/365)) )</f>
        <v/>
      </c>
      <c r="T2458" s="38" t="str">
        <f aca="false">IF(ISBLANK(B2458),"",IF( ISBLANK(K2458), "" , IF( ISBLANK(O2458), ($Z$41-K2458)/365, (O2458-K2458)/365)) )</f>
        <v/>
      </c>
      <c r="U2458" s="38" t="str">
        <f aca="true">IF(ISBLANK(B2458),"",IF( ISBLANK(O2458), "", (TODAY()-O2458)/365))</f>
        <v/>
      </c>
      <c r="V2458" s="38" t="str">
        <f aca="false">IF(ISBLANK(B2458),"",IF( ISBLANK(O2458), "", ($Z$41-O2458)/365))</f>
        <v/>
      </c>
    </row>
    <row r="2459" customFormat="false" ht="15" hidden="false" customHeight="false" outlineLevel="0" collapsed="false">
      <c r="A2459" s="1" t="n">
        <v>2463</v>
      </c>
      <c r="B2459" s="28" t="n">
        <v>1656</v>
      </c>
      <c r="C2459" s="29"/>
      <c r="D2459" s="77"/>
      <c r="E2459" s="31"/>
      <c r="F2459" s="31"/>
      <c r="G2459" s="31"/>
      <c r="H2459" s="31"/>
      <c r="I2459" s="32"/>
      <c r="J2459" s="4"/>
      <c r="K2459" s="46"/>
      <c r="L2459" s="34" t="str">
        <f aca="false">IF(ISBLANK(K2459),"a","b")</f>
        <v>a</v>
      </c>
      <c r="M2459" s="34" t="str">
        <f aca="false">IF(ISBLANK(B2459),"",IF(L2459="b",K2459,IF(L2459="a","")))</f>
        <v/>
      </c>
      <c r="N2459" s="35" t="n">
        <f aca="false">IF(ISBLANK(B2459),"",IF( ISBLANK(K2459), , IF( ISBLANK(O2459), 1,) ))</f>
        <v>0</v>
      </c>
      <c r="O2459" s="44"/>
      <c r="P2459" s="37" t="str">
        <f aca="false">IF(ISBLANK(O2459),"a","b")</f>
        <v>a</v>
      </c>
      <c r="Q2459" s="34" t="str">
        <f aca="false">IF(ISBLANK(B2459),"",IF(P2459="b",O2459,IF(P2459="a","")))</f>
        <v/>
      </c>
      <c r="R2459" s="35" t="n">
        <f aca="false">IF(ISBLANK(B2459),"",IF( ISBLANK(O2459), , 1))</f>
        <v>0</v>
      </c>
      <c r="S2459" s="38" t="str">
        <f aca="true">IF(ISBLANK(B2459),"",IF( ISBLANK(K2459), "" , IF( ISBLANK(O2459), (TODAY()-K2459)/365, (O2459-K2459)/365)) )</f>
        <v/>
      </c>
      <c r="T2459" s="38" t="str">
        <f aca="false">IF(ISBLANK(B2459),"",IF( ISBLANK(K2459), "" , IF( ISBLANK(O2459), ($Z$41-K2459)/365, (O2459-K2459)/365)) )</f>
        <v/>
      </c>
      <c r="U2459" s="38" t="str">
        <f aca="true">IF(ISBLANK(B2459),"",IF( ISBLANK(O2459), "", (TODAY()-O2459)/365))</f>
        <v/>
      </c>
      <c r="V2459" s="38" t="str">
        <f aca="false">IF(ISBLANK(B2459),"",IF( ISBLANK(O2459), "", ($Z$41-O2459)/365))</f>
        <v/>
      </c>
    </row>
    <row r="2460" customFormat="false" ht="15" hidden="false" customHeight="false" outlineLevel="0" collapsed="false">
      <c r="A2460" s="1" t="n">
        <v>2464</v>
      </c>
      <c r="B2460" s="28" t="n">
        <v>1657</v>
      </c>
      <c r="C2460" s="29"/>
      <c r="D2460" s="77"/>
      <c r="E2460" s="31"/>
      <c r="F2460" s="31"/>
      <c r="G2460" s="31"/>
      <c r="H2460" s="31"/>
      <c r="I2460" s="32"/>
      <c r="J2460" s="4"/>
      <c r="K2460" s="46"/>
      <c r="L2460" s="34" t="str">
        <f aca="false">IF(ISBLANK(K2460),"a","b")</f>
        <v>a</v>
      </c>
      <c r="M2460" s="34" t="str">
        <f aca="false">IF(ISBLANK(B2460),"",IF(L2460="b",K2460,IF(L2460="a","")))</f>
        <v/>
      </c>
      <c r="N2460" s="35" t="n">
        <f aca="false">IF(ISBLANK(B2460),"",IF( ISBLANK(K2460), , IF( ISBLANK(O2460), 1,) ))</f>
        <v>0</v>
      </c>
      <c r="O2460" s="44"/>
      <c r="P2460" s="37" t="str">
        <f aca="false">IF(ISBLANK(O2460),"a","b")</f>
        <v>a</v>
      </c>
      <c r="Q2460" s="34" t="str">
        <f aca="false">IF(ISBLANK(B2460),"",IF(P2460="b",O2460,IF(P2460="a","")))</f>
        <v/>
      </c>
      <c r="R2460" s="35" t="n">
        <f aca="false">IF(ISBLANK(B2460),"",IF( ISBLANK(O2460), , 1))</f>
        <v>0</v>
      </c>
      <c r="S2460" s="38" t="str">
        <f aca="true">IF(ISBLANK(B2460),"",IF( ISBLANK(K2460), "" , IF( ISBLANK(O2460), (TODAY()-K2460)/365, (O2460-K2460)/365)) )</f>
        <v/>
      </c>
      <c r="T2460" s="38" t="str">
        <f aca="false">IF(ISBLANK(B2460),"",IF( ISBLANK(K2460), "" , IF( ISBLANK(O2460), ($Z$41-K2460)/365, (O2460-K2460)/365)) )</f>
        <v/>
      </c>
      <c r="U2460" s="38" t="str">
        <f aca="true">IF(ISBLANK(B2460),"",IF( ISBLANK(O2460), "", (TODAY()-O2460)/365))</f>
        <v/>
      </c>
      <c r="V2460" s="38" t="str">
        <f aca="false">IF(ISBLANK(B2460),"",IF( ISBLANK(O2460), "", ($Z$41-O2460)/365))</f>
        <v/>
      </c>
    </row>
    <row r="2461" customFormat="false" ht="15" hidden="false" customHeight="false" outlineLevel="0" collapsed="false">
      <c r="A2461" s="1" t="n">
        <v>2465</v>
      </c>
      <c r="B2461" s="28" t="n">
        <v>1658</v>
      </c>
      <c r="C2461" s="29"/>
      <c r="D2461" s="77"/>
      <c r="E2461" s="31"/>
      <c r="F2461" s="31"/>
      <c r="G2461" s="31"/>
      <c r="H2461" s="31"/>
      <c r="I2461" s="32"/>
      <c r="J2461" s="4"/>
      <c r="K2461" s="46"/>
      <c r="L2461" s="34" t="str">
        <f aca="false">IF(ISBLANK(K2461),"a","b")</f>
        <v>a</v>
      </c>
      <c r="M2461" s="34" t="str">
        <f aca="false">IF(ISBLANK(B2461),"",IF(L2461="b",K2461,IF(L2461="a","")))</f>
        <v/>
      </c>
      <c r="N2461" s="35" t="n">
        <f aca="false">IF(ISBLANK(B2461),"",IF( ISBLANK(K2461), , IF( ISBLANK(O2461), 1,) ))</f>
        <v>0</v>
      </c>
      <c r="O2461" s="44"/>
      <c r="P2461" s="37" t="str">
        <f aca="false">IF(ISBLANK(O2461),"a","b")</f>
        <v>a</v>
      </c>
      <c r="Q2461" s="34" t="str">
        <f aca="false">IF(ISBLANK(B2461),"",IF(P2461="b",O2461,IF(P2461="a","")))</f>
        <v/>
      </c>
      <c r="R2461" s="35" t="n">
        <f aca="false">IF(ISBLANK(B2461),"",IF( ISBLANK(O2461), , 1))</f>
        <v>0</v>
      </c>
      <c r="S2461" s="38" t="str">
        <f aca="true">IF(ISBLANK(B2461),"",IF( ISBLANK(K2461), "" , IF( ISBLANK(O2461), (TODAY()-K2461)/365, (O2461-K2461)/365)) )</f>
        <v/>
      </c>
      <c r="T2461" s="38" t="str">
        <f aca="false">IF(ISBLANK(B2461),"",IF( ISBLANK(K2461), "" , IF( ISBLANK(O2461), ($Z$41-K2461)/365, (O2461-K2461)/365)) )</f>
        <v/>
      </c>
      <c r="U2461" s="38" t="str">
        <f aca="true">IF(ISBLANK(B2461),"",IF( ISBLANK(O2461), "", (TODAY()-O2461)/365))</f>
        <v/>
      </c>
      <c r="V2461" s="38" t="str">
        <f aca="false">IF(ISBLANK(B2461),"",IF( ISBLANK(O2461), "", ($Z$41-O2461)/365))</f>
        <v/>
      </c>
    </row>
    <row r="2462" customFormat="false" ht="15" hidden="false" customHeight="false" outlineLevel="0" collapsed="false">
      <c r="A2462" s="1" t="n">
        <v>2466</v>
      </c>
      <c r="B2462" s="28" t="n">
        <v>1659</v>
      </c>
      <c r="C2462" s="29"/>
      <c r="D2462" s="77"/>
      <c r="E2462" s="31"/>
      <c r="F2462" s="31"/>
      <c r="G2462" s="31"/>
      <c r="H2462" s="31"/>
      <c r="I2462" s="32"/>
      <c r="J2462" s="4"/>
      <c r="K2462" s="46"/>
      <c r="L2462" s="34" t="str">
        <f aca="false">IF(ISBLANK(K2462),"a","b")</f>
        <v>a</v>
      </c>
      <c r="M2462" s="34" t="str">
        <f aca="false">IF(ISBLANK(B2462),"",IF(L2462="b",K2462,IF(L2462="a","")))</f>
        <v/>
      </c>
      <c r="N2462" s="35" t="n">
        <f aca="false">IF(ISBLANK(B2462),"",IF( ISBLANK(K2462), , IF( ISBLANK(O2462), 1,) ))</f>
        <v>0</v>
      </c>
      <c r="O2462" s="44"/>
      <c r="P2462" s="37" t="str">
        <f aca="false">IF(ISBLANK(O2462),"a","b")</f>
        <v>a</v>
      </c>
      <c r="Q2462" s="34" t="str">
        <f aca="false">IF(ISBLANK(B2462),"",IF(P2462="b",O2462,IF(P2462="a","")))</f>
        <v/>
      </c>
      <c r="R2462" s="35" t="n">
        <f aca="false">IF(ISBLANK(B2462),"",IF( ISBLANK(O2462), , 1))</f>
        <v>0</v>
      </c>
      <c r="S2462" s="38" t="str">
        <f aca="true">IF(ISBLANK(B2462),"",IF( ISBLANK(K2462), "" , IF( ISBLANK(O2462), (TODAY()-K2462)/365, (O2462-K2462)/365)) )</f>
        <v/>
      </c>
      <c r="T2462" s="38" t="str">
        <f aca="false">IF(ISBLANK(B2462),"",IF( ISBLANK(K2462), "" , IF( ISBLANK(O2462), ($Z$41-K2462)/365, (O2462-K2462)/365)) )</f>
        <v/>
      </c>
      <c r="U2462" s="38" t="str">
        <f aca="true">IF(ISBLANK(B2462),"",IF( ISBLANK(O2462), "", (TODAY()-O2462)/365))</f>
        <v/>
      </c>
      <c r="V2462" s="38" t="str">
        <f aca="false">IF(ISBLANK(B2462),"",IF( ISBLANK(O2462), "", ($Z$41-O2462)/365))</f>
        <v/>
      </c>
    </row>
    <row r="2463" customFormat="false" ht="15" hidden="false" customHeight="false" outlineLevel="0" collapsed="false">
      <c r="A2463" s="1" t="n">
        <v>2467</v>
      </c>
      <c r="B2463" s="28" t="n">
        <v>1660</v>
      </c>
      <c r="C2463" s="29"/>
      <c r="D2463" s="77"/>
      <c r="E2463" s="31"/>
      <c r="F2463" s="31"/>
      <c r="G2463" s="31"/>
      <c r="H2463" s="31"/>
      <c r="I2463" s="32"/>
      <c r="J2463" s="4"/>
      <c r="K2463" s="46"/>
      <c r="L2463" s="34" t="str">
        <f aca="false">IF(ISBLANK(K2463),"a","b")</f>
        <v>a</v>
      </c>
      <c r="M2463" s="34" t="str">
        <f aca="false">IF(ISBLANK(B2463),"",IF(L2463="b",K2463,IF(L2463="a","")))</f>
        <v/>
      </c>
      <c r="N2463" s="35" t="n">
        <f aca="false">IF(ISBLANK(B2463),"",IF( ISBLANK(K2463), , IF( ISBLANK(O2463), 1,) ))</f>
        <v>0</v>
      </c>
      <c r="O2463" s="44"/>
      <c r="P2463" s="37" t="str">
        <f aca="false">IF(ISBLANK(O2463),"a","b")</f>
        <v>a</v>
      </c>
      <c r="Q2463" s="34" t="str">
        <f aca="false">IF(ISBLANK(B2463),"",IF(P2463="b",O2463,IF(P2463="a","")))</f>
        <v/>
      </c>
      <c r="R2463" s="35" t="n">
        <f aca="false">IF(ISBLANK(B2463),"",IF( ISBLANK(O2463), , 1))</f>
        <v>0</v>
      </c>
      <c r="S2463" s="38" t="str">
        <f aca="true">IF(ISBLANK(B2463),"",IF( ISBLANK(K2463), "" , IF( ISBLANK(O2463), (TODAY()-K2463)/365, (O2463-K2463)/365)) )</f>
        <v/>
      </c>
      <c r="T2463" s="38" t="str">
        <f aca="false">IF(ISBLANK(B2463),"",IF( ISBLANK(K2463), "" , IF( ISBLANK(O2463), ($Z$41-K2463)/365, (O2463-K2463)/365)) )</f>
        <v/>
      </c>
      <c r="U2463" s="38" t="str">
        <f aca="true">IF(ISBLANK(B2463),"",IF( ISBLANK(O2463), "", (TODAY()-O2463)/365))</f>
        <v/>
      </c>
      <c r="V2463" s="38" t="str">
        <f aca="false">IF(ISBLANK(B2463),"",IF( ISBLANK(O2463), "", ($Z$41-O2463)/365))</f>
        <v/>
      </c>
    </row>
    <row r="2464" customFormat="false" ht="15" hidden="false" customHeight="false" outlineLevel="0" collapsed="false">
      <c r="A2464" s="1" t="n">
        <v>2468</v>
      </c>
      <c r="B2464" s="28" t="n">
        <v>1661</v>
      </c>
      <c r="C2464" s="29"/>
      <c r="D2464" s="77"/>
      <c r="E2464" s="31"/>
      <c r="F2464" s="31"/>
      <c r="G2464" s="31"/>
      <c r="H2464" s="31"/>
      <c r="I2464" s="32"/>
      <c r="J2464" s="4"/>
      <c r="K2464" s="46"/>
      <c r="L2464" s="34" t="str">
        <f aca="false">IF(ISBLANK(K2464),"a","b")</f>
        <v>a</v>
      </c>
      <c r="M2464" s="34" t="str">
        <f aca="false">IF(ISBLANK(B2464),"",IF(L2464="b",K2464,IF(L2464="a","")))</f>
        <v/>
      </c>
      <c r="N2464" s="35" t="n">
        <f aca="false">IF(ISBLANK(B2464),"",IF( ISBLANK(K2464), , IF( ISBLANK(O2464), 1,) ))</f>
        <v>0</v>
      </c>
      <c r="O2464" s="44"/>
      <c r="P2464" s="37" t="str">
        <f aca="false">IF(ISBLANK(O2464),"a","b")</f>
        <v>a</v>
      </c>
      <c r="Q2464" s="34" t="str">
        <f aca="false">IF(ISBLANK(B2464),"",IF(P2464="b",O2464,IF(P2464="a","")))</f>
        <v/>
      </c>
      <c r="R2464" s="35" t="n">
        <f aca="false">IF(ISBLANK(B2464),"",IF( ISBLANK(O2464), , 1))</f>
        <v>0</v>
      </c>
      <c r="S2464" s="38" t="str">
        <f aca="true">IF(ISBLANK(B2464),"",IF( ISBLANK(K2464), "" , IF( ISBLANK(O2464), (TODAY()-K2464)/365, (O2464-K2464)/365)) )</f>
        <v/>
      </c>
      <c r="T2464" s="38" t="str">
        <f aca="false">IF(ISBLANK(B2464),"",IF( ISBLANK(K2464), "" , IF( ISBLANK(O2464), ($Z$41-K2464)/365, (O2464-K2464)/365)) )</f>
        <v/>
      </c>
      <c r="U2464" s="38" t="str">
        <f aca="true">IF(ISBLANK(B2464),"",IF( ISBLANK(O2464), "", (TODAY()-O2464)/365))</f>
        <v/>
      </c>
      <c r="V2464" s="38" t="str">
        <f aca="false">IF(ISBLANK(B2464),"",IF( ISBLANK(O2464), "", ($Z$41-O2464)/365))</f>
        <v/>
      </c>
    </row>
    <row r="2465" customFormat="false" ht="15" hidden="false" customHeight="false" outlineLevel="0" collapsed="false">
      <c r="A2465" s="1" t="n">
        <v>2469</v>
      </c>
      <c r="B2465" s="28" t="n">
        <v>1662</v>
      </c>
      <c r="C2465" s="29"/>
      <c r="D2465" s="77"/>
      <c r="E2465" s="31"/>
      <c r="F2465" s="31"/>
      <c r="G2465" s="31"/>
      <c r="H2465" s="31"/>
      <c r="I2465" s="32"/>
      <c r="J2465" s="4"/>
      <c r="K2465" s="46"/>
      <c r="L2465" s="34" t="str">
        <f aca="false">IF(ISBLANK(K2465),"a","b")</f>
        <v>a</v>
      </c>
      <c r="M2465" s="34" t="str">
        <f aca="false">IF(ISBLANK(B2465),"",IF(L2465="b",K2465,IF(L2465="a","")))</f>
        <v/>
      </c>
      <c r="N2465" s="35" t="n">
        <f aca="false">IF(ISBLANK(B2465),"",IF( ISBLANK(K2465), , IF( ISBLANK(O2465), 1,) ))</f>
        <v>0</v>
      </c>
      <c r="O2465" s="44"/>
      <c r="P2465" s="37" t="str">
        <f aca="false">IF(ISBLANK(O2465),"a","b")</f>
        <v>a</v>
      </c>
      <c r="Q2465" s="34" t="str">
        <f aca="false">IF(ISBLANK(B2465),"",IF(P2465="b",O2465,IF(P2465="a","")))</f>
        <v/>
      </c>
      <c r="R2465" s="35" t="n">
        <f aca="false">IF(ISBLANK(B2465),"",IF( ISBLANK(O2465), , 1))</f>
        <v>0</v>
      </c>
      <c r="S2465" s="38" t="str">
        <f aca="true">IF(ISBLANK(B2465),"",IF( ISBLANK(K2465), "" , IF( ISBLANK(O2465), (TODAY()-K2465)/365, (O2465-K2465)/365)) )</f>
        <v/>
      </c>
      <c r="T2465" s="38" t="str">
        <f aca="false">IF(ISBLANK(B2465),"",IF( ISBLANK(K2465), "" , IF( ISBLANK(O2465), ($Z$41-K2465)/365, (O2465-K2465)/365)) )</f>
        <v/>
      </c>
      <c r="U2465" s="38" t="str">
        <f aca="true">IF(ISBLANK(B2465),"",IF( ISBLANK(O2465), "", (TODAY()-O2465)/365))</f>
        <v/>
      </c>
      <c r="V2465" s="38" t="str">
        <f aca="false">IF(ISBLANK(B2465),"",IF( ISBLANK(O2465), "", ($Z$41-O2465)/365))</f>
        <v/>
      </c>
    </row>
    <row r="2466" customFormat="false" ht="15" hidden="false" customHeight="false" outlineLevel="0" collapsed="false">
      <c r="A2466" s="1" t="n">
        <v>2470</v>
      </c>
      <c r="B2466" s="28" t="n">
        <v>1663</v>
      </c>
      <c r="C2466" s="29"/>
      <c r="D2466" s="77"/>
      <c r="E2466" s="31"/>
      <c r="F2466" s="31"/>
      <c r="G2466" s="31"/>
      <c r="H2466" s="31"/>
      <c r="I2466" s="32"/>
      <c r="J2466" s="4"/>
      <c r="K2466" s="46"/>
      <c r="L2466" s="34" t="str">
        <f aca="false">IF(ISBLANK(K2466),"a","b")</f>
        <v>a</v>
      </c>
      <c r="M2466" s="34" t="str">
        <f aca="false">IF(ISBLANK(B2466),"",IF(L2466="b",K2466,IF(L2466="a","")))</f>
        <v/>
      </c>
      <c r="N2466" s="35" t="n">
        <f aca="false">IF(ISBLANK(B2466),"",IF( ISBLANK(K2466), , IF( ISBLANK(O2466), 1,) ))</f>
        <v>0</v>
      </c>
      <c r="O2466" s="44"/>
      <c r="P2466" s="37" t="str">
        <f aca="false">IF(ISBLANK(O2466),"a","b")</f>
        <v>a</v>
      </c>
      <c r="Q2466" s="34" t="str">
        <f aca="false">IF(ISBLANK(B2466),"",IF(P2466="b",O2466,IF(P2466="a","")))</f>
        <v/>
      </c>
      <c r="R2466" s="35" t="n">
        <f aca="false">IF(ISBLANK(B2466),"",IF( ISBLANK(O2466), , 1))</f>
        <v>0</v>
      </c>
      <c r="S2466" s="38" t="str">
        <f aca="true">IF(ISBLANK(B2466),"",IF( ISBLANK(K2466), "" , IF( ISBLANK(O2466), (TODAY()-K2466)/365, (O2466-K2466)/365)) )</f>
        <v/>
      </c>
      <c r="T2466" s="38" t="str">
        <f aca="false">IF(ISBLANK(B2466),"",IF( ISBLANK(K2466), "" , IF( ISBLANK(O2466), ($Z$41-K2466)/365, (O2466-K2466)/365)) )</f>
        <v/>
      </c>
      <c r="U2466" s="38" t="str">
        <f aca="true">IF(ISBLANK(B2466),"",IF( ISBLANK(O2466), "", (TODAY()-O2466)/365))</f>
        <v/>
      </c>
      <c r="V2466" s="38" t="str">
        <f aca="false">IF(ISBLANK(B2466),"",IF( ISBLANK(O2466), "", ($Z$41-O2466)/365))</f>
        <v/>
      </c>
    </row>
    <row r="2467" customFormat="false" ht="15" hidden="false" customHeight="false" outlineLevel="0" collapsed="false">
      <c r="A2467" s="1" t="n">
        <v>2471</v>
      </c>
      <c r="B2467" s="28" t="n">
        <v>1664</v>
      </c>
      <c r="C2467" s="29"/>
      <c r="D2467" s="77"/>
      <c r="E2467" s="31"/>
      <c r="F2467" s="31"/>
      <c r="G2467" s="31"/>
      <c r="H2467" s="31"/>
      <c r="I2467" s="32"/>
      <c r="J2467" s="4"/>
      <c r="K2467" s="46"/>
      <c r="L2467" s="34" t="str">
        <f aca="false">IF(ISBLANK(K2467),"a","b")</f>
        <v>a</v>
      </c>
      <c r="M2467" s="34" t="str">
        <f aca="false">IF(ISBLANK(B2467),"",IF(L2467="b",K2467,IF(L2467="a","")))</f>
        <v/>
      </c>
      <c r="N2467" s="35" t="n">
        <f aca="false">IF(ISBLANK(B2467),"",IF( ISBLANK(K2467), , IF( ISBLANK(O2467), 1,) ))</f>
        <v>0</v>
      </c>
      <c r="O2467" s="44"/>
      <c r="P2467" s="37" t="str">
        <f aca="false">IF(ISBLANK(O2467),"a","b")</f>
        <v>a</v>
      </c>
      <c r="Q2467" s="34" t="str">
        <f aca="false">IF(ISBLANK(B2467),"",IF(P2467="b",O2467,IF(P2467="a","")))</f>
        <v/>
      </c>
      <c r="R2467" s="35" t="n">
        <f aca="false">IF(ISBLANK(B2467),"",IF( ISBLANK(O2467), , 1))</f>
        <v>0</v>
      </c>
      <c r="S2467" s="38" t="str">
        <f aca="true">IF(ISBLANK(B2467),"",IF( ISBLANK(K2467), "" , IF( ISBLANK(O2467), (TODAY()-K2467)/365, (O2467-K2467)/365)) )</f>
        <v/>
      </c>
      <c r="T2467" s="38" t="str">
        <f aca="false">IF(ISBLANK(B2467),"",IF( ISBLANK(K2467), "" , IF( ISBLANK(O2467), ($Z$41-K2467)/365, (O2467-K2467)/365)) )</f>
        <v/>
      </c>
      <c r="U2467" s="38" t="str">
        <f aca="true">IF(ISBLANK(B2467),"",IF( ISBLANK(O2467), "", (TODAY()-O2467)/365))</f>
        <v/>
      </c>
      <c r="V2467" s="38" t="str">
        <f aca="false">IF(ISBLANK(B2467),"",IF( ISBLANK(O2467), "", ($Z$41-O2467)/365))</f>
        <v/>
      </c>
    </row>
    <row r="2468" customFormat="false" ht="15" hidden="false" customHeight="false" outlineLevel="0" collapsed="false">
      <c r="A2468" s="1" t="n">
        <v>2472</v>
      </c>
      <c r="B2468" s="28" t="n">
        <v>1665</v>
      </c>
      <c r="C2468" s="29"/>
      <c r="D2468" s="77"/>
      <c r="E2468" s="31"/>
      <c r="F2468" s="31"/>
      <c r="G2468" s="31"/>
      <c r="H2468" s="31"/>
      <c r="I2468" s="32"/>
      <c r="J2468" s="4"/>
      <c r="K2468" s="46"/>
      <c r="L2468" s="34" t="str">
        <f aca="false">IF(ISBLANK(K2468),"a","b")</f>
        <v>a</v>
      </c>
      <c r="M2468" s="34" t="str">
        <f aca="false">IF(ISBLANK(B2468),"",IF(L2468="b",K2468,IF(L2468="a","")))</f>
        <v/>
      </c>
      <c r="N2468" s="35" t="n">
        <f aca="false">IF(ISBLANK(B2468),"",IF( ISBLANK(K2468), , IF( ISBLANK(O2468), 1,) ))</f>
        <v>0</v>
      </c>
      <c r="O2468" s="44"/>
      <c r="P2468" s="37" t="str">
        <f aca="false">IF(ISBLANK(O2468),"a","b")</f>
        <v>a</v>
      </c>
      <c r="Q2468" s="34" t="str">
        <f aca="false">IF(ISBLANK(B2468),"",IF(P2468="b",O2468,IF(P2468="a","")))</f>
        <v/>
      </c>
      <c r="R2468" s="35" t="n">
        <f aca="false">IF(ISBLANK(B2468),"",IF( ISBLANK(O2468), , 1))</f>
        <v>0</v>
      </c>
      <c r="S2468" s="38" t="str">
        <f aca="true">IF(ISBLANK(B2468),"",IF( ISBLANK(K2468), "" , IF( ISBLANK(O2468), (TODAY()-K2468)/365, (O2468-K2468)/365)) )</f>
        <v/>
      </c>
      <c r="T2468" s="38" t="str">
        <f aca="false">IF(ISBLANK(B2468),"",IF( ISBLANK(K2468), "" , IF( ISBLANK(O2468), ($Z$41-K2468)/365, (O2468-K2468)/365)) )</f>
        <v/>
      </c>
      <c r="U2468" s="38" t="str">
        <f aca="true">IF(ISBLANK(B2468),"",IF( ISBLANK(O2468), "", (TODAY()-O2468)/365))</f>
        <v/>
      </c>
      <c r="V2468" s="38" t="str">
        <f aca="false">IF(ISBLANK(B2468),"",IF( ISBLANK(O2468), "", ($Z$41-O2468)/365))</f>
        <v/>
      </c>
    </row>
    <row r="2469" customFormat="false" ht="15" hidden="false" customHeight="false" outlineLevel="0" collapsed="false">
      <c r="A2469" s="1" t="n">
        <v>2473</v>
      </c>
      <c r="B2469" s="28" t="n">
        <v>1666</v>
      </c>
      <c r="C2469" s="29"/>
      <c r="D2469" s="77"/>
      <c r="E2469" s="31"/>
      <c r="F2469" s="31"/>
      <c r="G2469" s="31"/>
      <c r="H2469" s="31"/>
      <c r="I2469" s="32"/>
      <c r="J2469" s="4"/>
      <c r="K2469" s="46"/>
      <c r="L2469" s="34" t="str">
        <f aca="false">IF(ISBLANK(K2469),"a","b")</f>
        <v>a</v>
      </c>
      <c r="M2469" s="34" t="str">
        <f aca="false">IF(ISBLANK(B2469),"",IF(L2469="b",K2469,IF(L2469="a","")))</f>
        <v/>
      </c>
      <c r="N2469" s="35" t="n">
        <f aca="false">IF(ISBLANK(B2469),"",IF( ISBLANK(K2469), , IF( ISBLANK(O2469), 1,) ))</f>
        <v>0</v>
      </c>
      <c r="O2469" s="44"/>
      <c r="P2469" s="37" t="str">
        <f aca="false">IF(ISBLANK(O2469),"a","b")</f>
        <v>a</v>
      </c>
      <c r="Q2469" s="34" t="str">
        <f aca="false">IF(ISBLANK(B2469),"",IF(P2469="b",O2469,IF(P2469="a","")))</f>
        <v/>
      </c>
      <c r="R2469" s="35" t="n">
        <f aca="false">IF(ISBLANK(B2469),"",IF( ISBLANK(O2469), , 1))</f>
        <v>0</v>
      </c>
      <c r="S2469" s="38" t="str">
        <f aca="true">IF(ISBLANK(B2469),"",IF( ISBLANK(K2469), "" , IF( ISBLANK(O2469), (TODAY()-K2469)/365, (O2469-K2469)/365)) )</f>
        <v/>
      </c>
      <c r="T2469" s="38" t="str">
        <f aca="false">IF(ISBLANK(B2469),"",IF( ISBLANK(K2469), "" , IF( ISBLANK(O2469), ($Z$41-K2469)/365, (O2469-K2469)/365)) )</f>
        <v/>
      </c>
      <c r="U2469" s="38" t="str">
        <f aca="true">IF(ISBLANK(B2469),"",IF( ISBLANK(O2469), "", (TODAY()-O2469)/365))</f>
        <v/>
      </c>
      <c r="V2469" s="38" t="str">
        <f aca="false">IF(ISBLANK(B2469),"",IF( ISBLANK(O2469), "", ($Z$41-O2469)/365))</f>
        <v/>
      </c>
    </row>
    <row r="2470" customFormat="false" ht="15" hidden="false" customHeight="false" outlineLevel="0" collapsed="false">
      <c r="A2470" s="1" t="n">
        <v>2474</v>
      </c>
      <c r="B2470" s="28" t="n">
        <v>1667</v>
      </c>
      <c r="C2470" s="29"/>
      <c r="D2470" s="77"/>
      <c r="E2470" s="31"/>
      <c r="F2470" s="31"/>
      <c r="G2470" s="31"/>
      <c r="H2470" s="31"/>
      <c r="I2470" s="32"/>
      <c r="J2470" s="4"/>
      <c r="K2470" s="46"/>
      <c r="L2470" s="34" t="str">
        <f aca="false">IF(ISBLANK(K2470),"a","b")</f>
        <v>a</v>
      </c>
      <c r="M2470" s="34" t="str">
        <f aca="false">IF(ISBLANK(B2470),"",IF(L2470="b",K2470,IF(L2470="a","")))</f>
        <v/>
      </c>
      <c r="N2470" s="35" t="n">
        <f aca="false">IF(ISBLANK(B2470),"",IF( ISBLANK(K2470), , IF( ISBLANK(O2470), 1,) ))</f>
        <v>0</v>
      </c>
      <c r="O2470" s="44"/>
      <c r="P2470" s="37" t="str">
        <f aca="false">IF(ISBLANK(O2470),"a","b")</f>
        <v>a</v>
      </c>
      <c r="Q2470" s="34" t="str">
        <f aca="false">IF(ISBLANK(B2470),"",IF(P2470="b",O2470,IF(P2470="a","")))</f>
        <v/>
      </c>
      <c r="R2470" s="35" t="n">
        <f aca="false">IF(ISBLANK(B2470),"",IF( ISBLANK(O2470), , 1))</f>
        <v>0</v>
      </c>
      <c r="S2470" s="38" t="str">
        <f aca="true">IF(ISBLANK(B2470),"",IF( ISBLANK(K2470), "" , IF( ISBLANK(O2470), (TODAY()-K2470)/365, (O2470-K2470)/365)) )</f>
        <v/>
      </c>
      <c r="T2470" s="38" t="str">
        <f aca="false">IF(ISBLANK(B2470),"",IF( ISBLANK(K2470), "" , IF( ISBLANK(O2470), ($Z$41-K2470)/365, (O2470-K2470)/365)) )</f>
        <v/>
      </c>
      <c r="U2470" s="38" t="str">
        <f aca="true">IF(ISBLANK(B2470),"",IF( ISBLANK(O2470), "", (TODAY()-O2470)/365))</f>
        <v/>
      </c>
      <c r="V2470" s="38" t="str">
        <f aca="false">IF(ISBLANK(B2470),"",IF( ISBLANK(O2470), "", ($Z$41-O2470)/365))</f>
        <v/>
      </c>
    </row>
    <row r="2471" customFormat="false" ht="15" hidden="false" customHeight="false" outlineLevel="0" collapsed="false">
      <c r="A2471" s="1" t="n">
        <v>2475</v>
      </c>
      <c r="B2471" s="28" t="n">
        <v>1668</v>
      </c>
      <c r="C2471" s="29"/>
      <c r="D2471" s="77"/>
      <c r="E2471" s="31"/>
      <c r="F2471" s="31"/>
      <c r="G2471" s="31"/>
      <c r="H2471" s="31"/>
      <c r="I2471" s="32"/>
      <c r="J2471" s="4"/>
      <c r="K2471" s="46"/>
      <c r="L2471" s="34" t="str">
        <f aca="false">IF(ISBLANK(K2471),"a","b")</f>
        <v>a</v>
      </c>
      <c r="M2471" s="34" t="str">
        <f aca="false">IF(ISBLANK(B2471),"",IF(L2471="b",K2471,IF(L2471="a","")))</f>
        <v/>
      </c>
      <c r="N2471" s="35" t="n">
        <f aca="false">IF(ISBLANK(B2471),"",IF( ISBLANK(K2471), , IF( ISBLANK(O2471), 1,) ))</f>
        <v>0</v>
      </c>
      <c r="O2471" s="44"/>
      <c r="P2471" s="37" t="str">
        <f aca="false">IF(ISBLANK(O2471),"a","b")</f>
        <v>a</v>
      </c>
      <c r="Q2471" s="34" t="str">
        <f aca="false">IF(ISBLANK(B2471),"",IF(P2471="b",O2471,IF(P2471="a","")))</f>
        <v/>
      </c>
      <c r="R2471" s="35" t="n">
        <f aca="false">IF(ISBLANK(B2471),"",IF( ISBLANK(O2471), , 1))</f>
        <v>0</v>
      </c>
      <c r="S2471" s="38" t="str">
        <f aca="true">IF(ISBLANK(B2471),"",IF( ISBLANK(K2471), "" , IF( ISBLANK(O2471), (TODAY()-K2471)/365, (O2471-K2471)/365)) )</f>
        <v/>
      </c>
      <c r="T2471" s="38" t="str">
        <f aca="false">IF(ISBLANK(B2471),"",IF( ISBLANK(K2471), "" , IF( ISBLANK(O2471), ($Z$41-K2471)/365, (O2471-K2471)/365)) )</f>
        <v/>
      </c>
      <c r="U2471" s="38" t="str">
        <f aca="true">IF(ISBLANK(B2471),"",IF( ISBLANK(O2471), "", (TODAY()-O2471)/365))</f>
        <v/>
      </c>
      <c r="V2471" s="38" t="str">
        <f aca="false">IF(ISBLANK(B2471),"",IF( ISBLANK(O2471), "", ($Z$41-O2471)/365))</f>
        <v/>
      </c>
    </row>
    <row r="2472" customFormat="false" ht="15" hidden="false" customHeight="false" outlineLevel="0" collapsed="false">
      <c r="A2472" s="1" t="n">
        <v>2476</v>
      </c>
      <c r="B2472" s="28" t="n">
        <v>1669</v>
      </c>
      <c r="C2472" s="29"/>
      <c r="D2472" s="77"/>
      <c r="E2472" s="31"/>
      <c r="F2472" s="31"/>
      <c r="G2472" s="31"/>
      <c r="H2472" s="31"/>
      <c r="I2472" s="32"/>
      <c r="J2472" s="4"/>
      <c r="K2472" s="46"/>
      <c r="L2472" s="34" t="str">
        <f aca="false">IF(ISBLANK(K2472),"a","b")</f>
        <v>a</v>
      </c>
      <c r="M2472" s="34" t="str">
        <f aca="false">IF(ISBLANK(B2472),"",IF(L2472="b",K2472,IF(L2472="a","")))</f>
        <v/>
      </c>
      <c r="N2472" s="35" t="n">
        <f aca="false">IF(ISBLANK(B2472),"",IF( ISBLANK(K2472), , IF( ISBLANK(O2472), 1,) ))</f>
        <v>0</v>
      </c>
      <c r="O2472" s="44"/>
      <c r="P2472" s="37" t="str">
        <f aca="false">IF(ISBLANK(O2472),"a","b")</f>
        <v>a</v>
      </c>
      <c r="Q2472" s="34" t="str">
        <f aca="false">IF(ISBLANK(B2472),"",IF(P2472="b",O2472,IF(P2472="a","")))</f>
        <v/>
      </c>
      <c r="R2472" s="35" t="n">
        <f aca="false">IF(ISBLANK(B2472),"",IF( ISBLANK(O2472), , 1))</f>
        <v>0</v>
      </c>
      <c r="S2472" s="38" t="str">
        <f aca="true">IF(ISBLANK(B2472),"",IF( ISBLANK(K2472), "" , IF( ISBLANK(O2472), (TODAY()-K2472)/365, (O2472-K2472)/365)) )</f>
        <v/>
      </c>
      <c r="T2472" s="38" t="str">
        <f aca="false">IF(ISBLANK(B2472),"",IF( ISBLANK(K2472), "" , IF( ISBLANK(O2472), ($Z$41-K2472)/365, (O2472-K2472)/365)) )</f>
        <v/>
      </c>
      <c r="U2472" s="38" t="str">
        <f aca="true">IF(ISBLANK(B2472),"",IF( ISBLANK(O2472), "", (TODAY()-O2472)/365))</f>
        <v/>
      </c>
      <c r="V2472" s="38" t="str">
        <f aca="false">IF(ISBLANK(B2472),"",IF( ISBLANK(O2472), "", ($Z$41-O2472)/365))</f>
        <v/>
      </c>
    </row>
    <row r="2473" customFormat="false" ht="15" hidden="false" customHeight="false" outlineLevel="0" collapsed="false">
      <c r="A2473" s="1" t="n">
        <v>2477</v>
      </c>
      <c r="B2473" s="28" t="n">
        <v>1670</v>
      </c>
      <c r="C2473" s="29"/>
      <c r="D2473" s="77"/>
      <c r="E2473" s="31"/>
      <c r="F2473" s="31"/>
      <c r="G2473" s="31"/>
      <c r="H2473" s="31"/>
      <c r="I2473" s="32"/>
      <c r="J2473" s="4"/>
      <c r="K2473" s="46"/>
      <c r="L2473" s="34" t="str">
        <f aca="false">IF(ISBLANK(K2473),"a","b")</f>
        <v>a</v>
      </c>
      <c r="M2473" s="34" t="str">
        <f aca="false">IF(ISBLANK(B2473),"",IF(L2473="b",K2473,IF(L2473="a","")))</f>
        <v/>
      </c>
      <c r="N2473" s="35" t="n">
        <f aca="false">IF(ISBLANK(B2473),"",IF( ISBLANK(K2473), , IF( ISBLANK(O2473), 1,) ))</f>
        <v>0</v>
      </c>
      <c r="O2473" s="44"/>
      <c r="P2473" s="37" t="str">
        <f aca="false">IF(ISBLANK(O2473),"a","b")</f>
        <v>a</v>
      </c>
      <c r="Q2473" s="34" t="str">
        <f aca="false">IF(ISBLANK(B2473),"",IF(P2473="b",O2473,IF(P2473="a","")))</f>
        <v/>
      </c>
      <c r="R2473" s="35" t="n">
        <f aca="false">IF(ISBLANK(B2473),"",IF( ISBLANK(O2473), , 1))</f>
        <v>0</v>
      </c>
      <c r="S2473" s="38" t="str">
        <f aca="true">IF(ISBLANK(B2473),"",IF( ISBLANK(K2473), "" , IF( ISBLANK(O2473), (TODAY()-K2473)/365, (O2473-K2473)/365)) )</f>
        <v/>
      </c>
      <c r="T2473" s="38" t="str">
        <f aca="false">IF(ISBLANK(B2473),"",IF( ISBLANK(K2473), "" , IF( ISBLANK(O2473), ($Z$41-K2473)/365, (O2473-K2473)/365)) )</f>
        <v/>
      </c>
      <c r="U2473" s="38" t="str">
        <f aca="true">IF(ISBLANK(B2473),"",IF( ISBLANK(O2473), "", (TODAY()-O2473)/365))</f>
        <v/>
      </c>
      <c r="V2473" s="38" t="str">
        <f aca="false">IF(ISBLANK(B2473),"",IF( ISBLANK(O2473), "", ($Z$41-O2473)/365))</f>
        <v/>
      </c>
    </row>
    <row r="2474" customFormat="false" ht="15" hidden="false" customHeight="false" outlineLevel="0" collapsed="false">
      <c r="A2474" s="1" t="n">
        <v>2478</v>
      </c>
      <c r="B2474" s="28" t="n">
        <v>1671</v>
      </c>
      <c r="C2474" s="29"/>
      <c r="D2474" s="77"/>
      <c r="E2474" s="31"/>
      <c r="F2474" s="31"/>
      <c r="G2474" s="31"/>
      <c r="H2474" s="31"/>
      <c r="I2474" s="32"/>
      <c r="J2474" s="4"/>
      <c r="K2474" s="46"/>
      <c r="L2474" s="34" t="str">
        <f aca="false">IF(ISBLANK(K2474),"a","b")</f>
        <v>a</v>
      </c>
      <c r="M2474" s="34" t="str">
        <f aca="false">IF(ISBLANK(B2474),"",IF(L2474="b",K2474,IF(L2474="a","")))</f>
        <v/>
      </c>
      <c r="N2474" s="35" t="n">
        <f aca="false">IF(ISBLANK(B2474),"",IF( ISBLANK(K2474), , IF( ISBLANK(O2474), 1,) ))</f>
        <v>0</v>
      </c>
      <c r="O2474" s="44"/>
      <c r="P2474" s="37" t="str">
        <f aca="false">IF(ISBLANK(O2474),"a","b")</f>
        <v>a</v>
      </c>
      <c r="Q2474" s="34" t="str">
        <f aca="false">IF(ISBLANK(B2474),"",IF(P2474="b",O2474,IF(P2474="a","")))</f>
        <v/>
      </c>
      <c r="R2474" s="35" t="n">
        <f aca="false">IF(ISBLANK(B2474),"",IF( ISBLANK(O2474), , 1))</f>
        <v>0</v>
      </c>
      <c r="S2474" s="38" t="str">
        <f aca="true">IF(ISBLANK(B2474),"",IF( ISBLANK(K2474), "" , IF( ISBLANK(O2474), (TODAY()-K2474)/365, (O2474-K2474)/365)) )</f>
        <v/>
      </c>
      <c r="T2474" s="38" t="str">
        <f aca="false">IF(ISBLANK(B2474),"",IF( ISBLANK(K2474), "" , IF( ISBLANK(O2474), ($Z$41-K2474)/365, (O2474-K2474)/365)) )</f>
        <v/>
      </c>
      <c r="U2474" s="38" t="str">
        <f aca="true">IF(ISBLANK(B2474),"",IF( ISBLANK(O2474), "", (TODAY()-O2474)/365))</f>
        <v/>
      </c>
      <c r="V2474" s="38" t="str">
        <f aca="false">IF(ISBLANK(B2474),"",IF( ISBLANK(O2474), "", ($Z$41-O2474)/365))</f>
        <v/>
      </c>
    </row>
    <row r="2475" customFormat="false" ht="15" hidden="false" customHeight="false" outlineLevel="0" collapsed="false">
      <c r="A2475" s="1" t="n">
        <v>2479</v>
      </c>
      <c r="B2475" s="28" t="n">
        <v>1672</v>
      </c>
      <c r="C2475" s="29"/>
      <c r="D2475" s="77"/>
      <c r="E2475" s="31"/>
      <c r="F2475" s="31"/>
      <c r="G2475" s="31"/>
      <c r="H2475" s="31"/>
      <c r="I2475" s="32"/>
      <c r="J2475" s="4"/>
      <c r="K2475" s="46"/>
      <c r="L2475" s="34" t="str">
        <f aca="false">IF(ISBLANK(K2475),"a","b")</f>
        <v>a</v>
      </c>
      <c r="M2475" s="34" t="str">
        <f aca="false">IF(ISBLANK(B2475),"",IF(L2475="b",K2475,IF(L2475="a","")))</f>
        <v/>
      </c>
      <c r="N2475" s="35" t="n">
        <f aca="false">IF(ISBLANK(B2475),"",IF( ISBLANK(K2475), , IF( ISBLANK(O2475), 1,) ))</f>
        <v>0</v>
      </c>
      <c r="O2475" s="44"/>
      <c r="P2475" s="37" t="str">
        <f aca="false">IF(ISBLANK(O2475),"a","b")</f>
        <v>a</v>
      </c>
      <c r="Q2475" s="34" t="str">
        <f aca="false">IF(ISBLANK(B2475),"",IF(P2475="b",O2475,IF(P2475="a","")))</f>
        <v/>
      </c>
      <c r="R2475" s="35" t="n">
        <f aca="false">IF(ISBLANK(B2475),"",IF( ISBLANK(O2475), , 1))</f>
        <v>0</v>
      </c>
      <c r="S2475" s="38" t="str">
        <f aca="true">IF(ISBLANK(B2475),"",IF( ISBLANK(K2475), "" , IF( ISBLANK(O2475), (TODAY()-K2475)/365, (O2475-K2475)/365)) )</f>
        <v/>
      </c>
      <c r="T2475" s="38" t="str">
        <f aca="false">IF(ISBLANK(B2475),"",IF( ISBLANK(K2475), "" , IF( ISBLANK(O2475), ($Z$41-K2475)/365, (O2475-K2475)/365)) )</f>
        <v/>
      </c>
      <c r="U2475" s="38" t="str">
        <f aca="true">IF(ISBLANK(B2475),"",IF( ISBLANK(O2475), "", (TODAY()-O2475)/365))</f>
        <v/>
      </c>
      <c r="V2475" s="38" t="str">
        <f aca="false">IF(ISBLANK(B2475),"",IF( ISBLANK(O2475), "", ($Z$41-O2475)/365))</f>
        <v/>
      </c>
    </row>
    <row r="2476" customFormat="false" ht="15" hidden="false" customHeight="false" outlineLevel="0" collapsed="false">
      <c r="A2476" s="1" t="n">
        <v>2480</v>
      </c>
      <c r="B2476" s="28" t="n">
        <v>1673</v>
      </c>
      <c r="C2476" s="29"/>
      <c r="D2476" s="77"/>
      <c r="E2476" s="31"/>
      <c r="F2476" s="31"/>
      <c r="G2476" s="31"/>
      <c r="H2476" s="31"/>
      <c r="I2476" s="32"/>
      <c r="J2476" s="4"/>
      <c r="K2476" s="46"/>
      <c r="L2476" s="34" t="str">
        <f aca="false">IF(ISBLANK(K2476),"a","b")</f>
        <v>a</v>
      </c>
      <c r="M2476" s="34" t="str">
        <f aca="false">IF(ISBLANK(B2476),"",IF(L2476="b",K2476,IF(L2476="a","")))</f>
        <v/>
      </c>
      <c r="N2476" s="35" t="n">
        <f aca="false">IF(ISBLANK(B2476),"",IF( ISBLANK(K2476), , IF( ISBLANK(O2476), 1,) ))</f>
        <v>0</v>
      </c>
      <c r="O2476" s="44"/>
      <c r="P2476" s="37" t="str">
        <f aca="false">IF(ISBLANK(O2476),"a","b")</f>
        <v>a</v>
      </c>
      <c r="Q2476" s="34" t="str">
        <f aca="false">IF(ISBLANK(B2476),"",IF(P2476="b",O2476,IF(P2476="a","")))</f>
        <v/>
      </c>
      <c r="R2476" s="35" t="n">
        <f aca="false">IF(ISBLANK(B2476),"",IF( ISBLANK(O2476), , 1))</f>
        <v>0</v>
      </c>
      <c r="S2476" s="38" t="str">
        <f aca="true">IF(ISBLANK(B2476),"",IF( ISBLANK(K2476), "" , IF( ISBLANK(O2476), (TODAY()-K2476)/365, (O2476-K2476)/365)) )</f>
        <v/>
      </c>
      <c r="T2476" s="38" t="str">
        <f aca="false">IF(ISBLANK(B2476),"",IF( ISBLANK(K2476), "" , IF( ISBLANK(O2476), ($Z$41-K2476)/365, (O2476-K2476)/365)) )</f>
        <v/>
      </c>
      <c r="U2476" s="38" t="str">
        <f aca="true">IF(ISBLANK(B2476),"",IF( ISBLANK(O2476), "", (TODAY()-O2476)/365))</f>
        <v/>
      </c>
      <c r="V2476" s="38" t="str">
        <f aca="false">IF(ISBLANK(B2476),"",IF( ISBLANK(O2476), "", ($Z$41-O2476)/365))</f>
        <v/>
      </c>
    </row>
    <row r="2477" customFormat="false" ht="15" hidden="false" customHeight="false" outlineLevel="0" collapsed="false">
      <c r="A2477" s="1" t="n">
        <v>2481</v>
      </c>
      <c r="B2477" s="28" t="n">
        <v>1674</v>
      </c>
      <c r="C2477" s="29"/>
      <c r="D2477" s="77"/>
      <c r="E2477" s="31"/>
      <c r="F2477" s="31"/>
      <c r="G2477" s="31"/>
      <c r="H2477" s="31"/>
      <c r="I2477" s="32"/>
      <c r="J2477" s="4"/>
      <c r="K2477" s="46"/>
      <c r="L2477" s="34" t="str">
        <f aca="false">IF(ISBLANK(K2477),"a","b")</f>
        <v>a</v>
      </c>
      <c r="M2477" s="34" t="str">
        <f aca="false">IF(ISBLANK(B2477),"",IF(L2477="b",K2477,IF(L2477="a","")))</f>
        <v/>
      </c>
      <c r="N2477" s="35" t="n">
        <f aca="false">IF(ISBLANK(B2477),"",IF( ISBLANK(K2477), , IF( ISBLANK(O2477), 1,) ))</f>
        <v>0</v>
      </c>
      <c r="O2477" s="44"/>
      <c r="P2477" s="37" t="str">
        <f aca="false">IF(ISBLANK(O2477),"a","b")</f>
        <v>a</v>
      </c>
      <c r="Q2477" s="34" t="str">
        <f aca="false">IF(ISBLANK(B2477),"",IF(P2477="b",O2477,IF(P2477="a","")))</f>
        <v/>
      </c>
      <c r="R2477" s="35" t="n">
        <f aca="false">IF(ISBLANK(B2477),"",IF( ISBLANK(O2477), , 1))</f>
        <v>0</v>
      </c>
      <c r="S2477" s="38" t="str">
        <f aca="true">IF(ISBLANK(B2477),"",IF( ISBLANK(K2477), "" , IF( ISBLANK(O2477), (TODAY()-K2477)/365, (O2477-K2477)/365)) )</f>
        <v/>
      </c>
      <c r="T2477" s="38" t="str">
        <f aca="false">IF(ISBLANK(B2477),"",IF( ISBLANK(K2477), "" , IF( ISBLANK(O2477), ($Z$41-K2477)/365, (O2477-K2477)/365)) )</f>
        <v/>
      </c>
      <c r="U2477" s="38" t="str">
        <f aca="true">IF(ISBLANK(B2477),"",IF( ISBLANK(O2477), "", (TODAY()-O2477)/365))</f>
        <v/>
      </c>
      <c r="V2477" s="38" t="str">
        <f aca="false">IF(ISBLANK(B2477),"",IF( ISBLANK(O2477), "", ($Z$41-O2477)/365))</f>
        <v/>
      </c>
    </row>
    <row r="2478" customFormat="false" ht="15" hidden="false" customHeight="false" outlineLevel="0" collapsed="false">
      <c r="A2478" s="1" t="n">
        <v>2482</v>
      </c>
      <c r="B2478" s="28" t="n">
        <v>1675</v>
      </c>
      <c r="C2478" s="29"/>
      <c r="D2478" s="77"/>
      <c r="E2478" s="31"/>
      <c r="F2478" s="31"/>
      <c r="G2478" s="31"/>
      <c r="H2478" s="31"/>
      <c r="I2478" s="32"/>
      <c r="J2478" s="4"/>
      <c r="K2478" s="46"/>
      <c r="L2478" s="34" t="str">
        <f aca="false">IF(ISBLANK(K2478),"a","b")</f>
        <v>a</v>
      </c>
      <c r="M2478" s="34" t="str">
        <f aca="false">IF(ISBLANK(B2478),"",IF(L2478="b",K2478,IF(L2478="a","")))</f>
        <v/>
      </c>
      <c r="N2478" s="35" t="n">
        <f aca="false">IF(ISBLANK(B2478),"",IF( ISBLANK(K2478), , IF( ISBLANK(O2478), 1,) ))</f>
        <v>0</v>
      </c>
      <c r="O2478" s="44"/>
      <c r="P2478" s="37" t="str">
        <f aca="false">IF(ISBLANK(O2478),"a","b")</f>
        <v>a</v>
      </c>
      <c r="Q2478" s="34" t="str">
        <f aca="false">IF(ISBLANK(B2478),"",IF(P2478="b",O2478,IF(P2478="a","")))</f>
        <v/>
      </c>
      <c r="R2478" s="35" t="n">
        <f aca="false">IF(ISBLANK(B2478),"",IF( ISBLANK(O2478), , 1))</f>
        <v>0</v>
      </c>
      <c r="S2478" s="38" t="str">
        <f aca="true">IF(ISBLANK(B2478),"",IF( ISBLANK(K2478), "" , IF( ISBLANK(O2478), (TODAY()-K2478)/365, (O2478-K2478)/365)) )</f>
        <v/>
      </c>
      <c r="T2478" s="38" t="str">
        <f aca="false">IF(ISBLANK(B2478),"",IF( ISBLANK(K2478), "" , IF( ISBLANK(O2478), ($Z$41-K2478)/365, (O2478-K2478)/365)) )</f>
        <v/>
      </c>
      <c r="U2478" s="38" t="str">
        <f aca="true">IF(ISBLANK(B2478),"",IF( ISBLANK(O2478), "", (TODAY()-O2478)/365))</f>
        <v/>
      </c>
      <c r="V2478" s="38" t="str">
        <f aca="false">IF(ISBLANK(B2478),"",IF( ISBLANK(O2478), "", ($Z$41-O2478)/365))</f>
        <v/>
      </c>
    </row>
    <row r="2479" customFormat="false" ht="15" hidden="false" customHeight="false" outlineLevel="0" collapsed="false">
      <c r="A2479" s="1" t="n">
        <v>2483</v>
      </c>
      <c r="B2479" s="28" t="n">
        <v>1676</v>
      </c>
      <c r="C2479" s="29"/>
      <c r="D2479" s="77"/>
      <c r="E2479" s="31"/>
      <c r="F2479" s="31"/>
      <c r="G2479" s="31"/>
      <c r="H2479" s="31"/>
      <c r="I2479" s="32"/>
      <c r="J2479" s="4"/>
      <c r="K2479" s="46"/>
      <c r="L2479" s="34" t="str">
        <f aca="false">IF(ISBLANK(K2479),"a","b")</f>
        <v>a</v>
      </c>
      <c r="M2479" s="34" t="str">
        <f aca="false">IF(ISBLANK(B2479),"",IF(L2479="b",K2479,IF(L2479="a","")))</f>
        <v/>
      </c>
      <c r="N2479" s="35" t="n">
        <f aca="false">IF(ISBLANK(B2479),"",IF( ISBLANK(K2479), , IF( ISBLANK(O2479), 1,) ))</f>
        <v>0</v>
      </c>
      <c r="O2479" s="44"/>
      <c r="P2479" s="37" t="str">
        <f aca="false">IF(ISBLANK(O2479),"a","b")</f>
        <v>a</v>
      </c>
      <c r="Q2479" s="34" t="str">
        <f aca="false">IF(ISBLANK(B2479),"",IF(P2479="b",O2479,IF(P2479="a","")))</f>
        <v/>
      </c>
      <c r="R2479" s="35" t="n">
        <f aca="false">IF(ISBLANK(B2479),"",IF( ISBLANK(O2479), , 1))</f>
        <v>0</v>
      </c>
      <c r="S2479" s="38" t="str">
        <f aca="true">IF(ISBLANK(B2479),"",IF( ISBLANK(K2479), "" , IF( ISBLANK(O2479), (TODAY()-K2479)/365, (O2479-K2479)/365)) )</f>
        <v/>
      </c>
      <c r="T2479" s="38" t="str">
        <f aca="false">IF(ISBLANK(B2479),"",IF( ISBLANK(K2479), "" , IF( ISBLANK(O2479), ($Z$41-K2479)/365, (O2479-K2479)/365)) )</f>
        <v/>
      </c>
      <c r="U2479" s="38" t="str">
        <f aca="true">IF(ISBLANK(B2479),"",IF( ISBLANK(O2479), "", (TODAY()-O2479)/365))</f>
        <v/>
      </c>
      <c r="V2479" s="38" t="str">
        <f aca="false">IF(ISBLANK(B2479),"",IF( ISBLANK(O2479), "", ($Z$41-O2479)/365))</f>
        <v/>
      </c>
    </row>
    <row r="2480" customFormat="false" ht="15" hidden="false" customHeight="false" outlineLevel="0" collapsed="false">
      <c r="A2480" s="1" t="n">
        <v>2484</v>
      </c>
      <c r="B2480" s="28" t="n">
        <v>1677</v>
      </c>
      <c r="C2480" s="29"/>
      <c r="D2480" s="77"/>
      <c r="E2480" s="31"/>
      <c r="F2480" s="31"/>
      <c r="G2480" s="31"/>
      <c r="H2480" s="31"/>
      <c r="I2480" s="32"/>
      <c r="J2480" s="4"/>
      <c r="K2480" s="46"/>
      <c r="L2480" s="34" t="str">
        <f aca="false">IF(ISBLANK(K2480),"a","b")</f>
        <v>a</v>
      </c>
      <c r="M2480" s="34" t="str">
        <f aca="false">IF(ISBLANK(B2480),"",IF(L2480="b",K2480,IF(L2480="a","")))</f>
        <v/>
      </c>
      <c r="N2480" s="35" t="n">
        <f aca="false">IF(ISBLANK(B2480),"",IF( ISBLANK(K2480), , IF( ISBLANK(O2480), 1,) ))</f>
        <v>0</v>
      </c>
      <c r="O2480" s="44"/>
      <c r="P2480" s="37" t="str">
        <f aca="false">IF(ISBLANK(O2480),"a","b")</f>
        <v>a</v>
      </c>
      <c r="Q2480" s="34" t="str">
        <f aca="false">IF(ISBLANK(B2480),"",IF(P2480="b",O2480,IF(P2480="a","")))</f>
        <v/>
      </c>
      <c r="R2480" s="35" t="n">
        <f aca="false">IF(ISBLANK(B2480),"",IF( ISBLANK(O2480), , 1))</f>
        <v>0</v>
      </c>
      <c r="S2480" s="38" t="str">
        <f aca="true">IF(ISBLANK(B2480),"",IF( ISBLANK(K2480), "" , IF( ISBLANK(O2480), (TODAY()-K2480)/365, (O2480-K2480)/365)) )</f>
        <v/>
      </c>
      <c r="T2480" s="38" t="str">
        <f aca="false">IF(ISBLANK(B2480),"",IF( ISBLANK(K2480), "" , IF( ISBLANK(O2480), ($Z$41-K2480)/365, (O2480-K2480)/365)) )</f>
        <v/>
      </c>
      <c r="U2480" s="38" t="str">
        <f aca="true">IF(ISBLANK(B2480),"",IF( ISBLANK(O2480), "", (TODAY()-O2480)/365))</f>
        <v/>
      </c>
      <c r="V2480" s="38" t="str">
        <f aca="false">IF(ISBLANK(B2480),"",IF( ISBLANK(O2480), "", ($Z$41-O2480)/365))</f>
        <v/>
      </c>
    </row>
    <row r="2481" customFormat="false" ht="15" hidden="false" customHeight="false" outlineLevel="0" collapsed="false">
      <c r="A2481" s="1" t="n">
        <v>2485</v>
      </c>
      <c r="B2481" s="28" t="n">
        <v>1678</v>
      </c>
      <c r="C2481" s="29"/>
      <c r="D2481" s="77"/>
      <c r="E2481" s="31"/>
      <c r="F2481" s="31"/>
      <c r="G2481" s="31"/>
      <c r="H2481" s="31"/>
      <c r="I2481" s="32"/>
      <c r="J2481" s="4"/>
      <c r="K2481" s="46"/>
      <c r="L2481" s="34" t="str">
        <f aca="false">IF(ISBLANK(K2481),"a","b")</f>
        <v>a</v>
      </c>
      <c r="M2481" s="34" t="str">
        <f aca="false">IF(ISBLANK(B2481),"",IF(L2481="b",K2481,IF(L2481="a","")))</f>
        <v/>
      </c>
      <c r="N2481" s="35" t="n">
        <f aca="false">IF(ISBLANK(B2481),"",IF( ISBLANK(K2481), , IF( ISBLANK(O2481), 1,) ))</f>
        <v>0</v>
      </c>
      <c r="O2481" s="44"/>
      <c r="P2481" s="37" t="str">
        <f aca="false">IF(ISBLANK(O2481),"a","b")</f>
        <v>a</v>
      </c>
      <c r="Q2481" s="34" t="str">
        <f aca="false">IF(ISBLANK(B2481),"",IF(P2481="b",O2481,IF(P2481="a","")))</f>
        <v/>
      </c>
      <c r="R2481" s="35" t="n">
        <f aca="false">IF(ISBLANK(B2481),"",IF( ISBLANK(O2481), , 1))</f>
        <v>0</v>
      </c>
      <c r="S2481" s="38" t="str">
        <f aca="true">IF(ISBLANK(B2481),"",IF( ISBLANK(K2481), "" , IF( ISBLANK(O2481), (TODAY()-K2481)/365, (O2481-K2481)/365)) )</f>
        <v/>
      </c>
      <c r="T2481" s="38" t="str">
        <f aca="false">IF(ISBLANK(B2481),"",IF( ISBLANK(K2481), "" , IF( ISBLANK(O2481), ($Z$41-K2481)/365, (O2481-K2481)/365)) )</f>
        <v/>
      </c>
      <c r="U2481" s="38" t="str">
        <f aca="true">IF(ISBLANK(B2481),"",IF( ISBLANK(O2481), "", (TODAY()-O2481)/365))</f>
        <v/>
      </c>
      <c r="V2481" s="38" t="str">
        <f aca="false">IF(ISBLANK(B2481),"",IF( ISBLANK(O2481), "", ($Z$41-O2481)/365))</f>
        <v/>
      </c>
    </row>
    <row r="2482" customFormat="false" ht="15" hidden="false" customHeight="false" outlineLevel="0" collapsed="false">
      <c r="A2482" s="1" t="n">
        <v>2486</v>
      </c>
      <c r="B2482" s="28" t="n">
        <v>1679</v>
      </c>
      <c r="C2482" s="29"/>
      <c r="D2482" s="77"/>
      <c r="E2482" s="31"/>
      <c r="F2482" s="31"/>
      <c r="G2482" s="31"/>
      <c r="H2482" s="31"/>
      <c r="I2482" s="32"/>
      <c r="J2482" s="4"/>
      <c r="K2482" s="46"/>
      <c r="L2482" s="34" t="str">
        <f aca="false">IF(ISBLANK(K2482),"a","b")</f>
        <v>a</v>
      </c>
      <c r="M2482" s="34" t="str">
        <f aca="false">IF(ISBLANK(B2482),"",IF(L2482="b",K2482,IF(L2482="a","")))</f>
        <v/>
      </c>
      <c r="N2482" s="35" t="n">
        <f aca="false">IF(ISBLANK(B2482),"",IF( ISBLANK(K2482), , IF( ISBLANK(O2482), 1,) ))</f>
        <v>0</v>
      </c>
      <c r="O2482" s="44"/>
      <c r="P2482" s="37" t="str">
        <f aca="false">IF(ISBLANK(O2482),"a","b")</f>
        <v>a</v>
      </c>
      <c r="Q2482" s="34" t="str">
        <f aca="false">IF(ISBLANK(B2482),"",IF(P2482="b",O2482,IF(P2482="a","")))</f>
        <v/>
      </c>
      <c r="R2482" s="35" t="n">
        <f aca="false">IF(ISBLANK(B2482),"",IF( ISBLANK(O2482), , 1))</f>
        <v>0</v>
      </c>
      <c r="S2482" s="38" t="str">
        <f aca="true">IF(ISBLANK(B2482),"",IF( ISBLANK(K2482), "" , IF( ISBLANK(O2482), (TODAY()-K2482)/365, (O2482-K2482)/365)) )</f>
        <v/>
      </c>
      <c r="T2482" s="38" t="str">
        <f aca="false">IF(ISBLANK(B2482),"",IF( ISBLANK(K2482), "" , IF( ISBLANK(O2482), ($Z$41-K2482)/365, (O2482-K2482)/365)) )</f>
        <v/>
      </c>
      <c r="U2482" s="38" t="str">
        <f aca="true">IF(ISBLANK(B2482),"",IF( ISBLANK(O2482), "", (TODAY()-O2482)/365))</f>
        <v/>
      </c>
      <c r="V2482" s="38" t="str">
        <f aca="false">IF(ISBLANK(B2482),"",IF( ISBLANK(O2482), "", ($Z$41-O2482)/365))</f>
        <v/>
      </c>
    </row>
    <row r="2483" customFormat="false" ht="15" hidden="false" customHeight="false" outlineLevel="0" collapsed="false">
      <c r="A2483" s="1" t="n">
        <v>2487</v>
      </c>
      <c r="B2483" s="28" t="n">
        <v>1680</v>
      </c>
      <c r="C2483" s="29"/>
      <c r="D2483" s="77"/>
      <c r="E2483" s="31"/>
      <c r="F2483" s="31"/>
      <c r="G2483" s="31"/>
      <c r="H2483" s="31"/>
      <c r="I2483" s="32"/>
      <c r="J2483" s="4"/>
      <c r="K2483" s="46"/>
      <c r="L2483" s="34" t="str">
        <f aca="false">IF(ISBLANK(K2483),"a","b")</f>
        <v>a</v>
      </c>
      <c r="M2483" s="34" t="str">
        <f aca="false">IF(ISBLANK(B2483),"",IF(L2483="b",K2483,IF(L2483="a","")))</f>
        <v/>
      </c>
      <c r="N2483" s="35" t="n">
        <f aca="false">IF(ISBLANK(B2483),"",IF( ISBLANK(K2483), , IF( ISBLANK(O2483), 1,) ))</f>
        <v>0</v>
      </c>
      <c r="O2483" s="44"/>
      <c r="P2483" s="37" t="str">
        <f aca="false">IF(ISBLANK(O2483),"a","b")</f>
        <v>a</v>
      </c>
      <c r="Q2483" s="34" t="str">
        <f aca="false">IF(ISBLANK(B2483),"",IF(P2483="b",O2483,IF(P2483="a","")))</f>
        <v/>
      </c>
      <c r="R2483" s="35" t="n">
        <f aca="false">IF(ISBLANK(B2483),"",IF( ISBLANK(O2483), , 1))</f>
        <v>0</v>
      </c>
      <c r="S2483" s="38" t="str">
        <f aca="true">IF(ISBLANK(B2483),"",IF( ISBLANK(K2483), "" , IF( ISBLANK(O2483), (TODAY()-K2483)/365, (O2483-K2483)/365)) )</f>
        <v/>
      </c>
      <c r="T2483" s="38" t="str">
        <f aca="false">IF(ISBLANK(B2483),"",IF( ISBLANK(K2483), "" , IF( ISBLANK(O2483), ($Z$41-K2483)/365, (O2483-K2483)/365)) )</f>
        <v/>
      </c>
      <c r="U2483" s="38" t="str">
        <f aca="true">IF(ISBLANK(B2483),"",IF( ISBLANK(O2483), "", (TODAY()-O2483)/365))</f>
        <v/>
      </c>
      <c r="V2483" s="38" t="str">
        <f aca="false">IF(ISBLANK(B2483),"",IF( ISBLANK(O2483), "", ($Z$41-O2483)/365))</f>
        <v/>
      </c>
    </row>
    <row r="2484" customFormat="false" ht="15" hidden="false" customHeight="false" outlineLevel="0" collapsed="false">
      <c r="A2484" s="1" t="n">
        <v>2488</v>
      </c>
      <c r="B2484" s="28" t="n">
        <v>1681</v>
      </c>
      <c r="C2484" s="29"/>
      <c r="D2484" s="77"/>
      <c r="E2484" s="31"/>
      <c r="F2484" s="31"/>
      <c r="G2484" s="31"/>
      <c r="H2484" s="31"/>
      <c r="I2484" s="32"/>
      <c r="J2484" s="4"/>
      <c r="K2484" s="46"/>
      <c r="L2484" s="34" t="str">
        <f aca="false">IF(ISBLANK(K2484),"a","b")</f>
        <v>a</v>
      </c>
      <c r="M2484" s="34" t="str">
        <f aca="false">IF(ISBLANK(B2484),"",IF(L2484="b",K2484,IF(L2484="a","")))</f>
        <v/>
      </c>
      <c r="N2484" s="35" t="n">
        <f aca="false">IF(ISBLANK(B2484),"",IF( ISBLANK(K2484), , IF( ISBLANK(O2484), 1,) ))</f>
        <v>0</v>
      </c>
      <c r="O2484" s="44"/>
      <c r="P2484" s="37" t="str">
        <f aca="false">IF(ISBLANK(O2484),"a","b")</f>
        <v>a</v>
      </c>
      <c r="Q2484" s="34" t="str">
        <f aca="false">IF(ISBLANK(B2484),"",IF(P2484="b",O2484,IF(P2484="a","")))</f>
        <v/>
      </c>
      <c r="R2484" s="35" t="n">
        <f aca="false">IF(ISBLANK(B2484),"",IF( ISBLANK(O2484), , 1))</f>
        <v>0</v>
      </c>
      <c r="S2484" s="38" t="str">
        <f aca="true">IF(ISBLANK(B2484),"",IF( ISBLANK(K2484), "" , IF( ISBLANK(O2484), (TODAY()-K2484)/365, (O2484-K2484)/365)) )</f>
        <v/>
      </c>
      <c r="T2484" s="38" t="str">
        <f aca="false">IF(ISBLANK(B2484),"",IF( ISBLANK(K2484), "" , IF( ISBLANK(O2484), ($Z$41-K2484)/365, (O2484-K2484)/365)) )</f>
        <v/>
      </c>
      <c r="U2484" s="38" t="str">
        <f aca="true">IF(ISBLANK(B2484),"",IF( ISBLANK(O2484), "", (TODAY()-O2484)/365))</f>
        <v/>
      </c>
      <c r="V2484" s="38" t="str">
        <f aca="false">IF(ISBLANK(B2484),"",IF( ISBLANK(O2484), "", ($Z$41-O2484)/365))</f>
        <v/>
      </c>
    </row>
    <row r="2485" customFormat="false" ht="15" hidden="false" customHeight="false" outlineLevel="0" collapsed="false">
      <c r="A2485" s="1" t="n">
        <v>2489</v>
      </c>
      <c r="B2485" s="28" t="n">
        <v>1682</v>
      </c>
      <c r="C2485" s="29"/>
      <c r="D2485" s="77"/>
      <c r="E2485" s="31"/>
      <c r="F2485" s="31"/>
      <c r="G2485" s="31"/>
      <c r="H2485" s="31"/>
      <c r="I2485" s="32"/>
      <c r="J2485" s="4"/>
      <c r="K2485" s="46"/>
      <c r="L2485" s="34" t="str">
        <f aca="false">IF(ISBLANK(K2485),"a","b")</f>
        <v>a</v>
      </c>
      <c r="M2485" s="34" t="str">
        <f aca="false">IF(ISBLANK(B2485),"",IF(L2485="b",K2485,IF(L2485="a","")))</f>
        <v/>
      </c>
      <c r="N2485" s="35" t="n">
        <f aca="false">IF(ISBLANK(B2485),"",IF( ISBLANK(K2485), , IF( ISBLANK(O2485), 1,) ))</f>
        <v>0</v>
      </c>
      <c r="O2485" s="44"/>
      <c r="P2485" s="37" t="str">
        <f aca="false">IF(ISBLANK(O2485),"a","b")</f>
        <v>a</v>
      </c>
      <c r="Q2485" s="34" t="str">
        <f aca="false">IF(ISBLANK(B2485),"",IF(P2485="b",O2485,IF(P2485="a","")))</f>
        <v/>
      </c>
      <c r="R2485" s="35" t="n">
        <f aca="false">IF(ISBLANK(B2485),"",IF( ISBLANK(O2485), , 1))</f>
        <v>0</v>
      </c>
      <c r="S2485" s="38" t="str">
        <f aca="true">IF(ISBLANK(B2485),"",IF( ISBLANK(K2485), "" , IF( ISBLANK(O2485), (TODAY()-K2485)/365, (O2485-K2485)/365)) )</f>
        <v/>
      </c>
      <c r="T2485" s="38" t="str">
        <f aca="false">IF(ISBLANK(B2485),"",IF( ISBLANK(K2485), "" , IF( ISBLANK(O2485), ($Z$41-K2485)/365, (O2485-K2485)/365)) )</f>
        <v/>
      </c>
      <c r="U2485" s="38" t="str">
        <f aca="true">IF(ISBLANK(B2485),"",IF( ISBLANK(O2485), "", (TODAY()-O2485)/365))</f>
        <v/>
      </c>
      <c r="V2485" s="38" t="str">
        <f aca="false">IF(ISBLANK(B2485),"",IF( ISBLANK(O2485), "", ($Z$41-O2485)/365))</f>
        <v/>
      </c>
    </row>
    <row r="2486" customFormat="false" ht="15" hidden="false" customHeight="false" outlineLevel="0" collapsed="false">
      <c r="A2486" s="1" t="n">
        <v>2490</v>
      </c>
      <c r="B2486" s="28" t="n">
        <v>1683</v>
      </c>
      <c r="C2486" s="29"/>
      <c r="D2486" s="77"/>
      <c r="E2486" s="31"/>
      <c r="F2486" s="31"/>
      <c r="G2486" s="31"/>
      <c r="H2486" s="31"/>
      <c r="I2486" s="32"/>
      <c r="J2486" s="4"/>
      <c r="K2486" s="46"/>
      <c r="L2486" s="34" t="str">
        <f aca="false">IF(ISBLANK(K2486),"a","b")</f>
        <v>a</v>
      </c>
      <c r="M2486" s="34" t="str">
        <f aca="false">IF(ISBLANK(B2486),"",IF(L2486="b",K2486,IF(L2486="a","")))</f>
        <v/>
      </c>
      <c r="N2486" s="35" t="n">
        <f aca="false">IF(ISBLANK(B2486),"",IF( ISBLANK(K2486), , IF( ISBLANK(O2486), 1,) ))</f>
        <v>0</v>
      </c>
      <c r="O2486" s="44"/>
      <c r="P2486" s="37" t="str">
        <f aca="false">IF(ISBLANK(O2486),"a","b")</f>
        <v>a</v>
      </c>
      <c r="Q2486" s="34" t="str">
        <f aca="false">IF(ISBLANK(B2486),"",IF(P2486="b",O2486,IF(P2486="a","")))</f>
        <v/>
      </c>
      <c r="R2486" s="35" t="n">
        <f aca="false">IF(ISBLANK(B2486),"",IF( ISBLANK(O2486), , 1))</f>
        <v>0</v>
      </c>
      <c r="S2486" s="38" t="str">
        <f aca="true">IF(ISBLANK(B2486),"",IF( ISBLANK(K2486), "" , IF( ISBLANK(O2486), (TODAY()-K2486)/365, (O2486-K2486)/365)) )</f>
        <v/>
      </c>
      <c r="T2486" s="38" t="str">
        <f aca="false">IF(ISBLANK(B2486),"",IF( ISBLANK(K2486), "" , IF( ISBLANK(O2486), ($Z$41-K2486)/365, (O2486-K2486)/365)) )</f>
        <v/>
      </c>
      <c r="U2486" s="38" t="str">
        <f aca="true">IF(ISBLANK(B2486),"",IF( ISBLANK(O2486), "", (TODAY()-O2486)/365))</f>
        <v/>
      </c>
      <c r="V2486" s="38" t="str">
        <f aca="false">IF(ISBLANK(B2486),"",IF( ISBLANK(O2486), "", ($Z$41-O2486)/365))</f>
        <v/>
      </c>
    </row>
    <row r="2487" customFormat="false" ht="15" hidden="false" customHeight="false" outlineLevel="0" collapsed="false">
      <c r="A2487" s="1" t="n">
        <v>2491</v>
      </c>
      <c r="B2487" s="28" t="n">
        <v>1684</v>
      </c>
      <c r="C2487" s="29"/>
      <c r="D2487" s="77"/>
      <c r="E2487" s="31"/>
      <c r="F2487" s="31"/>
      <c r="G2487" s="31"/>
      <c r="H2487" s="31"/>
      <c r="I2487" s="32"/>
      <c r="J2487" s="4"/>
      <c r="K2487" s="46"/>
      <c r="L2487" s="34" t="str">
        <f aca="false">IF(ISBLANK(K2487),"a","b")</f>
        <v>a</v>
      </c>
      <c r="M2487" s="34" t="str">
        <f aca="false">IF(ISBLANK(B2487),"",IF(L2487="b",K2487,IF(L2487="a","")))</f>
        <v/>
      </c>
      <c r="N2487" s="35" t="n">
        <f aca="false">IF(ISBLANK(B2487),"",IF( ISBLANK(K2487), , IF( ISBLANK(O2487), 1,) ))</f>
        <v>0</v>
      </c>
      <c r="O2487" s="44"/>
      <c r="P2487" s="37" t="str">
        <f aca="false">IF(ISBLANK(O2487),"a","b")</f>
        <v>a</v>
      </c>
      <c r="Q2487" s="34" t="str">
        <f aca="false">IF(ISBLANK(B2487),"",IF(P2487="b",O2487,IF(P2487="a","")))</f>
        <v/>
      </c>
      <c r="R2487" s="35" t="n">
        <f aca="false">IF(ISBLANK(B2487),"",IF( ISBLANK(O2487), , 1))</f>
        <v>0</v>
      </c>
      <c r="S2487" s="38" t="str">
        <f aca="true">IF(ISBLANK(B2487),"",IF( ISBLANK(K2487), "" , IF( ISBLANK(O2487), (TODAY()-K2487)/365, (O2487-K2487)/365)) )</f>
        <v/>
      </c>
      <c r="T2487" s="38" t="str">
        <f aca="false">IF(ISBLANK(B2487),"",IF( ISBLANK(K2487), "" , IF( ISBLANK(O2487), ($Z$41-K2487)/365, (O2487-K2487)/365)) )</f>
        <v/>
      </c>
      <c r="U2487" s="38" t="str">
        <f aca="true">IF(ISBLANK(B2487),"",IF( ISBLANK(O2487), "", (TODAY()-O2487)/365))</f>
        <v/>
      </c>
      <c r="V2487" s="38" t="str">
        <f aca="false">IF(ISBLANK(B2487),"",IF( ISBLANK(O2487), "", ($Z$41-O2487)/365))</f>
        <v/>
      </c>
    </row>
    <row r="2488" customFormat="false" ht="15" hidden="false" customHeight="false" outlineLevel="0" collapsed="false">
      <c r="A2488" s="1" t="n">
        <v>2492</v>
      </c>
      <c r="B2488" s="28" t="n">
        <v>1685</v>
      </c>
      <c r="C2488" s="29"/>
      <c r="D2488" s="77"/>
      <c r="E2488" s="31"/>
      <c r="F2488" s="31"/>
      <c r="G2488" s="31"/>
      <c r="H2488" s="31"/>
      <c r="I2488" s="32"/>
      <c r="J2488" s="4"/>
      <c r="K2488" s="46"/>
      <c r="L2488" s="34" t="str">
        <f aca="false">IF(ISBLANK(K2488),"a","b")</f>
        <v>a</v>
      </c>
      <c r="M2488" s="34" t="str">
        <f aca="false">IF(ISBLANK(B2488),"",IF(L2488="b",K2488,IF(L2488="a","")))</f>
        <v/>
      </c>
      <c r="N2488" s="35" t="n">
        <f aca="false">IF(ISBLANK(B2488),"",IF( ISBLANK(K2488), , IF( ISBLANK(O2488), 1,) ))</f>
        <v>0</v>
      </c>
      <c r="O2488" s="44"/>
      <c r="P2488" s="37" t="str">
        <f aca="false">IF(ISBLANK(O2488),"a","b")</f>
        <v>a</v>
      </c>
      <c r="Q2488" s="34" t="str">
        <f aca="false">IF(ISBLANK(B2488),"",IF(P2488="b",O2488,IF(P2488="a","")))</f>
        <v/>
      </c>
      <c r="R2488" s="35" t="n">
        <f aca="false">IF(ISBLANK(B2488),"",IF( ISBLANK(O2488), , 1))</f>
        <v>0</v>
      </c>
      <c r="S2488" s="38" t="str">
        <f aca="true">IF(ISBLANK(B2488),"",IF( ISBLANK(K2488), "" , IF( ISBLANK(O2488), (TODAY()-K2488)/365, (O2488-K2488)/365)) )</f>
        <v/>
      </c>
      <c r="T2488" s="38" t="str">
        <f aca="false">IF(ISBLANK(B2488),"",IF( ISBLANK(K2488), "" , IF( ISBLANK(O2488), ($Z$41-K2488)/365, (O2488-K2488)/365)) )</f>
        <v/>
      </c>
      <c r="U2488" s="38" t="str">
        <f aca="true">IF(ISBLANK(B2488),"",IF( ISBLANK(O2488), "", (TODAY()-O2488)/365))</f>
        <v/>
      </c>
      <c r="V2488" s="38" t="str">
        <f aca="false">IF(ISBLANK(B2488),"",IF( ISBLANK(O2488), "", ($Z$41-O2488)/365))</f>
        <v/>
      </c>
    </row>
    <row r="2489" customFormat="false" ht="15" hidden="false" customHeight="false" outlineLevel="0" collapsed="false">
      <c r="A2489" s="1" t="n">
        <v>2493</v>
      </c>
      <c r="B2489" s="28" t="n">
        <v>1686</v>
      </c>
      <c r="C2489" s="29"/>
      <c r="D2489" s="77"/>
      <c r="E2489" s="31"/>
      <c r="F2489" s="31"/>
      <c r="G2489" s="31"/>
      <c r="H2489" s="31"/>
      <c r="I2489" s="32"/>
      <c r="J2489" s="4"/>
      <c r="K2489" s="46"/>
      <c r="L2489" s="34" t="str">
        <f aca="false">IF(ISBLANK(K2489),"a","b")</f>
        <v>a</v>
      </c>
      <c r="M2489" s="34" t="str">
        <f aca="false">IF(ISBLANK(B2489),"",IF(L2489="b",K2489,IF(L2489="a","")))</f>
        <v/>
      </c>
      <c r="N2489" s="35" t="n">
        <f aca="false">IF(ISBLANK(B2489),"",IF( ISBLANK(K2489), , IF( ISBLANK(O2489), 1,) ))</f>
        <v>0</v>
      </c>
      <c r="O2489" s="44"/>
      <c r="P2489" s="37" t="str">
        <f aca="false">IF(ISBLANK(O2489),"a","b")</f>
        <v>a</v>
      </c>
      <c r="Q2489" s="34" t="str">
        <f aca="false">IF(ISBLANK(B2489),"",IF(P2489="b",O2489,IF(P2489="a","")))</f>
        <v/>
      </c>
      <c r="R2489" s="35" t="n">
        <f aca="false">IF(ISBLANK(B2489),"",IF( ISBLANK(O2489), , 1))</f>
        <v>0</v>
      </c>
      <c r="S2489" s="38" t="str">
        <f aca="true">IF(ISBLANK(B2489),"",IF( ISBLANK(K2489), "" , IF( ISBLANK(O2489), (TODAY()-K2489)/365, (O2489-K2489)/365)) )</f>
        <v/>
      </c>
      <c r="T2489" s="38" t="str">
        <f aca="false">IF(ISBLANK(B2489),"",IF( ISBLANK(K2489), "" , IF( ISBLANK(O2489), ($Z$41-K2489)/365, (O2489-K2489)/365)) )</f>
        <v/>
      </c>
      <c r="U2489" s="38" t="str">
        <f aca="true">IF(ISBLANK(B2489),"",IF( ISBLANK(O2489), "", (TODAY()-O2489)/365))</f>
        <v/>
      </c>
      <c r="V2489" s="38" t="str">
        <f aca="false">IF(ISBLANK(B2489),"",IF( ISBLANK(O2489), "", ($Z$41-O2489)/365))</f>
        <v/>
      </c>
    </row>
    <row r="2490" customFormat="false" ht="15" hidden="false" customHeight="false" outlineLevel="0" collapsed="false">
      <c r="A2490" s="1" t="n">
        <v>2494</v>
      </c>
      <c r="B2490" s="28" t="n">
        <v>1687</v>
      </c>
      <c r="C2490" s="29"/>
      <c r="D2490" s="77"/>
      <c r="E2490" s="31"/>
      <c r="F2490" s="31"/>
      <c r="G2490" s="31"/>
      <c r="H2490" s="31"/>
      <c r="I2490" s="32"/>
      <c r="J2490" s="4"/>
      <c r="K2490" s="46"/>
      <c r="L2490" s="34" t="str">
        <f aca="false">IF(ISBLANK(K2490),"a","b")</f>
        <v>a</v>
      </c>
      <c r="M2490" s="34" t="str">
        <f aca="false">IF(ISBLANK(B2490),"",IF(L2490="b",K2490,IF(L2490="a","")))</f>
        <v/>
      </c>
      <c r="N2490" s="35" t="n">
        <f aca="false">IF(ISBLANK(B2490),"",IF( ISBLANK(K2490), , IF( ISBLANK(O2490), 1,) ))</f>
        <v>0</v>
      </c>
      <c r="O2490" s="44"/>
      <c r="P2490" s="37" t="str">
        <f aca="false">IF(ISBLANK(O2490),"a","b")</f>
        <v>a</v>
      </c>
      <c r="Q2490" s="34" t="str">
        <f aca="false">IF(ISBLANK(B2490),"",IF(P2490="b",O2490,IF(P2490="a","")))</f>
        <v/>
      </c>
      <c r="R2490" s="35" t="n">
        <f aca="false">IF(ISBLANK(B2490),"",IF( ISBLANK(O2490), , 1))</f>
        <v>0</v>
      </c>
      <c r="S2490" s="38" t="str">
        <f aca="true">IF(ISBLANK(B2490),"",IF( ISBLANK(K2490), "" , IF( ISBLANK(O2490), (TODAY()-K2490)/365, (O2490-K2490)/365)) )</f>
        <v/>
      </c>
      <c r="T2490" s="38" t="str">
        <f aca="false">IF(ISBLANK(B2490),"",IF( ISBLANK(K2490), "" , IF( ISBLANK(O2490), ($Z$41-K2490)/365, (O2490-K2490)/365)) )</f>
        <v/>
      </c>
      <c r="U2490" s="38" t="str">
        <f aca="true">IF(ISBLANK(B2490),"",IF( ISBLANK(O2490), "", (TODAY()-O2490)/365))</f>
        <v/>
      </c>
      <c r="V2490" s="38" t="str">
        <f aca="false">IF(ISBLANK(B2490),"",IF( ISBLANK(O2490), "", ($Z$41-O2490)/365))</f>
        <v/>
      </c>
    </row>
    <row r="2491" customFormat="false" ht="15" hidden="false" customHeight="false" outlineLevel="0" collapsed="false">
      <c r="A2491" s="1" t="n">
        <v>2495</v>
      </c>
      <c r="B2491" s="28" t="n">
        <v>1688</v>
      </c>
      <c r="C2491" s="29"/>
      <c r="D2491" s="77"/>
      <c r="E2491" s="31"/>
      <c r="F2491" s="31"/>
      <c r="G2491" s="31"/>
      <c r="H2491" s="31"/>
      <c r="I2491" s="32"/>
      <c r="J2491" s="4"/>
      <c r="K2491" s="46"/>
      <c r="L2491" s="34" t="str">
        <f aca="false">IF(ISBLANK(K2491),"a","b")</f>
        <v>a</v>
      </c>
      <c r="M2491" s="34" t="str">
        <f aca="false">IF(ISBLANK(B2491),"",IF(L2491="b",K2491,IF(L2491="a","")))</f>
        <v/>
      </c>
      <c r="N2491" s="35" t="n">
        <f aca="false">IF(ISBLANK(B2491),"",IF( ISBLANK(K2491), , IF( ISBLANK(O2491), 1,) ))</f>
        <v>0</v>
      </c>
      <c r="O2491" s="44"/>
      <c r="P2491" s="37" t="str">
        <f aca="false">IF(ISBLANK(O2491),"a","b")</f>
        <v>a</v>
      </c>
      <c r="Q2491" s="34" t="str">
        <f aca="false">IF(ISBLANK(B2491),"",IF(P2491="b",O2491,IF(P2491="a","")))</f>
        <v/>
      </c>
      <c r="R2491" s="35" t="n">
        <f aca="false">IF(ISBLANK(B2491),"",IF( ISBLANK(O2491), , 1))</f>
        <v>0</v>
      </c>
      <c r="S2491" s="38" t="str">
        <f aca="true">IF(ISBLANK(B2491),"",IF( ISBLANK(K2491), "" , IF( ISBLANK(O2491), (TODAY()-K2491)/365, (O2491-K2491)/365)) )</f>
        <v/>
      </c>
      <c r="T2491" s="38" t="str">
        <f aca="false">IF(ISBLANK(B2491),"",IF( ISBLANK(K2491), "" , IF( ISBLANK(O2491), ($Z$41-K2491)/365, (O2491-K2491)/365)) )</f>
        <v/>
      </c>
      <c r="U2491" s="38" t="str">
        <f aca="true">IF(ISBLANK(B2491),"",IF( ISBLANK(O2491), "", (TODAY()-O2491)/365))</f>
        <v/>
      </c>
      <c r="V2491" s="38" t="str">
        <f aca="false">IF(ISBLANK(B2491),"",IF( ISBLANK(O2491), "", ($Z$41-O2491)/365))</f>
        <v/>
      </c>
    </row>
    <row r="2492" customFormat="false" ht="15" hidden="false" customHeight="false" outlineLevel="0" collapsed="false">
      <c r="A2492" s="1" t="n">
        <v>2496</v>
      </c>
      <c r="B2492" s="28" t="n">
        <v>1689</v>
      </c>
      <c r="C2492" s="29"/>
      <c r="D2492" s="77"/>
      <c r="E2492" s="31"/>
      <c r="F2492" s="31"/>
      <c r="G2492" s="31"/>
      <c r="H2492" s="31"/>
      <c r="I2492" s="32"/>
      <c r="J2492" s="4"/>
      <c r="K2492" s="46"/>
      <c r="L2492" s="34" t="str">
        <f aca="false">IF(ISBLANK(K2492),"a","b")</f>
        <v>a</v>
      </c>
      <c r="M2492" s="34" t="str">
        <f aca="false">IF(ISBLANK(B2492),"",IF(L2492="b",K2492,IF(L2492="a","")))</f>
        <v/>
      </c>
      <c r="N2492" s="35" t="n">
        <f aca="false">IF(ISBLANK(B2492),"",IF( ISBLANK(K2492), , IF( ISBLANK(O2492), 1,) ))</f>
        <v>0</v>
      </c>
      <c r="O2492" s="44"/>
      <c r="P2492" s="37" t="str">
        <f aca="false">IF(ISBLANK(O2492),"a","b")</f>
        <v>a</v>
      </c>
      <c r="Q2492" s="34" t="str">
        <f aca="false">IF(ISBLANK(B2492),"",IF(P2492="b",O2492,IF(P2492="a","")))</f>
        <v/>
      </c>
      <c r="R2492" s="35" t="n">
        <f aca="false">IF(ISBLANK(B2492),"",IF( ISBLANK(O2492), , 1))</f>
        <v>0</v>
      </c>
      <c r="S2492" s="38" t="str">
        <f aca="true">IF(ISBLANK(B2492),"",IF( ISBLANK(K2492), "" , IF( ISBLANK(O2492), (TODAY()-K2492)/365, (O2492-K2492)/365)) )</f>
        <v/>
      </c>
      <c r="T2492" s="38" t="str">
        <f aca="false">IF(ISBLANK(B2492),"",IF( ISBLANK(K2492), "" , IF( ISBLANK(O2492), ($Z$41-K2492)/365, (O2492-K2492)/365)) )</f>
        <v/>
      </c>
      <c r="U2492" s="38" t="str">
        <f aca="true">IF(ISBLANK(B2492),"",IF( ISBLANK(O2492), "", (TODAY()-O2492)/365))</f>
        <v/>
      </c>
      <c r="V2492" s="38" t="str">
        <f aca="false">IF(ISBLANK(B2492),"",IF( ISBLANK(O2492), "", ($Z$41-O2492)/365))</f>
        <v/>
      </c>
    </row>
    <row r="2493" customFormat="false" ht="15" hidden="false" customHeight="false" outlineLevel="0" collapsed="false">
      <c r="A2493" s="1" t="n">
        <v>2497</v>
      </c>
      <c r="B2493" s="28" t="n">
        <v>1690</v>
      </c>
      <c r="C2493" s="29"/>
      <c r="D2493" s="77"/>
      <c r="E2493" s="31"/>
      <c r="F2493" s="31"/>
      <c r="G2493" s="31"/>
      <c r="H2493" s="31"/>
      <c r="I2493" s="32"/>
      <c r="J2493" s="4"/>
      <c r="K2493" s="46"/>
      <c r="L2493" s="34" t="str">
        <f aca="false">IF(ISBLANK(K2493),"a","b")</f>
        <v>a</v>
      </c>
      <c r="M2493" s="34" t="str">
        <f aca="false">IF(ISBLANK(B2493),"",IF(L2493="b",K2493,IF(L2493="a","")))</f>
        <v/>
      </c>
      <c r="N2493" s="35" t="n">
        <f aca="false">IF(ISBLANK(B2493),"",IF( ISBLANK(K2493), , IF( ISBLANK(O2493), 1,) ))</f>
        <v>0</v>
      </c>
      <c r="O2493" s="44"/>
      <c r="P2493" s="37" t="str">
        <f aca="false">IF(ISBLANK(O2493),"a","b")</f>
        <v>a</v>
      </c>
      <c r="Q2493" s="34" t="str">
        <f aca="false">IF(ISBLANK(B2493),"",IF(P2493="b",O2493,IF(P2493="a","")))</f>
        <v/>
      </c>
      <c r="R2493" s="35" t="n">
        <f aca="false">IF(ISBLANK(B2493),"",IF( ISBLANK(O2493), , 1))</f>
        <v>0</v>
      </c>
      <c r="S2493" s="38" t="str">
        <f aca="true">IF(ISBLANK(B2493),"",IF( ISBLANK(K2493), "" , IF( ISBLANK(O2493), (TODAY()-K2493)/365, (O2493-K2493)/365)) )</f>
        <v/>
      </c>
      <c r="T2493" s="38" t="str">
        <f aca="false">IF(ISBLANK(B2493),"",IF( ISBLANK(K2493), "" , IF( ISBLANK(O2493), ($Z$41-K2493)/365, (O2493-K2493)/365)) )</f>
        <v/>
      </c>
      <c r="U2493" s="38" t="str">
        <f aca="true">IF(ISBLANK(B2493),"",IF( ISBLANK(O2493), "", (TODAY()-O2493)/365))</f>
        <v/>
      </c>
      <c r="V2493" s="38" t="str">
        <f aca="false">IF(ISBLANK(B2493),"",IF( ISBLANK(O2493), "", ($Z$41-O2493)/365))</f>
        <v/>
      </c>
    </row>
    <row r="2494" customFormat="false" ht="15" hidden="false" customHeight="false" outlineLevel="0" collapsed="false">
      <c r="A2494" s="1" t="n">
        <v>2498</v>
      </c>
      <c r="B2494" s="28" t="n">
        <v>1691</v>
      </c>
      <c r="C2494" s="29"/>
      <c r="D2494" s="77"/>
      <c r="E2494" s="31"/>
      <c r="F2494" s="31"/>
      <c r="G2494" s="31"/>
      <c r="H2494" s="31"/>
      <c r="I2494" s="32"/>
      <c r="J2494" s="4"/>
      <c r="K2494" s="46"/>
      <c r="L2494" s="34" t="str">
        <f aca="false">IF(ISBLANK(K2494),"a","b")</f>
        <v>a</v>
      </c>
      <c r="M2494" s="34" t="str">
        <f aca="false">IF(ISBLANK(B2494),"",IF(L2494="b",K2494,IF(L2494="a","")))</f>
        <v/>
      </c>
      <c r="N2494" s="35" t="n">
        <f aca="false">IF(ISBLANK(B2494),"",IF( ISBLANK(K2494), , IF( ISBLANK(O2494), 1,) ))</f>
        <v>0</v>
      </c>
      <c r="O2494" s="44"/>
      <c r="P2494" s="37" t="str">
        <f aca="false">IF(ISBLANK(O2494),"a","b")</f>
        <v>a</v>
      </c>
      <c r="Q2494" s="34" t="str">
        <f aca="false">IF(ISBLANK(B2494),"",IF(P2494="b",O2494,IF(P2494="a","")))</f>
        <v/>
      </c>
      <c r="R2494" s="35" t="n">
        <f aca="false">IF(ISBLANK(B2494),"",IF( ISBLANK(O2494), , 1))</f>
        <v>0</v>
      </c>
      <c r="S2494" s="38" t="str">
        <f aca="true">IF(ISBLANK(B2494),"",IF( ISBLANK(K2494), "" , IF( ISBLANK(O2494), (TODAY()-K2494)/365, (O2494-K2494)/365)) )</f>
        <v/>
      </c>
      <c r="T2494" s="38" t="str">
        <f aca="false">IF(ISBLANK(B2494),"",IF( ISBLANK(K2494), "" , IF( ISBLANK(O2494), ($Z$41-K2494)/365, (O2494-K2494)/365)) )</f>
        <v/>
      </c>
      <c r="U2494" s="38" t="str">
        <f aca="true">IF(ISBLANK(B2494),"",IF( ISBLANK(O2494), "", (TODAY()-O2494)/365))</f>
        <v/>
      </c>
      <c r="V2494" s="38" t="str">
        <f aca="false">IF(ISBLANK(B2494),"",IF( ISBLANK(O2494), "", ($Z$41-O2494)/365))</f>
        <v/>
      </c>
    </row>
    <row r="2495" customFormat="false" ht="15" hidden="false" customHeight="false" outlineLevel="0" collapsed="false">
      <c r="A2495" s="1" t="n">
        <v>2499</v>
      </c>
      <c r="B2495" s="28" t="n">
        <v>1692</v>
      </c>
      <c r="C2495" s="29"/>
      <c r="D2495" s="77"/>
      <c r="E2495" s="31"/>
      <c r="F2495" s="31"/>
      <c r="G2495" s="31"/>
      <c r="H2495" s="31"/>
      <c r="I2495" s="32"/>
      <c r="J2495" s="4"/>
      <c r="K2495" s="46"/>
      <c r="L2495" s="34" t="str">
        <f aca="false">IF(ISBLANK(K2495),"a","b")</f>
        <v>a</v>
      </c>
      <c r="M2495" s="34" t="str">
        <f aca="false">IF(ISBLANK(B2495),"",IF(L2495="b",K2495,IF(L2495="a","")))</f>
        <v/>
      </c>
      <c r="N2495" s="35" t="n">
        <f aca="false">IF(ISBLANK(B2495),"",IF( ISBLANK(K2495), , IF( ISBLANK(O2495), 1,) ))</f>
        <v>0</v>
      </c>
      <c r="O2495" s="44"/>
      <c r="P2495" s="37" t="str">
        <f aca="false">IF(ISBLANK(O2495),"a","b")</f>
        <v>a</v>
      </c>
      <c r="Q2495" s="34" t="str">
        <f aca="false">IF(ISBLANK(B2495),"",IF(P2495="b",O2495,IF(P2495="a","")))</f>
        <v/>
      </c>
      <c r="R2495" s="35" t="n">
        <f aca="false">IF(ISBLANK(B2495),"",IF( ISBLANK(O2495), , 1))</f>
        <v>0</v>
      </c>
      <c r="S2495" s="38" t="str">
        <f aca="true">IF(ISBLANK(B2495),"",IF( ISBLANK(K2495), "" , IF( ISBLANK(O2495), (TODAY()-K2495)/365, (O2495-K2495)/365)) )</f>
        <v/>
      </c>
      <c r="T2495" s="38" t="str">
        <f aca="false">IF(ISBLANK(B2495),"",IF( ISBLANK(K2495), "" , IF( ISBLANK(O2495), ($Z$41-K2495)/365, (O2495-K2495)/365)) )</f>
        <v/>
      </c>
      <c r="U2495" s="38" t="str">
        <f aca="true">IF(ISBLANK(B2495),"",IF( ISBLANK(O2495), "", (TODAY()-O2495)/365))</f>
        <v/>
      </c>
      <c r="V2495" s="38" t="str">
        <f aca="false">IF(ISBLANK(B2495),"",IF( ISBLANK(O2495), "", ($Z$41-O2495)/365))</f>
        <v/>
      </c>
    </row>
    <row r="2496" customFormat="false" ht="15" hidden="false" customHeight="false" outlineLevel="0" collapsed="false">
      <c r="A2496" s="1" t="n">
        <v>2500</v>
      </c>
      <c r="B2496" s="28" t="n">
        <v>1693</v>
      </c>
      <c r="C2496" s="29"/>
      <c r="D2496" s="77"/>
      <c r="E2496" s="31"/>
      <c r="F2496" s="31"/>
      <c r="G2496" s="31"/>
      <c r="H2496" s="31"/>
      <c r="I2496" s="32"/>
      <c r="J2496" s="4"/>
      <c r="K2496" s="46"/>
      <c r="L2496" s="34" t="str">
        <f aca="false">IF(ISBLANK(K2496),"a","b")</f>
        <v>a</v>
      </c>
      <c r="M2496" s="34" t="str">
        <f aca="false">IF(ISBLANK(B2496),"",IF(L2496="b",K2496,IF(L2496="a","")))</f>
        <v/>
      </c>
      <c r="N2496" s="35" t="n">
        <f aca="false">IF(ISBLANK(B2496),"",IF( ISBLANK(K2496), , IF( ISBLANK(O2496), 1,) ))</f>
        <v>0</v>
      </c>
      <c r="O2496" s="44"/>
      <c r="P2496" s="37" t="str">
        <f aca="false">IF(ISBLANK(O2496),"a","b")</f>
        <v>a</v>
      </c>
      <c r="Q2496" s="34" t="str">
        <f aca="false">IF(ISBLANK(B2496),"",IF(P2496="b",O2496,IF(P2496="a","")))</f>
        <v/>
      </c>
      <c r="R2496" s="35" t="n">
        <f aca="false">IF(ISBLANK(B2496),"",IF( ISBLANK(O2496), , 1))</f>
        <v>0</v>
      </c>
      <c r="S2496" s="38" t="str">
        <f aca="true">IF(ISBLANK(B2496),"",IF( ISBLANK(K2496), "" , IF( ISBLANK(O2496), (TODAY()-K2496)/365, (O2496-K2496)/365)) )</f>
        <v/>
      </c>
      <c r="T2496" s="38" t="str">
        <f aca="false">IF(ISBLANK(B2496),"",IF( ISBLANK(K2496), "" , IF( ISBLANK(O2496), ($Z$41-K2496)/365, (O2496-K2496)/365)) )</f>
        <v/>
      </c>
      <c r="U2496" s="38" t="str">
        <f aca="true">IF(ISBLANK(B2496),"",IF( ISBLANK(O2496), "", (TODAY()-O2496)/365))</f>
        <v/>
      </c>
      <c r="V2496" s="38" t="str">
        <f aca="false">IF(ISBLANK(B2496),"",IF( ISBLANK(O2496), "", ($Z$41-O2496)/365))</f>
        <v/>
      </c>
    </row>
    <row r="2497" customFormat="false" ht="15" hidden="false" customHeight="false" outlineLevel="0" collapsed="false">
      <c r="A2497" s="1" t="n">
        <v>2501</v>
      </c>
      <c r="B2497" s="28" t="n">
        <v>1694</v>
      </c>
      <c r="C2497" s="29"/>
      <c r="D2497" s="77"/>
      <c r="E2497" s="31"/>
      <c r="F2497" s="31"/>
      <c r="G2497" s="31"/>
      <c r="H2497" s="31"/>
      <c r="I2497" s="32"/>
      <c r="J2497" s="4"/>
      <c r="K2497" s="46"/>
      <c r="L2497" s="34" t="str">
        <f aca="false">IF(ISBLANK(K2497),"a","b")</f>
        <v>a</v>
      </c>
      <c r="M2497" s="34" t="str">
        <f aca="false">IF(ISBLANK(B2497),"",IF(L2497="b",K2497,IF(L2497="a","")))</f>
        <v/>
      </c>
      <c r="N2497" s="35" t="n">
        <f aca="false">IF(ISBLANK(B2497),"",IF( ISBLANK(K2497), , IF( ISBLANK(O2497), 1,) ))</f>
        <v>0</v>
      </c>
      <c r="O2497" s="44"/>
      <c r="P2497" s="37" t="str">
        <f aca="false">IF(ISBLANK(O2497),"a","b")</f>
        <v>a</v>
      </c>
      <c r="Q2497" s="34" t="str">
        <f aca="false">IF(ISBLANK(B2497),"",IF(P2497="b",O2497,IF(P2497="a","")))</f>
        <v/>
      </c>
      <c r="R2497" s="35" t="n">
        <f aca="false">IF(ISBLANK(B2497),"",IF( ISBLANK(O2497), , 1))</f>
        <v>0</v>
      </c>
      <c r="S2497" s="38" t="str">
        <f aca="true">IF(ISBLANK(B2497),"",IF( ISBLANK(K2497), "" , IF( ISBLANK(O2497), (TODAY()-K2497)/365, (O2497-K2497)/365)) )</f>
        <v/>
      </c>
      <c r="T2497" s="38" t="str">
        <f aca="false">IF(ISBLANK(B2497),"",IF( ISBLANK(K2497), "" , IF( ISBLANK(O2497), ($Z$41-K2497)/365, (O2497-K2497)/365)) )</f>
        <v/>
      </c>
      <c r="U2497" s="38" t="str">
        <f aca="true">IF(ISBLANK(B2497),"",IF( ISBLANK(O2497), "", (TODAY()-O2497)/365))</f>
        <v/>
      </c>
      <c r="V2497" s="38" t="str">
        <f aca="false">IF(ISBLANK(B2497),"",IF( ISBLANK(O2497), "", ($Z$41-O2497)/365))</f>
        <v/>
      </c>
    </row>
    <row r="2498" customFormat="false" ht="15" hidden="false" customHeight="false" outlineLevel="0" collapsed="false">
      <c r="A2498" s="1" t="n">
        <v>2502</v>
      </c>
      <c r="B2498" s="28" t="n">
        <v>1695</v>
      </c>
      <c r="C2498" s="29"/>
      <c r="D2498" s="77"/>
      <c r="E2498" s="31"/>
      <c r="F2498" s="31"/>
      <c r="G2498" s="31"/>
      <c r="H2498" s="31"/>
      <c r="I2498" s="32"/>
      <c r="J2498" s="4"/>
      <c r="K2498" s="46"/>
      <c r="L2498" s="34" t="str">
        <f aca="false">IF(ISBLANK(K2498),"a","b")</f>
        <v>a</v>
      </c>
      <c r="M2498" s="34" t="str">
        <f aca="false">IF(ISBLANK(B2498),"",IF(L2498="b",K2498,IF(L2498="a","")))</f>
        <v/>
      </c>
      <c r="N2498" s="35" t="n">
        <f aca="false">IF(ISBLANK(B2498),"",IF( ISBLANK(K2498), , IF( ISBLANK(O2498), 1,) ))</f>
        <v>0</v>
      </c>
      <c r="O2498" s="44"/>
      <c r="P2498" s="37" t="str">
        <f aca="false">IF(ISBLANK(O2498),"a","b")</f>
        <v>a</v>
      </c>
      <c r="Q2498" s="34" t="str">
        <f aca="false">IF(ISBLANK(B2498),"",IF(P2498="b",O2498,IF(P2498="a","")))</f>
        <v/>
      </c>
      <c r="R2498" s="35" t="n">
        <f aca="false">IF(ISBLANK(B2498),"",IF( ISBLANK(O2498), , 1))</f>
        <v>0</v>
      </c>
      <c r="S2498" s="38" t="str">
        <f aca="true">IF(ISBLANK(B2498),"",IF( ISBLANK(K2498), "" , IF( ISBLANK(O2498), (TODAY()-K2498)/365, (O2498-K2498)/365)) )</f>
        <v/>
      </c>
      <c r="T2498" s="38" t="str">
        <f aca="false">IF(ISBLANK(B2498),"",IF( ISBLANK(K2498), "" , IF( ISBLANK(O2498), ($Z$41-K2498)/365, (O2498-K2498)/365)) )</f>
        <v/>
      </c>
      <c r="U2498" s="38" t="str">
        <f aca="true">IF(ISBLANK(B2498),"",IF( ISBLANK(O2498), "", (TODAY()-O2498)/365))</f>
        <v/>
      </c>
      <c r="V2498" s="38" t="str">
        <f aca="false">IF(ISBLANK(B2498),"",IF( ISBLANK(O2498), "", ($Z$41-O2498)/365))</f>
        <v/>
      </c>
    </row>
    <row r="2499" customFormat="false" ht="15" hidden="false" customHeight="false" outlineLevel="0" collapsed="false">
      <c r="A2499" s="1" t="n">
        <v>2503</v>
      </c>
      <c r="B2499" s="28" t="n">
        <v>1696</v>
      </c>
      <c r="C2499" s="29"/>
      <c r="D2499" s="77"/>
      <c r="E2499" s="31"/>
      <c r="F2499" s="31"/>
      <c r="G2499" s="31"/>
      <c r="H2499" s="31"/>
      <c r="I2499" s="32"/>
      <c r="J2499" s="4"/>
      <c r="K2499" s="46"/>
      <c r="L2499" s="34" t="str">
        <f aca="false">IF(ISBLANK(K2499),"a","b")</f>
        <v>a</v>
      </c>
      <c r="M2499" s="34" t="str">
        <f aca="false">IF(ISBLANK(B2499),"",IF(L2499="b",K2499,IF(L2499="a","")))</f>
        <v/>
      </c>
      <c r="N2499" s="35" t="n">
        <f aca="false">IF(ISBLANK(B2499),"",IF( ISBLANK(K2499), , IF( ISBLANK(O2499), 1,) ))</f>
        <v>0</v>
      </c>
      <c r="O2499" s="44"/>
      <c r="P2499" s="37" t="str">
        <f aca="false">IF(ISBLANK(O2499),"a","b")</f>
        <v>a</v>
      </c>
      <c r="Q2499" s="34" t="str">
        <f aca="false">IF(ISBLANK(B2499),"",IF(P2499="b",O2499,IF(P2499="a","")))</f>
        <v/>
      </c>
      <c r="R2499" s="35" t="n">
        <f aca="false">IF(ISBLANK(B2499),"",IF( ISBLANK(O2499), , 1))</f>
        <v>0</v>
      </c>
      <c r="S2499" s="38" t="str">
        <f aca="true">IF(ISBLANK(B2499),"",IF( ISBLANK(K2499), "" , IF( ISBLANK(O2499), (TODAY()-K2499)/365, (O2499-K2499)/365)) )</f>
        <v/>
      </c>
      <c r="T2499" s="38" t="str">
        <f aca="false">IF(ISBLANK(B2499),"",IF( ISBLANK(K2499), "" , IF( ISBLANK(O2499), ($Z$41-K2499)/365, (O2499-K2499)/365)) )</f>
        <v/>
      </c>
      <c r="U2499" s="38" t="str">
        <f aca="true">IF(ISBLANK(B2499),"",IF( ISBLANK(O2499), "", (TODAY()-O2499)/365))</f>
        <v/>
      </c>
      <c r="V2499" s="38" t="str">
        <f aca="false">IF(ISBLANK(B2499),"",IF( ISBLANK(O2499), "", ($Z$41-O2499)/365))</f>
        <v/>
      </c>
    </row>
    <row r="2500" customFormat="false" ht="15" hidden="false" customHeight="false" outlineLevel="0" collapsed="false">
      <c r="A2500" s="1" t="n">
        <v>2504</v>
      </c>
      <c r="B2500" s="28" t="n">
        <v>1697</v>
      </c>
      <c r="C2500" s="29"/>
      <c r="D2500" s="77"/>
      <c r="E2500" s="31"/>
      <c r="F2500" s="31"/>
      <c r="G2500" s="31"/>
      <c r="H2500" s="31"/>
      <c r="I2500" s="32"/>
      <c r="J2500" s="4"/>
      <c r="K2500" s="46"/>
      <c r="L2500" s="34" t="str">
        <f aca="false">IF(ISBLANK(K2500),"a","b")</f>
        <v>a</v>
      </c>
      <c r="M2500" s="34" t="str">
        <f aca="false">IF(ISBLANK(B2500),"",IF(L2500="b",K2500,IF(L2500="a","")))</f>
        <v/>
      </c>
      <c r="N2500" s="35" t="n">
        <f aca="false">IF(ISBLANK(B2500),"",IF( ISBLANK(K2500), , IF( ISBLANK(O2500), 1,) ))</f>
        <v>0</v>
      </c>
      <c r="O2500" s="44"/>
      <c r="P2500" s="37" t="str">
        <f aca="false">IF(ISBLANK(O2500),"a","b")</f>
        <v>a</v>
      </c>
      <c r="Q2500" s="34" t="str">
        <f aca="false">IF(ISBLANK(B2500),"",IF(P2500="b",O2500,IF(P2500="a","")))</f>
        <v/>
      </c>
      <c r="R2500" s="35" t="n">
        <f aca="false">IF(ISBLANK(B2500),"",IF( ISBLANK(O2500), , 1))</f>
        <v>0</v>
      </c>
      <c r="S2500" s="38" t="str">
        <f aca="true">IF(ISBLANK(B2500),"",IF( ISBLANK(K2500), "" , IF( ISBLANK(O2500), (TODAY()-K2500)/365, (O2500-K2500)/365)) )</f>
        <v/>
      </c>
      <c r="T2500" s="38" t="str">
        <f aca="false">IF(ISBLANK(B2500),"",IF( ISBLANK(K2500), "" , IF( ISBLANK(O2500), ($Z$41-K2500)/365, (O2500-K2500)/365)) )</f>
        <v/>
      </c>
      <c r="U2500" s="38" t="str">
        <f aca="true">IF(ISBLANK(B2500),"",IF( ISBLANK(O2500), "", (TODAY()-O2500)/365))</f>
        <v/>
      </c>
      <c r="V2500" s="38" t="str">
        <f aca="false">IF(ISBLANK(B2500),"",IF( ISBLANK(O2500), "", ($Z$41-O2500)/365))</f>
        <v/>
      </c>
    </row>
    <row r="2501" customFormat="false" ht="15" hidden="false" customHeight="false" outlineLevel="0" collapsed="false">
      <c r="A2501" s="1" t="n">
        <v>2505</v>
      </c>
      <c r="B2501" s="28" t="n">
        <v>1698</v>
      </c>
      <c r="C2501" s="29"/>
      <c r="D2501" s="77"/>
      <c r="E2501" s="31"/>
      <c r="F2501" s="31"/>
      <c r="G2501" s="31"/>
      <c r="H2501" s="31"/>
      <c r="I2501" s="32"/>
      <c r="J2501" s="4"/>
      <c r="K2501" s="46"/>
      <c r="L2501" s="34" t="str">
        <f aca="false">IF(ISBLANK(K2501),"a","b")</f>
        <v>a</v>
      </c>
      <c r="M2501" s="34" t="str">
        <f aca="false">IF(ISBLANK(B2501),"",IF(L2501="b",K2501,IF(L2501="a","")))</f>
        <v/>
      </c>
      <c r="N2501" s="35" t="n">
        <f aca="false">IF(ISBLANK(B2501),"",IF( ISBLANK(K2501), , IF( ISBLANK(O2501), 1,) ))</f>
        <v>0</v>
      </c>
      <c r="O2501" s="44"/>
      <c r="P2501" s="37" t="str">
        <f aca="false">IF(ISBLANK(O2501),"a","b")</f>
        <v>a</v>
      </c>
      <c r="Q2501" s="34" t="str">
        <f aca="false">IF(ISBLANK(B2501),"",IF(P2501="b",O2501,IF(P2501="a","")))</f>
        <v/>
      </c>
      <c r="R2501" s="35" t="n">
        <f aca="false">IF(ISBLANK(B2501),"",IF( ISBLANK(O2501), , 1))</f>
        <v>0</v>
      </c>
      <c r="S2501" s="38" t="str">
        <f aca="true">IF(ISBLANK(B2501),"",IF( ISBLANK(K2501), "" , IF( ISBLANK(O2501), (TODAY()-K2501)/365, (O2501-K2501)/365)) )</f>
        <v/>
      </c>
      <c r="T2501" s="38" t="str">
        <f aca="false">IF(ISBLANK(B2501),"",IF( ISBLANK(K2501), "" , IF( ISBLANK(O2501), ($Z$41-K2501)/365, (O2501-K2501)/365)) )</f>
        <v/>
      </c>
      <c r="U2501" s="38" t="str">
        <f aca="true">IF(ISBLANK(B2501),"",IF( ISBLANK(O2501), "", (TODAY()-O2501)/365))</f>
        <v/>
      </c>
      <c r="V2501" s="38" t="str">
        <f aca="false">IF(ISBLANK(B2501),"",IF( ISBLANK(O2501), "", ($Z$41-O2501)/365))</f>
        <v/>
      </c>
    </row>
    <row r="2502" customFormat="false" ht="15" hidden="false" customHeight="false" outlineLevel="0" collapsed="false">
      <c r="A2502" s="1" t="n">
        <v>2506</v>
      </c>
      <c r="B2502" s="28" t="n">
        <v>1699</v>
      </c>
      <c r="C2502" s="29"/>
      <c r="D2502" s="77"/>
      <c r="E2502" s="31"/>
      <c r="F2502" s="31"/>
      <c r="G2502" s="31"/>
      <c r="H2502" s="31"/>
      <c r="I2502" s="32"/>
      <c r="J2502" s="4"/>
      <c r="K2502" s="46"/>
      <c r="L2502" s="34" t="str">
        <f aca="false">IF(ISBLANK(K2502),"a","b")</f>
        <v>a</v>
      </c>
      <c r="M2502" s="34" t="str">
        <f aca="false">IF(ISBLANK(B2502),"",IF(L2502="b",K2502,IF(L2502="a","")))</f>
        <v/>
      </c>
      <c r="N2502" s="35" t="n">
        <f aca="false">IF(ISBLANK(B2502),"",IF( ISBLANK(K2502), , IF( ISBLANK(O2502), 1,) ))</f>
        <v>0</v>
      </c>
      <c r="O2502" s="44"/>
      <c r="P2502" s="37" t="str">
        <f aca="false">IF(ISBLANK(O2502),"a","b")</f>
        <v>a</v>
      </c>
      <c r="Q2502" s="34" t="str">
        <f aca="false">IF(ISBLANK(B2502),"",IF(P2502="b",O2502,IF(P2502="a","")))</f>
        <v/>
      </c>
      <c r="R2502" s="35" t="n">
        <f aca="false">IF(ISBLANK(B2502),"",IF( ISBLANK(O2502), , 1))</f>
        <v>0</v>
      </c>
      <c r="S2502" s="38" t="str">
        <f aca="true">IF(ISBLANK(B2502),"",IF( ISBLANK(K2502), "" , IF( ISBLANK(O2502), (TODAY()-K2502)/365, (O2502-K2502)/365)) )</f>
        <v/>
      </c>
      <c r="T2502" s="38" t="str">
        <f aca="false">IF(ISBLANK(B2502),"",IF( ISBLANK(K2502), "" , IF( ISBLANK(O2502), ($Z$41-K2502)/365, (O2502-K2502)/365)) )</f>
        <v/>
      </c>
      <c r="U2502" s="38" t="str">
        <f aca="true">IF(ISBLANK(B2502),"",IF( ISBLANK(O2502), "", (TODAY()-O2502)/365))</f>
        <v/>
      </c>
      <c r="V2502" s="38" t="str">
        <f aca="false">IF(ISBLANK(B2502),"",IF( ISBLANK(O2502), "", ($Z$41-O2502)/365))</f>
        <v/>
      </c>
    </row>
    <row r="2503" customFormat="false" ht="15" hidden="false" customHeight="false" outlineLevel="0" collapsed="false">
      <c r="A2503" s="1" t="n">
        <v>2507</v>
      </c>
      <c r="B2503" s="28" t="n">
        <v>1700</v>
      </c>
      <c r="C2503" s="29"/>
      <c r="D2503" s="77"/>
      <c r="E2503" s="31"/>
      <c r="F2503" s="31"/>
      <c r="G2503" s="31"/>
      <c r="H2503" s="31"/>
      <c r="I2503" s="32"/>
      <c r="J2503" s="4"/>
      <c r="K2503" s="46"/>
      <c r="L2503" s="34" t="str">
        <f aca="false">IF(ISBLANK(K2503),"a","b")</f>
        <v>a</v>
      </c>
      <c r="M2503" s="34" t="str">
        <f aca="false">IF(ISBLANK(B2503),"",IF(L2503="b",K2503,IF(L2503="a","")))</f>
        <v/>
      </c>
      <c r="N2503" s="35" t="n">
        <f aca="false">IF(ISBLANK(B2503),"",IF( ISBLANK(K2503), , IF( ISBLANK(O2503), 1,) ))</f>
        <v>0</v>
      </c>
      <c r="O2503" s="44"/>
      <c r="P2503" s="37" t="str">
        <f aca="false">IF(ISBLANK(O2503),"a","b")</f>
        <v>a</v>
      </c>
      <c r="Q2503" s="34" t="str">
        <f aca="false">IF(ISBLANK(B2503),"",IF(P2503="b",O2503,IF(P2503="a","")))</f>
        <v/>
      </c>
      <c r="R2503" s="35" t="n">
        <f aca="false">IF(ISBLANK(B2503),"",IF( ISBLANK(O2503), , 1))</f>
        <v>0</v>
      </c>
      <c r="S2503" s="38" t="str">
        <f aca="true">IF(ISBLANK(B2503),"",IF( ISBLANK(K2503), "" , IF( ISBLANK(O2503), (TODAY()-K2503)/365, (O2503-K2503)/365)) )</f>
        <v/>
      </c>
      <c r="T2503" s="38" t="str">
        <f aca="false">IF(ISBLANK(B2503),"",IF( ISBLANK(K2503), "" , IF( ISBLANK(O2503), ($Z$41-K2503)/365, (O2503-K2503)/365)) )</f>
        <v/>
      </c>
      <c r="U2503" s="38" t="str">
        <f aca="true">IF(ISBLANK(B2503),"",IF( ISBLANK(O2503), "", (TODAY()-O2503)/365))</f>
        <v/>
      </c>
      <c r="V2503" s="38" t="str">
        <f aca="false">IF(ISBLANK(B2503),"",IF( ISBLANK(O2503), "", ($Z$41-O2503)/365))</f>
        <v/>
      </c>
    </row>
    <row r="2504" customFormat="false" ht="15" hidden="false" customHeight="false" outlineLevel="0" collapsed="false">
      <c r="A2504" s="1" t="n">
        <v>2508</v>
      </c>
      <c r="B2504" s="28" t="n">
        <v>1701</v>
      </c>
      <c r="C2504" s="29"/>
      <c r="D2504" s="77"/>
      <c r="E2504" s="31"/>
      <c r="F2504" s="31"/>
      <c r="G2504" s="31"/>
      <c r="H2504" s="31"/>
      <c r="I2504" s="32"/>
      <c r="J2504" s="4"/>
      <c r="K2504" s="46"/>
      <c r="L2504" s="34" t="str">
        <f aca="false">IF(ISBLANK(K2504),"a","b")</f>
        <v>a</v>
      </c>
      <c r="M2504" s="34" t="str">
        <f aca="false">IF(ISBLANK(B2504),"",IF(L2504="b",K2504,IF(L2504="a","")))</f>
        <v/>
      </c>
      <c r="N2504" s="35" t="n">
        <f aca="false">IF(ISBLANK(B2504),"",IF( ISBLANK(K2504), , IF( ISBLANK(O2504), 1,) ))</f>
        <v>0</v>
      </c>
      <c r="O2504" s="44"/>
      <c r="P2504" s="37" t="str">
        <f aca="false">IF(ISBLANK(O2504),"a","b")</f>
        <v>a</v>
      </c>
      <c r="Q2504" s="34" t="str">
        <f aca="false">IF(ISBLANK(B2504),"",IF(P2504="b",O2504,IF(P2504="a","")))</f>
        <v/>
      </c>
      <c r="R2504" s="35" t="n">
        <f aca="false">IF(ISBLANK(B2504),"",IF( ISBLANK(O2504), , 1))</f>
        <v>0</v>
      </c>
      <c r="S2504" s="38" t="str">
        <f aca="true">IF(ISBLANK(B2504),"",IF( ISBLANK(K2504), "" , IF( ISBLANK(O2504), (TODAY()-K2504)/365, (O2504-K2504)/365)) )</f>
        <v/>
      </c>
      <c r="T2504" s="38" t="str">
        <f aca="false">IF(ISBLANK(B2504),"",IF( ISBLANK(K2504), "" , IF( ISBLANK(O2504), ($Z$41-K2504)/365, (O2504-K2504)/365)) )</f>
        <v/>
      </c>
      <c r="U2504" s="38" t="str">
        <f aca="true">IF(ISBLANK(B2504),"",IF( ISBLANK(O2504), "", (TODAY()-O2504)/365))</f>
        <v/>
      </c>
      <c r="V2504" s="38" t="str">
        <f aca="false">IF(ISBLANK(B2504),"",IF( ISBLANK(O2504), "", ($Z$41-O2504)/365))</f>
        <v/>
      </c>
    </row>
    <row r="2505" customFormat="false" ht="15" hidden="false" customHeight="false" outlineLevel="0" collapsed="false">
      <c r="A2505" s="1" t="n">
        <v>2509</v>
      </c>
      <c r="B2505" s="28" t="n">
        <v>1702</v>
      </c>
      <c r="C2505" s="29"/>
      <c r="D2505" s="77"/>
      <c r="E2505" s="31"/>
      <c r="F2505" s="31"/>
      <c r="G2505" s="31"/>
      <c r="H2505" s="31"/>
      <c r="I2505" s="32"/>
      <c r="J2505" s="4"/>
      <c r="K2505" s="46"/>
      <c r="L2505" s="34" t="str">
        <f aca="false">IF(ISBLANK(K2505),"a","b")</f>
        <v>a</v>
      </c>
      <c r="M2505" s="34" t="str">
        <f aca="false">IF(ISBLANK(B2505),"",IF(L2505="b",K2505,IF(L2505="a","")))</f>
        <v/>
      </c>
      <c r="N2505" s="35" t="n">
        <f aca="false">IF(ISBLANK(B2505),"",IF( ISBLANK(K2505), , IF( ISBLANK(O2505), 1,) ))</f>
        <v>0</v>
      </c>
      <c r="O2505" s="44"/>
      <c r="P2505" s="37" t="str">
        <f aca="false">IF(ISBLANK(O2505),"a","b")</f>
        <v>a</v>
      </c>
      <c r="Q2505" s="34" t="str">
        <f aca="false">IF(ISBLANK(B2505),"",IF(P2505="b",O2505,IF(P2505="a","")))</f>
        <v/>
      </c>
      <c r="R2505" s="35" t="n">
        <f aca="false">IF(ISBLANK(B2505),"",IF( ISBLANK(O2505), , 1))</f>
        <v>0</v>
      </c>
      <c r="S2505" s="38" t="str">
        <f aca="true">IF(ISBLANK(B2505),"",IF( ISBLANK(K2505), "" , IF( ISBLANK(O2505), (TODAY()-K2505)/365, (O2505-K2505)/365)) )</f>
        <v/>
      </c>
      <c r="T2505" s="38" t="str">
        <f aca="false">IF(ISBLANK(B2505),"",IF( ISBLANK(K2505), "" , IF( ISBLANK(O2505), ($Z$41-K2505)/365, (O2505-K2505)/365)) )</f>
        <v/>
      </c>
      <c r="U2505" s="38" t="str">
        <f aca="true">IF(ISBLANK(B2505),"",IF( ISBLANK(O2505), "", (TODAY()-O2505)/365))</f>
        <v/>
      </c>
      <c r="V2505" s="38" t="str">
        <f aca="false">IF(ISBLANK(B2505),"",IF( ISBLANK(O2505), "", ($Z$41-O2505)/365))</f>
        <v/>
      </c>
    </row>
    <row r="2506" customFormat="false" ht="15" hidden="false" customHeight="false" outlineLevel="0" collapsed="false">
      <c r="A2506" s="1" t="n">
        <v>2510</v>
      </c>
      <c r="B2506" s="28" t="n">
        <v>1703</v>
      </c>
      <c r="C2506" s="29"/>
      <c r="D2506" s="77"/>
      <c r="E2506" s="31"/>
      <c r="F2506" s="31"/>
      <c r="G2506" s="31"/>
      <c r="H2506" s="31"/>
      <c r="I2506" s="32"/>
      <c r="J2506" s="4"/>
      <c r="K2506" s="46"/>
      <c r="L2506" s="34" t="str">
        <f aca="false">IF(ISBLANK(K2506),"a","b")</f>
        <v>a</v>
      </c>
      <c r="M2506" s="34" t="str">
        <f aca="false">IF(ISBLANK(B2506),"",IF(L2506="b",K2506,IF(L2506="a","")))</f>
        <v/>
      </c>
      <c r="N2506" s="35" t="n">
        <f aca="false">IF(ISBLANK(B2506),"",IF( ISBLANK(K2506), , IF( ISBLANK(O2506), 1,) ))</f>
        <v>0</v>
      </c>
      <c r="O2506" s="44"/>
      <c r="P2506" s="37" t="str">
        <f aca="false">IF(ISBLANK(O2506),"a","b")</f>
        <v>a</v>
      </c>
      <c r="Q2506" s="34" t="str">
        <f aca="false">IF(ISBLANK(B2506),"",IF(P2506="b",O2506,IF(P2506="a","")))</f>
        <v/>
      </c>
      <c r="R2506" s="35" t="n">
        <f aca="false">IF(ISBLANK(B2506),"",IF( ISBLANK(O2506), , 1))</f>
        <v>0</v>
      </c>
      <c r="S2506" s="38" t="str">
        <f aca="true">IF(ISBLANK(B2506),"",IF( ISBLANK(K2506), "" , IF( ISBLANK(O2506), (TODAY()-K2506)/365, (O2506-K2506)/365)) )</f>
        <v/>
      </c>
      <c r="T2506" s="38" t="str">
        <f aca="false">IF(ISBLANK(B2506),"",IF( ISBLANK(K2506), "" , IF( ISBLANK(O2506), ($Z$41-K2506)/365, (O2506-K2506)/365)) )</f>
        <v/>
      </c>
      <c r="U2506" s="38" t="str">
        <f aca="true">IF(ISBLANK(B2506),"",IF( ISBLANK(O2506), "", (TODAY()-O2506)/365))</f>
        <v/>
      </c>
      <c r="V2506" s="38" t="str">
        <f aca="false">IF(ISBLANK(B2506),"",IF( ISBLANK(O2506), "", ($Z$41-O2506)/365))</f>
        <v/>
      </c>
    </row>
    <row r="2507" customFormat="false" ht="15" hidden="false" customHeight="false" outlineLevel="0" collapsed="false">
      <c r="A2507" s="1" t="n">
        <v>2511</v>
      </c>
      <c r="B2507" s="28" t="n">
        <v>1704</v>
      </c>
      <c r="C2507" s="29"/>
      <c r="D2507" s="77"/>
      <c r="E2507" s="31"/>
      <c r="F2507" s="31"/>
      <c r="G2507" s="31"/>
      <c r="H2507" s="31"/>
      <c r="I2507" s="32"/>
      <c r="J2507" s="4"/>
      <c r="K2507" s="46"/>
      <c r="L2507" s="34" t="str">
        <f aca="false">IF(ISBLANK(K2507),"a","b")</f>
        <v>a</v>
      </c>
      <c r="M2507" s="34" t="str">
        <f aca="false">IF(ISBLANK(B2507),"",IF(L2507="b",K2507,IF(L2507="a","")))</f>
        <v/>
      </c>
      <c r="N2507" s="35" t="n">
        <f aca="false">IF(ISBLANK(B2507),"",IF( ISBLANK(K2507), , IF( ISBLANK(O2507), 1,) ))</f>
        <v>0</v>
      </c>
      <c r="O2507" s="44"/>
      <c r="P2507" s="37" t="str">
        <f aca="false">IF(ISBLANK(O2507),"a","b")</f>
        <v>a</v>
      </c>
      <c r="Q2507" s="34" t="str">
        <f aca="false">IF(ISBLANK(B2507),"",IF(P2507="b",O2507,IF(P2507="a","")))</f>
        <v/>
      </c>
      <c r="R2507" s="35" t="n">
        <f aca="false">IF(ISBLANK(B2507),"",IF( ISBLANK(O2507), , 1))</f>
        <v>0</v>
      </c>
      <c r="S2507" s="38" t="str">
        <f aca="true">IF(ISBLANK(B2507),"",IF( ISBLANK(K2507), "" , IF( ISBLANK(O2507), (TODAY()-K2507)/365, (O2507-K2507)/365)) )</f>
        <v/>
      </c>
      <c r="T2507" s="38" t="str">
        <f aca="false">IF(ISBLANK(B2507),"",IF( ISBLANK(K2507), "" , IF( ISBLANK(O2507), ($Z$41-K2507)/365, (O2507-K2507)/365)) )</f>
        <v/>
      </c>
      <c r="U2507" s="38" t="str">
        <f aca="true">IF(ISBLANK(B2507),"",IF( ISBLANK(O2507), "", (TODAY()-O2507)/365))</f>
        <v/>
      </c>
      <c r="V2507" s="38" t="str">
        <f aca="false">IF(ISBLANK(B2507),"",IF( ISBLANK(O2507), "", ($Z$41-O2507)/365))</f>
        <v/>
      </c>
    </row>
    <row r="2508" customFormat="false" ht="15" hidden="false" customHeight="false" outlineLevel="0" collapsed="false">
      <c r="A2508" s="1" t="n">
        <v>2512</v>
      </c>
      <c r="B2508" s="28" t="n">
        <v>1705</v>
      </c>
      <c r="C2508" s="29"/>
      <c r="D2508" s="77"/>
      <c r="E2508" s="31"/>
      <c r="F2508" s="31"/>
      <c r="G2508" s="31"/>
      <c r="H2508" s="31"/>
      <c r="I2508" s="32"/>
      <c r="J2508" s="4"/>
      <c r="K2508" s="46"/>
      <c r="L2508" s="34" t="str">
        <f aca="false">IF(ISBLANK(K2508),"a","b")</f>
        <v>a</v>
      </c>
      <c r="M2508" s="34" t="str">
        <f aca="false">IF(ISBLANK(B2508),"",IF(L2508="b",K2508,IF(L2508="a","")))</f>
        <v/>
      </c>
      <c r="N2508" s="35" t="n">
        <f aca="false">IF(ISBLANK(B2508),"",IF( ISBLANK(K2508), , IF( ISBLANK(O2508), 1,) ))</f>
        <v>0</v>
      </c>
      <c r="O2508" s="44"/>
      <c r="P2508" s="37" t="str">
        <f aca="false">IF(ISBLANK(O2508),"a","b")</f>
        <v>a</v>
      </c>
      <c r="Q2508" s="34" t="str">
        <f aca="false">IF(ISBLANK(B2508),"",IF(P2508="b",O2508,IF(P2508="a","")))</f>
        <v/>
      </c>
      <c r="R2508" s="35" t="n">
        <f aca="false">IF(ISBLANK(B2508),"",IF( ISBLANK(O2508), , 1))</f>
        <v>0</v>
      </c>
      <c r="S2508" s="38" t="str">
        <f aca="true">IF(ISBLANK(B2508),"",IF( ISBLANK(K2508), "" , IF( ISBLANK(O2508), (TODAY()-K2508)/365, (O2508-K2508)/365)) )</f>
        <v/>
      </c>
      <c r="T2508" s="38" t="str">
        <f aca="false">IF(ISBLANK(B2508),"",IF( ISBLANK(K2508), "" , IF( ISBLANK(O2508), ($Z$41-K2508)/365, (O2508-K2508)/365)) )</f>
        <v/>
      </c>
      <c r="U2508" s="38" t="str">
        <f aca="true">IF(ISBLANK(B2508),"",IF( ISBLANK(O2508), "", (TODAY()-O2508)/365))</f>
        <v/>
      </c>
      <c r="V2508" s="38" t="str">
        <f aca="false">IF(ISBLANK(B2508),"",IF( ISBLANK(O2508), "", ($Z$41-O2508)/365))</f>
        <v/>
      </c>
    </row>
    <row r="2509" customFormat="false" ht="15" hidden="false" customHeight="false" outlineLevel="0" collapsed="false">
      <c r="A2509" s="1" t="n">
        <v>2513</v>
      </c>
      <c r="B2509" s="28" t="n">
        <v>1706</v>
      </c>
      <c r="C2509" s="29"/>
      <c r="D2509" s="77"/>
      <c r="E2509" s="31"/>
      <c r="F2509" s="31"/>
      <c r="G2509" s="31"/>
      <c r="H2509" s="31"/>
      <c r="I2509" s="32"/>
      <c r="J2509" s="4"/>
      <c r="K2509" s="46"/>
      <c r="L2509" s="34" t="str">
        <f aca="false">IF(ISBLANK(K2509),"a","b")</f>
        <v>a</v>
      </c>
      <c r="M2509" s="34" t="str">
        <f aca="false">IF(ISBLANK(B2509),"",IF(L2509="b",K2509,IF(L2509="a","")))</f>
        <v/>
      </c>
      <c r="N2509" s="35" t="n">
        <f aca="false">IF(ISBLANK(B2509),"",IF( ISBLANK(K2509), , IF( ISBLANK(O2509), 1,) ))</f>
        <v>0</v>
      </c>
      <c r="O2509" s="44"/>
      <c r="P2509" s="37" t="str">
        <f aca="false">IF(ISBLANK(O2509),"a","b")</f>
        <v>a</v>
      </c>
      <c r="Q2509" s="34" t="str">
        <f aca="false">IF(ISBLANK(B2509),"",IF(P2509="b",O2509,IF(P2509="a","")))</f>
        <v/>
      </c>
      <c r="R2509" s="35" t="n">
        <f aca="false">IF(ISBLANK(B2509),"",IF( ISBLANK(O2509), , 1))</f>
        <v>0</v>
      </c>
      <c r="S2509" s="38" t="str">
        <f aca="true">IF(ISBLANK(B2509),"",IF( ISBLANK(K2509), "" , IF( ISBLANK(O2509), (TODAY()-K2509)/365, (O2509-K2509)/365)) )</f>
        <v/>
      </c>
      <c r="T2509" s="38" t="str">
        <f aca="false">IF(ISBLANK(B2509),"",IF( ISBLANK(K2509), "" , IF( ISBLANK(O2509), ($Z$41-K2509)/365, (O2509-K2509)/365)) )</f>
        <v/>
      </c>
      <c r="U2509" s="38" t="str">
        <f aca="true">IF(ISBLANK(B2509),"",IF( ISBLANK(O2509), "", (TODAY()-O2509)/365))</f>
        <v/>
      </c>
      <c r="V2509" s="38" t="str">
        <f aca="false">IF(ISBLANK(B2509),"",IF( ISBLANK(O2509), "", ($Z$41-O2509)/365))</f>
        <v/>
      </c>
    </row>
    <row r="2510" customFormat="false" ht="15" hidden="false" customHeight="false" outlineLevel="0" collapsed="false">
      <c r="A2510" s="1" t="n">
        <v>2514</v>
      </c>
      <c r="B2510" s="28" t="n">
        <v>1707</v>
      </c>
      <c r="C2510" s="29"/>
      <c r="D2510" s="77"/>
      <c r="E2510" s="31"/>
      <c r="F2510" s="31"/>
      <c r="G2510" s="31"/>
      <c r="H2510" s="31"/>
      <c r="I2510" s="32"/>
      <c r="J2510" s="4"/>
      <c r="K2510" s="46"/>
      <c r="L2510" s="34" t="str">
        <f aca="false">IF(ISBLANK(K2510),"a","b")</f>
        <v>a</v>
      </c>
      <c r="M2510" s="34" t="str">
        <f aca="false">IF(ISBLANK(B2510),"",IF(L2510="b",K2510,IF(L2510="a","")))</f>
        <v/>
      </c>
      <c r="N2510" s="35" t="n">
        <f aca="false">IF(ISBLANK(B2510),"",IF( ISBLANK(K2510), , IF( ISBLANK(O2510), 1,) ))</f>
        <v>0</v>
      </c>
      <c r="O2510" s="44"/>
      <c r="P2510" s="37" t="str">
        <f aca="false">IF(ISBLANK(O2510),"a","b")</f>
        <v>a</v>
      </c>
      <c r="Q2510" s="34" t="str">
        <f aca="false">IF(ISBLANK(B2510),"",IF(P2510="b",O2510,IF(P2510="a","")))</f>
        <v/>
      </c>
      <c r="R2510" s="35" t="n">
        <f aca="false">IF(ISBLANK(B2510),"",IF( ISBLANK(O2510), , 1))</f>
        <v>0</v>
      </c>
      <c r="S2510" s="38" t="str">
        <f aca="true">IF(ISBLANK(B2510),"",IF( ISBLANK(K2510), "" , IF( ISBLANK(O2510), (TODAY()-K2510)/365, (O2510-K2510)/365)) )</f>
        <v/>
      </c>
      <c r="T2510" s="38" t="str">
        <f aca="false">IF(ISBLANK(B2510),"",IF( ISBLANK(K2510), "" , IF( ISBLANK(O2510), ($Z$41-K2510)/365, (O2510-K2510)/365)) )</f>
        <v/>
      </c>
      <c r="U2510" s="38" t="str">
        <f aca="true">IF(ISBLANK(B2510),"",IF( ISBLANK(O2510), "", (TODAY()-O2510)/365))</f>
        <v/>
      </c>
      <c r="V2510" s="38" t="str">
        <f aca="false">IF(ISBLANK(B2510),"",IF( ISBLANK(O2510), "", ($Z$41-O2510)/365))</f>
        <v/>
      </c>
    </row>
    <row r="2511" customFormat="false" ht="15" hidden="false" customHeight="false" outlineLevel="0" collapsed="false">
      <c r="A2511" s="1" t="n">
        <v>2515</v>
      </c>
      <c r="B2511" s="28" t="n">
        <v>1708</v>
      </c>
      <c r="C2511" s="29"/>
      <c r="D2511" s="77"/>
      <c r="E2511" s="31"/>
      <c r="F2511" s="31"/>
      <c r="G2511" s="31"/>
      <c r="H2511" s="31"/>
      <c r="I2511" s="32"/>
      <c r="J2511" s="4"/>
      <c r="K2511" s="46"/>
      <c r="L2511" s="34" t="str">
        <f aca="false">IF(ISBLANK(K2511),"a","b")</f>
        <v>a</v>
      </c>
      <c r="M2511" s="34" t="str">
        <f aca="false">IF(ISBLANK(B2511),"",IF(L2511="b",K2511,IF(L2511="a","")))</f>
        <v/>
      </c>
      <c r="N2511" s="35" t="n">
        <f aca="false">IF(ISBLANK(B2511),"",IF( ISBLANK(K2511), , IF( ISBLANK(O2511), 1,) ))</f>
        <v>0</v>
      </c>
      <c r="O2511" s="44"/>
      <c r="P2511" s="37" t="str">
        <f aca="false">IF(ISBLANK(O2511),"a","b")</f>
        <v>a</v>
      </c>
      <c r="Q2511" s="34" t="str">
        <f aca="false">IF(ISBLANK(B2511),"",IF(P2511="b",O2511,IF(P2511="a","")))</f>
        <v/>
      </c>
      <c r="R2511" s="35" t="n">
        <f aca="false">IF(ISBLANK(B2511),"",IF( ISBLANK(O2511), , 1))</f>
        <v>0</v>
      </c>
      <c r="S2511" s="38" t="str">
        <f aca="true">IF(ISBLANK(B2511),"",IF( ISBLANK(K2511), "" , IF( ISBLANK(O2511), (TODAY()-K2511)/365, (O2511-K2511)/365)) )</f>
        <v/>
      </c>
      <c r="T2511" s="38" t="str">
        <f aca="false">IF(ISBLANK(B2511),"",IF( ISBLANK(K2511), "" , IF( ISBLANK(O2511), ($Z$41-K2511)/365, (O2511-K2511)/365)) )</f>
        <v/>
      </c>
      <c r="U2511" s="38" t="str">
        <f aca="true">IF(ISBLANK(B2511),"",IF( ISBLANK(O2511), "", (TODAY()-O2511)/365))</f>
        <v/>
      </c>
      <c r="V2511" s="38" t="str">
        <f aca="false">IF(ISBLANK(B2511),"",IF( ISBLANK(O2511), "", ($Z$41-O2511)/365))</f>
        <v/>
      </c>
    </row>
    <row r="2512" customFormat="false" ht="15" hidden="false" customHeight="false" outlineLevel="0" collapsed="false">
      <c r="A2512" s="1" t="n">
        <v>2516</v>
      </c>
      <c r="B2512" s="28" t="n">
        <v>1709</v>
      </c>
      <c r="C2512" s="29"/>
      <c r="D2512" s="77"/>
      <c r="E2512" s="31"/>
      <c r="F2512" s="31"/>
      <c r="G2512" s="31"/>
      <c r="H2512" s="31"/>
      <c r="I2512" s="32"/>
      <c r="J2512" s="4"/>
      <c r="K2512" s="46"/>
      <c r="L2512" s="34" t="str">
        <f aca="false">IF(ISBLANK(K2512),"a","b")</f>
        <v>a</v>
      </c>
      <c r="M2512" s="34" t="str">
        <f aca="false">IF(ISBLANK(B2512),"",IF(L2512="b",K2512,IF(L2512="a","")))</f>
        <v/>
      </c>
      <c r="N2512" s="35" t="n">
        <f aca="false">IF(ISBLANK(B2512),"",IF( ISBLANK(K2512), , IF( ISBLANK(O2512), 1,) ))</f>
        <v>0</v>
      </c>
      <c r="O2512" s="44"/>
      <c r="P2512" s="37" t="str">
        <f aca="false">IF(ISBLANK(O2512),"a","b")</f>
        <v>a</v>
      </c>
      <c r="Q2512" s="34" t="str">
        <f aca="false">IF(ISBLANK(B2512),"",IF(P2512="b",O2512,IF(P2512="a","")))</f>
        <v/>
      </c>
      <c r="R2512" s="35" t="n">
        <f aca="false">IF(ISBLANK(B2512),"",IF( ISBLANK(O2512), , 1))</f>
        <v>0</v>
      </c>
      <c r="S2512" s="38" t="str">
        <f aca="true">IF(ISBLANK(B2512),"",IF( ISBLANK(K2512), "" , IF( ISBLANK(O2512), (TODAY()-K2512)/365, (O2512-K2512)/365)) )</f>
        <v/>
      </c>
      <c r="T2512" s="38" t="str">
        <f aca="false">IF(ISBLANK(B2512),"",IF( ISBLANK(K2512), "" , IF( ISBLANK(O2512), ($Z$41-K2512)/365, (O2512-K2512)/365)) )</f>
        <v/>
      </c>
      <c r="U2512" s="38" t="str">
        <f aca="true">IF(ISBLANK(B2512),"",IF( ISBLANK(O2512), "", (TODAY()-O2512)/365))</f>
        <v/>
      </c>
      <c r="V2512" s="38" t="str">
        <f aca="false">IF(ISBLANK(B2512),"",IF( ISBLANK(O2512), "", ($Z$41-O2512)/365))</f>
        <v/>
      </c>
    </row>
    <row r="2513" customFormat="false" ht="15" hidden="false" customHeight="false" outlineLevel="0" collapsed="false">
      <c r="A2513" s="1" t="n">
        <v>2517</v>
      </c>
      <c r="B2513" s="28" t="n">
        <v>1710</v>
      </c>
      <c r="C2513" s="29"/>
      <c r="D2513" s="77"/>
      <c r="E2513" s="31"/>
      <c r="F2513" s="31"/>
      <c r="G2513" s="31"/>
      <c r="H2513" s="31"/>
      <c r="I2513" s="32"/>
      <c r="J2513" s="4"/>
      <c r="K2513" s="46"/>
      <c r="L2513" s="34" t="str">
        <f aca="false">IF(ISBLANK(K2513),"a","b")</f>
        <v>a</v>
      </c>
      <c r="M2513" s="34" t="str">
        <f aca="false">IF(ISBLANK(B2513),"",IF(L2513="b",K2513,IF(L2513="a","")))</f>
        <v/>
      </c>
      <c r="N2513" s="35" t="n">
        <f aca="false">IF(ISBLANK(B2513),"",IF( ISBLANK(K2513), , IF( ISBLANK(O2513), 1,) ))</f>
        <v>0</v>
      </c>
      <c r="O2513" s="44"/>
      <c r="P2513" s="37" t="str">
        <f aca="false">IF(ISBLANK(O2513),"a","b")</f>
        <v>a</v>
      </c>
      <c r="Q2513" s="34" t="str">
        <f aca="false">IF(ISBLANK(B2513),"",IF(P2513="b",O2513,IF(P2513="a","")))</f>
        <v/>
      </c>
      <c r="R2513" s="35" t="n">
        <f aca="false">IF(ISBLANK(B2513),"",IF( ISBLANK(O2513), , 1))</f>
        <v>0</v>
      </c>
      <c r="S2513" s="38" t="str">
        <f aca="true">IF(ISBLANK(B2513),"",IF( ISBLANK(K2513), "" , IF( ISBLANK(O2513), (TODAY()-K2513)/365, (O2513-K2513)/365)) )</f>
        <v/>
      </c>
      <c r="T2513" s="38" t="str">
        <f aca="false">IF(ISBLANK(B2513),"",IF( ISBLANK(K2513), "" , IF( ISBLANK(O2513), ($Z$41-K2513)/365, (O2513-K2513)/365)) )</f>
        <v/>
      </c>
      <c r="U2513" s="38" t="str">
        <f aca="true">IF(ISBLANK(B2513),"",IF( ISBLANK(O2513), "", (TODAY()-O2513)/365))</f>
        <v/>
      </c>
      <c r="V2513" s="38" t="str">
        <f aca="false">IF(ISBLANK(B2513),"",IF( ISBLANK(O2513), "", ($Z$41-O2513)/365))</f>
        <v/>
      </c>
    </row>
    <row r="2514" customFormat="false" ht="15" hidden="false" customHeight="false" outlineLevel="0" collapsed="false">
      <c r="A2514" s="1" t="n">
        <v>2518</v>
      </c>
      <c r="B2514" s="28" t="n">
        <v>1711</v>
      </c>
      <c r="C2514" s="29"/>
      <c r="D2514" s="77"/>
      <c r="E2514" s="31"/>
      <c r="F2514" s="31"/>
      <c r="G2514" s="31"/>
      <c r="H2514" s="31"/>
      <c r="I2514" s="32"/>
      <c r="J2514" s="4"/>
      <c r="K2514" s="46"/>
      <c r="L2514" s="34" t="str">
        <f aca="false">IF(ISBLANK(K2514),"a","b")</f>
        <v>a</v>
      </c>
      <c r="M2514" s="34" t="str">
        <f aca="false">IF(ISBLANK(B2514),"",IF(L2514="b",K2514,IF(L2514="a","")))</f>
        <v/>
      </c>
      <c r="N2514" s="35" t="n">
        <f aca="false">IF(ISBLANK(B2514),"",IF( ISBLANK(K2514), , IF( ISBLANK(O2514), 1,) ))</f>
        <v>0</v>
      </c>
      <c r="O2514" s="44"/>
      <c r="P2514" s="37" t="str">
        <f aca="false">IF(ISBLANK(O2514),"a","b")</f>
        <v>a</v>
      </c>
      <c r="Q2514" s="34" t="str">
        <f aca="false">IF(ISBLANK(B2514),"",IF(P2514="b",O2514,IF(P2514="a","")))</f>
        <v/>
      </c>
      <c r="R2514" s="35" t="n">
        <f aca="false">IF(ISBLANK(B2514),"",IF( ISBLANK(O2514), , 1))</f>
        <v>0</v>
      </c>
      <c r="S2514" s="38" t="str">
        <f aca="true">IF(ISBLANK(B2514),"",IF( ISBLANK(K2514), "" , IF( ISBLANK(O2514), (TODAY()-K2514)/365, (O2514-K2514)/365)) )</f>
        <v/>
      </c>
      <c r="T2514" s="38" t="str">
        <f aca="false">IF(ISBLANK(B2514),"",IF( ISBLANK(K2514), "" , IF( ISBLANK(O2514), ($Z$41-K2514)/365, (O2514-K2514)/365)) )</f>
        <v/>
      </c>
      <c r="U2514" s="38" t="str">
        <f aca="true">IF(ISBLANK(B2514),"",IF( ISBLANK(O2514), "", (TODAY()-O2514)/365))</f>
        <v/>
      </c>
      <c r="V2514" s="38" t="str">
        <f aca="false">IF(ISBLANK(B2514),"",IF( ISBLANK(O2514), "", ($Z$41-O2514)/365))</f>
        <v/>
      </c>
    </row>
    <row r="2515" customFormat="false" ht="15" hidden="false" customHeight="false" outlineLevel="0" collapsed="false">
      <c r="A2515" s="1" t="n">
        <v>2519</v>
      </c>
      <c r="B2515" s="28" t="n">
        <v>1712</v>
      </c>
      <c r="C2515" s="29"/>
      <c r="D2515" s="77"/>
      <c r="E2515" s="31"/>
      <c r="F2515" s="31"/>
      <c r="G2515" s="31"/>
      <c r="H2515" s="31"/>
      <c r="I2515" s="32"/>
      <c r="J2515" s="4"/>
      <c r="K2515" s="46"/>
      <c r="L2515" s="34" t="str">
        <f aca="false">IF(ISBLANK(K2515),"a","b")</f>
        <v>a</v>
      </c>
      <c r="M2515" s="34" t="str">
        <f aca="false">IF(ISBLANK(B2515),"",IF(L2515="b",K2515,IF(L2515="a","")))</f>
        <v/>
      </c>
      <c r="N2515" s="35" t="n">
        <f aca="false">IF(ISBLANK(B2515),"",IF( ISBLANK(K2515), , IF( ISBLANK(O2515), 1,) ))</f>
        <v>0</v>
      </c>
      <c r="O2515" s="44"/>
      <c r="P2515" s="37" t="str">
        <f aca="false">IF(ISBLANK(O2515),"a","b")</f>
        <v>a</v>
      </c>
      <c r="Q2515" s="34" t="str">
        <f aca="false">IF(ISBLANK(B2515),"",IF(P2515="b",O2515,IF(P2515="a","")))</f>
        <v/>
      </c>
      <c r="R2515" s="35" t="n">
        <f aca="false">IF(ISBLANK(B2515),"",IF( ISBLANK(O2515), , 1))</f>
        <v>0</v>
      </c>
      <c r="S2515" s="38" t="str">
        <f aca="true">IF(ISBLANK(B2515),"",IF( ISBLANK(K2515), "" , IF( ISBLANK(O2515), (TODAY()-K2515)/365, (O2515-K2515)/365)) )</f>
        <v/>
      </c>
      <c r="T2515" s="38" t="str">
        <f aca="false">IF(ISBLANK(B2515),"",IF( ISBLANK(K2515), "" , IF( ISBLANK(O2515), ($Z$41-K2515)/365, (O2515-K2515)/365)) )</f>
        <v/>
      </c>
      <c r="U2515" s="38" t="str">
        <f aca="true">IF(ISBLANK(B2515),"",IF( ISBLANK(O2515), "", (TODAY()-O2515)/365))</f>
        <v/>
      </c>
      <c r="V2515" s="38" t="str">
        <f aca="false">IF(ISBLANK(B2515),"",IF( ISBLANK(O2515), "", ($Z$41-O2515)/365))</f>
        <v/>
      </c>
    </row>
    <row r="2516" customFormat="false" ht="15" hidden="false" customHeight="false" outlineLevel="0" collapsed="false">
      <c r="A2516" s="1" t="n">
        <v>2520</v>
      </c>
      <c r="B2516" s="28" t="n">
        <v>1713</v>
      </c>
      <c r="C2516" s="29"/>
      <c r="D2516" s="77"/>
      <c r="E2516" s="31"/>
      <c r="F2516" s="31"/>
      <c r="G2516" s="31"/>
      <c r="H2516" s="31"/>
      <c r="I2516" s="32"/>
      <c r="J2516" s="4"/>
      <c r="K2516" s="46"/>
      <c r="L2516" s="34" t="str">
        <f aca="false">IF(ISBLANK(K2516),"a","b")</f>
        <v>a</v>
      </c>
      <c r="M2516" s="34" t="str">
        <f aca="false">IF(ISBLANK(B2516),"",IF(L2516="b",K2516,IF(L2516="a","")))</f>
        <v/>
      </c>
      <c r="N2516" s="35" t="n">
        <f aca="false">IF(ISBLANK(B2516),"",IF( ISBLANK(K2516), , IF( ISBLANK(O2516), 1,) ))</f>
        <v>0</v>
      </c>
      <c r="O2516" s="44"/>
      <c r="P2516" s="37" t="str">
        <f aca="false">IF(ISBLANK(O2516),"a","b")</f>
        <v>a</v>
      </c>
      <c r="Q2516" s="34" t="str">
        <f aca="false">IF(ISBLANK(B2516),"",IF(P2516="b",O2516,IF(P2516="a","")))</f>
        <v/>
      </c>
      <c r="R2516" s="35" t="n">
        <f aca="false">IF(ISBLANK(B2516),"",IF( ISBLANK(O2516), , 1))</f>
        <v>0</v>
      </c>
      <c r="S2516" s="38" t="str">
        <f aca="true">IF(ISBLANK(B2516),"",IF( ISBLANK(K2516), "" , IF( ISBLANK(O2516), (TODAY()-K2516)/365, (O2516-K2516)/365)) )</f>
        <v/>
      </c>
      <c r="T2516" s="38" t="str">
        <f aca="false">IF(ISBLANK(B2516),"",IF( ISBLANK(K2516), "" , IF( ISBLANK(O2516), ($Z$41-K2516)/365, (O2516-K2516)/365)) )</f>
        <v/>
      </c>
      <c r="U2516" s="38" t="str">
        <f aca="true">IF(ISBLANK(B2516),"",IF( ISBLANK(O2516), "", (TODAY()-O2516)/365))</f>
        <v/>
      </c>
      <c r="V2516" s="38" t="str">
        <f aca="false">IF(ISBLANK(B2516),"",IF( ISBLANK(O2516), "", ($Z$41-O2516)/365))</f>
        <v/>
      </c>
    </row>
    <row r="2517" customFormat="false" ht="15" hidden="false" customHeight="false" outlineLevel="0" collapsed="false">
      <c r="A2517" s="1" t="n">
        <v>2521</v>
      </c>
      <c r="B2517" s="28" t="n">
        <v>1714</v>
      </c>
      <c r="C2517" s="29"/>
      <c r="D2517" s="77"/>
      <c r="E2517" s="31"/>
      <c r="F2517" s="31"/>
      <c r="G2517" s="31"/>
      <c r="H2517" s="31"/>
      <c r="I2517" s="32"/>
      <c r="J2517" s="4"/>
      <c r="K2517" s="46"/>
      <c r="L2517" s="34" t="str">
        <f aca="false">IF(ISBLANK(K2517),"a","b")</f>
        <v>a</v>
      </c>
      <c r="M2517" s="34" t="str">
        <f aca="false">IF(ISBLANK(B2517),"",IF(L2517="b",K2517,IF(L2517="a","")))</f>
        <v/>
      </c>
      <c r="N2517" s="35" t="n">
        <f aca="false">IF(ISBLANK(B2517),"",IF( ISBLANK(K2517), , IF( ISBLANK(O2517), 1,) ))</f>
        <v>0</v>
      </c>
      <c r="O2517" s="44"/>
      <c r="P2517" s="37" t="str">
        <f aca="false">IF(ISBLANK(O2517),"a","b")</f>
        <v>a</v>
      </c>
      <c r="Q2517" s="34" t="str">
        <f aca="false">IF(ISBLANK(B2517),"",IF(P2517="b",O2517,IF(P2517="a","")))</f>
        <v/>
      </c>
      <c r="R2517" s="35" t="n">
        <f aca="false">IF(ISBLANK(B2517),"",IF( ISBLANK(O2517), , 1))</f>
        <v>0</v>
      </c>
      <c r="S2517" s="38" t="str">
        <f aca="true">IF(ISBLANK(B2517),"",IF( ISBLANK(K2517), "" , IF( ISBLANK(O2517), (TODAY()-K2517)/365, (O2517-K2517)/365)) )</f>
        <v/>
      </c>
      <c r="T2517" s="38" t="str">
        <f aca="false">IF(ISBLANK(B2517),"",IF( ISBLANK(K2517), "" , IF( ISBLANK(O2517), ($Z$41-K2517)/365, (O2517-K2517)/365)) )</f>
        <v/>
      </c>
      <c r="U2517" s="38" t="str">
        <f aca="true">IF(ISBLANK(B2517),"",IF( ISBLANK(O2517), "", (TODAY()-O2517)/365))</f>
        <v/>
      </c>
      <c r="V2517" s="38" t="str">
        <f aca="false">IF(ISBLANK(B2517),"",IF( ISBLANK(O2517), "", ($Z$41-O2517)/365))</f>
        <v/>
      </c>
    </row>
    <row r="2518" customFormat="false" ht="15" hidden="false" customHeight="false" outlineLevel="0" collapsed="false">
      <c r="A2518" s="1" t="n">
        <v>2522</v>
      </c>
      <c r="B2518" s="28" t="n">
        <v>1715</v>
      </c>
      <c r="C2518" s="29"/>
      <c r="D2518" s="77"/>
      <c r="E2518" s="31"/>
      <c r="F2518" s="31"/>
      <c r="G2518" s="31"/>
      <c r="H2518" s="31"/>
      <c r="I2518" s="32"/>
      <c r="J2518" s="4"/>
      <c r="K2518" s="46"/>
      <c r="L2518" s="34" t="str">
        <f aca="false">IF(ISBLANK(K2518),"a","b")</f>
        <v>a</v>
      </c>
      <c r="M2518" s="34" t="str">
        <f aca="false">IF(ISBLANK(B2518),"",IF(L2518="b",K2518,IF(L2518="a","")))</f>
        <v/>
      </c>
      <c r="N2518" s="35" t="n">
        <f aca="false">IF(ISBLANK(B2518),"",IF( ISBLANK(K2518), , IF( ISBLANK(O2518), 1,) ))</f>
        <v>0</v>
      </c>
      <c r="O2518" s="44"/>
      <c r="P2518" s="37" t="str">
        <f aca="false">IF(ISBLANK(O2518),"a","b")</f>
        <v>a</v>
      </c>
      <c r="Q2518" s="34" t="str">
        <f aca="false">IF(ISBLANK(B2518),"",IF(P2518="b",O2518,IF(P2518="a","")))</f>
        <v/>
      </c>
      <c r="R2518" s="35" t="n">
        <f aca="false">IF(ISBLANK(B2518),"",IF( ISBLANK(O2518), , 1))</f>
        <v>0</v>
      </c>
      <c r="S2518" s="38" t="str">
        <f aca="true">IF(ISBLANK(B2518),"",IF( ISBLANK(K2518), "" , IF( ISBLANK(O2518), (TODAY()-K2518)/365, (O2518-K2518)/365)) )</f>
        <v/>
      </c>
      <c r="T2518" s="38" t="str">
        <f aca="false">IF(ISBLANK(B2518),"",IF( ISBLANK(K2518), "" , IF( ISBLANK(O2518), ($Z$41-K2518)/365, (O2518-K2518)/365)) )</f>
        <v/>
      </c>
      <c r="U2518" s="38" t="str">
        <f aca="true">IF(ISBLANK(B2518),"",IF( ISBLANK(O2518), "", (TODAY()-O2518)/365))</f>
        <v/>
      </c>
      <c r="V2518" s="38" t="str">
        <f aca="false">IF(ISBLANK(B2518),"",IF( ISBLANK(O2518), "", ($Z$41-O2518)/365))</f>
        <v/>
      </c>
    </row>
    <row r="2519" customFormat="false" ht="15" hidden="false" customHeight="false" outlineLevel="0" collapsed="false">
      <c r="A2519" s="1" t="n">
        <v>2523</v>
      </c>
      <c r="B2519" s="28" t="n">
        <v>1716</v>
      </c>
      <c r="C2519" s="29"/>
      <c r="D2519" s="77"/>
      <c r="E2519" s="31"/>
      <c r="F2519" s="31"/>
      <c r="G2519" s="31"/>
      <c r="H2519" s="31"/>
      <c r="I2519" s="32"/>
      <c r="J2519" s="4"/>
      <c r="K2519" s="46"/>
      <c r="L2519" s="34" t="str">
        <f aca="false">IF(ISBLANK(K2519),"a","b")</f>
        <v>a</v>
      </c>
      <c r="M2519" s="34" t="str">
        <f aca="false">IF(ISBLANK(B2519),"",IF(L2519="b",K2519,IF(L2519="a","")))</f>
        <v/>
      </c>
      <c r="N2519" s="35" t="n">
        <f aca="false">IF(ISBLANK(B2519),"",IF( ISBLANK(K2519), , IF( ISBLANK(O2519), 1,) ))</f>
        <v>0</v>
      </c>
      <c r="O2519" s="44"/>
      <c r="P2519" s="37" t="str">
        <f aca="false">IF(ISBLANK(O2519),"a","b")</f>
        <v>a</v>
      </c>
      <c r="Q2519" s="34" t="str">
        <f aca="false">IF(ISBLANK(B2519),"",IF(P2519="b",O2519,IF(P2519="a","")))</f>
        <v/>
      </c>
      <c r="R2519" s="35" t="n">
        <f aca="false">IF(ISBLANK(B2519),"",IF( ISBLANK(O2519), , 1))</f>
        <v>0</v>
      </c>
      <c r="S2519" s="38" t="str">
        <f aca="true">IF(ISBLANK(B2519),"",IF( ISBLANK(K2519), "" , IF( ISBLANK(O2519), (TODAY()-K2519)/365, (O2519-K2519)/365)) )</f>
        <v/>
      </c>
      <c r="T2519" s="38" t="str">
        <f aca="false">IF(ISBLANK(B2519),"",IF( ISBLANK(K2519), "" , IF( ISBLANK(O2519), ($Z$41-K2519)/365, (O2519-K2519)/365)) )</f>
        <v/>
      </c>
      <c r="U2519" s="38" t="str">
        <f aca="true">IF(ISBLANK(B2519),"",IF( ISBLANK(O2519), "", (TODAY()-O2519)/365))</f>
        <v/>
      </c>
      <c r="V2519" s="38" t="str">
        <f aca="false">IF(ISBLANK(B2519),"",IF( ISBLANK(O2519), "", ($Z$41-O2519)/365))</f>
        <v/>
      </c>
    </row>
    <row r="2520" customFormat="false" ht="15" hidden="false" customHeight="false" outlineLevel="0" collapsed="false">
      <c r="A2520" s="1" t="n">
        <v>2524</v>
      </c>
      <c r="B2520" s="28" t="n">
        <v>1717</v>
      </c>
      <c r="C2520" s="29"/>
      <c r="D2520" s="77"/>
      <c r="E2520" s="31"/>
      <c r="F2520" s="31"/>
      <c r="G2520" s="31"/>
      <c r="H2520" s="31"/>
      <c r="I2520" s="32"/>
      <c r="J2520" s="4"/>
      <c r="K2520" s="46"/>
      <c r="L2520" s="34" t="str">
        <f aca="false">IF(ISBLANK(K2520),"a","b")</f>
        <v>a</v>
      </c>
      <c r="M2520" s="34" t="str">
        <f aca="false">IF(ISBLANK(B2520),"",IF(L2520="b",K2520,IF(L2520="a","")))</f>
        <v/>
      </c>
      <c r="N2520" s="35" t="n">
        <f aca="false">IF(ISBLANK(B2520),"",IF( ISBLANK(K2520), , IF( ISBLANK(O2520), 1,) ))</f>
        <v>0</v>
      </c>
      <c r="O2520" s="44"/>
      <c r="P2520" s="37" t="str">
        <f aca="false">IF(ISBLANK(O2520),"a","b")</f>
        <v>a</v>
      </c>
      <c r="Q2520" s="34" t="str">
        <f aca="false">IF(ISBLANK(B2520),"",IF(P2520="b",O2520,IF(P2520="a","")))</f>
        <v/>
      </c>
      <c r="R2520" s="35" t="n">
        <f aca="false">IF(ISBLANK(B2520),"",IF( ISBLANK(O2520), , 1))</f>
        <v>0</v>
      </c>
      <c r="S2520" s="38" t="str">
        <f aca="true">IF(ISBLANK(B2520),"",IF( ISBLANK(K2520), "" , IF( ISBLANK(O2520), (TODAY()-K2520)/365, (O2520-K2520)/365)) )</f>
        <v/>
      </c>
      <c r="T2520" s="38" t="str">
        <f aca="false">IF(ISBLANK(B2520),"",IF( ISBLANK(K2520), "" , IF( ISBLANK(O2520), ($Z$41-K2520)/365, (O2520-K2520)/365)) )</f>
        <v/>
      </c>
      <c r="U2520" s="38" t="str">
        <f aca="true">IF(ISBLANK(B2520),"",IF( ISBLANK(O2520), "", (TODAY()-O2520)/365))</f>
        <v/>
      </c>
      <c r="V2520" s="38" t="str">
        <f aca="false">IF(ISBLANK(B2520),"",IF( ISBLANK(O2520), "", ($Z$41-O2520)/365))</f>
        <v/>
      </c>
    </row>
    <row r="2521" customFormat="false" ht="15" hidden="false" customHeight="false" outlineLevel="0" collapsed="false">
      <c r="A2521" s="1" t="n">
        <v>2525</v>
      </c>
      <c r="B2521" s="28" t="n">
        <v>1718</v>
      </c>
      <c r="C2521" s="29"/>
      <c r="D2521" s="77"/>
      <c r="E2521" s="31"/>
      <c r="F2521" s="31"/>
      <c r="G2521" s="31"/>
      <c r="H2521" s="31"/>
      <c r="I2521" s="32"/>
      <c r="J2521" s="4"/>
      <c r="K2521" s="46"/>
      <c r="L2521" s="34" t="str">
        <f aca="false">IF(ISBLANK(K2521),"a","b")</f>
        <v>a</v>
      </c>
      <c r="M2521" s="34" t="str">
        <f aca="false">IF(ISBLANK(B2521),"",IF(L2521="b",K2521,IF(L2521="a","")))</f>
        <v/>
      </c>
      <c r="N2521" s="35" t="n">
        <f aca="false">IF(ISBLANK(B2521),"",IF( ISBLANK(K2521), , IF( ISBLANK(O2521), 1,) ))</f>
        <v>0</v>
      </c>
      <c r="O2521" s="44"/>
      <c r="P2521" s="37" t="str">
        <f aca="false">IF(ISBLANK(O2521),"a","b")</f>
        <v>a</v>
      </c>
      <c r="Q2521" s="34" t="str">
        <f aca="false">IF(ISBLANK(B2521),"",IF(P2521="b",O2521,IF(P2521="a","")))</f>
        <v/>
      </c>
      <c r="R2521" s="35" t="n">
        <f aca="false">IF(ISBLANK(B2521),"",IF( ISBLANK(O2521), , 1))</f>
        <v>0</v>
      </c>
      <c r="S2521" s="38" t="str">
        <f aca="true">IF(ISBLANK(B2521),"",IF( ISBLANK(K2521), "" , IF( ISBLANK(O2521), (TODAY()-K2521)/365, (O2521-K2521)/365)) )</f>
        <v/>
      </c>
      <c r="T2521" s="38" t="str">
        <f aca="false">IF(ISBLANK(B2521),"",IF( ISBLANK(K2521), "" , IF( ISBLANK(O2521), ($Z$41-K2521)/365, (O2521-K2521)/365)) )</f>
        <v/>
      </c>
      <c r="U2521" s="38" t="str">
        <f aca="true">IF(ISBLANK(B2521),"",IF( ISBLANK(O2521), "", (TODAY()-O2521)/365))</f>
        <v/>
      </c>
      <c r="V2521" s="38" t="str">
        <f aca="false">IF(ISBLANK(B2521),"",IF( ISBLANK(O2521), "", ($Z$41-O2521)/365))</f>
        <v/>
      </c>
    </row>
    <row r="2522" customFormat="false" ht="15" hidden="false" customHeight="false" outlineLevel="0" collapsed="false">
      <c r="A2522" s="1" t="n">
        <v>2526</v>
      </c>
      <c r="B2522" s="28" t="n">
        <v>1719</v>
      </c>
      <c r="C2522" s="29"/>
      <c r="D2522" s="77"/>
      <c r="E2522" s="31"/>
      <c r="F2522" s="31"/>
      <c r="G2522" s="31"/>
      <c r="H2522" s="31"/>
      <c r="I2522" s="32"/>
      <c r="J2522" s="4"/>
      <c r="K2522" s="46"/>
      <c r="L2522" s="34" t="str">
        <f aca="false">IF(ISBLANK(K2522),"a","b")</f>
        <v>a</v>
      </c>
      <c r="M2522" s="34" t="str">
        <f aca="false">IF(ISBLANK(B2522),"",IF(L2522="b",K2522,IF(L2522="a","")))</f>
        <v/>
      </c>
      <c r="N2522" s="35" t="n">
        <f aca="false">IF(ISBLANK(B2522),"",IF( ISBLANK(K2522), , IF( ISBLANK(O2522), 1,) ))</f>
        <v>0</v>
      </c>
      <c r="O2522" s="44"/>
      <c r="P2522" s="37" t="str">
        <f aca="false">IF(ISBLANK(O2522),"a","b")</f>
        <v>a</v>
      </c>
      <c r="Q2522" s="34" t="str">
        <f aca="false">IF(ISBLANK(B2522),"",IF(P2522="b",O2522,IF(P2522="a","")))</f>
        <v/>
      </c>
      <c r="R2522" s="35" t="n">
        <f aca="false">IF(ISBLANK(B2522),"",IF( ISBLANK(O2522), , 1))</f>
        <v>0</v>
      </c>
      <c r="S2522" s="38" t="str">
        <f aca="true">IF(ISBLANK(B2522),"",IF( ISBLANK(K2522), "" , IF( ISBLANK(O2522), (TODAY()-K2522)/365, (O2522-K2522)/365)) )</f>
        <v/>
      </c>
      <c r="T2522" s="38" t="str">
        <f aca="false">IF(ISBLANK(B2522),"",IF( ISBLANK(K2522), "" , IF( ISBLANK(O2522), ($Z$41-K2522)/365, (O2522-K2522)/365)) )</f>
        <v/>
      </c>
      <c r="U2522" s="38" t="str">
        <f aca="true">IF(ISBLANK(B2522),"",IF( ISBLANK(O2522), "", (TODAY()-O2522)/365))</f>
        <v/>
      </c>
      <c r="V2522" s="38" t="str">
        <f aca="false">IF(ISBLANK(B2522),"",IF( ISBLANK(O2522), "", ($Z$41-O2522)/365))</f>
        <v/>
      </c>
    </row>
    <row r="2523" customFormat="false" ht="15" hidden="false" customHeight="false" outlineLevel="0" collapsed="false">
      <c r="A2523" s="1" t="n">
        <v>2527</v>
      </c>
      <c r="B2523" s="28" t="n">
        <v>1720</v>
      </c>
      <c r="C2523" s="29"/>
      <c r="D2523" s="77"/>
      <c r="E2523" s="31"/>
      <c r="F2523" s="31"/>
      <c r="G2523" s="31"/>
      <c r="H2523" s="31"/>
      <c r="I2523" s="32"/>
      <c r="J2523" s="4"/>
      <c r="K2523" s="46"/>
      <c r="L2523" s="34" t="str">
        <f aca="false">IF(ISBLANK(K2523),"a","b")</f>
        <v>a</v>
      </c>
      <c r="M2523" s="34" t="str">
        <f aca="false">IF(ISBLANK(B2523),"",IF(L2523="b",K2523,IF(L2523="a","")))</f>
        <v/>
      </c>
      <c r="N2523" s="35" t="n">
        <f aca="false">IF(ISBLANK(B2523),"",IF( ISBLANK(K2523), , IF( ISBLANK(O2523), 1,) ))</f>
        <v>0</v>
      </c>
      <c r="O2523" s="44"/>
      <c r="P2523" s="37" t="str">
        <f aca="false">IF(ISBLANK(O2523),"a","b")</f>
        <v>a</v>
      </c>
      <c r="Q2523" s="34" t="str">
        <f aca="false">IF(ISBLANK(B2523),"",IF(P2523="b",O2523,IF(P2523="a","")))</f>
        <v/>
      </c>
      <c r="R2523" s="35" t="n">
        <f aca="false">IF(ISBLANK(B2523),"",IF( ISBLANK(O2523), , 1))</f>
        <v>0</v>
      </c>
      <c r="S2523" s="38" t="str">
        <f aca="true">IF(ISBLANK(B2523),"",IF( ISBLANK(K2523), "" , IF( ISBLANK(O2523), (TODAY()-K2523)/365, (O2523-K2523)/365)) )</f>
        <v/>
      </c>
      <c r="T2523" s="38" t="str">
        <f aca="false">IF(ISBLANK(B2523),"",IF( ISBLANK(K2523), "" , IF( ISBLANK(O2523), ($Z$41-K2523)/365, (O2523-K2523)/365)) )</f>
        <v/>
      </c>
      <c r="U2523" s="38" t="str">
        <f aca="true">IF(ISBLANK(B2523),"",IF( ISBLANK(O2523), "", (TODAY()-O2523)/365))</f>
        <v/>
      </c>
      <c r="V2523" s="38" t="str">
        <f aca="false">IF(ISBLANK(B2523),"",IF( ISBLANK(O2523), "", ($Z$41-O2523)/365))</f>
        <v/>
      </c>
    </row>
    <row r="2524" customFormat="false" ht="15" hidden="false" customHeight="false" outlineLevel="0" collapsed="false">
      <c r="A2524" s="1" t="n">
        <v>2528</v>
      </c>
      <c r="B2524" s="28" t="n">
        <v>1721</v>
      </c>
      <c r="C2524" s="29"/>
      <c r="D2524" s="77"/>
      <c r="E2524" s="31"/>
      <c r="F2524" s="31"/>
      <c r="G2524" s="31"/>
      <c r="H2524" s="31"/>
      <c r="I2524" s="32"/>
      <c r="J2524" s="4"/>
      <c r="K2524" s="46"/>
      <c r="L2524" s="34" t="str">
        <f aca="false">IF(ISBLANK(K2524),"a","b")</f>
        <v>a</v>
      </c>
      <c r="M2524" s="34" t="str">
        <f aca="false">IF(ISBLANK(B2524),"",IF(L2524="b",K2524,IF(L2524="a","")))</f>
        <v/>
      </c>
      <c r="N2524" s="35" t="n">
        <f aca="false">IF(ISBLANK(B2524),"",IF( ISBLANK(K2524), , IF( ISBLANK(O2524), 1,) ))</f>
        <v>0</v>
      </c>
      <c r="O2524" s="44"/>
      <c r="P2524" s="37" t="str">
        <f aca="false">IF(ISBLANK(O2524),"a","b")</f>
        <v>a</v>
      </c>
      <c r="Q2524" s="34" t="str">
        <f aca="false">IF(ISBLANK(B2524),"",IF(P2524="b",O2524,IF(P2524="a","")))</f>
        <v/>
      </c>
      <c r="R2524" s="35" t="n">
        <f aca="false">IF(ISBLANK(B2524),"",IF( ISBLANK(O2524), , 1))</f>
        <v>0</v>
      </c>
      <c r="S2524" s="38" t="str">
        <f aca="true">IF(ISBLANK(B2524),"",IF( ISBLANK(K2524), "" , IF( ISBLANK(O2524), (TODAY()-K2524)/365, (O2524-K2524)/365)) )</f>
        <v/>
      </c>
      <c r="T2524" s="38" t="str">
        <f aca="false">IF(ISBLANK(B2524),"",IF( ISBLANK(K2524), "" , IF( ISBLANK(O2524), ($Z$41-K2524)/365, (O2524-K2524)/365)) )</f>
        <v/>
      </c>
      <c r="U2524" s="38" t="str">
        <f aca="true">IF(ISBLANK(B2524),"",IF( ISBLANK(O2524), "", (TODAY()-O2524)/365))</f>
        <v/>
      </c>
      <c r="V2524" s="38" t="str">
        <f aca="false">IF(ISBLANK(B2524),"",IF( ISBLANK(O2524), "", ($Z$41-O2524)/365))</f>
        <v/>
      </c>
    </row>
    <row r="2525" customFormat="false" ht="15" hidden="false" customHeight="false" outlineLevel="0" collapsed="false">
      <c r="A2525" s="1" t="n">
        <v>2529</v>
      </c>
      <c r="B2525" s="28" t="n">
        <v>1722</v>
      </c>
      <c r="C2525" s="29"/>
      <c r="D2525" s="77"/>
      <c r="E2525" s="31"/>
      <c r="F2525" s="31"/>
      <c r="G2525" s="31"/>
      <c r="H2525" s="31"/>
      <c r="I2525" s="32"/>
      <c r="J2525" s="4"/>
      <c r="K2525" s="46"/>
      <c r="L2525" s="34" t="str">
        <f aca="false">IF(ISBLANK(K2525),"a","b")</f>
        <v>a</v>
      </c>
      <c r="M2525" s="34" t="str">
        <f aca="false">IF(ISBLANK(B2525),"",IF(L2525="b",K2525,IF(L2525="a","")))</f>
        <v/>
      </c>
      <c r="N2525" s="35" t="n">
        <f aca="false">IF(ISBLANK(B2525),"",IF( ISBLANK(K2525), , IF( ISBLANK(O2525), 1,) ))</f>
        <v>0</v>
      </c>
      <c r="O2525" s="44"/>
      <c r="P2525" s="37" t="str">
        <f aca="false">IF(ISBLANK(O2525),"a","b")</f>
        <v>a</v>
      </c>
      <c r="Q2525" s="34" t="str">
        <f aca="false">IF(ISBLANK(B2525),"",IF(P2525="b",O2525,IF(P2525="a","")))</f>
        <v/>
      </c>
      <c r="R2525" s="35" t="n">
        <f aca="false">IF(ISBLANK(B2525),"",IF( ISBLANK(O2525), , 1))</f>
        <v>0</v>
      </c>
      <c r="S2525" s="38" t="str">
        <f aca="true">IF(ISBLANK(B2525),"",IF( ISBLANK(K2525), "" , IF( ISBLANK(O2525), (TODAY()-K2525)/365, (O2525-K2525)/365)) )</f>
        <v/>
      </c>
      <c r="T2525" s="38" t="str">
        <f aca="false">IF(ISBLANK(B2525),"",IF( ISBLANK(K2525), "" , IF( ISBLANK(O2525), ($Z$41-K2525)/365, (O2525-K2525)/365)) )</f>
        <v/>
      </c>
      <c r="U2525" s="38" t="str">
        <f aca="true">IF(ISBLANK(B2525),"",IF( ISBLANK(O2525), "", (TODAY()-O2525)/365))</f>
        <v/>
      </c>
      <c r="V2525" s="38" t="str">
        <f aca="false">IF(ISBLANK(B2525),"",IF( ISBLANK(O2525), "", ($Z$41-O2525)/365))</f>
        <v/>
      </c>
    </row>
    <row r="2526" customFormat="false" ht="15" hidden="false" customHeight="false" outlineLevel="0" collapsed="false">
      <c r="A2526" s="1" t="n">
        <v>2530</v>
      </c>
      <c r="B2526" s="28" t="n">
        <v>1723</v>
      </c>
      <c r="C2526" s="29"/>
      <c r="D2526" s="77"/>
      <c r="E2526" s="31"/>
      <c r="F2526" s="31"/>
      <c r="G2526" s="31"/>
      <c r="H2526" s="31"/>
      <c r="I2526" s="32"/>
      <c r="J2526" s="4"/>
      <c r="K2526" s="46"/>
      <c r="L2526" s="34" t="str">
        <f aca="false">IF(ISBLANK(K2526),"a","b")</f>
        <v>a</v>
      </c>
      <c r="M2526" s="34" t="str">
        <f aca="false">IF(ISBLANK(B2526),"",IF(L2526="b",K2526,IF(L2526="a","")))</f>
        <v/>
      </c>
      <c r="N2526" s="35" t="n">
        <f aca="false">IF(ISBLANK(B2526),"",IF( ISBLANK(K2526), , IF( ISBLANK(O2526), 1,) ))</f>
        <v>0</v>
      </c>
      <c r="O2526" s="44"/>
      <c r="P2526" s="37" t="str">
        <f aca="false">IF(ISBLANK(O2526),"a","b")</f>
        <v>a</v>
      </c>
      <c r="Q2526" s="34" t="str">
        <f aca="false">IF(ISBLANK(B2526),"",IF(P2526="b",O2526,IF(P2526="a","")))</f>
        <v/>
      </c>
      <c r="R2526" s="35" t="n">
        <f aca="false">IF(ISBLANK(B2526),"",IF( ISBLANK(O2526), , 1))</f>
        <v>0</v>
      </c>
      <c r="S2526" s="38" t="str">
        <f aca="true">IF(ISBLANK(B2526),"",IF( ISBLANK(K2526), "" , IF( ISBLANK(O2526), (TODAY()-K2526)/365, (O2526-K2526)/365)) )</f>
        <v/>
      </c>
      <c r="T2526" s="38" t="str">
        <f aca="false">IF(ISBLANK(B2526),"",IF( ISBLANK(K2526), "" , IF( ISBLANK(O2526), ($Z$41-K2526)/365, (O2526-K2526)/365)) )</f>
        <v/>
      </c>
      <c r="U2526" s="38" t="str">
        <f aca="true">IF(ISBLANK(B2526),"",IF( ISBLANK(O2526), "", (TODAY()-O2526)/365))</f>
        <v/>
      </c>
      <c r="V2526" s="38" t="str">
        <f aca="false">IF(ISBLANK(B2526),"",IF( ISBLANK(O2526), "", ($Z$41-O2526)/365))</f>
        <v/>
      </c>
    </row>
    <row r="2527" customFormat="false" ht="15" hidden="false" customHeight="false" outlineLevel="0" collapsed="false">
      <c r="A2527" s="1" t="n">
        <v>2531</v>
      </c>
      <c r="B2527" s="28" t="n">
        <v>1724</v>
      </c>
      <c r="C2527" s="29"/>
      <c r="D2527" s="77"/>
      <c r="E2527" s="31"/>
      <c r="F2527" s="31"/>
      <c r="G2527" s="31"/>
      <c r="H2527" s="31"/>
      <c r="I2527" s="32"/>
      <c r="J2527" s="4"/>
      <c r="K2527" s="46"/>
      <c r="L2527" s="34" t="str">
        <f aca="false">IF(ISBLANK(K2527),"a","b")</f>
        <v>a</v>
      </c>
      <c r="M2527" s="34" t="str">
        <f aca="false">IF(ISBLANK(B2527),"",IF(L2527="b",K2527,IF(L2527="a","")))</f>
        <v/>
      </c>
      <c r="N2527" s="35" t="n">
        <f aca="false">IF(ISBLANK(B2527),"",IF( ISBLANK(K2527), , IF( ISBLANK(O2527), 1,) ))</f>
        <v>0</v>
      </c>
      <c r="O2527" s="44"/>
      <c r="P2527" s="37" t="str">
        <f aca="false">IF(ISBLANK(O2527),"a","b")</f>
        <v>a</v>
      </c>
      <c r="Q2527" s="34" t="str">
        <f aca="false">IF(ISBLANK(B2527),"",IF(P2527="b",O2527,IF(P2527="a","")))</f>
        <v/>
      </c>
      <c r="R2527" s="35" t="n">
        <f aca="false">IF(ISBLANK(B2527),"",IF( ISBLANK(O2527), , 1))</f>
        <v>0</v>
      </c>
      <c r="S2527" s="38" t="str">
        <f aca="true">IF(ISBLANK(B2527),"",IF( ISBLANK(K2527), "" , IF( ISBLANK(O2527), (TODAY()-K2527)/365, (O2527-K2527)/365)) )</f>
        <v/>
      </c>
      <c r="T2527" s="38" t="str">
        <f aca="false">IF(ISBLANK(B2527),"",IF( ISBLANK(K2527), "" , IF( ISBLANK(O2527), ($Z$41-K2527)/365, (O2527-K2527)/365)) )</f>
        <v/>
      </c>
      <c r="U2527" s="38" t="str">
        <f aca="true">IF(ISBLANK(B2527),"",IF( ISBLANK(O2527), "", (TODAY()-O2527)/365))</f>
        <v/>
      </c>
      <c r="V2527" s="38" t="str">
        <f aca="false">IF(ISBLANK(B2527),"",IF( ISBLANK(O2527), "", ($Z$41-O2527)/365))</f>
        <v/>
      </c>
    </row>
    <row r="2528" customFormat="false" ht="15" hidden="false" customHeight="false" outlineLevel="0" collapsed="false">
      <c r="A2528" s="1" t="n">
        <v>2532</v>
      </c>
      <c r="B2528" s="28" t="n">
        <v>1725</v>
      </c>
      <c r="C2528" s="29"/>
      <c r="D2528" s="77"/>
      <c r="E2528" s="31"/>
      <c r="F2528" s="31"/>
      <c r="G2528" s="31"/>
      <c r="H2528" s="31"/>
      <c r="I2528" s="32"/>
      <c r="J2528" s="4"/>
      <c r="K2528" s="46"/>
      <c r="L2528" s="34" t="str">
        <f aca="false">IF(ISBLANK(K2528),"a","b")</f>
        <v>a</v>
      </c>
      <c r="M2528" s="34" t="str">
        <f aca="false">IF(ISBLANK(B2528),"",IF(L2528="b",K2528,IF(L2528="a","")))</f>
        <v/>
      </c>
      <c r="N2528" s="35" t="n">
        <f aca="false">IF(ISBLANK(B2528),"",IF( ISBLANK(K2528), , IF( ISBLANK(O2528), 1,) ))</f>
        <v>0</v>
      </c>
      <c r="O2528" s="44"/>
      <c r="P2528" s="37" t="str">
        <f aca="false">IF(ISBLANK(O2528),"a","b")</f>
        <v>a</v>
      </c>
      <c r="Q2528" s="34" t="str">
        <f aca="false">IF(ISBLANK(B2528),"",IF(P2528="b",O2528,IF(P2528="a","")))</f>
        <v/>
      </c>
      <c r="R2528" s="35" t="n">
        <f aca="false">IF(ISBLANK(B2528),"",IF( ISBLANK(O2528), , 1))</f>
        <v>0</v>
      </c>
      <c r="S2528" s="38" t="str">
        <f aca="true">IF(ISBLANK(B2528),"",IF( ISBLANK(K2528), "" , IF( ISBLANK(O2528), (TODAY()-K2528)/365, (O2528-K2528)/365)) )</f>
        <v/>
      </c>
      <c r="T2528" s="38" t="str">
        <f aca="false">IF(ISBLANK(B2528),"",IF( ISBLANK(K2528), "" , IF( ISBLANK(O2528), ($Z$41-K2528)/365, (O2528-K2528)/365)) )</f>
        <v/>
      </c>
      <c r="U2528" s="38" t="str">
        <f aca="true">IF(ISBLANK(B2528),"",IF( ISBLANK(O2528), "", (TODAY()-O2528)/365))</f>
        <v/>
      </c>
      <c r="V2528" s="38" t="str">
        <f aca="false">IF(ISBLANK(B2528),"",IF( ISBLANK(O2528), "", ($Z$41-O2528)/365))</f>
        <v/>
      </c>
    </row>
    <row r="2529" customFormat="false" ht="15" hidden="false" customHeight="false" outlineLevel="0" collapsed="false">
      <c r="A2529" s="1" t="n">
        <v>2533</v>
      </c>
      <c r="B2529" s="28" t="n">
        <v>1726</v>
      </c>
      <c r="C2529" s="29"/>
      <c r="D2529" s="77"/>
      <c r="E2529" s="31"/>
      <c r="F2529" s="31"/>
      <c r="G2529" s="31"/>
      <c r="H2529" s="31"/>
      <c r="I2529" s="32"/>
      <c r="J2529" s="4"/>
      <c r="K2529" s="46"/>
      <c r="L2529" s="34" t="str">
        <f aca="false">IF(ISBLANK(K2529),"a","b")</f>
        <v>a</v>
      </c>
      <c r="M2529" s="34" t="str">
        <f aca="false">IF(ISBLANK(B2529),"",IF(L2529="b",K2529,IF(L2529="a","")))</f>
        <v/>
      </c>
      <c r="N2529" s="35" t="n">
        <f aca="false">IF(ISBLANK(B2529),"",IF( ISBLANK(K2529), , IF( ISBLANK(O2529), 1,) ))</f>
        <v>0</v>
      </c>
      <c r="O2529" s="44"/>
      <c r="P2529" s="37" t="str">
        <f aca="false">IF(ISBLANK(O2529),"a","b")</f>
        <v>a</v>
      </c>
      <c r="Q2529" s="34" t="str">
        <f aca="false">IF(ISBLANK(B2529),"",IF(P2529="b",O2529,IF(P2529="a","")))</f>
        <v/>
      </c>
      <c r="R2529" s="35" t="n">
        <f aca="false">IF(ISBLANK(B2529),"",IF( ISBLANK(O2529), , 1))</f>
        <v>0</v>
      </c>
      <c r="S2529" s="38" t="str">
        <f aca="true">IF(ISBLANK(B2529),"",IF( ISBLANK(K2529), "" , IF( ISBLANK(O2529), (TODAY()-K2529)/365, (O2529-K2529)/365)) )</f>
        <v/>
      </c>
      <c r="T2529" s="38" t="str">
        <f aca="false">IF(ISBLANK(B2529),"",IF( ISBLANK(K2529), "" , IF( ISBLANK(O2529), ($Z$41-K2529)/365, (O2529-K2529)/365)) )</f>
        <v/>
      </c>
      <c r="U2529" s="38" t="str">
        <f aca="true">IF(ISBLANK(B2529),"",IF( ISBLANK(O2529), "", (TODAY()-O2529)/365))</f>
        <v/>
      </c>
      <c r="V2529" s="38" t="str">
        <f aca="false">IF(ISBLANK(B2529),"",IF( ISBLANK(O2529), "", ($Z$41-O2529)/365))</f>
        <v/>
      </c>
    </row>
    <row r="2530" customFormat="false" ht="15" hidden="false" customHeight="false" outlineLevel="0" collapsed="false">
      <c r="A2530" s="1" t="n">
        <v>2534</v>
      </c>
      <c r="B2530" s="28" t="n">
        <v>1727</v>
      </c>
      <c r="C2530" s="29"/>
      <c r="D2530" s="77"/>
      <c r="E2530" s="31"/>
      <c r="F2530" s="31"/>
      <c r="G2530" s="31"/>
      <c r="H2530" s="31"/>
      <c r="I2530" s="32"/>
      <c r="J2530" s="4"/>
      <c r="K2530" s="46"/>
      <c r="L2530" s="34" t="str">
        <f aca="false">IF(ISBLANK(K2530),"a","b")</f>
        <v>a</v>
      </c>
      <c r="M2530" s="34" t="str">
        <f aca="false">IF(ISBLANK(B2530),"",IF(L2530="b",K2530,IF(L2530="a","")))</f>
        <v/>
      </c>
      <c r="N2530" s="35" t="n">
        <f aca="false">IF(ISBLANK(B2530),"",IF( ISBLANK(K2530), , IF( ISBLANK(O2530), 1,) ))</f>
        <v>0</v>
      </c>
      <c r="O2530" s="44"/>
      <c r="P2530" s="37" t="str">
        <f aca="false">IF(ISBLANK(O2530),"a","b")</f>
        <v>a</v>
      </c>
      <c r="Q2530" s="34" t="str">
        <f aca="false">IF(ISBLANK(B2530),"",IF(P2530="b",O2530,IF(P2530="a","")))</f>
        <v/>
      </c>
      <c r="R2530" s="35" t="n">
        <f aca="false">IF(ISBLANK(B2530),"",IF( ISBLANK(O2530), , 1))</f>
        <v>0</v>
      </c>
      <c r="S2530" s="38" t="str">
        <f aca="true">IF(ISBLANK(B2530),"",IF( ISBLANK(K2530), "" , IF( ISBLANK(O2530), (TODAY()-K2530)/365, (O2530-K2530)/365)) )</f>
        <v/>
      </c>
      <c r="T2530" s="38" t="str">
        <f aca="false">IF(ISBLANK(B2530),"",IF( ISBLANK(K2530), "" , IF( ISBLANK(O2530), ($Z$41-K2530)/365, (O2530-K2530)/365)) )</f>
        <v/>
      </c>
      <c r="U2530" s="38" t="str">
        <f aca="true">IF(ISBLANK(B2530),"",IF( ISBLANK(O2530), "", (TODAY()-O2530)/365))</f>
        <v/>
      </c>
      <c r="V2530" s="38" t="str">
        <f aca="false">IF(ISBLANK(B2530),"",IF( ISBLANK(O2530), "", ($Z$41-O2530)/365))</f>
        <v/>
      </c>
    </row>
    <row r="2531" customFormat="false" ht="15" hidden="false" customHeight="false" outlineLevel="0" collapsed="false">
      <c r="A2531" s="1" t="n">
        <v>2535</v>
      </c>
      <c r="B2531" s="28" t="n">
        <v>1728</v>
      </c>
      <c r="C2531" s="29"/>
      <c r="D2531" s="77"/>
      <c r="E2531" s="31"/>
      <c r="F2531" s="31"/>
      <c r="G2531" s="31"/>
      <c r="H2531" s="31"/>
      <c r="I2531" s="32"/>
      <c r="J2531" s="4"/>
      <c r="K2531" s="46"/>
      <c r="L2531" s="34" t="str">
        <f aca="false">IF(ISBLANK(K2531),"a","b")</f>
        <v>a</v>
      </c>
      <c r="M2531" s="34" t="str">
        <f aca="false">IF(ISBLANK(B2531),"",IF(L2531="b",K2531,IF(L2531="a","")))</f>
        <v/>
      </c>
      <c r="N2531" s="35" t="n">
        <f aca="false">IF(ISBLANK(B2531),"",IF( ISBLANK(K2531), , IF( ISBLANK(O2531), 1,) ))</f>
        <v>0</v>
      </c>
      <c r="O2531" s="44"/>
      <c r="P2531" s="37" t="str">
        <f aca="false">IF(ISBLANK(O2531),"a","b")</f>
        <v>a</v>
      </c>
      <c r="Q2531" s="34" t="str">
        <f aca="false">IF(ISBLANK(B2531),"",IF(P2531="b",O2531,IF(P2531="a","")))</f>
        <v/>
      </c>
      <c r="R2531" s="35" t="n">
        <f aca="false">IF(ISBLANK(B2531),"",IF( ISBLANK(O2531), , 1))</f>
        <v>0</v>
      </c>
      <c r="S2531" s="38" t="str">
        <f aca="true">IF(ISBLANK(B2531),"",IF( ISBLANK(K2531), "" , IF( ISBLANK(O2531), (TODAY()-K2531)/365, (O2531-K2531)/365)) )</f>
        <v/>
      </c>
      <c r="T2531" s="38" t="str">
        <f aca="false">IF(ISBLANK(B2531),"",IF( ISBLANK(K2531), "" , IF( ISBLANK(O2531), ($Z$41-K2531)/365, (O2531-K2531)/365)) )</f>
        <v/>
      </c>
      <c r="U2531" s="38" t="str">
        <f aca="true">IF(ISBLANK(B2531),"",IF( ISBLANK(O2531), "", (TODAY()-O2531)/365))</f>
        <v/>
      </c>
      <c r="V2531" s="38" t="str">
        <f aca="false">IF(ISBLANK(B2531),"",IF( ISBLANK(O2531), "", ($Z$41-O2531)/365))</f>
        <v/>
      </c>
    </row>
    <row r="2532" customFormat="false" ht="15" hidden="false" customHeight="false" outlineLevel="0" collapsed="false">
      <c r="A2532" s="1" t="n">
        <v>2536</v>
      </c>
      <c r="B2532" s="28" t="n">
        <v>1729</v>
      </c>
      <c r="C2532" s="29"/>
      <c r="D2532" s="77"/>
      <c r="E2532" s="31"/>
      <c r="F2532" s="31"/>
      <c r="G2532" s="31"/>
      <c r="H2532" s="31"/>
      <c r="I2532" s="32"/>
      <c r="J2532" s="4"/>
      <c r="K2532" s="46"/>
      <c r="L2532" s="34" t="str">
        <f aca="false">IF(ISBLANK(K2532),"a","b")</f>
        <v>a</v>
      </c>
      <c r="M2532" s="34" t="str">
        <f aca="false">IF(ISBLANK(B2532),"",IF(L2532="b",K2532,IF(L2532="a","")))</f>
        <v/>
      </c>
      <c r="N2532" s="35" t="n">
        <f aca="false">IF(ISBLANK(B2532),"",IF( ISBLANK(K2532), , IF( ISBLANK(O2532), 1,) ))</f>
        <v>0</v>
      </c>
      <c r="O2532" s="44"/>
      <c r="P2532" s="37" t="str">
        <f aca="false">IF(ISBLANK(O2532),"a","b")</f>
        <v>a</v>
      </c>
      <c r="Q2532" s="34" t="str">
        <f aca="false">IF(ISBLANK(B2532),"",IF(P2532="b",O2532,IF(P2532="a","")))</f>
        <v/>
      </c>
      <c r="R2532" s="35" t="n">
        <f aca="false">IF(ISBLANK(B2532),"",IF( ISBLANK(O2532), , 1))</f>
        <v>0</v>
      </c>
      <c r="S2532" s="38" t="str">
        <f aca="true">IF(ISBLANK(B2532),"",IF( ISBLANK(K2532), "" , IF( ISBLANK(O2532), (TODAY()-K2532)/365, (O2532-K2532)/365)) )</f>
        <v/>
      </c>
      <c r="T2532" s="38" t="str">
        <f aca="false">IF(ISBLANK(B2532),"",IF( ISBLANK(K2532), "" , IF( ISBLANK(O2532), ($Z$41-K2532)/365, (O2532-K2532)/365)) )</f>
        <v/>
      </c>
      <c r="U2532" s="38" t="str">
        <f aca="true">IF(ISBLANK(B2532),"",IF( ISBLANK(O2532), "", (TODAY()-O2532)/365))</f>
        <v/>
      </c>
      <c r="V2532" s="38" t="str">
        <f aca="false">IF(ISBLANK(B2532),"",IF( ISBLANK(O2532), "", ($Z$41-O2532)/365))</f>
        <v/>
      </c>
    </row>
    <row r="2533" customFormat="false" ht="15" hidden="false" customHeight="false" outlineLevel="0" collapsed="false">
      <c r="A2533" s="1" t="n">
        <v>2537</v>
      </c>
      <c r="B2533" s="28" t="n">
        <v>1730</v>
      </c>
      <c r="C2533" s="29"/>
      <c r="D2533" s="77"/>
      <c r="E2533" s="31"/>
      <c r="F2533" s="31"/>
      <c r="G2533" s="31"/>
      <c r="H2533" s="31"/>
      <c r="I2533" s="32"/>
      <c r="J2533" s="4"/>
      <c r="K2533" s="46"/>
      <c r="L2533" s="34" t="str">
        <f aca="false">IF(ISBLANK(K2533),"a","b")</f>
        <v>a</v>
      </c>
      <c r="M2533" s="34" t="str">
        <f aca="false">IF(ISBLANK(B2533),"",IF(L2533="b",K2533,IF(L2533="a","")))</f>
        <v/>
      </c>
      <c r="N2533" s="35" t="n">
        <f aca="false">IF(ISBLANK(B2533),"",IF( ISBLANK(K2533), , IF( ISBLANK(O2533), 1,) ))</f>
        <v>0</v>
      </c>
      <c r="O2533" s="44"/>
      <c r="P2533" s="37" t="str">
        <f aca="false">IF(ISBLANK(O2533),"a","b")</f>
        <v>a</v>
      </c>
      <c r="Q2533" s="34" t="str">
        <f aca="false">IF(ISBLANK(B2533),"",IF(P2533="b",O2533,IF(P2533="a","")))</f>
        <v/>
      </c>
      <c r="R2533" s="35" t="n">
        <f aca="false">IF(ISBLANK(B2533),"",IF( ISBLANK(O2533), , 1))</f>
        <v>0</v>
      </c>
      <c r="S2533" s="38" t="str">
        <f aca="true">IF(ISBLANK(B2533),"",IF( ISBLANK(K2533), "" , IF( ISBLANK(O2533), (TODAY()-K2533)/365, (O2533-K2533)/365)) )</f>
        <v/>
      </c>
      <c r="T2533" s="38" t="str">
        <f aca="false">IF(ISBLANK(B2533),"",IF( ISBLANK(K2533), "" , IF( ISBLANK(O2533), ($Z$41-K2533)/365, (O2533-K2533)/365)) )</f>
        <v/>
      </c>
      <c r="U2533" s="38" t="str">
        <f aca="true">IF(ISBLANK(B2533),"",IF( ISBLANK(O2533), "", (TODAY()-O2533)/365))</f>
        <v/>
      </c>
      <c r="V2533" s="38" t="str">
        <f aca="false">IF(ISBLANK(B2533),"",IF( ISBLANK(O2533), "", ($Z$41-O2533)/365))</f>
        <v/>
      </c>
    </row>
    <row r="2534" customFormat="false" ht="15" hidden="false" customHeight="false" outlineLevel="0" collapsed="false">
      <c r="A2534" s="1" t="n">
        <v>2538</v>
      </c>
      <c r="B2534" s="28" t="n">
        <v>1731</v>
      </c>
      <c r="C2534" s="29"/>
      <c r="D2534" s="77"/>
      <c r="E2534" s="31"/>
      <c r="F2534" s="31"/>
      <c r="G2534" s="31"/>
      <c r="H2534" s="31"/>
      <c r="I2534" s="32"/>
      <c r="J2534" s="4"/>
      <c r="K2534" s="46"/>
      <c r="L2534" s="34" t="str">
        <f aca="false">IF(ISBLANK(K2534),"a","b")</f>
        <v>a</v>
      </c>
      <c r="M2534" s="34" t="str">
        <f aca="false">IF(ISBLANK(B2534),"",IF(L2534="b",K2534,IF(L2534="a","")))</f>
        <v/>
      </c>
      <c r="N2534" s="35" t="n">
        <f aca="false">IF(ISBLANK(B2534),"",IF( ISBLANK(K2534), , IF( ISBLANK(O2534), 1,) ))</f>
        <v>0</v>
      </c>
      <c r="O2534" s="44"/>
      <c r="P2534" s="37" t="str">
        <f aca="false">IF(ISBLANK(O2534),"a","b")</f>
        <v>a</v>
      </c>
      <c r="Q2534" s="34" t="str">
        <f aca="false">IF(ISBLANK(B2534),"",IF(P2534="b",O2534,IF(P2534="a","")))</f>
        <v/>
      </c>
      <c r="R2534" s="35" t="n">
        <f aca="false">IF(ISBLANK(B2534),"",IF( ISBLANK(O2534), , 1))</f>
        <v>0</v>
      </c>
      <c r="S2534" s="38" t="str">
        <f aca="true">IF(ISBLANK(B2534),"",IF( ISBLANK(K2534), "" , IF( ISBLANK(O2534), (TODAY()-K2534)/365, (O2534-K2534)/365)) )</f>
        <v/>
      </c>
      <c r="T2534" s="38" t="str">
        <f aca="false">IF(ISBLANK(B2534),"",IF( ISBLANK(K2534), "" , IF( ISBLANK(O2534), ($Z$41-K2534)/365, (O2534-K2534)/365)) )</f>
        <v/>
      </c>
      <c r="U2534" s="38" t="str">
        <f aca="true">IF(ISBLANK(B2534),"",IF( ISBLANK(O2534), "", (TODAY()-O2534)/365))</f>
        <v/>
      </c>
      <c r="V2534" s="38" t="str">
        <f aca="false">IF(ISBLANK(B2534),"",IF( ISBLANK(O2534), "", ($Z$41-O2534)/365))</f>
        <v/>
      </c>
    </row>
    <row r="2535" customFormat="false" ht="15" hidden="false" customHeight="false" outlineLevel="0" collapsed="false">
      <c r="A2535" s="1" t="n">
        <v>2539</v>
      </c>
      <c r="B2535" s="28" t="n">
        <v>1732</v>
      </c>
      <c r="C2535" s="29"/>
      <c r="D2535" s="77"/>
      <c r="E2535" s="31"/>
      <c r="F2535" s="31"/>
      <c r="G2535" s="31"/>
      <c r="H2535" s="31"/>
      <c r="I2535" s="32"/>
      <c r="J2535" s="4"/>
      <c r="K2535" s="46"/>
      <c r="L2535" s="34" t="str">
        <f aca="false">IF(ISBLANK(K2535),"a","b")</f>
        <v>a</v>
      </c>
      <c r="M2535" s="34" t="str">
        <f aca="false">IF(ISBLANK(B2535),"",IF(L2535="b",K2535,IF(L2535="a","")))</f>
        <v/>
      </c>
      <c r="N2535" s="35" t="n">
        <f aca="false">IF(ISBLANK(B2535),"",IF( ISBLANK(K2535), , IF( ISBLANK(O2535), 1,) ))</f>
        <v>0</v>
      </c>
      <c r="O2535" s="44"/>
      <c r="P2535" s="37" t="str">
        <f aca="false">IF(ISBLANK(O2535),"a","b")</f>
        <v>a</v>
      </c>
      <c r="Q2535" s="34" t="str">
        <f aca="false">IF(ISBLANK(B2535),"",IF(P2535="b",O2535,IF(P2535="a","")))</f>
        <v/>
      </c>
      <c r="R2535" s="35" t="n">
        <f aca="false">IF(ISBLANK(B2535),"",IF( ISBLANK(O2535), , 1))</f>
        <v>0</v>
      </c>
      <c r="S2535" s="38" t="str">
        <f aca="true">IF(ISBLANK(B2535),"",IF( ISBLANK(K2535), "" , IF( ISBLANK(O2535), (TODAY()-K2535)/365, (O2535-K2535)/365)) )</f>
        <v/>
      </c>
      <c r="T2535" s="38" t="str">
        <f aca="false">IF(ISBLANK(B2535),"",IF( ISBLANK(K2535), "" , IF( ISBLANK(O2535), ($Z$41-K2535)/365, (O2535-K2535)/365)) )</f>
        <v/>
      </c>
      <c r="U2535" s="38" t="str">
        <f aca="true">IF(ISBLANK(B2535),"",IF( ISBLANK(O2535), "", (TODAY()-O2535)/365))</f>
        <v/>
      </c>
      <c r="V2535" s="38" t="str">
        <f aca="false">IF(ISBLANK(B2535),"",IF( ISBLANK(O2535), "", ($Z$41-O2535)/365))</f>
        <v/>
      </c>
    </row>
    <row r="2536" customFormat="false" ht="15" hidden="false" customHeight="false" outlineLevel="0" collapsed="false">
      <c r="A2536" s="1" t="n">
        <v>2540</v>
      </c>
      <c r="B2536" s="28" t="n">
        <v>1733</v>
      </c>
      <c r="C2536" s="29"/>
      <c r="D2536" s="77"/>
      <c r="E2536" s="31"/>
      <c r="F2536" s="31"/>
      <c r="G2536" s="31"/>
      <c r="H2536" s="31"/>
      <c r="I2536" s="32"/>
      <c r="J2536" s="4"/>
      <c r="K2536" s="46"/>
      <c r="L2536" s="34" t="str">
        <f aca="false">IF(ISBLANK(K2536),"a","b")</f>
        <v>a</v>
      </c>
      <c r="M2536" s="34" t="str">
        <f aca="false">IF(ISBLANK(B2536),"",IF(L2536="b",K2536,IF(L2536="a","")))</f>
        <v/>
      </c>
      <c r="N2536" s="35" t="n">
        <f aca="false">IF(ISBLANK(B2536),"",IF( ISBLANK(K2536), , IF( ISBLANK(O2536), 1,) ))</f>
        <v>0</v>
      </c>
      <c r="O2536" s="44"/>
      <c r="P2536" s="37" t="str">
        <f aca="false">IF(ISBLANK(O2536),"a","b")</f>
        <v>a</v>
      </c>
      <c r="Q2536" s="34" t="str">
        <f aca="false">IF(ISBLANK(B2536),"",IF(P2536="b",O2536,IF(P2536="a","")))</f>
        <v/>
      </c>
      <c r="R2536" s="35" t="n">
        <f aca="false">IF(ISBLANK(B2536),"",IF( ISBLANK(O2536), , 1))</f>
        <v>0</v>
      </c>
      <c r="S2536" s="38" t="str">
        <f aca="true">IF(ISBLANK(B2536),"",IF( ISBLANK(K2536), "" , IF( ISBLANK(O2536), (TODAY()-K2536)/365, (O2536-K2536)/365)) )</f>
        <v/>
      </c>
      <c r="T2536" s="38" t="str">
        <f aca="false">IF(ISBLANK(B2536),"",IF( ISBLANK(K2536), "" , IF( ISBLANK(O2536), ($Z$41-K2536)/365, (O2536-K2536)/365)) )</f>
        <v/>
      </c>
      <c r="U2536" s="38" t="str">
        <f aca="true">IF(ISBLANK(B2536),"",IF( ISBLANK(O2536), "", (TODAY()-O2536)/365))</f>
        <v/>
      </c>
      <c r="V2536" s="38" t="str">
        <f aca="false">IF(ISBLANK(B2536),"",IF( ISBLANK(O2536), "", ($Z$41-O2536)/365))</f>
        <v/>
      </c>
    </row>
    <row r="2537" customFormat="false" ht="15" hidden="false" customHeight="false" outlineLevel="0" collapsed="false">
      <c r="A2537" s="1" t="n">
        <v>2541</v>
      </c>
      <c r="B2537" s="28" t="n">
        <v>1734</v>
      </c>
      <c r="C2537" s="29"/>
      <c r="D2537" s="77"/>
      <c r="E2537" s="31"/>
      <c r="F2537" s="31"/>
      <c r="G2537" s="31"/>
      <c r="H2537" s="31"/>
      <c r="I2537" s="32"/>
      <c r="J2537" s="4"/>
      <c r="K2537" s="46"/>
      <c r="L2537" s="34" t="str">
        <f aca="false">IF(ISBLANK(K2537),"a","b")</f>
        <v>a</v>
      </c>
      <c r="M2537" s="34" t="str">
        <f aca="false">IF(ISBLANK(B2537),"",IF(L2537="b",K2537,IF(L2537="a","")))</f>
        <v/>
      </c>
      <c r="N2537" s="35" t="n">
        <f aca="false">IF(ISBLANK(B2537),"",IF( ISBLANK(K2537), , IF( ISBLANK(O2537), 1,) ))</f>
        <v>0</v>
      </c>
      <c r="O2537" s="44"/>
      <c r="P2537" s="37" t="str">
        <f aca="false">IF(ISBLANK(O2537),"a","b")</f>
        <v>a</v>
      </c>
      <c r="Q2537" s="34" t="str">
        <f aca="false">IF(ISBLANK(B2537),"",IF(P2537="b",O2537,IF(P2537="a","")))</f>
        <v/>
      </c>
      <c r="R2537" s="35" t="n">
        <f aca="false">IF(ISBLANK(B2537),"",IF( ISBLANK(O2537), , 1))</f>
        <v>0</v>
      </c>
      <c r="S2537" s="38" t="str">
        <f aca="true">IF(ISBLANK(B2537),"",IF( ISBLANK(K2537), "" , IF( ISBLANK(O2537), (TODAY()-K2537)/365, (O2537-K2537)/365)) )</f>
        <v/>
      </c>
      <c r="T2537" s="38" t="str">
        <f aca="false">IF(ISBLANK(B2537),"",IF( ISBLANK(K2537), "" , IF( ISBLANK(O2537), ($Z$41-K2537)/365, (O2537-K2537)/365)) )</f>
        <v/>
      </c>
      <c r="U2537" s="38" t="str">
        <f aca="true">IF(ISBLANK(B2537),"",IF( ISBLANK(O2537), "", (TODAY()-O2537)/365))</f>
        <v/>
      </c>
      <c r="V2537" s="38" t="str">
        <f aca="false">IF(ISBLANK(B2537),"",IF( ISBLANK(O2537), "", ($Z$41-O2537)/365))</f>
        <v/>
      </c>
    </row>
    <row r="2538" customFormat="false" ht="15" hidden="false" customHeight="false" outlineLevel="0" collapsed="false">
      <c r="A2538" s="1" t="n">
        <v>2542</v>
      </c>
      <c r="B2538" s="28" t="n">
        <v>1735</v>
      </c>
      <c r="C2538" s="29"/>
      <c r="D2538" s="77"/>
      <c r="E2538" s="31"/>
      <c r="F2538" s="31"/>
      <c r="G2538" s="31"/>
      <c r="H2538" s="31"/>
      <c r="I2538" s="32"/>
      <c r="J2538" s="4"/>
      <c r="K2538" s="46"/>
      <c r="L2538" s="34" t="str">
        <f aca="false">IF(ISBLANK(K2538),"a","b")</f>
        <v>a</v>
      </c>
      <c r="M2538" s="34" t="str">
        <f aca="false">IF(ISBLANK(B2538),"",IF(L2538="b",K2538,IF(L2538="a","")))</f>
        <v/>
      </c>
      <c r="N2538" s="35" t="n">
        <f aca="false">IF(ISBLANK(B2538),"",IF( ISBLANK(K2538), , IF( ISBLANK(O2538), 1,) ))</f>
        <v>0</v>
      </c>
      <c r="O2538" s="44"/>
      <c r="P2538" s="37" t="str">
        <f aca="false">IF(ISBLANK(O2538),"a","b")</f>
        <v>a</v>
      </c>
      <c r="Q2538" s="34" t="str">
        <f aca="false">IF(ISBLANK(B2538),"",IF(P2538="b",O2538,IF(P2538="a","")))</f>
        <v/>
      </c>
      <c r="R2538" s="35" t="n">
        <f aca="false">IF(ISBLANK(B2538),"",IF( ISBLANK(O2538), , 1))</f>
        <v>0</v>
      </c>
      <c r="S2538" s="38" t="str">
        <f aca="true">IF(ISBLANK(B2538),"",IF( ISBLANK(K2538), "" , IF( ISBLANK(O2538), (TODAY()-K2538)/365, (O2538-K2538)/365)) )</f>
        <v/>
      </c>
      <c r="T2538" s="38" t="str">
        <f aca="false">IF(ISBLANK(B2538),"",IF( ISBLANK(K2538), "" , IF( ISBLANK(O2538), ($Z$41-K2538)/365, (O2538-K2538)/365)) )</f>
        <v/>
      </c>
      <c r="U2538" s="38" t="str">
        <f aca="true">IF(ISBLANK(B2538),"",IF( ISBLANK(O2538), "", (TODAY()-O2538)/365))</f>
        <v/>
      </c>
      <c r="V2538" s="38" t="str">
        <f aca="false">IF(ISBLANK(B2538),"",IF( ISBLANK(O2538), "", ($Z$41-O2538)/365))</f>
        <v/>
      </c>
    </row>
    <row r="2539" customFormat="false" ht="15" hidden="false" customHeight="false" outlineLevel="0" collapsed="false">
      <c r="A2539" s="1" t="n">
        <v>2543</v>
      </c>
      <c r="B2539" s="28" t="n">
        <v>1736</v>
      </c>
      <c r="C2539" s="29"/>
      <c r="D2539" s="77"/>
      <c r="E2539" s="31"/>
      <c r="F2539" s="31"/>
      <c r="G2539" s="31"/>
      <c r="H2539" s="31"/>
      <c r="I2539" s="32"/>
      <c r="J2539" s="4"/>
      <c r="K2539" s="46"/>
      <c r="L2539" s="34" t="str">
        <f aca="false">IF(ISBLANK(K2539),"a","b")</f>
        <v>a</v>
      </c>
      <c r="M2539" s="34" t="str">
        <f aca="false">IF(ISBLANK(B2539),"",IF(L2539="b",K2539,IF(L2539="a","")))</f>
        <v/>
      </c>
      <c r="N2539" s="35" t="n">
        <f aca="false">IF(ISBLANK(B2539),"",IF( ISBLANK(K2539), , IF( ISBLANK(O2539), 1,) ))</f>
        <v>0</v>
      </c>
      <c r="O2539" s="44"/>
      <c r="P2539" s="37" t="str">
        <f aca="false">IF(ISBLANK(O2539),"a","b")</f>
        <v>a</v>
      </c>
      <c r="Q2539" s="34" t="str">
        <f aca="false">IF(ISBLANK(B2539),"",IF(P2539="b",O2539,IF(P2539="a","")))</f>
        <v/>
      </c>
      <c r="R2539" s="35" t="n">
        <f aca="false">IF(ISBLANK(B2539),"",IF( ISBLANK(O2539), , 1))</f>
        <v>0</v>
      </c>
      <c r="S2539" s="38" t="str">
        <f aca="true">IF(ISBLANK(B2539),"",IF( ISBLANK(K2539), "" , IF( ISBLANK(O2539), (TODAY()-K2539)/365, (O2539-K2539)/365)) )</f>
        <v/>
      </c>
      <c r="T2539" s="38" t="str">
        <f aca="false">IF(ISBLANK(B2539),"",IF( ISBLANK(K2539), "" , IF( ISBLANK(O2539), ($Z$41-K2539)/365, (O2539-K2539)/365)) )</f>
        <v/>
      </c>
      <c r="U2539" s="38" t="str">
        <f aca="true">IF(ISBLANK(B2539),"",IF( ISBLANK(O2539), "", (TODAY()-O2539)/365))</f>
        <v/>
      </c>
      <c r="V2539" s="38" t="str">
        <f aca="false">IF(ISBLANK(B2539),"",IF( ISBLANK(O2539), "", ($Z$41-O2539)/365))</f>
        <v/>
      </c>
    </row>
    <row r="2540" customFormat="false" ht="15" hidden="false" customHeight="false" outlineLevel="0" collapsed="false">
      <c r="A2540" s="1" t="n">
        <v>2544</v>
      </c>
      <c r="B2540" s="28" t="n">
        <v>1737</v>
      </c>
      <c r="C2540" s="29"/>
      <c r="D2540" s="77"/>
      <c r="E2540" s="31"/>
      <c r="F2540" s="31"/>
      <c r="G2540" s="31"/>
      <c r="H2540" s="31"/>
      <c r="I2540" s="32"/>
      <c r="J2540" s="4"/>
      <c r="K2540" s="46"/>
      <c r="L2540" s="34" t="str">
        <f aca="false">IF(ISBLANK(K2540),"a","b")</f>
        <v>a</v>
      </c>
      <c r="M2540" s="34" t="str">
        <f aca="false">IF(ISBLANK(B2540),"",IF(L2540="b",K2540,IF(L2540="a","")))</f>
        <v/>
      </c>
      <c r="N2540" s="35" t="n">
        <f aca="false">IF(ISBLANK(B2540),"",IF( ISBLANK(K2540), , IF( ISBLANK(O2540), 1,) ))</f>
        <v>0</v>
      </c>
      <c r="O2540" s="44"/>
      <c r="P2540" s="37" t="str">
        <f aca="false">IF(ISBLANK(O2540),"a","b")</f>
        <v>a</v>
      </c>
      <c r="Q2540" s="34" t="str">
        <f aca="false">IF(ISBLANK(B2540),"",IF(P2540="b",O2540,IF(P2540="a","")))</f>
        <v/>
      </c>
      <c r="R2540" s="35" t="n">
        <f aca="false">IF(ISBLANK(B2540),"",IF( ISBLANK(O2540), , 1))</f>
        <v>0</v>
      </c>
      <c r="S2540" s="38" t="str">
        <f aca="true">IF(ISBLANK(B2540),"",IF( ISBLANK(K2540), "" , IF( ISBLANK(O2540), (TODAY()-K2540)/365, (O2540-K2540)/365)) )</f>
        <v/>
      </c>
      <c r="T2540" s="38" t="str">
        <f aca="false">IF(ISBLANK(B2540),"",IF( ISBLANK(K2540), "" , IF( ISBLANK(O2540), ($Z$41-K2540)/365, (O2540-K2540)/365)) )</f>
        <v/>
      </c>
      <c r="U2540" s="38" t="str">
        <f aca="true">IF(ISBLANK(B2540),"",IF( ISBLANK(O2540), "", (TODAY()-O2540)/365))</f>
        <v/>
      </c>
      <c r="V2540" s="38" t="str">
        <f aca="false">IF(ISBLANK(B2540),"",IF( ISBLANK(O2540), "", ($Z$41-O2540)/365))</f>
        <v/>
      </c>
    </row>
    <row r="2541" customFormat="false" ht="15" hidden="false" customHeight="false" outlineLevel="0" collapsed="false">
      <c r="A2541" s="1" t="n">
        <v>2545</v>
      </c>
      <c r="B2541" s="28" t="n">
        <v>1738</v>
      </c>
      <c r="C2541" s="29"/>
      <c r="D2541" s="77"/>
      <c r="E2541" s="31"/>
      <c r="F2541" s="31"/>
      <c r="G2541" s="31"/>
      <c r="H2541" s="31"/>
      <c r="I2541" s="32"/>
      <c r="J2541" s="4"/>
      <c r="K2541" s="46"/>
      <c r="L2541" s="34" t="str">
        <f aca="false">IF(ISBLANK(K2541),"a","b")</f>
        <v>a</v>
      </c>
      <c r="M2541" s="34" t="str">
        <f aca="false">IF(ISBLANK(B2541),"",IF(L2541="b",K2541,IF(L2541="a","")))</f>
        <v/>
      </c>
      <c r="N2541" s="35" t="n">
        <f aca="false">IF(ISBLANK(B2541),"",IF( ISBLANK(K2541), , IF( ISBLANK(O2541), 1,) ))</f>
        <v>0</v>
      </c>
      <c r="O2541" s="44"/>
      <c r="P2541" s="37" t="str">
        <f aca="false">IF(ISBLANK(O2541),"a","b")</f>
        <v>a</v>
      </c>
      <c r="Q2541" s="34" t="str">
        <f aca="false">IF(ISBLANK(B2541),"",IF(P2541="b",O2541,IF(P2541="a","")))</f>
        <v/>
      </c>
      <c r="R2541" s="35" t="n">
        <f aca="false">IF(ISBLANK(B2541),"",IF( ISBLANK(O2541), , 1))</f>
        <v>0</v>
      </c>
      <c r="S2541" s="38" t="str">
        <f aca="true">IF(ISBLANK(B2541),"",IF( ISBLANK(K2541), "" , IF( ISBLANK(O2541), (TODAY()-K2541)/365, (O2541-K2541)/365)) )</f>
        <v/>
      </c>
      <c r="T2541" s="38" t="str">
        <f aca="false">IF(ISBLANK(B2541),"",IF( ISBLANK(K2541), "" , IF( ISBLANK(O2541), ($Z$41-K2541)/365, (O2541-K2541)/365)) )</f>
        <v/>
      </c>
      <c r="U2541" s="38" t="str">
        <f aca="true">IF(ISBLANK(B2541),"",IF( ISBLANK(O2541), "", (TODAY()-O2541)/365))</f>
        <v/>
      </c>
      <c r="V2541" s="38" t="str">
        <f aca="false">IF(ISBLANK(B2541),"",IF( ISBLANK(O2541), "", ($Z$41-O2541)/365))</f>
        <v/>
      </c>
    </row>
    <row r="2542" customFormat="false" ht="15" hidden="false" customHeight="false" outlineLevel="0" collapsed="false">
      <c r="A2542" s="1" t="n">
        <v>2546</v>
      </c>
      <c r="B2542" s="28" t="n">
        <v>1739</v>
      </c>
      <c r="C2542" s="29"/>
      <c r="D2542" s="77"/>
      <c r="E2542" s="31"/>
      <c r="F2542" s="31"/>
      <c r="G2542" s="31"/>
      <c r="H2542" s="31"/>
      <c r="I2542" s="32"/>
      <c r="J2542" s="4"/>
      <c r="K2542" s="46"/>
      <c r="L2542" s="34" t="str">
        <f aca="false">IF(ISBLANK(K2542),"a","b")</f>
        <v>a</v>
      </c>
      <c r="M2542" s="34" t="str">
        <f aca="false">IF(ISBLANK(B2542),"",IF(L2542="b",K2542,IF(L2542="a","")))</f>
        <v/>
      </c>
      <c r="N2542" s="35" t="n">
        <f aca="false">IF(ISBLANK(B2542),"",IF( ISBLANK(K2542), , IF( ISBLANK(O2542), 1,) ))</f>
        <v>0</v>
      </c>
      <c r="O2542" s="44"/>
      <c r="P2542" s="37" t="str">
        <f aca="false">IF(ISBLANK(O2542),"a","b")</f>
        <v>a</v>
      </c>
      <c r="Q2542" s="34" t="str">
        <f aca="false">IF(ISBLANK(B2542),"",IF(P2542="b",O2542,IF(P2542="a","")))</f>
        <v/>
      </c>
      <c r="R2542" s="35" t="n">
        <f aca="false">IF(ISBLANK(B2542),"",IF( ISBLANK(O2542), , 1))</f>
        <v>0</v>
      </c>
      <c r="S2542" s="38" t="str">
        <f aca="true">IF(ISBLANK(B2542),"",IF( ISBLANK(K2542), "" , IF( ISBLANK(O2542), (TODAY()-K2542)/365, (O2542-K2542)/365)) )</f>
        <v/>
      </c>
      <c r="T2542" s="38" t="str">
        <f aca="false">IF(ISBLANK(B2542),"",IF( ISBLANK(K2542), "" , IF( ISBLANK(O2542), ($Z$41-K2542)/365, (O2542-K2542)/365)) )</f>
        <v/>
      </c>
      <c r="U2542" s="38" t="str">
        <f aca="true">IF(ISBLANK(B2542),"",IF( ISBLANK(O2542), "", (TODAY()-O2542)/365))</f>
        <v/>
      </c>
      <c r="V2542" s="38" t="str">
        <f aca="false">IF(ISBLANK(B2542),"",IF( ISBLANK(O2542), "", ($Z$41-O2542)/365))</f>
        <v/>
      </c>
    </row>
    <row r="2543" customFormat="false" ht="15" hidden="false" customHeight="false" outlineLevel="0" collapsed="false">
      <c r="A2543" s="1" t="n">
        <v>2547</v>
      </c>
      <c r="B2543" s="28" t="n">
        <v>1740</v>
      </c>
      <c r="C2543" s="29"/>
      <c r="D2543" s="77"/>
      <c r="E2543" s="31"/>
      <c r="F2543" s="31"/>
      <c r="G2543" s="31"/>
      <c r="H2543" s="31"/>
      <c r="I2543" s="32"/>
      <c r="J2543" s="4"/>
      <c r="K2543" s="46"/>
      <c r="L2543" s="34" t="str">
        <f aca="false">IF(ISBLANK(K2543),"a","b")</f>
        <v>a</v>
      </c>
      <c r="M2543" s="34" t="str">
        <f aca="false">IF(ISBLANK(B2543),"",IF(L2543="b",K2543,IF(L2543="a","")))</f>
        <v/>
      </c>
      <c r="N2543" s="35" t="n">
        <f aca="false">IF(ISBLANK(B2543),"",IF( ISBLANK(K2543), , IF( ISBLANK(O2543), 1,) ))</f>
        <v>0</v>
      </c>
      <c r="O2543" s="44"/>
      <c r="P2543" s="37" t="str">
        <f aca="false">IF(ISBLANK(O2543),"a","b")</f>
        <v>a</v>
      </c>
      <c r="Q2543" s="34" t="str">
        <f aca="false">IF(ISBLANK(B2543),"",IF(P2543="b",O2543,IF(P2543="a","")))</f>
        <v/>
      </c>
      <c r="R2543" s="35" t="n">
        <f aca="false">IF(ISBLANK(B2543),"",IF( ISBLANK(O2543), , 1))</f>
        <v>0</v>
      </c>
      <c r="S2543" s="38" t="str">
        <f aca="true">IF(ISBLANK(B2543),"",IF( ISBLANK(K2543), "" , IF( ISBLANK(O2543), (TODAY()-K2543)/365, (O2543-K2543)/365)) )</f>
        <v/>
      </c>
      <c r="T2543" s="38" t="str">
        <f aca="false">IF(ISBLANK(B2543),"",IF( ISBLANK(K2543), "" , IF( ISBLANK(O2543), ($Z$41-K2543)/365, (O2543-K2543)/365)) )</f>
        <v/>
      </c>
      <c r="U2543" s="38" t="str">
        <f aca="true">IF(ISBLANK(B2543),"",IF( ISBLANK(O2543), "", (TODAY()-O2543)/365))</f>
        <v/>
      </c>
      <c r="V2543" s="38" t="str">
        <f aca="false">IF(ISBLANK(B2543),"",IF( ISBLANK(O2543), "", ($Z$41-O2543)/365))</f>
        <v/>
      </c>
    </row>
    <row r="2544" customFormat="false" ht="15" hidden="false" customHeight="false" outlineLevel="0" collapsed="false">
      <c r="A2544" s="1" t="n">
        <v>2548</v>
      </c>
      <c r="B2544" s="28" t="n">
        <v>1741</v>
      </c>
      <c r="C2544" s="29"/>
      <c r="D2544" s="77"/>
      <c r="E2544" s="31"/>
      <c r="F2544" s="31"/>
      <c r="G2544" s="31"/>
      <c r="H2544" s="31"/>
      <c r="I2544" s="32"/>
      <c r="J2544" s="4"/>
      <c r="K2544" s="46"/>
      <c r="L2544" s="34" t="str">
        <f aca="false">IF(ISBLANK(K2544),"a","b")</f>
        <v>a</v>
      </c>
      <c r="M2544" s="34" t="str">
        <f aca="false">IF(ISBLANK(B2544),"",IF(L2544="b",K2544,IF(L2544="a","")))</f>
        <v/>
      </c>
      <c r="N2544" s="35" t="n">
        <f aca="false">IF(ISBLANK(B2544),"",IF( ISBLANK(K2544), , IF( ISBLANK(O2544), 1,) ))</f>
        <v>0</v>
      </c>
      <c r="O2544" s="44"/>
      <c r="P2544" s="37" t="str">
        <f aca="false">IF(ISBLANK(O2544),"a","b")</f>
        <v>a</v>
      </c>
      <c r="Q2544" s="34" t="str">
        <f aca="false">IF(ISBLANK(B2544),"",IF(P2544="b",O2544,IF(P2544="a","")))</f>
        <v/>
      </c>
      <c r="R2544" s="35" t="n">
        <f aca="false">IF(ISBLANK(B2544),"",IF( ISBLANK(O2544), , 1))</f>
        <v>0</v>
      </c>
      <c r="S2544" s="38" t="str">
        <f aca="true">IF(ISBLANK(B2544),"",IF( ISBLANK(K2544), "" , IF( ISBLANK(O2544), (TODAY()-K2544)/365, (O2544-K2544)/365)) )</f>
        <v/>
      </c>
      <c r="T2544" s="38" t="str">
        <f aca="false">IF(ISBLANK(B2544),"",IF( ISBLANK(K2544), "" , IF( ISBLANK(O2544), ($Z$41-K2544)/365, (O2544-K2544)/365)) )</f>
        <v/>
      </c>
      <c r="U2544" s="38" t="str">
        <f aca="true">IF(ISBLANK(B2544),"",IF( ISBLANK(O2544), "", (TODAY()-O2544)/365))</f>
        <v/>
      </c>
      <c r="V2544" s="38" t="str">
        <f aca="false">IF(ISBLANK(B2544),"",IF( ISBLANK(O2544), "", ($Z$41-O2544)/365))</f>
        <v/>
      </c>
    </row>
    <row r="2545" customFormat="false" ht="15" hidden="false" customHeight="false" outlineLevel="0" collapsed="false">
      <c r="A2545" s="1" t="n">
        <v>2549</v>
      </c>
      <c r="B2545" s="28" t="n">
        <v>1742</v>
      </c>
      <c r="C2545" s="29"/>
      <c r="D2545" s="77"/>
      <c r="E2545" s="31"/>
      <c r="F2545" s="31"/>
      <c r="G2545" s="31"/>
      <c r="H2545" s="31"/>
      <c r="I2545" s="32"/>
      <c r="J2545" s="4"/>
      <c r="K2545" s="46"/>
      <c r="L2545" s="34" t="str">
        <f aca="false">IF(ISBLANK(K2545),"a","b")</f>
        <v>a</v>
      </c>
      <c r="M2545" s="34" t="str">
        <f aca="false">IF(ISBLANK(B2545),"",IF(L2545="b",K2545,IF(L2545="a","")))</f>
        <v/>
      </c>
      <c r="N2545" s="35" t="n">
        <f aca="false">IF(ISBLANK(B2545),"",IF( ISBLANK(K2545), , IF( ISBLANK(O2545), 1,) ))</f>
        <v>0</v>
      </c>
      <c r="O2545" s="44"/>
      <c r="P2545" s="37" t="str">
        <f aca="false">IF(ISBLANK(O2545),"a","b")</f>
        <v>a</v>
      </c>
      <c r="Q2545" s="34" t="str">
        <f aca="false">IF(ISBLANK(B2545),"",IF(P2545="b",O2545,IF(P2545="a","")))</f>
        <v/>
      </c>
      <c r="R2545" s="35" t="n">
        <f aca="false">IF(ISBLANK(B2545),"",IF( ISBLANK(O2545), , 1))</f>
        <v>0</v>
      </c>
      <c r="S2545" s="38" t="str">
        <f aca="true">IF(ISBLANK(B2545),"",IF( ISBLANK(K2545), "" , IF( ISBLANK(O2545), (TODAY()-K2545)/365, (O2545-K2545)/365)) )</f>
        <v/>
      </c>
      <c r="T2545" s="38" t="str">
        <f aca="false">IF(ISBLANK(B2545),"",IF( ISBLANK(K2545), "" , IF( ISBLANK(O2545), ($Z$41-K2545)/365, (O2545-K2545)/365)) )</f>
        <v/>
      </c>
      <c r="U2545" s="38" t="str">
        <f aca="true">IF(ISBLANK(B2545),"",IF( ISBLANK(O2545), "", (TODAY()-O2545)/365))</f>
        <v/>
      </c>
      <c r="V2545" s="38" t="str">
        <f aca="false">IF(ISBLANK(B2545),"",IF( ISBLANK(O2545), "", ($Z$41-O2545)/365))</f>
        <v/>
      </c>
    </row>
    <row r="2546" customFormat="false" ht="15" hidden="false" customHeight="false" outlineLevel="0" collapsed="false">
      <c r="A2546" s="1" t="n">
        <v>2550</v>
      </c>
      <c r="B2546" s="28" t="n">
        <v>1743</v>
      </c>
      <c r="C2546" s="29"/>
      <c r="D2546" s="77"/>
      <c r="E2546" s="31"/>
      <c r="F2546" s="31"/>
      <c r="G2546" s="31"/>
      <c r="H2546" s="31"/>
      <c r="I2546" s="32"/>
      <c r="J2546" s="4"/>
      <c r="K2546" s="46"/>
      <c r="L2546" s="34" t="str">
        <f aca="false">IF(ISBLANK(K2546),"a","b")</f>
        <v>a</v>
      </c>
      <c r="M2546" s="34" t="str">
        <f aca="false">IF(ISBLANK(B2546),"",IF(L2546="b",K2546,IF(L2546="a","")))</f>
        <v/>
      </c>
      <c r="N2546" s="35" t="n">
        <f aca="false">IF(ISBLANK(B2546),"",IF( ISBLANK(K2546), , IF( ISBLANK(O2546), 1,) ))</f>
        <v>0</v>
      </c>
      <c r="O2546" s="44"/>
      <c r="P2546" s="37" t="str">
        <f aca="false">IF(ISBLANK(O2546),"a","b")</f>
        <v>a</v>
      </c>
      <c r="Q2546" s="34" t="str">
        <f aca="false">IF(ISBLANK(B2546),"",IF(P2546="b",O2546,IF(P2546="a","")))</f>
        <v/>
      </c>
      <c r="R2546" s="35" t="n">
        <f aca="false">IF(ISBLANK(B2546),"",IF( ISBLANK(O2546), , 1))</f>
        <v>0</v>
      </c>
      <c r="S2546" s="38" t="str">
        <f aca="true">IF(ISBLANK(B2546),"",IF( ISBLANK(K2546), "" , IF( ISBLANK(O2546), (TODAY()-K2546)/365, (O2546-K2546)/365)) )</f>
        <v/>
      </c>
      <c r="T2546" s="38" t="str">
        <f aca="false">IF(ISBLANK(B2546),"",IF( ISBLANK(K2546), "" , IF( ISBLANK(O2546), ($Z$41-K2546)/365, (O2546-K2546)/365)) )</f>
        <v/>
      </c>
      <c r="U2546" s="38" t="str">
        <f aca="true">IF(ISBLANK(B2546),"",IF( ISBLANK(O2546), "", (TODAY()-O2546)/365))</f>
        <v/>
      </c>
      <c r="V2546" s="38" t="str">
        <f aca="false">IF(ISBLANK(B2546),"",IF( ISBLANK(O2546), "", ($Z$41-O2546)/365))</f>
        <v/>
      </c>
    </row>
    <row r="2547" customFormat="false" ht="15" hidden="false" customHeight="false" outlineLevel="0" collapsed="false">
      <c r="A2547" s="1" t="n">
        <v>2551</v>
      </c>
      <c r="B2547" s="28" t="n">
        <v>1744</v>
      </c>
      <c r="C2547" s="29"/>
      <c r="D2547" s="77"/>
      <c r="E2547" s="31"/>
      <c r="F2547" s="31"/>
      <c r="G2547" s="31"/>
      <c r="H2547" s="31"/>
      <c r="I2547" s="32"/>
      <c r="J2547" s="4"/>
      <c r="K2547" s="46"/>
      <c r="L2547" s="34" t="str">
        <f aca="false">IF(ISBLANK(K2547),"a","b")</f>
        <v>a</v>
      </c>
      <c r="M2547" s="34" t="str">
        <f aca="false">IF(ISBLANK(B2547),"",IF(L2547="b",K2547,IF(L2547="a","")))</f>
        <v/>
      </c>
      <c r="N2547" s="35" t="n">
        <f aca="false">IF(ISBLANK(B2547),"",IF( ISBLANK(K2547), , IF( ISBLANK(O2547), 1,) ))</f>
        <v>0</v>
      </c>
      <c r="O2547" s="44"/>
      <c r="P2547" s="37" t="str">
        <f aca="false">IF(ISBLANK(O2547),"a","b")</f>
        <v>a</v>
      </c>
      <c r="Q2547" s="34" t="str">
        <f aca="false">IF(ISBLANK(B2547),"",IF(P2547="b",O2547,IF(P2547="a","")))</f>
        <v/>
      </c>
      <c r="R2547" s="35" t="n">
        <f aca="false">IF(ISBLANK(B2547),"",IF( ISBLANK(O2547), , 1))</f>
        <v>0</v>
      </c>
      <c r="S2547" s="38" t="str">
        <f aca="true">IF(ISBLANK(B2547),"",IF( ISBLANK(K2547), "" , IF( ISBLANK(O2547), (TODAY()-K2547)/365, (O2547-K2547)/365)) )</f>
        <v/>
      </c>
      <c r="T2547" s="38" t="str">
        <f aca="false">IF(ISBLANK(B2547),"",IF( ISBLANK(K2547), "" , IF( ISBLANK(O2547), ($Z$41-K2547)/365, (O2547-K2547)/365)) )</f>
        <v/>
      </c>
      <c r="U2547" s="38" t="str">
        <f aca="true">IF(ISBLANK(B2547),"",IF( ISBLANK(O2547), "", (TODAY()-O2547)/365))</f>
        <v/>
      </c>
      <c r="V2547" s="38" t="str">
        <f aca="false">IF(ISBLANK(B2547),"",IF( ISBLANK(O2547), "", ($Z$41-O2547)/365))</f>
        <v/>
      </c>
    </row>
    <row r="2548" customFormat="false" ht="15" hidden="false" customHeight="false" outlineLevel="0" collapsed="false">
      <c r="A2548" s="1" t="n">
        <v>2552</v>
      </c>
      <c r="B2548" s="28" t="n">
        <v>1745</v>
      </c>
      <c r="C2548" s="29"/>
      <c r="D2548" s="77"/>
      <c r="E2548" s="31"/>
      <c r="F2548" s="31"/>
      <c r="G2548" s="31"/>
      <c r="H2548" s="31"/>
      <c r="I2548" s="32"/>
      <c r="J2548" s="4"/>
      <c r="K2548" s="46"/>
      <c r="L2548" s="34" t="str">
        <f aca="false">IF(ISBLANK(K2548),"a","b")</f>
        <v>a</v>
      </c>
      <c r="M2548" s="34" t="str">
        <f aca="false">IF(ISBLANK(B2548),"",IF(L2548="b",K2548,IF(L2548="a","")))</f>
        <v/>
      </c>
      <c r="N2548" s="35" t="n">
        <f aca="false">IF(ISBLANK(B2548),"",IF( ISBLANK(K2548), , IF( ISBLANK(O2548), 1,) ))</f>
        <v>0</v>
      </c>
      <c r="O2548" s="44"/>
      <c r="P2548" s="37" t="str">
        <f aca="false">IF(ISBLANK(O2548),"a","b")</f>
        <v>a</v>
      </c>
      <c r="Q2548" s="34" t="str">
        <f aca="false">IF(ISBLANK(B2548),"",IF(P2548="b",O2548,IF(P2548="a","")))</f>
        <v/>
      </c>
      <c r="R2548" s="35" t="n">
        <f aca="false">IF(ISBLANK(B2548),"",IF( ISBLANK(O2548), , 1))</f>
        <v>0</v>
      </c>
      <c r="S2548" s="38" t="str">
        <f aca="true">IF(ISBLANK(B2548),"",IF( ISBLANK(K2548), "" , IF( ISBLANK(O2548), (TODAY()-K2548)/365, (O2548-K2548)/365)) )</f>
        <v/>
      </c>
      <c r="T2548" s="38" t="str">
        <f aca="false">IF(ISBLANK(B2548),"",IF( ISBLANK(K2548), "" , IF( ISBLANK(O2548), ($Z$41-K2548)/365, (O2548-K2548)/365)) )</f>
        <v/>
      </c>
      <c r="U2548" s="38" t="str">
        <f aca="true">IF(ISBLANK(B2548),"",IF( ISBLANK(O2548), "", (TODAY()-O2548)/365))</f>
        <v/>
      </c>
      <c r="V2548" s="38" t="str">
        <f aca="false">IF(ISBLANK(B2548),"",IF( ISBLANK(O2548), "", ($Z$41-O2548)/365))</f>
        <v/>
      </c>
    </row>
    <row r="2549" customFormat="false" ht="15" hidden="false" customHeight="false" outlineLevel="0" collapsed="false">
      <c r="A2549" s="1" t="n">
        <v>2553</v>
      </c>
      <c r="B2549" s="28" t="n">
        <v>1746</v>
      </c>
      <c r="C2549" s="29"/>
      <c r="D2549" s="77"/>
      <c r="E2549" s="31"/>
      <c r="F2549" s="31"/>
      <c r="G2549" s="31"/>
      <c r="H2549" s="31"/>
      <c r="I2549" s="32"/>
      <c r="J2549" s="4"/>
      <c r="K2549" s="46"/>
      <c r="L2549" s="34" t="str">
        <f aca="false">IF(ISBLANK(K2549),"a","b")</f>
        <v>a</v>
      </c>
      <c r="M2549" s="34" t="str">
        <f aca="false">IF(ISBLANK(B2549),"",IF(L2549="b",K2549,IF(L2549="a","")))</f>
        <v/>
      </c>
      <c r="N2549" s="35" t="n">
        <f aca="false">IF(ISBLANK(B2549),"",IF( ISBLANK(K2549), , IF( ISBLANK(O2549), 1,) ))</f>
        <v>0</v>
      </c>
      <c r="O2549" s="44"/>
      <c r="P2549" s="37" t="str">
        <f aca="false">IF(ISBLANK(O2549),"a","b")</f>
        <v>a</v>
      </c>
      <c r="Q2549" s="34" t="str">
        <f aca="false">IF(ISBLANK(B2549),"",IF(P2549="b",O2549,IF(P2549="a","")))</f>
        <v/>
      </c>
      <c r="R2549" s="35" t="n">
        <f aca="false">IF(ISBLANK(B2549),"",IF( ISBLANK(O2549), , 1))</f>
        <v>0</v>
      </c>
      <c r="S2549" s="38" t="str">
        <f aca="true">IF(ISBLANK(B2549),"",IF( ISBLANK(K2549), "" , IF( ISBLANK(O2549), (TODAY()-K2549)/365, (O2549-K2549)/365)) )</f>
        <v/>
      </c>
      <c r="T2549" s="38" t="str">
        <f aca="false">IF(ISBLANK(B2549),"",IF( ISBLANK(K2549), "" , IF( ISBLANK(O2549), ($Z$41-K2549)/365, (O2549-K2549)/365)) )</f>
        <v/>
      </c>
      <c r="U2549" s="38" t="str">
        <f aca="true">IF(ISBLANK(B2549),"",IF( ISBLANK(O2549), "", (TODAY()-O2549)/365))</f>
        <v/>
      </c>
      <c r="V2549" s="38" t="str">
        <f aca="false">IF(ISBLANK(B2549),"",IF( ISBLANK(O2549), "", ($Z$41-O2549)/365))</f>
        <v/>
      </c>
    </row>
    <row r="2550" customFormat="false" ht="15" hidden="false" customHeight="false" outlineLevel="0" collapsed="false">
      <c r="A2550" s="1" t="n">
        <v>2554</v>
      </c>
      <c r="B2550" s="28" t="n">
        <v>1747</v>
      </c>
      <c r="C2550" s="29"/>
      <c r="D2550" s="77"/>
      <c r="E2550" s="31"/>
      <c r="F2550" s="31"/>
      <c r="G2550" s="31"/>
      <c r="H2550" s="31"/>
      <c r="I2550" s="32"/>
      <c r="J2550" s="4"/>
      <c r="K2550" s="46"/>
      <c r="L2550" s="34" t="str">
        <f aca="false">IF(ISBLANK(K2550),"a","b")</f>
        <v>a</v>
      </c>
      <c r="M2550" s="34" t="str">
        <f aca="false">IF(ISBLANK(B2550),"",IF(L2550="b",K2550,IF(L2550="a","")))</f>
        <v/>
      </c>
      <c r="N2550" s="35" t="n">
        <f aca="false">IF(ISBLANK(B2550),"",IF( ISBLANK(K2550), , IF( ISBLANK(O2550), 1,) ))</f>
        <v>0</v>
      </c>
      <c r="O2550" s="44"/>
      <c r="P2550" s="37" t="str">
        <f aca="false">IF(ISBLANK(O2550),"a","b")</f>
        <v>a</v>
      </c>
      <c r="Q2550" s="34" t="str">
        <f aca="false">IF(ISBLANK(B2550),"",IF(P2550="b",O2550,IF(P2550="a","")))</f>
        <v/>
      </c>
      <c r="R2550" s="35" t="n">
        <f aca="false">IF(ISBLANK(B2550),"",IF( ISBLANK(O2550), , 1))</f>
        <v>0</v>
      </c>
      <c r="S2550" s="38" t="str">
        <f aca="true">IF(ISBLANK(B2550),"",IF( ISBLANK(K2550), "" , IF( ISBLANK(O2550), (TODAY()-K2550)/365, (O2550-K2550)/365)) )</f>
        <v/>
      </c>
      <c r="T2550" s="38" t="str">
        <f aca="false">IF(ISBLANK(B2550),"",IF( ISBLANK(K2550), "" , IF( ISBLANK(O2550), ($Z$41-K2550)/365, (O2550-K2550)/365)) )</f>
        <v/>
      </c>
      <c r="U2550" s="38" t="str">
        <f aca="true">IF(ISBLANK(B2550),"",IF( ISBLANK(O2550), "", (TODAY()-O2550)/365))</f>
        <v/>
      </c>
      <c r="V2550" s="38" t="str">
        <f aca="false">IF(ISBLANK(B2550),"",IF( ISBLANK(O2550), "", ($Z$41-O2550)/365))</f>
        <v/>
      </c>
    </row>
    <row r="2551" customFormat="false" ht="15" hidden="false" customHeight="false" outlineLevel="0" collapsed="false">
      <c r="A2551" s="1" t="n">
        <v>2555</v>
      </c>
      <c r="B2551" s="28" t="n">
        <v>1748</v>
      </c>
      <c r="C2551" s="29"/>
      <c r="D2551" s="77"/>
      <c r="E2551" s="31"/>
      <c r="F2551" s="31"/>
      <c r="G2551" s="31"/>
      <c r="H2551" s="31"/>
      <c r="I2551" s="32"/>
      <c r="J2551" s="4"/>
      <c r="K2551" s="46"/>
      <c r="L2551" s="34" t="str">
        <f aca="false">IF(ISBLANK(K2551),"a","b")</f>
        <v>a</v>
      </c>
      <c r="M2551" s="34" t="str">
        <f aca="false">IF(ISBLANK(B2551),"",IF(L2551="b",K2551,IF(L2551="a","")))</f>
        <v/>
      </c>
      <c r="N2551" s="35" t="n">
        <f aca="false">IF(ISBLANK(B2551),"",IF( ISBLANK(K2551), , IF( ISBLANK(O2551), 1,) ))</f>
        <v>0</v>
      </c>
      <c r="O2551" s="44"/>
      <c r="P2551" s="37" t="str">
        <f aca="false">IF(ISBLANK(O2551),"a","b")</f>
        <v>a</v>
      </c>
      <c r="Q2551" s="34" t="str">
        <f aca="false">IF(ISBLANK(B2551),"",IF(P2551="b",O2551,IF(P2551="a","")))</f>
        <v/>
      </c>
      <c r="R2551" s="35" t="n">
        <f aca="false">IF(ISBLANK(B2551),"",IF( ISBLANK(O2551), , 1))</f>
        <v>0</v>
      </c>
      <c r="S2551" s="38" t="str">
        <f aca="true">IF(ISBLANK(B2551),"",IF( ISBLANK(K2551), "" , IF( ISBLANK(O2551), (TODAY()-K2551)/365, (O2551-K2551)/365)) )</f>
        <v/>
      </c>
      <c r="T2551" s="38" t="str">
        <f aca="false">IF(ISBLANK(B2551),"",IF( ISBLANK(K2551), "" , IF( ISBLANK(O2551), ($Z$41-K2551)/365, (O2551-K2551)/365)) )</f>
        <v/>
      </c>
      <c r="U2551" s="38" t="str">
        <f aca="true">IF(ISBLANK(B2551),"",IF( ISBLANK(O2551), "", (TODAY()-O2551)/365))</f>
        <v/>
      </c>
      <c r="V2551" s="38" t="str">
        <f aca="false">IF(ISBLANK(B2551),"",IF( ISBLANK(O2551), "", ($Z$41-O2551)/365))</f>
        <v/>
      </c>
    </row>
    <row r="2552" customFormat="false" ht="15" hidden="false" customHeight="false" outlineLevel="0" collapsed="false">
      <c r="A2552" s="1" t="n">
        <v>2556</v>
      </c>
      <c r="B2552" s="28" t="n">
        <v>1749</v>
      </c>
      <c r="C2552" s="29"/>
      <c r="D2552" s="77"/>
      <c r="E2552" s="31"/>
      <c r="F2552" s="31"/>
      <c r="G2552" s="31"/>
      <c r="H2552" s="31"/>
      <c r="I2552" s="32"/>
      <c r="J2552" s="4"/>
      <c r="K2552" s="46"/>
      <c r="L2552" s="34" t="str">
        <f aca="false">IF(ISBLANK(K2552),"a","b")</f>
        <v>a</v>
      </c>
      <c r="M2552" s="34" t="str">
        <f aca="false">IF(ISBLANK(B2552),"",IF(L2552="b",K2552,IF(L2552="a","")))</f>
        <v/>
      </c>
      <c r="N2552" s="35" t="n">
        <f aca="false">IF(ISBLANK(B2552),"",IF( ISBLANK(K2552), , IF( ISBLANK(O2552), 1,) ))</f>
        <v>0</v>
      </c>
      <c r="O2552" s="44"/>
      <c r="P2552" s="37" t="str">
        <f aca="false">IF(ISBLANK(O2552),"a","b")</f>
        <v>a</v>
      </c>
      <c r="Q2552" s="34" t="str">
        <f aca="false">IF(ISBLANK(B2552),"",IF(P2552="b",O2552,IF(P2552="a","")))</f>
        <v/>
      </c>
      <c r="R2552" s="35" t="n">
        <f aca="false">IF(ISBLANK(B2552),"",IF( ISBLANK(O2552), , 1))</f>
        <v>0</v>
      </c>
      <c r="S2552" s="38" t="str">
        <f aca="true">IF(ISBLANK(B2552),"",IF( ISBLANK(K2552), "" , IF( ISBLANK(O2552), (TODAY()-K2552)/365, (O2552-K2552)/365)) )</f>
        <v/>
      </c>
      <c r="T2552" s="38" t="str">
        <f aca="false">IF(ISBLANK(B2552),"",IF( ISBLANK(K2552), "" , IF( ISBLANK(O2552), ($Z$41-K2552)/365, (O2552-K2552)/365)) )</f>
        <v/>
      </c>
      <c r="U2552" s="38" t="str">
        <f aca="true">IF(ISBLANK(B2552),"",IF( ISBLANK(O2552), "", (TODAY()-O2552)/365))</f>
        <v/>
      </c>
      <c r="V2552" s="38" t="str">
        <f aca="false">IF(ISBLANK(B2552),"",IF( ISBLANK(O2552), "", ($Z$41-O2552)/365))</f>
        <v/>
      </c>
    </row>
    <row r="2553" customFormat="false" ht="15" hidden="false" customHeight="false" outlineLevel="0" collapsed="false">
      <c r="A2553" s="1" t="n">
        <v>2557</v>
      </c>
      <c r="B2553" s="28" t="n">
        <v>1750</v>
      </c>
      <c r="C2553" s="29"/>
      <c r="D2553" s="77"/>
      <c r="E2553" s="31"/>
      <c r="F2553" s="31"/>
      <c r="G2553" s="31"/>
      <c r="H2553" s="31"/>
      <c r="I2553" s="32"/>
      <c r="J2553" s="4"/>
      <c r="K2553" s="46"/>
      <c r="L2553" s="34" t="str">
        <f aca="false">IF(ISBLANK(K2553),"a","b")</f>
        <v>a</v>
      </c>
      <c r="M2553" s="34" t="str">
        <f aca="false">IF(ISBLANK(B2553),"",IF(L2553="b",K2553,IF(L2553="a","")))</f>
        <v/>
      </c>
      <c r="N2553" s="35" t="n">
        <f aca="false">IF(ISBLANK(B2553),"",IF( ISBLANK(K2553), , IF( ISBLANK(O2553), 1,) ))</f>
        <v>0</v>
      </c>
      <c r="O2553" s="44"/>
      <c r="P2553" s="37" t="str">
        <f aca="false">IF(ISBLANK(O2553),"a","b")</f>
        <v>a</v>
      </c>
      <c r="Q2553" s="34" t="str">
        <f aca="false">IF(ISBLANK(B2553),"",IF(P2553="b",O2553,IF(P2553="a","")))</f>
        <v/>
      </c>
      <c r="R2553" s="35" t="n">
        <f aca="false">IF(ISBLANK(B2553),"",IF( ISBLANK(O2553), , 1))</f>
        <v>0</v>
      </c>
      <c r="S2553" s="38" t="str">
        <f aca="true">IF(ISBLANK(B2553),"",IF( ISBLANK(K2553), "" , IF( ISBLANK(O2553), (TODAY()-K2553)/365, (O2553-K2553)/365)) )</f>
        <v/>
      </c>
      <c r="T2553" s="38" t="str">
        <f aca="false">IF(ISBLANK(B2553),"",IF( ISBLANK(K2553), "" , IF( ISBLANK(O2553), ($Z$41-K2553)/365, (O2553-K2553)/365)) )</f>
        <v/>
      </c>
      <c r="U2553" s="38" t="str">
        <f aca="true">IF(ISBLANK(B2553),"",IF( ISBLANK(O2553), "", (TODAY()-O2553)/365))</f>
        <v/>
      </c>
      <c r="V2553" s="38" t="str">
        <f aca="false">IF(ISBLANK(B2553),"",IF( ISBLANK(O2553), "", ($Z$41-O2553)/365))</f>
        <v/>
      </c>
    </row>
    <row r="2554" customFormat="false" ht="15" hidden="false" customHeight="false" outlineLevel="0" collapsed="false">
      <c r="A2554" s="1" t="n">
        <v>2558</v>
      </c>
      <c r="B2554" s="28" t="n">
        <v>1751</v>
      </c>
      <c r="C2554" s="29"/>
      <c r="D2554" s="77"/>
      <c r="E2554" s="31"/>
      <c r="F2554" s="31"/>
      <c r="G2554" s="31"/>
      <c r="H2554" s="31"/>
      <c r="I2554" s="32"/>
      <c r="J2554" s="4"/>
      <c r="K2554" s="46"/>
      <c r="L2554" s="34" t="str">
        <f aca="false">IF(ISBLANK(K2554),"a","b")</f>
        <v>a</v>
      </c>
      <c r="M2554" s="34" t="str">
        <f aca="false">IF(ISBLANK(B2554),"",IF(L2554="b",K2554,IF(L2554="a","")))</f>
        <v/>
      </c>
      <c r="N2554" s="35" t="n">
        <f aca="false">IF(ISBLANK(B2554),"",IF( ISBLANK(K2554), , IF( ISBLANK(O2554), 1,) ))</f>
        <v>0</v>
      </c>
      <c r="O2554" s="44"/>
      <c r="P2554" s="37" t="str">
        <f aca="false">IF(ISBLANK(O2554),"a","b")</f>
        <v>a</v>
      </c>
      <c r="Q2554" s="34" t="str">
        <f aca="false">IF(ISBLANK(B2554),"",IF(P2554="b",O2554,IF(P2554="a","")))</f>
        <v/>
      </c>
      <c r="R2554" s="35" t="n">
        <f aca="false">IF(ISBLANK(B2554),"",IF( ISBLANK(O2554), , 1))</f>
        <v>0</v>
      </c>
      <c r="S2554" s="38" t="str">
        <f aca="true">IF(ISBLANK(B2554),"",IF( ISBLANK(K2554), "" , IF( ISBLANK(O2554), (TODAY()-K2554)/365, (O2554-K2554)/365)) )</f>
        <v/>
      </c>
      <c r="T2554" s="38" t="str">
        <f aca="false">IF(ISBLANK(B2554),"",IF( ISBLANK(K2554), "" , IF( ISBLANK(O2554), ($Z$41-K2554)/365, (O2554-K2554)/365)) )</f>
        <v/>
      </c>
      <c r="U2554" s="38" t="str">
        <f aca="true">IF(ISBLANK(B2554),"",IF( ISBLANK(O2554), "", (TODAY()-O2554)/365))</f>
        <v/>
      </c>
      <c r="V2554" s="38" t="str">
        <f aca="false">IF(ISBLANK(B2554),"",IF( ISBLANK(O2554), "", ($Z$41-O2554)/365))</f>
        <v/>
      </c>
    </row>
    <row r="2555" customFormat="false" ht="15" hidden="false" customHeight="false" outlineLevel="0" collapsed="false">
      <c r="A2555" s="1" t="n">
        <v>2559</v>
      </c>
      <c r="B2555" s="28" t="n">
        <v>1752</v>
      </c>
      <c r="C2555" s="29"/>
      <c r="D2555" s="77"/>
      <c r="E2555" s="31"/>
      <c r="F2555" s="31"/>
      <c r="G2555" s="31"/>
      <c r="H2555" s="31"/>
      <c r="I2555" s="32"/>
      <c r="J2555" s="4"/>
      <c r="K2555" s="46"/>
      <c r="L2555" s="34" t="str">
        <f aca="false">IF(ISBLANK(K2555),"a","b")</f>
        <v>a</v>
      </c>
      <c r="M2555" s="34" t="str">
        <f aca="false">IF(ISBLANK(B2555),"",IF(L2555="b",K2555,IF(L2555="a","")))</f>
        <v/>
      </c>
      <c r="N2555" s="35" t="n">
        <f aca="false">IF(ISBLANK(B2555),"",IF( ISBLANK(K2555), , IF( ISBLANK(O2555), 1,) ))</f>
        <v>0</v>
      </c>
      <c r="O2555" s="44"/>
      <c r="P2555" s="37" t="str">
        <f aca="false">IF(ISBLANK(O2555),"a","b")</f>
        <v>a</v>
      </c>
      <c r="Q2555" s="34" t="str">
        <f aca="false">IF(ISBLANK(B2555),"",IF(P2555="b",O2555,IF(P2555="a","")))</f>
        <v/>
      </c>
      <c r="R2555" s="35" t="n">
        <f aca="false">IF(ISBLANK(B2555),"",IF( ISBLANK(O2555), , 1))</f>
        <v>0</v>
      </c>
      <c r="S2555" s="38" t="str">
        <f aca="true">IF(ISBLANK(B2555),"",IF( ISBLANK(K2555), "" , IF( ISBLANK(O2555), (TODAY()-K2555)/365, (O2555-K2555)/365)) )</f>
        <v/>
      </c>
      <c r="T2555" s="38" t="str">
        <f aca="false">IF(ISBLANK(B2555),"",IF( ISBLANK(K2555), "" , IF( ISBLANK(O2555), ($Z$41-K2555)/365, (O2555-K2555)/365)) )</f>
        <v/>
      </c>
      <c r="U2555" s="38" t="str">
        <f aca="true">IF(ISBLANK(B2555),"",IF( ISBLANK(O2555), "", (TODAY()-O2555)/365))</f>
        <v/>
      </c>
      <c r="V2555" s="38" t="str">
        <f aca="false">IF(ISBLANK(B2555),"",IF( ISBLANK(O2555), "", ($Z$41-O2555)/365))</f>
        <v/>
      </c>
    </row>
    <row r="2556" customFormat="false" ht="15" hidden="false" customHeight="false" outlineLevel="0" collapsed="false">
      <c r="A2556" s="1" t="n">
        <v>2560</v>
      </c>
      <c r="B2556" s="28" t="n">
        <v>1753</v>
      </c>
      <c r="C2556" s="29"/>
      <c r="D2556" s="77"/>
      <c r="E2556" s="31"/>
      <c r="F2556" s="31"/>
      <c r="G2556" s="31"/>
      <c r="H2556" s="31"/>
      <c r="I2556" s="32"/>
      <c r="J2556" s="4"/>
      <c r="K2556" s="46"/>
      <c r="L2556" s="34" t="str">
        <f aca="false">IF(ISBLANK(K2556),"a","b")</f>
        <v>a</v>
      </c>
      <c r="M2556" s="34" t="str">
        <f aca="false">IF(ISBLANK(B2556),"",IF(L2556="b",K2556,IF(L2556="a","")))</f>
        <v/>
      </c>
      <c r="N2556" s="35" t="n">
        <f aca="false">IF(ISBLANK(B2556),"",IF( ISBLANK(K2556), , IF( ISBLANK(O2556), 1,) ))</f>
        <v>0</v>
      </c>
      <c r="O2556" s="44"/>
      <c r="P2556" s="37" t="str">
        <f aca="false">IF(ISBLANK(O2556),"a","b")</f>
        <v>a</v>
      </c>
      <c r="Q2556" s="34" t="str">
        <f aca="false">IF(ISBLANK(B2556),"",IF(P2556="b",O2556,IF(P2556="a","")))</f>
        <v/>
      </c>
      <c r="R2556" s="35" t="n">
        <f aca="false">IF(ISBLANK(B2556),"",IF( ISBLANK(O2556), , 1))</f>
        <v>0</v>
      </c>
      <c r="S2556" s="38" t="str">
        <f aca="true">IF(ISBLANK(B2556),"",IF( ISBLANK(K2556), "" , IF( ISBLANK(O2556), (TODAY()-K2556)/365, (O2556-K2556)/365)) )</f>
        <v/>
      </c>
      <c r="T2556" s="38" t="str">
        <f aca="false">IF(ISBLANK(B2556),"",IF( ISBLANK(K2556), "" , IF( ISBLANK(O2556), ($Z$41-K2556)/365, (O2556-K2556)/365)) )</f>
        <v/>
      </c>
      <c r="U2556" s="38" t="str">
        <f aca="true">IF(ISBLANK(B2556),"",IF( ISBLANK(O2556), "", (TODAY()-O2556)/365))</f>
        <v/>
      </c>
      <c r="V2556" s="38" t="str">
        <f aca="false">IF(ISBLANK(B2556),"",IF( ISBLANK(O2556), "", ($Z$41-O2556)/365))</f>
        <v/>
      </c>
    </row>
    <row r="2557" customFormat="false" ht="15" hidden="false" customHeight="false" outlineLevel="0" collapsed="false">
      <c r="A2557" s="1" t="n">
        <v>2561</v>
      </c>
      <c r="B2557" s="28" t="n">
        <v>1754</v>
      </c>
      <c r="C2557" s="29"/>
      <c r="D2557" s="77"/>
      <c r="E2557" s="31"/>
      <c r="F2557" s="31"/>
      <c r="G2557" s="31"/>
      <c r="H2557" s="31"/>
      <c r="I2557" s="32"/>
      <c r="J2557" s="4"/>
      <c r="K2557" s="46"/>
      <c r="L2557" s="34" t="str">
        <f aca="false">IF(ISBLANK(K2557),"a","b")</f>
        <v>a</v>
      </c>
      <c r="M2557" s="34" t="str">
        <f aca="false">IF(ISBLANK(B2557),"",IF(L2557="b",K2557,IF(L2557="a","")))</f>
        <v/>
      </c>
      <c r="N2557" s="35" t="n">
        <f aca="false">IF(ISBLANK(B2557),"",IF( ISBLANK(K2557), , IF( ISBLANK(O2557), 1,) ))</f>
        <v>0</v>
      </c>
      <c r="O2557" s="44"/>
      <c r="P2557" s="37" t="str">
        <f aca="false">IF(ISBLANK(O2557),"a","b")</f>
        <v>a</v>
      </c>
      <c r="Q2557" s="34" t="str">
        <f aca="false">IF(ISBLANK(B2557),"",IF(P2557="b",O2557,IF(P2557="a","")))</f>
        <v/>
      </c>
      <c r="R2557" s="35" t="n">
        <f aca="false">IF(ISBLANK(B2557),"",IF( ISBLANK(O2557), , 1))</f>
        <v>0</v>
      </c>
      <c r="S2557" s="38" t="str">
        <f aca="true">IF(ISBLANK(B2557),"",IF( ISBLANK(K2557), "" , IF( ISBLANK(O2557), (TODAY()-K2557)/365, (O2557-K2557)/365)) )</f>
        <v/>
      </c>
      <c r="T2557" s="38" t="str">
        <f aca="false">IF(ISBLANK(B2557),"",IF( ISBLANK(K2557), "" , IF( ISBLANK(O2557), ($Z$41-K2557)/365, (O2557-K2557)/365)) )</f>
        <v/>
      </c>
      <c r="U2557" s="38" t="str">
        <f aca="true">IF(ISBLANK(B2557),"",IF( ISBLANK(O2557), "", (TODAY()-O2557)/365))</f>
        <v/>
      </c>
      <c r="V2557" s="38" t="str">
        <f aca="false">IF(ISBLANK(B2557),"",IF( ISBLANK(O2557), "", ($Z$41-O2557)/365))</f>
        <v/>
      </c>
    </row>
    <row r="2558" customFormat="false" ht="15" hidden="false" customHeight="false" outlineLevel="0" collapsed="false">
      <c r="A2558" s="1" t="n">
        <v>2562</v>
      </c>
      <c r="B2558" s="28" t="n">
        <v>1755</v>
      </c>
      <c r="C2558" s="29"/>
      <c r="D2558" s="77"/>
      <c r="E2558" s="31"/>
      <c r="F2558" s="31"/>
      <c r="G2558" s="31"/>
      <c r="H2558" s="31"/>
      <c r="I2558" s="32"/>
      <c r="J2558" s="4"/>
      <c r="K2558" s="46"/>
      <c r="L2558" s="34" t="str">
        <f aca="false">IF(ISBLANK(K2558),"a","b")</f>
        <v>a</v>
      </c>
      <c r="M2558" s="34" t="str">
        <f aca="false">IF(ISBLANK(B2558),"",IF(L2558="b",K2558,IF(L2558="a","")))</f>
        <v/>
      </c>
      <c r="N2558" s="35" t="n">
        <f aca="false">IF(ISBLANK(B2558),"",IF( ISBLANK(K2558), , IF( ISBLANK(O2558), 1,) ))</f>
        <v>0</v>
      </c>
      <c r="O2558" s="44"/>
      <c r="P2558" s="37" t="str">
        <f aca="false">IF(ISBLANK(O2558),"a","b")</f>
        <v>a</v>
      </c>
      <c r="Q2558" s="34" t="str">
        <f aca="false">IF(ISBLANK(B2558),"",IF(P2558="b",O2558,IF(P2558="a","")))</f>
        <v/>
      </c>
      <c r="R2558" s="35" t="n">
        <f aca="false">IF(ISBLANK(B2558),"",IF( ISBLANK(O2558), , 1))</f>
        <v>0</v>
      </c>
      <c r="S2558" s="38" t="str">
        <f aca="true">IF(ISBLANK(B2558),"",IF( ISBLANK(K2558), "" , IF( ISBLANK(O2558), (TODAY()-K2558)/365, (O2558-K2558)/365)) )</f>
        <v/>
      </c>
      <c r="T2558" s="38" t="str">
        <f aca="false">IF(ISBLANK(B2558),"",IF( ISBLANK(K2558), "" , IF( ISBLANK(O2558), ($Z$41-K2558)/365, (O2558-K2558)/365)) )</f>
        <v/>
      </c>
      <c r="U2558" s="38" t="str">
        <f aca="true">IF(ISBLANK(B2558),"",IF( ISBLANK(O2558), "", (TODAY()-O2558)/365))</f>
        <v/>
      </c>
      <c r="V2558" s="38" t="str">
        <f aca="false">IF(ISBLANK(B2558),"",IF( ISBLANK(O2558), "", ($Z$41-O2558)/365))</f>
        <v/>
      </c>
    </row>
    <row r="2559" customFormat="false" ht="15" hidden="false" customHeight="false" outlineLevel="0" collapsed="false">
      <c r="A2559" s="1" t="n">
        <v>2563</v>
      </c>
      <c r="B2559" s="28" t="n">
        <v>1756</v>
      </c>
      <c r="C2559" s="29"/>
      <c r="D2559" s="77"/>
      <c r="E2559" s="31"/>
      <c r="F2559" s="31"/>
      <c r="G2559" s="31"/>
      <c r="H2559" s="31"/>
      <c r="I2559" s="32"/>
      <c r="J2559" s="4"/>
      <c r="K2559" s="46"/>
      <c r="L2559" s="34" t="str">
        <f aca="false">IF(ISBLANK(K2559),"a","b")</f>
        <v>a</v>
      </c>
      <c r="M2559" s="34" t="str">
        <f aca="false">IF(ISBLANK(B2559),"",IF(L2559="b",K2559,IF(L2559="a","")))</f>
        <v/>
      </c>
      <c r="N2559" s="35" t="n">
        <f aca="false">IF(ISBLANK(B2559),"",IF( ISBLANK(K2559), , IF( ISBLANK(O2559), 1,) ))</f>
        <v>0</v>
      </c>
      <c r="O2559" s="44"/>
      <c r="P2559" s="37" t="str">
        <f aca="false">IF(ISBLANK(O2559),"a","b")</f>
        <v>a</v>
      </c>
      <c r="Q2559" s="34" t="str">
        <f aca="false">IF(ISBLANK(B2559),"",IF(P2559="b",O2559,IF(P2559="a","")))</f>
        <v/>
      </c>
      <c r="R2559" s="35" t="n">
        <f aca="false">IF(ISBLANK(B2559),"",IF( ISBLANK(O2559), , 1))</f>
        <v>0</v>
      </c>
      <c r="S2559" s="38" t="str">
        <f aca="true">IF(ISBLANK(B2559),"",IF( ISBLANK(K2559), "" , IF( ISBLANK(O2559), (TODAY()-K2559)/365, (O2559-K2559)/365)) )</f>
        <v/>
      </c>
      <c r="T2559" s="38" t="str">
        <f aca="false">IF(ISBLANK(B2559),"",IF( ISBLANK(K2559), "" , IF( ISBLANK(O2559), ($Z$41-K2559)/365, (O2559-K2559)/365)) )</f>
        <v/>
      </c>
      <c r="U2559" s="38" t="str">
        <f aca="true">IF(ISBLANK(B2559),"",IF( ISBLANK(O2559), "", (TODAY()-O2559)/365))</f>
        <v/>
      </c>
      <c r="V2559" s="38" t="str">
        <f aca="false">IF(ISBLANK(B2559),"",IF( ISBLANK(O2559), "", ($Z$41-O2559)/365))</f>
        <v/>
      </c>
    </row>
    <row r="2560" customFormat="false" ht="15" hidden="false" customHeight="false" outlineLevel="0" collapsed="false">
      <c r="A2560" s="1" t="n">
        <v>2564</v>
      </c>
      <c r="B2560" s="28" t="n">
        <v>1757</v>
      </c>
      <c r="C2560" s="29"/>
      <c r="D2560" s="77"/>
      <c r="E2560" s="31"/>
      <c r="F2560" s="31"/>
      <c r="G2560" s="31"/>
      <c r="H2560" s="31"/>
      <c r="I2560" s="32"/>
      <c r="J2560" s="4"/>
      <c r="K2560" s="46"/>
      <c r="L2560" s="34" t="str">
        <f aca="false">IF(ISBLANK(K2560),"a","b")</f>
        <v>a</v>
      </c>
      <c r="M2560" s="34" t="str">
        <f aca="false">IF(ISBLANK(B2560),"",IF(L2560="b",K2560,IF(L2560="a","")))</f>
        <v/>
      </c>
      <c r="N2560" s="35" t="n">
        <f aca="false">IF(ISBLANK(B2560),"",IF( ISBLANK(K2560), , IF( ISBLANK(O2560), 1,) ))</f>
        <v>0</v>
      </c>
      <c r="O2560" s="44"/>
      <c r="P2560" s="37" t="str">
        <f aca="false">IF(ISBLANK(O2560),"a","b")</f>
        <v>a</v>
      </c>
      <c r="Q2560" s="34" t="str">
        <f aca="false">IF(ISBLANK(B2560),"",IF(P2560="b",O2560,IF(P2560="a","")))</f>
        <v/>
      </c>
      <c r="R2560" s="35" t="n">
        <f aca="false">IF(ISBLANK(B2560),"",IF( ISBLANK(O2560), , 1))</f>
        <v>0</v>
      </c>
      <c r="S2560" s="38" t="str">
        <f aca="true">IF(ISBLANK(B2560),"",IF( ISBLANK(K2560), "" , IF( ISBLANK(O2560), (TODAY()-K2560)/365, (O2560-K2560)/365)) )</f>
        <v/>
      </c>
      <c r="T2560" s="38" t="str">
        <f aca="false">IF(ISBLANK(B2560),"",IF( ISBLANK(K2560), "" , IF( ISBLANK(O2560), ($Z$41-K2560)/365, (O2560-K2560)/365)) )</f>
        <v/>
      </c>
      <c r="U2560" s="38" t="str">
        <f aca="true">IF(ISBLANK(B2560),"",IF( ISBLANK(O2560), "", (TODAY()-O2560)/365))</f>
        <v/>
      </c>
      <c r="V2560" s="38" t="str">
        <f aca="false">IF(ISBLANK(B2560),"",IF( ISBLANK(O2560), "", ($Z$41-O2560)/365))</f>
        <v/>
      </c>
    </row>
    <row r="2561" customFormat="false" ht="15" hidden="false" customHeight="false" outlineLevel="0" collapsed="false">
      <c r="A2561" s="1" t="n">
        <v>2565</v>
      </c>
      <c r="B2561" s="28" t="n">
        <v>1758</v>
      </c>
      <c r="C2561" s="29"/>
      <c r="D2561" s="77"/>
      <c r="E2561" s="31"/>
      <c r="F2561" s="31"/>
      <c r="G2561" s="31"/>
      <c r="H2561" s="31"/>
      <c r="I2561" s="32"/>
      <c r="J2561" s="4"/>
      <c r="K2561" s="46"/>
      <c r="L2561" s="34" t="str">
        <f aca="false">IF(ISBLANK(K2561),"a","b")</f>
        <v>a</v>
      </c>
      <c r="M2561" s="34" t="str">
        <f aca="false">IF(ISBLANK(B2561),"",IF(L2561="b",K2561,IF(L2561="a","")))</f>
        <v/>
      </c>
      <c r="N2561" s="35" t="n">
        <f aca="false">IF(ISBLANK(B2561),"",IF( ISBLANK(K2561), , IF( ISBLANK(O2561), 1,) ))</f>
        <v>0</v>
      </c>
      <c r="O2561" s="44"/>
      <c r="P2561" s="37" t="str">
        <f aca="false">IF(ISBLANK(O2561),"a","b")</f>
        <v>a</v>
      </c>
      <c r="Q2561" s="34" t="str">
        <f aca="false">IF(ISBLANK(B2561),"",IF(P2561="b",O2561,IF(P2561="a","")))</f>
        <v/>
      </c>
      <c r="R2561" s="35" t="n">
        <f aca="false">IF(ISBLANK(B2561),"",IF( ISBLANK(O2561), , 1))</f>
        <v>0</v>
      </c>
      <c r="S2561" s="38" t="str">
        <f aca="true">IF(ISBLANK(B2561),"",IF( ISBLANK(K2561), "" , IF( ISBLANK(O2561), (TODAY()-K2561)/365, (O2561-K2561)/365)) )</f>
        <v/>
      </c>
      <c r="T2561" s="38" t="str">
        <f aca="false">IF(ISBLANK(B2561),"",IF( ISBLANK(K2561), "" , IF( ISBLANK(O2561), ($Z$41-K2561)/365, (O2561-K2561)/365)) )</f>
        <v/>
      </c>
      <c r="U2561" s="38" t="str">
        <f aca="true">IF(ISBLANK(B2561),"",IF( ISBLANK(O2561), "", (TODAY()-O2561)/365))</f>
        <v/>
      </c>
      <c r="V2561" s="38" t="str">
        <f aca="false">IF(ISBLANK(B2561),"",IF( ISBLANK(O2561), "", ($Z$41-O2561)/365))</f>
        <v/>
      </c>
    </row>
    <row r="2562" customFormat="false" ht="15" hidden="false" customHeight="false" outlineLevel="0" collapsed="false">
      <c r="A2562" s="1" t="n">
        <v>2566</v>
      </c>
      <c r="B2562" s="28" t="n">
        <v>1759</v>
      </c>
      <c r="C2562" s="29"/>
      <c r="D2562" s="77"/>
      <c r="E2562" s="31"/>
      <c r="F2562" s="31"/>
      <c r="G2562" s="31"/>
      <c r="H2562" s="31"/>
      <c r="I2562" s="32"/>
      <c r="J2562" s="4"/>
      <c r="K2562" s="46"/>
      <c r="L2562" s="34" t="str">
        <f aca="false">IF(ISBLANK(K2562),"a","b")</f>
        <v>a</v>
      </c>
      <c r="M2562" s="34" t="str">
        <f aca="false">IF(ISBLANK(B2562),"",IF(L2562="b",K2562,IF(L2562="a","")))</f>
        <v/>
      </c>
      <c r="N2562" s="35" t="n">
        <f aca="false">IF(ISBLANK(B2562),"",IF( ISBLANK(K2562), , IF( ISBLANK(O2562), 1,) ))</f>
        <v>0</v>
      </c>
      <c r="O2562" s="44"/>
      <c r="P2562" s="37" t="str">
        <f aca="false">IF(ISBLANK(O2562),"a","b")</f>
        <v>a</v>
      </c>
      <c r="Q2562" s="34" t="str">
        <f aca="false">IF(ISBLANK(B2562),"",IF(P2562="b",O2562,IF(P2562="a","")))</f>
        <v/>
      </c>
      <c r="R2562" s="35" t="n">
        <f aca="false">IF(ISBLANK(B2562),"",IF( ISBLANK(O2562), , 1))</f>
        <v>0</v>
      </c>
      <c r="S2562" s="38" t="str">
        <f aca="true">IF(ISBLANK(B2562),"",IF( ISBLANK(K2562), "" , IF( ISBLANK(O2562), (TODAY()-K2562)/365, (O2562-K2562)/365)) )</f>
        <v/>
      </c>
      <c r="T2562" s="38" t="str">
        <f aca="false">IF(ISBLANK(B2562),"",IF( ISBLANK(K2562), "" , IF( ISBLANK(O2562), ($Z$41-K2562)/365, (O2562-K2562)/365)) )</f>
        <v/>
      </c>
      <c r="U2562" s="38" t="str">
        <f aca="true">IF(ISBLANK(B2562),"",IF( ISBLANK(O2562), "", (TODAY()-O2562)/365))</f>
        <v/>
      </c>
      <c r="V2562" s="38" t="str">
        <f aca="false">IF(ISBLANK(B2562),"",IF( ISBLANK(O2562), "", ($Z$41-O2562)/365))</f>
        <v/>
      </c>
    </row>
    <row r="2563" customFormat="false" ht="15" hidden="false" customHeight="false" outlineLevel="0" collapsed="false">
      <c r="A2563" s="1" t="n">
        <v>2567</v>
      </c>
      <c r="B2563" s="28" t="n">
        <v>1760</v>
      </c>
      <c r="C2563" s="29"/>
      <c r="D2563" s="77"/>
      <c r="E2563" s="31"/>
      <c r="F2563" s="31"/>
      <c r="G2563" s="31"/>
      <c r="H2563" s="31"/>
      <c r="I2563" s="32"/>
      <c r="J2563" s="4"/>
      <c r="K2563" s="46"/>
      <c r="L2563" s="34" t="str">
        <f aca="false">IF(ISBLANK(K2563),"a","b")</f>
        <v>a</v>
      </c>
      <c r="M2563" s="34" t="str">
        <f aca="false">IF(ISBLANK(B2563),"",IF(L2563="b",K2563,IF(L2563="a","")))</f>
        <v/>
      </c>
      <c r="N2563" s="35" t="n">
        <f aca="false">IF(ISBLANK(B2563),"",IF( ISBLANK(K2563), , IF( ISBLANK(O2563), 1,) ))</f>
        <v>0</v>
      </c>
      <c r="O2563" s="44"/>
      <c r="P2563" s="37" t="str">
        <f aca="false">IF(ISBLANK(O2563),"a","b")</f>
        <v>a</v>
      </c>
      <c r="Q2563" s="34" t="str">
        <f aca="false">IF(ISBLANK(B2563),"",IF(P2563="b",O2563,IF(P2563="a","")))</f>
        <v/>
      </c>
      <c r="R2563" s="35" t="n">
        <f aca="false">IF(ISBLANK(B2563),"",IF( ISBLANK(O2563), , 1))</f>
        <v>0</v>
      </c>
      <c r="S2563" s="38" t="str">
        <f aca="true">IF(ISBLANK(B2563),"",IF( ISBLANK(K2563), "" , IF( ISBLANK(O2563), (TODAY()-K2563)/365, (O2563-K2563)/365)) )</f>
        <v/>
      </c>
      <c r="T2563" s="38" t="str">
        <f aca="false">IF(ISBLANK(B2563),"",IF( ISBLANK(K2563), "" , IF( ISBLANK(O2563), ($Z$41-K2563)/365, (O2563-K2563)/365)) )</f>
        <v/>
      </c>
      <c r="U2563" s="38" t="str">
        <f aca="true">IF(ISBLANK(B2563),"",IF( ISBLANK(O2563), "", (TODAY()-O2563)/365))</f>
        <v/>
      </c>
      <c r="V2563" s="38" t="str">
        <f aca="false">IF(ISBLANK(B2563),"",IF( ISBLANK(O2563), "", ($Z$41-O2563)/365))</f>
        <v/>
      </c>
    </row>
    <row r="2564" customFormat="false" ht="15" hidden="false" customHeight="false" outlineLevel="0" collapsed="false">
      <c r="A2564" s="1" t="n">
        <v>2568</v>
      </c>
      <c r="B2564" s="28" t="n">
        <v>1761</v>
      </c>
      <c r="C2564" s="29"/>
      <c r="D2564" s="77"/>
      <c r="E2564" s="31"/>
      <c r="F2564" s="31"/>
      <c r="G2564" s="31"/>
      <c r="H2564" s="31"/>
      <c r="I2564" s="32"/>
      <c r="J2564" s="4"/>
      <c r="K2564" s="46"/>
      <c r="L2564" s="34" t="str">
        <f aca="false">IF(ISBLANK(K2564),"a","b")</f>
        <v>a</v>
      </c>
      <c r="M2564" s="34" t="str">
        <f aca="false">IF(ISBLANK(B2564),"",IF(L2564="b",K2564,IF(L2564="a","")))</f>
        <v/>
      </c>
      <c r="N2564" s="35" t="n">
        <f aca="false">IF(ISBLANK(B2564),"",IF( ISBLANK(K2564), , IF( ISBLANK(O2564), 1,) ))</f>
        <v>0</v>
      </c>
      <c r="O2564" s="44"/>
      <c r="P2564" s="37" t="str">
        <f aca="false">IF(ISBLANK(O2564),"a","b")</f>
        <v>a</v>
      </c>
      <c r="Q2564" s="34" t="str">
        <f aca="false">IF(ISBLANK(B2564),"",IF(P2564="b",O2564,IF(P2564="a","")))</f>
        <v/>
      </c>
      <c r="R2564" s="35" t="n">
        <f aca="false">IF(ISBLANK(B2564),"",IF( ISBLANK(O2564), , 1))</f>
        <v>0</v>
      </c>
      <c r="S2564" s="38" t="str">
        <f aca="true">IF(ISBLANK(B2564),"",IF( ISBLANK(K2564), "" , IF( ISBLANK(O2564), (TODAY()-K2564)/365, (O2564-K2564)/365)) )</f>
        <v/>
      </c>
      <c r="T2564" s="38" t="str">
        <f aca="false">IF(ISBLANK(B2564),"",IF( ISBLANK(K2564), "" , IF( ISBLANK(O2564), ($Z$41-K2564)/365, (O2564-K2564)/365)) )</f>
        <v/>
      </c>
      <c r="U2564" s="38" t="str">
        <f aca="true">IF(ISBLANK(B2564),"",IF( ISBLANK(O2564), "", (TODAY()-O2564)/365))</f>
        <v/>
      </c>
      <c r="V2564" s="38" t="str">
        <f aca="false">IF(ISBLANK(B2564),"",IF( ISBLANK(O2564), "", ($Z$41-O2564)/365))</f>
        <v/>
      </c>
    </row>
    <row r="2565" customFormat="false" ht="15" hidden="false" customHeight="false" outlineLevel="0" collapsed="false">
      <c r="A2565" s="1" t="n">
        <v>2569</v>
      </c>
      <c r="B2565" s="28" t="n">
        <v>1762</v>
      </c>
      <c r="C2565" s="29"/>
      <c r="D2565" s="77"/>
      <c r="E2565" s="31"/>
      <c r="F2565" s="31"/>
      <c r="G2565" s="31"/>
      <c r="H2565" s="31"/>
      <c r="I2565" s="32"/>
      <c r="J2565" s="4"/>
      <c r="K2565" s="46"/>
      <c r="L2565" s="34" t="str">
        <f aca="false">IF(ISBLANK(K2565),"a","b")</f>
        <v>a</v>
      </c>
      <c r="M2565" s="34" t="str">
        <f aca="false">IF(ISBLANK(B2565),"",IF(L2565="b",K2565,IF(L2565="a","")))</f>
        <v/>
      </c>
      <c r="N2565" s="35" t="n">
        <f aca="false">IF(ISBLANK(B2565),"",IF( ISBLANK(K2565), , IF( ISBLANK(O2565), 1,) ))</f>
        <v>0</v>
      </c>
      <c r="O2565" s="44"/>
      <c r="P2565" s="37" t="str">
        <f aca="false">IF(ISBLANK(O2565),"a","b")</f>
        <v>a</v>
      </c>
      <c r="Q2565" s="34" t="str">
        <f aca="false">IF(ISBLANK(B2565),"",IF(P2565="b",O2565,IF(P2565="a","")))</f>
        <v/>
      </c>
      <c r="R2565" s="35" t="n">
        <f aca="false">IF(ISBLANK(B2565),"",IF( ISBLANK(O2565), , 1))</f>
        <v>0</v>
      </c>
      <c r="S2565" s="38" t="str">
        <f aca="true">IF(ISBLANK(B2565),"",IF( ISBLANK(K2565), "" , IF( ISBLANK(O2565), (TODAY()-K2565)/365, (O2565-K2565)/365)) )</f>
        <v/>
      </c>
      <c r="T2565" s="38" t="str">
        <f aca="false">IF(ISBLANK(B2565),"",IF( ISBLANK(K2565), "" , IF( ISBLANK(O2565), ($Z$41-K2565)/365, (O2565-K2565)/365)) )</f>
        <v/>
      </c>
      <c r="U2565" s="38" t="str">
        <f aca="true">IF(ISBLANK(B2565),"",IF( ISBLANK(O2565), "", (TODAY()-O2565)/365))</f>
        <v/>
      </c>
      <c r="V2565" s="38" t="str">
        <f aca="false">IF(ISBLANK(B2565),"",IF( ISBLANK(O2565), "", ($Z$41-O2565)/365))</f>
        <v/>
      </c>
    </row>
    <row r="2566" customFormat="false" ht="15" hidden="false" customHeight="false" outlineLevel="0" collapsed="false">
      <c r="A2566" s="1" t="n">
        <v>2570</v>
      </c>
      <c r="B2566" s="28" t="n">
        <v>1763</v>
      </c>
      <c r="C2566" s="29"/>
      <c r="D2566" s="77"/>
      <c r="E2566" s="31"/>
      <c r="F2566" s="31"/>
      <c r="G2566" s="31"/>
      <c r="H2566" s="31"/>
      <c r="I2566" s="32"/>
      <c r="J2566" s="4"/>
      <c r="K2566" s="46"/>
      <c r="L2566" s="34" t="str">
        <f aca="false">IF(ISBLANK(K2566),"a","b")</f>
        <v>a</v>
      </c>
      <c r="M2566" s="34" t="str">
        <f aca="false">IF(ISBLANK(B2566),"",IF(L2566="b",K2566,IF(L2566="a","")))</f>
        <v/>
      </c>
      <c r="N2566" s="35" t="n">
        <f aca="false">IF(ISBLANK(B2566),"",IF( ISBLANK(K2566), , IF( ISBLANK(O2566), 1,) ))</f>
        <v>0</v>
      </c>
      <c r="O2566" s="44"/>
      <c r="P2566" s="37" t="str">
        <f aca="false">IF(ISBLANK(O2566),"a","b")</f>
        <v>a</v>
      </c>
      <c r="Q2566" s="34" t="str">
        <f aca="false">IF(ISBLANK(B2566),"",IF(P2566="b",O2566,IF(P2566="a","")))</f>
        <v/>
      </c>
      <c r="R2566" s="35" t="n">
        <f aca="false">IF(ISBLANK(B2566),"",IF( ISBLANK(O2566), , 1))</f>
        <v>0</v>
      </c>
      <c r="S2566" s="38" t="str">
        <f aca="true">IF(ISBLANK(B2566),"",IF( ISBLANK(K2566), "" , IF( ISBLANK(O2566), (TODAY()-K2566)/365, (O2566-K2566)/365)) )</f>
        <v/>
      </c>
      <c r="T2566" s="38" t="str">
        <f aca="false">IF(ISBLANK(B2566),"",IF( ISBLANK(K2566), "" , IF( ISBLANK(O2566), ($Z$41-K2566)/365, (O2566-K2566)/365)) )</f>
        <v/>
      </c>
      <c r="U2566" s="38" t="str">
        <f aca="true">IF(ISBLANK(B2566),"",IF( ISBLANK(O2566), "", (TODAY()-O2566)/365))</f>
        <v/>
      </c>
      <c r="V2566" s="38" t="str">
        <f aca="false">IF(ISBLANK(B2566),"",IF( ISBLANK(O2566), "", ($Z$41-O2566)/365))</f>
        <v/>
      </c>
    </row>
    <row r="2567" customFormat="false" ht="15" hidden="false" customHeight="false" outlineLevel="0" collapsed="false">
      <c r="A2567" s="1" t="n">
        <v>2571</v>
      </c>
      <c r="B2567" s="28" t="n">
        <v>1764</v>
      </c>
      <c r="C2567" s="29"/>
      <c r="D2567" s="77"/>
      <c r="E2567" s="31"/>
      <c r="F2567" s="31"/>
      <c r="G2567" s="31"/>
      <c r="H2567" s="31"/>
      <c r="I2567" s="32"/>
      <c r="J2567" s="4"/>
      <c r="K2567" s="46"/>
      <c r="L2567" s="34" t="str">
        <f aca="false">IF(ISBLANK(K2567),"a","b")</f>
        <v>a</v>
      </c>
      <c r="M2567" s="34" t="str">
        <f aca="false">IF(ISBLANK(B2567),"",IF(L2567="b",K2567,IF(L2567="a","")))</f>
        <v/>
      </c>
      <c r="N2567" s="35" t="n">
        <f aca="false">IF(ISBLANK(B2567),"",IF( ISBLANK(K2567), , IF( ISBLANK(O2567), 1,) ))</f>
        <v>0</v>
      </c>
      <c r="O2567" s="44"/>
      <c r="P2567" s="37" t="str">
        <f aca="false">IF(ISBLANK(O2567),"a","b")</f>
        <v>a</v>
      </c>
      <c r="Q2567" s="34" t="str">
        <f aca="false">IF(ISBLANK(B2567),"",IF(P2567="b",O2567,IF(P2567="a","")))</f>
        <v/>
      </c>
      <c r="R2567" s="35" t="n">
        <f aca="false">IF(ISBLANK(B2567),"",IF( ISBLANK(O2567), , 1))</f>
        <v>0</v>
      </c>
      <c r="S2567" s="38" t="str">
        <f aca="true">IF(ISBLANK(B2567),"",IF( ISBLANK(K2567), "" , IF( ISBLANK(O2567), (TODAY()-K2567)/365, (O2567-K2567)/365)) )</f>
        <v/>
      </c>
      <c r="T2567" s="38" t="str">
        <f aca="false">IF(ISBLANK(B2567),"",IF( ISBLANK(K2567), "" , IF( ISBLANK(O2567), ($Z$41-K2567)/365, (O2567-K2567)/365)) )</f>
        <v/>
      </c>
      <c r="U2567" s="38" t="str">
        <f aca="true">IF(ISBLANK(B2567),"",IF( ISBLANK(O2567), "", (TODAY()-O2567)/365))</f>
        <v/>
      </c>
      <c r="V2567" s="38" t="str">
        <f aca="false">IF(ISBLANK(B2567),"",IF( ISBLANK(O2567), "", ($Z$41-O2567)/365))</f>
        <v/>
      </c>
    </row>
    <row r="2568" customFormat="false" ht="15" hidden="false" customHeight="false" outlineLevel="0" collapsed="false">
      <c r="A2568" s="1" t="n">
        <v>2572</v>
      </c>
      <c r="B2568" s="28" t="n">
        <v>1765</v>
      </c>
      <c r="C2568" s="29"/>
      <c r="D2568" s="77"/>
      <c r="E2568" s="31"/>
      <c r="F2568" s="31"/>
      <c r="G2568" s="31"/>
      <c r="H2568" s="31"/>
      <c r="I2568" s="32"/>
      <c r="J2568" s="4"/>
      <c r="K2568" s="46"/>
      <c r="L2568" s="34" t="str">
        <f aca="false">IF(ISBLANK(K2568),"a","b")</f>
        <v>a</v>
      </c>
      <c r="M2568" s="34" t="str">
        <f aca="false">IF(ISBLANK(B2568),"",IF(L2568="b",K2568,IF(L2568="a","")))</f>
        <v/>
      </c>
      <c r="N2568" s="35" t="n">
        <f aca="false">IF(ISBLANK(B2568),"",IF( ISBLANK(K2568), , IF( ISBLANK(O2568), 1,) ))</f>
        <v>0</v>
      </c>
      <c r="O2568" s="44"/>
      <c r="P2568" s="37" t="str">
        <f aca="false">IF(ISBLANK(O2568),"a","b")</f>
        <v>a</v>
      </c>
      <c r="Q2568" s="34" t="str">
        <f aca="false">IF(ISBLANK(B2568),"",IF(P2568="b",O2568,IF(P2568="a","")))</f>
        <v/>
      </c>
      <c r="R2568" s="35" t="n">
        <f aca="false">IF(ISBLANK(B2568),"",IF( ISBLANK(O2568), , 1))</f>
        <v>0</v>
      </c>
      <c r="S2568" s="38" t="str">
        <f aca="true">IF(ISBLANK(B2568),"",IF( ISBLANK(K2568), "" , IF( ISBLANK(O2568), (TODAY()-K2568)/365, (O2568-K2568)/365)) )</f>
        <v/>
      </c>
      <c r="T2568" s="38" t="str">
        <f aca="false">IF(ISBLANK(B2568),"",IF( ISBLANK(K2568), "" , IF( ISBLANK(O2568), ($Z$41-K2568)/365, (O2568-K2568)/365)) )</f>
        <v/>
      </c>
      <c r="U2568" s="38" t="str">
        <f aca="true">IF(ISBLANK(B2568),"",IF( ISBLANK(O2568), "", (TODAY()-O2568)/365))</f>
        <v/>
      </c>
      <c r="V2568" s="38" t="str">
        <f aca="false">IF(ISBLANK(B2568),"",IF( ISBLANK(O2568), "", ($Z$41-O2568)/365))</f>
        <v/>
      </c>
    </row>
    <row r="2569" customFormat="false" ht="15" hidden="false" customHeight="false" outlineLevel="0" collapsed="false">
      <c r="A2569" s="1" t="n">
        <v>2573</v>
      </c>
      <c r="B2569" s="28" t="n">
        <v>1766</v>
      </c>
      <c r="C2569" s="29"/>
      <c r="D2569" s="77"/>
      <c r="E2569" s="31"/>
      <c r="F2569" s="31"/>
      <c r="G2569" s="31"/>
      <c r="H2569" s="31"/>
      <c r="I2569" s="32"/>
      <c r="J2569" s="4"/>
      <c r="K2569" s="46"/>
      <c r="L2569" s="34" t="str">
        <f aca="false">IF(ISBLANK(K2569),"a","b")</f>
        <v>a</v>
      </c>
      <c r="M2569" s="34" t="str">
        <f aca="false">IF(ISBLANK(B2569),"",IF(L2569="b",K2569,IF(L2569="a","")))</f>
        <v/>
      </c>
      <c r="N2569" s="35" t="n">
        <f aca="false">IF(ISBLANK(B2569),"",IF( ISBLANK(K2569), , IF( ISBLANK(O2569), 1,) ))</f>
        <v>0</v>
      </c>
      <c r="O2569" s="44"/>
      <c r="P2569" s="37" t="str">
        <f aca="false">IF(ISBLANK(O2569),"a","b")</f>
        <v>a</v>
      </c>
      <c r="Q2569" s="34" t="str">
        <f aca="false">IF(ISBLANK(B2569),"",IF(P2569="b",O2569,IF(P2569="a","")))</f>
        <v/>
      </c>
      <c r="R2569" s="35" t="n">
        <f aca="false">IF(ISBLANK(B2569),"",IF( ISBLANK(O2569), , 1))</f>
        <v>0</v>
      </c>
      <c r="S2569" s="38" t="str">
        <f aca="true">IF(ISBLANK(B2569),"",IF( ISBLANK(K2569), "" , IF( ISBLANK(O2569), (TODAY()-K2569)/365, (O2569-K2569)/365)) )</f>
        <v/>
      </c>
      <c r="T2569" s="38" t="str">
        <f aca="false">IF(ISBLANK(B2569),"",IF( ISBLANK(K2569), "" , IF( ISBLANK(O2569), ($Z$41-K2569)/365, (O2569-K2569)/365)) )</f>
        <v/>
      </c>
      <c r="U2569" s="38" t="str">
        <f aca="true">IF(ISBLANK(B2569),"",IF( ISBLANK(O2569), "", (TODAY()-O2569)/365))</f>
        <v/>
      </c>
      <c r="V2569" s="38" t="str">
        <f aca="false">IF(ISBLANK(B2569),"",IF( ISBLANK(O2569), "", ($Z$41-O2569)/365))</f>
        <v/>
      </c>
    </row>
    <row r="2570" customFormat="false" ht="15" hidden="false" customHeight="false" outlineLevel="0" collapsed="false">
      <c r="A2570" s="1" t="n">
        <v>2574</v>
      </c>
      <c r="B2570" s="28" t="n">
        <v>1767</v>
      </c>
      <c r="C2570" s="29"/>
      <c r="D2570" s="77"/>
      <c r="E2570" s="31"/>
      <c r="F2570" s="31"/>
      <c r="G2570" s="31"/>
      <c r="H2570" s="31"/>
      <c r="I2570" s="32"/>
      <c r="J2570" s="4"/>
      <c r="K2570" s="46"/>
      <c r="L2570" s="34" t="str">
        <f aca="false">IF(ISBLANK(K2570),"a","b")</f>
        <v>a</v>
      </c>
      <c r="M2570" s="34" t="str">
        <f aca="false">IF(ISBLANK(B2570),"",IF(L2570="b",K2570,IF(L2570="a","")))</f>
        <v/>
      </c>
      <c r="N2570" s="35" t="n">
        <f aca="false">IF(ISBLANK(B2570),"",IF( ISBLANK(K2570), , IF( ISBLANK(O2570), 1,) ))</f>
        <v>0</v>
      </c>
      <c r="O2570" s="44"/>
      <c r="P2570" s="37" t="str">
        <f aca="false">IF(ISBLANK(O2570),"a","b")</f>
        <v>a</v>
      </c>
      <c r="Q2570" s="34" t="str">
        <f aca="false">IF(ISBLANK(B2570),"",IF(P2570="b",O2570,IF(P2570="a","")))</f>
        <v/>
      </c>
      <c r="R2570" s="35" t="n">
        <f aca="false">IF(ISBLANK(B2570),"",IF( ISBLANK(O2570), , 1))</f>
        <v>0</v>
      </c>
      <c r="S2570" s="38" t="str">
        <f aca="true">IF(ISBLANK(B2570),"",IF( ISBLANK(K2570), "" , IF( ISBLANK(O2570), (TODAY()-K2570)/365, (O2570-K2570)/365)) )</f>
        <v/>
      </c>
      <c r="T2570" s="38" t="str">
        <f aca="false">IF(ISBLANK(B2570),"",IF( ISBLANK(K2570), "" , IF( ISBLANK(O2570), ($Z$41-K2570)/365, (O2570-K2570)/365)) )</f>
        <v/>
      </c>
      <c r="U2570" s="38" t="str">
        <f aca="true">IF(ISBLANK(B2570),"",IF( ISBLANK(O2570), "", (TODAY()-O2570)/365))</f>
        <v/>
      </c>
      <c r="V2570" s="38" t="str">
        <f aca="false">IF(ISBLANK(B2570),"",IF( ISBLANK(O2570), "", ($Z$41-O2570)/365))</f>
        <v/>
      </c>
    </row>
    <row r="2571" customFormat="false" ht="15" hidden="false" customHeight="false" outlineLevel="0" collapsed="false">
      <c r="A2571" s="1" t="n">
        <v>2575</v>
      </c>
      <c r="B2571" s="28" t="n">
        <v>1768</v>
      </c>
      <c r="C2571" s="29"/>
      <c r="D2571" s="77"/>
      <c r="E2571" s="31"/>
      <c r="F2571" s="31"/>
      <c r="G2571" s="31"/>
      <c r="H2571" s="31"/>
      <c r="I2571" s="32"/>
      <c r="J2571" s="4"/>
      <c r="K2571" s="46"/>
      <c r="L2571" s="34" t="str">
        <f aca="false">IF(ISBLANK(K2571),"a","b")</f>
        <v>a</v>
      </c>
      <c r="M2571" s="34" t="str">
        <f aca="false">IF(ISBLANK(B2571),"",IF(L2571="b",K2571,IF(L2571="a","")))</f>
        <v/>
      </c>
      <c r="N2571" s="35" t="n">
        <f aca="false">IF(ISBLANK(B2571),"",IF( ISBLANK(K2571), , IF( ISBLANK(O2571), 1,) ))</f>
        <v>0</v>
      </c>
      <c r="O2571" s="44"/>
      <c r="P2571" s="37" t="str">
        <f aca="false">IF(ISBLANK(O2571),"a","b")</f>
        <v>a</v>
      </c>
      <c r="Q2571" s="34" t="str">
        <f aca="false">IF(ISBLANK(B2571),"",IF(P2571="b",O2571,IF(P2571="a","")))</f>
        <v/>
      </c>
      <c r="R2571" s="35" t="n">
        <f aca="false">IF(ISBLANK(B2571),"",IF( ISBLANK(O2571), , 1))</f>
        <v>0</v>
      </c>
      <c r="S2571" s="38" t="str">
        <f aca="true">IF(ISBLANK(B2571),"",IF( ISBLANK(K2571), "" , IF( ISBLANK(O2571), (TODAY()-K2571)/365, (O2571-K2571)/365)) )</f>
        <v/>
      </c>
      <c r="T2571" s="38" t="str">
        <f aca="false">IF(ISBLANK(B2571),"",IF( ISBLANK(K2571), "" , IF( ISBLANK(O2571), ($Z$41-K2571)/365, (O2571-K2571)/365)) )</f>
        <v/>
      </c>
      <c r="U2571" s="38" t="str">
        <f aca="true">IF(ISBLANK(B2571),"",IF( ISBLANK(O2571), "", (TODAY()-O2571)/365))</f>
        <v/>
      </c>
      <c r="V2571" s="38" t="str">
        <f aca="false">IF(ISBLANK(B2571),"",IF( ISBLANK(O2571), "", ($Z$41-O2571)/365))</f>
        <v/>
      </c>
    </row>
    <row r="2572" customFormat="false" ht="15" hidden="false" customHeight="false" outlineLevel="0" collapsed="false">
      <c r="A2572" s="1" t="n">
        <v>2576</v>
      </c>
      <c r="B2572" s="28" t="n">
        <v>1769</v>
      </c>
      <c r="C2572" s="29"/>
      <c r="D2572" s="77"/>
      <c r="E2572" s="31"/>
      <c r="F2572" s="31"/>
      <c r="G2572" s="31"/>
      <c r="H2572" s="31"/>
      <c r="I2572" s="32"/>
      <c r="J2572" s="4"/>
      <c r="K2572" s="46"/>
      <c r="L2572" s="34" t="str">
        <f aca="false">IF(ISBLANK(K2572),"a","b")</f>
        <v>a</v>
      </c>
      <c r="M2572" s="34" t="str">
        <f aca="false">IF(ISBLANK(B2572),"",IF(L2572="b",K2572,IF(L2572="a","")))</f>
        <v/>
      </c>
      <c r="N2572" s="35" t="n">
        <f aca="false">IF(ISBLANK(B2572),"",IF( ISBLANK(K2572), , IF( ISBLANK(O2572), 1,) ))</f>
        <v>0</v>
      </c>
      <c r="O2572" s="44"/>
      <c r="P2572" s="37" t="str">
        <f aca="false">IF(ISBLANK(O2572),"a","b")</f>
        <v>a</v>
      </c>
      <c r="Q2572" s="34" t="str">
        <f aca="false">IF(ISBLANK(B2572),"",IF(P2572="b",O2572,IF(P2572="a","")))</f>
        <v/>
      </c>
      <c r="R2572" s="35" t="n">
        <f aca="false">IF(ISBLANK(B2572),"",IF( ISBLANK(O2572), , 1))</f>
        <v>0</v>
      </c>
      <c r="S2572" s="38" t="str">
        <f aca="true">IF(ISBLANK(B2572),"",IF( ISBLANK(K2572), "" , IF( ISBLANK(O2572), (TODAY()-K2572)/365, (O2572-K2572)/365)) )</f>
        <v/>
      </c>
      <c r="T2572" s="38" t="str">
        <f aca="false">IF(ISBLANK(B2572),"",IF( ISBLANK(K2572), "" , IF( ISBLANK(O2572), ($Z$41-K2572)/365, (O2572-K2572)/365)) )</f>
        <v/>
      </c>
      <c r="U2572" s="38" t="str">
        <f aca="true">IF(ISBLANK(B2572),"",IF( ISBLANK(O2572), "", (TODAY()-O2572)/365))</f>
        <v/>
      </c>
      <c r="V2572" s="38" t="str">
        <f aca="false">IF(ISBLANK(B2572),"",IF( ISBLANK(O2572), "", ($Z$41-O2572)/365))</f>
        <v/>
      </c>
    </row>
    <row r="2573" customFormat="false" ht="15" hidden="false" customHeight="false" outlineLevel="0" collapsed="false">
      <c r="A2573" s="1" t="n">
        <v>2577</v>
      </c>
      <c r="B2573" s="28" t="n">
        <v>1770</v>
      </c>
      <c r="C2573" s="29"/>
      <c r="D2573" s="77"/>
      <c r="E2573" s="31"/>
      <c r="F2573" s="31"/>
      <c r="G2573" s="31"/>
      <c r="H2573" s="31"/>
      <c r="I2573" s="32"/>
      <c r="J2573" s="4"/>
      <c r="K2573" s="46"/>
      <c r="L2573" s="34" t="str">
        <f aca="false">IF(ISBLANK(K2573),"a","b")</f>
        <v>a</v>
      </c>
      <c r="M2573" s="34" t="str">
        <f aca="false">IF(ISBLANK(B2573),"",IF(L2573="b",K2573,IF(L2573="a","")))</f>
        <v/>
      </c>
      <c r="N2573" s="35" t="n">
        <f aca="false">IF(ISBLANK(B2573),"",IF( ISBLANK(K2573), , IF( ISBLANK(O2573), 1,) ))</f>
        <v>0</v>
      </c>
      <c r="O2573" s="44"/>
      <c r="P2573" s="37" t="str">
        <f aca="false">IF(ISBLANK(O2573),"a","b")</f>
        <v>a</v>
      </c>
      <c r="Q2573" s="34" t="str">
        <f aca="false">IF(ISBLANK(B2573),"",IF(P2573="b",O2573,IF(P2573="a","")))</f>
        <v/>
      </c>
      <c r="R2573" s="35" t="n">
        <f aca="false">IF(ISBLANK(B2573),"",IF( ISBLANK(O2573), , 1))</f>
        <v>0</v>
      </c>
      <c r="S2573" s="38" t="str">
        <f aca="true">IF(ISBLANK(B2573),"",IF( ISBLANK(K2573), "" , IF( ISBLANK(O2573), (TODAY()-K2573)/365, (O2573-K2573)/365)) )</f>
        <v/>
      </c>
      <c r="T2573" s="38" t="str">
        <f aca="false">IF(ISBLANK(B2573),"",IF( ISBLANK(K2573), "" , IF( ISBLANK(O2573), ($Z$41-K2573)/365, (O2573-K2573)/365)) )</f>
        <v/>
      </c>
      <c r="U2573" s="38" t="str">
        <f aca="true">IF(ISBLANK(B2573),"",IF( ISBLANK(O2573), "", (TODAY()-O2573)/365))</f>
        <v/>
      </c>
      <c r="V2573" s="38" t="str">
        <f aca="false">IF(ISBLANK(B2573),"",IF( ISBLANK(O2573), "", ($Z$41-O2573)/365))</f>
        <v/>
      </c>
    </row>
    <row r="2574" customFormat="false" ht="15" hidden="false" customHeight="false" outlineLevel="0" collapsed="false">
      <c r="A2574" s="1" t="n">
        <v>2578</v>
      </c>
      <c r="B2574" s="28" t="n">
        <v>1771</v>
      </c>
      <c r="C2574" s="29"/>
      <c r="D2574" s="77"/>
      <c r="E2574" s="31"/>
      <c r="F2574" s="31"/>
      <c r="G2574" s="31"/>
      <c r="H2574" s="31"/>
      <c r="I2574" s="32"/>
      <c r="J2574" s="4"/>
      <c r="K2574" s="46"/>
      <c r="L2574" s="34" t="str">
        <f aca="false">IF(ISBLANK(K2574),"a","b")</f>
        <v>a</v>
      </c>
      <c r="M2574" s="34" t="str">
        <f aca="false">IF(ISBLANK(B2574),"",IF(L2574="b",K2574,IF(L2574="a","")))</f>
        <v/>
      </c>
      <c r="N2574" s="35" t="n">
        <f aca="false">IF(ISBLANK(B2574),"",IF( ISBLANK(K2574), , IF( ISBLANK(O2574), 1,) ))</f>
        <v>0</v>
      </c>
      <c r="O2574" s="44"/>
      <c r="P2574" s="37" t="str">
        <f aca="false">IF(ISBLANK(O2574),"a","b")</f>
        <v>a</v>
      </c>
      <c r="Q2574" s="34" t="str">
        <f aca="false">IF(ISBLANK(B2574),"",IF(P2574="b",O2574,IF(P2574="a","")))</f>
        <v/>
      </c>
      <c r="R2574" s="35" t="n">
        <f aca="false">IF(ISBLANK(B2574),"",IF( ISBLANK(O2574), , 1))</f>
        <v>0</v>
      </c>
      <c r="S2574" s="38" t="str">
        <f aca="true">IF(ISBLANK(B2574),"",IF( ISBLANK(K2574), "" , IF( ISBLANK(O2574), (TODAY()-K2574)/365, (O2574-K2574)/365)) )</f>
        <v/>
      </c>
      <c r="T2574" s="38" t="str">
        <f aca="false">IF(ISBLANK(B2574),"",IF( ISBLANK(K2574), "" , IF( ISBLANK(O2574), ($Z$41-K2574)/365, (O2574-K2574)/365)) )</f>
        <v/>
      </c>
      <c r="U2574" s="38" t="str">
        <f aca="true">IF(ISBLANK(B2574),"",IF( ISBLANK(O2574), "", (TODAY()-O2574)/365))</f>
        <v/>
      </c>
      <c r="V2574" s="38" t="str">
        <f aca="false">IF(ISBLANK(B2574),"",IF( ISBLANK(O2574), "", ($Z$41-O2574)/365))</f>
        <v/>
      </c>
    </row>
    <row r="2575" customFormat="false" ht="15" hidden="false" customHeight="false" outlineLevel="0" collapsed="false">
      <c r="A2575" s="1" t="n">
        <v>2579</v>
      </c>
      <c r="B2575" s="28" t="n">
        <v>1772</v>
      </c>
      <c r="C2575" s="29"/>
      <c r="D2575" s="77"/>
      <c r="E2575" s="31"/>
      <c r="F2575" s="31"/>
      <c r="G2575" s="31"/>
      <c r="H2575" s="31"/>
      <c r="I2575" s="32"/>
      <c r="J2575" s="4"/>
      <c r="K2575" s="46"/>
      <c r="L2575" s="34" t="str">
        <f aca="false">IF(ISBLANK(K2575),"a","b")</f>
        <v>a</v>
      </c>
      <c r="M2575" s="34" t="str">
        <f aca="false">IF(ISBLANK(B2575),"",IF(L2575="b",K2575,IF(L2575="a","")))</f>
        <v/>
      </c>
      <c r="N2575" s="35" t="n">
        <f aca="false">IF(ISBLANK(B2575),"",IF( ISBLANK(K2575), , IF( ISBLANK(O2575), 1,) ))</f>
        <v>0</v>
      </c>
      <c r="O2575" s="44"/>
      <c r="P2575" s="37" t="str">
        <f aca="false">IF(ISBLANK(O2575),"a","b")</f>
        <v>a</v>
      </c>
      <c r="Q2575" s="34" t="str">
        <f aca="false">IF(ISBLANK(B2575),"",IF(P2575="b",O2575,IF(P2575="a","")))</f>
        <v/>
      </c>
      <c r="R2575" s="35" t="n">
        <f aca="false">IF(ISBLANK(B2575),"",IF( ISBLANK(O2575), , 1))</f>
        <v>0</v>
      </c>
      <c r="S2575" s="38" t="str">
        <f aca="true">IF(ISBLANK(B2575),"",IF( ISBLANK(K2575), "" , IF( ISBLANK(O2575), (TODAY()-K2575)/365, (O2575-K2575)/365)) )</f>
        <v/>
      </c>
      <c r="T2575" s="38" t="str">
        <f aca="false">IF(ISBLANK(B2575),"",IF( ISBLANK(K2575), "" , IF( ISBLANK(O2575), ($Z$41-K2575)/365, (O2575-K2575)/365)) )</f>
        <v/>
      </c>
      <c r="U2575" s="38" t="str">
        <f aca="true">IF(ISBLANK(B2575),"",IF( ISBLANK(O2575), "", (TODAY()-O2575)/365))</f>
        <v/>
      </c>
      <c r="V2575" s="38" t="str">
        <f aca="false">IF(ISBLANK(B2575),"",IF( ISBLANK(O2575), "", ($Z$41-O2575)/365))</f>
        <v/>
      </c>
    </row>
    <row r="2576" customFormat="false" ht="15" hidden="false" customHeight="false" outlineLevel="0" collapsed="false">
      <c r="A2576" s="1" t="n">
        <v>2580</v>
      </c>
      <c r="B2576" s="28" t="n">
        <v>1773</v>
      </c>
      <c r="C2576" s="29"/>
      <c r="D2576" s="77"/>
      <c r="E2576" s="31"/>
      <c r="F2576" s="31"/>
      <c r="G2576" s="31"/>
      <c r="H2576" s="31"/>
      <c r="I2576" s="32"/>
      <c r="J2576" s="4"/>
      <c r="K2576" s="46"/>
      <c r="L2576" s="34" t="str">
        <f aca="false">IF(ISBLANK(K2576),"a","b")</f>
        <v>a</v>
      </c>
      <c r="M2576" s="34" t="str">
        <f aca="false">IF(ISBLANK(B2576),"",IF(L2576="b",K2576,IF(L2576="a","")))</f>
        <v/>
      </c>
      <c r="N2576" s="35" t="n">
        <f aca="false">IF(ISBLANK(B2576),"",IF( ISBLANK(K2576), , IF( ISBLANK(O2576), 1,) ))</f>
        <v>0</v>
      </c>
      <c r="O2576" s="44"/>
      <c r="P2576" s="37" t="str">
        <f aca="false">IF(ISBLANK(O2576),"a","b")</f>
        <v>a</v>
      </c>
      <c r="Q2576" s="34" t="str">
        <f aca="false">IF(ISBLANK(B2576),"",IF(P2576="b",O2576,IF(P2576="a","")))</f>
        <v/>
      </c>
      <c r="R2576" s="35" t="n">
        <f aca="false">IF(ISBLANK(B2576),"",IF( ISBLANK(O2576), , 1))</f>
        <v>0</v>
      </c>
      <c r="S2576" s="38" t="str">
        <f aca="true">IF(ISBLANK(B2576),"",IF( ISBLANK(K2576), "" , IF( ISBLANK(O2576), (TODAY()-K2576)/365, (O2576-K2576)/365)) )</f>
        <v/>
      </c>
      <c r="T2576" s="38" t="str">
        <f aca="false">IF(ISBLANK(B2576),"",IF( ISBLANK(K2576), "" , IF( ISBLANK(O2576), ($Z$41-K2576)/365, (O2576-K2576)/365)) )</f>
        <v/>
      </c>
      <c r="U2576" s="38" t="str">
        <f aca="true">IF(ISBLANK(B2576),"",IF( ISBLANK(O2576), "", (TODAY()-O2576)/365))</f>
        <v/>
      </c>
      <c r="V2576" s="38" t="str">
        <f aca="false">IF(ISBLANK(B2576),"",IF( ISBLANK(O2576), "", ($Z$41-O2576)/365))</f>
        <v/>
      </c>
    </row>
    <row r="2577" customFormat="false" ht="15" hidden="false" customHeight="false" outlineLevel="0" collapsed="false">
      <c r="A2577" s="1" t="n">
        <v>2581</v>
      </c>
      <c r="B2577" s="28" t="n">
        <v>1774</v>
      </c>
      <c r="C2577" s="29"/>
      <c r="D2577" s="77"/>
      <c r="E2577" s="31"/>
      <c r="F2577" s="31"/>
      <c r="G2577" s="31"/>
      <c r="H2577" s="31"/>
      <c r="I2577" s="32"/>
      <c r="J2577" s="4"/>
      <c r="K2577" s="46"/>
      <c r="L2577" s="34" t="str">
        <f aca="false">IF(ISBLANK(K2577),"a","b")</f>
        <v>a</v>
      </c>
      <c r="M2577" s="34" t="str">
        <f aca="false">IF(ISBLANK(B2577),"",IF(L2577="b",K2577,IF(L2577="a","")))</f>
        <v/>
      </c>
      <c r="N2577" s="35" t="n">
        <f aca="false">IF(ISBLANK(B2577),"",IF( ISBLANK(K2577), , IF( ISBLANK(O2577), 1,) ))</f>
        <v>0</v>
      </c>
      <c r="O2577" s="44"/>
      <c r="P2577" s="37" t="str">
        <f aca="false">IF(ISBLANK(O2577),"a","b")</f>
        <v>a</v>
      </c>
      <c r="Q2577" s="34" t="str">
        <f aca="false">IF(ISBLANK(B2577),"",IF(P2577="b",O2577,IF(P2577="a","")))</f>
        <v/>
      </c>
      <c r="R2577" s="35" t="n">
        <f aca="false">IF(ISBLANK(B2577),"",IF( ISBLANK(O2577), , 1))</f>
        <v>0</v>
      </c>
      <c r="S2577" s="38" t="str">
        <f aca="true">IF(ISBLANK(B2577),"",IF( ISBLANK(K2577), "" , IF( ISBLANK(O2577), (TODAY()-K2577)/365, (O2577-K2577)/365)) )</f>
        <v/>
      </c>
      <c r="T2577" s="38" t="str">
        <f aca="false">IF(ISBLANK(B2577),"",IF( ISBLANK(K2577), "" , IF( ISBLANK(O2577), ($Z$41-K2577)/365, (O2577-K2577)/365)) )</f>
        <v/>
      </c>
      <c r="U2577" s="38" t="str">
        <f aca="true">IF(ISBLANK(B2577),"",IF( ISBLANK(O2577), "", (TODAY()-O2577)/365))</f>
        <v/>
      </c>
      <c r="V2577" s="38" t="str">
        <f aca="false">IF(ISBLANK(B2577),"",IF( ISBLANK(O2577), "", ($Z$41-O2577)/365))</f>
        <v/>
      </c>
    </row>
    <row r="2578" customFormat="false" ht="15" hidden="false" customHeight="false" outlineLevel="0" collapsed="false">
      <c r="A2578" s="1" t="n">
        <v>2582</v>
      </c>
      <c r="B2578" s="28" t="n">
        <v>1775</v>
      </c>
      <c r="C2578" s="29"/>
      <c r="D2578" s="77"/>
      <c r="E2578" s="31"/>
      <c r="F2578" s="31"/>
      <c r="G2578" s="31"/>
      <c r="H2578" s="31"/>
      <c r="I2578" s="32"/>
      <c r="J2578" s="4"/>
      <c r="K2578" s="46"/>
      <c r="L2578" s="34" t="str">
        <f aca="false">IF(ISBLANK(K2578),"a","b")</f>
        <v>a</v>
      </c>
      <c r="M2578" s="34" t="str">
        <f aca="false">IF(ISBLANK(B2578),"",IF(L2578="b",K2578,IF(L2578="a","")))</f>
        <v/>
      </c>
      <c r="N2578" s="35" t="n">
        <f aca="false">IF(ISBLANK(B2578),"",IF( ISBLANK(K2578), , IF( ISBLANK(O2578), 1,) ))</f>
        <v>0</v>
      </c>
      <c r="O2578" s="44"/>
      <c r="P2578" s="37" t="str">
        <f aca="false">IF(ISBLANK(O2578),"a","b")</f>
        <v>a</v>
      </c>
      <c r="Q2578" s="34" t="str">
        <f aca="false">IF(ISBLANK(B2578),"",IF(P2578="b",O2578,IF(P2578="a","")))</f>
        <v/>
      </c>
      <c r="R2578" s="35" t="n">
        <f aca="false">IF(ISBLANK(B2578),"",IF( ISBLANK(O2578), , 1))</f>
        <v>0</v>
      </c>
      <c r="S2578" s="38" t="str">
        <f aca="true">IF(ISBLANK(B2578),"",IF( ISBLANK(K2578), "" , IF( ISBLANK(O2578), (TODAY()-K2578)/365, (O2578-K2578)/365)) )</f>
        <v/>
      </c>
      <c r="T2578" s="38" t="str">
        <f aca="false">IF(ISBLANK(B2578),"",IF( ISBLANK(K2578), "" , IF( ISBLANK(O2578), ($Z$41-K2578)/365, (O2578-K2578)/365)) )</f>
        <v/>
      </c>
      <c r="U2578" s="38" t="str">
        <f aca="true">IF(ISBLANK(B2578),"",IF( ISBLANK(O2578), "", (TODAY()-O2578)/365))</f>
        <v/>
      </c>
      <c r="V2578" s="38" t="str">
        <f aca="false">IF(ISBLANK(B2578),"",IF( ISBLANK(O2578), "", ($Z$41-O2578)/365))</f>
        <v/>
      </c>
    </row>
    <row r="2579" customFormat="false" ht="15" hidden="false" customHeight="false" outlineLevel="0" collapsed="false">
      <c r="A2579" s="1" t="n">
        <v>2583</v>
      </c>
      <c r="B2579" s="28" t="n">
        <v>1776</v>
      </c>
      <c r="C2579" s="29"/>
      <c r="D2579" s="77"/>
      <c r="E2579" s="31"/>
      <c r="F2579" s="31"/>
      <c r="G2579" s="31"/>
      <c r="H2579" s="31"/>
      <c r="I2579" s="32"/>
      <c r="J2579" s="4"/>
      <c r="K2579" s="46"/>
      <c r="L2579" s="34" t="str">
        <f aca="false">IF(ISBLANK(K2579),"a","b")</f>
        <v>a</v>
      </c>
      <c r="M2579" s="34" t="str">
        <f aca="false">IF(ISBLANK(B2579),"",IF(L2579="b",K2579,IF(L2579="a","")))</f>
        <v/>
      </c>
      <c r="N2579" s="35" t="n">
        <f aca="false">IF(ISBLANK(B2579),"",IF( ISBLANK(K2579), , IF( ISBLANK(O2579), 1,) ))</f>
        <v>0</v>
      </c>
      <c r="O2579" s="44"/>
      <c r="P2579" s="37" t="str">
        <f aca="false">IF(ISBLANK(O2579),"a","b")</f>
        <v>a</v>
      </c>
      <c r="Q2579" s="34" t="str">
        <f aca="false">IF(ISBLANK(B2579),"",IF(P2579="b",O2579,IF(P2579="a","")))</f>
        <v/>
      </c>
      <c r="R2579" s="35" t="n">
        <f aca="false">IF(ISBLANK(B2579),"",IF( ISBLANK(O2579), , 1))</f>
        <v>0</v>
      </c>
      <c r="S2579" s="38" t="str">
        <f aca="true">IF(ISBLANK(B2579),"",IF( ISBLANK(K2579), "" , IF( ISBLANK(O2579), (TODAY()-K2579)/365, (O2579-K2579)/365)) )</f>
        <v/>
      </c>
      <c r="T2579" s="38" t="str">
        <f aca="false">IF(ISBLANK(B2579),"",IF( ISBLANK(K2579), "" , IF( ISBLANK(O2579), ($Z$41-K2579)/365, (O2579-K2579)/365)) )</f>
        <v/>
      </c>
      <c r="U2579" s="38" t="str">
        <f aca="true">IF(ISBLANK(B2579),"",IF( ISBLANK(O2579), "", (TODAY()-O2579)/365))</f>
        <v/>
      </c>
      <c r="V2579" s="38" t="str">
        <f aca="false">IF(ISBLANK(B2579),"",IF( ISBLANK(O2579), "", ($Z$41-O2579)/365))</f>
        <v/>
      </c>
    </row>
    <row r="2580" customFormat="false" ht="15" hidden="false" customHeight="false" outlineLevel="0" collapsed="false">
      <c r="A2580" s="1" t="n">
        <v>2584</v>
      </c>
      <c r="B2580" s="28" t="n">
        <v>1777</v>
      </c>
      <c r="C2580" s="29"/>
      <c r="D2580" s="77"/>
      <c r="E2580" s="31"/>
      <c r="F2580" s="31"/>
      <c r="G2580" s="31"/>
      <c r="H2580" s="31"/>
      <c r="I2580" s="32"/>
      <c r="J2580" s="4"/>
      <c r="K2580" s="46"/>
      <c r="L2580" s="34" t="str">
        <f aca="false">IF(ISBLANK(K2580),"a","b")</f>
        <v>a</v>
      </c>
      <c r="M2580" s="34" t="str">
        <f aca="false">IF(ISBLANK(B2580),"",IF(L2580="b",K2580,IF(L2580="a","")))</f>
        <v/>
      </c>
      <c r="N2580" s="35" t="n">
        <f aca="false">IF(ISBLANK(B2580),"",IF( ISBLANK(K2580), , IF( ISBLANK(O2580), 1,) ))</f>
        <v>0</v>
      </c>
      <c r="O2580" s="44"/>
      <c r="P2580" s="37" t="str">
        <f aca="false">IF(ISBLANK(O2580),"a","b")</f>
        <v>a</v>
      </c>
      <c r="Q2580" s="34" t="str">
        <f aca="false">IF(ISBLANK(B2580),"",IF(P2580="b",O2580,IF(P2580="a","")))</f>
        <v/>
      </c>
      <c r="R2580" s="35" t="n">
        <f aca="false">IF(ISBLANK(B2580),"",IF( ISBLANK(O2580), , 1))</f>
        <v>0</v>
      </c>
      <c r="S2580" s="38" t="str">
        <f aca="true">IF(ISBLANK(B2580),"",IF( ISBLANK(K2580), "" , IF( ISBLANK(O2580), (TODAY()-K2580)/365, (O2580-K2580)/365)) )</f>
        <v/>
      </c>
      <c r="T2580" s="38" t="str">
        <f aca="false">IF(ISBLANK(B2580),"",IF( ISBLANK(K2580), "" , IF( ISBLANK(O2580), ($Z$41-K2580)/365, (O2580-K2580)/365)) )</f>
        <v/>
      </c>
      <c r="U2580" s="38" t="str">
        <f aca="true">IF(ISBLANK(B2580),"",IF( ISBLANK(O2580), "", (TODAY()-O2580)/365))</f>
        <v/>
      </c>
      <c r="V2580" s="38" t="str">
        <f aca="false">IF(ISBLANK(B2580),"",IF( ISBLANK(O2580), "", ($Z$41-O2580)/365))</f>
        <v/>
      </c>
    </row>
    <row r="2581" customFormat="false" ht="15" hidden="false" customHeight="false" outlineLevel="0" collapsed="false">
      <c r="A2581" s="1" t="n">
        <v>2585</v>
      </c>
      <c r="B2581" s="28" t="n">
        <v>1778</v>
      </c>
      <c r="C2581" s="29"/>
      <c r="D2581" s="77"/>
      <c r="E2581" s="31"/>
      <c r="F2581" s="31"/>
      <c r="G2581" s="31"/>
      <c r="H2581" s="31"/>
      <c r="I2581" s="32"/>
      <c r="J2581" s="4"/>
      <c r="K2581" s="46"/>
      <c r="L2581" s="34" t="str">
        <f aca="false">IF(ISBLANK(K2581),"a","b")</f>
        <v>a</v>
      </c>
      <c r="M2581" s="34" t="str">
        <f aca="false">IF(ISBLANK(B2581),"",IF(L2581="b",K2581,IF(L2581="a","")))</f>
        <v/>
      </c>
      <c r="N2581" s="35" t="n">
        <f aca="false">IF(ISBLANK(B2581),"",IF( ISBLANK(K2581), , IF( ISBLANK(O2581), 1,) ))</f>
        <v>0</v>
      </c>
      <c r="O2581" s="44"/>
      <c r="P2581" s="37" t="str">
        <f aca="false">IF(ISBLANK(O2581),"a","b")</f>
        <v>a</v>
      </c>
      <c r="Q2581" s="34" t="str">
        <f aca="false">IF(ISBLANK(B2581),"",IF(P2581="b",O2581,IF(P2581="a","")))</f>
        <v/>
      </c>
      <c r="R2581" s="35" t="n">
        <f aca="false">IF(ISBLANK(B2581),"",IF( ISBLANK(O2581), , 1))</f>
        <v>0</v>
      </c>
      <c r="S2581" s="38" t="str">
        <f aca="true">IF(ISBLANK(B2581),"",IF( ISBLANK(K2581), "" , IF( ISBLANK(O2581), (TODAY()-K2581)/365, (O2581-K2581)/365)) )</f>
        <v/>
      </c>
      <c r="T2581" s="38" t="str">
        <f aca="false">IF(ISBLANK(B2581),"",IF( ISBLANK(K2581), "" , IF( ISBLANK(O2581), ($Z$41-K2581)/365, (O2581-K2581)/365)) )</f>
        <v/>
      </c>
      <c r="U2581" s="38" t="str">
        <f aca="true">IF(ISBLANK(B2581),"",IF( ISBLANK(O2581), "", (TODAY()-O2581)/365))</f>
        <v/>
      </c>
      <c r="V2581" s="38" t="str">
        <f aca="false">IF(ISBLANK(B2581),"",IF( ISBLANK(O2581), "", ($Z$41-O2581)/365))</f>
        <v/>
      </c>
    </row>
    <row r="2582" customFormat="false" ht="15" hidden="false" customHeight="false" outlineLevel="0" collapsed="false">
      <c r="A2582" s="1" t="n">
        <v>2586</v>
      </c>
      <c r="B2582" s="28" t="n">
        <v>1779</v>
      </c>
      <c r="C2582" s="29"/>
      <c r="D2582" s="77"/>
      <c r="E2582" s="31"/>
      <c r="F2582" s="31"/>
      <c r="G2582" s="31"/>
      <c r="H2582" s="31"/>
      <c r="I2582" s="32"/>
      <c r="J2582" s="4"/>
      <c r="K2582" s="46"/>
      <c r="L2582" s="34" t="str">
        <f aca="false">IF(ISBLANK(K2582),"a","b")</f>
        <v>a</v>
      </c>
      <c r="M2582" s="34" t="str">
        <f aca="false">IF(ISBLANK(B2582),"",IF(L2582="b",K2582,IF(L2582="a","")))</f>
        <v/>
      </c>
      <c r="N2582" s="35" t="n">
        <f aca="false">IF(ISBLANK(B2582),"",IF( ISBLANK(K2582), , IF( ISBLANK(O2582), 1,) ))</f>
        <v>0</v>
      </c>
      <c r="O2582" s="44"/>
      <c r="P2582" s="37" t="str">
        <f aca="false">IF(ISBLANK(O2582),"a","b")</f>
        <v>a</v>
      </c>
      <c r="Q2582" s="34" t="str">
        <f aca="false">IF(ISBLANK(B2582),"",IF(P2582="b",O2582,IF(P2582="a","")))</f>
        <v/>
      </c>
      <c r="R2582" s="35" t="n">
        <f aca="false">IF(ISBLANK(B2582),"",IF( ISBLANK(O2582), , 1))</f>
        <v>0</v>
      </c>
      <c r="S2582" s="38" t="str">
        <f aca="true">IF(ISBLANK(B2582),"",IF( ISBLANK(K2582), "" , IF( ISBLANK(O2582), (TODAY()-K2582)/365, (O2582-K2582)/365)) )</f>
        <v/>
      </c>
      <c r="T2582" s="38" t="str">
        <f aca="false">IF(ISBLANK(B2582),"",IF( ISBLANK(K2582), "" , IF( ISBLANK(O2582), ($Z$41-K2582)/365, (O2582-K2582)/365)) )</f>
        <v/>
      </c>
      <c r="U2582" s="38" t="str">
        <f aca="true">IF(ISBLANK(B2582),"",IF( ISBLANK(O2582), "", (TODAY()-O2582)/365))</f>
        <v/>
      </c>
      <c r="V2582" s="38" t="str">
        <f aca="false">IF(ISBLANK(B2582),"",IF( ISBLANK(O2582), "", ($Z$41-O2582)/365))</f>
        <v/>
      </c>
    </row>
    <row r="2583" customFormat="false" ht="15" hidden="false" customHeight="false" outlineLevel="0" collapsed="false">
      <c r="A2583" s="1" t="n">
        <v>2587</v>
      </c>
      <c r="B2583" s="28" t="n">
        <v>1780</v>
      </c>
      <c r="C2583" s="29"/>
      <c r="D2583" s="77"/>
      <c r="E2583" s="31"/>
      <c r="F2583" s="31"/>
      <c r="G2583" s="31"/>
      <c r="H2583" s="31"/>
      <c r="I2583" s="32"/>
      <c r="J2583" s="4"/>
      <c r="K2583" s="46"/>
      <c r="L2583" s="34" t="str">
        <f aca="false">IF(ISBLANK(K2583),"a","b")</f>
        <v>a</v>
      </c>
      <c r="M2583" s="34" t="str">
        <f aca="false">IF(ISBLANK(B2583),"",IF(L2583="b",K2583,IF(L2583="a","")))</f>
        <v/>
      </c>
      <c r="N2583" s="35" t="n">
        <f aca="false">IF(ISBLANK(B2583),"",IF( ISBLANK(K2583), , IF( ISBLANK(O2583), 1,) ))</f>
        <v>0</v>
      </c>
      <c r="O2583" s="44"/>
      <c r="P2583" s="37" t="str">
        <f aca="false">IF(ISBLANK(O2583),"a","b")</f>
        <v>a</v>
      </c>
      <c r="Q2583" s="34" t="str">
        <f aca="false">IF(ISBLANK(B2583),"",IF(P2583="b",O2583,IF(P2583="a","")))</f>
        <v/>
      </c>
      <c r="R2583" s="35" t="n">
        <f aca="false">IF(ISBLANK(B2583),"",IF( ISBLANK(O2583), , 1))</f>
        <v>0</v>
      </c>
      <c r="S2583" s="38" t="str">
        <f aca="true">IF(ISBLANK(B2583),"",IF( ISBLANK(K2583), "" , IF( ISBLANK(O2583), (TODAY()-K2583)/365, (O2583-K2583)/365)) )</f>
        <v/>
      </c>
      <c r="T2583" s="38" t="str">
        <f aca="false">IF(ISBLANK(B2583),"",IF( ISBLANK(K2583), "" , IF( ISBLANK(O2583), ($Z$41-K2583)/365, (O2583-K2583)/365)) )</f>
        <v/>
      </c>
      <c r="U2583" s="38" t="str">
        <f aca="true">IF(ISBLANK(B2583),"",IF( ISBLANK(O2583), "", (TODAY()-O2583)/365))</f>
        <v/>
      </c>
      <c r="V2583" s="38" t="str">
        <f aca="false">IF(ISBLANK(B2583),"",IF( ISBLANK(O2583), "", ($Z$41-O2583)/365))</f>
        <v/>
      </c>
    </row>
    <row r="2584" customFormat="false" ht="15" hidden="false" customHeight="false" outlineLevel="0" collapsed="false">
      <c r="A2584" s="1" t="n">
        <v>2588</v>
      </c>
      <c r="B2584" s="28" t="n">
        <v>1781</v>
      </c>
      <c r="C2584" s="29"/>
      <c r="D2584" s="77"/>
      <c r="E2584" s="31"/>
      <c r="F2584" s="31"/>
      <c r="G2584" s="31"/>
      <c r="H2584" s="31"/>
      <c r="I2584" s="32"/>
      <c r="J2584" s="4"/>
      <c r="K2584" s="46"/>
      <c r="L2584" s="34" t="str">
        <f aca="false">IF(ISBLANK(K2584),"a","b")</f>
        <v>a</v>
      </c>
      <c r="M2584" s="34" t="str">
        <f aca="false">IF(ISBLANK(B2584),"",IF(L2584="b",K2584,IF(L2584="a","")))</f>
        <v/>
      </c>
      <c r="N2584" s="35" t="n">
        <f aca="false">IF(ISBLANK(B2584),"",IF( ISBLANK(K2584), , IF( ISBLANK(O2584), 1,) ))</f>
        <v>0</v>
      </c>
      <c r="O2584" s="44"/>
      <c r="P2584" s="37" t="str">
        <f aca="false">IF(ISBLANK(O2584),"a","b")</f>
        <v>a</v>
      </c>
      <c r="Q2584" s="34" t="str">
        <f aca="false">IF(ISBLANK(B2584),"",IF(P2584="b",O2584,IF(P2584="a","")))</f>
        <v/>
      </c>
      <c r="R2584" s="35" t="n">
        <f aca="false">IF(ISBLANK(B2584),"",IF( ISBLANK(O2584), , 1))</f>
        <v>0</v>
      </c>
      <c r="S2584" s="38" t="str">
        <f aca="true">IF(ISBLANK(B2584),"",IF( ISBLANK(K2584), "" , IF( ISBLANK(O2584), (TODAY()-K2584)/365, (O2584-K2584)/365)) )</f>
        <v/>
      </c>
      <c r="T2584" s="38" t="str">
        <f aca="false">IF(ISBLANK(B2584),"",IF( ISBLANK(K2584), "" , IF( ISBLANK(O2584), ($Z$41-K2584)/365, (O2584-K2584)/365)) )</f>
        <v/>
      </c>
      <c r="U2584" s="38" t="str">
        <f aca="true">IF(ISBLANK(B2584),"",IF( ISBLANK(O2584), "", (TODAY()-O2584)/365))</f>
        <v/>
      </c>
      <c r="V2584" s="38" t="str">
        <f aca="false">IF(ISBLANK(B2584),"",IF( ISBLANK(O2584), "", ($Z$41-O2584)/365))</f>
        <v/>
      </c>
    </row>
    <row r="2585" customFormat="false" ht="15" hidden="false" customHeight="false" outlineLevel="0" collapsed="false">
      <c r="A2585" s="1" t="n">
        <v>2589</v>
      </c>
      <c r="B2585" s="28" t="n">
        <v>1782</v>
      </c>
      <c r="C2585" s="29"/>
      <c r="D2585" s="77"/>
      <c r="E2585" s="31"/>
      <c r="F2585" s="31"/>
      <c r="G2585" s="31"/>
      <c r="H2585" s="31"/>
      <c r="I2585" s="32"/>
      <c r="J2585" s="4"/>
      <c r="K2585" s="46"/>
      <c r="L2585" s="34" t="str">
        <f aca="false">IF(ISBLANK(K2585),"a","b")</f>
        <v>a</v>
      </c>
      <c r="M2585" s="34" t="str">
        <f aca="false">IF(ISBLANK(B2585),"",IF(L2585="b",K2585,IF(L2585="a","")))</f>
        <v/>
      </c>
      <c r="N2585" s="35" t="n">
        <f aca="false">IF(ISBLANK(B2585),"",IF( ISBLANK(K2585), , IF( ISBLANK(O2585), 1,) ))</f>
        <v>0</v>
      </c>
      <c r="O2585" s="44"/>
      <c r="P2585" s="37" t="str">
        <f aca="false">IF(ISBLANK(O2585),"a","b")</f>
        <v>a</v>
      </c>
      <c r="Q2585" s="34" t="str">
        <f aca="false">IF(ISBLANK(B2585),"",IF(P2585="b",O2585,IF(P2585="a","")))</f>
        <v/>
      </c>
      <c r="R2585" s="35" t="n">
        <f aca="false">IF(ISBLANK(B2585),"",IF( ISBLANK(O2585), , 1))</f>
        <v>0</v>
      </c>
      <c r="S2585" s="38" t="str">
        <f aca="true">IF(ISBLANK(B2585),"",IF( ISBLANK(K2585), "" , IF( ISBLANK(O2585), (TODAY()-K2585)/365, (O2585-K2585)/365)) )</f>
        <v/>
      </c>
      <c r="T2585" s="38" t="str">
        <f aca="false">IF(ISBLANK(B2585),"",IF( ISBLANK(K2585), "" , IF( ISBLANK(O2585), ($Z$41-K2585)/365, (O2585-K2585)/365)) )</f>
        <v/>
      </c>
      <c r="U2585" s="38" t="str">
        <f aca="true">IF(ISBLANK(B2585),"",IF( ISBLANK(O2585), "", (TODAY()-O2585)/365))</f>
        <v/>
      </c>
      <c r="V2585" s="38" t="str">
        <f aca="false">IF(ISBLANK(B2585),"",IF( ISBLANK(O2585), "", ($Z$41-O2585)/365))</f>
        <v/>
      </c>
    </row>
    <row r="2586" customFormat="false" ht="15" hidden="false" customHeight="false" outlineLevel="0" collapsed="false">
      <c r="A2586" s="1" t="n">
        <v>2590</v>
      </c>
      <c r="B2586" s="28" t="n">
        <v>1783</v>
      </c>
      <c r="C2586" s="29"/>
      <c r="D2586" s="77"/>
      <c r="E2586" s="31"/>
      <c r="F2586" s="31"/>
      <c r="G2586" s="31"/>
      <c r="H2586" s="31"/>
      <c r="I2586" s="32"/>
      <c r="J2586" s="4"/>
      <c r="K2586" s="46"/>
      <c r="L2586" s="34" t="str">
        <f aca="false">IF(ISBLANK(K2586),"a","b")</f>
        <v>a</v>
      </c>
      <c r="M2586" s="34" t="str">
        <f aca="false">IF(ISBLANK(B2586),"",IF(L2586="b",K2586,IF(L2586="a","")))</f>
        <v/>
      </c>
      <c r="N2586" s="35" t="n">
        <f aca="false">IF(ISBLANK(B2586),"",IF( ISBLANK(K2586), , IF( ISBLANK(O2586), 1,) ))</f>
        <v>0</v>
      </c>
      <c r="O2586" s="44"/>
      <c r="P2586" s="37" t="str">
        <f aca="false">IF(ISBLANK(O2586),"a","b")</f>
        <v>a</v>
      </c>
      <c r="Q2586" s="34" t="str">
        <f aca="false">IF(ISBLANK(B2586),"",IF(P2586="b",O2586,IF(P2586="a","")))</f>
        <v/>
      </c>
      <c r="R2586" s="35" t="n">
        <f aca="false">IF(ISBLANK(B2586),"",IF( ISBLANK(O2586), , 1))</f>
        <v>0</v>
      </c>
      <c r="S2586" s="38" t="str">
        <f aca="true">IF(ISBLANK(B2586),"",IF( ISBLANK(K2586), "" , IF( ISBLANK(O2586), (TODAY()-K2586)/365, (O2586-K2586)/365)) )</f>
        <v/>
      </c>
      <c r="T2586" s="38" t="str">
        <f aca="false">IF(ISBLANK(B2586),"",IF( ISBLANK(K2586), "" , IF( ISBLANK(O2586), ($Z$41-K2586)/365, (O2586-K2586)/365)) )</f>
        <v/>
      </c>
      <c r="U2586" s="38" t="str">
        <f aca="true">IF(ISBLANK(B2586),"",IF( ISBLANK(O2586), "", (TODAY()-O2586)/365))</f>
        <v/>
      </c>
      <c r="V2586" s="38" t="str">
        <f aca="false">IF(ISBLANK(B2586),"",IF( ISBLANK(O2586), "", ($Z$41-O2586)/365))</f>
        <v/>
      </c>
    </row>
    <row r="2587" customFormat="false" ht="15" hidden="false" customHeight="false" outlineLevel="0" collapsed="false">
      <c r="A2587" s="1" t="n">
        <v>2591</v>
      </c>
      <c r="B2587" s="28" t="n">
        <v>1784</v>
      </c>
      <c r="C2587" s="29"/>
      <c r="D2587" s="77"/>
      <c r="E2587" s="31"/>
      <c r="F2587" s="31"/>
      <c r="G2587" s="31"/>
      <c r="H2587" s="31"/>
      <c r="I2587" s="32"/>
      <c r="J2587" s="4"/>
      <c r="K2587" s="46"/>
      <c r="L2587" s="34" t="str">
        <f aca="false">IF(ISBLANK(K2587),"a","b")</f>
        <v>a</v>
      </c>
      <c r="M2587" s="34" t="str">
        <f aca="false">IF(ISBLANK(B2587),"",IF(L2587="b",K2587,IF(L2587="a","")))</f>
        <v/>
      </c>
      <c r="N2587" s="35" t="n">
        <f aca="false">IF(ISBLANK(B2587),"",IF( ISBLANK(K2587), , IF( ISBLANK(O2587), 1,) ))</f>
        <v>0</v>
      </c>
      <c r="O2587" s="44"/>
      <c r="P2587" s="37" t="str">
        <f aca="false">IF(ISBLANK(O2587),"a","b")</f>
        <v>a</v>
      </c>
      <c r="Q2587" s="34" t="str">
        <f aca="false">IF(ISBLANK(B2587),"",IF(P2587="b",O2587,IF(P2587="a","")))</f>
        <v/>
      </c>
      <c r="R2587" s="35" t="n">
        <f aca="false">IF(ISBLANK(B2587),"",IF( ISBLANK(O2587), , 1))</f>
        <v>0</v>
      </c>
      <c r="S2587" s="38" t="str">
        <f aca="true">IF(ISBLANK(B2587),"",IF( ISBLANK(K2587), "" , IF( ISBLANK(O2587), (TODAY()-K2587)/365, (O2587-K2587)/365)) )</f>
        <v/>
      </c>
      <c r="T2587" s="38" t="str">
        <f aca="false">IF(ISBLANK(B2587),"",IF( ISBLANK(K2587), "" , IF( ISBLANK(O2587), ($Z$41-K2587)/365, (O2587-K2587)/365)) )</f>
        <v/>
      </c>
      <c r="U2587" s="38" t="str">
        <f aca="true">IF(ISBLANK(B2587),"",IF( ISBLANK(O2587), "", (TODAY()-O2587)/365))</f>
        <v/>
      </c>
      <c r="V2587" s="38" t="str">
        <f aca="false">IF(ISBLANK(B2587),"",IF( ISBLANK(O2587), "", ($Z$41-O2587)/365))</f>
        <v/>
      </c>
    </row>
    <row r="2588" customFormat="false" ht="15" hidden="false" customHeight="false" outlineLevel="0" collapsed="false">
      <c r="A2588" s="1" t="n">
        <v>2592</v>
      </c>
      <c r="B2588" s="28" t="n">
        <v>1785</v>
      </c>
      <c r="C2588" s="29"/>
      <c r="D2588" s="77"/>
      <c r="E2588" s="31"/>
      <c r="F2588" s="31"/>
      <c r="G2588" s="31"/>
      <c r="H2588" s="31"/>
      <c r="I2588" s="32"/>
      <c r="J2588" s="4"/>
      <c r="K2588" s="46"/>
      <c r="L2588" s="34" t="str">
        <f aca="false">IF(ISBLANK(K2588),"a","b")</f>
        <v>a</v>
      </c>
      <c r="M2588" s="34" t="str">
        <f aca="false">IF(ISBLANK(B2588),"",IF(L2588="b",K2588,IF(L2588="a","")))</f>
        <v/>
      </c>
      <c r="N2588" s="35" t="n">
        <f aca="false">IF(ISBLANK(B2588),"",IF( ISBLANK(K2588), , IF( ISBLANK(O2588), 1,) ))</f>
        <v>0</v>
      </c>
      <c r="O2588" s="44"/>
      <c r="P2588" s="37" t="str">
        <f aca="false">IF(ISBLANK(O2588),"a","b")</f>
        <v>a</v>
      </c>
      <c r="Q2588" s="34" t="str">
        <f aca="false">IF(ISBLANK(B2588),"",IF(P2588="b",O2588,IF(P2588="a","")))</f>
        <v/>
      </c>
      <c r="R2588" s="35" t="n">
        <f aca="false">IF(ISBLANK(B2588),"",IF( ISBLANK(O2588), , 1))</f>
        <v>0</v>
      </c>
      <c r="S2588" s="38" t="str">
        <f aca="true">IF(ISBLANK(B2588),"",IF( ISBLANK(K2588), "" , IF( ISBLANK(O2588), (TODAY()-K2588)/365, (O2588-K2588)/365)) )</f>
        <v/>
      </c>
      <c r="T2588" s="38" t="str">
        <f aca="false">IF(ISBLANK(B2588),"",IF( ISBLANK(K2588), "" , IF( ISBLANK(O2588), ($Z$41-K2588)/365, (O2588-K2588)/365)) )</f>
        <v/>
      </c>
      <c r="U2588" s="38" t="str">
        <f aca="true">IF(ISBLANK(B2588),"",IF( ISBLANK(O2588), "", (TODAY()-O2588)/365))</f>
        <v/>
      </c>
      <c r="V2588" s="38" t="str">
        <f aca="false">IF(ISBLANK(B2588),"",IF( ISBLANK(O2588), "", ($Z$41-O2588)/365))</f>
        <v/>
      </c>
    </row>
    <row r="2589" customFormat="false" ht="15" hidden="false" customHeight="false" outlineLevel="0" collapsed="false">
      <c r="A2589" s="1" t="n">
        <v>2593</v>
      </c>
      <c r="B2589" s="28" t="n">
        <v>1786</v>
      </c>
      <c r="C2589" s="29"/>
      <c r="D2589" s="77"/>
      <c r="E2589" s="31"/>
      <c r="F2589" s="31"/>
      <c r="G2589" s="31"/>
      <c r="H2589" s="31"/>
      <c r="I2589" s="32"/>
      <c r="J2589" s="4"/>
      <c r="K2589" s="46"/>
      <c r="L2589" s="34" t="str">
        <f aca="false">IF(ISBLANK(K2589),"a","b")</f>
        <v>a</v>
      </c>
      <c r="M2589" s="34" t="str">
        <f aca="false">IF(ISBLANK(B2589),"",IF(L2589="b",K2589,IF(L2589="a","")))</f>
        <v/>
      </c>
      <c r="N2589" s="35" t="n">
        <f aca="false">IF(ISBLANK(B2589),"",IF( ISBLANK(K2589), , IF( ISBLANK(O2589), 1,) ))</f>
        <v>0</v>
      </c>
      <c r="O2589" s="44"/>
      <c r="P2589" s="37" t="str">
        <f aca="false">IF(ISBLANK(O2589),"a","b")</f>
        <v>a</v>
      </c>
      <c r="Q2589" s="34" t="str">
        <f aca="false">IF(ISBLANK(B2589),"",IF(P2589="b",O2589,IF(P2589="a","")))</f>
        <v/>
      </c>
      <c r="R2589" s="35" t="n">
        <f aca="false">IF(ISBLANK(B2589),"",IF( ISBLANK(O2589), , 1))</f>
        <v>0</v>
      </c>
      <c r="S2589" s="38" t="str">
        <f aca="true">IF(ISBLANK(B2589),"",IF( ISBLANK(K2589), "" , IF( ISBLANK(O2589), (TODAY()-K2589)/365, (O2589-K2589)/365)) )</f>
        <v/>
      </c>
      <c r="T2589" s="38" t="str">
        <f aca="false">IF(ISBLANK(B2589),"",IF( ISBLANK(K2589), "" , IF( ISBLANK(O2589), ($Z$41-K2589)/365, (O2589-K2589)/365)) )</f>
        <v/>
      </c>
      <c r="U2589" s="38" t="str">
        <f aca="true">IF(ISBLANK(B2589),"",IF( ISBLANK(O2589), "", (TODAY()-O2589)/365))</f>
        <v/>
      </c>
      <c r="V2589" s="38" t="str">
        <f aca="false">IF(ISBLANK(B2589),"",IF( ISBLANK(O2589), "", ($Z$41-O2589)/365))</f>
        <v/>
      </c>
    </row>
    <row r="2590" customFormat="false" ht="15" hidden="false" customHeight="false" outlineLevel="0" collapsed="false">
      <c r="A2590" s="1" t="n">
        <v>2594</v>
      </c>
      <c r="B2590" s="28" t="n">
        <v>1787</v>
      </c>
      <c r="C2590" s="29"/>
      <c r="D2590" s="77"/>
      <c r="E2590" s="31"/>
      <c r="F2590" s="31"/>
      <c r="G2590" s="31"/>
      <c r="H2590" s="31"/>
      <c r="I2590" s="32"/>
      <c r="J2590" s="4"/>
      <c r="K2590" s="46"/>
      <c r="L2590" s="34" t="str">
        <f aca="false">IF(ISBLANK(K2590),"a","b")</f>
        <v>a</v>
      </c>
      <c r="M2590" s="34" t="str">
        <f aca="false">IF(ISBLANK(B2590),"",IF(L2590="b",K2590,IF(L2590="a","")))</f>
        <v/>
      </c>
      <c r="N2590" s="35" t="n">
        <f aca="false">IF(ISBLANK(B2590),"",IF( ISBLANK(K2590), , IF( ISBLANK(O2590), 1,) ))</f>
        <v>0</v>
      </c>
      <c r="O2590" s="44"/>
      <c r="P2590" s="37" t="str">
        <f aca="false">IF(ISBLANK(O2590),"a","b")</f>
        <v>a</v>
      </c>
      <c r="Q2590" s="34" t="str">
        <f aca="false">IF(ISBLANK(B2590),"",IF(P2590="b",O2590,IF(P2590="a","")))</f>
        <v/>
      </c>
      <c r="R2590" s="35" t="n">
        <f aca="false">IF(ISBLANK(B2590),"",IF( ISBLANK(O2590), , 1))</f>
        <v>0</v>
      </c>
      <c r="S2590" s="38" t="str">
        <f aca="true">IF(ISBLANK(B2590),"",IF( ISBLANK(K2590), "" , IF( ISBLANK(O2590), (TODAY()-K2590)/365, (O2590-K2590)/365)) )</f>
        <v/>
      </c>
      <c r="T2590" s="38" t="str">
        <f aca="false">IF(ISBLANK(B2590),"",IF( ISBLANK(K2590), "" , IF( ISBLANK(O2590), ($Z$41-K2590)/365, (O2590-K2590)/365)) )</f>
        <v/>
      </c>
      <c r="U2590" s="38" t="str">
        <f aca="true">IF(ISBLANK(B2590),"",IF( ISBLANK(O2590), "", (TODAY()-O2590)/365))</f>
        <v/>
      </c>
      <c r="V2590" s="38" t="str">
        <f aca="false">IF(ISBLANK(B2590),"",IF( ISBLANK(O2590), "", ($Z$41-O2590)/365))</f>
        <v/>
      </c>
    </row>
    <row r="2591" customFormat="false" ht="15" hidden="false" customHeight="false" outlineLevel="0" collapsed="false">
      <c r="A2591" s="1" t="n">
        <v>2595</v>
      </c>
      <c r="B2591" s="28" t="n">
        <v>1788</v>
      </c>
      <c r="C2591" s="29"/>
      <c r="D2591" s="77"/>
      <c r="E2591" s="31"/>
      <c r="F2591" s="31"/>
      <c r="G2591" s="31"/>
      <c r="H2591" s="31"/>
      <c r="I2591" s="32"/>
      <c r="J2591" s="4"/>
      <c r="K2591" s="46"/>
      <c r="L2591" s="34" t="str">
        <f aca="false">IF(ISBLANK(K2591),"a","b")</f>
        <v>a</v>
      </c>
      <c r="M2591" s="34" t="str">
        <f aca="false">IF(ISBLANK(B2591),"",IF(L2591="b",K2591,IF(L2591="a","")))</f>
        <v/>
      </c>
      <c r="N2591" s="35" t="n">
        <f aca="false">IF(ISBLANK(B2591),"",IF( ISBLANK(K2591), , IF( ISBLANK(O2591), 1,) ))</f>
        <v>0</v>
      </c>
      <c r="O2591" s="44"/>
      <c r="P2591" s="37" t="str">
        <f aca="false">IF(ISBLANK(O2591),"a","b")</f>
        <v>a</v>
      </c>
      <c r="Q2591" s="34" t="str">
        <f aca="false">IF(ISBLANK(B2591),"",IF(P2591="b",O2591,IF(P2591="a","")))</f>
        <v/>
      </c>
      <c r="R2591" s="35" t="n">
        <f aca="false">IF(ISBLANK(B2591),"",IF( ISBLANK(O2591), , 1))</f>
        <v>0</v>
      </c>
      <c r="S2591" s="38" t="str">
        <f aca="true">IF(ISBLANK(B2591),"",IF( ISBLANK(K2591), "" , IF( ISBLANK(O2591), (TODAY()-K2591)/365, (O2591-K2591)/365)) )</f>
        <v/>
      </c>
      <c r="T2591" s="38" t="str">
        <f aca="false">IF(ISBLANK(B2591),"",IF( ISBLANK(K2591), "" , IF( ISBLANK(O2591), ($Z$41-K2591)/365, (O2591-K2591)/365)) )</f>
        <v/>
      </c>
      <c r="U2591" s="38" t="str">
        <f aca="true">IF(ISBLANK(B2591),"",IF( ISBLANK(O2591), "", (TODAY()-O2591)/365))</f>
        <v/>
      </c>
      <c r="V2591" s="38" t="str">
        <f aca="false">IF(ISBLANK(B2591),"",IF( ISBLANK(O2591), "", ($Z$41-O2591)/365))</f>
        <v/>
      </c>
    </row>
    <row r="2592" customFormat="false" ht="15" hidden="false" customHeight="false" outlineLevel="0" collapsed="false">
      <c r="A2592" s="1" t="n">
        <v>2596</v>
      </c>
      <c r="B2592" s="28" t="n">
        <v>1789</v>
      </c>
      <c r="C2592" s="29"/>
      <c r="D2592" s="77"/>
      <c r="E2592" s="31"/>
      <c r="F2592" s="31"/>
      <c r="G2592" s="31"/>
      <c r="H2592" s="31"/>
      <c r="I2592" s="32"/>
      <c r="J2592" s="4"/>
      <c r="K2592" s="46"/>
      <c r="L2592" s="34" t="str">
        <f aca="false">IF(ISBLANK(K2592),"a","b")</f>
        <v>a</v>
      </c>
      <c r="M2592" s="34" t="str">
        <f aca="false">IF(ISBLANK(B2592),"",IF(L2592="b",K2592,IF(L2592="a","")))</f>
        <v/>
      </c>
      <c r="N2592" s="35" t="n">
        <f aca="false">IF(ISBLANK(B2592),"",IF( ISBLANK(K2592), , IF( ISBLANK(O2592), 1,) ))</f>
        <v>0</v>
      </c>
      <c r="O2592" s="44"/>
      <c r="P2592" s="37" t="str">
        <f aca="false">IF(ISBLANK(O2592),"a","b")</f>
        <v>a</v>
      </c>
      <c r="Q2592" s="34" t="str">
        <f aca="false">IF(ISBLANK(B2592),"",IF(P2592="b",O2592,IF(P2592="a","")))</f>
        <v/>
      </c>
      <c r="R2592" s="35" t="n">
        <f aca="false">IF(ISBLANK(B2592),"",IF( ISBLANK(O2592), , 1))</f>
        <v>0</v>
      </c>
      <c r="S2592" s="38" t="str">
        <f aca="true">IF(ISBLANK(B2592),"",IF( ISBLANK(K2592), "" , IF( ISBLANK(O2592), (TODAY()-K2592)/365, (O2592-K2592)/365)) )</f>
        <v/>
      </c>
      <c r="T2592" s="38" t="str">
        <f aca="false">IF(ISBLANK(B2592),"",IF( ISBLANK(K2592), "" , IF( ISBLANK(O2592), ($Z$41-K2592)/365, (O2592-K2592)/365)) )</f>
        <v/>
      </c>
      <c r="U2592" s="38" t="str">
        <f aca="true">IF(ISBLANK(B2592),"",IF( ISBLANK(O2592), "", (TODAY()-O2592)/365))</f>
        <v/>
      </c>
      <c r="V2592" s="38" t="str">
        <f aca="false">IF(ISBLANK(B2592),"",IF( ISBLANK(O2592), "", ($Z$41-O2592)/365))</f>
        <v/>
      </c>
    </row>
    <row r="2593" customFormat="false" ht="15" hidden="false" customHeight="false" outlineLevel="0" collapsed="false">
      <c r="A2593" s="1" t="n">
        <v>2597</v>
      </c>
      <c r="B2593" s="28" t="n">
        <v>1790</v>
      </c>
      <c r="C2593" s="29"/>
      <c r="D2593" s="77"/>
      <c r="E2593" s="31"/>
      <c r="F2593" s="31"/>
      <c r="G2593" s="31"/>
      <c r="H2593" s="31"/>
      <c r="I2593" s="32"/>
      <c r="J2593" s="4"/>
      <c r="K2593" s="46"/>
      <c r="L2593" s="34" t="str">
        <f aca="false">IF(ISBLANK(K2593),"a","b")</f>
        <v>a</v>
      </c>
      <c r="M2593" s="34" t="str">
        <f aca="false">IF(ISBLANK(B2593),"",IF(L2593="b",K2593,IF(L2593="a","")))</f>
        <v/>
      </c>
      <c r="N2593" s="35" t="n">
        <f aca="false">IF(ISBLANK(B2593),"",IF( ISBLANK(K2593), , IF( ISBLANK(O2593), 1,) ))</f>
        <v>0</v>
      </c>
      <c r="O2593" s="44"/>
      <c r="P2593" s="37" t="str">
        <f aca="false">IF(ISBLANK(O2593),"a","b")</f>
        <v>a</v>
      </c>
      <c r="Q2593" s="34" t="str">
        <f aca="false">IF(ISBLANK(B2593),"",IF(P2593="b",O2593,IF(P2593="a","")))</f>
        <v/>
      </c>
      <c r="R2593" s="35" t="n">
        <f aca="false">IF(ISBLANK(B2593),"",IF( ISBLANK(O2593), , 1))</f>
        <v>0</v>
      </c>
      <c r="S2593" s="38" t="str">
        <f aca="true">IF(ISBLANK(B2593),"",IF( ISBLANK(K2593), "" , IF( ISBLANK(O2593), (TODAY()-K2593)/365, (O2593-K2593)/365)) )</f>
        <v/>
      </c>
      <c r="T2593" s="38" t="str">
        <f aca="false">IF(ISBLANK(B2593),"",IF( ISBLANK(K2593), "" , IF( ISBLANK(O2593), ($Z$41-K2593)/365, (O2593-K2593)/365)) )</f>
        <v/>
      </c>
      <c r="U2593" s="38" t="str">
        <f aca="true">IF(ISBLANK(B2593),"",IF( ISBLANK(O2593), "", (TODAY()-O2593)/365))</f>
        <v/>
      </c>
      <c r="V2593" s="38" t="str">
        <f aca="false">IF(ISBLANK(B2593),"",IF( ISBLANK(O2593), "", ($Z$41-O2593)/365))</f>
        <v/>
      </c>
    </row>
    <row r="2594" customFormat="false" ht="15" hidden="false" customHeight="false" outlineLevel="0" collapsed="false">
      <c r="A2594" s="1" t="n">
        <v>2598</v>
      </c>
      <c r="B2594" s="28" t="n">
        <v>1791</v>
      </c>
      <c r="C2594" s="29"/>
      <c r="D2594" s="77"/>
      <c r="E2594" s="31"/>
      <c r="F2594" s="31"/>
      <c r="G2594" s="31"/>
      <c r="H2594" s="31"/>
      <c r="I2594" s="32"/>
      <c r="J2594" s="4"/>
      <c r="K2594" s="46"/>
      <c r="L2594" s="34" t="str">
        <f aca="false">IF(ISBLANK(K2594),"a","b")</f>
        <v>a</v>
      </c>
      <c r="M2594" s="34" t="str">
        <f aca="false">IF(ISBLANK(B2594),"",IF(L2594="b",K2594,IF(L2594="a","")))</f>
        <v/>
      </c>
      <c r="N2594" s="35" t="n">
        <f aca="false">IF(ISBLANK(B2594),"",IF( ISBLANK(K2594), , IF( ISBLANK(O2594), 1,) ))</f>
        <v>0</v>
      </c>
      <c r="O2594" s="44"/>
      <c r="P2594" s="37" t="str">
        <f aca="false">IF(ISBLANK(O2594),"a","b")</f>
        <v>a</v>
      </c>
      <c r="Q2594" s="34" t="str">
        <f aca="false">IF(ISBLANK(B2594),"",IF(P2594="b",O2594,IF(P2594="a","")))</f>
        <v/>
      </c>
      <c r="R2594" s="35" t="n">
        <f aca="false">IF(ISBLANK(B2594),"",IF( ISBLANK(O2594), , 1))</f>
        <v>0</v>
      </c>
      <c r="S2594" s="38" t="str">
        <f aca="true">IF(ISBLANK(B2594),"",IF( ISBLANK(K2594), "" , IF( ISBLANK(O2594), (TODAY()-K2594)/365, (O2594-K2594)/365)) )</f>
        <v/>
      </c>
      <c r="T2594" s="38" t="str">
        <f aca="false">IF(ISBLANK(B2594),"",IF( ISBLANK(K2594), "" , IF( ISBLANK(O2594), ($Z$41-K2594)/365, (O2594-K2594)/365)) )</f>
        <v/>
      </c>
      <c r="U2594" s="38" t="str">
        <f aca="true">IF(ISBLANK(B2594),"",IF( ISBLANK(O2594), "", (TODAY()-O2594)/365))</f>
        <v/>
      </c>
      <c r="V2594" s="38" t="str">
        <f aca="false">IF(ISBLANK(B2594),"",IF( ISBLANK(O2594), "", ($Z$41-O2594)/365))</f>
        <v/>
      </c>
    </row>
    <row r="2595" customFormat="false" ht="15" hidden="false" customHeight="false" outlineLevel="0" collapsed="false">
      <c r="A2595" s="1" t="n">
        <v>2599</v>
      </c>
      <c r="B2595" s="28" t="n">
        <v>1792</v>
      </c>
      <c r="C2595" s="29"/>
      <c r="D2595" s="77"/>
      <c r="E2595" s="31"/>
      <c r="F2595" s="31"/>
      <c r="G2595" s="31"/>
      <c r="H2595" s="31"/>
      <c r="I2595" s="32"/>
      <c r="J2595" s="4"/>
      <c r="K2595" s="46"/>
      <c r="L2595" s="34" t="str">
        <f aca="false">IF(ISBLANK(K2595),"a","b")</f>
        <v>a</v>
      </c>
      <c r="M2595" s="34" t="str">
        <f aca="false">IF(ISBLANK(B2595),"",IF(L2595="b",K2595,IF(L2595="a","")))</f>
        <v/>
      </c>
      <c r="N2595" s="35" t="n">
        <f aca="false">IF(ISBLANK(B2595),"",IF( ISBLANK(K2595), , IF( ISBLANK(O2595), 1,) ))</f>
        <v>0</v>
      </c>
      <c r="O2595" s="44"/>
      <c r="P2595" s="37" t="str">
        <f aca="false">IF(ISBLANK(O2595),"a","b")</f>
        <v>a</v>
      </c>
      <c r="Q2595" s="34" t="str">
        <f aca="false">IF(ISBLANK(B2595),"",IF(P2595="b",O2595,IF(P2595="a","")))</f>
        <v/>
      </c>
      <c r="R2595" s="35" t="n">
        <f aca="false">IF(ISBLANK(B2595),"",IF( ISBLANK(O2595), , 1))</f>
        <v>0</v>
      </c>
      <c r="S2595" s="38" t="str">
        <f aca="true">IF(ISBLANK(B2595),"",IF( ISBLANK(K2595), "" , IF( ISBLANK(O2595), (TODAY()-K2595)/365, (O2595-K2595)/365)) )</f>
        <v/>
      </c>
      <c r="T2595" s="38" t="str">
        <f aca="false">IF(ISBLANK(B2595),"",IF( ISBLANK(K2595), "" , IF( ISBLANK(O2595), ($Z$41-K2595)/365, (O2595-K2595)/365)) )</f>
        <v/>
      </c>
      <c r="U2595" s="38" t="str">
        <f aca="true">IF(ISBLANK(B2595),"",IF( ISBLANK(O2595), "", (TODAY()-O2595)/365))</f>
        <v/>
      </c>
      <c r="V2595" s="38" t="str">
        <f aca="false">IF(ISBLANK(B2595),"",IF( ISBLANK(O2595), "", ($Z$41-O2595)/365))</f>
        <v/>
      </c>
    </row>
    <row r="2596" customFormat="false" ht="15" hidden="false" customHeight="false" outlineLevel="0" collapsed="false">
      <c r="A2596" s="1" t="n">
        <v>2600</v>
      </c>
      <c r="B2596" s="28" t="n">
        <v>1793</v>
      </c>
      <c r="C2596" s="29"/>
      <c r="D2596" s="77"/>
      <c r="E2596" s="31"/>
      <c r="F2596" s="31"/>
      <c r="G2596" s="31"/>
      <c r="H2596" s="31"/>
      <c r="I2596" s="32"/>
      <c r="J2596" s="4"/>
      <c r="K2596" s="46"/>
      <c r="L2596" s="34" t="str">
        <f aca="false">IF(ISBLANK(K2596),"a","b")</f>
        <v>a</v>
      </c>
      <c r="M2596" s="34" t="str">
        <f aca="false">IF(ISBLANK(B2596),"",IF(L2596="b",K2596,IF(L2596="a","")))</f>
        <v/>
      </c>
      <c r="N2596" s="35" t="n">
        <f aca="false">IF(ISBLANK(B2596),"",IF( ISBLANK(K2596), , IF( ISBLANK(O2596), 1,) ))</f>
        <v>0</v>
      </c>
      <c r="O2596" s="44"/>
      <c r="P2596" s="37" t="str">
        <f aca="false">IF(ISBLANK(O2596),"a","b")</f>
        <v>a</v>
      </c>
      <c r="Q2596" s="34" t="str">
        <f aca="false">IF(ISBLANK(B2596),"",IF(P2596="b",O2596,IF(P2596="a","")))</f>
        <v/>
      </c>
      <c r="R2596" s="35" t="n">
        <f aca="false">IF(ISBLANK(B2596),"",IF( ISBLANK(O2596), , 1))</f>
        <v>0</v>
      </c>
      <c r="S2596" s="38" t="str">
        <f aca="true">IF(ISBLANK(B2596),"",IF( ISBLANK(K2596), "" , IF( ISBLANK(O2596), (TODAY()-K2596)/365, (O2596-K2596)/365)) )</f>
        <v/>
      </c>
      <c r="T2596" s="38" t="str">
        <f aca="false">IF(ISBLANK(B2596),"",IF( ISBLANK(K2596), "" , IF( ISBLANK(O2596), ($Z$41-K2596)/365, (O2596-K2596)/365)) )</f>
        <v/>
      </c>
      <c r="U2596" s="38" t="str">
        <f aca="true">IF(ISBLANK(B2596),"",IF( ISBLANK(O2596), "", (TODAY()-O2596)/365))</f>
        <v/>
      </c>
      <c r="V2596" s="38" t="str">
        <f aca="false">IF(ISBLANK(B2596),"",IF( ISBLANK(O2596), "", ($Z$41-O2596)/365))</f>
        <v/>
      </c>
    </row>
    <row r="2597" customFormat="false" ht="15" hidden="false" customHeight="false" outlineLevel="0" collapsed="false">
      <c r="A2597" s="1" t="n">
        <v>2601</v>
      </c>
      <c r="B2597" s="28" t="n">
        <v>1794</v>
      </c>
      <c r="C2597" s="29"/>
      <c r="D2597" s="77"/>
      <c r="E2597" s="31"/>
      <c r="F2597" s="31"/>
      <c r="G2597" s="31"/>
      <c r="H2597" s="31"/>
      <c r="I2597" s="32"/>
      <c r="J2597" s="4"/>
      <c r="K2597" s="46"/>
      <c r="L2597" s="34" t="str">
        <f aca="false">IF(ISBLANK(K2597),"a","b")</f>
        <v>a</v>
      </c>
      <c r="M2597" s="34" t="str">
        <f aca="false">IF(ISBLANK(B2597),"",IF(L2597="b",K2597,IF(L2597="a","")))</f>
        <v/>
      </c>
      <c r="N2597" s="35" t="n">
        <f aca="false">IF(ISBLANK(B2597),"",IF( ISBLANK(K2597), , IF( ISBLANK(O2597), 1,) ))</f>
        <v>0</v>
      </c>
      <c r="O2597" s="44"/>
      <c r="P2597" s="37" t="str">
        <f aca="false">IF(ISBLANK(O2597),"a","b")</f>
        <v>a</v>
      </c>
      <c r="Q2597" s="34" t="str">
        <f aca="false">IF(ISBLANK(B2597),"",IF(P2597="b",O2597,IF(P2597="a","")))</f>
        <v/>
      </c>
      <c r="R2597" s="35" t="n">
        <f aca="false">IF(ISBLANK(B2597),"",IF( ISBLANK(O2597), , 1))</f>
        <v>0</v>
      </c>
      <c r="S2597" s="38" t="str">
        <f aca="true">IF(ISBLANK(B2597),"",IF( ISBLANK(K2597), "" , IF( ISBLANK(O2597), (TODAY()-K2597)/365, (O2597-K2597)/365)) )</f>
        <v/>
      </c>
      <c r="T2597" s="38" t="str">
        <f aca="false">IF(ISBLANK(B2597),"",IF( ISBLANK(K2597), "" , IF( ISBLANK(O2597), ($Z$41-K2597)/365, (O2597-K2597)/365)) )</f>
        <v/>
      </c>
      <c r="U2597" s="38" t="str">
        <f aca="true">IF(ISBLANK(B2597),"",IF( ISBLANK(O2597), "", (TODAY()-O2597)/365))</f>
        <v/>
      </c>
      <c r="V2597" s="38" t="str">
        <f aca="false">IF(ISBLANK(B2597),"",IF( ISBLANK(O2597), "", ($Z$41-O2597)/365))</f>
        <v/>
      </c>
    </row>
    <row r="2598" customFormat="false" ht="15" hidden="false" customHeight="false" outlineLevel="0" collapsed="false">
      <c r="A2598" s="1" t="n">
        <v>2602</v>
      </c>
      <c r="B2598" s="28" t="n">
        <v>1795</v>
      </c>
      <c r="C2598" s="29"/>
      <c r="D2598" s="77"/>
      <c r="E2598" s="31"/>
      <c r="F2598" s="31"/>
      <c r="G2598" s="31"/>
      <c r="H2598" s="31"/>
      <c r="I2598" s="32"/>
      <c r="J2598" s="4"/>
      <c r="K2598" s="46"/>
      <c r="L2598" s="34" t="str">
        <f aca="false">IF(ISBLANK(K2598),"a","b")</f>
        <v>a</v>
      </c>
      <c r="M2598" s="34" t="str">
        <f aca="false">IF(ISBLANK(B2598),"",IF(L2598="b",K2598,IF(L2598="a","")))</f>
        <v/>
      </c>
      <c r="N2598" s="35" t="n">
        <f aca="false">IF(ISBLANK(B2598),"",IF( ISBLANK(K2598), , IF( ISBLANK(O2598), 1,) ))</f>
        <v>0</v>
      </c>
      <c r="O2598" s="44"/>
      <c r="P2598" s="37" t="str">
        <f aca="false">IF(ISBLANK(O2598),"a","b")</f>
        <v>a</v>
      </c>
      <c r="Q2598" s="34" t="str">
        <f aca="false">IF(ISBLANK(B2598),"",IF(P2598="b",O2598,IF(P2598="a","")))</f>
        <v/>
      </c>
      <c r="R2598" s="35" t="n">
        <f aca="false">IF(ISBLANK(B2598),"",IF( ISBLANK(O2598), , 1))</f>
        <v>0</v>
      </c>
      <c r="S2598" s="38" t="str">
        <f aca="true">IF(ISBLANK(B2598),"",IF( ISBLANK(K2598), "" , IF( ISBLANK(O2598), (TODAY()-K2598)/365, (O2598-K2598)/365)) )</f>
        <v/>
      </c>
      <c r="T2598" s="38" t="str">
        <f aca="false">IF(ISBLANK(B2598),"",IF( ISBLANK(K2598), "" , IF( ISBLANK(O2598), ($Z$41-K2598)/365, (O2598-K2598)/365)) )</f>
        <v/>
      </c>
      <c r="U2598" s="38" t="str">
        <f aca="true">IF(ISBLANK(B2598),"",IF( ISBLANK(O2598), "", (TODAY()-O2598)/365))</f>
        <v/>
      </c>
      <c r="V2598" s="38" t="str">
        <f aca="false">IF(ISBLANK(B2598),"",IF( ISBLANK(O2598), "", ($Z$41-O2598)/365))</f>
        <v/>
      </c>
    </row>
    <row r="2599" customFormat="false" ht="15" hidden="false" customHeight="false" outlineLevel="0" collapsed="false">
      <c r="A2599" s="1" t="n">
        <v>2603</v>
      </c>
      <c r="B2599" s="28" t="n">
        <v>1796</v>
      </c>
      <c r="C2599" s="29"/>
      <c r="D2599" s="77"/>
      <c r="E2599" s="31"/>
      <c r="F2599" s="31"/>
      <c r="G2599" s="31"/>
      <c r="H2599" s="31"/>
      <c r="I2599" s="32"/>
      <c r="J2599" s="4"/>
      <c r="K2599" s="46"/>
      <c r="L2599" s="34" t="str">
        <f aca="false">IF(ISBLANK(K2599),"a","b")</f>
        <v>a</v>
      </c>
      <c r="M2599" s="34" t="str">
        <f aca="false">IF(ISBLANK(B2599),"",IF(L2599="b",K2599,IF(L2599="a","")))</f>
        <v/>
      </c>
      <c r="N2599" s="35" t="n">
        <f aca="false">IF(ISBLANK(B2599),"",IF( ISBLANK(K2599), , IF( ISBLANK(O2599), 1,) ))</f>
        <v>0</v>
      </c>
      <c r="O2599" s="44"/>
      <c r="P2599" s="37" t="str">
        <f aca="false">IF(ISBLANK(O2599),"a","b")</f>
        <v>a</v>
      </c>
      <c r="Q2599" s="34" t="str">
        <f aca="false">IF(ISBLANK(B2599),"",IF(P2599="b",O2599,IF(P2599="a","")))</f>
        <v/>
      </c>
      <c r="R2599" s="35" t="n">
        <f aca="false">IF(ISBLANK(B2599),"",IF( ISBLANK(O2599), , 1))</f>
        <v>0</v>
      </c>
      <c r="S2599" s="38" t="str">
        <f aca="true">IF(ISBLANK(B2599),"",IF( ISBLANK(K2599), "" , IF( ISBLANK(O2599), (TODAY()-K2599)/365, (O2599-K2599)/365)) )</f>
        <v/>
      </c>
      <c r="T2599" s="38" t="str">
        <f aca="false">IF(ISBLANK(B2599),"",IF( ISBLANK(K2599), "" , IF( ISBLANK(O2599), ($Z$41-K2599)/365, (O2599-K2599)/365)) )</f>
        <v/>
      </c>
      <c r="U2599" s="38" t="str">
        <f aca="true">IF(ISBLANK(B2599),"",IF( ISBLANK(O2599), "", (TODAY()-O2599)/365))</f>
        <v/>
      </c>
      <c r="V2599" s="38" t="str">
        <f aca="false">IF(ISBLANK(B2599),"",IF( ISBLANK(O2599), "", ($Z$41-O2599)/365))</f>
        <v/>
      </c>
    </row>
    <row r="2600" customFormat="false" ht="15" hidden="false" customHeight="false" outlineLevel="0" collapsed="false">
      <c r="A2600" s="1" t="n">
        <v>2604</v>
      </c>
      <c r="B2600" s="28" t="n">
        <v>1797</v>
      </c>
      <c r="C2600" s="29"/>
      <c r="D2600" s="77"/>
      <c r="E2600" s="31"/>
      <c r="F2600" s="31"/>
      <c r="G2600" s="31"/>
      <c r="H2600" s="31"/>
      <c r="I2600" s="32"/>
      <c r="J2600" s="4"/>
      <c r="K2600" s="46"/>
      <c r="L2600" s="34" t="str">
        <f aca="false">IF(ISBLANK(K2600),"a","b")</f>
        <v>a</v>
      </c>
      <c r="M2600" s="34" t="str">
        <f aca="false">IF(ISBLANK(B2600),"",IF(L2600="b",K2600,IF(L2600="a","")))</f>
        <v/>
      </c>
      <c r="N2600" s="35" t="n">
        <f aca="false">IF(ISBLANK(B2600),"",IF( ISBLANK(K2600), , IF( ISBLANK(O2600), 1,) ))</f>
        <v>0</v>
      </c>
      <c r="O2600" s="44"/>
      <c r="P2600" s="37" t="str">
        <f aca="false">IF(ISBLANK(O2600),"a","b")</f>
        <v>a</v>
      </c>
      <c r="Q2600" s="34" t="str">
        <f aca="false">IF(ISBLANK(B2600),"",IF(P2600="b",O2600,IF(P2600="a","")))</f>
        <v/>
      </c>
      <c r="R2600" s="35" t="n">
        <f aca="false">IF(ISBLANK(B2600),"",IF( ISBLANK(O2600), , 1))</f>
        <v>0</v>
      </c>
      <c r="S2600" s="38" t="str">
        <f aca="true">IF(ISBLANK(B2600),"",IF( ISBLANK(K2600), "" , IF( ISBLANK(O2600), (TODAY()-K2600)/365, (O2600-K2600)/365)) )</f>
        <v/>
      </c>
      <c r="T2600" s="38" t="str">
        <f aca="false">IF(ISBLANK(B2600),"",IF( ISBLANK(K2600), "" , IF( ISBLANK(O2600), ($Z$41-K2600)/365, (O2600-K2600)/365)) )</f>
        <v/>
      </c>
      <c r="U2600" s="38" t="str">
        <f aca="true">IF(ISBLANK(B2600),"",IF( ISBLANK(O2600), "", (TODAY()-O2600)/365))</f>
        <v/>
      </c>
      <c r="V2600" s="38" t="str">
        <f aca="false">IF(ISBLANK(B2600),"",IF( ISBLANK(O2600), "", ($Z$41-O2600)/365))</f>
        <v/>
      </c>
    </row>
    <row r="2601" customFormat="false" ht="15" hidden="false" customHeight="false" outlineLevel="0" collapsed="false">
      <c r="A2601" s="1" t="n">
        <v>2605</v>
      </c>
      <c r="B2601" s="28" t="n">
        <v>1798</v>
      </c>
      <c r="C2601" s="29"/>
      <c r="D2601" s="77"/>
      <c r="E2601" s="31"/>
      <c r="F2601" s="31"/>
      <c r="G2601" s="31"/>
      <c r="H2601" s="31"/>
      <c r="I2601" s="32"/>
      <c r="J2601" s="4"/>
      <c r="K2601" s="46"/>
      <c r="L2601" s="34" t="str">
        <f aca="false">IF(ISBLANK(K2601),"a","b")</f>
        <v>a</v>
      </c>
      <c r="M2601" s="34" t="str">
        <f aca="false">IF(ISBLANK(B2601),"",IF(L2601="b",K2601,IF(L2601="a","")))</f>
        <v/>
      </c>
      <c r="N2601" s="35" t="n">
        <f aca="false">IF(ISBLANK(B2601),"",IF( ISBLANK(K2601), , IF( ISBLANK(O2601), 1,) ))</f>
        <v>0</v>
      </c>
      <c r="O2601" s="44"/>
      <c r="P2601" s="37" t="str">
        <f aca="false">IF(ISBLANK(O2601),"a","b")</f>
        <v>a</v>
      </c>
      <c r="Q2601" s="34" t="str">
        <f aca="false">IF(ISBLANK(B2601),"",IF(P2601="b",O2601,IF(P2601="a","")))</f>
        <v/>
      </c>
      <c r="R2601" s="35" t="n">
        <f aca="false">IF(ISBLANK(B2601),"",IF( ISBLANK(O2601), , 1))</f>
        <v>0</v>
      </c>
      <c r="S2601" s="38" t="str">
        <f aca="true">IF(ISBLANK(B2601),"",IF( ISBLANK(K2601), "" , IF( ISBLANK(O2601), (TODAY()-K2601)/365, (O2601-K2601)/365)) )</f>
        <v/>
      </c>
      <c r="T2601" s="38" t="str">
        <f aca="false">IF(ISBLANK(B2601),"",IF( ISBLANK(K2601), "" , IF( ISBLANK(O2601), ($Z$41-K2601)/365, (O2601-K2601)/365)) )</f>
        <v/>
      </c>
      <c r="U2601" s="38" t="str">
        <f aca="true">IF(ISBLANK(B2601),"",IF( ISBLANK(O2601), "", (TODAY()-O2601)/365))</f>
        <v/>
      </c>
      <c r="V2601" s="38" t="str">
        <f aca="false">IF(ISBLANK(B2601),"",IF( ISBLANK(O2601), "", ($Z$41-O2601)/365))</f>
        <v/>
      </c>
    </row>
    <row r="2602" customFormat="false" ht="15" hidden="false" customHeight="false" outlineLevel="0" collapsed="false">
      <c r="A2602" s="1" t="n">
        <v>2606</v>
      </c>
      <c r="B2602" s="28" t="n">
        <v>1799</v>
      </c>
      <c r="C2602" s="29"/>
      <c r="D2602" s="77"/>
      <c r="E2602" s="31"/>
      <c r="F2602" s="31"/>
      <c r="G2602" s="31"/>
      <c r="H2602" s="31"/>
      <c r="I2602" s="32"/>
      <c r="J2602" s="4"/>
      <c r="K2602" s="46"/>
      <c r="L2602" s="34" t="str">
        <f aca="false">IF(ISBLANK(K2602),"a","b")</f>
        <v>a</v>
      </c>
      <c r="M2602" s="34" t="str">
        <f aca="false">IF(ISBLANK(B2602),"",IF(L2602="b",K2602,IF(L2602="a","")))</f>
        <v/>
      </c>
      <c r="N2602" s="35" t="n">
        <f aca="false">IF(ISBLANK(B2602),"",IF( ISBLANK(K2602), , IF( ISBLANK(O2602), 1,) ))</f>
        <v>0</v>
      </c>
      <c r="O2602" s="44"/>
      <c r="P2602" s="37" t="str">
        <f aca="false">IF(ISBLANK(O2602),"a","b")</f>
        <v>a</v>
      </c>
      <c r="Q2602" s="34" t="str">
        <f aca="false">IF(ISBLANK(B2602),"",IF(P2602="b",O2602,IF(P2602="a","")))</f>
        <v/>
      </c>
      <c r="R2602" s="35" t="n">
        <f aca="false">IF(ISBLANK(B2602),"",IF( ISBLANK(O2602), , 1))</f>
        <v>0</v>
      </c>
      <c r="S2602" s="38" t="str">
        <f aca="true">IF(ISBLANK(B2602),"",IF( ISBLANK(K2602), "" , IF( ISBLANK(O2602), (TODAY()-K2602)/365, (O2602-K2602)/365)) )</f>
        <v/>
      </c>
      <c r="T2602" s="38" t="str">
        <f aca="false">IF(ISBLANK(B2602),"",IF( ISBLANK(K2602), "" , IF( ISBLANK(O2602), ($Z$41-K2602)/365, (O2602-K2602)/365)) )</f>
        <v/>
      </c>
      <c r="U2602" s="38" t="str">
        <f aca="true">IF(ISBLANK(B2602),"",IF( ISBLANK(O2602), "", (TODAY()-O2602)/365))</f>
        <v/>
      </c>
      <c r="V2602" s="38" t="str">
        <f aca="false">IF(ISBLANK(B2602),"",IF( ISBLANK(O2602), "", ($Z$41-O2602)/365))</f>
        <v/>
      </c>
    </row>
    <row r="2603" customFormat="false" ht="15" hidden="false" customHeight="false" outlineLevel="0" collapsed="false">
      <c r="A2603" s="1" t="n">
        <v>2607</v>
      </c>
      <c r="B2603" s="28" t="n">
        <v>1800</v>
      </c>
      <c r="C2603" s="29"/>
      <c r="D2603" s="77"/>
      <c r="E2603" s="31"/>
      <c r="F2603" s="31"/>
      <c r="G2603" s="31"/>
      <c r="H2603" s="31"/>
      <c r="I2603" s="32"/>
      <c r="J2603" s="4"/>
      <c r="K2603" s="46"/>
      <c r="L2603" s="34" t="str">
        <f aca="false">IF(ISBLANK(K2603),"a","b")</f>
        <v>a</v>
      </c>
      <c r="M2603" s="34" t="str">
        <f aca="false">IF(ISBLANK(B2603),"",IF(L2603="b",K2603,IF(L2603="a","")))</f>
        <v/>
      </c>
      <c r="N2603" s="35" t="n">
        <f aca="false">IF(ISBLANK(B2603),"",IF( ISBLANK(K2603), , IF( ISBLANK(O2603), 1,) ))</f>
        <v>0</v>
      </c>
      <c r="O2603" s="44"/>
      <c r="P2603" s="37" t="str">
        <f aca="false">IF(ISBLANK(O2603),"a","b")</f>
        <v>a</v>
      </c>
      <c r="Q2603" s="34" t="str">
        <f aca="false">IF(ISBLANK(B2603),"",IF(P2603="b",O2603,IF(P2603="a","")))</f>
        <v/>
      </c>
      <c r="R2603" s="35" t="n">
        <f aca="false">IF(ISBLANK(B2603),"",IF( ISBLANK(O2603), , 1))</f>
        <v>0</v>
      </c>
      <c r="S2603" s="38" t="str">
        <f aca="true">IF(ISBLANK(B2603),"",IF( ISBLANK(K2603), "" , IF( ISBLANK(O2603), (TODAY()-K2603)/365, (O2603-K2603)/365)) )</f>
        <v/>
      </c>
      <c r="T2603" s="38" t="str">
        <f aca="false">IF(ISBLANK(B2603),"",IF( ISBLANK(K2603), "" , IF( ISBLANK(O2603), ($Z$41-K2603)/365, (O2603-K2603)/365)) )</f>
        <v/>
      </c>
      <c r="U2603" s="38" t="str">
        <f aca="true">IF(ISBLANK(B2603),"",IF( ISBLANK(O2603), "", (TODAY()-O2603)/365))</f>
        <v/>
      </c>
      <c r="V2603" s="38" t="str">
        <f aca="false">IF(ISBLANK(B2603),"",IF( ISBLANK(O2603), "", ($Z$41-O2603)/365))</f>
        <v/>
      </c>
    </row>
    <row r="2604" customFormat="false" ht="15" hidden="false" customHeight="false" outlineLevel="0" collapsed="false">
      <c r="A2604" s="1" t="n">
        <v>2608</v>
      </c>
      <c r="B2604" s="28" t="n">
        <v>1801</v>
      </c>
      <c r="C2604" s="29"/>
      <c r="D2604" s="77"/>
      <c r="E2604" s="31"/>
      <c r="F2604" s="31"/>
      <c r="G2604" s="31"/>
      <c r="H2604" s="31"/>
      <c r="I2604" s="32"/>
      <c r="J2604" s="4"/>
      <c r="K2604" s="46"/>
      <c r="L2604" s="34" t="str">
        <f aca="false">IF(ISBLANK(K2604),"a","b")</f>
        <v>a</v>
      </c>
      <c r="M2604" s="34" t="str">
        <f aca="false">IF(ISBLANK(B2604),"",IF(L2604="b",K2604,IF(L2604="a","")))</f>
        <v/>
      </c>
      <c r="N2604" s="35" t="n">
        <f aca="false">IF(ISBLANK(B2604),"",IF( ISBLANK(K2604), , IF( ISBLANK(O2604), 1,) ))</f>
        <v>0</v>
      </c>
      <c r="O2604" s="44"/>
      <c r="P2604" s="37" t="str">
        <f aca="false">IF(ISBLANK(O2604),"a","b")</f>
        <v>a</v>
      </c>
      <c r="Q2604" s="34" t="str">
        <f aca="false">IF(ISBLANK(B2604),"",IF(P2604="b",O2604,IF(P2604="a","")))</f>
        <v/>
      </c>
      <c r="R2604" s="35" t="n">
        <f aca="false">IF(ISBLANK(B2604),"",IF( ISBLANK(O2604), , 1))</f>
        <v>0</v>
      </c>
      <c r="S2604" s="38" t="str">
        <f aca="true">IF(ISBLANK(B2604),"",IF( ISBLANK(K2604), "" , IF( ISBLANK(O2604), (TODAY()-K2604)/365, (O2604-K2604)/365)) )</f>
        <v/>
      </c>
      <c r="T2604" s="38" t="str">
        <f aca="false">IF(ISBLANK(B2604),"",IF( ISBLANK(K2604), "" , IF( ISBLANK(O2604), ($Z$41-K2604)/365, (O2604-K2604)/365)) )</f>
        <v/>
      </c>
      <c r="U2604" s="38" t="str">
        <f aca="true">IF(ISBLANK(B2604),"",IF( ISBLANK(O2604), "", (TODAY()-O2604)/365))</f>
        <v/>
      </c>
      <c r="V2604" s="38" t="str">
        <f aca="false">IF(ISBLANK(B2604),"",IF( ISBLANK(O2604), "", ($Z$41-O2604)/365))</f>
        <v/>
      </c>
    </row>
    <row r="2605" customFormat="false" ht="15" hidden="false" customHeight="false" outlineLevel="0" collapsed="false">
      <c r="A2605" s="1" t="n">
        <v>2609</v>
      </c>
      <c r="B2605" s="28" t="n">
        <v>1802</v>
      </c>
      <c r="C2605" s="29"/>
      <c r="D2605" s="77"/>
      <c r="E2605" s="31"/>
      <c r="F2605" s="31"/>
      <c r="G2605" s="31"/>
      <c r="H2605" s="31"/>
      <c r="I2605" s="32"/>
      <c r="J2605" s="4"/>
      <c r="K2605" s="46"/>
      <c r="L2605" s="34" t="str">
        <f aca="false">IF(ISBLANK(K2605),"a","b")</f>
        <v>a</v>
      </c>
      <c r="M2605" s="34" t="str">
        <f aca="false">IF(ISBLANK(B2605),"",IF(L2605="b",K2605,IF(L2605="a","")))</f>
        <v/>
      </c>
      <c r="N2605" s="35" t="n">
        <f aca="false">IF(ISBLANK(B2605),"",IF( ISBLANK(K2605), , IF( ISBLANK(O2605), 1,) ))</f>
        <v>0</v>
      </c>
      <c r="O2605" s="44"/>
      <c r="P2605" s="37" t="str">
        <f aca="false">IF(ISBLANK(O2605),"a","b")</f>
        <v>a</v>
      </c>
      <c r="Q2605" s="34" t="str">
        <f aca="false">IF(ISBLANK(B2605),"",IF(P2605="b",O2605,IF(P2605="a","")))</f>
        <v/>
      </c>
      <c r="R2605" s="35" t="n">
        <f aca="false">IF(ISBLANK(B2605),"",IF( ISBLANK(O2605), , 1))</f>
        <v>0</v>
      </c>
      <c r="S2605" s="38" t="str">
        <f aca="true">IF(ISBLANK(B2605),"",IF( ISBLANK(K2605), "" , IF( ISBLANK(O2605), (TODAY()-K2605)/365, (O2605-K2605)/365)) )</f>
        <v/>
      </c>
      <c r="T2605" s="38" t="str">
        <f aca="false">IF(ISBLANK(B2605),"",IF( ISBLANK(K2605), "" , IF( ISBLANK(O2605), ($Z$41-K2605)/365, (O2605-K2605)/365)) )</f>
        <v/>
      </c>
      <c r="U2605" s="38" t="str">
        <f aca="true">IF(ISBLANK(B2605),"",IF( ISBLANK(O2605), "", (TODAY()-O2605)/365))</f>
        <v/>
      </c>
      <c r="V2605" s="38" t="str">
        <f aca="false">IF(ISBLANK(B2605),"",IF( ISBLANK(O2605), "", ($Z$41-O2605)/365))</f>
        <v/>
      </c>
    </row>
    <row r="2606" customFormat="false" ht="15" hidden="false" customHeight="false" outlineLevel="0" collapsed="false">
      <c r="A2606" s="1" t="n">
        <v>2610</v>
      </c>
      <c r="B2606" s="28" t="n">
        <v>1803</v>
      </c>
      <c r="C2606" s="29"/>
      <c r="D2606" s="77"/>
      <c r="E2606" s="31"/>
      <c r="F2606" s="31"/>
      <c r="G2606" s="31"/>
      <c r="H2606" s="31"/>
      <c r="I2606" s="32"/>
      <c r="J2606" s="4"/>
      <c r="K2606" s="46"/>
      <c r="L2606" s="34" t="str">
        <f aca="false">IF(ISBLANK(K2606),"a","b")</f>
        <v>a</v>
      </c>
      <c r="M2606" s="34" t="str">
        <f aca="false">IF(ISBLANK(B2606),"",IF(L2606="b",K2606,IF(L2606="a","")))</f>
        <v/>
      </c>
      <c r="N2606" s="35" t="n">
        <f aca="false">IF(ISBLANK(B2606),"",IF( ISBLANK(K2606), , IF( ISBLANK(O2606), 1,) ))</f>
        <v>0</v>
      </c>
      <c r="O2606" s="44"/>
      <c r="P2606" s="37" t="str">
        <f aca="false">IF(ISBLANK(O2606),"a","b")</f>
        <v>a</v>
      </c>
      <c r="Q2606" s="34" t="str">
        <f aca="false">IF(ISBLANK(B2606),"",IF(P2606="b",O2606,IF(P2606="a","")))</f>
        <v/>
      </c>
      <c r="R2606" s="35" t="n">
        <f aca="false">IF(ISBLANK(B2606),"",IF( ISBLANK(O2606), , 1))</f>
        <v>0</v>
      </c>
      <c r="S2606" s="38" t="str">
        <f aca="true">IF(ISBLANK(B2606),"",IF( ISBLANK(K2606), "" , IF( ISBLANK(O2606), (TODAY()-K2606)/365, (O2606-K2606)/365)) )</f>
        <v/>
      </c>
      <c r="T2606" s="38" t="str">
        <f aca="false">IF(ISBLANK(B2606),"",IF( ISBLANK(K2606), "" , IF( ISBLANK(O2606), ($Z$41-K2606)/365, (O2606-K2606)/365)) )</f>
        <v/>
      </c>
      <c r="U2606" s="38" t="str">
        <f aca="true">IF(ISBLANK(B2606),"",IF( ISBLANK(O2606), "", (TODAY()-O2606)/365))</f>
        <v/>
      </c>
      <c r="V2606" s="38" t="str">
        <f aca="false">IF(ISBLANK(B2606),"",IF( ISBLANK(O2606), "", ($Z$41-O2606)/365))</f>
        <v/>
      </c>
    </row>
    <row r="2607" customFormat="false" ht="15" hidden="false" customHeight="false" outlineLevel="0" collapsed="false">
      <c r="A2607" s="1" t="n">
        <v>2611</v>
      </c>
      <c r="B2607" s="28" t="n">
        <v>1804</v>
      </c>
      <c r="C2607" s="29"/>
      <c r="D2607" s="77"/>
      <c r="E2607" s="31"/>
      <c r="F2607" s="31"/>
      <c r="G2607" s="31"/>
      <c r="H2607" s="31"/>
      <c r="I2607" s="32"/>
      <c r="J2607" s="4"/>
      <c r="K2607" s="46"/>
      <c r="L2607" s="34" t="str">
        <f aca="false">IF(ISBLANK(K2607),"a","b")</f>
        <v>a</v>
      </c>
      <c r="M2607" s="34" t="str">
        <f aca="false">IF(ISBLANK(B2607),"",IF(L2607="b",K2607,IF(L2607="a","")))</f>
        <v/>
      </c>
      <c r="N2607" s="35" t="n">
        <f aca="false">IF(ISBLANK(B2607),"",IF( ISBLANK(K2607), , IF( ISBLANK(O2607), 1,) ))</f>
        <v>0</v>
      </c>
      <c r="O2607" s="44"/>
      <c r="P2607" s="37" t="str">
        <f aca="false">IF(ISBLANK(O2607),"a","b")</f>
        <v>a</v>
      </c>
      <c r="Q2607" s="34" t="str">
        <f aca="false">IF(ISBLANK(B2607),"",IF(P2607="b",O2607,IF(P2607="a","")))</f>
        <v/>
      </c>
      <c r="R2607" s="35" t="n">
        <f aca="false">IF(ISBLANK(B2607),"",IF( ISBLANK(O2607), , 1))</f>
        <v>0</v>
      </c>
      <c r="S2607" s="38" t="str">
        <f aca="true">IF(ISBLANK(B2607),"",IF( ISBLANK(K2607), "" , IF( ISBLANK(O2607), (TODAY()-K2607)/365, (O2607-K2607)/365)) )</f>
        <v/>
      </c>
      <c r="T2607" s="38" t="str">
        <f aca="false">IF(ISBLANK(B2607),"",IF( ISBLANK(K2607), "" , IF( ISBLANK(O2607), ($Z$41-K2607)/365, (O2607-K2607)/365)) )</f>
        <v/>
      </c>
      <c r="U2607" s="38" t="str">
        <f aca="true">IF(ISBLANK(B2607),"",IF( ISBLANK(O2607), "", (TODAY()-O2607)/365))</f>
        <v/>
      </c>
      <c r="V2607" s="38" t="str">
        <f aca="false">IF(ISBLANK(B2607),"",IF( ISBLANK(O2607), "", ($Z$41-O2607)/365))</f>
        <v/>
      </c>
    </row>
    <row r="2608" customFormat="false" ht="15" hidden="false" customHeight="false" outlineLevel="0" collapsed="false">
      <c r="A2608" s="1" t="n">
        <v>2612</v>
      </c>
      <c r="B2608" s="28" t="n">
        <v>1805</v>
      </c>
      <c r="C2608" s="29"/>
      <c r="D2608" s="77"/>
      <c r="E2608" s="31"/>
      <c r="F2608" s="31"/>
      <c r="G2608" s="31"/>
      <c r="H2608" s="31"/>
      <c r="I2608" s="32"/>
      <c r="J2608" s="4"/>
      <c r="K2608" s="46"/>
      <c r="L2608" s="34" t="str">
        <f aca="false">IF(ISBLANK(K2608),"a","b")</f>
        <v>a</v>
      </c>
      <c r="M2608" s="34" t="str">
        <f aca="false">IF(ISBLANK(B2608),"",IF(L2608="b",K2608,IF(L2608="a","")))</f>
        <v/>
      </c>
      <c r="N2608" s="35" t="n">
        <f aca="false">IF(ISBLANK(B2608),"",IF( ISBLANK(K2608), , IF( ISBLANK(O2608), 1,) ))</f>
        <v>0</v>
      </c>
      <c r="O2608" s="44"/>
      <c r="P2608" s="37" t="str">
        <f aca="false">IF(ISBLANK(O2608),"a","b")</f>
        <v>a</v>
      </c>
      <c r="Q2608" s="34" t="str">
        <f aca="false">IF(ISBLANK(B2608),"",IF(P2608="b",O2608,IF(P2608="a","")))</f>
        <v/>
      </c>
      <c r="R2608" s="35" t="n">
        <f aca="false">IF(ISBLANK(B2608),"",IF( ISBLANK(O2608), , 1))</f>
        <v>0</v>
      </c>
      <c r="S2608" s="38" t="str">
        <f aca="true">IF(ISBLANK(B2608),"",IF( ISBLANK(K2608), "" , IF( ISBLANK(O2608), (TODAY()-K2608)/365, (O2608-K2608)/365)) )</f>
        <v/>
      </c>
      <c r="T2608" s="38" t="str">
        <f aca="false">IF(ISBLANK(B2608),"",IF( ISBLANK(K2608), "" , IF( ISBLANK(O2608), ($Z$41-K2608)/365, (O2608-K2608)/365)) )</f>
        <v/>
      </c>
      <c r="U2608" s="38" t="str">
        <f aca="true">IF(ISBLANK(B2608),"",IF( ISBLANK(O2608), "", (TODAY()-O2608)/365))</f>
        <v/>
      </c>
      <c r="V2608" s="38" t="str">
        <f aca="false">IF(ISBLANK(B2608),"",IF( ISBLANK(O2608), "", ($Z$41-O2608)/365))</f>
        <v/>
      </c>
    </row>
    <row r="2609" customFormat="false" ht="15" hidden="false" customHeight="false" outlineLevel="0" collapsed="false">
      <c r="A2609" s="1" t="n">
        <v>2613</v>
      </c>
      <c r="B2609" s="28" t="n">
        <v>1806</v>
      </c>
      <c r="C2609" s="29"/>
      <c r="D2609" s="77"/>
      <c r="E2609" s="31"/>
      <c r="F2609" s="31"/>
      <c r="G2609" s="31"/>
      <c r="H2609" s="31"/>
      <c r="I2609" s="32"/>
      <c r="J2609" s="4"/>
      <c r="K2609" s="46"/>
      <c r="L2609" s="34" t="str">
        <f aca="false">IF(ISBLANK(K2609),"a","b")</f>
        <v>a</v>
      </c>
      <c r="M2609" s="34" t="str">
        <f aca="false">IF(ISBLANK(B2609),"",IF(L2609="b",K2609,IF(L2609="a","")))</f>
        <v/>
      </c>
      <c r="N2609" s="35" t="n">
        <f aca="false">IF(ISBLANK(B2609),"",IF( ISBLANK(K2609), , IF( ISBLANK(O2609), 1,) ))</f>
        <v>0</v>
      </c>
      <c r="O2609" s="44"/>
      <c r="P2609" s="37" t="str">
        <f aca="false">IF(ISBLANK(O2609),"a","b")</f>
        <v>a</v>
      </c>
      <c r="Q2609" s="34" t="str">
        <f aca="false">IF(ISBLANK(B2609),"",IF(P2609="b",O2609,IF(P2609="a","")))</f>
        <v/>
      </c>
      <c r="R2609" s="35" t="n">
        <f aca="false">IF(ISBLANK(B2609),"",IF( ISBLANK(O2609), , 1))</f>
        <v>0</v>
      </c>
      <c r="S2609" s="38" t="str">
        <f aca="true">IF(ISBLANK(B2609),"",IF( ISBLANK(K2609), "" , IF( ISBLANK(O2609), (TODAY()-K2609)/365, (O2609-K2609)/365)) )</f>
        <v/>
      </c>
      <c r="T2609" s="38" t="str">
        <f aca="false">IF(ISBLANK(B2609),"",IF( ISBLANK(K2609), "" , IF( ISBLANK(O2609), ($Z$41-K2609)/365, (O2609-K2609)/365)) )</f>
        <v/>
      </c>
      <c r="U2609" s="38" t="str">
        <f aca="true">IF(ISBLANK(B2609),"",IF( ISBLANK(O2609), "", (TODAY()-O2609)/365))</f>
        <v/>
      </c>
      <c r="V2609" s="38" t="str">
        <f aca="false">IF(ISBLANK(B2609),"",IF( ISBLANK(O2609), "", ($Z$41-O2609)/365))</f>
        <v/>
      </c>
    </row>
    <row r="2610" customFormat="false" ht="15" hidden="false" customHeight="false" outlineLevel="0" collapsed="false">
      <c r="A2610" s="1" t="n">
        <v>2614</v>
      </c>
      <c r="B2610" s="28" t="n">
        <v>1807</v>
      </c>
      <c r="C2610" s="29"/>
      <c r="D2610" s="77"/>
      <c r="E2610" s="31"/>
      <c r="F2610" s="31"/>
      <c r="G2610" s="31"/>
      <c r="H2610" s="31"/>
      <c r="I2610" s="32"/>
      <c r="J2610" s="4"/>
      <c r="K2610" s="46"/>
      <c r="L2610" s="34" t="str">
        <f aca="false">IF(ISBLANK(K2610),"a","b")</f>
        <v>a</v>
      </c>
      <c r="M2610" s="34" t="str">
        <f aca="false">IF(ISBLANK(B2610),"",IF(L2610="b",K2610,IF(L2610="a","")))</f>
        <v/>
      </c>
      <c r="N2610" s="35" t="n">
        <f aca="false">IF(ISBLANK(B2610),"",IF( ISBLANK(K2610), , IF( ISBLANK(O2610), 1,) ))</f>
        <v>0</v>
      </c>
      <c r="O2610" s="44"/>
      <c r="P2610" s="37" t="str">
        <f aca="false">IF(ISBLANK(O2610),"a","b")</f>
        <v>a</v>
      </c>
      <c r="Q2610" s="34" t="str">
        <f aca="false">IF(ISBLANK(B2610),"",IF(P2610="b",O2610,IF(P2610="a","")))</f>
        <v/>
      </c>
      <c r="R2610" s="35" t="n">
        <f aca="false">IF(ISBLANK(B2610),"",IF( ISBLANK(O2610), , 1))</f>
        <v>0</v>
      </c>
      <c r="S2610" s="38" t="str">
        <f aca="true">IF(ISBLANK(B2610),"",IF( ISBLANK(K2610), "" , IF( ISBLANK(O2610), (TODAY()-K2610)/365, (O2610-K2610)/365)) )</f>
        <v/>
      </c>
      <c r="T2610" s="38" t="str">
        <f aca="false">IF(ISBLANK(B2610),"",IF( ISBLANK(K2610), "" , IF( ISBLANK(O2610), ($Z$41-K2610)/365, (O2610-K2610)/365)) )</f>
        <v/>
      </c>
      <c r="U2610" s="38" t="str">
        <f aca="true">IF(ISBLANK(B2610),"",IF( ISBLANK(O2610), "", (TODAY()-O2610)/365))</f>
        <v/>
      </c>
      <c r="V2610" s="38" t="str">
        <f aca="false">IF(ISBLANK(B2610),"",IF( ISBLANK(O2610), "", ($Z$41-O2610)/365))</f>
        <v/>
      </c>
    </row>
    <row r="2611" customFormat="false" ht="15" hidden="false" customHeight="false" outlineLevel="0" collapsed="false">
      <c r="A2611" s="1" t="n">
        <v>2615</v>
      </c>
      <c r="B2611" s="28" t="n">
        <v>1808</v>
      </c>
      <c r="C2611" s="29"/>
      <c r="D2611" s="77"/>
      <c r="E2611" s="31"/>
      <c r="F2611" s="31"/>
      <c r="G2611" s="31"/>
      <c r="H2611" s="31"/>
      <c r="I2611" s="32"/>
      <c r="J2611" s="4"/>
      <c r="K2611" s="46"/>
      <c r="L2611" s="34" t="str">
        <f aca="false">IF(ISBLANK(K2611),"a","b")</f>
        <v>a</v>
      </c>
      <c r="M2611" s="34" t="str">
        <f aca="false">IF(ISBLANK(B2611),"",IF(L2611="b",K2611,IF(L2611="a","")))</f>
        <v/>
      </c>
      <c r="N2611" s="35" t="n">
        <f aca="false">IF(ISBLANK(B2611),"",IF( ISBLANK(K2611), , IF( ISBLANK(O2611), 1,) ))</f>
        <v>0</v>
      </c>
      <c r="O2611" s="44"/>
      <c r="P2611" s="37" t="str">
        <f aca="false">IF(ISBLANK(O2611),"a","b")</f>
        <v>a</v>
      </c>
      <c r="Q2611" s="34" t="str">
        <f aca="false">IF(ISBLANK(B2611),"",IF(P2611="b",O2611,IF(P2611="a","")))</f>
        <v/>
      </c>
      <c r="R2611" s="35" t="n">
        <f aca="false">IF(ISBLANK(B2611),"",IF( ISBLANK(O2611), , 1))</f>
        <v>0</v>
      </c>
      <c r="S2611" s="38" t="str">
        <f aca="true">IF(ISBLANK(B2611),"",IF( ISBLANK(K2611), "" , IF( ISBLANK(O2611), (TODAY()-K2611)/365, (O2611-K2611)/365)) )</f>
        <v/>
      </c>
      <c r="T2611" s="38" t="str">
        <f aca="false">IF(ISBLANK(B2611),"",IF( ISBLANK(K2611), "" , IF( ISBLANK(O2611), ($Z$41-K2611)/365, (O2611-K2611)/365)) )</f>
        <v/>
      </c>
      <c r="U2611" s="38" t="str">
        <f aca="true">IF(ISBLANK(B2611),"",IF( ISBLANK(O2611), "", (TODAY()-O2611)/365))</f>
        <v/>
      </c>
      <c r="V2611" s="38" t="str">
        <f aca="false">IF(ISBLANK(B2611),"",IF( ISBLANK(O2611), "", ($Z$41-O2611)/365))</f>
        <v/>
      </c>
    </row>
    <row r="2612" customFormat="false" ht="15" hidden="false" customHeight="false" outlineLevel="0" collapsed="false">
      <c r="A2612" s="1" t="n">
        <v>2616</v>
      </c>
      <c r="B2612" s="28" t="n">
        <v>1809</v>
      </c>
      <c r="C2612" s="29"/>
      <c r="D2612" s="77"/>
      <c r="E2612" s="31"/>
      <c r="F2612" s="31"/>
      <c r="G2612" s="31"/>
      <c r="H2612" s="31"/>
      <c r="I2612" s="32"/>
      <c r="J2612" s="4"/>
      <c r="K2612" s="46"/>
      <c r="L2612" s="34" t="str">
        <f aca="false">IF(ISBLANK(K2612),"a","b")</f>
        <v>a</v>
      </c>
      <c r="M2612" s="34" t="str">
        <f aca="false">IF(ISBLANK(B2612),"",IF(L2612="b",K2612,IF(L2612="a","")))</f>
        <v/>
      </c>
      <c r="N2612" s="35" t="n">
        <f aca="false">IF(ISBLANK(B2612),"",IF( ISBLANK(K2612), , IF( ISBLANK(O2612), 1,) ))</f>
        <v>0</v>
      </c>
      <c r="O2612" s="44"/>
      <c r="P2612" s="37" t="str">
        <f aca="false">IF(ISBLANK(O2612),"a","b")</f>
        <v>a</v>
      </c>
      <c r="Q2612" s="34" t="str">
        <f aca="false">IF(ISBLANK(B2612),"",IF(P2612="b",O2612,IF(P2612="a","")))</f>
        <v/>
      </c>
      <c r="R2612" s="35" t="n">
        <f aca="false">IF(ISBLANK(B2612),"",IF( ISBLANK(O2612), , 1))</f>
        <v>0</v>
      </c>
      <c r="S2612" s="38" t="str">
        <f aca="true">IF(ISBLANK(B2612),"",IF( ISBLANK(K2612), "" , IF( ISBLANK(O2612), (TODAY()-K2612)/365, (O2612-K2612)/365)) )</f>
        <v/>
      </c>
      <c r="T2612" s="38" t="str">
        <f aca="false">IF(ISBLANK(B2612),"",IF( ISBLANK(K2612), "" , IF( ISBLANK(O2612), ($Z$41-K2612)/365, (O2612-K2612)/365)) )</f>
        <v/>
      </c>
      <c r="U2612" s="38" t="str">
        <f aca="true">IF(ISBLANK(B2612),"",IF( ISBLANK(O2612), "", (TODAY()-O2612)/365))</f>
        <v/>
      </c>
      <c r="V2612" s="38" t="str">
        <f aca="false">IF(ISBLANK(B2612),"",IF( ISBLANK(O2612), "", ($Z$41-O2612)/365))</f>
        <v/>
      </c>
    </row>
    <row r="2613" customFormat="false" ht="15" hidden="false" customHeight="false" outlineLevel="0" collapsed="false">
      <c r="A2613" s="1" t="n">
        <v>2617</v>
      </c>
      <c r="B2613" s="28" t="n">
        <v>1810</v>
      </c>
      <c r="C2613" s="29"/>
      <c r="D2613" s="77"/>
      <c r="E2613" s="31"/>
      <c r="F2613" s="31"/>
      <c r="G2613" s="31"/>
      <c r="H2613" s="31"/>
      <c r="I2613" s="32"/>
      <c r="J2613" s="4"/>
      <c r="K2613" s="46"/>
      <c r="L2613" s="34" t="str">
        <f aca="false">IF(ISBLANK(K2613),"a","b")</f>
        <v>a</v>
      </c>
      <c r="M2613" s="34" t="str">
        <f aca="false">IF(ISBLANK(B2613),"",IF(L2613="b",K2613,IF(L2613="a","")))</f>
        <v/>
      </c>
      <c r="N2613" s="35" t="n">
        <f aca="false">IF(ISBLANK(B2613),"",IF( ISBLANK(K2613), , IF( ISBLANK(O2613), 1,) ))</f>
        <v>0</v>
      </c>
      <c r="O2613" s="44"/>
      <c r="P2613" s="37" t="str">
        <f aca="false">IF(ISBLANK(O2613),"a","b")</f>
        <v>a</v>
      </c>
      <c r="Q2613" s="34" t="str">
        <f aca="false">IF(ISBLANK(B2613),"",IF(P2613="b",O2613,IF(P2613="a","")))</f>
        <v/>
      </c>
      <c r="R2613" s="35" t="n">
        <f aca="false">IF(ISBLANK(B2613),"",IF( ISBLANK(O2613), , 1))</f>
        <v>0</v>
      </c>
      <c r="S2613" s="38" t="str">
        <f aca="true">IF(ISBLANK(B2613),"",IF( ISBLANK(K2613), "" , IF( ISBLANK(O2613), (TODAY()-K2613)/365, (O2613-K2613)/365)) )</f>
        <v/>
      </c>
      <c r="T2613" s="38" t="str">
        <f aca="false">IF(ISBLANK(B2613),"",IF( ISBLANK(K2613), "" , IF( ISBLANK(O2613), ($Z$41-K2613)/365, (O2613-K2613)/365)) )</f>
        <v/>
      </c>
      <c r="U2613" s="38" t="str">
        <f aca="true">IF(ISBLANK(B2613),"",IF( ISBLANK(O2613), "", (TODAY()-O2613)/365))</f>
        <v/>
      </c>
      <c r="V2613" s="38" t="str">
        <f aca="false">IF(ISBLANK(B2613),"",IF( ISBLANK(O2613), "", ($Z$41-O2613)/365))</f>
        <v/>
      </c>
    </row>
    <row r="2614" customFormat="false" ht="15" hidden="false" customHeight="false" outlineLevel="0" collapsed="false">
      <c r="A2614" s="1" t="n">
        <v>2618</v>
      </c>
      <c r="B2614" s="28" t="n">
        <v>1811</v>
      </c>
      <c r="C2614" s="29"/>
      <c r="D2614" s="77"/>
      <c r="E2614" s="31"/>
      <c r="F2614" s="31"/>
      <c r="G2614" s="31"/>
      <c r="H2614" s="31"/>
      <c r="I2614" s="32"/>
      <c r="J2614" s="4"/>
      <c r="K2614" s="46"/>
      <c r="L2614" s="34" t="str">
        <f aca="false">IF(ISBLANK(K2614),"a","b")</f>
        <v>a</v>
      </c>
      <c r="M2614" s="34" t="str">
        <f aca="false">IF(ISBLANK(B2614),"",IF(L2614="b",K2614,IF(L2614="a","")))</f>
        <v/>
      </c>
      <c r="N2614" s="35" t="n">
        <f aca="false">IF(ISBLANK(B2614),"",IF( ISBLANK(K2614), , IF( ISBLANK(O2614), 1,) ))</f>
        <v>0</v>
      </c>
      <c r="O2614" s="44"/>
      <c r="P2614" s="37" t="str">
        <f aca="false">IF(ISBLANK(O2614),"a","b")</f>
        <v>a</v>
      </c>
      <c r="Q2614" s="34" t="str">
        <f aca="false">IF(ISBLANK(B2614),"",IF(P2614="b",O2614,IF(P2614="a","")))</f>
        <v/>
      </c>
      <c r="R2614" s="35" t="n">
        <f aca="false">IF(ISBLANK(B2614),"",IF( ISBLANK(O2614), , 1))</f>
        <v>0</v>
      </c>
      <c r="S2614" s="38" t="str">
        <f aca="true">IF(ISBLANK(B2614),"",IF( ISBLANK(K2614), "" , IF( ISBLANK(O2614), (TODAY()-K2614)/365, (O2614-K2614)/365)) )</f>
        <v/>
      </c>
      <c r="T2614" s="38" t="str">
        <f aca="false">IF(ISBLANK(B2614),"",IF( ISBLANK(K2614), "" , IF( ISBLANK(O2614), ($Z$41-K2614)/365, (O2614-K2614)/365)) )</f>
        <v/>
      </c>
      <c r="U2614" s="38" t="str">
        <f aca="true">IF(ISBLANK(B2614),"",IF( ISBLANK(O2614), "", (TODAY()-O2614)/365))</f>
        <v/>
      </c>
      <c r="V2614" s="38" t="str">
        <f aca="false">IF(ISBLANK(B2614),"",IF( ISBLANK(O2614), "", ($Z$41-O2614)/365))</f>
        <v/>
      </c>
    </row>
    <row r="2615" customFormat="false" ht="15" hidden="false" customHeight="false" outlineLevel="0" collapsed="false">
      <c r="A2615" s="1" t="n">
        <v>2619</v>
      </c>
      <c r="B2615" s="28" t="n">
        <v>1812</v>
      </c>
      <c r="C2615" s="29"/>
      <c r="D2615" s="77"/>
      <c r="E2615" s="31"/>
      <c r="F2615" s="31"/>
      <c r="G2615" s="31"/>
      <c r="H2615" s="31"/>
      <c r="I2615" s="32"/>
      <c r="J2615" s="4"/>
      <c r="K2615" s="46"/>
      <c r="L2615" s="34" t="str">
        <f aca="false">IF(ISBLANK(K2615),"a","b")</f>
        <v>a</v>
      </c>
      <c r="M2615" s="34" t="str">
        <f aca="false">IF(ISBLANK(B2615),"",IF(L2615="b",K2615,IF(L2615="a","")))</f>
        <v/>
      </c>
      <c r="N2615" s="35" t="n">
        <f aca="false">IF(ISBLANK(B2615),"",IF( ISBLANK(K2615), , IF( ISBLANK(O2615), 1,) ))</f>
        <v>0</v>
      </c>
      <c r="O2615" s="44"/>
      <c r="P2615" s="37" t="str">
        <f aca="false">IF(ISBLANK(O2615),"a","b")</f>
        <v>a</v>
      </c>
      <c r="Q2615" s="34" t="str">
        <f aca="false">IF(ISBLANK(B2615),"",IF(P2615="b",O2615,IF(P2615="a","")))</f>
        <v/>
      </c>
      <c r="R2615" s="35" t="n">
        <f aca="false">IF(ISBLANK(B2615),"",IF( ISBLANK(O2615), , 1))</f>
        <v>0</v>
      </c>
      <c r="S2615" s="38" t="str">
        <f aca="true">IF(ISBLANK(B2615),"",IF( ISBLANK(K2615), "" , IF( ISBLANK(O2615), (TODAY()-K2615)/365, (O2615-K2615)/365)) )</f>
        <v/>
      </c>
      <c r="T2615" s="38" t="str">
        <f aca="false">IF(ISBLANK(B2615),"",IF( ISBLANK(K2615), "" , IF( ISBLANK(O2615), ($Z$41-K2615)/365, (O2615-K2615)/365)) )</f>
        <v/>
      </c>
      <c r="U2615" s="38" t="str">
        <f aca="true">IF(ISBLANK(B2615),"",IF( ISBLANK(O2615), "", (TODAY()-O2615)/365))</f>
        <v/>
      </c>
      <c r="V2615" s="38" t="str">
        <f aca="false">IF(ISBLANK(B2615),"",IF( ISBLANK(O2615), "", ($Z$41-O2615)/365))</f>
        <v/>
      </c>
    </row>
    <row r="2616" customFormat="false" ht="15" hidden="false" customHeight="false" outlineLevel="0" collapsed="false">
      <c r="A2616" s="1" t="n">
        <v>2620</v>
      </c>
      <c r="B2616" s="28" t="n">
        <v>1813</v>
      </c>
      <c r="C2616" s="29"/>
      <c r="D2616" s="77"/>
      <c r="E2616" s="31"/>
      <c r="F2616" s="31"/>
      <c r="G2616" s="31"/>
      <c r="H2616" s="31"/>
      <c r="I2616" s="32"/>
      <c r="J2616" s="4"/>
      <c r="K2616" s="46"/>
      <c r="L2616" s="34" t="str">
        <f aca="false">IF(ISBLANK(K2616),"a","b")</f>
        <v>a</v>
      </c>
      <c r="M2616" s="34" t="str">
        <f aca="false">IF(ISBLANK(B2616),"",IF(L2616="b",K2616,IF(L2616="a","")))</f>
        <v/>
      </c>
      <c r="N2616" s="35" t="n">
        <f aca="false">IF(ISBLANK(B2616),"",IF( ISBLANK(K2616), , IF( ISBLANK(O2616), 1,) ))</f>
        <v>0</v>
      </c>
      <c r="O2616" s="44"/>
      <c r="P2616" s="37" t="str">
        <f aca="false">IF(ISBLANK(O2616),"a","b")</f>
        <v>a</v>
      </c>
      <c r="Q2616" s="34" t="str">
        <f aca="false">IF(ISBLANK(B2616),"",IF(P2616="b",O2616,IF(P2616="a","")))</f>
        <v/>
      </c>
      <c r="R2616" s="35" t="n">
        <f aca="false">IF(ISBLANK(B2616),"",IF( ISBLANK(O2616), , 1))</f>
        <v>0</v>
      </c>
      <c r="S2616" s="38" t="str">
        <f aca="true">IF(ISBLANK(B2616),"",IF( ISBLANK(K2616), "" , IF( ISBLANK(O2616), (TODAY()-K2616)/365, (O2616-K2616)/365)) )</f>
        <v/>
      </c>
      <c r="T2616" s="38" t="str">
        <f aca="false">IF(ISBLANK(B2616),"",IF( ISBLANK(K2616), "" , IF( ISBLANK(O2616), ($Z$41-K2616)/365, (O2616-K2616)/365)) )</f>
        <v/>
      </c>
      <c r="U2616" s="38" t="str">
        <f aca="true">IF(ISBLANK(B2616),"",IF( ISBLANK(O2616), "", (TODAY()-O2616)/365))</f>
        <v/>
      </c>
      <c r="V2616" s="38" t="str">
        <f aca="false">IF(ISBLANK(B2616),"",IF( ISBLANK(O2616), "", ($Z$41-O2616)/365))</f>
        <v/>
      </c>
    </row>
    <row r="2617" customFormat="false" ht="15" hidden="false" customHeight="false" outlineLevel="0" collapsed="false">
      <c r="A2617" s="1" t="n">
        <v>2621</v>
      </c>
      <c r="B2617" s="28" t="n">
        <v>1814</v>
      </c>
      <c r="C2617" s="29"/>
      <c r="D2617" s="77"/>
      <c r="E2617" s="31"/>
      <c r="F2617" s="31"/>
      <c r="G2617" s="31"/>
      <c r="H2617" s="31"/>
      <c r="I2617" s="32"/>
      <c r="J2617" s="4"/>
      <c r="K2617" s="46"/>
      <c r="L2617" s="34" t="str">
        <f aca="false">IF(ISBLANK(K2617),"a","b")</f>
        <v>a</v>
      </c>
      <c r="M2617" s="34" t="str">
        <f aca="false">IF(ISBLANK(B2617),"",IF(L2617="b",K2617,IF(L2617="a","")))</f>
        <v/>
      </c>
      <c r="N2617" s="35" t="n">
        <f aca="false">IF(ISBLANK(B2617),"",IF( ISBLANK(K2617), , IF( ISBLANK(O2617), 1,) ))</f>
        <v>0</v>
      </c>
      <c r="O2617" s="44"/>
      <c r="P2617" s="37" t="str">
        <f aca="false">IF(ISBLANK(O2617),"a","b")</f>
        <v>a</v>
      </c>
      <c r="Q2617" s="34" t="str">
        <f aca="false">IF(ISBLANK(B2617),"",IF(P2617="b",O2617,IF(P2617="a","")))</f>
        <v/>
      </c>
      <c r="R2617" s="35" t="n">
        <f aca="false">IF(ISBLANK(B2617),"",IF( ISBLANK(O2617), , 1))</f>
        <v>0</v>
      </c>
      <c r="S2617" s="38" t="str">
        <f aca="true">IF(ISBLANK(B2617),"",IF( ISBLANK(K2617), "" , IF( ISBLANK(O2617), (TODAY()-K2617)/365, (O2617-K2617)/365)) )</f>
        <v/>
      </c>
      <c r="T2617" s="38" t="str">
        <f aca="false">IF(ISBLANK(B2617),"",IF( ISBLANK(K2617), "" , IF( ISBLANK(O2617), ($Z$41-K2617)/365, (O2617-K2617)/365)) )</f>
        <v/>
      </c>
      <c r="U2617" s="38" t="str">
        <f aca="true">IF(ISBLANK(B2617),"",IF( ISBLANK(O2617), "", (TODAY()-O2617)/365))</f>
        <v/>
      </c>
      <c r="V2617" s="38" t="str">
        <f aca="false">IF(ISBLANK(B2617),"",IF( ISBLANK(O2617), "", ($Z$41-O2617)/365))</f>
        <v/>
      </c>
    </row>
    <row r="2618" customFormat="false" ht="15" hidden="false" customHeight="false" outlineLevel="0" collapsed="false">
      <c r="A2618" s="1" t="n">
        <v>2622</v>
      </c>
      <c r="B2618" s="28" t="n">
        <v>1815</v>
      </c>
      <c r="C2618" s="29"/>
      <c r="D2618" s="77"/>
      <c r="E2618" s="31"/>
      <c r="F2618" s="31"/>
      <c r="G2618" s="31"/>
      <c r="H2618" s="31"/>
      <c r="I2618" s="32"/>
      <c r="J2618" s="4"/>
      <c r="K2618" s="46"/>
      <c r="L2618" s="34" t="str">
        <f aca="false">IF(ISBLANK(K2618),"a","b")</f>
        <v>a</v>
      </c>
      <c r="M2618" s="34" t="str">
        <f aca="false">IF(ISBLANK(B2618),"",IF(L2618="b",K2618,IF(L2618="a","")))</f>
        <v/>
      </c>
      <c r="N2618" s="35" t="n">
        <f aca="false">IF(ISBLANK(B2618),"",IF( ISBLANK(K2618), , IF( ISBLANK(O2618), 1,) ))</f>
        <v>0</v>
      </c>
      <c r="O2618" s="44"/>
      <c r="P2618" s="37" t="str">
        <f aca="false">IF(ISBLANK(O2618),"a","b")</f>
        <v>a</v>
      </c>
      <c r="Q2618" s="34" t="str">
        <f aca="false">IF(ISBLANK(B2618),"",IF(P2618="b",O2618,IF(P2618="a","")))</f>
        <v/>
      </c>
      <c r="R2618" s="35" t="n">
        <f aca="false">IF(ISBLANK(B2618),"",IF( ISBLANK(O2618), , 1))</f>
        <v>0</v>
      </c>
      <c r="S2618" s="38" t="str">
        <f aca="true">IF(ISBLANK(B2618),"",IF( ISBLANK(K2618), "" , IF( ISBLANK(O2618), (TODAY()-K2618)/365, (O2618-K2618)/365)) )</f>
        <v/>
      </c>
      <c r="T2618" s="38" t="str">
        <f aca="false">IF(ISBLANK(B2618),"",IF( ISBLANK(K2618), "" , IF( ISBLANK(O2618), ($Z$41-K2618)/365, (O2618-K2618)/365)) )</f>
        <v/>
      </c>
      <c r="U2618" s="38" t="str">
        <f aca="true">IF(ISBLANK(B2618),"",IF( ISBLANK(O2618), "", (TODAY()-O2618)/365))</f>
        <v/>
      </c>
      <c r="V2618" s="38" t="str">
        <f aca="false">IF(ISBLANK(B2618),"",IF( ISBLANK(O2618), "", ($Z$41-O2618)/365))</f>
        <v/>
      </c>
    </row>
    <row r="2619" customFormat="false" ht="15" hidden="false" customHeight="false" outlineLevel="0" collapsed="false">
      <c r="A2619" s="1" t="n">
        <v>2623</v>
      </c>
      <c r="B2619" s="28" t="n">
        <v>1816</v>
      </c>
      <c r="C2619" s="29"/>
      <c r="D2619" s="77"/>
      <c r="E2619" s="31"/>
      <c r="F2619" s="31"/>
      <c r="G2619" s="31"/>
      <c r="H2619" s="31"/>
      <c r="I2619" s="32"/>
      <c r="J2619" s="4"/>
      <c r="K2619" s="46"/>
      <c r="L2619" s="34" t="str">
        <f aca="false">IF(ISBLANK(K2619),"a","b")</f>
        <v>a</v>
      </c>
      <c r="M2619" s="34" t="str">
        <f aca="false">IF(ISBLANK(B2619),"",IF(L2619="b",K2619,IF(L2619="a","")))</f>
        <v/>
      </c>
      <c r="N2619" s="35" t="n">
        <f aca="false">IF(ISBLANK(B2619),"",IF( ISBLANK(K2619), , IF( ISBLANK(O2619), 1,) ))</f>
        <v>0</v>
      </c>
      <c r="O2619" s="44"/>
      <c r="P2619" s="37" t="str">
        <f aca="false">IF(ISBLANK(O2619),"a","b")</f>
        <v>a</v>
      </c>
      <c r="Q2619" s="34" t="str">
        <f aca="false">IF(ISBLANK(B2619),"",IF(P2619="b",O2619,IF(P2619="a","")))</f>
        <v/>
      </c>
      <c r="R2619" s="35" t="n">
        <f aca="false">IF(ISBLANK(B2619),"",IF( ISBLANK(O2619), , 1))</f>
        <v>0</v>
      </c>
      <c r="S2619" s="38" t="str">
        <f aca="true">IF(ISBLANK(B2619),"",IF( ISBLANK(K2619), "" , IF( ISBLANK(O2619), (TODAY()-K2619)/365, (O2619-K2619)/365)) )</f>
        <v/>
      </c>
      <c r="T2619" s="38" t="str">
        <f aca="false">IF(ISBLANK(B2619),"",IF( ISBLANK(K2619), "" , IF( ISBLANK(O2619), ($Z$41-K2619)/365, (O2619-K2619)/365)) )</f>
        <v/>
      </c>
      <c r="U2619" s="38" t="str">
        <f aca="true">IF(ISBLANK(B2619),"",IF( ISBLANK(O2619), "", (TODAY()-O2619)/365))</f>
        <v/>
      </c>
      <c r="V2619" s="38" t="str">
        <f aca="false">IF(ISBLANK(B2619),"",IF( ISBLANK(O2619), "", ($Z$41-O2619)/365))</f>
        <v/>
      </c>
    </row>
    <row r="2620" customFormat="false" ht="15" hidden="false" customHeight="false" outlineLevel="0" collapsed="false">
      <c r="A2620" s="1" t="n">
        <v>2624</v>
      </c>
      <c r="B2620" s="28" t="n">
        <v>1817</v>
      </c>
      <c r="C2620" s="29"/>
      <c r="D2620" s="77"/>
      <c r="E2620" s="31"/>
      <c r="F2620" s="31"/>
      <c r="G2620" s="31"/>
      <c r="H2620" s="31"/>
      <c r="I2620" s="32"/>
      <c r="J2620" s="4"/>
      <c r="K2620" s="46"/>
      <c r="L2620" s="34" t="str">
        <f aca="false">IF(ISBLANK(K2620),"a","b")</f>
        <v>a</v>
      </c>
      <c r="M2620" s="34" t="str">
        <f aca="false">IF(ISBLANK(B2620),"",IF(L2620="b",K2620,IF(L2620="a","")))</f>
        <v/>
      </c>
      <c r="N2620" s="35" t="n">
        <f aca="false">IF(ISBLANK(B2620),"",IF( ISBLANK(K2620), , IF( ISBLANK(O2620), 1,) ))</f>
        <v>0</v>
      </c>
      <c r="O2620" s="44"/>
      <c r="P2620" s="37" t="str">
        <f aca="false">IF(ISBLANK(O2620),"a","b")</f>
        <v>a</v>
      </c>
      <c r="Q2620" s="34" t="str">
        <f aca="false">IF(ISBLANK(B2620),"",IF(P2620="b",O2620,IF(P2620="a","")))</f>
        <v/>
      </c>
      <c r="R2620" s="35" t="n">
        <f aca="false">IF(ISBLANK(B2620),"",IF( ISBLANK(O2620), , 1))</f>
        <v>0</v>
      </c>
      <c r="S2620" s="38" t="str">
        <f aca="true">IF(ISBLANK(B2620),"",IF( ISBLANK(K2620), "" , IF( ISBLANK(O2620), (TODAY()-K2620)/365, (O2620-K2620)/365)) )</f>
        <v/>
      </c>
      <c r="T2620" s="38" t="str">
        <f aca="false">IF(ISBLANK(B2620),"",IF( ISBLANK(K2620), "" , IF( ISBLANK(O2620), ($Z$41-K2620)/365, (O2620-K2620)/365)) )</f>
        <v/>
      </c>
      <c r="U2620" s="38" t="str">
        <f aca="true">IF(ISBLANK(B2620),"",IF( ISBLANK(O2620), "", (TODAY()-O2620)/365))</f>
        <v/>
      </c>
      <c r="V2620" s="38" t="str">
        <f aca="false">IF(ISBLANK(B2620),"",IF( ISBLANK(O2620), "", ($Z$41-O2620)/365))</f>
        <v/>
      </c>
    </row>
    <row r="2621" customFormat="false" ht="15" hidden="false" customHeight="false" outlineLevel="0" collapsed="false">
      <c r="A2621" s="1" t="n">
        <v>2625</v>
      </c>
      <c r="B2621" s="28" t="n">
        <v>1818</v>
      </c>
      <c r="C2621" s="29"/>
      <c r="D2621" s="77"/>
      <c r="E2621" s="31"/>
      <c r="F2621" s="31"/>
      <c r="G2621" s="31"/>
      <c r="H2621" s="31"/>
      <c r="I2621" s="32"/>
      <c r="J2621" s="4"/>
      <c r="K2621" s="46"/>
      <c r="L2621" s="34" t="str">
        <f aca="false">IF(ISBLANK(K2621),"a","b")</f>
        <v>a</v>
      </c>
      <c r="M2621" s="34" t="str">
        <f aca="false">IF(ISBLANK(B2621),"",IF(L2621="b",K2621,IF(L2621="a","")))</f>
        <v/>
      </c>
      <c r="N2621" s="35" t="n">
        <f aca="false">IF(ISBLANK(B2621),"",IF( ISBLANK(K2621), , IF( ISBLANK(O2621), 1,) ))</f>
        <v>0</v>
      </c>
      <c r="O2621" s="44"/>
      <c r="P2621" s="37" t="str">
        <f aca="false">IF(ISBLANK(O2621),"a","b")</f>
        <v>a</v>
      </c>
      <c r="Q2621" s="34" t="str">
        <f aca="false">IF(ISBLANK(B2621),"",IF(P2621="b",O2621,IF(P2621="a","")))</f>
        <v/>
      </c>
      <c r="R2621" s="35" t="n">
        <f aca="false">IF(ISBLANK(B2621),"",IF( ISBLANK(O2621), , 1))</f>
        <v>0</v>
      </c>
      <c r="S2621" s="38" t="str">
        <f aca="true">IF(ISBLANK(B2621),"",IF( ISBLANK(K2621), "" , IF( ISBLANK(O2621), (TODAY()-K2621)/365, (O2621-K2621)/365)) )</f>
        <v/>
      </c>
      <c r="T2621" s="38" t="str">
        <f aca="false">IF(ISBLANK(B2621),"",IF( ISBLANK(K2621), "" , IF( ISBLANK(O2621), ($Z$41-K2621)/365, (O2621-K2621)/365)) )</f>
        <v/>
      </c>
      <c r="U2621" s="38" t="str">
        <f aca="true">IF(ISBLANK(B2621),"",IF( ISBLANK(O2621), "", (TODAY()-O2621)/365))</f>
        <v/>
      </c>
      <c r="V2621" s="38" t="str">
        <f aca="false">IF(ISBLANK(B2621),"",IF( ISBLANK(O2621), "", ($Z$41-O2621)/365))</f>
        <v/>
      </c>
    </row>
    <row r="2622" customFormat="false" ht="15" hidden="false" customHeight="false" outlineLevel="0" collapsed="false">
      <c r="A2622" s="1" t="n">
        <v>2626</v>
      </c>
      <c r="B2622" s="28" t="n">
        <v>1819</v>
      </c>
      <c r="C2622" s="29"/>
      <c r="D2622" s="77"/>
      <c r="E2622" s="31"/>
      <c r="F2622" s="31"/>
      <c r="G2622" s="31"/>
      <c r="H2622" s="31"/>
      <c r="I2622" s="32"/>
      <c r="J2622" s="4"/>
      <c r="K2622" s="46"/>
      <c r="L2622" s="34" t="str">
        <f aca="false">IF(ISBLANK(K2622),"a","b")</f>
        <v>a</v>
      </c>
      <c r="M2622" s="34" t="str">
        <f aca="false">IF(ISBLANK(B2622),"",IF(L2622="b",K2622,IF(L2622="a","")))</f>
        <v/>
      </c>
      <c r="N2622" s="35" t="n">
        <f aca="false">IF(ISBLANK(B2622),"",IF( ISBLANK(K2622), , IF( ISBLANK(O2622), 1,) ))</f>
        <v>0</v>
      </c>
      <c r="O2622" s="44"/>
      <c r="P2622" s="37" t="str">
        <f aca="false">IF(ISBLANK(O2622),"a","b")</f>
        <v>a</v>
      </c>
      <c r="Q2622" s="34" t="str">
        <f aca="false">IF(ISBLANK(B2622),"",IF(P2622="b",O2622,IF(P2622="a","")))</f>
        <v/>
      </c>
      <c r="R2622" s="35" t="n">
        <f aca="false">IF(ISBLANK(B2622),"",IF( ISBLANK(O2622), , 1))</f>
        <v>0</v>
      </c>
      <c r="S2622" s="38" t="str">
        <f aca="true">IF(ISBLANK(B2622),"",IF( ISBLANK(K2622), "" , IF( ISBLANK(O2622), (TODAY()-K2622)/365, (O2622-K2622)/365)) )</f>
        <v/>
      </c>
      <c r="T2622" s="38" t="str">
        <f aca="false">IF(ISBLANK(B2622),"",IF( ISBLANK(K2622), "" , IF( ISBLANK(O2622), ($Z$41-K2622)/365, (O2622-K2622)/365)) )</f>
        <v/>
      </c>
      <c r="U2622" s="38" t="str">
        <f aca="true">IF(ISBLANK(B2622),"",IF( ISBLANK(O2622), "", (TODAY()-O2622)/365))</f>
        <v/>
      </c>
      <c r="V2622" s="38" t="str">
        <f aca="false">IF(ISBLANK(B2622),"",IF( ISBLANK(O2622), "", ($Z$41-O2622)/365))</f>
        <v/>
      </c>
    </row>
    <row r="2623" customFormat="false" ht="15" hidden="false" customHeight="false" outlineLevel="0" collapsed="false">
      <c r="A2623" s="1" t="n">
        <v>2627</v>
      </c>
      <c r="B2623" s="28" t="n">
        <v>1820</v>
      </c>
      <c r="C2623" s="29"/>
      <c r="D2623" s="77"/>
      <c r="E2623" s="31"/>
      <c r="F2623" s="31"/>
      <c r="G2623" s="31"/>
      <c r="H2623" s="31"/>
      <c r="I2623" s="32"/>
      <c r="J2623" s="4"/>
      <c r="K2623" s="46"/>
      <c r="L2623" s="34" t="str">
        <f aca="false">IF(ISBLANK(K2623),"a","b")</f>
        <v>a</v>
      </c>
      <c r="M2623" s="34" t="str">
        <f aca="false">IF(ISBLANK(B2623),"",IF(L2623="b",K2623,IF(L2623="a","")))</f>
        <v/>
      </c>
      <c r="N2623" s="35" t="n">
        <f aca="false">IF(ISBLANK(B2623),"",IF( ISBLANK(K2623), , IF( ISBLANK(O2623), 1,) ))</f>
        <v>0</v>
      </c>
      <c r="O2623" s="44"/>
      <c r="P2623" s="37" t="str">
        <f aca="false">IF(ISBLANK(O2623),"a","b")</f>
        <v>a</v>
      </c>
      <c r="Q2623" s="34" t="str">
        <f aca="false">IF(ISBLANK(B2623),"",IF(P2623="b",O2623,IF(P2623="a","")))</f>
        <v/>
      </c>
      <c r="R2623" s="35" t="n">
        <f aca="false">IF(ISBLANK(B2623),"",IF( ISBLANK(O2623), , 1))</f>
        <v>0</v>
      </c>
      <c r="S2623" s="38" t="str">
        <f aca="true">IF(ISBLANK(B2623),"",IF( ISBLANK(K2623), "" , IF( ISBLANK(O2623), (TODAY()-K2623)/365, (O2623-K2623)/365)) )</f>
        <v/>
      </c>
      <c r="T2623" s="38" t="str">
        <f aca="false">IF(ISBLANK(B2623),"",IF( ISBLANK(K2623), "" , IF( ISBLANK(O2623), ($Z$41-K2623)/365, (O2623-K2623)/365)) )</f>
        <v/>
      </c>
      <c r="U2623" s="38" t="str">
        <f aca="true">IF(ISBLANK(B2623),"",IF( ISBLANK(O2623), "", (TODAY()-O2623)/365))</f>
        <v/>
      </c>
      <c r="V2623" s="38" t="str">
        <f aca="false">IF(ISBLANK(B2623),"",IF( ISBLANK(O2623), "", ($Z$41-O2623)/365))</f>
        <v/>
      </c>
    </row>
    <row r="2624" customFormat="false" ht="15" hidden="false" customHeight="false" outlineLevel="0" collapsed="false">
      <c r="A2624" s="1" t="n">
        <v>2628</v>
      </c>
      <c r="B2624" s="28" t="n">
        <v>1821</v>
      </c>
      <c r="C2624" s="29"/>
      <c r="D2624" s="77"/>
      <c r="E2624" s="31"/>
      <c r="F2624" s="31"/>
      <c r="G2624" s="31"/>
      <c r="H2624" s="31"/>
      <c r="I2624" s="32"/>
      <c r="J2624" s="4"/>
      <c r="K2624" s="46"/>
      <c r="L2624" s="34" t="str">
        <f aca="false">IF(ISBLANK(K2624),"a","b")</f>
        <v>a</v>
      </c>
      <c r="M2624" s="34" t="str">
        <f aca="false">IF(ISBLANK(B2624),"",IF(L2624="b",K2624,IF(L2624="a","")))</f>
        <v/>
      </c>
      <c r="N2624" s="35" t="n">
        <f aca="false">IF(ISBLANK(B2624),"",IF( ISBLANK(K2624), , IF( ISBLANK(O2624), 1,) ))</f>
        <v>0</v>
      </c>
      <c r="O2624" s="44"/>
      <c r="P2624" s="37" t="str">
        <f aca="false">IF(ISBLANK(O2624),"a","b")</f>
        <v>a</v>
      </c>
      <c r="Q2624" s="34" t="str">
        <f aca="false">IF(ISBLANK(B2624),"",IF(P2624="b",O2624,IF(P2624="a","")))</f>
        <v/>
      </c>
      <c r="R2624" s="35" t="n">
        <f aca="false">IF(ISBLANK(B2624),"",IF( ISBLANK(O2624), , 1))</f>
        <v>0</v>
      </c>
      <c r="S2624" s="38" t="str">
        <f aca="true">IF(ISBLANK(B2624),"",IF( ISBLANK(K2624), "" , IF( ISBLANK(O2624), (TODAY()-K2624)/365, (O2624-K2624)/365)) )</f>
        <v/>
      </c>
      <c r="T2624" s="38" t="str">
        <f aca="false">IF(ISBLANK(B2624),"",IF( ISBLANK(K2624), "" , IF( ISBLANK(O2624), ($Z$41-K2624)/365, (O2624-K2624)/365)) )</f>
        <v/>
      </c>
      <c r="U2624" s="38" t="str">
        <f aca="true">IF(ISBLANK(B2624),"",IF( ISBLANK(O2624), "", (TODAY()-O2624)/365))</f>
        <v/>
      </c>
      <c r="V2624" s="38" t="str">
        <f aca="false">IF(ISBLANK(B2624),"",IF( ISBLANK(O2624), "", ($Z$41-O2624)/365))</f>
        <v/>
      </c>
    </row>
    <row r="2625" customFormat="false" ht="15" hidden="false" customHeight="false" outlineLevel="0" collapsed="false">
      <c r="A2625" s="1" t="n">
        <v>2629</v>
      </c>
      <c r="B2625" s="28" t="n">
        <v>1822</v>
      </c>
      <c r="C2625" s="29"/>
      <c r="D2625" s="77"/>
      <c r="E2625" s="31"/>
      <c r="F2625" s="31"/>
      <c r="G2625" s="31"/>
      <c r="H2625" s="31"/>
      <c r="I2625" s="32"/>
      <c r="J2625" s="4"/>
      <c r="K2625" s="46"/>
      <c r="L2625" s="34" t="str">
        <f aca="false">IF(ISBLANK(K2625),"a","b")</f>
        <v>a</v>
      </c>
      <c r="M2625" s="34" t="str">
        <f aca="false">IF(ISBLANK(B2625),"",IF(L2625="b",K2625,IF(L2625="a","")))</f>
        <v/>
      </c>
      <c r="N2625" s="35" t="n">
        <f aca="false">IF(ISBLANK(B2625),"",IF( ISBLANK(K2625), , IF( ISBLANK(O2625), 1,) ))</f>
        <v>0</v>
      </c>
      <c r="O2625" s="44"/>
      <c r="P2625" s="37" t="str">
        <f aca="false">IF(ISBLANK(O2625),"a","b")</f>
        <v>a</v>
      </c>
      <c r="Q2625" s="34" t="str">
        <f aca="false">IF(ISBLANK(B2625),"",IF(P2625="b",O2625,IF(P2625="a","")))</f>
        <v/>
      </c>
      <c r="R2625" s="35" t="n">
        <f aca="false">IF(ISBLANK(B2625),"",IF( ISBLANK(O2625), , 1))</f>
        <v>0</v>
      </c>
      <c r="S2625" s="38" t="str">
        <f aca="true">IF(ISBLANK(B2625),"",IF( ISBLANK(K2625), "" , IF( ISBLANK(O2625), (TODAY()-K2625)/365, (O2625-K2625)/365)) )</f>
        <v/>
      </c>
      <c r="T2625" s="38" t="str">
        <f aca="false">IF(ISBLANK(B2625),"",IF( ISBLANK(K2625), "" , IF( ISBLANK(O2625), ($Z$41-K2625)/365, (O2625-K2625)/365)) )</f>
        <v/>
      </c>
      <c r="U2625" s="38" t="str">
        <f aca="true">IF(ISBLANK(B2625),"",IF( ISBLANK(O2625), "", (TODAY()-O2625)/365))</f>
        <v/>
      </c>
      <c r="V2625" s="38" t="str">
        <f aca="false">IF(ISBLANK(B2625),"",IF( ISBLANK(O2625), "", ($Z$41-O2625)/365))</f>
        <v/>
      </c>
    </row>
    <row r="2626" customFormat="false" ht="15" hidden="false" customHeight="false" outlineLevel="0" collapsed="false">
      <c r="A2626" s="1" t="n">
        <v>2630</v>
      </c>
      <c r="B2626" s="28" t="n">
        <v>1823</v>
      </c>
      <c r="C2626" s="29"/>
      <c r="D2626" s="77"/>
      <c r="E2626" s="31"/>
      <c r="F2626" s="31"/>
      <c r="G2626" s="31"/>
      <c r="H2626" s="31"/>
      <c r="I2626" s="32"/>
      <c r="J2626" s="4"/>
      <c r="K2626" s="46"/>
      <c r="L2626" s="34" t="str">
        <f aca="false">IF(ISBLANK(K2626),"a","b")</f>
        <v>a</v>
      </c>
      <c r="M2626" s="34" t="str">
        <f aca="false">IF(ISBLANK(B2626),"",IF(L2626="b",K2626,IF(L2626="a","")))</f>
        <v/>
      </c>
      <c r="N2626" s="35" t="n">
        <f aca="false">IF(ISBLANK(B2626),"",IF( ISBLANK(K2626), , IF( ISBLANK(O2626), 1,) ))</f>
        <v>0</v>
      </c>
      <c r="O2626" s="44"/>
      <c r="P2626" s="37" t="str">
        <f aca="false">IF(ISBLANK(O2626),"a","b")</f>
        <v>a</v>
      </c>
      <c r="Q2626" s="34" t="str">
        <f aca="false">IF(ISBLANK(B2626),"",IF(P2626="b",O2626,IF(P2626="a","")))</f>
        <v/>
      </c>
      <c r="R2626" s="35" t="n">
        <f aca="false">IF(ISBLANK(B2626),"",IF( ISBLANK(O2626), , 1))</f>
        <v>0</v>
      </c>
      <c r="S2626" s="38" t="str">
        <f aca="true">IF(ISBLANK(B2626),"",IF( ISBLANK(K2626), "" , IF( ISBLANK(O2626), (TODAY()-K2626)/365, (O2626-K2626)/365)) )</f>
        <v/>
      </c>
      <c r="T2626" s="38" t="str">
        <f aca="false">IF(ISBLANK(B2626),"",IF( ISBLANK(K2626), "" , IF( ISBLANK(O2626), ($Z$41-K2626)/365, (O2626-K2626)/365)) )</f>
        <v/>
      </c>
      <c r="U2626" s="38" t="str">
        <f aca="true">IF(ISBLANK(B2626),"",IF( ISBLANK(O2626), "", (TODAY()-O2626)/365))</f>
        <v/>
      </c>
      <c r="V2626" s="38" t="str">
        <f aca="false">IF(ISBLANK(B2626),"",IF( ISBLANK(O2626), "", ($Z$41-O2626)/365))</f>
        <v/>
      </c>
    </row>
    <row r="2627" customFormat="false" ht="15" hidden="false" customHeight="false" outlineLevel="0" collapsed="false">
      <c r="A2627" s="1" t="n">
        <v>2631</v>
      </c>
      <c r="B2627" s="28" t="n">
        <v>1824</v>
      </c>
      <c r="C2627" s="29"/>
      <c r="D2627" s="77"/>
      <c r="E2627" s="31"/>
      <c r="F2627" s="31"/>
      <c r="G2627" s="31"/>
      <c r="H2627" s="31"/>
      <c r="I2627" s="32"/>
      <c r="J2627" s="4"/>
      <c r="K2627" s="46"/>
      <c r="L2627" s="34" t="str">
        <f aca="false">IF(ISBLANK(K2627),"a","b")</f>
        <v>a</v>
      </c>
      <c r="M2627" s="34" t="str">
        <f aca="false">IF(ISBLANK(B2627),"",IF(L2627="b",K2627,IF(L2627="a","")))</f>
        <v/>
      </c>
      <c r="N2627" s="35" t="n">
        <f aca="false">IF(ISBLANK(B2627),"",IF( ISBLANK(K2627), , IF( ISBLANK(O2627), 1,) ))</f>
        <v>0</v>
      </c>
      <c r="O2627" s="44"/>
      <c r="P2627" s="37" t="str">
        <f aca="false">IF(ISBLANK(O2627),"a","b")</f>
        <v>a</v>
      </c>
      <c r="Q2627" s="34" t="str">
        <f aca="false">IF(ISBLANK(B2627),"",IF(P2627="b",O2627,IF(P2627="a","")))</f>
        <v/>
      </c>
      <c r="R2627" s="35" t="n">
        <f aca="false">IF(ISBLANK(B2627),"",IF( ISBLANK(O2627), , 1))</f>
        <v>0</v>
      </c>
      <c r="S2627" s="38" t="str">
        <f aca="true">IF(ISBLANK(B2627),"",IF( ISBLANK(K2627), "" , IF( ISBLANK(O2627), (TODAY()-K2627)/365, (O2627-K2627)/365)) )</f>
        <v/>
      </c>
      <c r="T2627" s="38" t="str">
        <f aca="false">IF(ISBLANK(B2627),"",IF( ISBLANK(K2627), "" , IF( ISBLANK(O2627), ($Z$41-K2627)/365, (O2627-K2627)/365)) )</f>
        <v/>
      </c>
      <c r="U2627" s="38" t="str">
        <f aca="true">IF(ISBLANK(B2627),"",IF( ISBLANK(O2627), "", (TODAY()-O2627)/365))</f>
        <v/>
      </c>
      <c r="V2627" s="38" t="str">
        <f aca="false">IF(ISBLANK(B2627),"",IF( ISBLANK(O2627), "", ($Z$41-O2627)/365))</f>
        <v/>
      </c>
    </row>
    <row r="2628" customFormat="false" ht="15" hidden="false" customHeight="false" outlineLevel="0" collapsed="false">
      <c r="A2628" s="1" t="n">
        <v>2632</v>
      </c>
      <c r="B2628" s="28" t="n">
        <v>1825</v>
      </c>
      <c r="C2628" s="29"/>
      <c r="D2628" s="77"/>
      <c r="E2628" s="31"/>
      <c r="F2628" s="31"/>
      <c r="G2628" s="31"/>
      <c r="H2628" s="31"/>
      <c r="I2628" s="32"/>
      <c r="J2628" s="4"/>
      <c r="K2628" s="46"/>
      <c r="L2628" s="34" t="str">
        <f aca="false">IF(ISBLANK(K2628),"a","b")</f>
        <v>a</v>
      </c>
      <c r="M2628" s="34" t="str">
        <f aca="false">IF(ISBLANK(B2628),"",IF(L2628="b",K2628,IF(L2628="a","")))</f>
        <v/>
      </c>
      <c r="N2628" s="35" t="n">
        <f aca="false">IF(ISBLANK(B2628),"",IF( ISBLANK(K2628), , IF( ISBLANK(O2628), 1,) ))</f>
        <v>0</v>
      </c>
      <c r="O2628" s="44"/>
      <c r="P2628" s="37" t="str">
        <f aca="false">IF(ISBLANK(O2628),"a","b")</f>
        <v>a</v>
      </c>
      <c r="Q2628" s="34" t="str">
        <f aca="false">IF(ISBLANK(B2628),"",IF(P2628="b",O2628,IF(P2628="a","")))</f>
        <v/>
      </c>
      <c r="R2628" s="35" t="n">
        <f aca="false">IF(ISBLANK(B2628),"",IF( ISBLANK(O2628), , 1))</f>
        <v>0</v>
      </c>
      <c r="S2628" s="38" t="str">
        <f aca="true">IF(ISBLANK(B2628),"",IF( ISBLANK(K2628), "" , IF( ISBLANK(O2628), (TODAY()-K2628)/365, (O2628-K2628)/365)) )</f>
        <v/>
      </c>
      <c r="T2628" s="38" t="str">
        <f aca="false">IF(ISBLANK(B2628),"",IF( ISBLANK(K2628), "" , IF( ISBLANK(O2628), ($Z$41-K2628)/365, (O2628-K2628)/365)) )</f>
        <v/>
      </c>
      <c r="U2628" s="38" t="str">
        <f aca="true">IF(ISBLANK(B2628),"",IF( ISBLANK(O2628), "", (TODAY()-O2628)/365))</f>
        <v/>
      </c>
      <c r="V2628" s="38" t="str">
        <f aca="false">IF(ISBLANK(B2628),"",IF( ISBLANK(O2628), "", ($Z$41-O2628)/365))</f>
        <v/>
      </c>
    </row>
    <row r="2629" customFormat="false" ht="15" hidden="false" customHeight="false" outlineLevel="0" collapsed="false">
      <c r="A2629" s="1" t="n">
        <v>2633</v>
      </c>
      <c r="B2629" s="28" t="n">
        <v>1826</v>
      </c>
      <c r="C2629" s="29"/>
      <c r="D2629" s="77"/>
      <c r="E2629" s="31"/>
      <c r="F2629" s="31"/>
      <c r="G2629" s="31"/>
      <c r="H2629" s="31"/>
      <c r="I2629" s="32"/>
      <c r="J2629" s="4"/>
      <c r="K2629" s="46"/>
      <c r="L2629" s="34" t="str">
        <f aca="false">IF(ISBLANK(K2629),"a","b")</f>
        <v>a</v>
      </c>
      <c r="M2629" s="34" t="str">
        <f aca="false">IF(ISBLANK(B2629),"",IF(L2629="b",K2629,IF(L2629="a","")))</f>
        <v/>
      </c>
      <c r="N2629" s="35" t="n">
        <f aca="false">IF(ISBLANK(B2629),"",IF( ISBLANK(K2629), , IF( ISBLANK(O2629), 1,) ))</f>
        <v>0</v>
      </c>
      <c r="O2629" s="44"/>
      <c r="P2629" s="37" t="str">
        <f aca="false">IF(ISBLANK(O2629),"a","b")</f>
        <v>a</v>
      </c>
      <c r="Q2629" s="34" t="str">
        <f aca="false">IF(ISBLANK(B2629),"",IF(P2629="b",O2629,IF(P2629="a","")))</f>
        <v/>
      </c>
      <c r="R2629" s="35" t="n">
        <f aca="false">IF(ISBLANK(B2629),"",IF( ISBLANK(O2629), , 1))</f>
        <v>0</v>
      </c>
      <c r="S2629" s="38" t="str">
        <f aca="true">IF(ISBLANK(B2629),"",IF( ISBLANK(K2629), "" , IF( ISBLANK(O2629), (TODAY()-K2629)/365, (O2629-K2629)/365)) )</f>
        <v/>
      </c>
      <c r="T2629" s="38" t="str">
        <f aca="false">IF(ISBLANK(B2629),"",IF( ISBLANK(K2629), "" , IF( ISBLANK(O2629), ($Z$41-K2629)/365, (O2629-K2629)/365)) )</f>
        <v/>
      </c>
      <c r="U2629" s="38" t="str">
        <f aca="true">IF(ISBLANK(B2629),"",IF( ISBLANK(O2629), "", (TODAY()-O2629)/365))</f>
        <v/>
      </c>
      <c r="V2629" s="38" t="str">
        <f aca="false">IF(ISBLANK(B2629),"",IF( ISBLANK(O2629), "", ($Z$41-O2629)/365))</f>
        <v/>
      </c>
    </row>
    <row r="2630" customFormat="false" ht="15" hidden="false" customHeight="false" outlineLevel="0" collapsed="false">
      <c r="A2630" s="1" t="n">
        <v>2634</v>
      </c>
      <c r="B2630" s="28" t="n">
        <v>1827</v>
      </c>
      <c r="C2630" s="29"/>
      <c r="D2630" s="77"/>
      <c r="E2630" s="31"/>
      <c r="F2630" s="31"/>
      <c r="G2630" s="31"/>
      <c r="H2630" s="31"/>
      <c r="I2630" s="32"/>
      <c r="J2630" s="4"/>
      <c r="K2630" s="46"/>
      <c r="L2630" s="34" t="str">
        <f aca="false">IF(ISBLANK(K2630),"a","b")</f>
        <v>a</v>
      </c>
      <c r="M2630" s="34" t="str">
        <f aca="false">IF(ISBLANK(B2630),"",IF(L2630="b",K2630,IF(L2630="a","")))</f>
        <v/>
      </c>
      <c r="N2630" s="35" t="n">
        <f aca="false">IF(ISBLANK(B2630),"",IF( ISBLANK(K2630), , IF( ISBLANK(O2630), 1,) ))</f>
        <v>0</v>
      </c>
      <c r="O2630" s="44"/>
      <c r="P2630" s="37" t="str">
        <f aca="false">IF(ISBLANK(O2630),"a","b")</f>
        <v>a</v>
      </c>
      <c r="Q2630" s="34" t="str">
        <f aca="false">IF(ISBLANK(B2630),"",IF(P2630="b",O2630,IF(P2630="a","")))</f>
        <v/>
      </c>
      <c r="R2630" s="35" t="n">
        <f aca="false">IF(ISBLANK(B2630),"",IF( ISBLANK(O2630), , 1))</f>
        <v>0</v>
      </c>
      <c r="S2630" s="38" t="str">
        <f aca="true">IF(ISBLANK(B2630),"",IF( ISBLANK(K2630), "" , IF( ISBLANK(O2630), (TODAY()-K2630)/365, (O2630-K2630)/365)) )</f>
        <v/>
      </c>
      <c r="T2630" s="38" t="str">
        <f aca="false">IF(ISBLANK(B2630),"",IF( ISBLANK(K2630), "" , IF( ISBLANK(O2630), ($Z$41-K2630)/365, (O2630-K2630)/365)) )</f>
        <v/>
      </c>
      <c r="U2630" s="38" t="str">
        <f aca="true">IF(ISBLANK(B2630),"",IF( ISBLANK(O2630), "", (TODAY()-O2630)/365))</f>
        <v/>
      </c>
      <c r="V2630" s="38" t="str">
        <f aca="false">IF(ISBLANK(B2630),"",IF( ISBLANK(O2630), "", ($Z$41-O2630)/365))</f>
        <v/>
      </c>
    </row>
    <row r="2631" customFormat="false" ht="15" hidden="false" customHeight="false" outlineLevel="0" collapsed="false">
      <c r="A2631" s="1" t="n">
        <v>2635</v>
      </c>
      <c r="B2631" s="28" t="n">
        <v>1828</v>
      </c>
      <c r="C2631" s="29"/>
      <c r="D2631" s="77"/>
      <c r="E2631" s="31"/>
      <c r="F2631" s="31"/>
      <c r="G2631" s="31"/>
      <c r="H2631" s="31"/>
      <c r="I2631" s="32"/>
      <c r="J2631" s="4"/>
      <c r="K2631" s="46"/>
      <c r="L2631" s="34" t="str">
        <f aca="false">IF(ISBLANK(K2631),"a","b")</f>
        <v>a</v>
      </c>
      <c r="M2631" s="34" t="str">
        <f aca="false">IF(ISBLANK(B2631),"",IF(L2631="b",K2631,IF(L2631="a","")))</f>
        <v/>
      </c>
      <c r="N2631" s="35" t="n">
        <f aca="false">IF(ISBLANK(B2631),"",IF( ISBLANK(K2631), , IF( ISBLANK(O2631), 1,) ))</f>
        <v>0</v>
      </c>
      <c r="O2631" s="44"/>
      <c r="P2631" s="37" t="str">
        <f aca="false">IF(ISBLANK(O2631),"a","b")</f>
        <v>a</v>
      </c>
      <c r="Q2631" s="34" t="str">
        <f aca="false">IF(ISBLANK(B2631),"",IF(P2631="b",O2631,IF(P2631="a","")))</f>
        <v/>
      </c>
      <c r="R2631" s="35" t="n">
        <f aca="false">IF(ISBLANK(B2631),"",IF( ISBLANK(O2631), , 1))</f>
        <v>0</v>
      </c>
      <c r="S2631" s="38" t="str">
        <f aca="true">IF(ISBLANK(B2631),"",IF( ISBLANK(K2631), "" , IF( ISBLANK(O2631), (TODAY()-K2631)/365, (O2631-K2631)/365)) )</f>
        <v/>
      </c>
      <c r="T2631" s="38" t="str">
        <f aca="false">IF(ISBLANK(B2631),"",IF( ISBLANK(K2631), "" , IF( ISBLANK(O2631), ($Z$41-K2631)/365, (O2631-K2631)/365)) )</f>
        <v/>
      </c>
      <c r="U2631" s="38" t="str">
        <f aca="true">IF(ISBLANK(B2631),"",IF( ISBLANK(O2631), "", (TODAY()-O2631)/365))</f>
        <v/>
      </c>
      <c r="V2631" s="38" t="str">
        <f aca="false">IF(ISBLANK(B2631),"",IF( ISBLANK(O2631), "", ($Z$41-O2631)/365))</f>
        <v/>
      </c>
    </row>
    <row r="2632" customFormat="false" ht="15" hidden="false" customHeight="false" outlineLevel="0" collapsed="false">
      <c r="A2632" s="1" t="n">
        <v>2636</v>
      </c>
      <c r="B2632" s="28" t="n">
        <v>1829</v>
      </c>
      <c r="C2632" s="29"/>
      <c r="D2632" s="77"/>
      <c r="E2632" s="31"/>
      <c r="F2632" s="31"/>
      <c r="G2632" s="31"/>
      <c r="H2632" s="31"/>
      <c r="I2632" s="32"/>
      <c r="J2632" s="4"/>
      <c r="K2632" s="46"/>
      <c r="L2632" s="34" t="str">
        <f aca="false">IF(ISBLANK(K2632),"a","b")</f>
        <v>a</v>
      </c>
      <c r="M2632" s="34" t="str">
        <f aca="false">IF(ISBLANK(B2632),"",IF(L2632="b",K2632,IF(L2632="a","")))</f>
        <v/>
      </c>
      <c r="N2632" s="35" t="n">
        <f aca="false">IF(ISBLANK(B2632),"",IF( ISBLANK(K2632), , IF( ISBLANK(O2632), 1,) ))</f>
        <v>0</v>
      </c>
      <c r="O2632" s="44"/>
      <c r="P2632" s="37" t="str">
        <f aca="false">IF(ISBLANK(O2632),"a","b")</f>
        <v>a</v>
      </c>
      <c r="Q2632" s="34" t="str">
        <f aca="false">IF(ISBLANK(B2632),"",IF(P2632="b",O2632,IF(P2632="a","")))</f>
        <v/>
      </c>
      <c r="R2632" s="35" t="n">
        <f aca="false">IF(ISBLANK(B2632),"",IF( ISBLANK(O2632), , 1))</f>
        <v>0</v>
      </c>
      <c r="S2632" s="38" t="str">
        <f aca="true">IF(ISBLANK(B2632),"",IF( ISBLANK(K2632), "" , IF( ISBLANK(O2632), (TODAY()-K2632)/365, (O2632-K2632)/365)) )</f>
        <v/>
      </c>
      <c r="T2632" s="38" t="str">
        <f aca="false">IF(ISBLANK(B2632),"",IF( ISBLANK(K2632), "" , IF( ISBLANK(O2632), ($Z$41-K2632)/365, (O2632-K2632)/365)) )</f>
        <v/>
      </c>
      <c r="U2632" s="38" t="str">
        <f aca="true">IF(ISBLANK(B2632),"",IF( ISBLANK(O2632), "", (TODAY()-O2632)/365))</f>
        <v/>
      </c>
      <c r="V2632" s="38" t="str">
        <f aca="false">IF(ISBLANK(B2632),"",IF( ISBLANK(O2632), "", ($Z$41-O2632)/365))</f>
        <v/>
      </c>
    </row>
    <row r="2633" customFormat="false" ht="15" hidden="false" customHeight="false" outlineLevel="0" collapsed="false">
      <c r="A2633" s="1" t="n">
        <v>2637</v>
      </c>
      <c r="B2633" s="28" t="n">
        <v>1830</v>
      </c>
      <c r="C2633" s="29"/>
      <c r="D2633" s="77"/>
      <c r="E2633" s="31"/>
      <c r="F2633" s="31"/>
      <c r="G2633" s="31"/>
      <c r="H2633" s="31"/>
      <c r="I2633" s="32"/>
      <c r="J2633" s="4"/>
      <c r="K2633" s="46"/>
      <c r="L2633" s="34" t="str">
        <f aca="false">IF(ISBLANK(K2633),"a","b")</f>
        <v>a</v>
      </c>
      <c r="M2633" s="34" t="str">
        <f aca="false">IF(ISBLANK(B2633),"",IF(L2633="b",K2633,IF(L2633="a","")))</f>
        <v/>
      </c>
      <c r="N2633" s="35" t="n">
        <f aca="false">IF(ISBLANK(B2633),"",IF( ISBLANK(K2633), , IF( ISBLANK(O2633), 1,) ))</f>
        <v>0</v>
      </c>
      <c r="O2633" s="44"/>
      <c r="P2633" s="37" t="str">
        <f aca="false">IF(ISBLANK(O2633),"a","b")</f>
        <v>a</v>
      </c>
      <c r="Q2633" s="34" t="str">
        <f aca="false">IF(ISBLANK(B2633),"",IF(P2633="b",O2633,IF(P2633="a","")))</f>
        <v/>
      </c>
      <c r="R2633" s="35" t="n">
        <f aca="false">IF(ISBLANK(B2633),"",IF( ISBLANK(O2633), , 1))</f>
        <v>0</v>
      </c>
      <c r="S2633" s="38" t="str">
        <f aca="true">IF(ISBLANK(B2633),"",IF( ISBLANK(K2633), "" , IF( ISBLANK(O2633), (TODAY()-K2633)/365, (O2633-K2633)/365)) )</f>
        <v/>
      </c>
      <c r="T2633" s="38" t="str">
        <f aca="false">IF(ISBLANK(B2633),"",IF( ISBLANK(K2633), "" , IF( ISBLANK(O2633), ($Z$41-K2633)/365, (O2633-K2633)/365)) )</f>
        <v/>
      </c>
      <c r="U2633" s="38" t="str">
        <f aca="true">IF(ISBLANK(B2633),"",IF( ISBLANK(O2633), "", (TODAY()-O2633)/365))</f>
        <v/>
      </c>
      <c r="V2633" s="38" t="str">
        <f aca="false">IF(ISBLANK(B2633),"",IF( ISBLANK(O2633), "", ($Z$41-O2633)/365))</f>
        <v/>
      </c>
    </row>
    <row r="2634" customFormat="false" ht="15" hidden="false" customHeight="false" outlineLevel="0" collapsed="false">
      <c r="A2634" s="1" t="n">
        <v>2638</v>
      </c>
      <c r="B2634" s="28" t="n">
        <v>1831</v>
      </c>
      <c r="C2634" s="29"/>
      <c r="D2634" s="77"/>
      <c r="E2634" s="31"/>
      <c r="F2634" s="31"/>
      <c r="G2634" s="31"/>
      <c r="H2634" s="31"/>
      <c r="I2634" s="32"/>
      <c r="J2634" s="4"/>
      <c r="K2634" s="46"/>
      <c r="L2634" s="34" t="str">
        <f aca="false">IF(ISBLANK(K2634),"a","b")</f>
        <v>a</v>
      </c>
      <c r="M2634" s="34" t="str">
        <f aca="false">IF(ISBLANK(B2634),"",IF(L2634="b",K2634,IF(L2634="a","")))</f>
        <v/>
      </c>
      <c r="N2634" s="35" t="n">
        <f aca="false">IF(ISBLANK(B2634),"",IF( ISBLANK(K2634), , IF( ISBLANK(O2634), 1,) ))</f>
        <v>0</v>
      </c>
      <c r="O2634" s="44"/>
      <c r="P2634" s="37" t="str">
        <f aca="false">IF(ISBLANK(O2634),"a","b")</f>
        <v>a</v>
      </c>
      <c r="Q2634" s="34" t="str">
        <f aca="false">IF(ISBLANK(B2634),"",IF(P2634="b",O2634,IF(P2634="a","")))</f>
        <v/>
      </c>
      <c r="R2634" s="35" t="n">
        <f aca="false">IF(ISBLANK(B2634),"",IF( ISBLANK(O2634), , 1))</f>
        <v>0</v>
      </c>
      <c r="S2634" s="38" t="str">
        <f aca="true">IF(ISBLANK(B2634),"",IF( ISBLANK(K2634), "" , IF( ISBLANK(O2634), (TODAY()-K2634)/365, (O2634-K2634)/365)) )</f>
        <v/>
      </c>
      <c r="T2634" s="38" t="str">
        <f aca="false">IF(ISBLANK(B2634),"",IF( ISBLANK(K2634), "" , IF( ISBLANK(O2634), ($Z$41-K2634)/365, (O2634-K2634)/365)) )</f>
        <v/>
      </c>
      <c r="U2634" s="38" t="str">
        <f aca="true">IF(ISBLANK(B2634),"",IF( ISBLANK(O2634), "", (TODAY()-O2634)/365))</f>
        <v/>
      </c>
      <c r="V2634" s="38" t="str">
        <f aca="false">IF(ISBLANK(B2634),"",IF( ISBLANK(O2634), "", ($Z$41-O2634)/365))</f>
        <v/>
      </c>
    </row>
    <row r="2635" customFormat="false" ht="15" hidden="false" customHeight="false" outlineLevel="0" collapsed="false">
      <c r="A2635" s="1" t="n">
        <v>2639</v>
      </c>
      <c r="B2635" s="28" t="n">
        <v>1832</v>
      </c>
      <c r="C2635" s="29"/>
      <c r="D2635" s="77"/>
      <c r="E2635" s="31"/>
      <c r="F2635" s="31"/>
      <c r="G2635" s="31"/>
      <c r="H2635" s="31"/>
      <c r="I2635" s="32"/>
      <c r="J2635" s="4"/>
      <c r="K2635" s="46"/>
      <c r="L2635" s="34" t="str">
        <f aca="false">IF(ISBLANK(K2635),"a","b")</f>
        <v>a</v>
      </c>
      <c r="M2635" s="34" t="str">
        <f aca="false">IF(ISBLANK(B2635),"",IF(L2635="b",K2635,IF(L2635="a","")))</f>
        <v/>
      </c>
      <c r="N2635" s="35" t="n">
        <f aca="false">IF(ISBLANK(B2635),"",IF( ISBLANK(K2635), , IF( ISBLANK(O2635), 1,) ))</f>
        <v>0</v>
      </c>
      <c r="O2635" s="44"/>
      <c r="P2635" s="37" t="str">
        <f aca="false">IF(ISBLANK(O2635),"a","b")</f>
        <v>a</v>
      </c>
      <c r="Q2635" s="34" t="str">
        <f aca="false">IF(ISBLANK(B2635),"",IF(P2635="b",O2635,IF(P2635="a","")))</f>
        <v/>
      </c>
      <c r="R2635" s="35" t="n">
        <f aca="false">IF(ISBLANK(B2635),"",IF( ISBLANK(O2635), , 1))</f>
        <v>0</v>
      </c>
      <c r="S2635" s="38" t="str">
        <f aca="true">IF(ISBLANK(B2635),"",IF( ISBLANK(K2635), "" , IF( ISBLANK(O2635), (TODAY()-K2635)/365, (O2635-K2635)/365)) )</f>
        <v/>
      </c>
      <c r="T2635" s="38" t="str">
        <f aca="false">IF(ISBLANK(B2635),"",IF( ISBLANK(K2635), "" , IF( ISBLANK(O2635), ($Z$41-K2635)/365, (O2635-K2635)/365)) )</f>
        <v/>
      </c>
      <c r="U2635" s="38" t="str">
        <f aca="true">IF(ISBLANK(B2635),"",IF( ISBLANK(O2635), "", (TODAY()-O2635)/365))</f>
        <v/>
      </c>
      <c r="V2635" s="38" t="str">
        <f aca="false">IF(ISBLANK(B2635),"",IF( ISBLANK(O2635), "", ($Z$41-O2635)/365))</f>
        <v/>
      </c>
    </row>
    <row r="2636" customFormat="false" ht="15" hidden="false" customHeight="false" outlineLevel="0" collapsed="false">
      <c r="A2636" s="1" t="n">
        <v>2640</v>
      </c>
      <c r="B2636" s="28" t="n">
        <v>1833</v>
      </c>
      <c r="C2636" s="29"/>
      <c r="D2636" s="77"/>
      <c r="E2636" s="31"/>
      <c r="F2636" s="31"/>
      <c r="G2636" s="31"/>
      <c r="H2636" s="31"/>
      <c r="I2636" s="32"/>
      <c r="J2636" s="4"/>
      <c r="K2636" s="46"/>
      <c r="L2636" s="34" t="str">
        <f aca="false">IF(ISBLANK(K2636),"a","b")</f>
        <v>a</v>
      </c>
      <c r="M2636" s="34" t="str">
        <f aca="false">IF(ISBLANK(B2636),"",IF(L2636="b",K2636,IF(L2636="a","")))</f>
        <v/>
      </c>
      <c r="N2636" s="35" t="n">
        <f aca="false">IF(ISBLANK(B2636),"",IF( ISBLANK(K2636), , IF( ISBLANK(O2636), 1,) ))</f>
        <v>0</v>
      </c>
      <c r="O2636" s="44"/>
      <c r="P2636" s="37" t="str">
        <f aca="false">IF(ISBLANK(O2636),"a","b")</f>
        <v>a</v>
      </c>
      <c r="Q2636" s="34" t="str">
        <f aca="false">IF(ISBLANK(B2636),"",IF(P2636="b",O2636,IF(P2636="a","")))</f>
        <v/>
      </c>
      <c r="R2636" s="35" t="n">
        <f aca="false">IF(ISBLANK(B2636),"",IF( ISBLANK(O2636), , 1))</f>
        <v>0</v>
      </c>
      <c r="S2636" s="38" t="str">
        <f aca="true">IF(ISBLANK(B2636),"",IF( ISBLANK(K2636), "" , IF( ISBLANK(O2636), (TODAY()-K2636)/365, (O2636-K2636)/365)) )</f>
        <v/>
      </c>
      <c r="T2636" s="38" t="str">
        <f aca="false">IF(ISBLANK(B2636),"",IF( ISBLANK(K2636), "" , IF( ISBLANK(O2636), ($Z$41-K2636)/365, (O2636-K2636)/365)) )</f>
        <v/>
      </c>
      <c r="U2636" s="38" t="str">
        <f aca="true">IF(ISBLANK(B2636),"",IF( ISBLANK(O2636), "", (TODAY()-O2636)/365))</f>
        <v/>
      </c>
      <c r="V2636" s="38" t="str">
        <f aca="false">IF(ISBLANK(B2636),"",IF( ISBLANK(O2636), "", ($Z$41-O2636)/365))</f>
        <v/>
      </c>
    </row>
    <row r="2637" customFormat="false" ht="15" hidden="false" customHeight="false" outlineLevel="0" collapsed="false">
      <c r="A2637" s="1" t="n">
        <v>2641</v>
      </c>
      <c r="B2637" s="28" t="n">
        <v>1834</v>
      </c>
      <c r="C2637" s="29"/>
      <c r="D2637" s="77"/>
      <c r="E2637" s="31"/>
      <c r="F2637" s="31"/>
      <c r="G2637" s="31"/>
      <c r="H2637" s="31"/>
      <c r="I2637" s="32"/>
      <c r="J2637" s="4"/>
      <c r="K2637" s="46"/>
      <c r="L2637" s="34" t="str">
        <f aca="false">IF(ISBLANK(K2637),"a","b")</f>
        <v>a</v>
      </c>
      <c r="M2637" s="34" t="str">
        <f aca="false">IF(ISBLANK(B2637),"",IF(L2637="b",K2637,IF(L2637="a","")))</f>
        <v/>
      </c>
      <c r="N2637" s="35" t="n">
        <f aca="false">IF(ISBLANK(B2637),"",IF( ISBLANK(K2637), , IF( ISBLANK(O2637), 1,) ))</f>
        <v>0</v>
      </c>
      <c r="O2637" s="44"/>
      <c r="P2637" s="37" t="str">
        <f aca="false">IF(ISBLANK(O2637),"a","b")</f>
        <v>a</v>
      </c>
      <c r="Q2637" s="34" t="str">
        <f aca="false">IF(ISBLANK(B2637),"",IF(P2637="b",O2637,IF(P2637="a","")))</f>
        <v/>
      </c>
      <c r="R2637" s="35" t="n">
        <f aca="false">IF(ISBLANK(B2637),"",IF( ISBLANK(O2637), , 1))</f>
        <v>0</v>
      </c>
      <c r="S2637" s="38" t="str">
        <f aca="true">IF(ISBLANK(B2637),"",IF( ISBLANK(K2637), "" , IF( ISBLANK(O2637), (TODAY()-K2637)/365, (O2637-K2637)/365)) )</f>
        <v/>
      </c>
      <c r="T2637" s="38" t="str">
        <f aca="false">IF(ISBLANK(B2637),"",IF( ISBLANK(K2637), "" , IF( ISBLANK(O2637), ($Z$41-K2637)/365, (O2637-K2637)/365)) )</f>
        <v/>
      </c>
      <c r="U2637" s="38" t="str">
        <f aca="true">IF(ISBLANK(B2637),"",IF( ISBLANK(O2637), "", (TODAY()-O2637)/365))</f>
        <v/>
      </c>
      <c r="V2637" s="38" t="str">
        <f aca="false">IF(ISBLANK(B2637),"",IF( ISBLANK(O2637), "", ($Z$41-O2637)/365))</f>
        <v/>
      </c>
    </row>
    <row r="2638" customFormat="false" ht="15" hidden="false" customHeight="false" outlineLevel="0" collapsed="false">
      <c r="A2638" s="1" t="n">
        <v>2642</v>
      </c>
      <c r="B2638" s="28" t="n">
        <v>1835</v>
      </c>
      <c r="C2638" s="29"/>
      <c r="D2638" s="77"/>
      <c r="E2638" s="31"/>
      <c r="F2638" s="31"/>
      <c r="G2638" s="31"/>
      <c r="H2638" s="31"/>
      <c r="I2638" s="32"/>
      <c r="J2638" s="4"/>
      <c r="K2638" s="46"/>
      <c r="L2638" s="34" t="str">
        <f aca="false">IF(ISBLANK(K2638),"a","b")</f>
        <v>a</v>
      </c>
      <c r="M2638" s="34" t="str">
        <f aca="false">IF(ISBLANK(B2638),"",IF(L2638="b",K2638,IF(L2638="a","")))</f>
        <v/>
      </c>
      <c r="N2638" s="35" t="n">
        <f aca="false">IF(ISBLANK(B2638),"",IF( ISBLANK(K2638), , IF( ISBLANK(O2638), 1,) ))</f>
        <v>0</v>
      </c>
      <c r="O2638" s="44"/>
      <c r="P2638" s="37" t="str">
        <f aca="false">IF(ISBLANK(O2638),"a","b")</f>
        <v>a</v>
      </c>
      <c r="Q2638" s="34" t="str">
        <f aca="false">IF(ISBLANK(B2638),"",IF(P2638="b",O2638,IF(P2638="a","")))</f>
        <v/>
      </c>
      <c r="R2638" s="35" t="n">
        <f aca="false">IF(ISBLANK(B2638),"",IF( ISBLANK(O2638), , 1))</f>
        <v>0</v>
      </c>
      <c r="S2638" s="38" t="str">
        <f aca="true">IF(ISBLANK(B2638),"",IF( ISBLANK(K2638), "" , IF( ISBLANK(O2638), (TODAY()-K2638)/365, (O2638-K2638)/365)) )</f>
        <v/>
      </c>
      <c r="T2638" s="38" t="str">
        <f aca="false">IF(ISBLANK(B2638),"",IF( ISBLANK(K2638), "" , IF( ISBLANK(O2638), ($Z$41-K2638)/365, (O2638-K2638)/365)) )</f>
        <v/>
      </c>
      <c r="U2638" s="38" t="str">
        <f aca="true">IF(ISBLANK(B2638),"",IF( ISBLANK(O2638), "", (TODAY()-O2638)/365))</f>
        <v/>
      </c>
      <c r="V2638" s="38" t="str">
        <f aca="false">IF(ISBLANK(B2638),"",IF( ISBLANK(O2638), "", ($Z$41-O2638)/365))</f>
        <v/>
      </c>
    </row>
    <row r="2639" customFormat="false" ht="15" hidden="false" customHeight="false" outlineLevel="0" collapsed="false">
      <c r="A2639" s="1" t="n">
        <v>2643</v>
      </c>
      <c r="B2639" s="28" t="n">
        <v>1836</v>
      </c>
      <c r="C2639" s="29"/>
      <c r="D2639" s="77"/>
      <c r="E2639" s="31"/>
      <c r="F2639" s="31"/>
      <c r="G2639" s="31"/>
      <c r="H2639" s="31"/>
      <c r="I2639" s="32"/>
      <c r="J2639" s="4"/>
      <c r="K2639" s="46"/>
      <c r="L2639" s="34" t="str">
        <f aca="false">IF(ISBLANK(K2639),"a","b")</f>
        <v>a</v>
      </c>
      <c r="M2639" s="34" t="str">
        <f aca="false">IF(ISBLANK(B2639),"",IF(L2639="b",K2639,IF(L2639="a","")))</f>
        <v/>
      </c>
      <c r="N2639" s="35" t="n">
        <f aca="false">IF(ISBLANK(B2639),"",IF( ISBLANK(K2639), , IF( ISBLANK(O2639), 1,) ))</f>
        <v>0</v>
      </c>
      <c r="O2639" s="44"/>
      <c r="P2639" s="37" t="str">
        <f aca="false">IF(ISBLANK(O2639),"a","b")</f>
        <v>a</v>
      </c>
      <c r="Q2639" s="34" t="str">
        <f aca="false">IF(ISBLANK(B2639),"",IF(P2639="b",O2639,IF(P2639="a","")))</f>
        <v/>
      </c>
      <c r="R2639" s="35" t="n">
        <f aca="false">IF(ISBLANK(B2639),"",IF( ISBLANK(O2639), , 1))</f>
        <v>0</v>
      </c>
      <c r="S2639" s="38" t="str">
        <f aca="true">IF(ISBLANK(B2639),"",IF( ISBLANK(K2639), "" , IF( ISBLANK(O2639), (TODAY()-K2639)/365, (O2639-K2639)/365)) )</f>
        <v/>
      </c>
      <c r="T2639" s="38" t="str">
        <f aca="false">IF(ISBLANK(B2639),"",IF( ISBLANK(K2639), "" , IF( ISBLANK(O2639), ($Z$41-K2639)/365, (O2639-K2639)/365)) )</f>
        <v/>
      </c>
      <c r="U2639" s="38" t="str">
        <f aca="true">IF(ISBLANK(B2639),"",IF( ISBLANK(O2639), "", (TODAY()-O2639)/365))</f>
        <v/>
      </c>
      <c r="V2639" s="38" t="str">
        <f aca="false">IF(ISBLANK(B2639),"",IF( ISBLANK(O2639), "", ($Z$41-O2639)/365))</f>
        <v/>
      </c>
    </row>
    <row r="2640" customFormat="false" ht="15" hidden="false" customHeight="false" outlineLevel="0" collapsed="false">
      <c r="A2640" s="1" t="n">
        <v>2644</v>
      </c>
      <c r="B2640" s="28" t="n">
        <v>1837</v>
      </c>
      <c r="C2640" s="29"/>
      <c r="D2640" s="77"/>
      <c r="E2640" s="31"/>
      <c r="F2640" s="31"/>
      <c r="G2640" s="31"/>
      <c r="H2640" s="31"/>
      <c r="I2640" s="32"/>
      <c r="J2640" s="4"/>
      <c r="K2640" s="46"/>
      <c r="L2640" s="34" t="str">
        <f aca="false">IF(ISBLANK(K2640),"a","b")</f>
        <v>a</v>
      </c>
      <c r="M2640" s="34" t="str">
        <f aca="false">IF(ISBLANK(B2640),"",IF(L2640="b",K2640,IF(L2640="a","")))</f>
        <v/>
      </c>
      <c r="N2640" s="35" t="n">
        <f aca="false">IF(ISBLANK(B2640),"",IF( ISBLANK(K2640), , IF( ISBLANK(O2640), 1,) ))</f>
        <v>0</v>
      </c>
      <c r="O2640" s="44"/>
      <c r="P2640" s="37" t="str">
        <f aca="false">IF(ISBLANK(O2640),"a","b")</f>
        <v>a</v>
      </c>
      <c r="Q2640" s="34" t="str">
        <f aca="false">IF(ISBLANK(B2640),"",IF(P2640="b",O2640,IF(P2640="a","")))</f>
        <v/>
      </c>
      <c r="R2640" s="35" t="n">
        <f aca="false">IF(ISBLANK(B2640),"",IF( ISBLANK(O2640), , 1))</f>
        <v>0</v>
      </c>
      <c r="S2640" s="38" t="str">
        <f aca="true">IF(ISBLANK(B2640),"",IF( ISBLANK(K2640), "" , IF( ISBLANK(O2640), (TODAY()-K2640)/365, (O2640-K2640)/365)) )</f>
        <v/>
      </c>
      <c r="T2640" s="38" t="str">
        <f aca="false">IF(ISBLANK(B2640),"",IF( ISBLANK(K2640), "" , IF( ISBLANK(O2640), ($Z$41-K2640)/365, (O2640-K2640)/365)) )</f>
        <v/>
      </c>
      <c r="U2640" s="38" t="str">
        <f aca="true">IF(ISBLANK(B2640),"",IF( ISBLANK(O2640), "", (TODAY()-O2640)/365))</f>
        <v/>
      </c>
      <c r="V2640" s="38" t="str">
        <f aca="false">IF(ISBLANK(B2640),"",IF( ISBLANK(O2640), "", ($Z$41-O2640)/365))</f>
        <v/>
      </c>
    </row>
    <row r="2641" customFormat="false" ht="15" hidden="false" customHeight="false" outlineLevel="0" collapsed="false">
      <c r="A2641" s="1" t="n">
        <v>2645</v>
      </c>
      <c r="B2641" s="28" t="n">
        <v>1838</v>
      </c>
      <c r="C2641" s="29"/>
      <c r="D2641" s="77"/>
      <c r="E2641" s="31"/>
      <c r="F2641" s="31"/>
      <c r="G2641" s="31"/>
      <c r="H2641" s="31"/>
      <c r="I2641" s="32"/>
      <c r="J2641" s="4"/>
      <c r="K2641" s="46"/>
      <c r="L2641" s="34" t="str">
        <f aca="false">IF(ISBLANK(K2641),"a","b")</f>
        <v>a</v>
      </c>
      <c r="M2641" s="34" t="str">
        <f aca="false">IF(ISBLANK(B2641),"",IF(L2641="b",K2641,IF(L2641="a","")))</f>
        <v/>
      </c>
      <c r="N2641" s="35" t="n">
        <f aca="false">IF(ISBLANK(B2641),"",IF( ISBLANK(K2641), , IF( ISBLANK(O2641), 1,) ))</f>
        <v>0</v>
      </c>
      <c r="O2641" s="44"/>
      <c r="P2641" s="37" t="str">
        <f aca="false">IF(ISBLANK(O2641),"a","b")</f>
        <v>a</v>
      </c>
      <c r="Q2641" s="34" t="str">
        <f aca="false">IF(ISBLANK(B2641),"",IF(P2641="b",O2641,IF(P2641="a","")))</f>
        <v/>
      </c>
      <c r="R2641" s="35" t="n">
        <f aca="false">IF(ISBLANK(B2641),"",IF( ISBLANK(O2641), , 1))</f>
        <v>0</v>
      </c>
      <c r="S2641" s="38" t="str">
        <f aca="true">IF(ISBLANK(B2641),"",IF( ISBLANK(K2641), "" , IF( ISBLANK(O2641), (TODAY()-K2641)/365, (O2641-K2641)/365)) )</f>
        <v/>
      </c>
      <c r="T2641" s="38" t="str">
        <f aca="false">IF(ISBLANK(B2641),"",IF( ISBLANK(K2641), "" , IF( ISBLANK(O2641), ($Z$41-K2641)/365, (O2641-K2641)/365)) )</f>
        <v/>
      </c>
      <c r="U2641" s="38" t="str">
        <f aca="true">IF(ISBLANK(B2641),"",IF( ISBLANK(O2641), "", (TODAY()-O2641)/365))</f>
        <v/>
      </c>
      <c r="V2641" s="38" t="str">
        <f aca="false">IF(ISBLANK(B2641),"",IF( ISBLANK(O2641), "", ($Z$41-O2641)/365))</f>
        <v/>
      </c>
    </row>
    <row r="2642" customFormat="false" ht="15" hidden="false" customHeight="false" outlineLevel="0" collapsed="false">
      <c r="A2642" s="1" t="n">
        <v>2646</v>
      </c>
      <c r="B2642" s="28" t="n">
        <v>1839</v>
      </c>
      <c r="C2642" s="29"/>
      <c r="D2642" s="77"/>
      <c r="E2642" s="31"/>
      <c r="F2642" s="31"/>
      <c r="G2642" s="31"/>
      <c r="H2642" s="31"/>
      <c r="I2642" s="32"/>
      <c r="J2642" s="4"/>
      <c r="K2642" s="46"/>
      <c r="L2642" s="34" t="str">
        <f aca="false">IF(ISBLANK(K2642),"a","b")</f>
        <v>a</v>
      </c>
      <c r="M2642" s="34" t="str">
        <f aca="false">IF(ISBLANK(B2642),"",IF(L2642="b",K2642,IF(L2642="a","")))</f>
        <v/>
      </c>
      <c r="N2642" s="35" t="n">
        <f aca="false">IF(ISBLANK(B2642),"",IF( ISBLANK(K2642), , IF( ISBLANK(O2642), 1,) ))</f>
        <v>0</v>
      </c>
      <c r="O2642" s="44"/>
      <c r="P2642" s="37" t="str">
        <f aca="false">IF(ISBLANK(O2642),"a","b")</f>
        <v>a</v>
      </c>
      <c r="Q2642" s="34" t="str">
        <f aca="false">IF(ISBLANK(B2642),"",IF(P2642="b",O2642,IF(P2642="a","")))</f>
        <v/>
      </c>
      <c r="R2642" s="35" t="n">
        <f aca="false">IF(ISBLANK(B2642),"",IF( ISBLANK(O2642), , 1))</f>
        <v>0</v>
      </c>
      <c r="S2642" s="38" t="str">
        <f aca="true">IF(ISBLANK(B2642),"",IF( ISBLANK(K2642), "" , IF( ISBLANK(O2642), (TODAY()-K2642)/365, (O2642-K2642)/365)) )</f>
        <v/>
      </c>
      <c r="T2642" s="38" t="str">
        <f aca="false">IF(ISBLANK(B2642),"",IF( ISBLANK(K2642), "" , IF( ISBLANK(O2642), ($Z$41-K2642)/365, (O2642-K2642)/365)) )</f>
        <v/>
      </c>
      <c r="U2642" s="38" t="str">
        <f aca="true">IF(ISBLANK(B2642),"",IF( ISBLANK(O2642), "", (TODAY()-O2642)/365))</f>
        <v/>
      </c>
      <c r="V2642" s="38" t="str">
        <f aca="false">IF(ISBLANK(B2642),"",IF( ISBLANK(O2642), "", ($Z$41-O2642)/365))</f>
        <v/>
      </c>
    </row>
    <row r="2643" customFormat="false" ht="15" hidden="false" customHeight="false" outlineLevel="0" collapsed="false">
      <c r="A2643" s="1" t="n">
        <v>2647</v>
      </c>
      <c r="B2643" s="28" t="n">
        <v>1840</v>
      </c>
      <c r="C2643" s="29"/>
      <c r="D2643" s="77"/>
      <c r="E2643" s="31"/>
      <c r="F2643" s="31"/>
      <c r="G2643" s="31"/>
      <c r="H2643" s="31"/>
      <c r="I2643" s="32"/>
      <c r="J2643" s="4"/>
      <c r="K2643" s="46"/>
      <c r="L2643" s="34" t="str">
        <f aca="false">IF(ISBLANK(K2643),"a","b")</f>
        <v>a</v>
      </c>
      <c r="M2643" s="34" t="str">
        <f aca="false">IF(ISBLANK(B2643),"",IF(L2643="b",K2643,IF(L2643="a","")))</f>
        <v/>
      </c>
      <c r="N2643" s="35" t="n">
        <f aca="false">IF(ISBLANK(B2643),"",IF( ISBLANK(K2643), , IF( ISBLANK(O2643), 1,) ))</f>
        <v>0</v>
      </c>
      <c r="O2643" s="44"/>
      <c r="P2643" s="37" t="str">
        <f aca="false">IF(ISBLANK(O2643),"a","b")</f>
        <v>a</v>
      </c>
      <c r="Q2643" s="34" t="str">
        <f aca="false">IF(ISBLANK(B2643),"",IF(P2643="b",O2643,IF(P2643="a","")))</f>
        <v/>
      </c>
      <c r="R2643" s="35" t="n">
        <f aca="false">IF(ISBLANK(B2643),"",IF( ISBLANK(O2643), , 1))</f>
        <v>0</v>
      </c>
      <c r="S2643" s="38" t="str">
        <f aca="true">IF(ISBLANK(B2643),"",IF( ISBLANK(K2643), "" , IF( ISBLANK(O2643), (TODAY()-K2643)/365, (O2643-K2643)/365)) )</f>
        <v/>
      </c>
      <c r="T2643" s="38" t="str">
        <f aca="false">IF(ISBLANK(B2643),"",IF( ISBLANK(K2643), "" , IF( ISBLANK(O2643), ($Z$41-K2643)/365, (O2643-K2643)/365)) )</f>
        <v/>
      </c>
      <c r="U2643" s="38" t="str">
        <f aca="true">IF(ISBLANK(B2643),"",IF( ISBLANK(O2643), "", (TODAY()-O2643)/365))</f>
        <v/>
      </c>
      <c r="V2643" s="38" t="str">
        <f aca="false">IF(ISBLANK(B2643),"",IF( ISBLANK(O2643), "", ($Z$41-O2643)/365))</f>
        <v/>
      </c>
    </row>
    <row r="2644" customFormat="false" ht="15" hidden="false" customHeight="false" outlineLevel="0" collapsed="false">
      <c r="A2644" s="1" t="n">
        <v>2648</v>
      </c>
      <c r="B2644" s="28" t="n">
        <v>1841</v>
      </c>
      <c r="C2644" s="29"/>
      <c r="D2644" s="77"/>
      <c r="E2644" s="31"/>
      <c r="F2644" s="31"/>
      <c r="G2644" s="31"/>
      <c r="H2644" s="31"/>
      <c r="I2644" s="32"/>
      <c r="J2644" s="4"/>
      <c r="K2644" s="46"/>
      <c r="L2644" s="34" t="str">
        <f aca="false">IF(ISBLANK(K2644),"a","b")</f>
        <v>a</v>
      </c>
      <c r="M2644" s="34" t="str">
        <f aca="false">IF(ISBLANK(B2644),"",IF(L2644="b",K2644,IF(L2644="a","")))</f>
        <v/>
      </c>
      <c r="N2644" s="35" t="n">
        <f aca="false">IF(ISBLANK(B2644),"",IF( ISBLANK(K2644), , IF( ISBLANK(O2644), 1,) ))</f>
        <v>0</v>
      </c>
      <c r="O2644" s="44"/>
      <c r="P2644" s="37" t="str">
        <f aca="false">IF(ISBLANK(O2644),"a","b")</f>
        <v>a</v>
      </c>
      <c r="Q2644" s="34" t="str">
        <f aca="false">IF(ISBLANK(B2644),"",IF(P2644="b",O2644,IF(P2644="a","")))</f>
        <v/>
      </c>
      <c r="R2644" s="35" t="n">
        <f aca="false">IF(ISBLANK(B2644),"",IF( ISBLANK(O2644), , 1))</f>
        <v>0</v>
      </c>
      <c r="S2644" s="38" t="str">
        <f aca="true">IF(ISBLANK(B2644),"",IF( ISBLANK(K2644), "" , IF( ISBLANK(O2644), (TODAY()-K2644)/365, (O2644-K2644)/365)) )</f>
        <v/>
      </c>
      <c r="T2644" s="38" t="str">
        <f aca="false">IF(ISBLANK(B2644),"",IF( ISBLANK(K2644), "" , IF( ISBLANK(O2644), ($Z$41-K2644)/365, (O2644-K2644)/365)) )</f>
        <v/>
      </c>
      <c r="U2644" s="38" t="str">
        <f aca="true">IF(ISBLANK(B2644),"",IF( ISBLANK(O2644), "", (TODAY()-O2644)/365))</f>
        <v/>
      </c>
      <c r="V2644" s="38" t="str">
        <f aca="false">IF(ISBLANK(B2644),"",IF( ISBLANK(O2644), "", ($Z$41-O2644)/365))</f>
        <v/>
      </c>
    </row>
    <row r="2645" customFormat="false" ht="15" hidden="false" customHeight="false" outlineLevel="0" collapsed="false">
      <c r="A2645" s="1" t="n">
        <v>2649</v>
      </c>
      <c r="B2645" s="28" t="n">
        <v>1842</v>
      </c>
      <c r="C2645" s="29"/>
      <c r="D2645" s="77"/>
      <c r="E2645" s="31"/>
      <c r="F2645" s="31"/>
      <c r="G2645" s="31"/>
      <c r="H2645" s="31"/>
      <c r="I2645" s="32"/>
      <c r="J2645" s="4"/>
      <c r="K2645" s="46"/>
      <c r="L2645" s="34" t="str">
        <f aca="false">IF(ISBLANK(K2645),"a","b")</f>
        <v>a</v>
      </c>
      <c r="M2645" s="34" t="str">
        <f aca="false">IF(ISBLANK(B2645),"",IF(L2645="b",K2645,IF(L2645="a","")))</f>
        <v/>
      </c>
      <c r="N2645" s="35" t="n">
        <f aca="false">IF(ISBLANK(B2645),"",IF( ISBLANK(K2645), , IF( ISBLANK(O2645), 1,) ))</f>
        <v>0</v>
      </c>
      <c r="O2645" s="44"/>
      <c r="P2645" s="37" t="str">
        <f aca="false">IF(ISBLANK(O2645),"a","b")</f>
        <v>a</v>
      </c>
      <c r="Q2645" s="34" t="str">
        <f aca="false">IF(ISBLANK(B2645),"",IF(P2645="b",O2645,IF(P2645="a","")))</f>
        <v/>
      </c>
      <c r="R2645" s="35" t="n">
        <f aca="false">IF(ISBLANK(B2645),"",IF( ISBLANK(O2645), , 1))</f>
        <v>0</v>
      </c>
      <c r="S2645" s="38" t="str">
        <f aca="true">IF(ISBLANK(B2645),"",IF( ISBLANK(K2645), "" , IF( ISBLANK(O2645), (TODAY()-K2645)/365, (O2645-K2645)/365)) )</f>
        <v/>
      </c>
      <c r="T2645" s="38" t="str">
        <f aca="false">IF(ISBLANK(B2645),"",IF( ISBLANK(K2645), "" , IF( ISBLANK(O2645), ($Z$41-K2645)/365, (O2645-K2645)/365)) )</f>
        <v/>
      </c>
      <c r="U2645" s="38" t="str">
        <f aca="true">IF(ISBLANK(B2645),"",IF( ISBLANK(O2645), "", (TODAY()-O2645)/365))</f>
        <v/>
      </c>
      <c r="V2645" s="38" t="str">
        <f aca="false">IF(ISBLANK(B2645),"",IF( ISBLANK(O2645), "", ($Z$41-O2645)/365))</f>
        <v/>
      </c>
    </row>
    <row r="2646" customFormat="false" ht="15" hidden="false" customHeight="false" outlineLevel="0" collapsed="false">
      <c r="A2646" s="1" t="n">
        <v>2650</v>
      </c>
      <c r="B2646" s="28" t="n">
        <v>1843</v>
      </c>
      <c r="C2646" s="29"/>
      <c r="D2646" s="77"/>
      <c r="E2646" s="31"/>
      <c r="F2646" s="31"/>
      <c r="G2646" s="31"/>
      <c r="H2646" s="31"/>
      <c r="I2646" s="32"/>
      <c r="J2646" s="4"/>
      <c r="K2646" s="46"/>
      <c r="L2646" s="34" t="str">
        <f aca="false">IF(ISBLANK(K2646),"a","b")</f>
        <v>a</v>
      </c>
      <c r="M2646" s="34" t="str">
        <f aca="false">IF(ISBLANK(B2646),"",IF(L2646="b",K2646,IF(L2646="a","")))</f>
        <v/>
      </c>
      <c r="N2646" s="35" t="n">
        <f aca="false">IF(ISBLANK(B2646),"",IF( ISBLANK(K2646), , IF( ISBLANK(O2646), 1,) ))</f>
        <v>0</v>
      </c>
      <c r="O2646" s="44"/>
      <c r="P2646" s="37" t="str">
        <f aca="false">IF(ISBLANK(O2646),"a","b")</f>
        <v>a</v>
      </c>
      <c r="Q2646" s="34" t="str">
        <f aca="false">IF(ISBLANK(B2646),"",IF(P2646="b",O2646,IF(P2646="a","")))</f>
        <v/>
      </c>
      <c r="R2646" s="35" t="n">
        <f aca="false">IF(ISBLANK(B2646),"",IF( ISBLANK(O2646), , 1))</f>
        <v>0</v>
      </c>
      <c r="S2646" s="38" t="str">
        <f aca="true">IF(ISBLANK(B2646),"",IF( ISBLANK(K2646), "" , IF( ISBLANK(O2646), (TODAY()-K2646)/365, (O2646-K2646)/365)) )</f>
        <v/>
      </c>
      <c r="T2646" s="38" t="str">
        <f aca="false">IF(ISBLANK(B2646),"",IF( ISBLANK(K2646), "" , IF( ISBLANK(O2646), ($Z$41-K2646)/365, (O2646-K2646)/365)) )</f>
        <v/>
      </c>
      <c r="U2646" s="38" t="str">
        <f aca="true">IF(ISBLANK(B2646),"",IF( ISBLANK(O2646), "", (TODAY()-O2646)/365))</f>
        <v/>
      </c>
      <c r="V2646" s="38" t="str">
        <f aca="false">IF(ISBLANK(B2646),"",IF( ISBLANK(O2646), "", ($Z$41-O2646)/365))</f>
        <v/>
      </c>
    </row>
    <row r="2647" customFormat="false" ht="15" hidden="false" customHeight="false" outlineLevel="0" collapsed="false">
      <c r="A2647" s="1" t="n">
        <v>2651</v>
      </c>
      <c r="B2647" s="28" t="n">
        <v>1844</v>
      </c>
      <c r="C2647" s="29"/>
      <c r="D2647" s="77"/>
      <c r="E2647" s="31"/>
      <c r="F2647" s="31"/>
      <c r="G2647" s="31"/>
      <c r="H2647" s="31"/>
      <c r="I2647" s="32"/>
      <c r="J2647" s="4"/>
      <c r="K2647" s="46"/>
      <c r="L2647" s="34" t="str">
        <f aca="false">IF(ISBLANK(K2647),"a","b")</f>
        <v>a</v>
      </c>
      <c r="M2647" s="34" t="str">
        <f aca="false">IF(ISBLANK(B2647),"",IF(L2647="b",K2647,IF(L2647="a","")))</f>
        <v/>
      </c>
      <c r="N2647" s="35" t="n">
        <f aca="false">IF(ISBLANK(B2647),"",IF( ISBLANK(K2647), , IF( ISBLANK(O2647), 1,) ))</f>
        <v>0</v>
      </c>
      <c r="O2647" s="44"/>
      <c r="P2647" s="37" t="str">
        <f aca="false">IF(ISBLANK(O2647),"a","b")</f>
        <v>a</v>
      </c>
      <c r="Q2647" s="34" t="str">
        <f aca="false">IF(ISBLANK(B2647),"",IF(P2647="b",O2647,IF(P2647="a","")))</f>
        <v/>
      </c>
      <c r="R2647" s="35" t="n">
        <f aca="false">IF(ISBLANK(B2647),"",IF( ISBLANK(O2647), , 1))</f>
        <v>0</v>
      </c>
      <c r="S2647" s="38" t="str">
        <f aca="true">IF(ISBLANK(B2647),"",IF( ISBLANK(K2647), "" , IF( ISBLANK(O2647), (TODAY()-K2647)/365, (O2647-K2647)/365)) )</f>
        <v/>
      </c>
      <c r="T2647" s="38" t="str">
        <f aca="false">IF(ISBLANK(B2647),"",IF( ISBLANK(K2647), "" , IF( ISBLANK(O2647), ($Z$41-K2647)/365, (O2647-K2647)/365)) )</f>
        <v/>
      </c>
      <c r="U2647" s="38" t="str">
        <f aca="true">IF(ISBLANK(B2647),"",IF( ISBLANK(O2647), "", (TODAY()-O2647)/365))</f>
        <v/>
      </c>
      <c r="V2647" s="38" t="str">
        <f aca="false">IF(ISBLANK(B2647),"",IF( ISBLANK(O2647), "", ($Z$41-O2647)/365))</f>
        <v/>
      </c>
    </row>
    <row r="2648" customFormat="false" ht="15" hidden="false" customHeight="false" outlineLevel="0" collapsed="false">
      <c r="A2648" s="1" t="n">
        <v>2652</v>
      </c>
      <c r="B2648" s="28" t="n">
        <v>1845</v>
      </c>
      <c r="C2648" s="29"/>
      <c r="D2648" s="77"/>
      <c r="E2648" s="31"/>
      <c r="F2648" s="31"/>
      <c r="G2648" s="31"/>
      <c r="H2648" s="31"/>
      <c r="I2648" s="32"/>
      <c r="J2648" s="4"/>
      <c r="K2648" s="46"/>
      <c r="L2648" s="34" t="str">
        <f aca="false">IF(ISBLANK(K2648),"a","b")</f>
        <v>a</v>
      </c>
      <c r="M2648" s="34" t="str">
        <f aca="false">IF(ISBLANK(B2648),"",IF(L2648="b",K2648,IF(L2648="a","")))</f>
        <v/>
      </c>
      <c r="N2648" s="35" t="n">
        <f aca="false">IF(ISBLANK(B2648),"",IF( ISBLANK(K2648), , IF( ISBLANK(O2648), 1,) ))</f>
        <v>0</v>
      </c>
      <c r="O2648" s="44"/>
      <c r="P2648" s="37" t="str">
        <f aca="false">IF(ISBLANK(O2648),"a","b")</f>
        <v>a</v>
      </c>
      <c r="Q2648" s="34" t="str">
        <f aca="false">IF(ISBLANK(B2648),"",IF(P2648="b",O2648,IF(P2648="a","")))</f>
        <v/>
      </c>
      <c r="R2648" s="35" t="n">
        <f aca="false">IF(ISBLANK(B2648),"",IF( ISBLANK(O2648), , 1))</f>
        <v>0</v>
      </c>
      <c r="S2648" s="38" t="str">
        <f aca="true">IF(ISBLANK(B2648),"",IF( ISBLANK(K2648), "" , IF( ISBLANK(O2648), (TODAY()-K2648)/365, (O2648-K2648)/365)) )</f>
        <v/>
      </c>
      <c r="T2648" s="38" t="str">
        <f aca="false">IF(ISBLANK(B2648),"",IF( ISBLANK(K2648), "" , IF( ISBLANK(O2648), ($Z$41-K2648)/365, (O2648-K2648)/365)) )</f>
        <v/>
      </c>
      <c r="U2648" s="38" t="str">
        <f aca="true">IF(ISBLANK(B2648),"",IF( ISBLANK(O2648), "", (TODAY()-O2648)/365))</f>
        <v/>
      </c>
      <c r="V2648" s="38" t="str">
        <f aca="false">IF(ISBLANK(B2648),"",IF( ISBLANK(O2648), "", ($Z$41-O2648)/365))</f>
        <v/>
      </c>
    </row>
    <row r="2649" customFormat="false" ht="15" hidden="false" customHeight="false" outlineLevel="0" collapsed="false">
      <c r="A2649" s="1" t="n">
        <v>2653</v>
      </c>
      <c r="B2649" s="28" t="n">
        <v>1846</v>
      </c>
      <c r="C2649" s="29"/>
      <c r="D2649" s="77"/>
      <c r="E2649" s="31"/>
      <c r="F2649" s="31"/>
      <c r="G2649" s="31"/>
      <c r="H2649" s="31"/>
      <c r="I2649" s="32"/>
      <c r="J2649" s="4"/>
      <c r="K2649" s="46"/>
      <c r="L2649" s="34" t="str">
        <f aca="false">IF(ISBLANK(K2649),"a","b")</f>
        <v>a</v>
      </c>
      <c r="M2649" s="34" t="str">
        <f aca="false">IF(ISBLANK(B2649),"",IF(L2649="b",K2649,IF(L2649="a","")))</f>
        <v/>
      </c>
      <c r="N2649" s="35" t="n">
        <f aca="false">IF(ISBLANK(B2649),"",IF( ISBLANK(K2649), , IF( ISBLANK(O2649), 1,) ))</f>
        <v>0</v>
      </c>
      <c r="O2649" s="44"/>
      <c r="P2649" s="37" t="str">
        <f aca="false">IF(ISBLANK(O2649),"a","b")</f>
        <v>a</v>
      </c>
      <c r="Q2649" s="34" t="str">
        <f aca="false">IF(ISBLANK(B2649),"",IF(P2649="b",O2649,IF(P2649="a","")))</f>
        <v/>
      </c>
      <c r="R2649" s="35" t="n">
        <f aca="false">IF(ISBLANK(B2649),"",IF( ISBLANK(O2649), , 1))</f>
        <v>0</v>
      </c>
      <c r="S2649" s="38" t="str">
        <f aca="true">IF(ISBLANK(B2649),"",IF( ISBLANK(K2649), "" , IF( ISBLANK(O2649), (TODAY()-K2649)/365, (O2649-K2649)/365)) )</f>
        <v/>
      </c>
      <c r="T2649" s="38" t="str">
        <f aca="false">IF(ISBLANK(B2649),"",IF( ISBLANK(K2649), "" , IF( ISBLANK(O2649), ($Z$41-K2649)/365, (O2649-K2649)/365)) )</f>
        <v/>
      </c>
      <c r="U2649" s="38" t="str">
        <f aca="true">IF(ISBLANK(B2649),"",IF( ISBLANK(O2649), "", (TODAY()-O2649)/365))</f>
        <v/>
      </c>
      <c r="V2649" s="38" t="str">
        <f aca="false">IF(ISBLANK(B2649),"",IF( ISBLANK(O2649), "", ($Z$41-O2649)/365))</f>
        <v/>
      </c>
    </row>
    <row r="2650" customFormat="false" ht="15" hidden="false" customHeight="false" outlineLevel="0" collapsed="false">
      <c r="A2650" s="1" t="n">
        <v>2654</v>
      </c>
      <c r="B2650" s="28" t="n">
        <v>1847</v>
      </c>
      <c r="C2650" s="29"/>
      <c r="D2650" s="77"/>
      <c r="E2650" s="31"/>
      <c r="F2650" s="31"/>
      <c r="G2650" s="31"/>
      <c r="H2650" s="31"/>
      <c r="I2650" s="32"/>
      <c r="J2650" s="4"/>
      <c r="K2650" s="46"/>
      <c r="L2650" s="34" t="str">
        <f aca="false">IF(ISBLANK(K2650),"a","b")</f>
        <v>a</v>
      </c>
      <c r="M2650" s="34" t="str">
        <f aca="false">IF(ISBLANK(B2650),"",IF(L2650="b",K2650,IF(L2650="a","")))</f>
        <v/>
      </c>
      <c r="N2650" s="35" t="n">
        <f aca="false">IF(ISBLANK(B2650),"",IF( ISBLANK(K2650), , IF( ISBLANK(O2650), 1,) ))</f>
        <v>0</v>
      </c>
      <c r="O2650" s="44"/>
      <c r="P2650" s="37" t="str">
        <f aca="false">IF(ISBLANK(O2650),"a","b")</f>
        <v>a</v>
      </c>
      <c r="Q2650" s="34" t="str">
        <f aca="false">IF(ISBLANK(B2650),"",IF(P2650="b",O2650,IF(P2650="a","")))</f>
        <v/>
      </c>
      <c r="R2650" s="35" t="n">
        <f aca="false">IF(ISBLANK(B2650),"",IF( ISBLANK(O2650), , 1))</f>
        <v>0</v>
      </c>
      <c r="S2650" s="38" t="str">
        <f aca="true">IF(ISBLANK(B2650),"",IF( ISBLANK(K2650), "" , IF( ISBLANK(O2650), (TODAY()-K2650)/365, (O2650-K2650)/365)) )</f>
        <v/>
      </c>
      <c r="T2650" s="38" t="str">
        <f aca="false">IF(ISBLANK(B2650),"",IF( ISBLANK(K2650), "" , IF( ISBLANK(O2650), ($Z$41-K2650)/365, (O2650-K2650)/365)) )</f>
        <v/>
      </c>
      <c r="U2650" s="38" t="str">
        <f aca="true">IF(ISBLANK(B2650),"",IF( ISBLANK(O2650), "", (TODAY()-O2650)/365))</f>
        <v/>
      </c>
      <c r="V2650" s="38" t="str">
        <f aca="false">IF(ISBLANK(B2650),"",IF( ISBLANK(O2650), "", ($Z$41-O2650)/365))</f>
        <v/>
      </c>
    </row>
    <row r="2651" customFormat="false" ht="15" hidden="false" customHeight="false" outlineLevel="0" collapsed="false">
      <c r="A2651" s="1" t="n">
        <v>2655</v>
      </c>
      <c r="B2651" s="28" t="n">
        <v>1848</v>
      </c>
      <c r="C2651" s="29"/>
      <c r="D2651" s="77"/>
      <c r="E2651" s="31"/>
      <c r="F2651" s="31"/>
      <c r="G2651" s="31"/>
      <c r="H2651" s="31"/>
      <c r="I2651" s="32"/>
      <c r="J2651" s="4"/>
      <c r="K2651" s="46"/>
      <c r="L2651" s="34" t="str">
        <f aca="false">IF(ISBLANK(K2651),"a","b")</f>
        <v>a</v>
      </c>
      <c r="M2651" s="34" t="str">
        <f aca="false">IF(ISBLANK(B2651),"",IF(L2651="b",K2651,IF(L2651="a","")))</f>
        <v/>
      </c>
      <c r="N2651" s="35" t="n">
        <f aca="false">IF(ISBLANK(B2651),"",IF( ISBLANK(K2651), , IF( ISBLANK(O2651), 1,) ))</f>
        <v>0</v>
      </c>
      <c r="O2651" s="44"/>
      <c r="P2651" s="37" t="str">
        <f aca="false">IF(ISBLANK(O2651),"a","b")</f>
        <v>a</v>
      </c>
      <c r="Q2651" s="34" t="str">
        <f aca="false">IF(ISBLANK(B2651),"",IF(P2651="b",O2651,IF(P2651="a","")))</f>
        <v/>
      </c>
      <c r="R2651" s="35" t="n">
        <f aca="false">IF(ISBLANK(B2651),"",IF( ISBLANK(O2651), , 1))</f>
        <v>0</v>
      </c>
      <c r="S2651" s="38" t="str">
        <f aca="true">IF(ISBLANK(B2651),"",IF( ISBLANK(K2651), "" , IF( ISBLANK(O2651), (TODAY()-K2651)/365, (O2651-K2651)/365)) )</f>
        <v/>
      </c>
      <c r="T2651" s="38" t="str">
        <f aca="false">IF(ISBLANK(B2651),"",IF( ISBLANK(K2651), "" , IF( ISBLANK(O2651), ($Z$41-K2651)/365, (O2651-K2651)/365)) )</f>
        <v/>
      </c>
      <c r="U2651" s="38" t="str">
        <f aca="true">IF(ISBLANK(B2651),"",IF( ISBLANK(O2651), "", (TODAY()-O2651)/365))</f>
        <v/>
      </c>
      <c r="V2651" s="38" t="str">
        <f aca="false">IF(ISBLANK(B2651),"",IF( ISBLANK(O2651), "", ($Z$41-O2651)/365))</f>
        <v/>
      </c>
    </row>
    <row r="2652" customFormat="false" ht="15" hidden="false" customHeight="false" outlineLevel="0" collapsed="false">
      <c r="A2652" s="1" t="n">
        <v>2656</v>
      </c>
      <c r="B2652" s="28" t="n">
        <v>1849</v>
      </c>
      <c r="C2652" s="29"/>
      <c r="D2652" s="77"/>
      <c r="E2652" s="31"/>
      <c r="F2652" s="31"/>
      <c r="G2652" s="31"/>
      <c r="H2652" s="31"/>
      <c r="I2652" s="32"/>
      <c r="J2652" s="4"/>
      <c r="K2652" s="46"/>
      <c r="L2652" s="34" t="str">
        <f aca="false">IF(ISBLANK(K2652),"a","b")</f>
        <v>a</v>
      </c>
      <c r="M2652" s="34" t="str">
        <f aca="false">IF(ISBLANK(B2652),"",IF(L2652="b",K2652,IF(L2652="a","")))</f>
        <v/>
      </c>
      <c r="N2652" s="35" t="n">
        <f aca="false">IF(ISBLANK(B2652),"",IF( ISBLANK(K2652), , IF( ISBLANK(O2652), 1,) ))</f>
        <v>0</v>
      </c>
      <c r="O2652" s="44"/>
      <c r="P2652" s="37" t="str">
        <f aca="false">IF(ISBLANK(O2652),"a","b")</f>
        <v>a</v>
      </c>
      <c r="Q2652" s="34" t="str">
        <f aca="false">IF(ISBLANK(B2652),"",IF(P2652="b",O2652,IF(P2652="a","")))</f>
        <v/>
      </c>
      <c r="R2652" s="35" t="n">
        <f aca="false">IF(ISBLANK(B2652),"",IF( ISBLANK(O2652), , 1))</f>
        <v>0</v>
      </c>
      <c r="S2652" s="38" t="str">
        <f aca="true">IF(ISBLANK(B2652),"",IF( ISBLANK(K2652), "" , IF( ISBLANK(O2652), (TODAY()-K2652)/365, (O2652-K2652)/365)) )</f>
        <v/>
      </c>
      <c r="T2652" s="38" t="str">
        <f aca="false">IF(ISBLANK(B2652),"",IF( ISBLANK(K2652), "" , IF( ISBLANK(O2652), ($Z$41-K2652)/365, (O2652-K2652)/365)) )</f>
        <v/>
      </c>
      <c r="U2652" s="38" t="str">
        <f aca="true">IF(ISBLANK(B2652),"",IF( ISBLANK(O2652), "", (TODAY()-O2652)/365))</f>
        <v/>
      </c>
      <c r="V2652" s="38" t="str">
        <f aca="false">IF(ISBLANK(B2652),"",IF( ISBLANK(O2652), "", ($Z$41-O2652)/365))</f>
        <v/>
      </c>
    </row>
    <row r="2653" customFormat="false" ht="15" hidden="false" customHeight="false" outlineLevel="0" collapsed="false">
      <c r="A2653" s="1" t="n">
        <v>2657</v>
      </c>
      <c r="B2653" s="28" t="n">
        <v>1850</v>
      </c>
      <c r="C2653" s="29"/>
      <c r="D2653" s="77"/>
      <c r="E2653" s="31"/>
      <c r="F2653" s="31"/>
      <c r="G2653" s="31"/>
      <c r="H2653" s="31"/>
      <c r="I2653" s="32"/>
      <c r="J2653" s="4"/>
      <c r="K2653" s="46"/>
      <c r="L2653" s="34" t="str">
        <f aca="false">IF(ISBLANK(K2653),"a","b")</f>
        <v>a</v>
      </c>
      <c r="M2653" s="34" t="str">
        <f aca="false">IF(ISBLANK(B2653),"",IF(L2653="b",K2653,IF(L2653="a","")))</f>
        <v/>
      </c>
      <c r="N2653" s="35" t="n">
        <f aca="false">IF(ISBLANK(B2653),"",IF( ISBLANK(K2653), , IF( ISBLANK(O2653), 1,) ))</f>
        <v>0</v>
      </c>
      <c r="O2653" s="44"/>
      <c r="P2653" s="37" t="str">
        <f aca="false">IF(ISBLANK(O2653),"a","b")</f>
        <v>a</v>
      </c>
      <c r="Q2653" s="34" t="str">
        <f aca="false">IF(ISBLANK(B2653),"",IF(P2653="b",O2653,IF(P2653="a","")))</f>
        <v/>
      </c>
      <c r="R2653" s="35" t="n">
        <f aca="false">IF(ISBLANK(B2653),"",IF( ISBLANK(O2653), , 1))</f>
        <v>0</v>
      </c>
      <c r="S2653" s="38" t="str">
        <f aca="true">IF(ISBLANK(B2653),"",IF( ISBLANK(K2653), "" , IF( ISBLANK(O2653), (TODAY()-K2653)/365, (O2653-K2653)/365)) )</f>
        <v/>
      </c>
      <c r="T2653" s="38" t="str">
        <f aca="false">IF(ISBLANK(B2653),"",IF( ISBLANK(K2653), "" , IF( ISBLANK(O2653), ($Z$41-K2653)/365, (O2653-K2653)/365)) )</f>
        <v/>
      </c>
      <c r="U2653" s="38" t="str">
        <f aca="true">IF(ISBLANK(B2653),"",IF( ISBLANK(O2653), "", (TODAY()-O2653)/365))</f>
        <v/>
      </c>
      <c r="V2653" s="38" t="str">
        <f aca="false">IF(ISBLANK(B2653),"",IF( ISBLANK(O2653), "", ($Z$41-O2653)/365))</f>
        <v/>
      </c>
    </row>
    <row r="2654" customFormat="false" ht="15" hidden="false" customHeight="false" outlineLevel="0" collapsed="false">
      <c r="A2654" s="1" t="n">
        <v>2658</v>
      </c>
      <c r="B2654" s="28" t="n">
        <v>1851</v>
      </c>
      <c r="C2654" s="29"/>
      <c r="D2654" s="77"/>
      <c r="E2654" s="31"/>
      <c r="F2654" s="31"/>
      <c r="G2654" s="31"/>
      <c r="H2654" s="31"/>
      <c r="I2654" s="32"/>
      <c r="J2654" s="4"/>
      <c r="K2654" s="46"/>
      <c r="L2654" s="34" t="str">
        <f aca="false">IF(ISBLANK(K2654),"a","b")</f>
        <v>a</v>
      </c>
      <c r="M2654" s="34" t="str">
        <f aca="false">IF(ISBLANK(B2654),"",IF(L2654="b",K2654,IF(L2654="a","")))</f>
        <v/>
      </c>
      <c r="N2654" s="35" t="n">
        <f aca="false">IF(ISBLANK(B2654),"",IF( ISBLANK(K2654), , IF( ISBLANK(O2654), 1,) ))</f>
        <v>0</v>
      </c>
      <c r="O2654" s="44"/>
      <c r="P2654" s="37" t="str">
        <f aca="false">IF(ISBLANK(O2654),"a","b")</f>
        <v>a</v>
      </c>
      <c r="Q2654" s="34" t="str">
        <f aca="false">IF(ISBLANK(B2654),"",IF(P2654="b",O2654,IF(P2654="a","")))</f>
        <v/>
      </c>
      <c r="R2654" s="35" t="n">
        <f aca="false">IF(ISBLANK(B2654),"",IF( ISBLANK(O2654), , 1))</f>
        <v>0</v>
      </c>
      <c r="S2654" s="38" t="str">
        <f aca="true">IF(ISBLANK(B2654),"",IF( ISBLANK(K2654), "" , IF( ISBLANK(O2654), (TODAY()-K2654)/365, (O2654-K2654)/365)) )</f>
        <v/>
      </c>
      <c r="T2654" s="38" t="str">
        <f aca="false">IF(ISBLANK(B2654),"",IF( ISBLANK(K2654), "" , IF( ISBLANK(O2654), ($Z$41-K2654)/365, (O2654-K2654)/365)) )</f>
        <v/>
      </c>
      <c r="U2654" s="38" t="str">
        <f aca="true">IF(ISBLANK(B2654),"",IF( ISBLANK(O2654), "", (TODAY()-O2654)/365))</f>
        <v/>
      </c>
      <c r="V2654" s="38" t="str">
        <f aca="false">IF(ISBLANK(B2654),"",IF( ISBLANK(O2654), "", ($Z$41-O2654)/365))</f>
        <v/>
      </c>
    </row>
    <row r="2655" customFormat="false" ht="15" hidden="false" customHeight="false" outlineLevel="0" collapsed="false">
      <c r="A2655" s="1" t="n">
        <v>2659</v>
      </c>
      <c r="B2655" s="28" t="n">
        <v>1852</v>
      </c>
      <c r="C2655" s="29"/>
      <c r="D2655" s="77"/>
      <c r="E2655" s="31"/>
      <c r="F2655" s="31"/>
      <c r="G2655" s="31"/>
      <c r="H2655" s="31"/>
      <c r="I2655" s="32"/>
      <c r="J2655" s="4"/>
      <c r="K2655" s="46"/>
      <c r="L2655" s="34" t="str">
        <f aca="false">IF(ISBLANK(K2655),"a","b")</f>
        <v>a</v>
      </c>
      <c r="M2655" s="34" t="str">
        <f aca="false">IF(ISBLANK(B2655),"",IF(L2655="b",K2655,IF(L2655="a","")))</f>
        <v/>
      </c>
      <c r="N2655" s="35" t="n">
        <f aca="false">IF(ISBLANK(B2655),"",IF( ISBLANK(K2655), , IF( ISBLANK(O2655), 1,) ))</f>
        <v>0</v>
      </c>
      <c r="O2655" s="44"/>
      <c r="P2655" s="37" t="str">
        <f aca="false">IF(ISBLANK(O2655),"a","b")</f>
        <v>a</v>
      </c>
      <c r="Q2655" s="34" t="str">
        <f aca="false">IF(ISBLANK(B2655),"",IF(P2655="b",O2655,IF(P2655="a","")))</f>
        <v/>
      </c>
      <c r="R2655" s="35" t="n">
        <f aca="false">IF(ISBLANK(B2655),"",IF( ISBLANK(O2655), , 1))</f>
        <v>0</v>
      </c>
      <c r="S2655" s="38" t="str">
        <f aca="true">IF(ISBLANK(B2655),"",IF( ISBLANK(K2655), "" , IF( ISBLANK(O2655), (TODAY()-K2655)/365, (O2655-K2655)/365)) )</f>
        <v/>
      </c>
      <c r="T2655" s="38" t="str">
        <f aca="false">IF(ISBLANK(B2655),"",IF( ISBLANK(K2655), "" , IF( ISBLANK(O2655), ($Z$41-K2655)/365, (O2655-K2655)/365)) )</f>
        <v/>
      </c>
      <c r="U2655" s="38" t="str">
        <f aca="true">IF(ISBLANK(B2655),"",IF( ISBLANK(O2655), "", (TODAY()-O2655)/365))</f>
        <v/>
      </c>
      <c r="V2655" s="38" t="str">
        <f aca="false">IF(ISBLANK(B2655),"",IF( ISBLANK(O2655), "", ($Z$41-O2655)/365))</f>
        <v/>
      </c>
    </row>
    <row r="2656" customFormat="false" ht="15" hidden="false" customHeight="false" outlineLevel="0" collapsed="false">
      <c r="A2656" s="1" t="n">
        <v>2660</v>
      </c>
      <c r="B2656" s="28" t="n">
        <v>1853</v>
      </c>
      <c r="C2656" s="29"/>
      <c r="D2656" s="77"/>
      <c r="E2656" s="31"/>
      <c r="F2656" s="31"/>
      <c r="G2656" s="31"/>
      <c r="H2656" s="31"/>
      <c r="I2656" s="32"/>
      <c r="J2656" s="4"/>
      <c r="K2656" s="46"/>
      <c r="L2656" s="34" t="str">
        <f aca="false">IF(ISBLANK(K2656),"a","b")</f>
        <v>a</v>
      </c>
      <c r="M2656" s="34" t="str">
        <f aca="false">IF(ISBLANK(B2656),"",IF(L2656="b",K2656,IF(L2656="a","")))</f>
        <v/>
      </c>
      <c r="N2656" s="35" t="n">
        <f aca="false">IF(ISBLANK(B2656),"",IF( ISBLANK(K2656), , IF( ISBLANK(O2656), 1,) ))</f>
        <v>0</v>
      </c>
      <c r="O2656" s="44"/>
      <c r="P2656" s="37" t="str">
        <f aca="false">IF(ISBLANK(O2656),"a","b")</f>
        <v>a</v>
      </c>
      <c r="Q2656" s="34" t="str">
        <f aca="false">IF(ISBLANK(B2656),"",IF(P2656="b",O2656,IF(P2656="a","")))</f>
        <v/>
      </c>
      <c r="R2656" s="35" t="n">
        <f aca="false">IF(ISBLANK(B2656),"",IF( ISBLANK(O2656), , 1))</f>
        <v>0</v>
      </c>
      <c r="S2656" s="38" t="str">
        <f aca="true">IF(ISBLANK(B2656),"",IF( ISBLANK(K2656), "" , IF( ISBLANK(O2656), (TODAY()-K2656)/365, (O2656-K2656)/365)) )</f>
        <v/>
      </c>
      <c r="T2656" s="38" t="str">
        <f aca="false">IF(ISBLANK(B2656),"",IF( ISBLANK(K2656), "" , IF( ISBLANK(O2656), ($Z$41-K2656)/365, (O2656-K2656)/365)) )</f>
        <v/>
      </c>
      <c r="U2656" s="38" t="str">
        <f aca="true">IF(ISBLANK(B2656),"",IF( ISBLANK(O2656), "", (TODAY()-O2656)/365))</f>
        <v/>
      </c>
      <c r="V2656" s="38" t="str">
        <f aca="false">IF(ISBLANK(B2656),"",IF( ISBLANK(O2656), "", ($Z$41-O2656)/365))</f>
        <v/>
      </c>
    </row>
    <row r="2657" customFormat="false" ht="15" hidden="false" customHeight="false" outlineLevel="0" collapsed="false">
      <c r="A2657" s="1" t="n">
        <v>2661</v>
      </c>
      <c r="B2657" s="28" t="n">
        <v>1854</v>
      </c>
      <c r="C2657" s="29"/>
      <c r="D2657" s="77"/>
      <c r="E2657" s="31"/>
      <c r="F2657" s="31"/>
      <c r="G2657" s="31"/>
      <c r="H2657" s="31"/>
      <c r="I2657" s="32"/>
      <c r="J2657" s="4"/>
      <c r="K2657" s="46"/>
      <c r="L2657" s="34" t="str">
        <f aca="false">IF(ISBLANK(K2657),"a","b")</f>
        <v>a</v>
      </c>
      <c r="M2657" s="34" t="str">
        <f aca="false">IF(ISBLANK(B2657),"",IF(L2657="b",K2657,IF(L2657="a","")))</f>
        <v/>
      </c>
      <c r="N2657" s="35" t="n">
        <f aca="false">IF(ISBLANK(B2657),"",IF( ISBLANK(K2657), , IF( ISBLANK(O2657), 1,) ))</f>
        <v>0</v>
      </c>
      <c r="O2657" s="44"/>
      <c r="P2657" s="37" t="str">
        <f aca="false">IF(ISBLANK(O2657),"a","b")</f>
        <v>a</v>
      </c>
      <c r="Q2657" s="34" t="str">
        <f aca="false">IF(ISBLANK(B2657),"",IF(P2657="b",O2657,IF(P2657="a","")))</f>
        <v/>
      </c>
      <c r="R2657" s="35" t="n">
        <f aca="false">IF(ISBLANK(B2657),"",IF( ISBLANK(O2657), , 1))</f>
        <v>0</v>
      </c>
      <c r="S2657" s="38" t="str">
        <f aca="true">IF(ISBLANK(B2657),"",IF( ISBLANK(K2657), "" , IF( ISBLANK(O2657), (TODAY()-K2657)/365, (O2657-K2657)/365)) )</f>
        <v/>
      </c>
      <c r="T2657" s="38" t="str">
        <f aca="false">IF(ISBLANK(B2657),"",IF( ISBLANK(K2657), "" , IF( ISBLANK(O2657), ($Z$41-K2657)/365, (O2657-K2657)/365)) )</f>
        <v/>
      </c>
      <c r="U2657" s="38" t="str">
        <f aca="true">IF(ISBLANK(B2657),"",IF( ISBLANK(O2657), "", (TODAY()-O2657)/365))</f>
        <v/>
      </c>
      <c r="V2657" s="38" t="str">
        <f aca="false">IF(ISBLANK(B2657),"",IF( ISBLANK(O2657), "", ($Z$41-O2657)/365))</f>
        <v/>
      </c>
    </row>
    <row r="2658" customFormat="false" ht="15" hidden="false" customHeight="false" outlineLevel="0" collapsed="false">
      <c r="A2658" s="1" t="n">
        <v>2662</v>
      </c>
      <c r="B2658" s="28" t="n">
        <v>1855</v>
      </c>
      <c r="C2658" s="29"/>
      <c r="D2658" s="77"/>
      <c r="E2658" s="31"/>
      <c r="F2658" s="31"/>
      <c r="G2658" s="31"/>
      <c r="H2658" s="31"/>
      <c r="I2658" s="32"/>
      <c r="J2658" s="4"/>
      <c r="K2658" s="46"/>
      <c r="L2658" s="34" t="str">
        <f aca="false">IF(ISBLANK(K2658),"a","b")</f>
        <v>a</v>
      </c>
      <c r="M2658" s="34" t="str">
        <f aca="false">IF(ISBLANK(B2658),"",IF(L2658="b",K2658,IF(L2658="a","")))</f>
        <v/>
      </c>
      <c r="N2658" s="35" t="n">
        <f aca="false">IF(ISBLANK(B2658),"",IF( ISBLANK(K2658), , IF( ISBLANK(O2658), 1,) ))</f>
        <v>0</v>
      </c>
      <c r="O2658" s="44"/>
      <c r="P2658" s="37" t="str">
        <f aca="false">IF(ISBLANK(O2658),"a","b")</f>
        <v>a</v>
      </c>
      <c r="Q2658" s="34" t="str">
        <f aca="false">IF(ISBLANK(B2658),"",IF(P2658="b",O2658,IF(P2658="a","")))</f>
        <v/>
      </c>
      <c r="R2658" s="35" t="n">
        <f aca="false">IF(ISBLANK(B2658),"",IF( ISBLANK(O2658), , 1))</f>
        <v>0</v>
      </c>
      <c r="S2658" s="38" t="str">
        <f aca="true">IF(ISBLANK(B2658),"",IF( ISBLANK(K2658), "" , IF( ISBLANK(O2658), (TODAY()-K2658)/365, (O2658-K2658)/365)) )</f>
        <v/>
      </c>
      <c r="T2658" s="38" t="str">
        <f aca="false">IF(ISBLANK(B2658),"",IF( ISBLANK(K2658), "" , IF( ISBLANK(O2658), ($Z$41-K2658)/365, (O2658-K2658)/365)) )</f>
        <v/>
      </c>
      <c r="U2658" s="38" t="str">
        <f aca="true">IF(ISBLANK(B2658),"",IF( ISBLANK(O2658), "", (TODAY()-O2658)/365))</f>
        <v/>
      </c>
      <c r="V2658" s="38" t="str">
        <f aca="false">IF(ISBLANK(B2658),"",IF( ISBLANK(O2658), "", ($Z$41-O2658)/365))</f>
        <v/>
      </c>
    </row>
    <row r="2659" customFormat="false" ht="15" hidden="false" customHeight="false" outlineLevel="0" collapsed="false">
      <c r="A2659" s="1" t="n">
        <v>2663</v>
      </c>
      <c r="B2659" s="28" t="n">
        <v>1856</v>
      </c>
      <c r="C2659" s="29"/>
      <c r="D2659" s="77"/>
      <c r="E2659" s="31"/>
      <c r="F2659" s="31"/>
      <c r="G2659" s="31"/>
      <c r="H2659" s="31"/>
      <c r="I2659" s="32"/>
      <c r="J2659" s="4"/>
      <c r="K2659" s="46"/>
      <c r="L2659" s="34" t="str">
        <f aca="false">IF(ISBLANK(K2659),"a","b")</f>
        <v>a</v>
      </c>
      <c r="M2659" s="34" t="str">
        <f aca="false">IF(ISBLANK(B2659),"",IF(L2659="b",K2659,IF(L2659="a","")))</f>
        <v/>
      </c>
      <c r="N2659" s="35" t="n">
        <f aca="false">IF(ISBLANK(B2659),"",IF( ISBLANK(K2659), , IF( ISBLANK(O2659), 1,) ))</f>
        <v>0</v>
      </c>
      <c r="O2659" s="44"/>
      <c r="P2659" s="37" t="str">
        <f aca="false">IF(ISBLANK(O2659),"a","b")</f>
        <v>a</v>
      </c>
      <c r="Q2659" s="34" t="str">
        <f aca="false">IF(ISBLANK(B2659),"",IF(P2659="b",O2659,IF(P2659="a","")))</f>
        <v/>
      </c>
      <c r="R2659" s="35" t="n">
        <f aca="false">IF(ISBLANK(B2659),"",IF( ISBLANK(O2659), , 1))</f>
        <v>0</v>
      </c>
      <c r="S2659" s="38" t="str">
        <f aca="true">IF(ISBLANK(B2659),"",IF( ISBLANK(K2659), "" , IF( ISBLANK(O2659), (TODAY()-K2659)/365, (O2659-K2659)/365)) )</f>
        <v/>
      </c>
      <c r="T2659" s="38" t="str">
        <f aca="false">IF(ISBLANK(B2659),"",IF( ISBLANK(K2659), "" , IF( ISBLANK(O2659), ($Z$41-K2659)/365, (O2659-K2659)/365)) )</f>
        <v/>
      </c>
      <c r="U2659" s="38" t="str">
        <f aca="true">IF(ISBLANK(B2659),"",IF( ISBLANK(O2659), "", (TODAY()-O2659)/365))</f>
        <v/>
      </c>
      <c r="V2659" s="38" t="str">
        <f aca="false">IF(ISBLANK(B2659),"",IF( ISBLANK(O2659), "", ($Z$41-O2659)/365))</f>
        <v/>
      </c>
    </row>
    <row r="2660" customFormat="false" ht="15" hidden="false" customHeight="false" outlineLevel="0" collapsed="false">
      <c r="A2660" s="1" t="n">
        <v>2664</v>
      </c>
      <c r="B2660" s="28" t="n">
        <v>1857</v>
      </c>
      <c r="C2660" s="29"/>
      <c r="D2660" s="77"/>
      <c r="E2660" s="31"/>
      <c r="F2660" s="31"/>
      <c r="G2660" s="31"/>
      <c r="H2660" s="31"/>
      <c r="I2660" s="32"/>
      <c r="J2660" s="4"/>
      <c r="K2660" s="46"/>
      <c r="L2660" s="34" t="str">
        <f aca="false">IF(ISBLANK(K2660),"a","b")</f>
        <v>a</v>
      </c>
      <c r="M2660" s="34" t="str">
        <f aca="false">IF(ISBLANK(B2660),"",IF(L2660="b",K2660,IF(L2660="a","")))</f>
        <v/>
      </c>
      <c r="N2660" s="35" t="n">
        <f aca="false">IF(ISBLANK(B2660),"",IF( ISBLANK(K2660), , IF( ISBLANK(O2660), 1,) ))</f>
        <v>0</v>
      </c>
      <c r="O2660" s="44"/>
      <c r="P2660" s="37" t="str">
        <f aca="false">IF(ISBLANK(O2660),"a","b")</f>
        <v>a</v>
      </c>
      <c r="Q2660" s="34" t="str">
        <f aca="false">IF(ISBLANK(B2660),"",IF(P2660="b",O2660,IF(P2660="a","")))</f>
        <v/>
      </c>
      <c r="R2660" s="35" t="n">
        <f aca="false">IF(ISBLANK(B2660),"",IF( ISBLANK(O2660), , 1))</f>
        <v>0</v>
      </c>
      <c r="S2660" s="38" t="str">
        <f aca="true">IF(ISBLANK(B2660),"",IF( ISBLANK(K2660), "" , IF( ISBLANK(O2660), (TODAY()-K2660)/365, (O2660-K2660)/365)) )</f>
        <v/>
      </c>
      <c r="T2660" s="38" t="str">
        <f aca="false">IF(ISBLANK(B2660),"",IF( ISBLANK(K2660), "" , IF( ISBLANK(O2660), ($Z$41-K2660)/365, (O2660-K2660)/365)) )</f>
        <v/>
      </c>
      <c r="U2660" s="38" t="str">
        <f aca="true">IF(ISBLANK(B2660),"",IF( ISBLANK(O2660), "", (TODAY()-O2660)/365))</f>
        <v/>
      </c>
      <c r="V2660" s="38" t="str">
        <f aca="false">IF(ISBLANK(B2660),"",IF( ISBLANK(O2660), "", ($Z$41-O2660)/365))</f>
        <v/>
      </c>
    </row>
    <row r="2661" customFormat="false" ht="15" hidden="false" customHeight="false" outlineLevel="0" collapsed="false">
      <c r="A2661" s="1" t="n">
        <v>2665</v>
      </c>
      <c r="B2661" s="28" t="n">
        <v>1858</v>
      </c>
      <c r="C2661" s="29"/>
      <c r="D2661" s="77"/>
      <c r="E2661" s="31"/>
      <c r="F2661" s="31"/>
      <c r="G2661" s="31"/>
      <c r="H2661" s="31"/>
      <c r="I2661" s="32"/>
      <c r="J2661" s="4"/>
      <c r="K2661" s="46"/>
      <c r="L2661" s="34" t="str">
        <f aca="false">IF(ISBLANK(K2661),"a","b")</f>
        <v>a</v>
      </c>
      <c r="M2661" s="34" t="str">
        <f aca="false">IF(ISBLANK(B2661),"",IF(L2661="b",K2661,IF(L2661="a","")))</f>
        <v/>
      </c>
      <c r="N2661" s="35" t="n">
        <f aca="false">IF(ISBLANK(B2661),"",IF( ISBLANK(K2661), , IF( ISBLANK(O2661), 1,) ))</f>
        <v>0</v>
      </c>
      <c r="O2661" s="44"/>
      <c r="P2661" s="37" t="str">
        <f aca="false">IF(ISBLANK(O2661),"a","b")</f>
        <v>a</v>
      </c>
      <c r="Q2661" s="34" t="str">
        <f aca="false">IF(ISBLANK(B2661),"",IF(P2661="b",O2661,IF(P2661="a","")))</f>
        <v/>
      </c>
      <c r="R2661" s="35" t="n">
        <f aca="false">IF(ISBLANK(B2661),"",IF( ISBLANK(O2661), , 1))</f>
        <v>0</v>
      </c>
      <c r="S2661" s="38" t="str">
        <f aca="true">IF(ISBLANK(B2661),"",IF( ISBLANK(K2661), "" , IF( ISBLANK(O2661), (TODAY()-K2661)/365, (O2661-K2661)/365)) )</f>
        <v/>
      </c>
      <c r="T2661" s="38" t="str">
        <f aca="false">IF(ISBLANK(B2661),"",IF( ISBLANK(K2661), "" , IF( ISBLANK(O2661), ($Z$41-K2661)/365, (O2661-K2661)/365)) )</f>
        <v/>
      </c>
      <c r="U2661" s="38" t="str">
        <f aca="true">IF(ISBLANK(B2661),"",IF( ISBLANK(O2661), "", (TODAY()-O2661)/365))</f>
        <v/>
      </c>
      <c r="V2661" s="38" t="str">
        <f aca="false">IF(ISBLANK(B2661),"",IF( ISBLANK(O2661), "", ($Z$41-O2661)/365))</f>
        <v/>
      </c>
    </row>
    <row r="2662" customFormat="false" ht="15" hidden="false" customHeight="false" outlineLevel="0" collapsed="false">
      <c r="A2662" s="1" t="n">
        <v>2666</v>
      </c>
      <c r="B2662" s="28" t="n">
        <v>1859</v>
      </c>
      <c r="C2662" s="29"/>
      <c r="D2662" s="77"/>
      <c r="E2662" s="31"/>
      <c r="F2662" s="31"/>
      <c r="G2662" s="31"/>
      <c r="H2662" s="31"/>
      <c r="I2662" s="32"/>
      <c r="J2662" s="4"/>
      <c r="K2662" s="46"/>
      <c r="L2662" s="34" t="str">
        <f aca="false">IF(ISBLANK(K2662),"a","b")</f>
        <v>a</v>
      </c>
      <c r="M2662" s="34" t="str">
        <f aca="false">IF(ISBLANK(B2662),"",IF(L2662="b",K2662,IF(L2662="a","")))</f>
        <v/>
      </c>
      <c r="N2662" s="35" t="n">
        <f aca="false">IF(ISBLANK(B2662),"",IF( ISBLANK(K2662), , IF( ISBLANK(O2662), 1,) ))</f>
        <v>0</v>
      </c>
      <c r="O2662" s="44"/>
      <c r="P2662" s="37" t="str">
        <f aca="false">IF(ISBLANK(O2662),"a","b")</f>
        <v>a</v>
      </c>
      <c r="Q2662" s="34" t="str">
        <f aca="false">IF(ISBLANK(B2662),"",IF(P2662="b",O2662,IF(P2662="a","")))</f>
        <v/>
      </c>
      <c r="R2662" s="35" t="n">
        <f aca="false">IF(ISBLANK(B2662),"",IF( ISBLANK(O2662), , 1))</f>
        <v>0</v>
      </c>
      <c r="S2662" s="38" t="str">
        <f aca="true">IF(ISBLANK(B2662),"",IF( ISBLANK(K2662), "" , IF( ISBLANK(O2662), (TODAY()-K2662)/365, (O2662-K2662)/365)) )</f>
        <v/>
      </c>
      <c r="T2662" s="38" t="str">
        <f aca="false">IF(ISBLANK(B2662),"",IF( ISBLANK(K2662), "" , IF( ISBLANK(O2662), ($Z$41-K2662)/365, (O2662-K2662)/365)) )</f>
        <v/>
      </c>
      <c r="U2662" s="38" t="str">
        <f aca="true">IF(ISBLANK(B2662),"",IF( ISBLANK(O2662), "", (TODAY()-O2662)/365))</f>
        <v/>
      </c>
      <c r="V2662" s="38" t="str">
        <f aca="false">IF(ISBLANK(B2662),"",IF( ISBLANK(O2662), "", ($Z$41-O2662)/365))</f>
        <v/>
      </c>
    </row>
    <row r="2663" customFormat="false" ht="15" hidden="false" customHeight="false" outlineLevel="0" collapsed="false">
      <c r="A2663" s="1" t="n">
        <v>2667</v>
      </c>
      <c r="B2663" s="28" t="n">
        <v>1860</v>
      </c>
      <c r="C2663" s="29"/>
      <c r="D2663" s="77"/>
      <c r="E2663" s="31"/>
      <c r="F2663" s="31"/>
      <c r="G2663" s="31"/>
      <c r="H2663" s="31"/>
      <c r="I2663" s="32"/>
      <c r="J2663" s="4"/>
      <c r="K2663" s="46"/>
      <c r="L2663" s="34" t="str">
        <f aca="false">IF(ISBLANK(K2663),"a","b")</f>
        <v>a</v>
      </c>
      <c r="M2663" s="34" t="str">
        <f aca="false">IF(ISBLANK(B2663),"",IF(L2663="b",K2663,IF(L2663="a","")))</f>
        <v/>
      </c>
      <c r="N2663" s="35" t="n">
        <f aca="false">IF(ISBLANK(B2663),"",IF( ISBLANK(K2663), , IF( ISBLANK(O2663), 1,) ))</f>
        <v>0</v>
      </c>
      <c r="O2663" s="44"/>
      <c r="P2663" s="37" t="str">
        <f aca="false">IF(ISBLANK(O2663),"a","b")</f>
        <v>a</v>
      </c>
      <c r="Q2663" s="34" t="str">
        <f aca="false">IF(ISBLANK(B2663),"",IF(P2663="b",O2663,IF(P2663="a","")))</f>
        <v/>
      </c>
      <c r="R2663" s="35" t="n">
        <f aca="false">IF(ISBLANK(B2663),"",IF( ISBLANK(O2663), , 1))</f>
        <v>0</v>
      </c>
      <c r="S2663" s="38" t="str">
        <f aca="true">IF(ISBLANK(B2663),"",IF( ISBLANK(K2663), "" , IF( ISBLANK(O2663), (TODAY()-K2663)/365, (O2663-K2663)/365)) )</f>
        <v/>
      </c>
      <c r="T2663" s="38" t="str">
        <f aca="false">IF(ISBLANK(B2663),"",IF( ISBLANK(K2663), "" , IF( ISBLANK(O2663), ($Z$41-K2663)/365, (O2663-K2663)/365)) )</f>
        <v/>
      </c>
      <c r="U2663" s="38" t="str">
        <f aca="true">IF(ISBLANK(B2663),"",IF( ISBLANK(O2663), "", (TODAY()-O2663)/365))</f>
        <v/>
      </c>
      <c r="V2663" s="38" t="str">
        <f aca="false">IF(ISBLANK(B2663),"",IF( ISBLANK(O2663), "", ($Z$41-O2663)/365))</f>
        <v/>
      </c>
    </row>
    <row r="2664" customFormat="false" ht="15" hidden="false" customHeight="false" outlineLevel="0" collapsed="false">
      <c r="A2664" s="1" t="n">
        <v>2668</v>
      </c>
      <c r="B2664" s="28" t="n">
        <v>1861</v>
      </c>
      <c r="C2664" s="29"/>
      <c r="D2664" s="77"/>
      <c r="E2664" s="31"/>
      <c r="F2664" s="31"/>
      <c r="G2664" s="31"/>
      <c r="H2664" s="31"/>
      <c r="I2664" s="32"/>
      <c r="J2664" s="4"/>
      <c r="K2664" s="46"/>
      <c r="L2664" s="34" t="str">
        <f aca="false">IF(ISBLANK(K2664),"a","b")</f>
        <v>a</v>
      </c>
      <c r="M2664" s="34" t="str">
        <f aca="false">IF(ISBLANK(B2664),"",IF(L2664="b",K2664,IF(L2664="a","")))</f>
        <v/>
      </c>
      <c r="N2664" s="35" t="n">
        <f aca="false">IF(ISBLANK(B2664),"",IF( ISBLANK(K2664), , IF( ISBLANK(O2664), 1,) ))</f>
        <v>0</v>
      </c>
      <c r="O2664" s="44"/>
      <c r="P2664" s="37" t="str">
        <f aca="false">IF(ISBLANK(O2664),"a","b")</f>
        <v>a</v>
      </c>
      <c r="Q2664" s="34" t="str">
        <f aca="false">IF(ISBLANK(B2664),"",IF(P2664="b",O2664,IF(P2664="a","")))</f>
        <v/>
      </c>
      <c r="R2664" s="35" t="n">
        <f aca="false">IF(ISBLANK(B2664),"",IF( ISBLANK(O2664), , 1))</f>
        <v>0</v>
      </c>
      <c r="S2664" s="38" t="str">
        <f aca="true">IF(ISBLANK(B2664),"",IF( ISBLANK(K2664), "" , IF( ISBLANK(O2664), (TODAY()-K2664)/365, (O2664-K2664)/365)) )</f>
        <v/>
      </c>
      <c r="T2664" s="38" t="str">
        <f aca="false">IF(ISBLANK(B2664),"",IF( ISBLANK(K2664), "" , IF( ISBLANK(O2664), ($Z$41-K2664)/365, (O2664-K2664)/365)) )</f>
        <v/>
      </c>
      <c r="U2664" s="38" t="str">
        <f aca="true">IF(ISBLANK(B2664),"",IF( ISBLANK(O2664), "", (TODAY()-O2664)/365))</f>
        <v/>
      </c>
      <c r="V2664" s="38" t="str">
        <f aca="false">IF(ISBLANK(B2664),"",IF( ISBLANK(O2664), "", ($Z$41-O2664)/365))</f>
        <v/>
      </c>
    </row>
    <row r="2665" customFormat="false" ht="15" hidden="false" customHeight="false" outlineLevel="0" collapsed="false">
      <c r="A2665" s="1" t="n">
        <v>2669</v>
      </c>
      <c r="B2665" s="28" t="n">
        <v>1862</v>
      </c>
      <c r="C2665" s="29"/>
      <c r="D2665" s="77"/>
      <c r="E2665" s="31"/>
      <c r="F2665" s="31"/>
      <c r="G2665" s="31"/>
      <c r="H2665" s="31"/>
      <c r="I2665" s="32"/>
      <c r="J2665" s="4"/>
      <c r="K2665" s="46"/>
      <c r="L2665" s="34" t="str">
        <f aca="false">IF(ISBLANK(K2665),"a","b")</f>
        <v>a</v>
      </c>
      <c r="M2665" s="34" t="str">
        <f aca="false">IF(ISBLANK(B2665),"",IF(L2665="b",K2665,IF(L2665="a","")))</f>
        <v/>
      </c>
      <c r="N2665" s="35" t="n">
        <f aca="false">IF(ISBLANK(B2665),"",IF( ISBLANK(K2665), , IF( ISBLANK(O2665), 1,) ))</f>
        <v>0</v>
      </c>
      <c r="O2665" s="44"/>
      <c r="P2665" s="37" t="str">
        <f aca="false">IF(ISBLANK(O2665),"a","b")</f>
        <v>a</v>
      </c>
      <c r="Q2665" s="34" t="str">
        <f aca="false">IF(ISBLANK(B2665),"",IF(P2665="b",O2665,IF(P2665="a","")))</f>
        <v/>
      </c>
      <c r="R2665" s="35" t="n">
        <f aca="false">IF(ISBLANK(B2665),"",IF( ISBLANK(O2665), , 1))</f>
        <v>0</v>
      </c>
      <c r="S2665" s="38" t="str">
        <f aca="true">IF(ISBLANK(B2665),"",IF( ISBLANK(K2665), "" , IF( ISBLANK(O2665), (TODAY()-K2665)/365, (O2665-K2665)/365)) )</f>
        <v/>
      </c>
      <c r="T2665" s="38" t="str">
        <f aca="false">IF(ISBLANK(B2665),"",IF( ISBLANK(K2665), "" , IF( ISBLANK(O2665), ($Z$41-K2665)/365, (O2665-K2665)/365)) )</f>
        <v/>
      </c>
      <c r="U2665" s="38" t="str">
        <f aca="true">IF(ISBLANK(B2665),"",IF( ISBLANK(O2665), "", (TODAY()-O2665)/365))</f>
        <v/>
      </c>
      <c r="V2665" s="38" t="str">
        <f aca="false">IF(ISBLANK(B2665),"",IF( ISBLANK(O2665), "", ($Z$41-O2665)/365))</f>
        <v/>
      </c>
    </row>
    <row r="2666" customFormat="false" ht="15" hidden="false" customHeight="false" outlineLevel="0" collapsed="false">
      <c r="A2666" s="1" t="n">
        <v>2670</v>
      </c>
      <c r="B2666" s="28" t="n">
        <v>1863</v>
      </c>
      <c r="C2666" s="29"/>
      <c r="D2666" s="77"/>
      <c r="E2666" s="31"/>
      <c r="F2666" s="31"/>
      <c r="G2666" s="31"/>
      <c r="H2666" s="31"/>
      <c r="I2666" s="32"/>
      <c r="J2666" s="4"/>
      <c r="K2666" s="46"/>
      <c r="L2666" s="34" t="str">
        <f aca="false">IF(ISBLANK(K2666),"a","b")</f>
        <v>a</v>
      </c>
      <c r="M2666" s="34" t="str">
        <f aca="false">IF(ISBLANK(B2666),"",IF(L2666="b",K2666,IF(L2666="a","")))</f>
        <v/>
      </c>
      <c r="N2666" s="35" t="n">
        <f aca="false">IF(ISBLANK(B2666),"",IF( ISBLANK(K2666), , IF( ISBLANK(O2666), 1,) ))</f>
        <v>0</v>
      </c>
      <c r="O2666" s="44"/>
      <c r="P2666" s="37" t="str">
        <f aca="false">IF(ISBLANK(O2666),"a","b")</f>
        <v>a</v>
      </c>
      <c r="Q2666" s="34" t="str">
        <f aca="false">IF(ISBLANK(B2666),"",IF(P2666="b",O2666,IF(P2666="a","")))</f>
        <v/>
      </c>
      <c r="R2666" s="35" t="n">
        <f aca="false">IF(ISBLANK(B2666),"",IF( ISBLANK(O2666), , 1))</f>
        <v>0</v>
      </c>
      <c r="S2666" s="38" t="str">
        <f aca="true">IF(ISBLANK(B2666),"",IF( ISBLANK(K2666), "" , IF( ISBLANK(O2666), (TODAY()-K2666)/365, (O2666-K2666)/365)) )</f>
        <v/>
      </c>
      <c r="T2666" s="38" t="str">
        <f aca="false">IF(ISBLANK(B2666),"",IF( ISBLANK(K2666), "" , IF( ISBLANK(O2666), ($Z$41-K2666)/365, (O2666-K2666)/365)) )</f>
        <v/>
      </c>
      <c r="U2666" s="38" t="str">
        <f aca="true">IF(ISBLANK(B2666),"",IF( ISBLANK(O2666), "", (TODAY()-O2666)/365))</f>
        <v/>
      </c>
      <c r="V2666" s="38" t="str">
        <f aca="false">IF(ISBLANK(B2666),"",IF( ISBLANK(O2666), "", ($Z$41-O2666)/365))</f>
        <v/>
      </c>
    </row>
    <row r="2667" customFormat="false" ht="15" hidden="false" customHeight="false" outlineLevel="0" collapsed="false">
      <c r="A2667" s="1" t="n">
        <v>2671</v>
      </c>
      <c r="B2667" s="28" t="n">
        <v>1864</v>
      </c>
      <c r="C2667" s="28"/>
      <c r="J2667" s="4"/>
      <c r="K2667" s="46"/>
      <c r="L2667" s="34" t="str">
        <f aca="false">IF(ISBLANK(K2667),"a","b")</f>
        <v>a</v>
      </c>
      <c r="M2667" s="34" t="str">
        <f aca="false">IF(ISBLANK(B2667),"",IF(L2667="b",K2667,IF(L2667="a","")))</f>
        <v/>
      </c>
      <c r="N2667" s="35" t="n">
        <f aca="false">IF(ISBLANK(B2667),"",IF( ISBLANK(K2667), , IF( ISBLANK(O2667), 1,) ))</f>
        <v>0</v>
      </c>
      <c r="O2667" s="44"/>
      <c r="P2667" s="37" t="str">
        <f aca="false">IF(ISBLANK(O2667),"a","b")</f>
        <v>a</v>
      </c>
      <c r="Q2667" s="34" t="str">
        <f aca="false">IF(ISBLANK(B2667),"",IF(P2667="b",O2667,IF(P2667="a","")))</f>
        <v/>
      </c>
      <c r="R2667" s="35" t="n">
        <f aca="false">IF(ISBLANK(B2667),"",IF( ISBLANK(O2667), , 1))</f>
        <v>0</v>
      </c>
      <c r="S2667" s="38" t="str">
        <f aca="true">IF(ISBLANK(B2667),"",IF( ISBLANK(K2667), "" , IF( ISBLANK(O2667), (TODAY()-K2667)/365, (O2667-K2667)/365)) )</f>
        <v/>
      </c>
      <c r="T2667" s="38" t="str">
        <f aca="false">IF(ISBLANK(B2667),"",IF( ISBLANK(K2667), "" , IF( ISBLANK(O2667), ($Z$41-K2667)/365, (O2667-K2667)/365)) )</f>
        <v/>
      </c>
      <c r="U2667" s="38" t="str">
        <f aca="true">IF(ISBLANK(B2667),"",IF( ISBLANK(O2667), "", (TODAY()-O2667)/365))</f>
        <v/>
      </c>
      <c r="V2667" s="38" t="str">
        <f aca="false">IF(ISBLANK(B2667),"",IF( ISBLANK(O2667), "", ($Z$41-O2667)/365))</f>
        <v/>
      </c>
    </row>
    <row r="2668" customFormat="false" ht="15" hidden="false" customHeight="false" outlineLevel="0" collapsed="false">
      <c r="A2668" s="1" t="n">
        <v>2672</v>
      </c>
      <c r="B2668" s="28" t="n">
        <v>1865</v>
      </c>
      <c r="C2668" s="28"/>
      <c r="J2668" s="4"/>
      <c r="K2668" s="46"/>
      <c r="L2668" s="34" t="str">
        <f aca="false">IF(ISBLANK(K2668),"a","b")</f>
        <v>a</v>
      </c>
      <c r="M2668" s="34" t="str">
        <f aca="false">IF(ISBLANK(B2668),"",IF(L2668="b",K2668,IF(L2668="a","")))</f>
        <v/>
      </c>
      <c r="N2668" s="35" t="n">
        <f aca="false">IF(ISBLANK(B2668),"",IF( ISBLANK(K2668), , IF( ISBLANK(O2668), 1,) ))</f>
        <v>0</v>
      </c>
      <c r="O2668" s="44"/>
      <c r="P2668" s="37" t="str">
        <f aca="false">IF(ISBLANK(O2668),"a","b")</f>
        <v>a</v>
      </c>
      <c r="Q2668" s="34" t="str">
        <f aca="false">IF(ISBLANK(B2668),"",IF(P2668="b",O2668,IF(P2668="a","")))</f>
        <v/>
      </c>
      <c r="R2668" s="35" t="n">
        <f aca="false">IF(ISBLANK(B2668),"",IF( ISBLANK(O2668), , 1))</f>
        <v>0</v>
      </c>
      <c r="S2668" s="38" t="str">
        <f aca="true">IF(ISBLANK(B2668),"",IF( ISBLANK(K2668), "" , IF( ISBLANK(O2668), (TODAY()-K2668)/365, (O2668-K2668)/365)) )</f>
        <v/>
      </c>
      <c r="T2668" s="38" t="str">
        <f aca="false">IF(ISBLANK(B2668),"",IF( ISBLANK(K2668), "" , IF( ISBLANK(O2668), ($Z$41-K2668)/365, (O2668-K2668)/365)) )</f>
        <v/>
      </c>
      <c r="U2668" s="38" t="str">
        <f aca="true">IF(ISBLANK(B2668),"",IF( ISBLANK(O2668), "", (TODAY()-O2668)/365))</f>
        <v/>
      </c>
      <c r="V2668" s="38" t="str">
        <f aca="false">IF(ISBLANK(B2668),"",IF( ISBLANK(O2668), "", ($Z$41-O2668)/365))</f>
        <v/>
      </c>
    </row>
    <row r="2669" customFormat="false" ht="15" hidden="false" customHeight="false" outlineLevel="0" collapsed="false">
      <c r="A2669" s="1" t="n">
        <v>2673</v>
      </c>
      <c r="B2669" s="28" t="n">
        <v>1866</v>
      </c>
      <c r="C2669" s="28"/>
      <c r="J2669" s="4"/>
      <c r="K2669" s="46"/>
      <c r="L2669" s="34" t="str">
        <f aca="false">IF(ISBLANK(K2669),"a","b")</f>
        <v>a</v>
      </c>
      <c r="M2669" s="34" t="str">
        <f aca="false">IF(ISBLANK(B2669),"",IF(L2669="b",K2669,IF(L2669="a","")))</f>
        <v/>
      </c>
      <c r="N2669" s="35" t="n">
        <f aca="false">IF(ISBLANK(B2669),"",IF( ISBLANK(K2669), , IF( ISBLANK(O2669), 1,) ))</f>
        <v>0</v>
      </c>
      <c r="O2669" s="44"/>
      <c r="P2669" s="37" t="str">
        <f aca="false">IF(ISBLANK(O2669),"a","b")</f>
        <v>a</v>
      </c>
      <c r="Q2669" s="34" t="str">
        <f aca="false">IF(ISBLANK(B2669),"",IF(P2669="b",O2669,IF(P2669="a","")))</f>
        <v/>
      </c>
      <c r="R2669" s="35" t="n">
        <f aca="false">IF(ISBLANK(B2669),"",IF( ISBLANK(O2669), , 1))</f>
        <v>0</v>
      </c>
      <c r="S2669" s="38" t="str">
        <f aca="true">IF(ISBLANK(B2669),"",IF( ISBLANK(K2669), "" , IF( ISBLANK(O2669), (TODAY()-K2669)/365, (O2669-K2669)/365)) )</f>
        <v/>
      </c>
      <c r="T2669" s="38" t="str">
        <f aca="false">IF(ISBLANK(B2669),"",IF( ISBLANK(K2669), "" , IF( ISBLANK(O2669), ($Z$41-K2669)/365, (O2669-K2669)/365)) )</f>
        <v/>
      </c>
      <c r="U2669" s="38" t="str">
        <f aca="true">IF(ISBLANK(B2669),"",IF( ISBLANK(O2669), "", (TODAY()-O2669)/365))</f>
        <v/>
      </c>
      <c r="V2669" s="38" t="str">
        <f aca="false">IF(ISBLANK(B2669),"",IF( ISBLANK(O2669), "", ($Z$41-O2669)/365))</f>
        <v/>
      </c>
    </row>
    <row r="2670" customFormat="false" ht="15" hidden="false" customHeight="false" outlineLevel="0" collapsed="false">
      <c r="A2670" s="1" t="n">
        <v>2674</v>
      </c>
      <c r="B2670" s="28" t="n">
        <v>1867</v>
      </c>
      <c r="C2670" s="28"/>
      <c r="J2670" s="4"/>
      <c r="K2670" s="46"/>
      <c r="L2670" s="34" t="str">
        <f aca="false">IF(ISBLANK(K2670),"a","b")</f>
        <v>a</v>
      </c>
      <c r="M2670" s="34" t="str">
        <f aca="false">IF(ISBLANK(B2670),"",IF(L2670="b",K2670,IF(L2670="a","")))</f>
        <v/>
      </c>
      <c r="N2670" s="35" t="n">
        <f aca="false">IF(ISBLANK(B2670),"",IF( ISBLANK(K2670), , IF( ISBLANK(O2670), 1,) ))</f>
        <v>0</v>
      </c>
      <c r="O2670" s="44"/>
      <c r="P2670" s="37" t="str">
        <f aca="false">IF(ISBLANK(O2670),"a","b")</f>
        <v>a</v>
      </c>
      <c r="Q2670" s="34" t="str">
        <f aca="false">IF(ISBLANK(B2670),"",IF(P2670="b",O2670,IF(P2670="a","")))</f>
        <v/>
      </c>
      <c r="R2670" s="35" t="n">
        <f aca="false">IF(ISBLANK(B2670),"",IF( ISBLANK(O2670), , 1))</f>
        <v>0</v>
      </c>
      <c r="S2670" s="38" t="str">
        <f aca="true">IF(ISBLANK(B2670),"",IF( ISBLANK(K2670), "" , IF( ISBLANK(O2670), (TODAY()-K2670)/365, (O2670-K2670)/365)) )</f>
        <v/>
      </c>
      <c r="T2670" s="38" t="str">
        <f aca="false">IF(ISBLANK(B2670),"",IF( ISBLANK(K2670), "" , IF( ISBLANK(O2670), ($Z$41-K2670)/365, (O2670-K2670)/365)) )</f>
        <v/>
      </c>
      <c r="U2670" s="38" t="str">
        <f aca="true">IF(ISBLANK(B2670),"",IF( ISBLANK(O2670), "", (TODAY()-O2670)/365))</f>
        <v/>
      </c>
      <c r="V2670" s="38" t="str">
        <f aca="false">IF(ISBLANK(B2670),"",IF( ISBLANK(O2670), "", ($Z$41-O2670)/365))</f>
        <v/>
      </c>
    </row>
    <row r="2671" customFormat="false" ht="15" hidden="false" customHeight="false" outlineLevel="0" collapsed="false">
      <c r="A2671" s="1" t="n">
        <v>2675</v>
      </c>
      <c r="B2671" s="28" t="n">
        <v>1868</v>
      </c>
      <c r="C2671" s="28"/>
      <c r="J2671" s="4"/>
      <c r="K2671" s="46"/>
      <c r="L2671" s="34" t="str">
        <f aca="false">IF(ISBLANK(K2671),"a","b")</f>
        <v>a</v>
      </c>
      <c r="M2671" s="34" t="str">
        <f aca="false">IF(ISBLANK(B2671),"",IF(L2671="b",K2671,IF(L2671="a","")))</f>
        <v/>
      </c>
      <c r="N2671" s="35" t="n">
        <f aca="false">IF(ISBLANK(B2671),"",IF( ISBLANK(K2671), , IF( ISBLANK(O2671), 1,) ))</f>
        <v>0</v>
      </c>
      <c r="O2671" s="44"/>
      <c r="P2671" s="37" t="str">
        <f aca="false">IF(ISBLANK(O2671),"a","b")</f>
        <v>a</v>
      </c>
      <c r="Q2671" s="34" t="str">
        <f aca="false">IF(ISBLANK(B2671),"",IF(P2671="b",O2671,IF(P2671="a","")))</f>
        <v/>
      </c>
      <c r="R2671" s="35" t="n">
        <f aca="false">IF(ISBLANK(B2671),"",IF( ISBLANK(O2671), , 1))</f>
        <v>0</v>
      </c>
      <c r="S2671" s="38" t="str">
        <f aca="true">IF(ISBLANK(B2671),"",IF( ISBLANK(K2671), "" , IF( ISBLANK(O2671), (TODAY()-K2671)/365, (O2671-K2671)/365)) )</f>
        <v/>
      </c>
      <c r="T2671" s="38" t="str">
        <f aca="false">IF(ISBLANK(B2671),"",IF( ISBLANK(K2671), "" , IF( ISBLANK(O2671), ($Z$41-K2671)/365, (O2671-K2671)/365)) )</f>
        <v/>
      </c>
      <c r="U2671" s="38" t="str">
        <f aca="true">IF(ISBLANK(B2671),"",IF( ISBLANK(O2671), "", (TODAY()-O2671)/365))</f>
        <v/>
      </c>
      <c r="V2671" s="38" t="str">
        <f aca="false">IF(ISBLANK(B2671),"",IF( ISBLANK(O2671), "", ($Z$41-O2671)/365))</f>
        <v/>
      </c>
    </row>
    <row r="2672" customFormat="false" ht="15" hidden="false" customHeight="false" outlineLevel="0" collapsed="false">
      <c r="A2672" s="1" t="n">
        <v>2676</v>
      </c>
      <c r="B2672" s="28" t="n">
        <v>1869</v>
      </c>
      <c r="C2672" s="28"/>
      <c r="J2672" s="4"/>
      <c r="K2672" s="46"/>
      <c r="L2672" s="34" t="str">
        <f aca="false">IF(ISBLANK(K2672),"a","b")</f>
        <v>a</v>
      </c>
      <c r="M2672" s="34" t="str">
        <f aca="false">IF(ISBLANK(B2672),"",IF(L2672="b",K2672,IF(L2672="a","")))</f>
        <v/>
      </c>
      <c r="N2672" s="35" t="n">
        <f aca="false">IF(ISBLANK(B2672),"",IF( ISBLANK(K2672), , IF( ISBLANK(O2672), 1,) ))</f>
        <v>0</v>
      </c>
      <c r="O2672" s="44"/>
      <c r="P2672" s="37" t="str">
        <f aca="false">IF(ISBLANK(O2672),"a","b")</f>
        <v>a</v>
      </c>
      <c r="Q2672" s="34" t="str">
        <f aca="false">IF(ISBLANK(B2672),"",IF(P2672="b",O2672,IF(P2672="a","")))</f>
        <v/>
      </c>
      <c r="R2672" s="35" t="n">
        <f aca="false">IF(ISBLANK(B2672),"",IF( ISBLANK(O2672), , 1))</f>
        <v>0</v>
      </c>
      <c r="S2672" s="38" t="str">
        <f aca="true">IF(ISBLANK(B2672),"",IF( ISBLANK(K2672), "" , IF( ISBLANK(O2672), (TODAY()-K2672)/365, (O2672-K2672)/365)) )</f>
        <v/>
      </c>
      <c r="T2672" s="38" t="str">
        <f aca="false">IF(ISBLANK(B2672),"",IF( ISBLANK(K2672), "" , IF( ISBLANK(O2672), ($Z$41-K2672)/365, (O2672-K2672)/365)) )</f>
        <v/>
      </c>
      <c r="U2672" s="38" t="str">
        <f aca="true">IF(ISBLANK(B2672),"",IF( ISBLANK(O2672), "", (TODAY()-O2672)/365))</f>
        <v/>
      </c>
      <c r="V2672" s="38" t="str">
        <f aca="false">IF(ISBLANK(B2672),"",IF( ISBLANK(O2672), "", ($Z$41-O2672)/365))</f>
        <v/>
      </c>
    </row>
    <row r="2673" customFormat="false" ht="15" hidden="false" customHeight="false" outlineLevel="0" collapsed="false">
      <c r="A2673" s="1" t="n">
        <v>2677</v>
      </c>
      <c r="B2673" s="28" t="n">
        <v>1870</v>
      </c>
      <c r="C2673" s="28"/>
      <c r="J2673" s="4"/>
      <c r="K2673" s="46"/>
      <c r="L2673" s="34" t="str">
        <f aca="false">IF(ISBLANK(K2673),"a","b")</f>
        <v>a</v>
      </c>
      <c r="M2673" s="34" t="str">
        <f aca="false">IF(ISBLANK(B2673),"",IF(L2673="b",K2673,IF(L2673="a","")))</f>
        <v/>
      </c>
      <c r="N2673" s="35" t="n">
        <f aca="false">IF(ISBLANK(B2673),"",IF( ISBLANK(K2673), , IF( ISBLANK(O2673), 1,) ))</f>
        <v>0</v>
      </c>
      <c r="O2673" s="44"/>
      <c r="P2673" s="37" t="str">
        <f aca="false">IF(ISBLANK(O2673),"a","b")</f>
        <v>a</v>
      </c>
      <c r="Q2673" s="34" t="str">
        <f aca="false">IF(ISBLANK(B2673),"",IF(P2673="b",O2673,IF(P2673="a","")))</f>
        <v/>
      </c>
      <c r="R2673" s="35" t="n">
        <f aca="false">IF(ISBLANK(B2673),"",IF( ISBLANK(O2673), , 1))</f>
        <v>0</v>
      </c>
      <c r="S2673" s="38" t="str">
        <f aca="true">IF(ISBLANK(B2673),"",IF( ISBLANK(K2673), "" , IF( ISBLANK(O2673), (TODAY()-K2673)/365, (O2673-K2673)/365)) )</f>
        <v/>
      </c>
      <c r="T2673" s="38" t="str">
        <f aca="false">IF(ISBLANK(B2673),"",IF( ISBLANK(K2673), "" , IF( ISBLANK(O2673), ($Z$41-K2673)/365, (O2673-K2673)/365)) )</f>
        <v/>
      </c>
      <c r="U2673" s="38" t="str">
        <f aca="true">IF(ISBLANK(B2673),"",IF( ISBLANK(O2673), "", (TODAY()-O2673)/365))</f>
        <v/>
      </c>
      <c r="V2673" s="38" t="str">
        <f aca="false">IF(ISBLANK(B2673),"",IF( ISBLANK(O2673), "", ($Z$41-O2673)/365))</f>
        <v/>
      </c>
    </row>
    <row r="2674" customFormat="false" ht="15" hidden="false" customHeight="false" outlineLevel="0" collapsed="false">
      <c r="A2674" s="1" t="n">
        <v>2678</v>
      </c>
      <c r="B2674" s="28" t="n">
        <v>1871</v>
      </c>
      <c r="C2674" s="28"/>
      <c r="J2674" s="4"/>
      <c r="K2674" s="46"/>
      <c r="L2674" s="34" t="str">
        <f aca="false">IF(ISBLANK(K2674),"a","b")</f>
        <v>a</v>
      </c>
      <c r="M2674" s="34" t="str">
        <f aca="false">IF(ISBLANK(B2674),"",IF(L2674="b",K2674,IF(L2674="a","")))</f>
        <v/>
      </c>
      <c r="N2674" s="35" t="n">
        <f aca="false">IF(ISBLANK(B2674),"",IF( ISBLANK(K2674), , IF( ISBLANK(O2674), 1,) ))</f>
        <v>0</v>
      </c>
      <c r="O2674" s="44"/>
      <c r="P2674" s="37" t="str">
        <f aca="false">IF(ISBLANK(O2674),"a","b")</f>
        <v>a</v>
      </c>
      <c r="Q2674" s="34" t="str">
        <f aca="false">IF(ISBLANK(B2674),"",IF(P2674="b",O2674,IF(P2674="a","")))</f>
        <v/>
      </c>
      <c r="R2674" s="35" t="n">
        <f aca="false">IF(ISBLANK(B2674),"",IF( ISBLANK(O2674), , 1))</f>
        <v>0</v>
      </c>
      <c r="S2674" s="38" t="str">
        <f aca="true">IF(ISBLANK(B2674),"",IF( ISBLANK(K2674), "" , IF( ISBLANK(O2674), (TODAY()-K2674)/365, (O2674-K2674)/365)) )</f>
        <v/>
      </c>
      <c r="T2674" s="38" t="str">
        <f aca="false">IF(ISBLANK(B2674),"",IF( ISBLANK(K2674), "" , IF( ISBLANK(O2674), ($Z$41-K2674)/365, (O2674-K2674)/365)) )</f>
        <v/>
      </c>
      <c r="U2674" s="38" t="str">
        <f aca="true">IF(ISBLANK(B2674),"",IF( ISBLANK(O2674), "", (TODAY()-O2674)/365))</f>
        <v/>
      </c>
      <c r="V2674" s="38" t="str">
        <f aca="false">IF(ISBLANK(B2674),"",IF( ISBLANK(O2674), "", ($Z$41-O2674)/365))</f>
        <v/>
      </c>
    </row>
    <row r="2675" customFormat="false" ht="15" hidden="false" customHeight="false" outlineLevel="0" collapsed="false">
      <c r="A2675" s="1" t="n">
        <v>2679</v>
      </c>
      <c r="B2675" s="28" t="n">
        <v>1872</v>
      </c>
      <c r="C2675" s="28"/>
      <c r="J2675" s="4"/>
      <c r="K2675" s="46"/>
      <c r="L2675" s="34" t="str">
        <f aca="false">IF(ISBLANK(K2675),"a","b")</f>
        <v>a</v>
      </c>
      <c r="M2675" s="34" t="str">
        <f aca="false">IF(ISBLANK(B2675),"",IF(L2675="b",K2675,IF(L2675="a","")))</f>
        <v/>
      </c>
      <c r="N2675" s="35" t="n">
        <f aca="false">IF(ISBLANK(B2675),"",IF( ISBLANK(K2675), , IF( ISBLANK(O2675), 1,) ))</f>
        <v>0</v>
      </c>
      <c r="O2675" s="44"/>
      <c r="P2675" s="37" t="str">
        <f aca="false">IF(ISBLANK(O2675),"a","b")</f>
        <v>a</v>
      </c>
      <c r="Q2675" s="34" t="str">
        <f aca="false">IF(ISBLANK(B2675),"",IF(P2675="b",O2675,IF(P2675="a","")))</f>
        <v/>
      </c>
      <c r="R2675" s="35" t="n">
        <f aca="false">IF(ISBLANK(B2675),"",IF( ISBLANK(O2675), , 1))</f>
        <v>0</v>
      </c>
      <c r="S2675" s="38" t="str">
        <f aca="true">IF(ISBLANK(B2675),"",IF( ISBLANK(K2675), "" , IF( ISBLANK(O2675), (TODAY()-K2675)/365, (O2675-K2675)/365)) )</f>
        <v/>
      </c>
      <c r="T2675" s="38" t="str">
        <f aca="false">IF(ISBLANK(B2675),"",IF( ISBLANK(K2675), "" , IF( ISBLANK(O2675), ($Z$41-K2675)/365, (O2675-K2675)/365)) )</f>
        <v/>
      </c>
      <c r="U2675" s="38" t="str">
        <f aca="true">IF(ISBLANK(B2675),"",IF( ISBLANK(O2675), "", (TODAY()-O2675)/365))</f>
        <v/>
      </c>
      <c r="V2675" s="38" t="str">
        <f aca="false">IF(ISBLANK(B2675),"",IF( ISBLANK(O2675), "", ($Z$41-O2675)/365))</f>
        <v/>
      </c>
    </row>
    <row r="2676" customFormat="false" ht="15" hidden="false" customHeight="false" outlineLevel="0" collapsed="false">
      <c r="A2676" s="1" t="n">
        <v>2680</v>
      </c>
      <c r="B2676" s="28" t="n">
        <v>1873</v>
      </c>
      <c r="C2676" s="28"/>
      <c r="J2676" s="4"/>
      <c r="K2676" s="46"/>
      <c r="L2676" s="34" t="str">
        <f aca="false">IF(ISBLANK(K2676),"a","b")</f>
        <v>a</v>
      </c>
      <c r="M2676" s="34" t="str">
        <f aca="false">IF(ISBLANK(B2676),"",IF(L2676="b",K2676,IF(L2676="a","")))</f>
        <v/>
      </c>
      <c r="N2676" s="35" t="n">
        <f aca="false">IF(ISBLANK(B2676),"",IF( ISBLANK(K2676), , IF( ISBLANK(O2676), 1,) ))</f>
        <v>0</v>
      </c>
      <c r="O2676" s="44"/>
      <c r="P2676" s="37" t="str">
        <f aca="false">IF(ISBLANK(O2676),"a","b")</f>
        <v>a</v>
      </c>
      <c r="Q2676" s="34" t="str">
        <f aca="false">IF(ISBLANK(B2676),"",IF(P2676="b",O2676,IF(P2676="a","")))</f>
        <v/>
      </c>
      <c r="R2676" s="35" t="n">
        <f aca="false">IF(ISBLANK(B2676),"",IF( ISBLANK(O2676), , 1))</f>
        <v>0</v>
      </c>
      <c r="S2676" s="38" t="str">
        <f aca="true">IF(ISBLANK(B2676),"",IF( ISBLANK(K2676), "" , IF( ISBLANK(O2676), (TODAY()-K2676)/365, (O2676-K2676)/365)) )</f>
        <v/>
      </c>
      <c r="T2676" s="38" t="str">
        <f aca="false">IF(ISBLANK(B2676),"",IF( ISBLANK(K2676), "" , IF( ISBLANK(O2676), ($Z$41-K2676)/365, (O2676-K2676)/365)) )</f>
        <v/>
      </c>
      <c r="U2676" s="38" t="str">
        <f aca="true">IF(ISBLANK(B2676),"",IF( ISBLANK(O2676), "", (TODAY()-O2676)/365))</f>
        <v/>
      </c>
      <c r="V2676" s="38" t="str">
        <f aca="false">IF(ISBLANK(B2676),"",IF( ISBLANK(O2676), "", ($Z$41-O2676)/365))</f>
        <v/>
      </c>
    </row>
    <row r="2677" customFormat="false" ht="15" hidden="false" customHeight="false" outlineLevel="0" collapsed="false">
      <c r="A2677" s="1" t="n">
        <v>2681</v>
      </c>
      <c r="B2677" s="28" t="n">
        <v>1874</v>
      </c>
      <c r="C2677" s="28"/>
      <c r="J2677" s="4"/>
      <c r="K2677" s="46"/>
      <c r="L2677" s="34" t="str">
        <f aca="false">IF(ISBLANK(K2677),"a","b")</f>
        <v>a</v>
      </c>
      <c r="M2677" s="34" t="str">
        <f aca="false">IF(ISBLANK(B2677),"",IF(L2677="b",K2677,IF(L2677="a","")))</f>
        <v/>
      </c>
      <c r="N2677" s="35" t="n">
        <f aca="false">IF(ISBLANK(B2677),"",IF( ISBLANK(K2677), , IF( ISBLANK(O2677), 1,) ))</f>
        <v>0</v>
      </c>
      <c r="O2677" s="44"/>
      <c r="P2677" s="37" t="str">
        <f aca="false">IF(ISBLANK(O2677),"a","b")</f>
        <v>a</v>
      </c>
      <c r="Q2677" s="34" t="str">
        <f aca="false">IF(ISBLANK(B2677),"",IF(P2677="b",O2677,IF(P2677="a","")))</f>
        <v/>
      </c>
      <c r="R2677" s="35" t="n">
        <f aca="false">IF(ISBLANK(B2677),"",IF( ISBLANK(O2677), , 1))</f>
        <v>0</v>
      </c>
      <c r="S2677" s="38" t="str">
        <f aca="true">IF(ISBLANK(B2677),"",IF( ISBLANK(K2677), "" , IF( ISBLANK(O2677), (TODAY()-K2677)/365, (O2677-K2677)/365)) )</f>
        <v/>
      </c>
      <c r="T2677" s="38" t="str">
        <f aca="false">IF(ISBLANK(B2677),"",IF( ISBLANK(K2677), "" , IF( ISBLANK(O2677), ($Z$41-K2677)/365, (O2677-K2677)/365)) )</f>
        <v/>
      </c>
      <c r="U2677" s="38" t="str">
        <f aca="true">IF(ISBLANK(B2677),"",IF( ISBLANK(O2677), "", (TODAY()-O2677)/365))</f>
        <v/>
      </c>
      <c r="V2677" s="38" t="str">
        <f aca="false">IF(ISBLANK(B2677),"",IF( ISBLANK(O2677), "", ($Z$41-O2677)/365))</f>
        <v/>
      </c>
    </row>
    <row r="2678" customFormat="false" ht="15" hidden="false" customHeight="false" outlineLevel="0" collapsed="false">
      <c r="A2678" s="1" t="n">
        <v>2682</v>
      </c>
      <c r="B2678" s="28" t="n">
        <v>1875</v>
      </c>
      <c r="C2678" s="28"/>
      <c r="J2678" s="4"/>
      <c r="K2678" s="46"/>
      <c r="L2678" s="34" t="str">
        <f aca="false">IF(ISBLANK(K2678),"a","b")</f>
        <v>a</v>
      </c>
      <c r="M2678" s="34" t="str">
        <f aca="false">IF(ISBLANK(B2678),"",IF(L2678="b",K2678,IF(L2678="a","")))</f>
        <v/>
      </c>
      <c r="N2678" s="35" t="n">
        <f aca="false">IF(ISBLANK(B2678),"",IF( ISBLANK(K2678), , IF( ISBLANK(O2678), 1,) ))</f>
        <v>0</v>
      </c>
      <c r="O2678" s="44"/>
      <c r="P2678" s="37" t="str">
        <f aca="false">IF(ISBLANK(O2678),"a","b")</f>
        <v>a</v>
      </c>
      <c r="Q2678" s="34" t="str">
        <f aca="false">IF(ISBLANK(B2678),"",IF(P2678="b",O2678,IF(P2678="a","")))</f>
        <v/>
      </c>
      <c r="R2678" s="35" t="n">
        <f aca="false">IF(ISBLANK(B2678),"",IF( ISBLANK(O2678), , 1))</f>
        <v>0</v>
      </c>
      <c r="S2678" s="38" t="str">
        <f aca="true">IF(ISBLANK(B2678),"",IF( ISBLANK(K2678), "" , IF( ISBLANK(O2678), (TODAY()-K2678)/365, (O2678-K2678)/365)) )</f>
        <v/>
      </c>
      <c r="T2678" s="38" t="str">
        <f aca="false">IF(ISBLANK(B2678),"",IF( ISBLANK(K2678), "" , IF( ISBLANK(O2678), ($Z$41-K2678)/365, (O2678-K2678)/365)) )</f>
        <v/>
      </c>
      <c r="U2678" s="38" t="str">
        <f aca="true">IF(ISBLANK(B2678),"",IF( ISBLANK(O2678), "", (TODAY()-O2678)/365))</f>
        <v/>
      </c>
      <c r="V2678" s="38" t="str">
        <f aca="false">IF(ISBLANK(B2678),"",IF( ISBLANK(O2678), "", ($Z$41-O2678)/365))</f>
        <v/>
      </c>
    </row>
    <row r="2679" customFormat="false" ht="15" hidden="false" customHeight="false" outlineLevel="0" collapsed="false">
      <c r="A2679" s="1" t="n">
        <v>2683</v>
      </c>
      <c r="B2679" s="28" t="n">
        <v>1876</v>
      </c>
      <c r="C2679" s="28"/>
      <c r="J2679" s="4"/>
      <c r="K2679" s="46"/>
      <c r="L2679" s="34" t="str">
        <f aca="false">IF(ISBLANK(K2679),"a","b")</f>
        <v>a</v>
      </c>
      <c r="M2679" s="34" t="str">
        <f aca="false">IF(ISBLANK(B2679),"",IF(L2679="b",K2679,IF(L2679="a","")))</f>
        <v/>
      </c>
      <c r="N2679" s="35" t="n">
        <f aca="false">IF(ISBLANK(B2679),"",IF( ISBLANK(K2679), , IF( ISBLANK(O2679), 1,) ))</f>
        <v>0</v>
      </c>
      <c r="O2679" s="44"/>
      <c r="P2679" s="37" t="str">
        <f aca="false">IF(ISBLANK(O2679),"a","b")</f>
        <v>a</v>
      </c>
      <c r="Q2679" s="34" t="str">
        <f aca="false">IF(ISBLANK(B2679),"",IF(P2679="b",O2679,IF(P2679="a","")))</f>
        <v/>
      </c>
      <c r="R2679" s="35" t="n">
        <f aca="false">IF(ISBLANK(B2679),"",IF( ISBLANK(O2679), , 1))</f>
        <v>0</v>
      </c>
      <c r="S2679" s="38" t="str">
        <f aca="true">IF(ISBLANK(B2679),"",IF( ISBLANK(K2679), "" , IF( ISBLANK(O2679), (TODAY()-K2679)/365, (O2679-K2679)/365)) )</f>
        <v/>
      </c>
      <c r="T2679" s="38" t="str">
        <f aca="false">IF(ISBLANK(B2679),"",IF( ISBLANK(K2679), "" , IF( ISBLANK(O2679), ($Z$41-K2679)/365, (O2679-K2679)/365)) )</f>
        <v/>
      </c>
      <c r="U2679" s="38" t="str">
        <f aca="true">IF(ISBLANK(B2679),"",IF( ISBLANK(O2679), "", (TODAY()-O2679)/365))</f>
        <v/>
      </c>
      <c r="V2679" s="38" t="str">
        <f aca="false">IF(ISBLANK(B2679),"",IF( ISBLANK(O2679), "", ($Z$41-O2679)/365))</f>
        <v/>
      </c>
    </row>
    <row r="2680" customFormat="false" ht="15" hidden="false" customHeight="false" outlineLevel="0" collapsed="false">
      <c r="A2680" s="1" t="n">
        <v>2684</v>
      </c>
      <c r="B2680" s="28" t="n">
        <v>1877</v>
      </c>
      <c r="C2680" s="28"/>
      <c r="J2680" s="4"/>
      <c r="K2680" s="46"/>
      <c r="L2680" s="34" t="str">
        <f aca="false">IF(ISBLANK(K2680),"a","b")</f>
        <v>a</v>
      </c>
      <c r="M2680" s="34" t="str">
        <f aca="false">IF(ISBLANK(B2680),"",IF(L2680="b",K2680,IF(L2680="a","")))</f>
        <v/>
      </c>
      <c r="N2680" s="35" t="n">
        <f aca="false">IF(ISBLANK(B2680),"",IF( ISBLANK(K2680), , IF( ISBLANK(O2680), 1,) ))</f>
        <v>0</v>
      </c>
      <c r="O2680" s="44"/>
      <c r="P2680" s="37" t="str">
        <f aca="false">IF(ISBLANK(O2680),"a","b")</f>
        <v>a</v>
      </c>
      <c r="Q2680" s="34" t="str">
        <f aca="false">IF(ISBLANK(B2680),"",IF(P2680="b",O2680,IF(P2680="a","")))</f>
        <v/>
      </c>
      <c r="R2680" s="35" t="n">
        <f aca="false">IF(ISBLANK(B2680),"",IF( ISBLANK(O2680), , 1))</f>
        <v>0</v>
      </c>
      <c r="S2680" s="38" t="str">
        <f aca="true">IF(ISBLANK(B2680),"",IF( ISBLANK(K2680), "" , IF( ISBLANK(O2680), (TODAY()-K2680)/365, (O2680-K2680)/365)) )</f>
        <v/>
      </c>
      <c r="T2680" s="38" t="str">
        <f aca="false">IF(ISBLANK(B2680),"",IF( ISBLANK(K2680), "" , IF( ISBLANK(O2680), ($Z$41-K2680)/365, (O2680-K2680)/365)) )</f>
        <v/>
      </c>
      <c r="U2680" s="38" t="str">
        <f aca="true">IF(ISBLANK(B2680),"",IF( ISBLANK(O2680), "", (TODAY()-O2680)/365))</f>
        <v/>
      </c>
      <c r="V2680" s="38" t="str">
        <f aca="false">IF(ISBLANK(B2680),"",IF( ISBLANK(O2680), "", ($Z$41-O2680)/365))</f>
        <v/>
      </c>
    </row>
    <row r="2681" customFormat="false" ht="15" hidden="false" customHeight="false" outlineLevel="0" collapsed="false">
      <c r="A2681" s="1" t="n">
        <v>2685</v>
      </c>
      <c r="B2681" s="28" t="n">
        <v>1878</v>
      </c>
      <c r="C2681" s="28"/>
      <c r="J2681" s="4"/>
      <c r="K2681" s="46"/>
      <c r="L2681" s="34" t="str">
        <f aca="false">IF(ISBLANK(K2681),"a","b")</f>
        <v>a</v>
      </c>
      <c r="M2681" s="34" t="str">
        <f aca="false">IF(ISBLANK(B2681),"",IF(L2681="b",K2681,IF(L2681="a","")))</f>
        <v/>
      </c>
      <c r="N2681" s="35" t="n">
        <f aca="false">IF(ISBLANK(B2681),"",IF( ISBLANK(K2681), , IF( ISBLANK(O2681), 1,) ))</f>
        <v>0</v>
      </c>
      <c r="O2681" s="44"/>
      <c r="P2681" s="37" t="str">
        <f aca="false">IF(ISBLANK(O2681),"a","b")</f>
        <v>a</v>
      </c>
      <c r="Q2681" s="34" t="str">
        <f aca="false">IF(ISBLANK(B2681),"",IF(P2681="b",O2681,IF(P2681="a","")))</f>
        <v/>
      </c>
      <c r="R2681" s="35" t="n">
        <f aca="false">IF(ISBLANK(B2681),"",IF( ISBLANK(O2681), , 1))</f>
        <v>0</v>
      </c>
      <c r="S2681" s="38" t="str">
        <f aca="true">IF(ISBLANK(B2681),"",IF( ISBLANK(K2681), "" , IF( ISBLANK(O2681), (TODAY()-K2681)/365, (O2681-K2681)/365)) )</f>
        <v/>
      </c>
      <c r="T2681" s="38" t="str">
        <f aca="false">IF(ISBLANK(B2681),"",IF( ISBLANK(K2681), "" , IF( ISBLANK(O2681), ($Z$41-K2681)/365, (O2681-K2681)/365)) )</f>
        <v/>
      </c>
      <c r="U2681" s="38" t="str">
        <f aca="true">IF(ISBLANK(B2681),"",IF( ISBLANK(O2681), "", (TODAY()-O2681)/365))</f>
        <v/>
      </c>
      <c r="V2681" s="38" t="str">
        <f aca="false">IF(ISBLANK(B2681),"",IF( ISBLANK(O2681), "", ($Z$41-O2681)/365))</f>
        <v/>
      </c>
    </row>
    <row r="2682" customFormat="false" ht="15" hidden="false" customHeight="false" outlineLevel="0" collapsed="false">
      <c r="A2682" s="1" t="n">
        <v>2686</v>
      </c>
      <c r="B2682" s="28" t="n">
        <v>1879</v>
      </c>
      <c r="C2682" s="28"/>
      <c r="J2682" s="4"/>
      <c r="K2682" s="46"/>
      <c r="L2682" s="34" t="str">
        <f aca="false">IF(ISBLANK(K2682),"a","b")</f>
        <v>a</v>
      </c>
      <c r="M2682" s="34" t="str">
        <f aca="false">IF(ISBLANK(B2682),"",IF(L2682="b",K2682,IF(L2682="a","")))</f>
        <v/>
      </c>
      <c r="N2682" s="35" t="n">
        <f aca="false">IF(ISBLANK(B2682),"",IF( ISBLANK(K2682), , IF( ISBLANK(O2682), 1,) ))</f>
        <v>0</v>
      </c>
      <c r="O2682" s="44"/>
      <c r="P2682" s="37" t="str">
        <f aca="false">IF(ISBLANK(O2682),"a","b")</f>
        <v>a</v>
      </c>
      <c r="Q2682" s="34" t="str">
        <f aca="false">IF(ISBLANK(B2682),"",IF(P2682="b",O2682,IF(P2682="a","")))</f>
        <v/>
      </c>
      <c r="R2682" s="35" t="n">
        <f aca="false">IF(ISBLANK(B2682),"",IF( ISBLANK(O2682), , 1))</f>
        <v>0</v>
      </c>
      <c r="S2682" s="38" t="str">
        <f aca="true">IF(ISBLANK(B2682),"",IF( ISBLANK(K2682), "" , IF( ISBLANK(O2682), (TODAY()-K2682)/365, (O2682-K2682)/365)) )</f>
        <v/>
      </c>
      <c r="T2682" s="38" t="str">
        <f aca="false">IF(ISBLANK(B2682),"",IF( ISBLANK(K2682), "" , IF( ISBLANK(O2682), ($Z$41-K2682)/365, (O2682-K2682)/365)) )</f>
        <v/>
      </c>
      <c r="U2682" s="38" t="str">
        <f aca="true">IF(ISBLANK(B2682),"",IF( ISBLANK(O2682), "", (TODAY()-O2682)/365))</f>
        <v/>
      </c>
      <c r="V2682" s="38" t="str">
        <f aca="false">IF(ISBLANK(B2682),"",IF( ISBLANK(O2682), "", ($Z$41-O2682)/365))</f>
        <v/>
      </c>
    </row>
    <row r="2683" customFormat="false" ht="15" hidden="false" customHeight="false" outlineLevel="0" collapsed="false">
      <c r="A2683" s="1" t="n">
        <v>2687</v>
      </c>
      <c r="B2683" s="28" t="n">
        <v>1880</v>
      </c>
      <c r="C2683" s="28"/>
      <c r="J2683" s="4"/>
      <c r="K2683" s="46"/>
      <c r="L2683" s="34" t="str">
        <f aca="false">IF(ISBLANK(K2683),"a","b")</f>
        <v>a</v>
      </c>
      <c r="M2683" s="34" t="str">
        <f aca="false">IF(ISBLANK(B2683),"",IF(L2683="b",K2683,IF(L2683="a","")))</f>
        <v/>
      </c>
      <c r="N2683" s="35" t="n">
        <f aca="false">IF(ISBLANK(B2683),"",IF( ISBLANK(K2683), , IF( ISBLANK(O2683), 1,) ))</f>
        <v>0</v>
      </c>
      <c r="O2683" s="44"/>
      <c r="P2683" s="37" t="str">
        <f aca="false">IF(ISBLANK(O2683),"a","b")</f>
        <v>a</v>
      </c>
      <c r="Q2683" s="34" t="str">
        <f aca="false">IF(ISBLANK(B2683),"",IF(P2683="b",O2683,IF(P2683="a","")))</f>
        <v/>
      </c>
      <c r="R2683" s="35" t="n">
        <f aca="false">IF(ISBLANK(B2683),"",IF( ISBLANK(O2683), , 1))</f>
        <v>0</v>
      </c>
      <c r="S2683" s="38" t="str">
        <f aca="true">IF(ISBLANK(B2683),"",IF( ISBLANK(K2683), "" , IF( ISBLANK(O2683), (TODAY()-K2683)/365, (O2683-K2683)/365)) )</f>
        <v/>
      </c>
      <c r="T2683" s="38" t="str">
        <f aca="false">IF(ISBLANK(B2683),"",IF( ISBLANK(K2683), "" , IF( ISBLANK(O2683), ($Z$41-K2683)/365, (O2683-K2683)/365)) )</f>
        <v/>
      </c>
      <c r="U2683" s="38" t="str">
        <f aca="true">IF(ISBLANK(B2683),"",IF( ISBLANK(O2683), "", (TODAY()-O2683)/365))</f>
        <v/>
      </c>
      <c r="V2683" s="38" t="str">
        <f aca="false">IF(ISBLANK(B2683),"",IF( ISBLANK(O2683), "", ($Z$41-O2683)/365))</f>
        <v/>
      </c>
    </row>
    <row r="2684" customFormat="false" ht="15" hidden="false" customHeight="false" outlineLevel="0" collapsed="false">
      <c r="A2684" s="1" t="n">
        <v>2688</v>
      </c>
      <c r="B2684" s="28" t="n">
        <v>1881</v>
      </c>
      <c r="C2684" s="28"/>
      <c r="J2684" s="4"/>
      <c r="K2684" s="46"/>
      <c r="L2684" s="34" t="str">
        <f aca="false">IF(ISBLANK(K2684),"a","b")</f>
        <v>a</v>
      </c>
      <c r="M2684" s="34" t="str">
        <f aca="false">IF(ISBLANK(B2684),"",IF(L2684="b",K2684,IF(L2684="a","")))</f>
        <v/>
      </c>
      <c r="N2684" s="35" t="n">
        <f aca="false">IF(ISBLANK(B2684),"",IF( ISBLANK(K2684), , IF( ISBLANK(O2684), 1,) ))</f>
        <v>0</v>
      </c>
      <c r="O2684" s="44"/>
      <c r="P2684" s="37" t="str">
        <f aca="false">IF(ISBLANK(O2684),"a","b")</f>
        <v>a</v>
      </c>
      <c r="Q2684" s="34" t="str">
        <f aca="false">IF(ISBLANK(B2684),"",IF(P2684="b",O2684,IF(P2684="a","")))</f>
        <v/>
      </c>
      <c r="R2684" s="35" t="n">
        <f aca="false">IF(ISBLANK(B2684),"",IF( ISBLANK(O2684), , 1))</f>
        <v>0</v>
      </c>
      <c r="S2684" s="38" t="str">
        <f aca="true">IF(ISBLANK(B2684),"",IF( ISBLANK(K2684), "" , IF( ISBLANK(O2684), (TODAY()-K2684)/365, (O2684-K2684)/365)) )</f>
        <v/>
      </c>
      <c r="T2684" s="38" t="str">
        <f aca="false">IF(ISBLANK(B2684),"",IF( ISBLANK(K2684), "" , IF( ISBLANK(O2684), ($Z$41-K2684)/365, (O2684-K2684)/365)) )</f>
        <v/>
      </c>
      <c r="U2684" s="38" t="str">
        <f aca="true">IF(ISBLANK(B2684),"",IF( ISBLANK(O2684), "", (TODAY()-O2684)/365))</f>
        <v/>
      </c>
      <c r="V2684" s="38" t="str">
        <f aca="false">IF(ISBLANK(B2684),"",IF( ISBLANK(O2684), "", ($Z$41-O2684)/365))</f>
        <v/>
      </c>
    </row>
    <row r="2685" customFormat="false" ht="15" hidden="false" customHeight="false" outlineLevel="0" collapsed="false">
      <c r="A2685" s="1" t="n">
        <v>2689</v>
      </c>
      <c r="B2685" s="28" t="n">
        <v>1882</v>
      </c>
      <c r="C2685" s="28"/>
      <c r="J2685" s="4"/>
      <c r="K2685" s="46"/>
      <c r="L2685" s="34" t="str">
        <f aca="false">IF(ISBLANK(K2685),"a","b")</f>
        <v>a</v>
      </c>
      <c r="M2685" s="34" t="str">
        <f aca="false">IF(ISBLANK(B2685),"",IF(L2685="b",K2685,IF(L2685="a","")))</f>
        <v/>
      </c>
      <c r="N2685" s="35" t="n">
        <f aca="false">IF(ISBLANK(B2685),"",IF( ISBLANK(K2685), , IF( ISBLANK(O2685), 1,) ))</f>
        <v>0</v>
      </c>
      <c r="O2685" s="44"/>
      <c r="P2685" s="37" t="str">
        <f aca="false">IF(ISBLANK(O2685),"a","b")</f>
        <v>a</v>
      </c>
      <c r="Q2685" s="34" t="str">
        <f aca="false">IF(ISBLANK(B2685),"",IF(P2685="b",O2685,IF(P2685="a","")))</f>
        <v/>
      </c>
      <c r="R2685" s="35" t="n">
        <f aca="false">IF(ISBLANK(B2685),"",IF( ISBLANK(O2685), , 1))</f>
        <v>0</v>
      </c>
      <c r="S2685" s="38" t="str">
        <f aca="true">IF(ISBLANK(B2685),"",IF( ISBLANK(K2685), "" , IF( ISBLANK(O2685), (TODAY()-K2685)/365, (O2685-K2685)/365)) )</f>
        <v/>
      </c>
      <c r="T2685" s="38" t="str">
        <f aca="false">IF(ISBLANK(B2685),"",IF( ISBLANK(K2685), "" , IF( ISBLANK(O2685), ($Z$41-K2685)/365, (O2685-K2685)/365)) )</f>
        <v/>
      </c>
      <c r="U2685" s="38" t="str">
        <f aca="true">IF(ISBLANK(B2685),"",IF( ISBLANK(O2685), "", (TODAY()-O2685)/365))</f>
        <v/>
      </c>
      <c r="V2685" s="38" t="str">
        <f aca="false">IF(ISBLANK(B2685),"",IF( ISBLANK(O2685), "", ($Z$41-O2685)/365))</f>
        <v/>
      </c>
    </row>
    <row r="2686" customFormat="false" ht="15" hidden="false" customHeight="false" outlineLevel="0" collapsed="false">
      <c r="A2686" s="1" t="n">
        <v>2690</v>
      </c>
      <c r="B2686" s="28" t="n">
        <v>1883</v>
      </c>
      <c r="C2686" s="28"/>
      <c r="J2686" s="4"/>
      <c r="K2686" s="46"/>
      <c r="L2686" s="34" t="str">
        <f aca="false">IF(ISBLANK(K2686),"a","b")</f>
        <v>a</v>
      </c>
      <c r="M2686" s="34" t="str">
        <f aca="false">IF(ISBLANK(B2686),"",IF(L2686="b",K2686,IF(L2686="a","")))</f>
        <v/>
      </c>
      <c r="N2686" s="35" t="n">
        <f aca="false">IF(ISBLANK(B2686),"",IF( ISBLANK(K2686), , IF( ISBLANK(O2686), 1,) ))</f>
        <v>0</v>
      </c>
      <c r="O2686" s="44"/>
      <c r="P2686" s="37" t="str">
        <f aca="false">IF(ISBLANK(O2686),"a","b")</f>
        <v>a</v>
      </c>
      <c r="Q2686" s="34" t="str">
        <f aca="false">IF(ISBLANK(B2686),"",IF(P2686="b",O2686,IF(P2686="a","")))</f>
        <v/>
      </c>
      <c r="R2686" s="35" t="n">
        <f aca="false">IF(ISBLANK(B2686),"",IF( ISBLANK(O2686), , 1))</f>
        <v>0</v>
      </c>
      <c r="S2686" s="38" t="str">
        <f aca="true">IF(ISBLANK(B2686),"",IF( ISBLANK(K2686), "" , IF( ISBLANK(O2686), (TODAY()-K2686)/365, (O2686-K2686)/365)) )</f>
        <v/>
      </c>
      <c r="T2686" s="38" t="str">
        <f aca="false">IF(ISBLANK(B2686),"",IF( ISBLANK(K2686), "" , IF( ISBLANK(O2686), ($Z$41-K2686)/365, (O2686-K2686)/365)) )</f>
        <v/>
      </c>
      <c r="U2686" s="38" t="str">
        <f aca="true">IF(ISBLANK(B2686),"",IF( ISBLANK(O2686), "", (TODAY()-O2686)/365))</f>
        <v/>
      </c>
      <c r="V2686" s="38" t="str">
        <f aca="false">IF(ISBLANK(B2686),"",IF( ISBLANK(O2686), "", ($Z$41-O2686)/365))</f>
        <v/>
      </c>
    </row>
    <row r="2687" customFormat="false" ht="15" hidden="false" customHeight="false" outlineLevel="0" collapsed="false">
      <c r="A2687" s="1" t="n">
        <v>2691</v>
      </c>
      <c r="B2687" s="28" t="n">
        <v>1884</v>
      </c>
      <c r="C2687" s="28"/>
      <c r="J2687" s="4"/>
      <c r="K2687" s="46"/>
      <c r="L2687" s="34" t="str">
        <f aca="false">IF(ISBLANK(K2687),"a","b")</f>
        <v>a</v>
      </c>
      <c r="M2687" s="34" t="str">
        <f aca="false">IF(ISBLANK(B2687),"",IF(L2687="b",K2687,IF(L2687="a","")))</f>
        <v/>
      </c>
      <c r="N2687" s="35" t="n">
        <f aca="false">IF(ISBLANK(B2687),"",IF( ISBLANK(K2687), , IF( ISBLANK(O2687), 1,) ))</f>
        <v>0</v>
      </c>
      <c r="O2687" s="44"/>
      <c r="P2687" s="37" t="str">
        <f aca="false">IF(ISBLANK(O2687),"a","b")</f>
        <v>a</v>
      </c>
      <c r="Q2687" s="34" t="str">
        <f aca="false">IF(ISBLANK(B2687),"",IF(P2687="b",O2687,IF(P2687="a","")))</f>
        <v/>
      </c>
      <c r="R2687" s="35" t="n">
        <f aca="false">IF(ISBLANK(B2687),"",IF( ISBLANK(O2687), , 1))</f>
        <v>0</v>
      </c>
      <c r="S2687" s="38" t="str">
        <f aca="true">IF(ISBLANK(B2687),"",IF( ISBLANK(K2687), "" , IF( ISBLANK(O2687), (TODAY()-K2687)/365, (O2687-K2687)/365)) )</f>
        <v/>
      </c>
      <c r="T2687" s="38" t="str">
        <f aca="false">IF(ISBLANK(B2687),"",IF( ISBLANK(K2687), "" , IF( ISBLANK(O2687), ($Z$41-K2687)/365, (O2687-K2687)/365)) )</f>
        <v/>
      </c>
      <c r="U2687" s="38" t="str">
        <f aca="true">IF(ISBLANK(B2687),"",IF( ISBLANK(O2687), "", (TODAY()-O2687)/365))</f>
        <v/>
      </c>
      <c r="V2687" s="38" t="str">
        <f aca="false">IF(ISBLANK(B2687),"",IF( ISBLANK(O2687), "", ($Z$41-O2687)/365))</f>
        <v/>
      </c>
    </row>
    <row r="2688" customFormat="false" ht="15" hidden="false" customHeight="false" outlineLevel="0" collapsed="false">
      <c r="A2688" s="1" t="n">
        <v>2692</v>
      </c>
      <c r="B2688" s="28" t="n">
        <v>1885</v>
      </c>
      <c r="C2688" s="28"/>
      <c r="J2688" s="4"/>
      <c r="K2688" s="46"/>
      <c r="L2688" s="34" t="str">
        <f aca="false">IF(ISBLANK(K2688),"a","b")</f>
        <v>a</v>
      </c>
      <c r="M2688" s="34" t="str">
        <f aca="false">IF(ISBLANK(B2688),"",IF(L2688="b",K2688,IF(L2688="a","")))</f>
        <v/>
      </c>
      <c r="N2688" s="35" t="n">
        <f aca="false">IF(ISBLANK(B2688),"",IF( ISBLANK(K2688), , IF( ISBLANK(O2688), 1,) ))</f>
        <v>0</v>
      </c>
      <c r="O2688" s="44"/>
      <c r="P2688" s="37" t="str">
        <f aca="false">IF(ISBLANK(O2688),"a","b")</f>
        <v>a</v>
      </c>
      <c r="Q2688" s="34" t="str">
        <f aca="false">IF(ISBLANK(B2688),"",IF(P2688="b",O2688,IF(P2688="a","")))</f>
        <v/>
      </c>
      <c r="R2688" s="35" t="n">
        <f aca="false">IF(ISBLANK(B2688),"",IF( ISBLANK(O2688), , 1))</f>
        <v>0</v>
      </c>
      <c r="S2688" s="38" t="str">
        <f aca="true">IF(ISBLANK(B2688),"",IF( ISBLANK(K2688), "" , IF( ISBLANK(O2688), (TODAY()-K2688)/365, (O2688-K2688)/365)) )</f>
        <v/>
      </c>
      <c r="T2688" s="38" t="str">
        <f aca="false">IF(ISBLANK(B2688),"",IF( ISBLANK(K2688), "" , IF( ISBLANK(O2688), ($Z$41-K2688)/365, (O2688-K2688)/365)) )</f>
        <v/>
      </c>
      <c r="U2688" s="38" t="str">
        <f aca="true">IF(ISBLANK(B2688),"",IF( ISBLANK(O2688), "", (TODAY()-O2688)/365))</f>
        <v/>
      </c>
      <c r="V2688" s="38" t="str">
        <f aca="false">IF(ISBLANK(B2688),"",IF( ISBLANK(O2688), "", ($Z$41-O2688)/365))</f>
        <v/>
      </c>
    </row>
    <row r="2689" customFormat="false" ht="15" hidden="false" customHeight="false" outlineLevel="0" collapsed="false">
      <c r="A2689" s="1" t="n">
        <v>2693</v>
      </c>
      <c r="B2689" s="28" t="n">
        <v>1886</v>
      </c>
      <c r="C2689" s="28"/>
      <c r="J2689" s="4"/>
      <c r="K2689" s="46"/>
      <c r="L2689" s="34" t="str">
        <f aca="false">IF(ISBLANK(K2689),"a","b")</f>
        <v>a</v>
      </c>
      <c r="M2689" s="34" t="str">
        <f aca="false">IF(ISBLANK(B2689),"",IF(L2689="b",K2689,IF(L2689="a","")))</f>
        <v/>
      </c>
      <c r="N2689" s="35" t="n">
        <f aca="false">IF(ISBLANK(B2689),"",IF( ISBLANK(K2689), , IF( ISBLANK(O2689), 1,) ))</f>
        <v>0</v>
      </c>
      <c r="O2689" s="44"/>
      <c r="P2689" s="37" t="str">
        <f aca="false">IF(ISBLANK(O2689),"a","b")</f>
        <v>a</v>
      </c>
      <c r="Q2689" s="34" t="str">
        <f aca="false">IF(ISBLANK(B2689),"",IF(P2689="b",O2689,IF(P2689="a","")))</f>
        <v/>
      </c>
      <c r="R2689" s="35" t="n">
        <f aca="false">IF(ISBLANK(B2689),"",IF( ISBLANK(O2689), , 1))</f>
        <v>0</v>
      </c>
      <c r="S2689" s="38" t="str">
        <f aca="true">IF(ISBLANK(B2689),"",IF( ISBLANK(K2689), "" , IF( ISBLANK(O2689), (TODAY()-K2689)/365, (O2689-K2689)/365)) )</f>
        <v/>
      </c>
      <c r="T2689" s="38" t="str">
        <f aca="false">IF(ISBLANK(B2689),"",IF( ISBLANK(K2689), "" , IF( ISBLANK(O2689), ($Z$41-K2689)/365, (O2689-K2689)/365)) )</f>
        <v/>
      </c>
      <c r="U2689" s="38" t="str">
        <f aca="true">IF(ISBLANK(B2689),"",IF( ISBLANK(O2689), "", (TODAY()-O2689)/365))</f>
        <v/>
      </c>
      <c r="V2689" s="38" t="str">
        <f aca="false">IF(ISBLANK(B2689),"",IF( ISBLANK(O2689), "", ($Z$41-O2689)/365))</f>
        <v/>
      </c>
    </row>
    <row r="2690" customFormat="false" ht="15" hidden="false" customHeight="false" outlineLevel="0" collapsed="false">
      <c r="A2690" s="1" t="n">
        <v>2694</v>
      </c>
      <c r="B2690" s="28" t="n">
        <v>1887</v>
      </c>
      <c r="C2690" s="28"/>
      <c r="J2690" s="4"/>
      <c r="K2690" s="46"/>
      <c r="L2690" s="34" t="str">
        <f aca="false">IF(ISBLANK(K2690),"a","b")</f>
        <v>a</v>
      </c>
      <c r="M2690" s="34" t="str">
        <f aca="false">IF(ISBLANK(B2690),"",IF(L2690="b",K2690,IF(L2690="a","")))</f>
        <v/>
      </c>
      <c r="N2690" s="35" t="n">
        <f aca="false">IF(ISBLANK(B2690),"",IF( ISBLANK(K2690), , IF( ISBLANK(O2690), 1,) ))</f>
        <v>0</v>
      </c>
      <c r="O2690" s="44"/>
      <c r="P2690" s="37" t="str">
        <f aca="false">IF(ISBLANK(O2690),"a","b")</f>
        <v>a</v>
      </c>
      <c r="Q2690" s="34" t="str">
        <f aca="false">IF(ISBLANK(B2690),"",IF(P2690="b",O2690,IF(P2690="a","")))</f>
        <v/>
      </c>
      <c r="R2690" s="35" t="n">
        <f aca="false">IF(ISBLANK(B2690),"",IF( ISBLANK(O2690), , 1))</f>
        <v>0</v>
      </c>
      <c r="S2690" s="38" t="str">
        <f aca="true">IF(ISBLANK(B2690),"",IF( ISBLANK(K2690), "" , IF( ISBLANK(O2690), (TODAY()-K2690)/365, (O2690-K2690)/365)) )</f>
        <v/>
      </c>
      <c r="T2690" s="38" t="str">
        <f aca="false">IF(ISBLANK(B2690),"",IF( ISBLANK(K2690), "" , IF( ISBLANK(O2690), ($Z$41-K2690)/365, (O2690-K2690)/365)) )</f>
        <v/>
      </c>
      <c r="U2690" s="38" t="str">
        <f aca="true">IF(ISBLANK(B2690),"",IF( ISBLANK(O2690), "", (TODAY()-O2690)/365))</f>
        <v/>
      </c>
      <c r="V2690" s="38" t="str">
        <f aca="false">IF(ISBLANK(B2690),"",IF( ISBLANK(O2690), "", ($Z$41-O2690)/365))</f>
        <v/>
      </c>
    </row>
    <row r="2691" customFormat="false" ht="15" hidden="false" customHeight="false" outlineLevel="0" collapsed="false">
      <c r="A2691" s="1" t="n">
        <v>2695</v>
      </c>
      <c r="B2691" s="28" t="n">
        <v>1888</v>
      </c>
      <c r="C2691" s="28"/>
      <c r="J2691" s="4"/>
      <c r="K2691" s="46"/>
      <c r="L2691" s="34" t="str">
        <f aca="false">IF(ISBLANK(K2691),"a","b")</f>
        <v>a</v>
      </c>
      <c r="M2691" s="34" t="str">
        <f aca="false">IF(ISBLANK(B2691),"",IF(L2691="b",K2691,IF(L2691="a","")))</f>
        <v/>
      </c>
      <c r="N2691" s="35" t="n">
        <f aca="false">IF(ISBLANK(B2691),"",IF( ISBLANK(K2691), , IF( ISBLANK(O2691), 1,) ))</f>
        <v>0</v>
      </c>
      <c r="O2691" s="44"/>
      <c r="P2691" s="37" t="str">
        <f aca="false">IF(ISBLANK(O2691),"a","b")</f>
        <v>a</v>
      </c>
      <c r="Q2691" s="34" t="str">
        <f aca="false">IF(ISBLANK(B2691),"",IF(P2691="b",O2691,IF(P2691="a","")))</f>
        <v/>
      </c>
      <c r="R2691" s="35" t="n">
        <f aca="false">IF(ISBLANK(B2691),"",IF( ISBLANK(O2691), , 1))</f>
        <v>0</v>
      </c>
      <c r="S2691" s="38" t="str">
        <f aca="true">IF(ISBLANK(B2691),"",IF( ISBLANK(K2691), "" , IF( ISBLANK(O2691), (TODAY()-K2691)/365, (O2691-K2691)/365)) )</f>
        <v/>
      </c>
      <c r="T2691" s="38" t="str">
        <f aca="false">IF(ISBLANK(B2691),"",IF( ISBLANK(K2691), "" , IF( ISBLANK(O2691), ($Z$41-K2691)/365, (O2691-K2691)/365)) )</f>
        <v/>
      </c>
      <c r="U2691" s="38" t="str">
        <f aca="true">IF(ISBLANK(B2691),"",IF( ISBLANK(O2691), "", (TODAY()-O2691)/365))</f>
        <v/>
      </c>
      <c r="V2691" s="38" t="str">
        <f aca="false">IF(ISBLANK(B2691),"",IF( ISBLANK(O2691), "", ($Z$41-O2691)/365))</f>
        <v/>
      </c>
    </row>
    <row r="2692" customFormat="false" ht="15" hidden="false" customHeight="false" outlineLevel="0" collapsed="false">
      <c r="A2692" s="1" t="n">
        <v>2696</v>
      </c>
      <c r="B2692" s="28" t="n">
        <v>1889</v>
      </c>
      <c r="C2692" s="28"/>
      <c r="J2692" s="4"/>
      <c r="K2692" s="46"/>
      <c r="L2692" s="34" t="str">
        <f aca="false">IF(ISBLANK(K2692),"a","b")</f>
        <v>a</v>
      </c>
      <c r="M2692" s="34" t="str">
        <f aca="false">IF(ISBLANK(B2692),"",IF(L2692="b",K2692,IF(L2692="a","")))</f>
        <v/>
      </c>
      <c r="N2692" s="35" t="n">
        <f aca="false">IF(ISBLANK(B2692),"",IF( ISBLANK(K2692), , IF( ISBLANK(O2692), 1,) ))</f>
        <v>0</v>
      </c>
      <c r="O2692" s="44"/>
      <c r="P2692" s="37" t="str">
        <f aca="false">IF(ISBLANK(O2692),"a","b")</f>
        <v>a</v>
      </c>
      <c r="Q2692" s="34" t="str">
        <f aca="false">IF(ISBLANK(B2692),"",IF(P2692="b",O2692,IF(P2692="a","")))</f>
        <v/>
      </c>
      <c r="R2692" s="35" t="n">
        <f aca="false">IF(ISBLANK(B2692),"",IF( ISBLANK(O2692), , 1))</f>
        <v>0</v>
      </c>
      <c r="S2692" s="38" t="str">
        <f aca="true">IF(ISBLANK(B2692),"",IF( ISBLANK(K2692), "" , IF( ISBLANK(O2692), (TODAY()-K2692)/365, (O2692-K2692)/365)) )</f>
        <v/>
      </c>
      <c r="T2692" s="38" t="str">
        <f aca="false">IF(ISBLANK(B2692),"",IF( ISBLANK(K2692), "" , IF( ISBLANK(O2692), ($Z$41-K2692)/365, (O2692-K2692)/365)) )</f>
        <v/>
      </c>
      <c r="U2692" s="38" t="str">
        <f aca="true">IF(ISBLANK(B2692),"",IF( ISBLANK(O2692), "", (TODAY()-O2692)/365))</f>
        <v/>
      </c>
      <c r="V2692" s="38" t="str">
        <f aca="false">IF(ISBLANK(B2692),"",IF( ISBLANK(O2692), "", ($Z$41-O2692)/365))</f>
        <v/>
      </c>
    </row>
    <row r="2693" customFormat="false" ht="15" hidden="false" customHeight="false" outlineLevel="0" collapsed="false">
      <c r="A2693" s="1" t="n">
        <v>2697</v>
      </c>
      <c r="B2693" s="28" t="n">
        <v>1890</v>
      </c>
      <c r="C2693" s="28"/>
      <c r="J2693" s="4"/>
      <c r="K2693" s="46"/>
      <c r="L2693" s="34" t="str">
        <f aca="false">IF(ISBLANK(K2693),"a","b")</f>
        <v>a</v>
      </c>
      <c r="M2693" s="34" t="str">
        <f aca="false">IF(ISBLANK(B2693),"",IF(L2693="b",K2693,IF(L2693="a","")))</f>
        <v/>
      </c>
      <c r="N2693" s="35" t="n">
        <f aca="false">IF(ISBLANK(B2693),"",IF( ISBLANK(K2693), , IF( ISBLANK(O2693), 1,) ))</f>
        <v>0</v>
      </c>
      <c r="O2693" s="44"/>
      <c r="P2693" s="37" t="str">
        <f aca="false">IF(ISBLANK(O2693),"a","b")</f>
        <v>a</v>
      </c>
      <c r="Q2693" s="34" t="str">
        <f aca="false">IF(ISBLANK(B2693),"",IF(P2693="b",O2693,IF(P2693="a","")))</f>
        <v/>
      </c>
      <c r="R2693" s="35" t="n">
        <f aca="false">IF(ISBLANK(B2693),"",IF( ISBLANK(O2693), , 1))</f>
        <v>0</v>
      </c>
      <c r="S2693" s="38" t="str">
        <f aca="true">IF(ISBLANK(B2693),"",IF( ISBLANK(K2693), "" , IF( ISBLANK(O2693), (TODAY()-K2693)/365, (O2693-K2693)/365)) )</f>
        <v/>
      </c>
      <c r="T2693" s="38" t="str">
        <f aca="false">IF(ISBLANK(B2693),"",IF( ISBLANK(K2693), "" , IF( ISBLANK(O2693), ($Z$41-K2693)/365, (O2693-K2693)/365)) )</f>
        <v/>
      </c>
      <c r="U2693" s="38" t="str">
        <f aca="true">IF(ISBLANK(B2693),"",IF( ISBLANK(O2693), "", (TODAY()-O2693)/365))</f>
        <v/>
      </c>
      <c r="V2693" s="38" t="str">
        <f aca="false">IF(ISBLANK(B2693),"",IF( ISBLANK(O2693), "", ($Z$41-O2693)/365))</f>
        <v/>
      </c>
    </row>
    <row r="2694" customFormat="false" ht="15" hidden="false" customHeight="false" outlineLevel="0" collapsed="false">
      <c r="A2694" s="1" t="n">
        <v>2698</v>
      </c>
      <c r="B2694" s="28" t="n">
        <v>1891</v>
      </c>
      <c r="C2694" s="28"/>
      <c r="J2694" s="4"/>
      <c r="K2694" s="46"/>
      <c r="L2694" s="34" t="str">
        <f aca="false">IF(ISBLANK(K2694),"a","b")</f>
        <v>a</v>
      </c>
      <c r="M2694" s="34" t="str">
        <f aca="false">IF(ISBLANK(B2694),"",IF(L2694="b",K2694,IF(L2694="a","")))</f>
        <v/>
      </c>
      <c r="N2694" s="35" t="n">
        <f aca="false">IF(ISBLANK(B2694),"",IF( ISBLANK(K2694), , IF( ISBLANK(O2694), 1,) ))</f>
        <v>0</v>
      </c>
      <c r="O2694" s="44"/>
      <c r="P2694" s="37" t="str">
        <f aca="false">IF(ISBLANK(O2694),"a","b")</f>
        <v>a</v>
      </c>
      <c r="Q2694" s="34" t="str">
        <f aca="false">IF(ISBLANK(B2694),"",IF(P2694="b",O2694,IF(P2694="a","")))</f>
        <v/>
      </c>
      <c r="R2694" s="35" t="n">
        <f aca="false">IF(ISBLANK(B2694),"",IF( ISBLANK(O2694), , 1))</f>
        <v>0</v>
      </c>
      <c r="S2694" s="38" t="str">
        <f aca="true">IF(ISBLANK(B2694),"",IF( ISBLANK(K2694), "" , IF( ISBLANK(O2694), (TODAY()-K2694)/365, (O2694-K2694)/365)) )</f>
        <v/>
      </c>
      <c r="T2694" s="38" t="str">
        <f aca="false">IF(ISBLANK(B2694),"",IF( ISBLANK(K2694), "" , IF( ISBLANK(O2694), ($Z$41-K2694)/365, (O2694-K2694)/365)) )</f>
        <v/>
      </c>
      <c r="U2694" s="38" t="str">
        <f aca="true">IF(ISBLANK(B2694),"",IF( ISBLANK(O2694), "", (TODAY()-O2694)/365))</f>
        <v/>
      </c>
      <c r="V2694" s="38" t="str">
        <f aca="false">IF(ISBLANK(B2694),"",IF( ISBLANK(O2694), "", ($Z$41-O2694)/365))</f>
        <v/>
      </c>
    </row>
    <row r="2695" customFormat="false" ht="15" hidden="false" customHeight="false" outlineLevel="0" collapsed="false">
      <c r="A2695" s="1" t="n">
        <v>2699</v>
      </c>
      <c r="B2695" s="28" t="n">
        <v>1892</v>
      </c>
      <c r="C2695" s="28"/>
      <c r="J2695" s="4"/>
      <c r="K2695" s="46"/>
      <c r="L2695" s="34" t="str">
        <f aca="false">IF(ISBLANK(K2695),"a","b")</f>
        <v>a</v>
      </c>
      <c r="M2695" s="34" t="str">
        <f aca="false">IF(ISBLANK(B2695),"",IF(L2695="b",K2695,IF(L2695="a","")))</f>
        <v/>
      </c>
      <c r="N2695" s="35" t="n">
        <f aca="false">IF(ISBLANK(B2695),"",IF( ISBLANK(K2695), , IF( ISBLANK(O2695), 1,) ))</f>
        <v>0</v>
      </c>
      <c r="O2695" s="44"/>
      <c r="P2695" s="37" t="str">
        <f aca="false">IF(ISBLANK(O2695),"a","b")</f>
        <v>a</v>
      </c>
      <c r="Q2695" s="34" t="str">
        <f aca="false">IF(ISBLANK(B2695),"",IF(P2695="b",O2695,IF(P2695="a","")))</f>
        <v/>
      </c>
      <c r="R2695" s="35" t="n">
        <f aca="false">IF(ISBLANK(B2695),"",IF( ISBLANK(O2695), , 1))</f>
        <v>0</v>
      </c>
      <c r="S2695" s="38" t="str">
        <f aca="true">IF(ISBLANK(B2695),"",IF( ISBLANK(K2695), "" , IF( ISBLANK(O2695), (TODAY()-K2695)/365, (O2695-K2695)/365)) )</f>
        <v/>
      </c>
      <c r="T2695" s="38" t="str">
        <f aca="false">IF(ISBLANK(B2695),"",IF( ISBLANK(K2695), "" , IF( ISBLANK(O2695), ($Z$41-K2695)/365, (O2695-K2695)/365)) )</f>
        <v/>
      </c>
      <c r="U2695" s="38" t="str">
        <f aca="true">IF(ISBLANK(B2695),"",IF( ISBLANK(O2695), "", (TODAY()-O2695)/365))</f>
        <v/>
      </c>
      <c r="V2695" s="38" t="str">
        <f aca="false">IF(ISBLANK(B2695),"",IF( ISBLANK(O2695), "", ($Z$41-O2695)/365))</f>
        <v/>
      </c>
    </row>
    <row r="2696" customFormat="false" ht="15" hidden="false" customHeight="false" outlineLevel="0" collapsed="false">
      <c r="A2696" s="1" t="n">
        <v>2700</v>
      </c>
      <c r="B2696" s="28" t="n">
        <v>1893</v>
      </c>
      <c r="C2696" s="28"/>
      <c r="J2696" s="4"/>
      <c r="K2696" s="46"/>
      <c r="L2696" s="34" t="str">
        <f aca="false">IF(ISBLANK(K2696),"a","b")</f>
        <v>a</v>
      </c>
      <c r="M2696" s="34" t="str">
        <f aca="false">IF(ISBLANK(B2696),"",IF(L2696="b",K2696,IF(L2696="a","")))</f>
        <v/>
      </c>
      <c r="N2696" s="35" t="n">
        <f aca="false">IF(ISBLANK(B2696),"",IF( ISBLANK(K2696), , IF( ISBLANK(O2696), 1,) ))</f>
        <v>0</v>
      </c>
      <c r="O2696" s="44"/>
      <c r="P2696" s="37" t="str">
        <f aca="false">IF(ISBLANK(O2696),"a","b")</f>
        <v>a</v>
      </c>
      <c r="Q2696" s="34" t="str">
        <f aca="false">IF(ISBLANK(B2696),"",IF(P2696="b",O2696,IF(P2696="a","")))</f>
        <v/>
      </c>
      <c r="R2696" s="35" t="n">
        <f aca="false">IF(ISBLANK(B2696),"",IF( ISBLANK(O2696), , 1))</f>
        <v>0</v>
      </c>
      <c r="S2696" s="38" t="str">
        <f aca="true">IF(ISBLANK(B2696),"",IF( ISBLANK(K2696), "" , IF( ISBLANK(O2696), (TODAY()-K2696)/365, (O2696-K2696)/365)) )</f>
        <v/>
      </c>
      <c r="T2696" s="38" t="str">
        <f aca="false">IF(ISBLANK(B2696),"",IF( ISBLANK(K2696), "" , IF( ISBLANK(O2696), ($Z$41-K2696)/365, (O2696-K2696)/365)) )</f>
        <v/>
      </c>
      <c r="U2696" s="38" t="str">
        <f aca="true">IF(ISBLANK(B2696),"",IF( ISBLANK(O2696), "", (TODAY()-O2696)/365))</f>
        <v/>
      </c>
      <c r="V2696" s="38" t="str">
        <f aca="false">IF(ISBLANK(B2696),"",IF( ISBLANK(O2696), "", ($Z$41-O2696)/365))</f>
        <v/>
      </c>
    </row>
    <row r="2697" customFormat="false" ht="15" hidden="false" customHeight="false" outlineLevel="0" collapsed="false">
      <c r="A2697" s="1" t="n">
        <v>2701</v>
      </c>
      <c r="B2697" s="28" t="n">
        <v>1894</v>
      </c>
      <c r="C2697" s="28"/>
      <c r="J2697" s="4"/>
      <c r="K2697" s="46"/>
      <c r="L2697" s="34" t="str">
        <f aca="false">IF(ISBLANK(K2697),"a","b")</f>
        <v>a</v>
      </c>
      <c r="M2697" s="34" t="str">
        <f aca="false">IF(ISBLANK(B2697),"",IF(L2697="b",K2697,IF(L2697="a","")))</f>
        <v/>
      </c>
      <c r="N2697" s="35" t="n">
        <f aca="false">IF(ISBLANK(B2697),"",IF( ISBLANK(K2697), , IF( ISBLANK(O2697), 1,) ))</f>
        <v>0</v>
      </c>
      <c r="O2697" s="44"/>
      <c r="P2697" s="37" t="str">
        <f aca="false">IF(ISBLANK(O2697),"a","b")</f>
        <v>a</v>
      </c>
      <c r="Q2697" s="34" t="str">
        <f aca="false">IF(ISBLANK(B2697),"",IF(P2697="b",O2697,IF(P2697="a","")))</f>
        <v/>
      </c>
      <c r="R2697" s="35" t="n">
        <f aca="false">IF(ISBLANK(B2697),"",IF( ISBLANK(O2697), , 1))</f>
        <v>0</v>
      </c>
      <c r="S2697" s="38" t="str">
        <f aca="true">IF(ISBLANK(B2697),"",IF( ISBLANK(K2697), "" , IF( ISBLANK(O2697), (TODAY()-K2697)/365, (O2697-K2697)/365)) )</f>
        <v/>
      </c>
      <c r="T2697" s="38" t="str">
        <f aca="false">IF(ISBLANK(B2697),"",IF( ISBLANK(K2697), "" , IF( ISBLANK(O2697), ($Z$41-K2697)/365, (O2697-K2697)/365)) )</f>
        <v/>
      </c>
      <c r="U2697" s="38" t="str">
        <f aca="true">IF(ISBLANK(B2697),"",IF( ISBLANK(O2697), "", (TODAY()-O2697)/365))</f>
        <v/>
      </c>
      <c r="V2697" s="38" t="str">
        <f aca="false">IF(ISBLANK(B2697),"",IF( ISBLANK(O2697), "", ($Z$41-O2697)/365))</f>
        <v/>
      </c>
    </row>
    <row r="2698" customFormat="false" ht="15" hidden="false" customHeight="false" outlineLevel="0" collapsed="false">
      <c r="A2698" s="1" t="n">
        <v>2702</v>
      </c>
      <c r="B2698" s="28" t="n">
        <v>1895</v>
      </c>
      <c r="C2698" s="28"/>
      <c r="J2698" s="4"/>
      <c r="K2698" s="46"/>
      <c r="L2698" s="34" t="str">
        <f aca="false">IF(ISBLANK(K2698),"a","b")</f>
        <v>a</v>
      </c>
      <c r="M2698" s="34" t="str">
        <f aca="false">IF(ISBLANK(B2698),"",IF(L2698="b",K2698,IF(L2698="a","")))</f>
        <v/>
      </c>
      <c r="N2698" s="35" t="n">
        <f aca="false">IF(ISBLANK(B2698),"",IF( ISBLANK(K2698), , IF( ISBLANK(O2698), 1,) ))</f>
        <v>0</v>
      </c>
      <c r="O2698" s="44"/>
      <c r="P2698" s="37" t="str">
        <f aca="false">IF(ISBLANK(O2698),"a","b")</f>
        <v>a</v>
      </c>
      <c r="Q2698" s="34" t="str">
        <f aca="false">IF(ISBLANK(B2698),"",IF(P2698="b",O2698,IF(P2698="a","")))</f>
        <v/>
      </c>
      <c r="R2698" s="35" t="n">
        <f aca="false">IF(ISBLANK(B2698),"",IF( ISBLANK(O2698), , 1))</f>
        <v>0</v>
      </c>
      <c r="S2698" s="38" t="str">
        <f aca="true">IF(ISBLANK(B2698),"",IF( ISBLANK(K2698), "" , IF( ISBLANK(O2698), (TODAY()-K2698)/365, (O2698-K2698)/365)) )</f>
        <v/>
      </c>
      <c r="T2698" s="38" t="str">
        <f aca="false">IF(ISBLANK(B2698),"",IF( ISBLANK(K2698), "" , IF( ISBLANK(O2698), ($Z$41-K2698)/365, (O2698-K2698)/365)) )</f>
        <v/>
      </c>
      <c r="U2698" s="38" t="str">
        <f aca="true">IF(ISBLANK(B2698),"",IF( ISBLANK(O2698), "", (TODAY()-O2698)/365))</f>
        <v/>
      </c>
      <c r="V2698" s="38" t="str">
        <f aca="false">IF(ISBLANK(B2698),"",IF( ISBLANK(O2698), "", ($Z$41-O2698)/365))</f>
        <v/>
      </c>
    </row>
    <row r="2699" customFormat="false" ht="15" hidden="false" customHeight="false" outlineLevel="0" collapsed="false">
      <c r="A2699" s="1" t="n">
        <v>2703</v>
      </c>
      <c r="B2699" s="28" t="n">
        <v>1896</v>
      </c>
      <c r="C2699" s="28"/>
      <c r="J2699" s="4"/>
      <c r="K2699" s="46"/>
      <c r="L2699" s="34" t="str">
        <f aca="false">IF(ISBLANK(K2699),"a","b")</f>
        <v>a</v>
      </c>
      <c r="M2699" s="34" t="str">
        <f aca="false">IF(ISBLANK(B2699),"",IF(L2699="b",K2699,IF(L2699="a","")))</f>
        <v/>
      </c>
      <c r="N2699" s="35" t="n">
        <f aca="false">IF(ISBLANK(B2699),"",IF( ISBLANK(K2699), , IF( ISBLANK(O2699), 1,) ))</f>
        <v>0</v>
      </c>
      <c r="O2699" s="44"/>
      <c r="P2699" s="37" t="str">
        <f aca="false">IF(ISBLANK(O2699),"a","b")</f>
        <v>a</v>
      </c>
      <c r="Q2699" s="34" t="str">
        <f aca="false">IF(ISBLANK(B2699),"",IF(P2699="b",O2699,IF(P2699="a","")))</f>
        <v/>
      </c>
      <c r="R2699" s="35" t="n">
        <f aca="false">IF(ISBLANK(B2699),"",IF( ISBLANK(O2699), , 1))</f>
        <v>0</v>
      </c>
      <c r="S2699" s="38" t="str">
        <f aca="true">IF(ISBLANK(B2699),"",IF( ISBLANK(K2699), "" , IF( ISBLANK(O2699), (TODAY()-K2699)/365, (O2699-K2699)/365)) )</f>
        <v/>
      </c>
      <c r="T2699" s="38" t="str">
        <f aca="false">IF(ISBLANK(B2699),"",IF( ISBLANK(K2699), "" , IF( ISBLANK(O2699), ($Z$41-K2699)/365, (O2699-K2699)/365)) )</f>
        <v/>
      </c>
      <c r="U2699" s="38" t="str">
        <f aca="true">IF(ISBLANK(B2699),"",IF( ISBLANK(O2699), "", (TODAY()-O2699)/365))</f>
        <v/>
      </c>
      <c r="V2699" s="38" t="str">
        <f aca="false">IF(ISBLANK(B2699),"",IF( ISBLANK(O2699), "", ($Z$41-O2699)/365))</f>
        <v/>
      </c>
    </row>
    <row r="2700" customFormat="false" ht="15" hidden="false" customHeight="false" outlineLevel="0" collapsed="false">
      <c r="A2700" s="1" t="n">
        <v>2704</v>
      </c>
      <c r="B2700" s="28" t="n">
        <v>1897</v>
      </c>
      <c r="C2700" s="28"/>
      <c r="J2700" s="4"/>
      <c r="K2700" s="46"/>
      <c r="L2700" s="34" t="str">
        <f aca="false">IF(ISBLANK(K2700),"a","b")</f>
        <v>a</v>
      </c>
      <c r="M2700" s="34" t="str">
        <f aca="false">IF(ISBLANK(B2700),"",IF(L2700="b",K2700,IF(L2700="a","")))</f>
        <v/>
      </c>
      <c r="N2700" s="35" t="n">
        <f aca="false">IF(ISBLANK(B2700),"",IF( ISBLANK(K2700), , IF( ISBLANK(O2700), 1,) ))</f>
        <v>0</v>
      </c>
      <c r="O2700" s="44"/>
      <c r="P2700" s="37" t="str">
        <f aca="false">IF(ISBLANK(O2700),"a","b")</f>
        <v>a</v>
      </c>
      <c r="Q2700" s="34" t="str">
        <f aca="false">IF(ISBLANK(B2700),"",IF(P2700="b",O2700,IF(P2700="a","")))</f>
        <v/>
      </c>
      <c r="R2700" s="35" t="n">
        <f aca="false">IF(ISBLANK(B2700),"",IF( ISBLANK(O2700), , 1))</f>
        <v>0</v>
      </c>
      <c r="S2700" s="38" t="str">
        <f aca="true">IF(ISBLANK(B2700),"",IF( ISBLANK(K2700), "" , IF( ISBLANK(O2700), (TODAY()-K2700)/365, (O2700-K2700)/365)) )</f>
        <v/>
      </c>
      <c r="T2700" s="38" t="str">
        <f aca="false">IF(ISBLANK(B2700),"",IF( ISBLANK(K2700), "" , IF( ISBLANK(O2700), ($Z$41-K2700)/365, (O2700-K2700)/365)) )</f>
        <v/>
      </c>
      <c r="U2700" s="38" t="str">
        <f aca="true">IF(ISBLANK(B2700),"",IF( ISBLANK(O2700), "", (TODAY()-O2700)/365))</f>
        <v/>
      </c>
      <c r="V2700" s="38" t="str">
        <f aca="false">IF(ISBLANK(B2700),"",IF( ISBLANK(O2700), "", ($Z$41-O2700)/365))</f>
        <v/>
      </c>
    </row>
    <row r="2701" customFormat="false" ht="15" hidden="false" customHeight="false" outlineLevel="0" collapsed="false">
      <c r="A2701" s="1" t="n">
        <v>2705</v>
      </c>
      <c r="B2701" s="28" t="n">
        <v>1898</v>
      </c>
      <c r="C2701" s="28"/>
      <c r="J2701" s="4"/>
      <c r="K2701" s="46"/>
      <c r="L2701" s="34" t="str">
        <f aca="false">IF(ISBLANK(K2701),"a","b")</f>
        <v>a</v>
      </c>
      <c r="M2701" s="34" t="str">
        <f aca="false">IF(ISBLANK(B2701),"",IF(L2701="b",K2701,IF(L2701="a","")))</f>
        <v/>
      </c>
      <c r="N2701" s="35" t="n">
        <f aca="false">IF(ISBLANK(B2701),"",IF( ISBLANK(K2701), , IF( ISBLANK(O2701), 1,) ))</f>
        <v>0</v>
      </c>
      <c r="O2701" s="44"/>
      <c r="P2701" s="37" t="str">
        <f aca="false">IF(ISBLANK(O2701),"a","b")</f>
        <v>a</v>
      </c>
      <c r="Q2701" s="34" t="str">
        <f aca="false">IF(ISBLANK(B2701),"",IF(P2701="b",O2701,IF(P2701="a","")))</f>
        <v/>
      </c>
      <c r="R2701" s="35" t="n">
        <f aca="false">IF(ISBLANK(B2701),"",IF( ISBLANK(O2701), , 1))</f>
        <v>0</v>
      </c>
      <c r="S2701" s="38" t="str">
        <f aca="true">IF(ISBLANK(B2701),"",IF( ISBLANK(K2701), "" , IF( ISBLANK(O2701), (TODAY()-K2701)/365, (O2701-K2701)/365)) )</f>
        <v/>
      </c>
      <c r="T2701" s="38" t="str">
        <f aca="false">IF(ISBLANK(B2701),"",IF( ISBLANK(K2701), "" , IF( ISBLANK(O2701), ($Z$41-K2701)/365, (O2701-K2701)/365)) )</f>
        <v/>
      </c>
      <c r="U2701" s="38" t="str">
        <f aca="true">IF(ISBLANK(B2701),"",IF( ISBLANK(O2701), "", (TODAY()-O2701)/365))</f>
        <v/>
      </c>
      <c r="V2701" s="38" t="str">
        <f aca="false">IF(ISBLANK(B2701),"",IF( ISBLANK(O2701), "", ($Z$41-O2701)/365))</f>
        <v/>
      </c>
    </row>
    <row r="2702" customFormat="false" ht="15" hidden="false" customHeight="false" outlineLevel="0" collapsed="false">
      <c r="A2702" s="1" t="n">
        <v>2706</v>
      </c>
      <c r="B2702" s="28" t="n">
        <v>1899</v>
      </c>
      <c r="C2702" s="28"/>
      <c r="J2702" s="4"/>
      <c r="K2702" s="46"/>
      <c r="L2702" s="34" t="str">
        <f aca="false">IF(ISBLANK(K2702),"a","b")</f>
        <v>a</v>
      </c>
      <c r="M2702" s="34" t="str">
        <f aca="false">IF(ISBLANK(B2702),"",IF(L2702="b",K2702,IF(L2702="a","")))</f>
        <v/>
      </c>
      <c r="N2702" s="35" t="n">
        <f aca="false">IF(ISBLANK(B2702),"",IF( ISBLANK(K2702), , IF( ISBLANK(O2702), 1,) ))</f>
        <v>0</v>
      </c>
      <c r="O2702" s="44"/>
      <c r="P2702" s="37" t="str">
        <f aca="false">IF(ISBLANK(O2702),"a","b")</f>
        <v>a</v>
      </c>
      <c r="Q2702" s="34" t="str">
        <f aca="false">IF(ISBLANK(B2702),"",IF(P2702="b",O2702,IF(P2702="a","")))</f>
        <v/>
      </c>
      <c r="R2702" s="35" t="n">
        <f aca="false">IF(ISBLANK(B2702),"",IF( ISBLANK(O2702), , 1))</f>
        <v>0</v>
      </c>
      <c r="S2702" s="38" t="str">
        <f aca="true">IF(ISBLANK(B2702),"",IF( ISBLANK(K2702), "" , IF( ISBLANK(O2702), (TODAY()-K2702)/365, (O2702-K2702)/365)) )</f>
        <v/>
      </c>
      <c r="T2702" s="38" t="str">
        <f aca="false">IF(ISBLANK(B2702),"",IF( ISBLANK(K2702), "" , IF( ISBLANK(O2702), ($Z$41-K2702)/365, (O2702-K2702)/365)) )</f>
        <v/>
      </c>
      <c r="U2702" s="38" t="str">
        <f aca="true">IF(ISBLANK(B2702),"",IF( ISBLANK(O2702), "", (TODAY()-O2702)/365))</f>
        <v/>
      </c>
      <c r="V2702" s="38" t="str">
        <f aca="false">IF(ISBLANK(B2702),"",IF( ISBLANK(O2702), "", ($Z$41-O2702)/365))</f>
        <v/>
      </c>
    </row>
    <row r="2703" customFormat="false" ht="15" hidden="false" customHeight="false" outlineLevel="0" collapsed="false">
      <c r="A2703" s="1" t="n">
        <v>2707</v>
      </c>
      <c r="B2703" s="28" t="n">
        <v>1900</v>
      </c>
      <c r="C2703" s="28"/>
      <c r="J2703" s="4"/>
      <c r="K2703" s="46"/>
      <c r="L2703" s="34" t="str">
        <f aca="false">IF(ISBLANK(K2703),"a","b")</f>
        <v>a</v>
      </c>
      <c r="M2703" s="34" t="str">
        <f aca="false">IF(ISBLANK(B2703),"",IF(L2703="b",K2703,IF(L2703="a","")))</f>
        <v/>
      </c>
      <c r="N2703" s="35" t="n">
        <f aca="false">IF(ISBLANK(B2703),"",IF( ISBLANK(K2703), , IF( ISBLANK(O2703), 1,) ))</f>
        <v>0</v>
      </c>
      <c r="O2703" s="44"/>
      <c r="P2703" s="37" t="str">
        <f aca="false">IF(ISBLANK(O2703),"a","b")</f>
        <v>a</v>
      </c>
      <c r="Q2703" s="34" t="str">
        <f aca="false">IF(ISBLANK(B2703),"",IF(P2703="b",O2703,IF(P2703="a","")))</f>
        <v/>
      </c>
      <c r="R2703" s="35" t="n">
        <f aca="false">IF(ISBLANK(B2703),"",IF( ISBLANK(O2703), , 1))</f>
        <v>0</v>
      </c>
      <c r="S2703" s="38" t="str">
        <f aca="true">IF(ISBLANK(B2703),"",IF( ISBLANK(K2703), "" , IF( ISBLANK(O2703), (TODAY()-K2703)/365, (O2703-K2703)/365)) )</f>
        <v/>
      </c>
      <c r="T2703" s="38" t="str">
        <f aca="false">IF(ISBLANK(B2703),"",IF( ISBLANK(K2703), "" , IF( ISBLANK(O2703), ($Z$41-K2703)/365, (O2703-K2703)/365)) )</f>
        <v/>
      </c>
      <c r="U2703" s="38" t="str">
        <f aca="true">IF(ISBLANK(B2703),"",IF( ISBLANK(O2703), "", (TODAY()-O2703)/365))</f>
        <v/>
      </c>
      <c r="V2703" s="38" t="str">
        <f aca="false">IF(ISBLANK(B2703),"",IF( ISBLANK(O2703), "", ($Z$41-O2703)/365))</f>
        <v/>
      </c>
    </row>
    <row r="2704" customFormat="false" ht="15" hidden="false" customHeight="false" outlineLevel="0" collapsed="false">
      <c r="A2704" s="1" t="n">
        <v>2708</v>
      </c>
      <c r="B2704" s="28" t="n">
        <v>1901</v>
      </c>
      <c r="C2704" s="28"/>
      <c r="J2704" s="4"/>
      <c r="K2704" s="46"/>
      <c r="L2704" s="34" t="str">
        <f aca="false">IF(ISBLANK(K2704),"a","b")</f>
        <v>a</v>
      </c>
      <c r="M2704" s="34" t="str">
        <f aca="false">IF(ISBLANK(B2704),"",IF(L2704="b",K2704,IF(L2704="a","")))</f>
        <v/>
      </c>
      <c r="N2704" s="35" t="n">
        <f aca="false">IF(ISBLANK(B2704),"",IF( ISBLANK(K2704), , IF( ISBLANK(O2704), 1,) ))</f>
        <v>0</v>
      </c>
      <c r="O2704" s="44"/>
      <c r="P2704" s="37" t="str">
        <f aca="false">IF(ISBLANK(O2704),"a","b")</f>
        <v>a</v>
      </c>
      <c r="Q2704" s="34" t="str">
        <f aca="false">IF(ISBLANK(B2704),"",IF(P2704="b",O2704,IF(P2704="a","")))</f>
        <v/>
      </c>
      <c r="R2704" s="35" t="n">
        <f aca="false">IF(ISBLANK(B2704),"",IF( ISBLANK(O2704), , 1))</f>
        <v>0</v>
      </c>
      <c r="S2704" s="38" t="str">
        <f aca="true">IF(ISBLANK(B2704),"",IF( ISBLANK(K2704), "" , IF( ISBLANK(O2704), (TODAY()-K2704)/365, (O2704-K2704)/365)) )</f>
        <v/>
      </c>
      <c r="T2704" s="38" t="str">
        <f aca="false">IF(ISBLANK(B2704),"",IF( ISBLANK(K2704), "" , IF( ISBLANK(O2704), ($Z$41-K2704)/365, (O2704-K2704)/365)) )</f>
        <v/>
      </c>
      <c r="U2704" s="38" t="str">
        <f aca="true">IF(ISBLANK(B2704),"",IF( ISBLANK(O2704), "", (TODAY()-O2704)/365))</f>
        <v/>
      </c>
      <c r="V2704" s="38" t="str">
        <f aca="false">IF(ISBLANK(B2704),"",IF( ISBLANK(O2704), "", ($Z$41-O2704)/365))</f>
        <v/>
      </c>
    </row>
    <row r="2705" customFormat="false" ht="15" hidden="false" customHeight="false" outlineLevel="0" collapsed="false">
      <c r="A2705" s="1" t="n">
        <v>2709</v>
      </c>
      <c r="B2705" s="28" t="n">
        <v>1902</v>
      </c>
      <c r="C2705" s="28"/>
      <c r="J2705" s="4"/>
      <c r="K2705" s="46"/>
      <c r="L2705" s="34" t="str">
        <f aca="false">IF(ISBLANK(K2705),"a","b")</f>
        <v>a</v>
      </c>
      <c r="M2705" s="34" t="str">
        <f aca="false">IF(ISBLANK(B2705),"",IF(L2705="b",K2705,IF(L2705="a","")))</f>
        <v/>
      </c>
      <c r="N2705" s="35" t="n">
        <f aca="false">IF(ISBLANK(B2705),"",IF( ISBLANK(K2705), , IF( ISBLANK(O2705), 1,) ))</f>
        <v>0</v>
      </c>
      <c r="O2705" s="44"/>
      <c r="P2705" s="37" t="str">
        <f aca="false">IF(ISBLANK(O2705),"a","b")</f>
        <v>a</v>
      </c>
      <c r="Q2705" s="34" t="str">
        <f aca="false">IF(ISBLANK(B2705),"",IF(P2705="b",O2705,IF(P2705="a","")))</f>
        <v/>
      </c>
      <c r="R2705" s="35" t="n">
        <f aca="false">IF(ISBLANK(B2705),"",IF( ISBLANK(O2705), , 1))</f>
        <v>0</v>
      </c>
      <c r="S2705" s="38" t="str">
        <f aca="true">IF(ISBLANK(B2705),"",IF( ISBLANK(K2705), "" , IF( ISBLANK(O2705), (TODAY()-K2705)/365, (O2705-K2705)/365)) )</f>
        <v/>
      </c>
      <c r="T2705" s="38" t="str">
        <f aca="false">IF(ISBLANK(B2705),"",IF( ISBLANK(K2705), "" , IF( ISBLANK(O2705), ($Z$41-K2705)/365, (O2705-K2705)/365)) )</f>
        <v/>
      </c>
      <c r="U2705" s="38" t="str">
        <f aca="true">IF(ISBLANK(B2705),"",IF( ISBLANK(O2705), "", (TODAY()-O2705)/365))</f>
        <v/>
      </c>
      <c r="V2705" s="38" t="str">
        <f aca="false">IF(ISBLANK(B2705),"",IF( ISBLANK(O2705), "", ($Z$41-O2705)/365))</f>
        <v/>
      </c>
    </row>
    <row r="2706" customFormat="false" ht="15" hidden="false" customHeight="false" outlineLevel="0" collapsed="false">
      <c r="A2706" s="1" t="n">
        <v>2710</v>
      </c>
      <c r="B2706" s="28" t="n">
        <v>1903</v>
      </c>
      <c r="C2706" s="28"/>
      <c r="J2706" s="4"/>
      <c r="K2706" s="46"/>
      <c r="L2706" s="34" t="str">
        <f aca="false">IF(ISBLANK(K2706),"a","b")</f>
        <v>a</v>
      </c>
      <c r="M2706" s="34" t="str">
        <f aca="false">IF(ISBLANK(B2706),"",IF(L2706="b",K2706,IF(L2706="a","")))</f>
        <v/>
      </c>
      <c r="N2706" s="35" t="n">
        <f aca="false">IF(ISBLANK(B2706),"",IF( ISBLANK(K2706), , IF( ISBLANK(O2706), 1,) ))</f>
        <v>0</v>
      </c>
      <c r="O2706" s="44"/>
      <c r="P2706" s="37" t="str">
        <f aca="false">IF(ISBLANK(O2706),"a","b")</f>
        <v>a</v>
      </c>
      <c r="Q2706" s="34" t="str">
        <f aca="false">IF(ISBLANK(B2706),"",IF(P2706="b",O2706,IF(P2706="a","")))</f>
        <v/>
      </c>
      <c r="R2706" s="35" t="n">
        <f aca="false">IF(ISBLANK(B2706),"",IF( ISBLANK(O2706), , 1))</f>
        <v>0</v>
      </c>
      <c r="S2706" s="38" t="str">
        <f aca="true">IF(ISBLANK(B2706),"",IF( ISBLANK(K2706), "" , IF( ISBLANK(O2706), (TODAY()-K2706)/365, (O2706-K2706)/365)) )</f>
        <v/>
      </c>
      <c r="T2706" s="38" t="str">
        <f aca="false">IF(ISBLANK(B2706),"",IF( ISBLANK(K2706), "" , IF( ISBLANK(O2706), ($Z$41-K2706)/365, (O2706-K2706)/365)) )</f>
        <v/>
      </c>
      <c r="U2706" s="38" t="str">
        <f aca="true">IF(ISBLANK(B2706),"",IF( ISBLANK(O2706), "", (TODAY()-O2706)/365))</f>
        <v/>
      </c>
      <c r="V2706" s="38" t="str">
        <f aca="false">IF(ISBLANK(B2706),"",IF( ISBLANK(O2706), "", ($Z$41-O2706)/365))</f>
        <v/>
      </c>
    </row>
    <row r="2707" customFormat="false" ht="15" hidden="false" customHeight="false" outlineLevel="0" collapsed="false">
      <c r="A2707" s="1" t="n">
        <v>2711</v>
      </c>
      <c r="B2707" s="28" t="n">
        <v>1904</v>
      </c>
      <c r="C2707" s="28"/>
      <c r="J2707" s="4"/>
      <c r="K2707" s="46"/>
      <c r="L2707" s="34" t="str">
        <f aca="false">IF(ISBLANK(K2707),"a","b")</f>
        <v>a</v>
      </c>
      <c r="M2707" s="34" t="str">
        <f aca="false">IF(ISBLANK(B2707),"",IF(L2707="b",K2707,IF(L2707="a","")))</f>
        <v/>
      </c>
      <c r="N2707" s="35" t="n">
        <f aca="false">IF(ISBLANK(B2707),"",IF( ISBLANK(K2707), , IF( ISBLANK(O2707), 1,) ))</f>
        <v>0</v>
      </c>
      <c r="O2707" s="44"/>
      <c r="P2707" s="37" t="str">
        <f aca="false">IF(ISBLANK(O2707),"a","b")</f>
        <v>a</v>
      </c>
      <c r="Q2707" s="34" t="str">
        <f aca="false">IF(ISBLANK(B2707),"",IF(P2707="b",O2707,IF(P2707="a","")))</f>
        <v/>
      </c>
      <c r="R2707" s="35" t="n">
        <f aca="false">IF(ISBLANK(B2707),"",IF( ISBLANK(O2707), , 1))</f>
        <v>0</v>
      </c>
      <c r="S2707" s="38" t="str">
        <f aca="true">IF(ISBLANK(B2707),"",IF( ISBLANK(K2707), "" , IF( ISBLANK(O2707), (TODAY()-K2707)/365, (O2707-K2707)/365)) )</f>
        <v/>
      </c>
      <c r="T2707" s="38" t="str">
        <f aca="false">IF(ISBLANK(B2707),"",IF( ISBLANK(K2707), "" , IF( ISBLANK(O2707), ($Z$41-K2707)/365, (O2707-K2707)/365)) )</f>
        <v/>
      </c>
      <c r="U2707" s="38" t="str">
        <f aca="true">IF(ISBLANK(B2707),"",IF( ISBLANK(O2707), "", (TODAY()-O2707)/365))</f>
        <v/>
      </c>
      <c r="V2707" s="38" t="str">
        <f aca="false">IF(ISBLANK(B2707),"",IF( ISBLANK(O2707), "", ($Z$41-O2707)/365))</f>
        <v/>
      </c>
    </row>
    <row r="2708" customFormat="false" ht="15" hidden="false" customHeight="false" outlineLevel="0" collapsed="false">
      <c r="A2708" s="1" t="n">
        <v>2712</v>
      </c>
      <c r="B2708" s="28" t="n">
        <v>1905</v>
      </c>
      <c r="C2708" s="28"/>
      <c r="J2708" s="4"/>
      <c r="K2708" s="46"/>
      <c r="L2708" s="34" t="str">
        <f aca="false">IF(ISBLANK(K2708),"a","b")</f>
        <v>a</v>
      </c>
      <c r="M2708" s="34" t="str">
        <f aca="false">IF(ISBLANK(B2708),"",IF(L2708="b",K2708,IF(L2708="a","")))</f>
        <v/>
      </c>
      <c r="N2708" s="35" t="n">
        <f aca="false">IF(ISBLANK(B2708),"",IF( ISBLANK(K2708), , IF( ISBLANK(O2708), 1,) ))</f>
        <v>0</v>
      </c>
      <c r="O2708" s="44"/>
      <c r="P2708" s="37" t="str">
        <f aca="false">IF(ISBLANK(O2708),"a","b")</f>
        <v>a</v>
      </c>
      <c r="Q2708" s="34" t="str">
        <f aca="false">IF(ISBLANK(B2708),"",IF(P2708="b",O2708,IF(P2708="a","")))</f>
        <v/>
      </c>
      <c r="R2708" s="35" t="n">
        <f aca="false">IF(ISBLANK(B2708),"",IF( ISBLANK(O2708), , 1))</f>
        <v>0</v>
      </c>
      <c r="S2708" s="38" t="str">
        <f aca="true">IF(ISBLANK(B2708),"",IF( ISBLANK(K2708), "" , IF( ISBLANK(O2708), (TODAY()-K2708)/365, (O2708-K2708)/365)) )</f>
        <v/>
      </c>
      <c r="T2708" s="38" t="str">
        <f aca="false">IF(ISBLANK(B2708),"",IF( ISBLANK(K2708), "" , IF( ISBLANK(O2708), ($Z$41-K2708)/365, (O2708-K2708)/365)) )</f>
        <v/>
      </c>
      <c r="U2708" s="38" t="str">
        <f aca="true">IF(ISBLANK(B2708),"",IF( ISBLANK(O2708), "", (TODAY()-O2708)/365))</f>
        <v/>
      </c>
      <c r="V2708" s="38" t="str">
        <f aca="false">IF(ISBLANK(B2708),"",IF( ISBLANK(O2708), "", ($Z$41-O2708)/365))</f>
        <v/>
      </c>
    </row>
    <row r="2709" customFormat="false" ht="15" hidden="false" customHeight="false" outlineLevel="0" collapsed="false">
      <c r="A2709" s="1" t="n">
        <v>2713</v>
      </c>
      <c r="B2709" s="28" t="n">
        <v>1906</v>
      </c>
      <c r="C2709" s="28"/>
      <c r="J2709" s="4"/>
      <c r="K2709" s="46"/>
      <c r="L2709" s="34" t="str">
        <f aca="false">IF(ISBLANK(K2709),"a","b")</f>
        <v>a</v>
      </c>
      <c r="M2709" s="34" t="str">
        <f aca="false">IF(ISBLANK(B2709),"",IF(L2709="b",K2709,IF(L2709="a","")))</f>
        <v/>
      </c>
      <c r="N2709" s="35" t="n">
        <f aca="false">IF(ISBLANK(B2709),"",IF( ISBLANK(K2709), , IF( ISBLANK(O2709), 1,) ))</f>
        <v>0</v>
      </c>
      <c r="O2709" s="44"/>
      <c r="P2709" s="37" t="str">
        <f aca="false">IF(ISBLANK(O2709),"a","b")</f>
        <v>a</v>
      </c>
      <c r="Q2709" s="34" t="str">
        <f aca="false">IF(ISBLANK(B2709),"",IF(P2709="b",O2709,IF(P2709="a","")))</f>
        <v/>
      </c>
      <c r="R2709" s="35" t="n">
        <f aca="false">IF(ISBLANK(B2709),"",IF( ISBLANK(O2709), , 1))</f>
        <v>0</v>
      </c>
      <c r="S2709" s="38" t="str">
        <f aca="true">IF(ISBLANK(B2709),"",IF( ISBLANK(K2709), "" , IF( ISBLANK(O2709), (TODAY()-K2709)/365, (O2709-K2709)/365)) )</f>
        <v/>
      </c>
      <c r="T2709" s="38" t="str">
        <f aca="false">IF(ISBLANK(B2709),"",IF( ISBLANK(K2709), "" , IF( ISBLANK(O2709), ($Z$41-K2709)/365, (O2709-K2709)/365)) )</f>
        <v/>
      </c>
      <c r="U2709" s="38" t="str">
        <f aca="true">IF(ISBLANK(B2709),"",IF( ISBLANK(O2709), "", (TODAY()-O2709)/365))</f>
        <v/>
      </c>
      <c r="V2709" s="38" t="str">
        <f aca="false">IF(ISBLANK(B2709),"",IF( ISBLANK(O2709), "", ($Z$41-O2709)/365))</f>
        <v/>
      </c>
    </row>
    <row r="2710" customFormat="false" ht="15" hidden="false" customHeight="false" outlineLevel="0" collapsed="false">
      <c r="A2710" s="1" t="n">
        <v>2714</v>
      </c>
      <c r="B2710" s="28" t="n">
        <v>1907</v>
      </c>
      <c r="C2710" s="28"/>
      <c r="J2710" s="4"/>
      <c r="K2710" s="46"/>
      <c r="L2710" s="34" t="str">
        <f aca="false">IF(ISBLANK(K2710),"a","b")</f>
        <v>a</v>
      </c>
      <c r="M2710" s="34" t="str">
        <f aca="false">IF(ISBLANK(B2710),"",IF(L2710="b",K2710,IF(L2710="a","")))</f>
        <v/>
      </c>
      <c r="N2710" s="35" t="n">
        <f aca="false">IF(ISBLANK(B2710),"",IF( ISBLANK(K2710), , IF( ISBLANK(O2710), 1,) ))</f>
        <v>0</v>
      </c>
      <c r="O2710" s="44"/>
      <c r="P2710" s="37" t="str">
        <f aca="false">IF(ISBLANK(O2710),"a","b")</f>
        <v>a</v>
      </c>
      <c r="Q2710" s="34" t="str">
        <f aca="false">IF(ISBLANK(B2710),"",IF(P2710="b",O2710,IF(P2710="a","")))</f>
        <v/>
      </c>
      <c r="R2710" s="35" t="n">
        <f aca="false">IF(ISBLANK(B2710),"",IF( ISBLANK(O2710), , 1))</f>
        <v>0</v>
      </c>
      <c r="S2710" s="38" t="str">
        <f aca="true">IF(ISBLANK(B2710),"",IF( ISBLANK(K2710), "" , IF( ISBLANK(O2710), (TODAY()-K2710)/365, (O2710-K2710)/365)) )</f>
        <v/>
      </c>
      <c r="T2710" s="38" t="str">
        <f aca="false">IF(ISBLANK(B2710),"",IF( ISBLANK(K2710), "" , IF( ISBLANK(O2710), ($Z$41-K2710)/365, (O2710-K2710)/365)) )</f>
        <v/>
      </c>
      <c r="U2710" s="38" t="str">
        <f aca="true">IF(ISBLANK(B2710),"",IF( ISBLANK(O2710), "", (TODAY()-O2710)/365))</f>
        <v/>
      </c>
      <c r="V2710" s="38" t="str">
        <f aca="false">IF(ISBLANK(B2710),"",IF( ISBLANK(O2710), "", ($Z$41-O2710)/365))</f>
        <v/>
      </c>
    </row>
    <row r="2711" customFormat="false" ht="15" hidden="false" customHeight="false" outlineLevel="0" collapsed="false">
      <c r="A2711" s="1" t="n">
        <v>2715</v>
      </c>
      <c r="B2711" s="28" t="n">
        <v>1908</v>
      </c>
      <c r="C2711" s="28"/>
      <c r="J2711" s="4"/>
      <c r="K2711" s="46"/>
      <c r="L2711" s="34" t="str">
        <f aca="false">IF(ISBLANK(K2711),"a","b")</f>
        <v>a</v>
      </c>
      <c r="M2711" s="34" t="str">
        <f aca="false">IF(ISBLANK(B2711),"",IF(L2711="b",K2711,IF(L2711="a","")))</f>
        <v/>
      </c>
      <c r="N2711" s="35" t="n">
        <f aca="false">IF(ISBLANK(B2711),"",IF( ISBLANK(K2711), , IF( ISBLANK(O2711), 1,) ))</f>
        <v>0</v>
      </c>
      <c r="O2711" s="44"/>
      <c r="P2711" s="37" t="str">
        <f aca="false">IF(ISBLANK(O2711),"a","b")</f>
        <v>a</v>
      </c>
      <c r="Q2711" s="34" t="str">
        <f aca="false">IF(ISBLANK(B2711),"",IF(P2711="b",O2711,IF(P2711="a","")))</f>
        <v/>
      </c>
      <c r="R2711" s="35" t="n">
        <f aca="false">IF(ISBLANK(B2711),"",IF( ISBLANK(O2711), , 1))</f>
        <v>0</v>
      </c>
      <c r="S2711" s="38" t="str">
        <f aca="true">IF(ISBLANK(B2711),"",IF( ISBLANK(K2711), "" , IF( ISBLANK(O2711), (TODAY()-K2711)/365, (O2711-K2711)/365)) )</f>
        <v/>
      </c>
      <c r="T2711" s="38" t="str">
        <f aca="false">IF(ISBLANK(B2711),"",IF( ISBLANK(K2711), "" , IF( ISBLANK(O2711), ($Z$41-K2711)/365, (O2711-K2711)/365)) )</f>
        <v/>
      </c>
      <c r="U2711" s="38" t="str">
        <f aca="true">IF(ISBLANK(B2711),"",IF( ISBLANK(O2711), "", (TODAY()-O2711)/365))</f>
        <v/>
      </c>
      <c r="V2711" s="38" t="str">
        <f aca="false">IF(ISBLANK(B2711),"",IF( ISBLANK(O2711), "", ($Z$41-O2711)/365))</f>
        <v/>
      </c>
    </row>
    <row r="2712" customFormat="false" ht="15" hidden="false" customHeight="false" outlineLevel="0" collapsed="false">
      <c r="A2712" s="1" t="n">
        <v>2716</v>
      </c>
      <c r="B2712" s="28" t="n">
        <v>1909</v>
      </c>
      <c r="C2712" s="28"/>
      <c r="J2712" s="4"/>
      <c r="K2712" s="46"/>
      <c r="L2712" s="34" t="str">
        <f aca="false">IF(ISBLANK(K2712),"a","b")</f>
        <v>a</v>
      </c>
      <c r="M2712" s="34" t="str">
        <f aca="false">IF(ISBLANK(B2712),"",IF(L2712="b",K2712,IF(L2712="a","")))</f>
        <v/>
      </c>
      <c r="N2712" s="35" t="n">
        <f aca="false">IF(ISBLANK(B2712),"",IF( ISBLANK(K2712), , IF( ISBLANK(O2712), 1,) ))</f>
        <v>0</v>
      </c>
      <c r="O2712" s="44"/>
      <c r="P2712" s="37" t="str">
        <f aca="false">IF(ISBLANK(O2712),"a","b")</f>
        <v>a</v>
      </c>
      <c r="Q2712" s="34" t="str">
        <f aca="false">IF(ISBLANK(B2712),"",IF(P2712="b",O2712,IF(P2712="a","")))</f>
        <v/>
      </c>
      <c r="R2712" s="35" t="n">
        <f aca="false">IF(ISBLANK(B2712),"",IF( ISBLANK(O2712), , 1))</f>
        <v>0</v>
      </c>
      <c r="S2712" s="38" t="str">
        <f aca="true">IF(ISBLANK(B2712),"",IF( ISBLANK(K2712), "" , IF( ISBLANK(O2712), (TODAY()-K2712)/365, (O2712-K2712)/365)) )</f>
        <v/>
      </c>
      <c r="T2712" s="38" t="str">
        <f aca="false">IF(ISBLANK(B2712),"",IF( ISBLANK(K2712), "" , IF( ISBLANK(O2712), ($Z$41-K2712)/365, (O2712-K2712)/365)) )</f>
        <v/>
      </c>
      <c r="U2712" s="38" t="str">
        <f aca="true">IF(ISBLANK(B2712),"",IF( ISBLANK(O2712), "", (TODAY()-O2712)/365))</f>
        <v/>
      </c>
      <c r="V2712" s="38" t="str">
        <f aca="false">IF(ISBLANK(B2712),"",IF( ISBLANK(O2712), "", ($Z$41-O2712)/365))</f>
        <v/>
      </c>
    </row>
    <row r="2713" customFormat="false" ht="15" hidden="false" customHeight="false" outlineLevel="0" collapsed="false">
      <c r="A2713" s="1" t="n">
        <v>2717</v>
      </c>
      <c r="B2713" s="28" t="n">
        <v>1910</v>
      </c>
      <c r="C2713" s="28"/>
      <c r="J2713" s="4"/>
      <c r="K2713" s="46"/>
      <c r="L2713" s="34" t="str">
        <f aca="false">IF(ISBLANK(K2713),"a","b")</f>
        <v>a</v>
      </c>
      <c r="M2713" s="34" t="str">
        <f aca="false">IF(ISBLANK(B2713),"",IF(L2713="b",K2713,IF(L2713="a","")))</f>
        <v/>
      </c>
      <c r="N2713" s="35" t="n">
        <f aca="false">IF(ISBLANK(B2713),"",IF( ISBLANK(K2713), , IF( ISBLANK(O2713), 1,) ))</f>
        <v>0</v>
      </c>
      <c r="O2713" s="44"/>
      <c r="P2713" s="37" t="str">
        <f aca="false">IF(ISBLANK(O2713),"a","b")</f>
        <v>a</v>
      </c>
      <c r="Q2713" s="34" t="str">
        <f aca="false">IF(ISBLANK(B2713),"",IF(P2713="b",O2713,IF(P2713="a","")))</f>
        <v/>
      </c>
      <c r="R2713" s="35" t="n">
        <f aca="false">IF(ISBLANK(B2713),"",IF( ISBLANK(O2713), , 1))</f>
        <v>0</v>
      </c>
      <c r="S2713" s="38" t="str">
        <f aca="true">IF(ISBLANK(B2713),"",IF( ISBLANK(K2713), "" , IF( ISBLANK(O2713), (TODAY()-K2713)/365, (O2713-K2713)/365)) )</f>
        <v/>
      </c>
      <c r="T2713" s="38" t="str">
        <f aca="false">IF(ISBLANK(B2713),"",IF( ISBLANK(K2713), "" , IF( ISBLANK(O2713), ($Z$41-K2713)/365, (O2713-K2713)/365)) )</f>
        <v/>
      </c>
      <c r="U2713" s="38" t="str">
        <f aca="true">IF(ISBLANK(B2713),"",IF( ISBLANK(O2713), "", (TODAY()-O2713)/365))</f>
        <v/>
      </c>
      <c r="V2713" s="38" t="str">
        <f aca="false">IF(ISBLANK(B2713),"",IF( ISBLANK(O2713), "", ($Z$41-O2713)/365))</f>
        <v/>
      </c>
    </row>
    <row r="2714" customFormat="false" ht="15" hidden="false" customHeight="false" outlineLevel="0" collapsed="false">
      <c r="A2714" s="1" t="n">
        <v>2718</v>
      </c>
      <c r="B2714" s="28" t="n">
        <v>1911</v>
      </c>
      <c r="C2714" s="28"/>
      <c r="J2714" s="4"/>
      <c r="K2714" s="46"/>
      <c r="L2714" s="34" t="str">
        <f aca="false">IF(ISBLANK(K2714),"a","b")</f>
        <v>a</v>
      </c>
      <c r="M2714" s="34" t="str">
        <f aca="false">IF(ISBLANK(B2714),"",IF(L2714="b",K2714,IF(L2714="a","")))</f>
        <v/>
      </c>
      <c r="N2714" s="35" t="n">
        <f aca="false">IF(ISBLANK(B2714),"",IF( ISBLANK(K2714), , IF( ISBLANK(O2714), 1,) ))</f>
        <v>0</v>
      </c>
      <c r="O2714" s="44"/>
      <c r="P2714" s="37" t="str">
        <f aca="false">IF(ISBLANK(O2714),"a","b")</f>
        <v>a</v>
      </c>
      <c r="Q2714" s="34" t="str">
        <f aca="false">IF(ISBLANK(B2714),"",IF(P2714="b",O2714,IF(P2714="a","")))</f>
        <v/>
      </c>
      <c r="R2714" s="35" t="n">
        <f aca="false">IF(ISBLANK(B2714),"",IF( ISBLANK(O2714), , 1))</f>
        <v>0</v>
      </c>
      <c r="S2714" s="38" t="str">
        <f aca="true">IF(ISBLANK(B2714),"",IF( ISBLANK(K2714), "" , IF( ISBLANK(O2714), (TODAY()-K2714)/365, (O2714-K2714)/365)) )</f>
        <v/>
      </c>
      <c r="T2714" s="38" t="str">
        <f aca="false">IF(ISBLANK(B2714),"",IF( ISBLANK(K2714), "" , IF( ISBLANK(O2714), ($Z$41-K2714)/365, (O2714-K2714)/365)) )</f>
        <v/>
      </c>
      <c r="U2714" s="38" t="str">
        <f aca="true">IF(ISBLANK(B2714),"",IF( ISBLANK(O2714), "", (TODAY()-O2714)/365))</f>
        <v/>
      </c>
      <c r="V2714" s="38" t="str">
        <f aca="false">IF(ISBLANK(B2714),"",IF( ISBLANK(O2714), "", ($Z$41-O2714)/365))</f>
        <v/>
      </c>
    </row>
    <row r="2715" customFormat="false" ht="15" hidden="false" customHeight="false" outlineLevel="0" collapsed="false">
      <c r="A2715" s="1" t="n">
        <v>2719</v>
      </c>
      <c r="B2715" s="28" t="n">
        <v>1912</v>
      </c>
      <c r="C2715" s="28"/>
      <c r="J2715" s="4"/>
      <c r="K2715" s="46"/>
      <c r="L2715" s="34" t="str">
        <f aca="false">IF(ISBLANK(K2715),"a","b")</f>
        <v>a</v>
      </c>
      <c r="M2715" s="34" t="str">
        <f aca="false">IF(ISBLANK(B2715),"",IF(L2715="b",K2715,IF(L2715="a","")))</f>
        <v/>
      </c>
      <c r="N2715" s="35" t="n">
        <f aca="false">IF(ISBLANK(B2715),"",IF( ISBLANK(K2715), , IF( ISBLANK(O2715), 1,) ))</f>
        <v>0</v>
      </c>
      <c r="O2715" s="44"/>
      <c r="P2715" s="37" t="str">
        <f aca="false">IF(ISBLANK(O2715),"a","b")</f>
        <v>a</v>
      </c>
      <c r="Q2715" s="34" t="str">
        <f aca="false">IF(ISBLANK(B2715),"",IF(P2715="b",O2715,IF(P2715="a","")))</f>
        <v/>
      </c>
      <c r="R2715" s="35" t="n">
        <f aca="false">IF(ISBLANK(B2715),"",IF( ISBLANK(O2715), , 1))</f>
        <v>0</v>
      </c>
      <c r="S2715" s="38" t="str">
        <f aca="true">IF(ISBLANK(B2715),"",IF( ISBLANK(K2715), "" , IF( ISBLANK(O2715), (TODAY()-K2715)/365, (O2715-K2715)/365)) )</f>
        <v/>
      </c>
      <c r="T2715" s="38" t="str">
        <f aca="false">IF(ISBLANK(B2715),"",IF( ISBLANK(K2715), "" , IF( ISBLANK(O2715), ($Z$41-K2715)/365, (O2715-K2715)/365)) )</f>
        <v/>
      </c>
      <c r="U2715" s="38" t="str">
        <f aca="true">IF(ISBLANK(B2715),"",IF( ISBLANK(O2715), "", (TODAY()-O2715)/365))</f>
        <v/>
      </c>
      <c r="V2715" s="38" t="str">
        <f aca="false">IF(ISBLANK(B2715),"",IF( ISBLANK(O2715), "", ($Z$41-O2715)/365))</f>
        <v/>
      </c>
    </row>
    <row r="2716" customFormat="false" ht="15" hidden="false" customHeight="false" outlineLevel="0" collapsed="false">
      <c r="A2716" s="1" t="n">
        <v>2720</v>
      </c>
      <c r="B2716" s="28" t="n">
        <v>1913</v>
      </c>
      <c r="C2716" s="28"/>
      <c r="J2716" s="4"/>
      <c r="K2716" s="46"/>
      <c r="L2716" s="34" t="str">
        <f aca="false">IF(ISBLANK(K2716),"a","b")</f>
        <v>a</v>
      </c>
      <c r="M2716" s="34" t="str">
        <f aca="false">IF(ISBLANK(B2716),"",IF(L2716="b",K2716,IF(L2716="a","")))</f>
        <v/>
      </c>
      <c r="N2716" s="35" t="n">
        <f aca="false">IF(ISBLANK(B2716),"",IF( ISBLANK(K2716), , IF( ISBLANK(O2716), 1,) ))</f>
        <v>0</v>
      </c>
      <c r="O2716" s="44"/>
      <c r="P2716" s="37" t="str">
        <f aca="false">IF(ISBLANK(O2716),"a","b")</f>
        <v>a</v>
      </c>
      <c r="Q2716" s="34" t="str">
        <f aca="false">IF(ISBLANK(B2716),"",IF(P2716="b",O2716,IF(P2716="a","")))</f>
        <v/>
      </c>
      <c r="R2716" s="35" t="n">
        <f aca="false">IF(ISBLANK(B2716),"",IF( ISBLANK(O2716), , 1))</f>
        <v>0</v>
      </c>
      <c r="S2716" s="38" t="str">
        <f aca="true">IF(ISBLANK(B2716),"",IF( ISBLANK(K2716), "" , IF( ISBLANK(O2716), (TODAY()-K2716)/365, (O2716-K2716)/365)) )</f>
        <v/>
      </c>
      <c r="T2716" s="38" t="str">
        <f aca="false">IF(ISBLANK(B2716),"",IF( ISBLANK(K2716), "" , IF( ISBLANK(O2716), ($Z$41-K2716)/365, (O2716-K2716)/365)) )</f>
        <v/>
      </c>
      <c r="U2716" s="38" t="str">
        <f aca="true">IF(ISBLANK(B2716),"",IF( ISBLANK(O2716), "", (TODAY()-O2716)/365))</f>
        <v/>
      </c>
      <c r="V2716" s="38" t="str">
        <f aca="false">IF(ISBLANK(B2716),"",IF( ISBLANK(O2716), "", ($Z$41-O2716)/365))</f>
        <v/>
      </c>
    </row>
    <row r="2717" customFormat="false" ht="15" hidden="false" customHeight="false" outlineLevel="0" collapsed="false">
      <c r="A2717" s="1" t="n">
        <v>2721</v>
      </c>
      <c r="B2717" s="28" t="n">
        <v>1914</v>
      </c>
      <c r="C2717" s="28"/>
      <c r="J2717" s="4"/>
      <c r="K2717" s="46"/>
      <c r="L2717" s="34" t="str">
        <f aca="false">IF(ISBLANK(K2717),"a","b")</f>
        <v>a</v>
      </c>
      <c r="M2717" s="34" t="str">
        <f aca="false">IF(ISBLANK(B2717),"",IF(L2717="b",K2717,IF(L2717="a","")))</f>
        <v/>
      </c>
      <c r="N2717" s="35" t="n">
        <f aca="false">IF(ISBLANK(B2717),"",IF( ISBLANK(K2717), , IF( ISBLANK(O2717), 1,) ))</f>
        <v>0</v>
      </c>
      <c r="O2717" s="44"/>
      <c r="P2717" s="37" t="str">
        <f aca="false">IF(ISBLANK(O2717),"a","b")</f>
        <v>a</v>
      </c>
      <c r="Q2717" s="34" t="str">
        <f aca="false">IF(ISBLANK(B2717),"",IF(P2717="b",O2717,IF(P2717="a","")))</f>
        <v/>
      </c>
      <c r="R2717" s="35" t="n">
        <f aca="false">IF(ISBLANK(B2717),"",IF( ISBLANK(O2717), , 1))</f>
        <v>0</v>
      </c>
      <c r="S2717" s="38" t="str">
        <f aca="true">IF(ISBLANK(B2717),"",IF( ISBLANK(K2717), "" , IF( ISBLANK(O2717), (TODAY()-K2717)/365, (O2717-K2717)/365)) )</f>
        <v/>
      </c>
      <c r="T2717" s="38" t="str">
        <f aca="false">IF(ISBLANK(B2717),"",IF( ISBLANK(K2717), "" , IF( ISBLANK(O2717), ($Z$41-K2717)/365, (O2717-K2717)/365)) )</f>
        <v/>
      </c>
      <c r="U2717" s="38" t="str">
        <f aca="true">IF(ISBLANK(B2717),"",IF( ISBLANK(O2717), "", (TODAY()-O2717)/365))</f>
        <v/>
      </c>
      <c r="V2717" s="38" t="str">
        <f aca="false">IF(ISBLANK(B2717),"",IF( ISBLANK(O2717), "", ($Z$41-O2717)/365))</f>
        <v/>
      </c>
    </row>
    <row r="2718" customFormat="false" ht="15" hidden="false" customHeight="false" outlineLevel="0" collapsed="false">
      <c r="A2718" s="1" t="n">
        <v>2722</v>
      </c>
      <c r="B2718" s="28" t="n">
        <v>1915</v>
      </c>
      <c r="C2718" s="28"/>
      <c r="J2718" s="4"/>
      <c r="K2718" s="46"/>
      <c r="L2718" s="34" t="str">
        <f aca="false">IF(ISBLANK(K2718),"a","b")</f>
        <v>a</v>
      </c>
      <c r="M2718" s="34" t="str">
        <f aca="false">IF(ISBLANK(B2718),"",IF(L2718="b",K2718,IF(L2718="a","")))</f>
        <v/>
      </c>
      <c r="N2718" s="35" t="n">
        <f aca="false">IF(ISBLANK(B2718),"",IF( ISBLANK(K2718), , IF( ISBLANK(O2718), 1,) ))</f>
        <v>0</v>
      </c>
      <c r="O2718" s="44"/>
      <c r="P2718" s="37" t="str">
        <f aca="false">IF(ISBLANK(O2718),"a","b")</f>
        <v>a</v>
      </c>
      <c r="Q2718" s="34" t="str">
        <f aca="false">IF(ISBLANK(B2718),"",IF(P2718="b",O2718,IF(P2718="a","")))</f>
        <v/>
      </c>
      <c r="R2718" s="35" t="n">
        <f aca="false">IF(ISBLANK(B2718),"",IF( ISBLANK(O2718), , 1))</f>
        <v>0</v>
      </c>
      <c r="S2718" s="38" t="str">
        <f aca="true">IF(ISBLANK(B2718),"",IF( ISBLANK(K2718), "" , IF( ISBLANK(O2718), (TODAY()-K2718)/365, (O2718-K2718)/365)) )</f>
        <v/>
      </c>
      <c r="T2718" s="38" t="str">
        <f aca="false">IF(ISBLANK(B2718),"",IF( ISBLANK(K2718), "" , IF( ISBLANK(O2718), ($Z$41-K2718)/365, (O2718-K2718)/365)) )</f>
        <v/>
      </c>
      <c r="U2718" s="38" t="str">
        <f aca="true">IF(ISBLANK(B2718),"",IF( ISBLANK(O2718), "", (TODAY()-O2718)/365))</f>
        <v/>
      </c>
      <c r="V2718" s="38" t="str">
        <f aca="false">IF(ISBLANK(B2718),"",IF( ISBLANK(O2718), "", ($Z$41-O2718)/365))</f>
        <v/>
      </c>
    </row>
    <row r="2719" customFormat="false" ht="15" hidden="false" customHeight="false" outlineLevel="0" collapsed="false">
      <c r="A2719" s="1" t="n">
        <v>2723</v>
      </c>
      <c r="B2719" s="28" t="n">
        <v>1916</v>
      </c>
      <c r="C2719" s="28"/>
      <c r="J2719" s="4"/>
      <c r="K2719" s="46"/>
      <c r="L2719" s="34" t="str">
        <f aca="false">IF(ISBLANK(K2719),"a","b")</f>
        <v>a</v>
      </c>
      <c r="M2719" s="34" t="str">
        <f aca="false">IF(ISBLANK(B2719),"",IF(L2719="b",K2719,IF(L2719="a","")))</f>
        <v/>
      </c>
      <c r="N2719" s="35" t="n">
        <f aca="false">IF(ISBLANK(B2719),"",IF( ISBLANK(K2719), , IF( ISBLANK(O2719), 1,) ))</f>
        <v>0</v>
      </c>
      <c r="O2719" s="44"/>
      <c r="P2719" s="37" t="str">
        <f aca="false">IF(ISBLANK(O2719),"a","b")</f>
        <v>a</v>
      </c>
      <c r="Q2719" s="34" t="str">
        <f aca="false">IF(ISBLANK(B2719),"",IF(P2719="b",O2719,IF(P2719="a","")))</f>
        <v/>
      </c>
      <c r="R2719" s="35" t="n">
        <f aca="false">IF(ISBLANK(B2719),"",IF( ISBLANK(O2719), , 1))</f>
        <v>0</v>
      </c>
      <c r="S2719" s="38" t="str">
        <f aca="true">IF(ISBLANK(B2719),"",IF( ISBLANK(K2719), "" , IF( ISBLANK(O2719), (TODAY()-K2719)/365, (O2719-K2719)/365)) )</f>
        <v/>
      </c>
      <c r="T2719" s="38" t="str">
        <f aca="false">IF(ISBLANK(B2719),"",IF( ISBLANK(K2719), "" , IF( ISBLANK(O2719), ($Z$41-K2719)/365, (O2719-K2719)/365)) )</f>
        <v/>
      </c>
      <c r="U2719" s="38" t="str">
        <f aca="true">IF(ISBLANK(B2719),"",IF( ISBLANK(O2719), "", (TODAY()-O2719)/365))</f>
        <v/>
      </c>
      <c r="V2719" s="38" t="str">
        <f aca="false">IF(ISBLANK(B2719),"",IF( ISBLANK(O2719), "", ($Z$41-O2719)/365))</f>
        <v/>
      </c>
    </row>
    <row r="2720" customFormat="false" ht="15" hidden="false" customHeight="false" outlineLevel="0" collapsed="false">
      <c r="A2720" s="1" t="n">
        <v>2724</v>
      </c>
      <c r="B2720" s="28" t="n">
        <v>1917</v>
      </c>
      <c r="C2720" s="28"/>
      <c r="J2720" s="4"/>
      <c r="K2720" s="46"/>
      <c r="L2720" s="34" t="str">
        <f aca="false">IF(ISBLANK(K2720),"a","b")</f>
        <v>a</v>
      </c>
      <c r="M2720" s="34" t="str">
        <f aca="false">IF(ISBLANK(B2720),"",IF(L2720="b",K2720,IF(L2720="a","")))</f>
        <v/>
      </c>
      <c r="N2720" s="35" t="n">
        <f aca="false">IF(ISBLANK(B2720),"",IF( ISBLANK(K2720), , IF( ISBLANK(O2720), 1,) ))</f>
        <v>0</v>
      </c>
      <c r="O2720" s="44"/>
      <c r="P2720" s="37" t="str">
        <f aca="false">IF(ISBLANK(O2720),"a","b")</f>
        <v>a</v>
      </c>
      <c r="Q2720" s="34" t="str">
        <f aca="false">IF(ISBLANK(B2720),"",IF(P2720="b",O2720,IF(P2720="a","")))</f>
        <v/>
      </c>
      <c r="R2720" s="35" t="n">
        <f aca="false">IF(ISBLANK(B2720),"",IF( ISBLANK(O2720), , 1))</f>
        <v>0</v>
      </c>
      <c r="S2720" s="38" t="str">
        <f aca="true">IF(ISBLANK(B2720),"",IF( ISBLANK(K2720), "" , IF( ISBLANK(O2720), (TODAY()-K2720)/365, (O2720-K2720)/365)) )</f>
        <v/>
      </c>
      <c r="T2720" s="38" t="str">
        <f aca="false">IF(ISBLANK(B2720),"",IF( ISBLANK(K2720), "" , IF( ISBLANK(O2720), ($Z$41-K2720)/365, (O2720-K2720)/365)) )</f>
        <v/>
      </c>
      <c r="U2720" s="38" t="str">
        <f aca="true">IF(ISBLANK(B2720),"",IF( ISBLANK(O2720), "", (TODAY()-O2720)/365))</f>
        <v/>
      </c>
      <c r="V2720" s="38" t="str">
        <f aca="false">IF(ISBLANK(B2720),"",IF( ISBLANK(O2720), "", ($Z$41-O2720)/365))</f>
        <v/>
      </c>
    </row>
    <row r="2721" customFormat="false" ht="15" hidden="false" customHeight="false" outlineLevel="0" collapsed="false">
      <c r="A2721" s="1" t="n">
        <v>2725</v>
      </c>
      <c r="B2721" s="28" t="n">
        <v>1918</v>
      </c>
      <c r="C2721" s="28"/>
      <c r="J2721" s="4"/>
      <c r="K2721" s="46"/>
      <c r="L2721" s="34" t="str">
        <f aca="false">IF(ISBLANK(K2721),"a","b")</f>
        <v>a</v>
      </c>
      <c r="M2721" s="34" t="str">
        <f aca="false">IF(ISBLANK(B2721),"",IF(L2721="b",K2721,IF(L2721="a","")))</f>
        <v/>
      </c>
      <c r="N2721" s="35" t="n">
        <f aca="false">IF(ISBLANK(B2721),"",IF( ISBLANK(K2721), , IF( ISBLANK(O2721), 1,) ))</f>
        <v>0</v>
      </c>
      <c r="O2721" s="44"/>
      <c r="P2721" s="37" t="str">
        <f aca="false">IF(ISBLANK(O2721),"a","b")</f>
        <v>a</v>
      </c>
      <c r="Q2721" s="34" t="str">
        <f aca="false">IF(ISBLANK(B2721),"",IF(P2721="b",O2721,IF(P2721="a","")))</f>
        <v/>
      </c>
      <c r="R2721" s="35" t="n">
        <f aca="false">IF(ISBLANK(B2721),"",IF( ISBLANK(O2721), , 1))</f>
        <v>0</v>
      </c>
      <c r="S2721" s="38" t="str">
        <f aca="true">IF(ISBLANK(B2721),"",IF( ISBLANK(K2721), "" , IF( ISBLANK(O2721), (TODAY()-K2721)/365, (O2721-K2721)/365)) )</f>
        <v/>
      </c>
      <c r="T2721" s="38" t="str">
        <f aca="false">IF(ISBLANK(B2721),"",IF( ISBLANK(K2721), "" , IF( ISBLANK(O2721), ($Z$41-K2721)/365, (O2721-K2721)/365)) )</f>
        <v/>
      </c>
      <c r="U2721" s="38" t="str">
        <f aca="true">IF(ISBLANK(B2721),"",IF( ISBLANK(O2721), "", (TODAY()-O2721)/365))</f>
        <v/>
      </c>
      <c r="V2721" s="38" t="str">
        <f aca="false">IF(ISBLANK(B2721),"",IF( ISBLANK(O2721), "", ($Z$41-O2721)/365))</f>
        <v/>
      </c>
    </row>
    <row r="2722" customFormat="false" ht="15" hidden="false" customHeight="false" outlineLevel="0" collapsed="false">
      <c r="A2722" s="1" t="n">
        <v>2726</v>
      </c>
      <c r="B2722" s="28" t="n">
        <v>1919</v>
      </c>
      <c r="C2722" s="28"/>
      <c r="J2722" s="4"/>
      <c r="K2722" s="46"/>
      <c r="L2722" s="34" t="str">
        <f aca="false">IF(ISBLANK(K2722),"a","b")</f>
        <v>a</v>
      </c>
      <c r="M2722" s="34" t="str">
        <f aca="false">IF(ISBLANK(B2722),"",IF(L2722="b",K2722,IF(L2722="a","")))</f>
        <v/>
      </c>
      <c r="N2722" s="35" t="n">
        <f aca="false">IF(ISBLANK(B2722),"",IF( ISBLANK(K2722), , IF( ISBLANK(O2722), 1,) ))</f>
        <v>0</v>
      </c>
      <c r="O2722" s="44"/>
      <c r="P2722" s="37" t="str">
        <f aca="false">IF(ISBLANK(O2722),"a","b")</f>
        <v>a</v>
      </c>
      <c r="Q2722" s="34" t="str">
        <f aca="false">IF(ISBLANK(B2722),"",IF(P2722="b",O2722,IF(P2722="a","")))</f>
        <v/>
      </c>
      <c r="R2722" s="35" t="n">
        <f aca="false">IF(ISBLANK(B2722),"",IF( ISBLANK(O2722), , 1))</f>
        <v>0</v>
      </c>
      <c r="S2722" s="38" t="str">
        <f aca="true">IF(ISBLANK(B2722),"",IF( ISBLANK(K2722), "" , IF( ISBLANK(O2722), (TODAY()-K2722)/365, (O2722-K2722)/365)) )</f>
        <v/>
      </c>
      <c r="T2722" s="38" t="str">
        <f aca="false">IF(ISBLANK(B2722),"",IF( ISBLANK(K2722), "" , IF( ISBLANK(O2722), ($Z$41-K2722)/365, (O2722-K2722)/365)) )</f>
        <v/>
      </c>
      <c r="U2722" s="38" t="str">
        <f aca="true">IF(ISBLANK(B2722),"",IF( ISBLANK(O2722), "", (TODAY()-O2722)/365))</f>
        <v/>
      </c>
      <c r="V2722" s="38" t="str">
        <f aca="false">IF(ISBLANK(B2722),"",IF( ISBLANK(O2722), "", ($Z$41-O2722)/365))</f>
        <v/>
      </c>
    </row>
    <row r="2723" customFormat="false" ht="15" hidden="false" customHeight="false" outlineLevel="0" collapsed="false">
      <c r="A2723" s="1" t="n">
        <v>2727</v>
      </c>
      <c r="B2723" s="28" t="n">
        <v>1920</v>
      </c>
      <c r="C2723" s="28"/>
      <c r="J2723" s="4"/>
      <c r="K2723" s="46"/>
      <c r="L2723" s="34" t="str">
        <f aca="false">IF(ISBLANK(K2723),"a","b")</f>
        <v>a</v>
      </c>
      <c r="M2723" s="34" t="str">
        <f aca="false">IF(ISBLANK(B2723),"",IF(L2723="b",K2723,IF(L2723="a","")))</f>
        <v/>
      </c>
      <c r="N2723" s="35" t="n">
        <f aca="false">IF(ISBLANK(B2723),"",IF( ISBLANK(K2723), , IF( ISBLANK(O2723), 1,) ))</f>
        <v>0</v>
      </c>
      <c r="O2723" s="44"/>
      <c r="P2723" s="37" t="str">
        <f aca="false">IF(ISBLANK(O2723),"a","b")</f>
        <v>a</v>
      </c>
      <c r="Q2723" s="34" t="str">
        <f aca="false">IF(ISBLANK(B2723),"",IF(P2723="b",O2723,IF(P2723="a","")))</f>
        <v/>
      </c>
      <c r="R2723" s="35" t="n">
        <f aca="false">IF(ISBLANK(B2723),"",IF( ISBLANK(O2723), , 1))</f>
        <v>0</v>
      </c>
      <c r="S2723" s="38" t="str">
        <f aca="true">IF(ISBLANK(B2723),"",IF( ISBLANK(K2723), "" , IF( ISBLANK(O2723), (TODAY()-K2723)/365, (O2723-K2723)/365)) )</f>
        <v/>
      </c>
      <c r="T2723" s="38" t="str">
        <f aca="false">IF(ISBLANK(B2723),"",IF( ISBLANK(K2723), "" , IF( ISBLANK(O2723), ($Z$41-K2723)/365, (O2723-K2723)/365)) )</f>
        <v/>
      </c>
      <c r="U2723" s="38" t="str">
        <f aca="true">IF(ISBLANK(B2723),"",IF( ISBLANK(O2723), "", (TODAY()-O2723)/365))</f>
        <v/>
      </c>
      <c r="V2723" s="38" t="str">
        <f aca="false">IF(ISBLANK(B2723),"",IF( ISBLANK(O2723), "", ($Z$41-O2723)/365))</f>
        <v/>
      </c>
    </row>
    <row r="2724" customFormat="false" ht="15" hidden="false" customHeight="false" outlineLevel="0" collapsed="false">
      <c r="A2724" s="1" t="n">
        <v>2728</v>
      </c>
      <c r="B2724" s="28" t="n">
        <v>1921</v>
      </c>
      <c r="C2724" s="28"/>
      <c r="J2724" s="4"/>
      <c r="K2724" s="46"/>
      <c r="L2724" s="34" t="str">
        <f aca="false">IF(ISBLANK(K2724),"a","b")</f>
        <v>a</v>
      </c>
      <c r="M2724" s="34" t="str">
        <f aca="false">IF(ISBLANK(B2724),"",IF(L2724="b",K2724,IF(L2724="a","")))</f>
        <v/>
      </c>
      <c r="N2724" s="35" t="n">
        <f aca="false">IF(ISBLANK(B2724),"",IF( ISBLANK(K2724), , IF( ISBLANK(O2724), 1,) ))</f>
        <v>0</v>
      </c>
      <c r="O2724" s="44"/>
      <c r="P2724" s="37" t="str">
        <f aca="false">IF(ISBLANK(O2724),"a","b")</f>
        <v>a</v>
      </c>
      <c r="Q2724" s="34" t="str">
        <f aca="false">IF(ISBLANK(B2724),"",IF(P2724="b",O2724,IF(P2724="a","")))</f>
        <v/>
      </c>
      <c r="R2724" s="35" t="n">
        <f aca="false">IF(ISBLANK(B2724),"",IF( ISBLANK(O2724), , 1))</f>
        <v>0</v>
      </c>
      <c r="S2724" s="38" t="str">
        <f aca="true">IF(ISBLANK(B2724),"",IF( ISBLANK(K2724), "" , IF( ISBLANK(O2724), (TODAY()-K2724)/365, (O2724-K2724)/365)) )</f>
        <v/>
      </c>
      <c r="T2724" s="38" t="str">
        <f aca="false">IF(ISBLANK(B2724),"",IF( ISBLANK(K2724), "" , IF( ISBLANK(O2724), ($Z$41-K2724)/365, (O2724-K2724)/365)) )</f>
        <v/>
      </c>
      <c r="U2724" s="38" t="str">
        <f aca="true">IF(ISBLANK(B2724),"",IF( ISBLANK(O2724), "", (TODAY()-O2724)/365))</f>
        <v/>
      </c>
      <c r="V2724" s="38" t="str">
        <f aca="false">IF(ISBLANK(B2724),"",IF( ISBLANK(O2724), "", ($Z$41-O2724)/365))</f>
        <v/>
      </c>
    </row>
    <row r="2725" customFormat="false" ht="15" hidden="false" customHeight="false" outlineLevel="0" collapsed="false">
      <c r="A2725" s="1" t="n">
        <v>2729</v>
      </c>
      <c r="B2725" s="28" t="n">
        <v>1922</v>
      </c>
      <c r="C2725" s="28"/>
      <c r="J2725" s="4"/>
      <c r="K2725" s="46"/>
      <c r="L2725" s="34" t="str">
        <f aca="false">IF(ISBLANK(K2725),"a","b")</f>
        <v>a</v>
      </c>
      <c r="M2725" s="34" t="str">
        <f aca="false">IF(ISBLANK(B2725),"",IF(L2725="b",K2725,IF(L2725="a","")))</f>
        <v/>
      </c>
      <c r="N2725" s="35" t="n">
        <f aca="false">IF(ISBLANK(B2725),"",IF( ISBLANK(K2725), , IF( ISBLANK(O2725), 1,) ))</f>
        <v>0</v>
      </c>
      <c r="O2725" s="44"/>
      <c r="P2725" s="37" t="str">
        <f aca="false">IF(ISBLANK(O2725),"a","b")</f>
        <v>a</v>
      </c>
      <c r="Q2725" s="34" t="str">
        <f aca="false">IF(ISBLANK(B2725),"",IF(P2725="b",O2725,IF(P2725="a","")))</f>
        <v/>
      </c>
      <c r="R2725" s="35" t="n">
        <f aca="false">IF(ISBLANK(B2725),"",IF( ISBLANK(O2725), , 1))</f>
        <v>0</v>
      </c>
      <c r="S2725" s="38" t="str">
        <f aca="true">IF(ISBLANK(B2725),"",IF( ISBLANK(K2725), "" , IF( ISBLANK(O2725), (TODAY()-K2725)/365, (O2725-K2725)/365)) )</f>
        <v/>
      </c>
      <c r="T2725" s="38" t="str">
        <f aca="false">IF(ISBLANK(B2725),"",IF( ISBLANK(K2725), "" , IF( ISBLANK(O2725), ($Z$41-K2725)/365, (O2725-K2725)/365)) )</f>
        <v/>
      </c>
      <c r="U2725" s="38" t="str">
        <f aca="true">IF(ISBLANK(B2725),"",IF( ISBLANK(O2725), "", (TODAY()-O2725)/365))</f>
        <v/>
      </c>
      <c r="V2725" s="38" t="str">
        <f aca="false">IF(ISBLANK(B2725),"",IF( ISBLANK(O2725), "", ($Z$41-O2725)/365))</f>
        <v/>
      </c>
    </row>
    <row r="2726" customFormat="false" ht="15" hidden="false" customHeight="false" outlineLevel="0" collapsed="false">
      <c r="A2726" s="1" t="n">
        <v>2730</v>
      </c>
      <c r="B2726" s="28" t="n">
        <v>1923</v>
      </c>
      <c r="C2726" s="28"/>
      <c r="J2726" s="4"/>
      <c r="K2726" s="46"/>
      <c r="L2726" s="34" t="str">
        <f aca="false">IF(ISBLANK(K2726),"a","b")</f>
        <v>a</v>
      </c>
      <c r="M2726" s="34" t="str">
        <f aca="false">IF(ISBLANK(B2726),"",IF(L2726="b",K2726,IF(L2726="a","")))</f>
        <v/>
      </c>
      <c r="N2726" s="35" t="n">
        <f aca="false">IF(ISBLANK(B2726),"",IF( ISBLANK(K2726), , IF( ISBLANK(O2726), 1,) ))</f>
        <v>0</v>
      </c>
      <c r="O2726" s="44"/>
      <c r="P2726" s="37" t="str">
        <f aca="false">IF(ISBLANK(O2726),"a","b")</f>
        <v>a</v>
      </c>
      <c r="Q2726" s="34" t="str">
        <f aca="false">IF(ISBLANK(B2726),"",IF(P2726="b",O2726,IF(P2726="a","")))</f>
        <v/>
      </c>
      <c r="R2726" s="35" t="n">
        <f aca="false">IF(ISBLANK(B2726),"",IF( ISBLANK(O2726), , 1))</f>
        <v>0</v>
      </c>
      <c r="S2726" s="38" t="str">
        <f aca="true">IF(ISBLANK(B2726),"",IF( ISBLANK(K2726), "" , IF( ISBLANK(O2726), (TODAY()-K2726)/365, (O2726-K2726)/365)) )</f>
        <v/>
      </c>
      <c r="T2726" s="38" t="str">
        <f aca="false">IF(ISBLANK(B2726),"",IF( ISBLANK(K2726), "" , IF( ISBLANK(O2726), ($Z$41-K2726)/365, (O2726-K2726)/365)) )</f>
        <v/>
      </c>
      <c r="U2726" s="38" t="str">
        <f aca="true">IF(ISBLANK(B2726),"",IF( ISBLANK(O2726), "", (TODAY()-O2726)/365))</f>
        <v/>
      </c>
      <c r="V2726" s="38" t="str">
        <f aca="false">IF(ISBLANK(B2726),"",IF( ISBLANK(O2726), "", ($Z$41-O2726)/365))</f>
        <v/>
      </c>
    </row>
    <row r="2727" customFormat="false" ht="15" hidden="false" customHeight="false" outlineLevel="0" collapsed="false">
      <c r="A2727" s="1" t="n">
        <v>2731</v>
      </c>
      <c r="B2727" s="28" t="n">
        <v>1924</v>
      </c>
      <c r="C2727" s="28"/>
      <c r="J2727" s="4"/>
      <c r="K2727" s="46"/>
      <c r="L2727" s="34" t="str">
        <f aca="false">IF(ISBLANK(K2727),"a","b")</f>
        <v>a</v>
      </c>
      <c r="M2727" s="34" t="str">
        <f aca="false">IF(ISBLANK(B2727),"",IF(L2727="b",K2727,IF(L2727="a","")))</f>
        <v/>
      </c>
      <c r="N2727" s="35" t="n">
        <f aca="false">IF(ISBLANK(B2727),"",IF( ISBLANK(K2727), , IF( ISBLANK(O2727), 1,) ))</f>
        <v>0</v>
      </c>
      <c r="O2727" s="44"/>
      <c r="P2727" s="37" t="str">
        <f aca="false">IF(ISBLANK(O2727),"a","b")</f>
        <v>a</v>
      </c>
      <c r="Q2727" s="34" t="str">
        <f aca="false">IF(ISBLANK(B2727),"",IF(P2727="b",O2727,IF(P2727="a","")))</f>
        <v/>
      </c>
      <c r="R2727" s="35" t="n">
        <f aca="false">IF(ISBLANK(B2727),"",IF( ISBLANK(O2727), , 1))</f>
        <v>0</v>
      </c>
      <c r="S2727" s="38" t="str">
        <f aca="true">IF(ISBLANK(B2727),"",IF( ISBLANK(K2727), "" , IF( ISBLANK(O2727), (TODAY()-K2727)/365, (O2727-K2727)/365)) )</f>
        <v/>
      </c>
      <c r="T2727" s="38" t="str">
        <f aca="false">IF(ISBLANK(B2727),"",IF( ISBLANK(K2727), "" , IF( ISBLANK(O2727), ($Z$41-K2727)/365, (O2727-K2727)/365)) )</f>
        <v/>
      </c>
      <c r="U2727" s="38" t="str">
        <f aca="true">IF(ISBLANK(B2727),"",IF( ISBLANK(O2727), "", (TODAY()-O2727)/365))</f>
        <v/>
      </c>
      <c r="V2727" s="38" t="str">
        <f aca="false">IF(ISBLANK(B2727),"",IF( ISBLANK(O2727), "", ($Z$41-O2727)/365))</f>
        <v/>
      </c>
    </row>
    <row r="2728" customFormat="false" ht="15" hidden="false" customHeight="false" outlineLevel="0" collapsed="false">
      <c r="A2728" s="1" t="n">
        <v>2732</v>
      </c>
      <c r="B2728" s="28" t="n">
        <v>1925</v>
      </c>
      <c r="C2728" s="28"/>
      <c r="J2728" s="4"/>
      <c r="K2728" s="46"/>
      <c r="L2728" s="34" t="str">
        <f aca="false">IF(ISBLANK(K2728),"a","b")</f>
        <v>a</v>
      </c>
      <c r="M2728" s="34" t="str">
        <f aca="false">IF(ISBLANK(B2728),"",IF(L2728="b",K2728,IF(L2728="a","")))</f>
        <v/>
      </c>
      <c r="N2728" s="35" t="n">
        <f aca="false">IF(ISBLANK(B2728),"",IF( ISBLANK(K2728), , IF( ISBLANK(O2728), 1,) ))</f>
        <v>0</v>
      </c>
      <c r="O2728" s="44"/>
      <c r="P2728" s="37" t="str">
        <f aca="false">IF(ISBLANK(O2728),"a","b")</f>
        <v>a</v>
      </c>
      <c r="Q2728" s="34" t="str">
        <f aca="false">IF(ISBLANK(B2728),"",IF(P2728="b",O2728,IF(P2728="a","")))</f>
        <v/>
      </c>
      <c r="R2728" s="35" t="n">
        <f aca="false">IF(ISBLANK(B2728),"",IF( ISBLANK(O2728), , 1))</f>
        <v>0</v>
      </c>
      <c r="S2728" s="38" t="str">
        <f aca="true">IF(ISBLANK(B2728),"",IF( ISBLANK(K2728), "" , IF( ISBLANK(O2728), (TODAY()-K2728)/365, (O2728-K2728)/365)) )</f>
        <v/>
      </c>
      <c r="T2728" s="38" t="str">
        <f aca="false">IF(ISBLANK(B2728),"",IF( ISBLANK(K2728), "" , IF( ISBLANK(O2728), ($Z$41-K2728)/365, (O2728-K2728)/365)) )</f>
        <v/>
      </c>
      <c r="U2728" s="38" t="str">
        <f aca="true">IF(ISBLANK(B2728),"",IF( ISBLANK(O2728), "", (TODAY()-O2728)/365))</f>
        <v/>
      </c>
      <c r="V2728" s="38" t="str">
        <f aca="false">IF(ISBLANK(B2728),"",IF( ISBLANK(O2728), "", ($Z$41-O2728)/365))</f>
        <v/>
      </c>
    </row>
    <row r="2729" customFormat="false" ht="15" hidden="false" customHeight="false" outlineLevel="0" collapsed="false">
      <c r="A2729" s="1" t="n">
        <v>2733</v>
      </c>
      <c r="B2729" s="28" t="n">
        <v>1926</v>
      </c>
      <c r="C2729" s="28"/>
      <c r="J2729" s="4"/>
      <c r="K2729" s="46"/>
      <c r="L2729" s="34" t="str">
        <f aca="false">IF(ISBLANK(K2729),"a","b")</f>
        <v>a</v>
      </c>
      <c r="M2729" s="34" t="str">
        <f aca="false">IF(ISBLANK(B2729),"",IF(L2729="b",K2729,IF(L2729="a","")))</f>
        <v/>
      </c>
      <c r="N2729" s="35" t="n">
        <f aca="false">IF(ISBLANK(B2729),"",IF( ISBLANK(K2729), , IF( ISBLANK(O2729), 1,) ))</f>
        <v>0</v>
      </c>
      <c r="O2729" s="44"/>
      <c r="P2729" s="37" t="str">
        <f aca="false">IF(ISBLANK(O2729),"a","b")</f>
        <v>a</v>
      </c>
      <c r="Q2729" s="34" t="str">
        <f aca="false">IF(ISBLANK(B2729),"",IF(P2729="b",O2729,IF(P2729="a","")))</f>
        <v/>
      </c>
      <c r="R2729" s="35" t="n">
        <f aca="false">IF(ISBLANK(B2729),"",IF( ISBLANK(O2729), , 1))</f>
        <v>0</v>
      </c>
      <c r="S2729" s="38" t="str">
        <f aca="true">IF(ISBLANK(B2729),"",IF( ISBLANK(K2729), "" , IF( ISBLANK(O2729), (TODAY()-K2729)/365, (O2729-K2729)/365)) )</f>
        <v/>
      </c>
      <c r="T2729" s="38" t="str">
        <f aca="false">IF(ISBLANK(B2729),"",IF( ISBLANK(K2729), "" , IF( ISBLANK(O2729), ($Z$41-K2729)/365, (O2729-K2729)/365)) )</f>
        <v/>
      </c>
      <c r="U2729" s="38" t="str">
        <f aca="true">IF(ISBLANK(B2729),"",IF( ISBLANK(O2729), "", (TODAY()-O2729)/365))</f>
        <v/>
      </c>
      <c r="V2729" s="38" t="str">
        <f aca="false">IF(ISBLANK(B2729),"",IF( ISBLANK(O2729), "", ($Z$41-O2729)/365))</f>
        <v/>
      </c>
    </row>
    <row r="2730" customFormat="false" ht="15" hidden="false" customHeight="false" outlineLevel="0" collapsed="false">
      <c r="A2730" s="1" t="n">
        <v>2734</v>
      </c>
      <c r="B2730" s="28" t="n">
        <v>1927</v>
      </c>
      <c r="C2730" s="28"/>
      <c r="J2730" s="4"/>
      <c r="K2730" s="46"/>
      <c r="L2730" s="34" t="str">
        <f aca="false">IF(ISBLANK(K2730),"a","b")</f>
        <v>a</v>
      </c>
      <c r="M2730" s="34" t="str">
        <f aca="false">IF(ISBLANK(B2730),"",IF(L2730="b",K2730,IF(L2730="a","")))</f>
        <v/>
      </c>
      <c r="N2730" s="35" t="n">
        <f aca="false">IF(ISBLANK(B2730),"",IF( ISBLANK(K2730), , IF( ISBLANK(O2730), 1,) ))</f>
        <v>0</v>
      </c>
      <c r="O2730" s="44"/>
      <c r="P2730" s="37" t="str">
        <f aca="false">IF(ISBLANK(O2730),"a","b")</f>
        <v>a</v>
      </c>
      <c r="Q2730" s="34" t="str">
        <f aca="false">IF(ISBLANK(B2730),"",IF(P2730="b",O2730,IF(P2730="a","")))</f>
        <v/>
      </c>
      <c r="R2730" s="35" t="n">
        <f aca="false">IF(ISBLANK(B2730),"",IF( ISBLANK(O2730), , 1))</f>
        <v>0</v>
      </c>
      <c r="S2730" s="38" t="str">
        <f aca="true">IF(ISBLANK(B2730),"",IF( ISBLANK(K2730), "" , IF( ISBLANK(O2730), (TODAY()-K2730)/365, (O2730-K2730)/365)) )</f>
        <v/>
      </c>
      <c r="T2730" s="38" t="str">
        <f aca="false">IF(ISBLANK(B2730),"",IF( ISBLANK(K2730), "" , IF( ISBLANK(O2730), ($Z$41-K2730)/365, (O2730-K2730)/365)) )</f>
        <v/>
      </c>
      <c r="U2730" s="38" t="str">
        <f aca="true">IF(ISBLANK(B2730),"",IF( ISBLANK(O2730), "", (TODAY()-O2730)/365))</f>
        <v/>
      </c>
      <c r="V2730" s="38" t="str">
        <f aca="false">IF(ISBLANK(B2730),"",IF( ISBLANK(O2730), "", ($Z$41-O2730)/365))</f>
        <v/>
      </c>
    </row>
    <row r="2731" customFormat="false" ht="15" hidden="false" customHeight="false" outlineLevel="0" collapsed="false">
      <c r="A2731" s="1" t="n">
        <v>2735</v>
      </c>
      <c r="B2731" s="28" t="n">
        <v>1928</v>
      </c>
      <c r="C2731" s="28"/>
      <c r="J2731" s="4"/>
      <c r="K2731" s="46"/>
      <c r="L2731" s="34" t="str">
        <f aca="false">IF(ISBLANK(K2731),"a","b")</f>
        <v>a</v>
      </c>
      <c r="M2731" s="34" t="str">
        <f aca="false">IF(ISBLANK(B2731),"",IF(L2731="b",K2731,IF(L2731="a","")))</f>
        <v/>
      </c>
      <c r="N2731" s="35" t="n">
        <f aca="false">IF(ISBLANK(B2731),"",IF( ISBLANK(K2731), , IF( ISBLANK(O2731), 1,) ))</f>
        <v>0</v>
      </c>
      <c r="O2731" s="44"/>
      <c r="P2731" s="37" t="str">
        <f aca="false">IF(ISBLANK(O2731),"a","b")</f>
        <v>a</v>
      </c>
      <c r="Q2731" s="34" t="str">
        <f aca="false">IF(ISBLANK(B2731),"",IF(P2731="b",O2731,IF(P2731="a","")))</f>
        <v/>
      </c>
      <c r="R2731" s="35" t="n">
        <f aca="false">IF(ISBLANK(B2731),"",IF( ISBLANK(O2731), , 1))</f>
        <v>0</v>
      </c>
      <c r="S2731" s="38" t="str">
        <f aca="true">IF(ISBLANK(B2731),"",IF( ISBLANK(K2731), "" , IF( ISBLANK(O2731), (TODAY()-K2731)/365, (O2731-K2731)/365)) )</f>
        <v/>
      </c>
      <c r="T2731" s="38" t="str">
        <f aca="false">IF(ISBLANK(B2731),"",IF( ISBLANK(K2731), "" , IF( ISBLANK(O2731), ($Z$41-K2731)/365, (O2731-K2731)/365)) )</f>
        <v/>
      </c>
      <c r="U2731" s="38" t="str">
        <f aca="true">IF(ISBLANK(B2731),"",IF( ISBLANK(O2731), "", (TODAY()-O2731)/365))</f>
        <v/>
      </c>
      <c r="V2731" s="38" t="str">
        <f aca="false">IF(ISBLANK(B2731),"",IF( ISBLANK(O2731), "", ($Z$41-O2731)/365))</f>
        <v/>
      </c>
    </row>
    <row r="2732" customFormat="false" ht="15" hidden="false" customHeight="false" outlineLevel="0" collapsed="false">
      <c r="A2732" s="1" t="n">
        <v>2736</v>
      </c>
      <c r="B2732" s="28" t="n">
        <v>1929</v>
      </c>
      <c r="C2732" s="28"/>
      <c r="J2732" s="4"/>
      <c r="K2732" s="46"/>
      <c r="L2732" s="34" t="str">
        <f aca="false">IF(ISBLANK(K2732),"a","b")</f>
        <v>a</v>
      </c>
      <c r="M2732" s="34" t="str">
        <f aca="false">IF(ISBLANK(B2732),"",IF(L2732="b",K2732,IF(L2732="a","")))</f>
        <v/>
      </c>
      <c r="N2732" s="35" t="n">
        <f aca="false">IF(ISBLANK(B2732),"",IF( ISBLANK(K2732), , IF( ISBLANK(O2732), 1,) ))</f>
        <v>0</v>
      </c>
      <c r="O2732" s="44"/>
      <c r="P2732" s="37" t="str">
        <f aca="false">IF(ISBLANK(O2732),"a","b")</f>
        <v>a</v>
      </c>
      <c r="Q2732" s="34" t="str">
        <f aca="false">IF(ISBLANK(B2732),"",IF(P2732="b",O2732,IF(P2732="a","")))</f>
        <v/>
      </c>
      <c r="R2732" s="35" t="n">
        <f aca="false">IF(ISBLANK(B2732),"",IF( ISBLANK(O2732), , 1))</f>
        <v>0</v>
      </c>
      <c r="S2732" s="38" t="str">
        <f aca="true">IF(ISBLANK(B2732),"",IF( ISBLANK(K2732), "" , IF( ISBLANK(O2732), (TODAY()-K2732)/365, (O2732-K2732)/365)) )</f>
        <v/>
      </c>
      <c r="T2732" s="38" t="str">
        <f aca="false">IF(ISBLANK(B2732),"",IF( ISBLANK(K2732), "" , IF( ISBLANK(O2732), ($Z$41-K2732)/365, (O2732-K2732)/365)) )</f>
        <v/>
      </c>
      <c r="U2732" s="38" t="str">
        <f aca="true">IF(ISBLANK(B2732),"",IF( ISBLANK(O2732), "", (TODAY()-O2732)/365))</f>
        <v/>
      </c>
      <c r="V2732" s="38" t="str">
        <f aca="false">IF(ISBLANK(B2732),"",IF( ISBLANK(O2732), "", ($Z$41-O2732)/365))</f>
        <v/>
      </c>
    </row>
    <row r="2733" customFormat="false" ht="15" hidden="false" customHeight="false" outlineLevel="0" collapsed="false">
      <c r="A2733" s="1" t="n">
        <v>2737</v>
      </c>
      <c r="B2733" s="28" t="n">
        <v>1930</v>
      </c>
      <c r="C2733" s="28"/>
      <c r="J2733" s="4"/>
      <c r="K2733" s="46"/>
      <c r="L2733" s="34" t="str">
        <f aca="false">IF(ISBLANK(K2733),"a","b")</f>
        <v>a</v>
      </c>
      <c r="M2733" s="34" t="str">
        <f aca="false">IF(ISBLANK(B2733),"",IF(L2733="b",K2733,IF(L2733="a","")))</f>
        <v/>
      </c>
      <c r="N2733" s="35" t="n">
        <f aca="false">IF(ISBLANK(B2733),"",IF( ISBLANK(K2733), , IF( ISBLANK(O2733), 1,) ))</f>
        <v>0</v>
      </c>
      <c r="O2733" s="44"/>
      <c r="P2733" s="37" t="str">
        <f aca="false">IF(ISBLANK(O2733),"a","b")</f>
        <v>a</v>
      </c>
      <c r="Q2733" s="34" t="str">
        <f aca="false">IF(ISBLANK(B2733),"",IF(P2733="b",O2733,IF(P2733="a","")))</f>
        <v/>
      </c>
      <c r="R2733" s="35" t="n">
        <f aca="false">IF(ISBLANK(B2733),"",IF( ISBLANK(O2733), , 1))</f>
        <v>0</v>
      </c>
      <c r="S2733" s="38" t="str">
        <f aca="true">IF(ISBLANK(B2733),"",IF( ISBLANK(K2733), "" , IF( ISBLANK(O2733), (TODAY()-K2733)/365, (O2733-K2733)/365)) )</f>
        <v/>
      </c>
      <c r="T2733" s="38" t="str">
        <f aca="false">IF(ISBLANK(B2733),"",IF( ISBLANK(K2733), "" , IF( ISBLANK(O2733), ($Z$41-K2733)/365, (O2733-K2733)/365)) )</f>
        <v/>
      </c>
      <c r="U2733" s="38" t="str">
        <f aca="true">IF(ISBLANK(B2733),"",IF( ISBLANK(O2733), "", (TODAY()-O2733)/365))</f>
        <v/>
      </c>
      <c r="V2733" s="38" t="str">
        <f aca="false">IF(ISBLANK(B2733),"",IF( ISBLANK(O2733), "", ($Z$41-O2733)/365))</f>
        <v/>
      </c>
    </row>
    <row r="2734" customFormat="false" ht="15" hidden="false" customHeight="false" outlineLevel="0" collapsed="false">
      <c r="A2734" s="1" t="n">
        <v>2738</v>
      </c>
      <c r="B2734" s="28" t="n">
        <v>1931</v>
      </c>
      <c r="C2734" s="28"/>
      <c r="J2734" s="4"/>
      <c r="K2734" s="46"/>
      <c r="L2734" s="34" t="str">
        <f aca="false">IF(ISBLANK(K2734),"a","b")</f>
        <v>a</v>
      </c>
      <c r="M2734" s="34" t="str">
        <f aca="false">IF(ISBLANK(B2734),"",IF(L2734="b",K2734,IF(L2734="a","")))</f>
        <v/>
      </c>
      <c r="N2734" s="35" t="n">
        <f aca="false">IF(ISBLANK(B2734),"",IF( ISBLANK(K2734), , IF( ISBLANK(O2734), 1,) ))</f>
        <v>0</v>
      </c>
      <c r="O2734" s="44"/>
      <c r="P2734" s="37" t="str">
        <f aca="false">IF(ISBLANK(O2734),"a","b")</f>
        <v>a</v>
      </c>
      <c r="Q2734" s="34" t="str">
        <f aca="false">IF(ISBLANK(B2734),"",IF(P2734="b",O2734,IF(P2734="a","")))</f>
        <v/>
      </c>
      <c r="R2734" s="35" t="n">
        <f aca="false">IF(ISBLANK(B2734),"",IF( ISBLANK(O2734), , 1))</f>
        <v>0</v>
      </c>
      <c r="S2734" s="38" t="str">
        <f aca="true">IF(ISBLANK(B2734),"",IF( ISBLANK(K2734), "" , IF( ISBLANK(O2734), (TODAY()-K2734)/365, (O2734-K2734)/365)) )</f>
        <v/>
      </c>
      <c r="T2734" s="38" t="str">
        <f aca="false">IF(ISBLANK(B2734),"",IF( ISBLANK(K2734), "" , IF( ISBLANK(O2734), ($Z$41-K2734)/365, (O2734-K2734)/365)) )</f>
        <v/>
      </c>
      <c r="U2734" s="38" t="str">
        <f aca="true">IF(ISBLANK(B2734),"",IF( ISBLANK(O2734), "", (TODAY()-O2734)/365))</f>
        <v/>
      </c>
      <c r="V2734" s="38" t="str">
        <f aca="false">IF(ISBLANK(B2734),"",IF( ISBLANK(O2734), "", ($Z$41-O2734)/365))</f>
        <v/>
      </c>
    </row>
    <row r="2735" customFormat="false" ht="15" hidden="false" customHeight="false" outlineLevel="0" collapsed="false">
      <c r="A2735" s="1" t="n">
        <v>2739</v>
      </c>
      <c r="B2735" s="28" t="n">
        <v>1932</v>
      </c>
      <c r="C2735" s="28"/>
      <c r="J2735" s="4"/>
      <c r="K2735" s="46"/>
      <c r="L2735" s="34" t="str">
        <f aca="false">IF(ISBLANK(K2735),"a","b")</f>
        <v>a</v>
      </c>
      <c r="M2735" s="34" t="str">
        <f aca="false">IF(ISBLANK(B2735),"",IF(L2735="b",K2735,IF(L2735="a","")))</f>
        <v/>
      </c>
      <c r="N2735" s="35" t="n">
        <f aca="false">IF(ISBLANK(B2735),"",IF( ISBLANK(K2735), , IF( ISBLANK(O2735), 1,) ))</f>
        <v>0</v>
      </c>
      <c r="O2735" s="44"/>
      <c r="P2735" s="37" t="str">
        <f aca="false">IF(ISBLANK(O2735),"a","b")</f>
        <v>a</v>
      </c>
      <c r="Q2735" s="34" t="str">
        <f aca="false">IF(ISBLANK(B2735),"",IF(P2735="b",O2735,IF(P2735="a","")))</f>
        <v/>
      </c>
      <c r="R2735" s="35" t="n">
        <f aca="false">IF(ISBLANK(B2735),"",IF( ISBLANK(O2735), , 1))</f>
        <v>0</v>
      </c>
      <c r="S2735" s="38" t="str">
        <f aca="true">IF(ISBLANK(B2735),"",IF( ISBLANK(K2735), "" , IF( ISBLANK(O2735), (TODAY()-K2735)/365, (O2735-K2735)/365)) )</f>
        <v/>
      </c>
      <c r="T2735" s="38" t="str">
        <f aca="false">IF(ISBLANK(B2735),"",IF( ISBLANK(K2735), "" , IF( ISBLANK(O2735), ($Z$41-K2735)/365, (O2735-K2735)/365)) )</f>
        <v/>
      </c>
      <c r="U2735" s="38" t="str">
        <f aca="true">IF(ISBLANK(B2735),"",IF( ISBLANK(O2735), "", (TODAY()-O2735)/365))</f>
        <v/>
      </c>
      <c r="V2735" s="38" t="str">
        <f aca="false">IF(ISBLANK(B2735),"",IF( ISBLANK(O2735), "", ($Z$41-O2735)/365))</f>
        <v/>
      </c>
    </row>
    <row r="2736" customFormat="false" ht="15" hidden="false" customHeight="false" outlineLevel="0" collapsed="false">
      <c r="A2736" s="1" t="n">
        <v>2740</v>
      </c>
      <c r="B2736" s="28" t="n">
        <v>1933</v>
      </c>
      <c r="C2736" s="28"/>
      <c r="J2736" s="4"/>
      <c r="K2736" s="46"/>
      <c r="L2736" s="34" t="str">
        <f aca="false">IF(ISBLANK(K2736),"a","b")</f>
        <v>a</v>
      </c>
      <c r="M2736" s="34" t="str">
        <f aca="false">IF(ISBLANK(B2736),"",IF(L2736="b",K2736,IF(L2736="a","")))</f>
        <v/>
      </c>
      <c r="N2736" s="35" t="n">
        <f aca="false">IF(ISBLANK(B2736),"",IF( ISBLANK(K2736), , IF( ISBLANK(O2736), 1,) ))</f>
        <v>0</v>
      </c>
      <c r="O2736" s="44"/>
      <c r="P2736" s="37" t="str">
        <f aca="false">IF(ISBLANK(O2736),"a","b")</f>
        <v>a</v>
      </c>
      <c r="Q2736" s="34" t="str">
        <f aca="false">IF(ISBLANK(B2736),"",IF(P2736="b",O2736,IF(P2736="a","")))</f>
        <v/>
      </c>
      <c r="R2736" s="35" t="n">
        <f aca="false">IF(ISBLANK(B2736),"",IF( ISBLANK(O2736), , 1))</f>
        <v>0</v>
      </c>
      <c r="S2736" s="38" t="str">
        <f aca="true">IF(ISBLANK(B2736),"",IF( ISBLANK(K2736), "" , IF( ISBLANK(O2736), (TODAY()-K2736)/365, (O2736-K2736)/365)) )</f>
        <v/>
      </c>
      <c r="T2736" s="38" t="str">
        <f aca="false">IF(ISBLANK(B2736),"",IF( ISBLANK(K2736), "" , IF( ISBLANK(O2736), ($Z$41-K2736)/365, (O2736-K2736)/365)) )</f>
        <v/>
      </c>
      <c r="U2736" s="38" t="str">
        <f aca="true">IF(ISBLANK(B2736),"",IF( ISBLANK(O2736), "", (TODAY()-O2736)/365))</f>
        <v/>
      </c>
      <c r="V2736" s="38" t="str">
        <f aca="false">IF(ISBLANK(B2736),"",IF( ISBLANK(O2736), "", ($Z$41-O2736)/365))</f>
        <v/>
      </c>
    </row>
    <row r="2737" customFormat="false" ht="15" hidden="false" customHeight="false" outlineLevel="0" collapsed="false">
      <c r="A2737" s="1" t="n">
        <v>2741</v>
      </c>
      <c r="B2737" s="28" t="n">
        <v>1934</v>
      </c>
      <c r="C2737" s="28"/>
      <c r="J2737" s="4"/>
      <c r="K2737" s="46"/>
      <c r="L2737" s="34" t="str">
        <f aca="false">IF(ISBLANK(K2737),"a","b")</f>
        <v>a</v>
      </c>
      <c r="M2737" s="34" t="str">
        <f aca="false">IF(ISBLANK(B2737),"",IF(L2737="b",K2737,IF(L2737="a","")))</f>
        <v/>
      </c>
      <c r="N2737" s="35" t="n">
        <f aca="false">IF(ISBLANK(B2737),"",IF( ISBLANK(K2737), , IF( ISBLANK(O2737), 1,) ))</f>
        <v>0</v>
      </c>
      <c r="O2737" s="44"/>
      <c r="P2737" s="37" t="str">
        <f aca="false">IF(ISBLANK(O2737),"a","b")</f>
        <v>a</v>
      </c>
      <c r="Q2737" s="34" t="str">
        <f aca="false">IF(ISBLANK(B2737),"",IF(P2737="b",O2737,IF(P2737="a","")))</f>
        <v/>
      </c>
      <c r="R2737" s="35" t="n">
        <f aca="false">IF(ISBLANK(B2737),"",IF( ISBLANK(O2737), , 1))</f>
        <v>0</v>
      </c>
      <c r="S2737" s="38" t="str">
        <f aca="true">IF(ISBLANK(B2737),"",IF( ISBLANK(K2737), "" , IF( ISBLANK(O2737), (TODAY()-K2737)/365, (O2737-K2737)/365)) )</f>
        <v/>
      </c>
      <c r="T2737" s="38" t="str">
        <f aca="false">IF(ISBLANK(B2737),"",IF( ISBLANK(K2737), "" , IF( ISBLANK(O2737), ($Z$41-K2737)/365, (O2737-K2737)/365)) )</f>
        <v/>
      </c>
      <c r="U2737" s="38" t="str">
        <f aca="true">IF(ISBLANK(B2737),"",IF( ISBLANK(O2737), "", (TODAY()-O2737)/365))</f>
        <v/>
      </c>
      <c r="V2737" s="38" t="str">
        <f aca="false">IF(ISBLANK(B2737),"",IF( ISBLANK(O2737), "", ($Z$41-O2737)/365))</f>
        <v/>
      </c>
    </row>
    <row r="2738" customFormat="false" ht="15" hidden="false" customHeight="false" outlineLevel="0" collapsed="false">
      <c r="A2738" s="1" t="n">
        <v>2742</v>
      </c>
      <c r="B2738" s="28" t="n">
        <v>1935</v>
      </c>
      <c r="C2738" s="28"/>
      <c r="J2738" s="4"/>
      <c r="K2738" s="46"/>
      <c r="L2738" s="34" t="str">
        <f aca="false">IF(ISBLANK(K2738),"a","b")</f>
        <v>a</v>
      </c>
      <c r="M2738" s="34" t="str">
        <f aca="false">IF(ISBLANK(B2738),"",IF(L2738="b",K2738,IF(L2738="a","")))</f>
        <v/>
      </c>
      <c r="N2738" s="35" t="n">
        <f aca="false">IF(ISBLANK(B2738),"",IF( ISBLANK(K2738), , IF( ISBLANK(O2738), 1,) ))</f>
        <v>0</v>
      </c>
      <c r="O2738" s="44"/>
      <c r="P2738" s="37" t="str">
        <f aca="false">IF(ISBLANK(O2738),"a","b")</f>
        <v>a</v>
      </c>
      <c r="Q2738" s="34" t="str">
        <f aca="false">IF(ISBLANK(B2738),"",IF(P2738="b",O2738,IF(P2738="a","")))</f>
        <v/>
      </c>
      <c r="R2738" s="35" t="n">
        <f aca="false">IF(ISBLANK(B2738),"",IF( ISBLANK(O2738), , 1))</f>
        <v>0</v>
      </c>
      <c r="S2738" s="38" t="str">
        <f aca="true">IF(ISBLANK(B2738),"",IF( ISBLANK(K2738), "" , IF( ISBLANK(O2738), (TODAY()-K2738)/365, (O2738-K2738)/365)) )</f>
        <v/>
      </c>
      <c r="T2738" s="38" t="str">
        <f aca="false">IF(ISBLANK(B2738),"",IF( ISBLANK(K2738), "" , IF( ISBLANK(O2738), ($Z$41-K2738)/365, (O2738-K2738)/365)) )</f>
        <v/>
      </c>
      <c r="U2738" s="38" t="str">
        <f aca="true">IF(ISBLANK(B2738),"",IF( ISBLANK(O2738), "", (TODAY()-O2738)/365))</f>
        <v/>
      </c>
      <c r="V2738" s="38" t="str">
        <f aca="false">IF(ISBLANK(B2738),"",IF( ISBLANK(O2738), "", ($Z$41-O2738)/365))</f>
        <v/>
      </c>
    </row>
    <row r="2739" customFormat="false" ht="15" hidden="false" customHeight="false" outlineLevel="0" collapsed="false">
      <c r="A2739" s="1" t="n">
        <v>2743</v>
      </c>
      <c r="B2739" s="28" t="n">
        <v>1936</v>
      </c>
      <c r="C2739" s="28"/>
      <c r="J2739" s="4"/>
      <c r="K2739" s="46"/>
      <c r="L2739" s="34" t="str">
        <f aca="false">IF(ISBLANK(K2739),"a","b")</f>
        <v>a</v>
      </c>
      <c r="M2739" s="34" t="str">
        <f aca="false">IF(ISBLANK(B2739),"",IF(L2739="b",K2739,IF(L2739="a","")))</f>
        <v/>
      </c>
      <c r="N2739" s="35" t="n">
        <f aca="false">IF(ISBLANK(B2739),"",IF( ISBLANK(K2739), , IF( ISBLANK(O2739), 1,) ))</f>
        <v>0</v>
      </c>
      <c r="O2739" s="44"/>
      <c r="P2739" s="37" t="str">
        <f aca="false">IF(ISBLANK(O2739),"a","b")</f>
        <v>a</v>
      </c>
      <c r="Q2739" s="34" t="str">
        <f aca="false">IF(ISBLANK(B2739),"",IF(P2739="b",O2739,IF(P2739="a","")))</f>
        <v/>
      </c>
      <c r="R2739" s="35" t="n">
        <f aca="false">IF(ISBLANK(B2739),"",IF( ISBLANK(O2739), , 1))</f>
        <v>0</v>
      </c>
      <c r="S2739" s="38" t="str">
        <f aca="true">IF(ISBLANK(B2739),"",IF( ISBLANK(K2739), "" , IF( ISBLANK(O2739), (TODAY()-K2739)/365, (O2739-K2739)/365)) )</f>
        <v/>
      </c>
      <c r="T2739" s="38" t="str">
        <f aca="false">IF(ISBLANK(B2739),"",IF( ISBLANK(K2739), "" , IF( ISBLANK(O2739), ($Z$41-K2739)/365, (O2739-K2739)/365)) )</f>
        <v/>
      </c>
      <c r="U2739" s="38" t="str">
        <f aca="true">IF(ISBLANK(B2739),"",IF( ISBLANK(O2739), "", (TODAY()-O2739)/365))</f>
        <v/>
      </c>
      <c r="V2739" s="38" t="str">
        <f aca="false">IF(ISBLANK(B2739),"",IF( ISBLANK(O2739), "", ($Z$41-O2739)/365))</f>
        <v/>
      </c>
    </row>
    <row r="2740" customFormat="false" ht="15" hidden="false" customHeight="false" outlineLevel="0" collapsed="false">
      <c r="A2740" s="1" t="n">
        <v>2744</v>
      </c>
      <c r="B2740" s="28" t="n">
        <v>1937</v>
      </c>
      <c r="C2740" s="28"/>
      <c r="J2740" s="4"/>
      <c r="K2740" s="46"/>
      <c r="L2740" s="34" t="str">
        <f aca="false">IF(ISBLANK(K2740),"a","b")</f>
        <v>a</v>
      </c>
      <c r="M2740" s="34" t="str">
        <f aca="false">IF(ISBLANK(B2740),"",IF(L2740="b",K2740,IF(L2740="a","")))</f>
        <v/>
      </c>
      <c r="N2740" s="35" t="n">
        <f aca="false">IF(ISBLANK(B2740),"",IF( ISBLANK(K2740), , IF( ISBLANK(O2740), 1,) ))</f>
        <v>0</v>
      </c>
      <c r="O2740" s="44"/>
      <c r="P2740" s="37" t="str">
        <f aca="false">IF(ISBLANK(O2740),"a","b")</f>
        <v>a</v>
      </c>
      <c r="Q2740" s="34" t="str">
        <f aca="false">IF(ISBLANK(B2740),"",IF(P2740="b",O2740,IF(P2740="a","")))</f>
        <v/>
      </c>
      <c r="R2740" s="35" t="n">
        <f aca="false">IF(ISBLANK(B2740),"",IF( ISBLANK(O2740), , 1))</f>
        <v>0</v>
      </c>
      <c r="S2740" s="38" t="str">
        <f aca="true">IF(ISBLANK(B2740),"",IF( ISBLANK(K2740), "" , IF( ISBLANK(O2740), (TODAY()-K2740)/365, (O2740-K2740)/365)) )</f>
        <v/>
      </c>
      <c r="T2740" s="38" t="str">
        <f aca="false">IF(ISBLANK(B2740),"",IF( ISBLANK(K2740), "" , IF( ISBLANK(O2740), ($Z$41-K2740)/365, (O2740-K2740)/365)) )</f>
        <v/>
      </c>
      <c r="U2740" s="38" t="str">
        <f aca="true">IF(ISBLANK(B2740),"",IF( ISBLANK(O2740), "", (TODAY()-O2740)/365))</f>
        <v/>
      </c>
      <c r="V2740" s="38" t="str">
        <f aca="false">IF(ISBLANK(B2740),"",IF( ISBLANK(O2740), "", ($Z$41-O2740)/365))</f>
        <v/>
      </c>
    </row>
    <row r="2741" customFormat="false" ht="15" hidden="false" customHeight="false" outlineLevel="0" collapsed="false">
      <c r="A2741" s="1" t="n">
        <v>2745</v>
      </c>
      <c r="B2741" s="28" t="n">
        <v>1938</v>
      </c>
      <c r="C2741" s="28"/>
      <c r="J2741" s="4"/>
      <c r="K2741" s="46"/>
      <c r="L2741" s="34" t="str">
        <f aca="false">IF(ISBLANK(K2741),"a","b")</f>
        <v>a</v>
      </c>
      <c r="M2741" s="34" t="str">
        <f aca="false">IF(ISBLANK(B2741),"",IF(L2741="b",K2741,IF(L2741="a","")))</f>
        <v/>
      </c>
      <c r="N2741" s="35" t="n">
        <f aca="false">IF(ISBLANK(B2741),"",IF( ISBLANK(K2741), , IF( ISBLANK(O2741), 1,) ))</f>
        <v>0</v>
      </c>
      <c r="O2741" s="44"/>
      <c r="P2741" s="37" t="str">
        <f aca="false">IF(ISBLANK(O2741),"a","b")</f>
        <v>a</v>
      </c>
      <c r="Q2741" s="34" t="str">
        <f aca="false">IF(ISBLANK(B2741),"",IF(P2741="b",O2741,IF(P2741="a","")))</f>
        <v/>
      </c>
      <c r="R2741" s="35" t="n">
        <f aca="false">IF(ISBLANK(B2741),"",IF( ISBLANK(O2741), , 1))</f>
        <v>0</v>
      </c>
      <c r="S2741" s="38" t="str">
        <f aca="true">IF(ISBLANK(B2741),"",IF( ISBLANK(K2741), "" , IF( ISBLANK(O2741), (TODAY()-K2741)/365, (O2741-K2741)/365)) )</f>
        <v/>
      </c>
      <c r="T2741" s="38" t="str">
        <f aca="false">IF(ISBLANK(B2741),"",IF( ISBLANK(K2741), "" , IF( ISBLANK(O2741), ($Z$41-K2741)/365, (O2741-K2741)/365)) )</f>
        <v/>
      </c>
      <c r="U2741" s="38" t="str">
        <f aca="true">IF(ISBLANK(B2741),"",IF( ISBLANK(O2741), "", (TODAY()-O2741)/365))</f>
        <v/>
      </c>
      <c r="V2741" s="38" t="str">
        <f aca="false">IF(ISBLANK(B2741),"",IF( ISBLANK(O2741), "", ($Z$41-O2741)/365))</f>
        <v/>
      </c>
    </row>
    <row r="2742" customFormat="false" ht="15" hidden="false" customHeight="false" outlineLevel="0" collapsed="false">
      <c r="A2742" s="1" t="n">
        <v>2746</v>
      </c>
      <c r="B2742" s="28" t="n">
        <v>1939</v>
      </c>
      <c r="C2742" s="28"/>
      <c r="J2742" s="4"/>
      <c r="K2742" s="46"/>
      <c r="L2742" s="34" t="str">
        <f aca="false">IF(ISBLANK(K2742),"a","b")</f>
        <v>a</v>
      </c>
      <c r="M2742" s="34" t="str">
        <f aca="false">IF(ISBLANK(B2742),"",IF(L2742="b",K2742,IF(L2742="a","")))</f>
        <v/>
      </c>
      <c r="N2742" s="35" t="n">
        <f aca="false">IF(ISBLANK(B2742),"",IF( ISBLANK(K2742), , IF( ISBLANK(O2742), 1,) ))</f>
        <v>0</v>
      </c>
      <c r="O2742" s="44"/>
      <c r="P2742" s="37" t="str">
        <f aca="false">IF(ISBLANK(O2742),"a","b")</f>
        <v>a</v>
      </c>
      <c r="Q2742" s="34" t="str">
        <f aca="false">IF(ISBLANK(B2742),"",IF(P2742="b",O2742,IF(P2742="a","")))</f>
        <v/>
      </c>
      <c r="R2742" s="35" t="n">
        <f aca="false">IF(ISBLANK(B2742),"",IF( ISBLANK(O2742), , 1))</f>
        <v>0</v>
      </c>
      <c r="S2742" s="38" t="str">
        <f aca="true">IF(ISBLANK(B2742),"",IF( ISBLANK(K2742), "" , IF( ISBLANK(O2742), (TODAY()-K2742)/365, (O2742-K2742)/365)) )</f>
        <v/>
      </c>
      <c r="T2742" s="38" t="str">
        <f aca="false">IF(ISBLANK(B2742),"",IF( ISBLANK(K2742), "" , IF( ISBLANK(O2742), ($Z$41-K2742)/365, (O2742-K2742)/365)) )</f>
        <v/>
      </c>
      <c r="U2742" s="38" t="str">
        <f aca="true">IF(ISBLANK(B2742),"",IF( ISBLANK(O2742), "", (TODAY()-O2742)/365))</f>
        <v/>
      </c>
      <c r="V2742" s="38" t="str">
        <f aca="false">IF(ISBLANK(B2742),"",IF( ISBLANK(O2742), "", ($Z$41-O2742)/365))</f>
        <v/>
      </c>
    </row>
    <row r="2743" customFormat="false" ht="15" hidden="false" customHeight="false" outlineLevel="0" collapsed="false">
      <c r="A2743" s="1" t="n">
        <v>2747</v>
      </c>
      <c r="B2743" s="28" t="n">
        <v>1940</v>
      </c>
      <c r="C2743" s="28"/>
      <c r="J2743" s="4"/>
      <c r="K2743" s="46"/>
      <c r="L2743" s="34" t="str">
        <f aca="false">IF(ISBLANK(K2743),"a","b")</f>
        <v>a</v>
      </c>
      <c r="M2743" s="34" t="str">
        <f aca="false">IF(ISBLANK(B2743),"",IF(L2743="b",K2743,IF(L2743="a","")))</f>
        <v/>
      </c>
      <c r="N2743" s="35" t="n">
        <f aca="false">IF(ISBLANK(B2743),"",IF( ISBLANK(K2743), , IF( ISBLANK(O2743), 1,) ))</f>
        <v>0</v>
      </c>
      <c r="O2743" s="44"/>
      <c r="P2743" s="37" t="str">
        <f aca="false">IF(ISBLANK(O2743),"a","b")</f>
        <v>a</v>
      </c>
      <c r="Q2743" s="34" t="str">
        <f aca="false">IF(ISBLANK(B2743),"",IF(P2743="b",O2743,IF(P2743="a","")))</f>
        <v/>
      </c>
      <c r="R2743" s="35" t="n">
        <f aca="false">IF(ISBLANK(B2743),"",IF( ISBLANK(O2743), , 1))</f>
        <v>0</v>
      </c>
      <c r="S2743" s="38" t="str">
        <f aca="true">IF(ISBLANK(B2743),"",IF( ISBLANK(K2743), "" , IF( ISBLANK(O2743), (TODAY()-K2743)/365, (O2743-K2743)/365)) )</f>
        <v/>
      </c>
      <c r="T2743" s="38" t="str">
        <f aca="false">IF(ISBLANK(B2743),"",IF( ISBLANK(K2743), "" , IF( ISBLANK(O2743), ($Z$41-K2743)/365, (O2743-K2743)/365)) )</f>
        <v/>
      </c>
      <c r="U2743" s="38" t="str">
        <f aca="true">IF(ISBLANK(B2743),"",IF( ISBLANK(O2743), "", (TODAY()-O2743)/365))</f>
        <v/>
      </c>
      <c r="V2743" s="38" t="str">
        <f aca="false">IF(ISBLANK(B2743),"",IF( ISBLANK(O2743), "", ($Z$41-O2743)/365))</f>
        <v/>
      </c>
    </row>
    <row r="2744" customFormat="false" ht="15" hidden="false" customHeight="false" outlineLevel="0" collapsed="false">
      <c r="A2744" s="1" t="n">
        <v>2748</v>
      </c>
      <c r="B2744" s="28" t="n">
        <v>1941</v>
      </c>
      <c r="C2744" s="28"/>
      <c r="J2744" s="4"/>
      <c r="K2744" s="46"/>
      <c r="L2744" s="34" t="str">
        <f aca="false">IF(ISBLANK(K2744),"a","b")</f>
        <v>a</v>
      </c>
      <c r="M2744" s="34" t="str">
        <f aca="false">IF(ISBLANK(B2744),"",IF(L2744="b",K2744,IF(L2744="a","")))</f>
        <v/>
      </c>
      <c r="N2744" s="35" t="n">
        <f aca="false">IF(ISBLANK(B2744),"",IF( ISBLANK(K2744), , IF( ISBLANK(O2744), 1,) ))</f>
        <v>0</v>
      </c>
      <c r="O2744" s="44"/>
      <c r="P2744" s="37" t="str">
        <f aca="false">IF(ISBLANK(O2744),"a","b")</f>
        <v>a</v>
      </c>
      <c r="Q2744" s="34" t="str">
        <f aca="false">IF(ISBLANK(B2744),"",IF(P2744="b",O2744,IF(P2744="a","")))</f>
        <v/>
      </c>
      <c r="R2744" s="35" t="n">
        <f aca="false">IF(ISBLANK(B2744),"",IF( ISBLANK(O2744), , 1))</f>
        <v>0</v>
      </c>
      <c r="S2744" s="38" t="str">
        <f aca="true">IF(ISBLANK(B2744),"",IF( ISBLANK(K2744), "" , IF( ISBLANK(O2744), (TODAY()-K2744)/365, (O2744-K2744)/365)) )</f>
        <v/>
      </c>
      <c r="T2744" s="38" t="str">
        <f aca="false">IF(ISBLANK(B2744),"",IF( ISBLANK(K2744), "" , IF( ISBLANK(O2744), ($Z$41-K2744)/365, (O2744-K2744)/365)) )</f>
        <v/>
      </c>
      <c r="U2744" s="38" t="str">
        <f aca="true">IF(ISBLANK(B2744),"",IF( ISBLANK(O2744), "", (TODAY()-O2744)/365))</f>
        <v/>
      </c>
      <c r="V2744" s="38" t="str">
        <f aca="false">IF(ISBLANK(B2744),"",IF( ISBLANK(O2744), "", ($Z$41-O2744)/365))</f>
        <v/>
      </c>
    </row>
    <row r="2745" customFormat="false" ht="15" hidden="false" customHeight="false" outlineLevel="0" collapsed="false">
      <c r="A2745" s="1" t="n">
        <v>2749</v>
      </c>
      <c r="B2745" s="28" t="n">
        <v>1942</v>
      </c>
      <c r="C2745" s="28"/>
      <c r="J2745" s="4"/>
      <c r="K2745" s="46"/>
      <c r="L2745" s="34" t="str">
        <f aca="false">IF(ISBLANK(K2745),"a","b")</f>
        <v>a</v>
      </c>
      <c r="M2745" s="34" t="str">
        <f aca="false">IF(ISBLANK(B2745),"",IF(L2745="b",K2745,IF(L2745="a","")))</f>
        <v/>
      </c>
      <c r="N2745" s="35" t="n">
        <f aca="false">IF(ISBLANK(B2745),"",IF( ISBLANK(K2745), , IF( ISBLANK(O2745), 1,) ))</f>
        <v>0</v>
      </c>
      <c r="O2745" s="44"/>
      <c r="P2745" s="37" t="str">
        <f aca="false">IF(ISBLANK(O2745),"a","b")</f>
        <v>a</v>
      </c>
      <c r="Q2745" s="34" t="str">
        <f aca="false">IF(ISBLANK(B2745),"",IF(P2745="b",O2745,IF(P2745="a","")))</f>
        <v/>
      </c>
      <c r="R2745" s="35" t="n">
        <f aca="false">IF(ISBLANK(B2745),"",IF( ISBLANK(O2745), , 1))</f>
        <v>0</v>
      </c>
      <c r="S2745" s="38" t="str">
        <f aca="true">IF(ISBLANK(B2745),"",IF( ISBLANK(K2745), "" , IF( ISBLANK(O2745), (TODAY()-K2745)/365, (O2745-K2745)/365)) )</f>
        <v/>
      </c>
      <c r="T2745" s="38" t="str">
        <f aca="false">IF(ISBLANK(B2745),"",IF( ISBLANK(K2745), "" , IF( ISBLANK(O2745), ($Z$41-K2745)/365, (O2745-K2745)/365)) )</f>
        <v/>
      </c>
      <c r="U2745" s="38" t="str">
        <f aca="true">IF(ISBLANK(B2745),"",IF( ISBLANK(O2745), "", (TODAY()-O2745)/365))</f>
        <v/>
      </c>
      <c r="V2745" s="38" t="str">
        <f aca="false">IF(ISBLANK(B2745),"",IF( ISBLANK(O2745), "", ($Z$41-O2745)/365))</f>
        <v/>
      </c>
    </row>
    <row r="2746" customFormat="false" ht="15" hidden="false" customHeight="false" outlineLevel="0" collapsed="false">
      <c r="A2746" s="1" t="n">
        <v>2750</v>
      </c>
      <c r="B2746" s="28" t="n">
        <v>1943</v>
      </c>
      <c r="C2746" s="28"/>
      <c r="J2746" s="4"/>
      <c r="K2746" s="46"/>
      <c r="L2746" s="34" t="str">
        <f aca="false">IF(ISBLANK(K2746),"a","b")</f>
        <v>a</v>
      </c>
      <c r="M2746" s="34" t="str">
        <f aca="false">IF(ISBLANK(B2746),"",IF(L2746="b",K2746,IF(L2746="a","")))</f>
        <v/>
      </c>
      <c r="N2746" s="35" t="n">
        <f aca="false">IF(ISBLANK(B2746),"",IF( ISBLANK(K2746), , IF( ISBLANK(O2746), 1,) ))</f>
        <v>0</v>
      </c>
      <c r="O2746" s="44"/>
      <c r="P2746" s="37" t="str">
        <f aca="false">IF(ISBLANK(O2746),"a","b")</f>
        <v>a</v>
      </c>
      <c r="Q2746" s="34" t="str">
        <f aca="false">IF(ISBLANK(B2746),"",IF(P2746="b",O2746,IF(P2746="a","")))</f>
        <v/>
      </c>
      <c r="R2746" s="35" t="n">
        <f aca="false">IF(ISBLANK(B2746),"",IF( ISBLANK(O2746), , 1))</f>
        <v>0</v>
      </c>
      <c r="S2746" s="38" t="str">
        <f aca="true">IF(ISBLANK(B2746),"",IF( ISBLANK(K2746), "" , IF( ISBLANK(O2746), (TODAY()-K2746)/365, (O2746-K2746)/365)) )</f>
        <v/>
      </c>
      <c r="T2746" s="38" t="str">
        <f aca="false">IF(ISBLANK(B2746),"",IF( ISBLANK(K2746), "" , IF( ISBLANK(O2746), ($Z$41-K2746)/365, (O2746-K2746)/365)) )</f>
        <v/>
      </c>
      <c r="U2746" s="38" t="str">
        <f aca="true">IF(ISBLANK(B2746),"",IF( ISBLANK(O2746), "", (TODAY()-O2746)/365))</f>
        <v/>
      </c>
      <c r="V2746" s="38" t="str">
        <f aca="false">IF(ISBLANK(B2746),"",IF( ISBLANK(O2746), "", ($Z$41-O2746)/365))</f>
        <v/>
      </c>
    </row>
    <row r="2747" customFormat="false" ht="15" hidden="false" customHeight="false" outlineLevel="0" collapsed="false">
      <c r="A2747" s="1" t="n">
        <v>2751</v>
      </c>
      <c r="B2747" s="28" t="n">
        <v>1944</v>
      </c>
      <c r="C2747" s="28"/>
      <c r="J2747" s="4"/>
      <c r="K2747" s="46"/>
      <c r="L2747" s="34" t="str">
        <f aca="false">IF(ISBLANK(K2747),"a","b")</f>
        <v>a</v>
      </c>
      <c r="M2747" s="34" t="str">
        <f aca="false">IF(ISBLANK(B2747),"",IF(L2747="b",K2747,IF(L2747="a","")))</f>
        <v/>
      </c>
      <c r="N2747" s="35" t="n">
        <f aca="false">IF(ISBLANK(B2747),"",IF( ISBLANK(K2747), , IF( ISBLANK(O2747), 1,) ))</f>
        <v>0</v>
      </c>
      <c r="O2747" s="44"/>
      <c r="P2747" s="37" t="str">
        <f aca="false">IF(ISBLANK(O2747),"a","b")</f>
        <v>a</v>
      </c>
      <c r="Q2747" s="34" t="str">
        <f aca="false">IF(ISBLANK(B2747),"",IF(P2747="b",O2747,IF(P2747="a","")))</f>
        <v/>
      </c>
      <c r="R2747" s="35" t="n">
        <f aca="false">IF(ISBLANK(B2747),"",IF( ISBLANK(O2747), , 1))</f>
        <v>0</v>
      </c>
      <c r="S2747" s="38" t="str">
        <f aca="true">IF(ISBLANK(B2747),"",IF( ISBLANK(K2747), "" , IF( ISBLANK(O2747), (TODAY()-K2747)/365, (O2747-K2747)/365)) )</f>
        <v/>
      </c>
      <c r="T2747" s="38" t="str">
        <f aca="false">IF(ISBLANK(B2747),"",IF( ISBLANK(K2747), "" , IF( ISBLANK(O2747), ($Z$41-K2747)/365, (O2747-K2747)/365)) )</f>
        <v/>
      </c>
      <c r="U2747" s="38" t="str">
        <f aca="true">IF(ISBLANK(B2747),"",IF( ISBLANK(O2747), "", (TODAY()-O2747)/365))</f>
        <v/>
      </c>
      <c r="V2747" s="38" t="str">
        <f aca="false">IF(ISBLANK(B2747),"",IF( ISBLANK(O2747), "", ($Z$41-O2747)/365))</f>
        <v/>
      </c>
    </row>
    <row r="2748" customFormat="false" ht="15" hidden="false" customHeight="false" outlineLevel="0" collapsed="false">
      <c r="A2748" s="1" t="n">
        <v>2752</v>
      </c>
      <c r="B2748" s="28" t="n">
        <v>1945</v>
      </c>
      <c r="C2748" s="28"/>
      <c r="J2748" s="4"/>
      <c r="K2748" s="46"/>
      <c r="L2748" s="34" t="str">
        <f aca="false">IF(ISBLANK(K2748),"a","b")</f>
        <v>a</v>
      </c>
      <c r="M2748" s="34" t="str">
        <f aca="false">IF(ISBLANK(B2748),"",IF(L2748="b",K2748,IF(L2748="a","")))</f>
        <v/>
      </c>
      <c r="N2748" s="35" t="n">
        <f aca="false">IF(ISBLANK(B2748),"",IF( ISBLANK(K2748), , IF( ISBLANK(O2748), 1,) ))</f>
        <v>0</v>
      </c>
      <c r="O2748" s="44"/>
      <c r="P2748" s="37" t="str">
        <f aca="false">IF(ISBLANK(O2748),"a","b")</f>
        <v>a</v>
      </c>
      <c r="Q2748" s="34" t="str">
        <f aca="false">IF(ISBLANK(B2748),"",IF(P2748="b",O2748,IF(P2748="a","")))</f>
        <v/>
      </c>
      <c r="R2748" s="35" t="n">
        <f aca="false">IF(ISBLANK(B2748),"",IF( ISBLANK(O2748), , 1))</f>
        <v>0</v>
      </c>
      <c r="S2748" s="38" t="str">
        <f aca="true">IF(ISBLANK(B2748),"",IF( ISBLANK(K2748), "" , IF( ISBLANK(O2748), (TODAY()-K2748)/365, (O2748-K2748)/365)) )</f>
        <v/>
      </c>
      <c r="T2748" s="38" t="str">
        <f aca="false">IF(ISBLANK(B2748),"",IF( ISBLANK(K2748), "" , IF( ISBLANK(O2748), ($Z$41-K2748)/365, (O2748-K2748)/365)) )</f>
        <v/>
      </c>
      <c r="U2748" s="38" t="str">
        <f aca="true">IF(ISBLANK(B2748),"",IF( ISBLANK(O2748), "", (TODAY()-O2748)/365))</f>
        <v/>
      </c>
      <c r="V2748" s="38" t="str">
        <f aca="false">IF(ISBLANK(B2748),"",IF( ISBLANK(O2748), "", ($Z$41-O2748)/365))</f>
        <v/>
      </c>
    </row>
    <row r="2749" customFormat="false" ht="15" hidden="false" customHeight="false" outlineLevel="0" collapsed="false">
      <c r="A2749" s="1" t="n">
        <v>2753</v>
      </c>
      <c r="B2749" s="28" t="n">
        <v>1946</v>
      </c>
      <c r="C2749" s="28"/>
      <c r="J2749" s="4"/>
      <c r="K2749" s="46"/>
      <c r="L2749" s="34" t="str">
        <f aca="false">IF(ISBLANK(K2749),"a","b")</f>
        <v>a</v>
      </c>
      <c r="M2749" s="34" t="str">
        <f aca="false">IF(ISBLANK(B2749),"",IF(L2749="b",K2749,IF(L2749="a","")))</f>
        <v/>
      </c>
      <c r="N2749" s="35" t="n">
        <f aca="false">IF(ISBLANK(B2749),"",IF( ISBLANK(K2749), , IF( ISBLANK(O2749), 1,) ))</f>
        <v>0</v>
      </c>
      <c r="O2749" s="44"/>
      <c r="P2749" s="37" t="str">
        <f aca="false">IF(ISBLANK(O2749),"a","b")</f>
        <v>a</v>
      </c>
      <c r="Q2749" s="34" t="str">
        <f aca="false">IF(ISBLANK(B2749),"",IF(P2749="b",O2749,IF(P2749="a","")))</f>
        <v/>
      </c>
      <c r="R2749" s="35" t="n">
        <f aca="false">IF(ISBLANK(B2749),"",IF( ISBLANK(O2749), , 1))</f>
        <v>0</v>
      </c>
      <c r="S2749" s="38" t="str">
        <f aca="true">IF(ISBLANK(B2749),"",IF( ISBLANK(K2749), "" , IF( ISBLANK(O2749), (TODAY()-K2749)/365, (O2749-K2749)/365)) )</f>
        <v/>
      </c>
      <c r="T2749" s="38" t="str">
        <f aca="false">IF(ISBLANK(B2749),"",IF( ISBLANK(K2749), "" , IF( ISBLANK(O2749), ($Z$41-K2749)/365, (O2749-K2749)/365)) )</f>
        <v/>
      </c>
      <c r="U2749" s="38" t="str">
        <f aca="true">IF(ISBLANK(B2749),"",IF( ISBLANK(O2749), "", (TODAY()-O2749)/365))</f>
        <v/>
      </c>
      <c r="V2749" s="38" t="str">
        <f aca="false">IF(ISBLANK(B2749),"",IF( ISBLANK(O2749), "", ($Z$41-O2749)/365))</f>
        <v/>
      </c>
    </row>
    <row r="2750" customFormat="false" ht="15" hidden="false" customHeight="false" outlineLevel="0" collapsed="false">
      <c r="A2750" s="1" t="n">
        <v>2754</v>
      </c>
      <c r="B2750" s="28" t="n">
        <v>1947</v>
      </c>
      <c r="C2750" s="28"/>
      <c r="J2750" s="4"/>
      <c r="K2750" s="46"/>
      <c r="L2750" s="34" t="str">
        <f aca="false">IF(ISBLANK(K2750),"a","b")</f>
        <v>a</v>
      </c>
      <c r="M2750" s="34" t="str">
        <f aca="false">IF(ISBLANK(B2750),"",IF(L2750="b",K2750,IF(L2750="a","")))</f>
        <v/>
      </c>
      <c r="N2750" s="35" t="n">
        <f aca="false">IF(ISBLANK(B2750),"",IF( ISBLANK(K2750), , IF( ISBLANK(O2750), 1,) ))</f>
        <v>0</v>
      </c>
      <c r="O2750" s="44"/>
      <c r="P2750" s="37" t="str">
        <f aca="false">IF(ISBLANK(O2750),"a","b")</f>
        <v>a</v>
      </c>
      <c r="Q2750" s="34" t="str">
        <f aca="false">IF(ISBLANK(B2750),"",IF(P2750="b",O2750,IF(P2750="a","")))</f>
        <v/>
      </c>
      <c r="R2750" s="35" t="n">
        <f aca="false">IF(ISBLANK(B2750),"",IF( ISBLANK(O2750), , 1))</f>
        <v>0</v>
      </c>
      <c r="S2750" s="38" t="str">
        <f aca="true">IF(ISBLANK(B2750),"",IF( ISBLANK(K2750), "" , IF( ISBLANK(O2750), (TODAY()-K2750)/365, (O2750-K2750)/365)) )</f>
        <v/>
      </c>
      <c r="T2750" s="38" t="str">
        <f aca="false">IF(ISBLANK(B2750),"",IF( ISBLANK(K2750), "" , IF( ISBLANK(O2750), ($Z$41-K2750)/365, (O2750-K2750)/365)) )</f>
        <v/>
      </c>
      <c r="U2750" s="38" t="str">
        <f aca="true">IF(ISBLANK(B2750),"",IF( ISBLANK(O2750), "", (TODAY()-O2750)/365))</f>
        <v/>
      </c>
      <c r="V2750" s="38" t="str">
        <f aca="false">IF(ISBLANK(B2750),"",IF( ISBLANK(O2750), "", ($Z$41-O2750)/365))</f>
        <v/>
      </c>
    </row>
    <row r="2751" customFormat="false" ht="15" hidden="false" customHeight="false" outlineLevel="0" collapsed="false">
      <c r="A2751" s="1" t="n">
        <v>2755</v>
      </c>
      <c r="B2751" s="28" t="n">
        <v>1948</v>
      </c>
      <c r="C2751" s="28"/>
      <c r="J2751" s="4"/>
      <c r="K2751" s="46"/>
      <c r="L2751" s="34" t="str">
        <f aca="false">IF(ISBLANK(K2751),"a","b")</f>
        <v>a</v>
      </c>
      <c r="M2751" s="34" t="str">
        <f aca="false">IF(ISBLANK(B2751),"",IF(L2751="b",K2751,IF(L2751="a","")))</f>
        <v/>
      </c>
      <c r="N2751" s="35" t="n">
        <f aca="false">IF(ISBLANK(B2751),"",IF( ISBLANK(K2751), , IF( ISBLANK(O2751), 1,) ))</f>
        <v>0</v>
      </c>
      <c r="O2751" s="44"/>
      <c r="P2751" s="37" t="str">
        <f aca="false">IF(ISBLANK(O2751),"a","b")</f>
        <v>a</v>
      </c>
      <c r="Q2751" s="34" t="str">
        <f aca="false">IF(ISBLANK(B2751),"",IF(P2751="b",O2751,IF(P2751="a","")))</f>
        <v/>
      </c>
      <c r="R2751" s="35" t="n">
        <f aca="false">IF(ISBLANK(B2751),"",IF( ISBLANK(O2751), , 1))</f>
        <v>0</v>
      </c>
      <c r="S2751" s="38" t="str">
        <f aca="true">IF(ISBLANK(B2751),"",IF( ISBLANK(K2751), "" , IF( ISBLANK(O2751), (TODAY()-K2751)/365, (O2751-K2751)/365)) )</f>
        <v/>
      </c>
      <c r="T2751" s="38" t="str">
        <f aca="false">IF(ISBLANK(B2751),"",IF( ISBLANK(K2751), "" , IF( ISBLANK(O2751), ($Z$41-K2751)/365, (O2751-K2751)/365)) )</f>
        <v/>
      </c>
      <c r="U2751" s="38" t="str">
        <f aca="true">IF(ISBLANK(B2751),"",IF( ISBLANK(O2751), "", (TODAY()-O2751)/365))</f>
        <v/>
      </c>
      <c r="V2751" s="38" t="str">
        <f aca="false">IF(ISBLANK(B2751),"",IF( ISBLANK(O2751), "", ($Z$41-O2751)/365))</f>
        <v/>
      </c>
    </row>
    <row r="2752" customFormat="false" ht="15" hidden="false" customHeight="false" outlineLevel="0" collapsed="false">
      <c r="A2752" s="1" t="n">
        <v>2756</v>
      </c>
      <c r="B2752" s="28" t="n">
        <v>1949</v>
      </c>
      <c r="C2752" s="28"/>
      <c r="J2752" s="4"/>
      <c r="K2752" s="46"/>
      <c r="L2752" s="34" t="str">
        <f aca="false">IF(ISBLANK(K2752),"a","b")</f>
        <v>a</v>
      </c>
      <c r="M2752" s="34" t="str">
        <f aca="false">IF(ISBLANK(B2752),"",IF(L2752="b",K2752,IF(L2752="a","")))</f>
        <v/>
      </c>
      <c r="N2752" s="35" t="n">
        <f aca="false">IF(ISBLANK(B2752),"",IF( ISBLANK(K2752), , IF( ISBLANK(O2752), 1,) ))</f>
        <v>0</v>
      </c>
      <c r="O2752" s="44"/>
      <c r="P2752" s="37" t="str">
        <f aca="false">IF(ISBLANK(O2752),"a","b")</f>
        <v>a</v>
      </c>
      <c r="Q2752" s="34" t="str">
        <f aca="false">IF(ISBLANK(B2752),"",IF(P2752="b",O2752,IF(P2752="a","")))</f>
        <v/>
      </c>
      <c r="R2752" s="35" t="n">
        <f aca="false">IF(ISBLANK(B2752),"",IF( ISBLANK(O2752), , 1))</f>
        <v>0</v>
      </c>
      <c r="S2752" s="38" t="str">
        <f aca="true">IF(ISBLANK(B2752),"",IF( ISBLANK(K2752), "" , IF( ISBLANK(O2752), (TODAY()-K2752)/365, (O2752-K2752)/365)) )</f>
        <v/>
      </c>
      <c r="T2752" s="38" t="str">
        <f aca="false">IF(ISBLANK(B2752),"",IF( ISBLANK(K2752), "" , IF( ISBLANK(O2752), ($Z$41-K2752)/365, (O2752-K2752)/365)) )</f>
        <v/>
      </c>
      <c r="U2752" s="38" t="str">
        <f aca="true">IF(ISBLANK(B2752),"",IF( ISBLANK(O2752), "", (TODAY()-O2752)/365))</f>
        <v/>
      </c>
      <c r="V2752" s="38" t="str">
        <f aca="false">IF(ISBLANK(B2752),"",IF( ISBLANK(O2752), "", ($Z$41-O2752)/365))</f>
        <v/>
      </c>
    </row>
    <row r="2753" customFormat="false" ht="15" hidden="false" customHeight="false" outlineLevel="0" collapsed="false">
      <c r="A2753" s="1" t="n">
        <v>2757</v>
      </c>
      <c r="B2753" s="28" t="n">
        <v>1950</v>
      </c>
      <c r="C2753" s="28"/>
      <c r="J2753" s="4"/>
      <c r="K2753" s="46"/>
      <c r="L2753" s="34" t="str">
        <f aca="false">IF(ISBLANK(K2753),"a","b")</f>
        <v>a</v>
      </c>
      <c r="M2753" s="34" t="str">
        <f aca="false">IF(ISBLANK(B2753),"",IF(L2753="b",K2753,IF(L2753="a","")))</f>
        <v/>
      </c>
      <c r="N2753" s="35" t="n">
        <f aca="false">IF(ISBLANK(B2753),"",IF( ISBLANK(K2753), , IF( ISBLANK(O2753), 1,) ))</f>
        <v>0</v>
      </c>
      <c r="O2753" s="44"/>
      <c r="P2753" s="37" t="str">
        <f aca="false">IF(ISBLANK(O2753),"a","b")</f>
        <v>a</v>
      </c>
      <c r="Q2753" s="34" t="str">
        <f aca="false">IF(ISBLANK(B2753),"",IF(P2753="b",O2753,IF(P2753="a","")))</f>
        <v/>
      </c>
      <c r="R2753" s="35" t="n">
        <f aca="false">IF(ISBLANK(B2753),"",IF( ISBLANK(O2753), , 1))</f>
        <v>0</v>
      </c>
      <c r="S2753" s="38" t="str">
        <f aca="true">IF(ISBLANK(B2753),"",IF( ISBLANK(K2753), "" , IF( ISBLANK(O2753), (TODAY()-K2753)/365, (O2753-K2753)/365)) )</f>
        <v/>
      </c>
      <c r="T2753" s="38" t="str">
        <f aca="false">IF(ISBLANK(B2753),"",IF( ISBLANK(K2753), "" , IF( ISBLANK(O2753), ($Z$41-K2753)/365, (O2753-K2753)/365)) )</f>
        <v/>
      </c>
      <c r="U2753" s="38" t="str">
        <f aca="true">IF(ISBLANK(B2753),"",IF( ISBLANK(O2753), "", (TODAY()-O2753)/365))</f>
        <v/>
      </c>
      <c r="V2753" s="38" t="str">
        <f aca="false">IF(ISBLANK(B2753),"",IF( ISBLANK(O2753), "", ($Z$41-O2753)/365))</f>
        <v/>
      </c>
    </row>
    <row r="2754" customFormat="false" ht="15" hidden="false" customHeight="false" outlineLevel="0" collapsed="false">
      <c r="A2754" s="1" t="n">
        <v>2758</v>
      </c>
      <c r="B2754" s="28" t="n">
        <v>1951</v>
      </c>
      <c r="C2754" s="28"/>
      <c r="J2754" s="4"/>
      <c r="K2754" s="46"/>
      <c r="L2754" s="34" t="str">
        <f aca="false">IF(ISBLANK(K2754),"a","b")</f>
        <v>a</v>
      </c>
      <c r="M2754" s="34" t="str">
        <f aca="false">IF(ISBLANK(B2754),"",IF(L2754="b",K2754,IF(L2754="a","")))</f>
        <v/>
      </c>
      <c r="N2754" s="35" t="n">
        <f aca="false">IF(ISBLANK(B2754),"",IF( ISBLANK(K2754), , IF( ISBLANK(O2754), 1,) ))</f>
        <v>0</v>
      </c>
      <c r="O2754" s="44"/>
      <c r="P2754" s="37" t="str">
        <f aca="false">IF(ISBLANK(O2754),"a","b")</f>
        <v>a</v>
      </c>
      <c r="Q2754" s="34" t="str">
        <f aca="false">IF(ISBLANK(B2754),"",IF(P2754="b",O2754,IF(P2754="a","")))</f>
        <v/>
      </c>
      <c r="R2754" s="35" t="n">
        <f aca="false">IF(ISBLANK(B2754),"",IF( ISBLANK(O2754), , 1))</f>
        <v>0</v>
      </c>
      <c r="S2754" s="38" t="str">
        <f aca="true">IF(ISBLANK(B2754),"",IF( ISBLANK(K2754), "" , IF( ISBLANK(O2754), (TODAY()-K2754)/365, (O2754-K2754)/365)) )</f>
        <v/>
      </c>
      <c r="T2754" s="38" t="str">
        <f aca="false">IF(ISBLANK(B2754),"",IF( ISBLANK(K2754), "" , IF( ISBLANK(O2754), ($Z$41-K2754)/365, (O2754-K2754)/365)) )</f>
        <v/>
      </c>
      <c r="U2754" s="38" t="str">
        <f aca="true">IF(ISBLANK(B2754),"",IF( ISBLANK(O2754), "", (TODAY()-O2754)/365))</f>
        <v/>
      </c>
      <c r="V2754" s="38" t="str">
        <f aca="false">IF(ISBLANK(B2754),"",IF( ISBLANK(O2754), "", ($Z$41-O2754)/365))</f>
        <v/>
      </c>
    </row>
    <row r="2755" customFormat="false" ht="15" hidden="false" customHeight="false" outlineLevel="0" collapsed="false">
      <c r="A2755" s="1" t="n">
        <v>2759</v>
      </c>
      <c r="B2755" s="28" t="n">
        <v>1952</v>
      </c>
      <c r="C2755" s="28"/>
      <c r="J2755" s="4"/>
      <c r="K2755" s="46"/>
      <c r="L2755" s="34" t="str">
        <f aca="false">IF(ISBLANK(K2755),"a","b")</f>
        <v>a</v>
      </c>
      <c r="M2755" s="34" t="str">
        <f aca="false">IF(ISBLANK(B2755),"",IF(L2755="b",K2755,IF(L2755="a","")))</f>
        <v/>
      </c>
      <c r="N2755" s="35" t="n">
        <f aca="false">IF(ISBLANK(B2755),"",IF( ISBLANK(K2755), , IF( ISBLANK(O2755), 1,) ))</f>
        <v>0</v>
      </c>
      <c r="O2755" s="44"/>
      <c r="P2755" s="37" t="str">
        <f aca="false">IF(ISBLANK(O2755),"a","b")</f>
        <v>a</v>
      </c>
      <c r="Q2755" s="34" t="str">
        <f aca="false">IF(ISBLANK(B2755),"",IF(P2755="b",O2755,IF(P2755="a","")))</f>
        <v/>
      </c>
      <c r="R2755" s="35" t="n">
        <f aca="false">IF(ISBLANK(B2755),"",IF( ISBLANK(O2755), , 1))</f>
        <v>0</v>
      </c>
      <c r="S2755" s="38" t="str">
        <f aca="true">IF(ISBLANK(B2755),"",IF( ISBLANK(K2755), "" , IF( ISBLANK(O2755), (TODAY()-K2755)/365, (O2755-K2755)/365)) )</f>
        <v/>
      </c>
      <c r="T2755" s="38" t="str">
        <f aca="false">IF(ISBLANK(B2755),"",IF( ISBLANK(K2755), "" , IF( ISBLANK(O2755), ($Z$41-K2755)/365, (O2755-K2755)/365)) )</f>
        <v/>
      </c>
      <c r="U2755" s="38" t="str">
        <f aca="true">IF(ISBLANK(B2755),"",IF( ISBLANK(O2755), "", (TODAY()-O2755)/365))</f>
        <v/>
      </c>
      <c r="V2755" s="38" t="str">
        <f aca="false">IF(ISBLANK(B2755),"",IF( ISBLANK(O2755), "", ($Z$41-O2755)/365))</f>
        <v/>
      </c>
    </row>
    <row r="2756" customFormat="false" ht="15" hidden="false" customHeight="false" outlineLevel="0" collapsed="false">
      <c r="A2756" s="1" t="n">
        <v>2760</v>
      </c>
      <c r="B2756" s="28" t="n">
        <v>1953</v>
      </c>
      <c r="C2756" s="28"/>
      <c r="J2756" s="4"/>
      <c r="K2756" s="46"/>
      <c r="L2756" s="34" t="str">
        <f aca="false">IF(ISBLANK(K2756),"a","b")</f>
        <v>a</v>
      </c>
      <c r="M2756" s="34" t="str">
        <f aca="false">IF(ISBLANK(B2756),"",IF(L2756="b",K2756,IF(L2756="a","")))</f>
        <v/>
      </c>
      <c r="N2756" s="35" t="n">
        <f aca="false">IF(ISBLANK(B2756),"",IF( ISBLANK(K2756), , IF( ISBLANK(O2756), 1,) ))</f>
        <v>0</v>
      </c>
      <c r="O2756" s="44"/>
      <c r="P2756" s="37" t="str">
        <f aca="false">IF(ISBLANK(O2756),"a","b")</f>
        <v>a</v>
      </c>
      <c r="Q2756" s="34" t="str">
        <f aca="false">IF(ISBLANK(B2756),"",IF(P2756="b",O2756,IF(P2756="a","")))</f>
        <v/>
      </c>
      <c r="R2756" s="35" t="n">
        <f aca="false">IF(ISBLANK(B2756),"",IF( ISBLANK(O2756), , 1))</f>
        <v>0</v>
      </c>
      <c r="S2756" s="38" t="str">
        <f aca="true">IF(ISBLANK(B2756),"",IF( ISBLANK(K2756), "" , IF( ISBLANK(O2756), (TODAY()-K2756)/365, (O2756-K2756)/365)) )</f>
        <v/>
      </c>
      <c r="T2756" s="38" t="str">
        <f aca="false">IF(ISBLANK(B2756),"",IF( ISBLANK(K2756), "" , IF( ISBLANK(O2756), ($Z$41-K2756)/365, (O2756-K2756)/365)) )</f>
        <v/>
      </c>
      <c r="U2756" s="38" t="str">
        <f aca="true">IF(ISBLANK(B2756),"",IF( ISBLANK(O2756), "", (TODAY()-O2756)/365))</f>
        <v/>
      </c>
      <c r="V2756" s="38" t="str">
        <f aca="false">IF(ISBLANK(B2756),"",IF( ISBLANK(O2756), "", ($Z$41-O2756)/365))</f>
        <v/>
      </c>
    </row>
    <row r="2757" customFormat="false" ht="15" hidden="false" customHeight="false" outlineLevel="0" collapsed="false">
      <c r="A2757" s="1" t="n">
        <v>2761</v>
      </c>
      <c r="B2757" s="28" t="n">
        <v>1954</v>
      </c>
      <c r="C2757" s="28"/>
      <c r="J2757" s="4"/>
      <c r="K2757" s="46"/>
      <c r="L2757" s="34" t="str">
        <f aca="false">IF(ISBLANK(K2757),"a","b")</f>
        <v>a</v>
      </c>
      <c r="M2757" s="34" t="str">
        <f aca="false">IF(ISBLANK(B2757),"",IF(L2757="b",K2757,IF(L2757="a","")))</f>
        <v/>
      </c>
      <c r="N2757" s="35" t="n">
        <f aca="false">IF(ISBLANK(B2757),"",IF( ISBLANK(K2757), , IF( ISBLANK(O2757), 1,) ))</f>
        <v>0</v>
      </c>
      <c r="O2757" s="44"/>
      <c r="P2757" s="37" t="str">
        <f aca="false">IF(ISBLANK(O2757),"a","b")</f>
        <v>a</v>
      </c>
      <c r="Q2757" s="34" t="str">
        <f aca="false">IF(ISBLANK(B2757),"",IF(P2757="b",O2757,IF(P2757="a","")))</f>
        <v/>
      </c>
      <c r="R2757" s="35" t="n">
        <f aca="false">IF(ISBLANK(B2757),"",IF( ISBLANK(O2757), , 1))</f>
        <v>0</v>
      </c>
      <c r="S2757" s="38" t="str">
        <f aca="true">IF(ISBLANK(B2757),"",IF( ISBLANK(K2757), "" , IF( ISBLANK(O2757), (TODAY()-K2757)/365, (O2757-K2757)/365)) )</f>
        <v/>
      </c>
      <c r="T2757" s="38" t="str">
        <f aca="false">IF(ISBLANK(B2757),"",IF( ISBLANK(K2757), "" , IF( ISBLANK(O2757), ($Z$41-K2757)/365, (O2757-K2757)/365)) )</f>
        <v/>
      </c>
      <c r="U2757" s="38" t="str">
        <f aca="true">IF(ISBLANK(B2757),"",IF( ISBLANK(O2757), "", (TODAY()-O2757)/365))</f>
        <v/>
      </c>
      <c r="V2757" s="38" t="str">
        <f aca="false">IF(ISBLANK(B2757),"",IF( ISBLANK(O2757), "", ($Z$41-O2757)/365))</f>
        <v/>
      </c>
    </row>
    <row r="2758" customFormat="false" ht="15" hidden="false" customHeight="false" outlineLevel="0" collapsed="false">
      <c r="A2758" s="1" t="n">
        <v>2762</v>
      </c>
      <c r="B2758" s="28" t="n">
        <v>1955</v>
      </c>
      <c r="C2758" s="28"/>
      <c r="J2758" s="4"/>
      <c r="K2758" s="46"/>
      <c r="L2758" s="34" t="str">
        <f aca="false">IF(ISBLANK(K2758),"a","b")</f>
        <v>a</v>
      </c>
      <c r="M2758" s="34" t="str">
        <f aca="false">IF(ISBLANK(B2758),"",IF(L2758="b",K2758,IF(L2758="a","")))</f>
        <v/>
      </c>
      <c r="N2758" s="35" t="n">
        <f aca="false">IF(ISBLANK(B2758),"",IF( ISBLANK(K2758), , IF( ISBLANK(O2758), 1,) ))</f>
        <v>0</v>
      </c>
      <c r="O2758" s="44"/>
      <c r="P2758" s="37" t="str">
        <f aca="false">IF(ISBLANK(O2758),"a","b")</f>
        <v>a</v>
      </c>
      <c r="Q2758" s="34" t="str">
        <f aca="false">IF(ISBLANK(B2758),"",IF(P2758="b",O2758,IF(P2758="a","")))</f>
        <v/>
      </c>
      <c r="R2758" s="35" t="n">
        <f aca="false">IF(ISBLANK(B2758),"",IF( ISBLANK(O2758), , 1))</f>
        <v>0</v>
      </c>
      <c r="S2758" s="38" t="str">
        <f aca="true">IF(ISBLANK(B2758),"",IF( ISBLANK(K2758), "" , IF( ISBLANK(O2758), (TODAY()-K2758)/365, (O2758-K2758)/365)) )</f>
        <v/>
      </c>
      <c r="T2758" s="38" t="str">
        <f aca="false">IF(ISBLANK(B2758),"",IF( ISBLANK(K2758), "" , IF( ISBLANK(O2758), ($Z$41-K2758)/365, (O2758-K2758)/365)) )</f>
        <v/>
      </c>
      <c r="U2758" s="38" t="str">
        <f aca="true">IF(ISBLANK(B2758),"",IF( ISBLANK(O2758), "", (TODAY()-O2758)/365))</f>
        <v/>
      </c>
      <c r="V2758" s="38" t="str">
        <f aca="false">IF(ISBLANK(B2758),"",IF( ISBLANK(O2758), "", ($Z$41-O2758)/365))</f>
        <v/>
      </c>
    </row>
    <row r="2759" customFormat="false" ht="15" hidden="false" customHeight="false" outlineLevel="0" collapsed="false">
      <c r="A2759" s="1" t="n">
        <v>2763</v>
      </c>
      <c r="B2759" s="28" t="n">
        <v>1956</v>
      </c>
      <c r="C2759" s="28"/>
      <c r="J2759" s="4"/>
      <c r="K2759" s="46"/>
      <c r="L2759" s="34" t="str">
        <f aca="false">IF(ISBLANK(K2759),"a","b")</f>
        <v>a</v>
      </c>
      <c r="M2759" s="34" t="str">
        <f aca="false">IF(ISBLANK(B2759),"",IF(L2759="b",K2759,IF(L2759="a","")))</f>
        <v/>
      </c>
      <c r="N2759" s="35" t="n">
        <f aca="false">IF(ISBLANK(B2759),"",IF( ISBLANK(K2759), , IF( ISBLANK(O2759), 1,) ))</f>
        <v>0</v>
      </c>
      <c r="O2759" s="44"/>
      <c r="P2759" s="37" t="str">
        <f aca="false">IF(ISBLANK(O2759),"a","b")</f>
        <v>a</v>
      </c>
      <c r="Q2759" s="34" t="str">
        <f aca="false">IF(ISBLANK(B2759),"",IF(P2759="b",O2759,IF(P2759="a","")))</f>
        <v/>
      </c>
      <c r="R2759" s="35" t="n">
        <f aca="false">IF(ISBLANK(B2759),"",IF( ISBLANK(O2759), , 1))</f>
        <v>0</v>
      </c>
      <c r="S2759" s="38" t="str">
        <f aca="true">IF(ISBLANK(B2759),"",IF( ISBLANK(K2759), "" , IF( ISBLANK(O2759), (TODAY()-K2759)/365, (O2759-K2759)/365)) )</f>
        <v/>
      </c>
      <c r="T2759" s="38" t="str">
        <f aca="false">IF(ISBLANK(B2759),"",IF( ISBLANK(K2759), "" , IF( ISBLANK(O2759), ($Z$41-K2759)/365, (O2759-K2759)/365)) )</f>
        <v/>
      </c>
      <c r="U2759" s="38" t="str">
        <f aca="true">IF(ISBLANK(B2759),"",IF( ISBLANK(O2759), "", (TODAY()-O2759)/365))</f>
        <v/>
      </c>
      <c r="V2759" s="38" t="str">
        <f aca="false">IF(ISBLANK(B2759),"",IF( ISBLANK(O2759), "", ($Z$41-O2759)/365))</f>
        <v/>
      </c>
    </row>
    <row r="2760" customFormat="false" ht="15" hidden="false" customHeight="false" outlineLevel="0" collapsed="false">
      <c r="A2760" s="1" t="n">
        <v>2764</v>
      </c>
      <c r="B2760" s="28" t="n">
        <v>1957</v>
      </c>
      <c r="C2760" s="28"/>
      <c r="J2760" s="4"/>
      <c r="K2760" s="46"/>
      <c r="L2760" s="34" t="str">
        <f aca="false">IF(ISBLANK(K2760),"a","b")</f>
        <v>a</v>
      </c>
      <c r="M2760" s="34" t="str">
        <f aca="false">IF(ISBLANK(B2760),"",IF(L2760="b",K2760,IF(L2760="a","")))</f>
        <v/>
      </c>
      <c r="N2760" s="35" t="n">
        <f aca="false">IF(ISBLANK(B2760),"",IF( ISBLANK(K2760), , IF( ISBLANK(O2760), 1,) ))</f>
        <v>0</v>
      </c>
      <c r="O2760" s="44"/>
      <c r="P2760" s="37" t="str">
        <f aca="false">IF(ISBLANK(O2760),"a","b")</f>
        <v>a</v>
      </c>
      <c r="Q2760" s="34" t="str">
        <f aca="false">IF(ISBLANK(B2760),"",IF(P2760="b",O2760,IF(P2760="a","")))</f>
        <v/>
      </c>
      <c r="R2760" s="35" t="n">
        <f aca="false">IF(ISBLANK(B2760),"",IF( ISBLANK(O2760), , 1))</f>
        <v>0</v>
      </c>
      <c r="S2760" s="38" t="str">
        <f aca="true">IF(ISBLANK(B2760),"",IF( ISBLANK(K2760), "" , IF( ISBLANK(O2760), (TODAY()-K2760)/365, (O2760-K2760)/365)) )</f>
        <v/>
      </c>
      <c r="T2760" s="38" t="str">
        <f aca="false">IF(ISBLANK(B2760),"",IF( ISBLANK(K2760), "" , IF( ISBLANK(O2760), ($Z$41-K2760)/365, (O2760-K2760)/365)) )</f>
        <v/>
      </c>
      <c r="U2760" s="38" t="str">
        <f aca="true">IF(ISBLANK(B2760),"",IF( ISBLANK(O2760), "", (TODAY()-O2760)/365))</f>
        <v/>
      </c>
      <c r="V2760" s="38" t="str">
        <f aca="false">IF(ISBLANK(B2760),"",IF( ISBLANK(O2760), "", ($Z$41-O2760)/365))</f>
        <v/>
      </c>
    </row>
    <row r="2761" customFormat="false" ht="15" hidden="false" customHeight="false" outlineLevel="0" collapsed="false">
      <c r="A2761" s="1" t="n">
        <v>2765</v>
      </c>
      <c r="B2761" s="28" t="n">
        <v>1958</v>
      </c>
      <c r="C2761" s="28"/>
      <c r="J2761" s="4"/>
      <c r="K2761" s="46"/>
      <c r="L2761" s="34" t="str">
        <f aca="false">IF(ISBLANK(K2761),"a","b")</f>
        <v>a</v>
      </c>
      <c r="M2761" s="34" t="str">
        <f aca="false">IF(ISBLANK(B2761),"",IF(L2761="b",K2761,IF(L2761="a","")))</f>
        <v/>
      </c>
      <c r="N2761" s="35" t="n">
        <f aca="false">IF(ISBLANK(B2761),"",IF( ISBLANK(K2761), , IF( ISBLANK(O2761), 1,) ))</f>
        <v>0</v>
      </c>
      <c r="O2761" s="44"/>
      <c r="P2761" s="37" t="str">
        <f aca="false">IF(ISBLANK(O2761),"a","b")</f>
        <v>a</v>
      </c>
      <c r="Q2761" s="34" t="str">
        <f aca="false">IF(ISBLANK(B2761),"",IF(P2761="b",O2761,IF(P2761="a","")))</f>
        <v/>
      </c>
      <c r="R2761" s="35" t="n">
        <f aca="false">IF(ISBLANK(B2761),"",IF( ISBLANK(O2761), , 1))</f>
        <v>0</v>
      </c>
      <c r="S2761" s="38" t="str">
        <f aca="true">IF(ISBLANK(B2761),"",IF( ISBLANK(K2761), "" , IF( ISBLANK(O2761), (TODAY()-K2761)/365, (O2761-K2761)/365)) )</f>
        <v/>
      </c>
      <c r="T2761" s="38" t="str">
        <f aca="false">IF(ISBLANK(B2761),"",IF( ISBLANK(K2761), "" , IF( ISBLANK(O2761), ($Z$41-K2761)/365, (O2761-K2761)/365)) )</f>
        <v/>
      </c>
      <c r="U2761" s="38" t="str">
        <f aca="true">IF(ISBLANK(B2761),"",IF( ISBLANK(O2761), "", (TODAY()-O2761)/365))</f>
        <v/>
      </c>
      <c r="V2761" s="38" t="str">
        <f aca="false">IF(ISBLANK(B2761),"",IF( ISBLANK(O2761), "", ($Z$41-O2761)/365))</f>
        <v/>
      </c>
    </row>
    <row r="2762" customFormat="false" ht="15" hidden="false" customHeight="false" outlineLevel="0" collapsed="false">
      <c r="A2762" s="1" t="n">
        <v>2766</v>
      </c>
      <c r="B2762" s="28" t="n">
        <v>1959</v>
      </c>
      <c r="C2762" s="28"/>
      <c r="J2762" s="4"/>
      <c r="K2762" s="46"/>
      <c r="L2762" s="34" t="str">
        <f aca="false">IF(ISBLANK(K2762),"a","b")</f>
        <v>a</v>
      </c>
      <c r="M2762" s="34" t="str">
        <f aca="false">IF(ISBLANK(B2762),"",IF(L2762="b",K2762,IF(L2762="a","")))</f>
        <v/>
      </c>
      <c r="N2762" s="35" t="n">
        <f aca="false">IF(ISBLANK(B2762),"",IF( ISBLANK(K2762), , IF( ISBLANK(O2762), 1,) ))</f>
        <v>0</v>
      </c>
      <c r="O2762" s="44"/>
      <c r="P2762" s="37" t="str">
        <f aca="false">IF(ISBLANK(O2762),"a","b")</f>
        <v>a</v>
      </c>
      <c r="Q2762" s="34" t="str">
        <f aca="false">IF(ISBLANK(B2762),"",IF(P2762="b",O2762,IF(P2762="a","")))</f>
        <v/>
      </c>
      <c r="R2762" s="35" t="n">
        <f aca="false">IF(ISBLANK(B2762),"",IF( ISBLANK(O2762), , 1))</f>
        <v>0</v>
      </c>
      <c r="S2762" s="38" t="str">
        <f aca="true">IF(ISBLANK(B2762),"",IF( ISBLANK(K2762), "" , IF( ISBLANK(O2762), (TODAY()-K2762)/365, (O2762-K2762)/365)) )</f>
        <v/>
      </c>
      <c r="T2762" s="38" t="str">
        <f aca="false">IF(ISBLANK(B2762),"",IF( ISBLANK(K2762), "" , IF( ISBLANK(O2762), ($Z$41-K2762)/365, (O2762-K2762)/365)) )</f>
        <v/>
      </c>
      <c r="U2762" s="38" t="str">
        <f aca="true">IF(ISBLANK(B2762),"",IF( ISBLANK(O2762), "", (TODAY()-O2762)/365))</f>
        <v/>
      </c>
      <c r="V2762" s="38" t="str">
        <f aca="false">IF(ISBLANK(B2762),"",IF( ISBLANK(O2762), "", ($Z$41-O2762)/365))</f>
        <v/>
      </c>
    </row>
    <row r="2763" customFormat="false" ht="15" hidden="false" customHeight="false" outlineLevel="0" collapsed="false">
      <c r="A2763" s="1" t="n">
        <v>2767</v>
      </c>
      <c r="B2763" s="28" t="n">
        <v>1960</v>
      </c>
      <c r="C2763" s="28"/>
      <c r="J2763" s="4"/>
      <c r="K2763" s="46"/>
      <c r="L2763" s="34" t="str">
        <f aca="false">IF(ISBLANK(K2763),"a","b")</f>
        <v>a</v>
      </c>
      <c r="M2763" s="34" t="str">
        <f aca="false">IF(ISBLANK(B2763),"",IF(L2763="b",K2763,IF(L2763="a","")))</f>
        <v/>
      </c>
      <c r="N2763" s="35" t="n">
        <f aca="false">IF(ISBLANK(B2763),"",IF( ISBLANK(K2763), , IF( ISBLANK(O2763), 1,) ))</f>
        <v>0</v>
      </c>
      <c r="O2763" s="44"/>
      <c r="P2763" s="37" t="str">
        <f aca="false">IF(ISBLANK(O2763),"a","b")</f>
        <v>a</v>
      </c>
      <c r="Q2763" s="34" t="str">
        <f aca="false">IF(ISBLANK(B2763),"",IF(P2763="b",O2763,IF(P2763="a","")))</f>
        <v/>
      </c>
      <c r="R2763" s="35" t="n">
        <f aca="false">IF(ISBLANK(B2763),"",IF( ISBLANK(O2763), , 1))</f>
        <v>0</v>
      </c>
      <c r="S2763" s="38" t="str">
        <f aca="true">IF(ISBLANK(B2763),"",IF( ISBLANK(K2763), "" , IF( ISBLANK(O2763), (TODAY()-K2763)/365, (O2763-K2763)/365)) )</f>
        <v/>
      </c>
      <c r="T2763" s="38" t="str">
        <f aca="false">IF(ISBLANK(B2763),"",IF( ISBLANK(K2763), "" , IF( ISBLANK(O2763), ($Z$41-K2763)/365, (O2763-K2763)/365)) )</f>
        <v/>
      </c>
      <c r="U2763" s="38" t="str">
        <f aca="true">IF(ISBLANK(B2763),"",IF( ISBLANK(O2763), "", (TODAY()-O2763)/365))</f>
        <v/>
      </c>
      <c r="V2763" s="38" t="str">
        <f aca="false">IF(ISBLANK(B2763),"",IF( ISBLANK(O2763), "", ($Z$41-O2763)/365))</f>
        <v/>
      </c>
    </row>
    <row r="2764" customFormat="false" ht="15" hidden="false" customHeight="false" outlineLevel="0" collapsed="false">
      <c r="A2764" s="1" t="n">
        <v>2768</v>
      </c>
      <c r="B2764" s="28" t="n">
        <v>1961</v>
      </c>
      <c r="C2764" s="28"/>
      <c r="J2764" s="4"/>
      <c r="K2764" s="46"/>
      <c r="L2764" s="34" t="str">
        <f aca="false">IF(ISBLANK(K2764),"a","b")</f>
        <v>a</v>
      </c>
      <c r="M2764" s="34" t="str">
        <f aca="false">IF(ISBLANK(B2764),"",IF(L2764="b",K2764,IF(L2764="a","")))</f>
        <v/>
      </c>
      <c r="N2764" s="35" t="n">
        <f aca="false">IF(ISBLANK(B2764),"",IF( ISBLANK(K2764), , IF( ISBLANK(O2764), 1,) ))</f>
        <v>0</v>
      </c>
      <c r="O2764" s="44"/>
      <c r="P2764" s="37" t="str">
        <f aca="false">IF(ISBLANK(O2764),"a","b")</f>
        <v>a</v>
      </c>
      <c r="Q2764" s="34" t="str">
        <f aca="false">IF(ISBLANK(B2764),"",IF(P2764="b",O2764,IF(P2764="a","")))</f>
        <v/>
      </c>
      <c r="R2764" s="35" t="n">
        <f aca="false">IF(ISBLANK(B2764),"",IF( ISBLANK(O2764), , 1))</f>
        <v>0</v>
      </c>
      <c r="S2764" s="38" t="str">
        <f aca="true">IF(ISBLANK(B2764),"",IF( ISBLANK(K2764), "" , IF( ISBLANK(O2764), (TODAY()-K2764)/365, (O2764-K2764)/365)) )</f>
        <v/>
      </c>
      <c r="T2764" s="38" t="str">
        <f aca="false">IF(ISBLANK(B2764),"",IF( ISBLANK(K2764), "" , IF( ISBLANK(O2764), ($Z$41-K2764)/365, (O2764-K2764)/365)) )</f>
        <v/>
      </c>
      <c r="U2764" s="38" t="str">
        <f aca="true">IF(ISBLANK(B2764),"",IF( ISBLANK(O2764), "", (TODAY()-O2764)/365))</f>
        <v/>
      </c>
      <c r="V2764" s="38" t="str">
        <f aca="false">IF(ISBLANK(B2764),"",IF( ISBLANK(O2764), "", ($Z$41-O2764)/365))</f>
        <v/>
      </c>
    </row>
    <row r="2765" customFormat="false" ht="15" hidden="false" customHeight="false" outlineLevel="0" collapsed="false">
      <c r="A2765" s="1" t="n">
        <v>2769</v>
      </c>
      <c r="B2765" s="28" t="n">
        <v>1962</v>
      </c>
      <c r="C2765" s="28"/>
      <c r="J2765" s="4"/>
      <c r="K2765" s="46"/>
      <c r="L2765" s="34" t="str">
        <f aca="false">IF(ISBLANK(K2765),"a","b")</f>
        <v>a</v>
      </c>
      <c r="M2765" s="34" t="str">
        <f aca="false">IF(ISBLANK(B2765),"",IF(L2765="b",K2765,IF(L2765="a","")))</f>
        <v/>
      </c>
      <c r="N2765" s="35" t="n">
        <f aca="false">IF(ISBLANK(B2765),"",IF( ISBLANK(K2765), , IF( ISBLANK(O2765), 1,) ))</f>
        <v>0</v>
      </c>
      <c r="O2765" s="44"/>
      <c r="P2765" s="37" t="str">
        <f aca="false">IF(ISBLANK(O2765),"a","b")</f>
        <v>a</v>
      </c>
      <c r="Q2765" s="34" t="str">
        <f aca="false">IF(ISBLANK(B2765),"",IF(P2765="b",O2765,IF(P2765="a","")))</f>
        <v/>
      </c>
      <c r="R2765" s="35" t="n">
        <f aca="false">IF(ISBLANK(B2765),"",IF( ISBLANK(O2765), , 1))</f>
        <v>0</v>
      </c>
      <c r="S2765" s="38" t="str">
        <f aca="true">IF(ISBLANK(B2765),"",IF( ISBLANK(K2765), "" , IF( ISBLANK(O2765), (TODAY()-K2765)/365, (O2765-K2765)/365)) )</f>
        <v/>
      </c>
      <c r="T2765" s="38" t="str">
        <f aca="false">IF(ISBLANK(B2765),"",IF( ISBLANK(K2765), "" , IF( ISBLANK(O2765), ($Z$41-K2765)/365, (O2765-K2765)/365)) )</f>
        <v/>
      </c>
      <c r="U2765" s="38" t="str">
        <f aca="true">IF(ISBLANK(B2765),"",IF( ISBLANK(O2765), "", (TODAY()-O2765)/365))</f>
        <v/>
      </c>
      <c r="V2765" s="38" t="str">
        <f aca="false">IF(ISBLANK(B2765),"",IF( ISBLANK(O2765), "", ($Z$41-O2765)/365))</f>
        <v/>
      </c>
    </row>
    <row r="2766" customFormat="false" ht="15" hidden="false" customHeight="false" outlineLevel="0" collapsed="false">
      <c r="A2766" s="1" t="n">
        <v>2770</v>
      </c>
      <c r="B2766" s="28" t="n">
        <v>1963</v>
      </c>
      <c r="C2766" s="28"/>
      <c r="J2766" s="4"/>
      <c r="K2766" s="46"/>
      <c r="L2766" s="34" t="str">
        <f aca="false">IF(ISBLANK(K2766),"a","b")</f>
        <v>a</v>
      </c>
      <c r="M2766" s="34" t="str">
        <f aca="false">IF(ISBLANK(B2766),"",IF(L2766="b",K2766,IF(L2766="a","")))</f>
        <v/>
      </c>
      <c r="N2766" s="35" t="n">
        <f aca="false">IF(ISBLANK(B2766),"",IF( ISBLANK(K2766), , IF( ISBLANK(O2766), 1,) ))</f>
        <v>0</v>
      </c>
      <c r="O2766" s="44"/>
      <c r="P2766" s="37" t="str">
        <f aca="false">IF(ISBLANK(O2766),"a","b")</f>
        <v>a</v>
      </c>
      <c r="Q2766" s="34" t="str">
        <f aca="false">IF(ISBLANK(B2766),"",IF(P2766="b",O2766,IF(P2766="a","")))</f>
        <v/>
      </c>
      <c r="R2766" s="35" t="n">
        <f aca="false">IF(ISBLANK(B2766),"",IF( ISBLANK(O2766), , 1))</f>
        <v>0</v>
      </c>
      <c r="S2766" s="38" t="str">
        <f aca="true">IF(ISBLANK(B2766),"",IF( ISBLANK(K2766), "" , IF( ISBLANK(O2766), (TODAY()-K2766)/365, (O2766-K2766)/365)) )</f>
        <v/>
      </c>
      <c r="T2766" s="38" t="str">
        <f aca="false">IF(ISBLANK(B2766),"",IF( ISBLANK(K2766), "" , IF( ISBLANK(O2766), ($Z$41-K2766)/365, (O2766-K2766)/365)) )</f>
        <v/>
      </c>
      <c r="U2766" s="38" t="str">
        <f aca="true">IF(ISBLANK(B2766),"",IF( ISBLANK(O2766), "", (TODAY()-O2766)/365))</f>
        <v/>
      </c>
      <c r="V2766" s="38" t="str">
        <f aca="false">IF(ISBLANK(B2766),"",IF( ISBLANK(O2766), "", ($Z$41-O2766)/365))</f>
        <v/>
      </c>
    </row>
    <row r="2767" customFormat="false" ht="15" hidden="false" customHeight="false" outlineLevel="0" collapsed="false">
      <c r="A2767" s="1" t="n">
        <v>2771</v>
      </c>
      <c r="B2767" s="28" t="n">
        <v>1964</v>
      </c>
      <c r="C2767" s="28"/>
      <c r="J2767" s="4"/>
      <c r="K2767" s="46"/>
      <c r="L2767" s="34" t="str">
        <f aca="false">IF(ISBLANK(K2767),"a","b")</f>
        <v>a</v>
      </c>
      <c r="M2767" s="34" t="str">
        <f aca="false">IF(ISBLANK(B2767),"",IF(L2767="b",K2767,IF(L2767="a","")))</f>
        <v/>
      </c>
      <c r="N2767" s="35" t="n">
        <f aca="false">IF(ISBLANK(B2767),"",IF( ISBLANK(K2767), , IF( ISBLANK(O2767), 1,) ))</f>
        <v>0</v>
      </c>
      <c r="O2767" s="44"/>
      <c r="P2767" s="37" t="str">
        <f aca="false">IF(ISBLANK(O2767),"a","b")</f>
        <v>a</v>
      </c>
      <c r="Q2767" s="34" t="str">
        <f aca="false">IF(ISBLANK(B2767),"",IF(P2767="b",O2767,IF(P2767="a","")))</f>
        <v/>
      </c>
      <c r="R2767" s="35" t="n">
        <f aca="false">IF(ISBLANK(B2767),"",IF( ISBLANK(O2767), , 1))</f>
        <v>0</v>
      </c>
      <c r="S2767" s="38" t="str">
        <f aca="true">IF(ISBLANK(B2767),"",IF( ISBLANK(K2767), "" , IF( ISBLANK(O2767), (TODAY()-K2767)/365, (O2767-K2767)/365)) )</f>
        <v/>
      </c>
      <c r="T2767" s="38" t="str">
        <f aca="false">IF(ISBLANK(B2767),"",IF( ISBLANK(K2767), "" , IF( ISBLANK(O2767), ($Z$41-K2767)/365, (O2767-K2767)/365)) )</f>
        <v/>
      </c>
      <c r="U2767" s="38" t="str">
        <f aca="true">IF(ISBLANK(B2767),"",IF( ISBLANK(O2767), "", (TODAY()-O2767)/365))</f>
        <v/>
      </c>
      <c r="V2767" s="38" t="str">
        <f aca="false">IF(ISBLANK(B2767),"",IF( ISBLANK(O2767), "", ($Z$41-O2767)/365))</f>
        <v/>
      </c>
    </row>
    <row r="2768" customFormat="false" ht="15" hidden="false" customHeight="false" outlineLevel="0" collapsed="false">
      <c r="A2768" s="1" t="n">
        <v>2772</v>
      </c>
      <c r="B2768" s="28" t="n">
        <v>1965</v>
      </c>
      <c r="C2768" s="28"/>
      <c r="J2768" s="4"/>
      <c r="K2768" s="46"/>
      <c r="L2768" s="34" t="str">
        <f aca="false">IF(ISBLANK(K2768),"a","b")</f>
        <v>a</v>
      </c>
      <c r="M2768" s="34" t="str">
        <f aca="false">IF(ISBLANK(B2768),"",IF(L2768="b",K2768,IF(L2768="a","")))</f>
        <v/>
      </c>
      <c r="N2768" s="35" t="n">
        <f aca="false">IF(ISBLANK(B2768),"",IF( ISBLANK(K2768), , IF( ISBLANK(O2768), 1,) ))</f>
        <v>0</v>
      </c>
      <c r="O2768" s="44"/>
      <c r="P2768" s="37" t="str">
        <f aca="false">IF(ISBLANK(O2768),"a","b")</f>
        <v>a</v>
      </c>
      <c r="Q2768" s="34" t="str">
        <f aca="false">IF(ISBLANK(B2768),"",IF(P2768="b",O2768,IF(P2768="a","")))</f>
        <v/>
      </c>
      <c r="R2768" s="35" t="n">
        <f aca="false">IF(ISBLANK(B2768),"",IF( ISBLANK(O2768), , 1))</f>
        <v>0</v>
      </c>
      <c r="S2768" s="38" t="str">
        <f aca="true">IF(ISBLANK(B2768),"",IF( ISBLANK(K2768), "" , IF( ISBLANK(O2768), (TODAY()-K2768)/365, (O2768-K2768)/365)) )</f>
        <v/>
      </c>
      <c r="T2768" s="38" t="str">
        <f aca="false">IF(ISBLANK(B2768),"",IF( ISBLANK(K2768), "" , IF( ISBLANK(O2768), ($Z$41-K2768)/365, (O2768-K2768)/365)) )</f>
        <v/>
      </c>
      <c r="U2768" s="38" t="str">
        <f aca="true">IF(ISBLANK(B2768),"",IF( ISBLANK(O2768), "", (TODAY()-O2768)/365))</f>
        <v/>
      </c>
      <c r="V2768" s="38" t="str">
        <f aca="false">IF(ISBLANK(B2768),"",IF( ISBLANK(O2768), "", ($Z$41-O2768)/365))</f>
        <v/>
      </c>
    </row>
    <row r="2769" customFormat="false" ht="15" hidden="false" customHeight="false" outlineLevel="0" collapsed="false">
      <c r="A2769" s="1" t="n">
        <v>2773</v>
      </c>
      <c r="B2769" s="28" t="n">
        <v>1966</v>
      </c>
      <c r="C2769" s="28"/>
      <c r="J2769" s="4"/>
      <c r="K2769" s="46"/>
      <c r="L2769" s="34" t="str">
        <f aca="false">IF(ISBLANK(K2769),"a","b")</f>
        <v>a</v>
      </c>
      <c r="M2769" s="34" t="str">
        <f aca="false">IF(ISBLANK(B2769),"",IF(L2769="b",K2769,IF(L2769="a","")))</f>
        <v/>
      </c>
      <c r="N2769" s="35" t="n">
        <f aca="false">IF(ISBLANK(B2769),"",IF( ISBLANK(K2769), , IF( ISBLANK(O2769), 1,) ))</f>
        <v>0</v>
      </c>
      <c r="O2769" s="44"/>
      <c r="P2769" s="37" t="str">
        <f aca="false">IF(ISBLANK(O2769),"a","b")</f>
        <v>a</v>
      </c>
      <c r="Q2769" s="34" t="str">
        <f aca="false">IF(ISBLANK(B2769),"",IF(P2769="b",O2769,IF(P2769="a","")))</f>
        <v/>
      </c>
      <c r="R2769" s="35" t="n">
        <f aca="false">IF(ISBLANK(B2769),"",IF( ISBLANK(O2769), , 1))</f>
        <v>0</v>
      </c>
      <c r="S2769" s="38" t="str">
        <f aca="true">IF(ISBLANK(B2769),"",IF( ISBLANK(K2769), "" , IF( ISBLANK(O2769), (TODAY()-K2769)/365, (O2769-K2769)/365)) )</f>
        <v/>
      </c>
      <c r="T2769" s="38" t="str">
        <f aca="false">IF(ISBLANK(B2769),"",IF( ISBLANK(K2769), "" , IF( ISBLANK(O2769), ($Z$41-K2769)/365, (O2769-K2769)/365)) )</f>
        <v/>
      </c>
      <c r="U2769" s="38" t="str">
        <f aca="true">IF(ISBLANK(B2769),"",IF( ISBLANK(O2769), "", (TODAY()-O2769)/365))</f>
        <v/>
      </c>
      <c r="V2769" s="38" t="str">
        <f aca="false">IF(ISBLANK(B2769),"",IF( ISBLANK(O2769), "", ($Z$41-O2769)/365))</f>
        <v/>
      </c>
    </row>
    <row r="2770" customFormat="false" ht="15" hidden="false" customHeight="false" outlineLevel="0" collapsed="false">
      <c r="A2770" s="1" t="n">
        <v>2774</v>
      </c>
      <c r="B2770" s="28" t="n">
        <v>1967</v>
      </c>
      <c r="C2770" s="28"/>
      <c r="J2770" s="4"/>
      <c r="K2770" s="46"/>
      <c r="L2770" s="34" t="str">
        <f aca="false">IF(ISBLANK(K2770),"a","b")</f>
        <v>a</v>
      </c>
      <c r="M2770" s="34" t="str">
        <f aca="false">IF(ISBLANK(B2770),"",IF(L2770="b",K2770,IF(L2770="a","")))</f>
        <v/>
      </c>
      <c r="N2770" s="35" t="n">
        <f aca="false">IF(ISBLANK(B2770),"",IF( ISBLANK(K2770), , IF( ISBLANK(O2770), 1,) ))</f>
        <v>0</v>
      </c>
      <c r="O2770" s="44"/>
      <c r="P2770" s="37" t="str">
        <f aca="false">IF(ISBLANK(O2770),"a","b")</f>
        <v>a</v>
      </c>
      <c r="Q2770" s="34" t="str">
        <f aca="false">IF(ISBLANK(B2770),"",IF(P2770="b",O2770,IF(P2770="a","")))</f>
        <v/>
      </c>
      <c r="R2770" s="35" t="n">
        <f aca="false">IF(ISBLANK(B2770),"",IF( ISBLANK(O2770), , 1))</f>
        <v>0</v>
      </c>
      <c r="S2770" s="38" t="str">
        <f aca="true">IF(ISBLANK(B2770),"",IF( ISBLANK(K2770), "" , IF( ISBLANK(O2770), (TODAY()-K2770)/365, (O2770-K2770)/365)) )</f>
        <v/>
      </c>
      <c r="T2770" s="38" t="str">
        <f aca="false">IF(ISBLANK(B2770),"",IF( ISBLANK(K2770), "" , IF( ISBLANK(O2770), ($Z$41-K2770)/365, (O2770-K2770)/365)) )</f>
        <v/>
      </c>
      <c r="U2770" s="38" t="str">
        <f aca="true">IF(ISBLANK(B2770),"",IF( ISBLANK(O2770), "", (TODAY()-O2770)/365))</f>
        <v/>
      </c>
      <c r="V2770" s="38" t="str">
        <f aca="false">IF(ISBLANK(B2770),"",IF( ISBLANK(O2770), "", ($Z$41-O2770)/365))</f>
        <v/>
      </c>
    </row>
    <row r="2771" customFormat="false" ht="15" hidden="false" customHeight="false" outlineLevel="0" collapsed="false">
      <c r="A2771" s="1" t="n">
        <v>2775</v>
      </c>
      <c r="B2771" s="28" t="n">
        <v>1968</v>
      </c>
      <c r="C2771" s="28"/>
      <c r="J2771" s="4"/>
      <c r="K2771" s="46"/>
      <c r="L2771" s="34" t="str">
        <f aca="false">IF(ISBLANK(K2771),"a","b")</f>
        <v>a</v>
      </c>
      <c r="M2771" s="34" t="str">
        <f aca="false">IF(ISBLANK(B2771),"",IF(L2771="b",K2771,IF(L2771="a","")))</f>
        <v/>
      </c>
      <c r="N2771" s="35" t="n">
        <f aca="false">IF(ISBLANK(B2771),"",IF( ISBLANK(K2771), , IF( ISBLANK(O2771), 1,) ))</f>
        <v>0</v>
      </c>
      <c r="O2771" s="44"/>
      <c r="P2771" s="37" t="str">
        <f aca="false">IF(ISBLANK(O2771),"a","b")</f>
        <v>a</v>
      </c>
      <c r="Q2771" s="34" t="str">
        <f aca="false">IF(ISBLANK(B2771),"",IF(P2771="b",O2771,IF(P2771="a","")))</f>
        <v/>
      </c>
      <c r="R2771" s="35" t="n">
        <f aca="false">IF(ISBLANK(B2771),"",IF( ISBLANK(O2771), , 1))</f>
        <v>0</v>
      </c>
      <c r="S2771" s="38" t="str">
        <f aca="true">IF(ISBLANK(B2771),"",IF( ISBLANK(K2771), "" , IF( ISBLANK(O2771), (TODAY()-K2771)/365, (O2771-K2771)/365)) )</f>
        <v/>
      </c>
      <c r="T2771" s="38" t="str">
        <f aca="false">IF(ISBLANK(B2771),"",IF( ISBLANK(K2771), "" , IF( ISBLANK(O2771), ($Z$41-K2771)/365, (O2771-K2771)/365)) )</f>
        <v/>
      </c>
      <c r="U2771" s="38" t="str">
        <f aca="true">IF(ISBLANK(B2771),"",IF( ISBLANK(O2771), "", (TODAY()-O2771)/365))</f>
        <v/>
      </c>
      <c r="V2771" s="38" t="str">
        <f aca="false">IF(ISBLANK(B2771),"",IF( ISBLANK(O2771), "", ($Z$41-O2771)/365))</f>
        <v/>
      </c>
    </row>
    <row r="2772" customFormat="false" ht="15" hidden="false" customHeight="false" outlineLevel="0" collapsed="false">
      <c r="A2772" s="1" t="n">
        <v>2776</v>
      </c>
      <c r="B2772" s="28" t="n">
        <v>1969</v>
      </c>
      <c r="C2772" s="28"/>
      <c r="J2772" s="4"/>
      <c r="K2772" s="46"/>
      <c r="L2772" s="34" t="str">
        <f aca="false">IF(ISBLANK(K2772),"a","b")</f>
        <v>a</v>
      </c>
      <c r="M2772" s="34" t="str">
        <f aca="false">IF(ISBLANK(B2772),"",IF(L2772="b",K2772,IF(L2772="a","")))</f>
        <v/>
      </c>
      <c r="N2772" s="35" t="n">
        <f aca="false">IF(ISBLANK(B2772),"",IF( ISBLANK(K2772), , IF( ISBLANK(O2772), 1,) ))</f>
        <v>0</v>
      </c>
      <c r="O2772" s="44"/>
      <c r="P2772" s="37" t="str">
        <f aca="false">IF(ISBLANK(O2772),"a","b")</f>
        <v>a</v>
      </c>
      <c r="Q2772" s="34" t="str">
        <f aca="false">IF(ISBLANK(B2772),"",IF(P2772="b",O2772,IF(P2772="a","")))</f>
        <v/>
      </c>
      <c r="R2772" s="35" t="n">
        <f aca="false">IF(ISBLANK(B2772),"",IF( ISBLANK(O2772), , 1))</f>
        <v>0</v>
      </c>
      <c r="S2772" s="38" t="str">
        <f aca="true">IF(ISBLANK(B2772),"",IF( ISBLANK(K2772), "" , IF( ISBLANK(O2772), (TODAY()-K2772)/365, (O2772-K2772)/365)) )</f>
        <v/>
      </c>
      <c r="T2772" s="38" t="str">
        <f aca="false">IF(ISBLANK(B2772),"",IF( ISBLANK(K2772), "" , IF( ISBLANK(O2772), ($Z$41-K2772)/365, (O2772-K2772)/365)) )</f>
        <v/>
      </c>
      <c r="U2772" s="38" t="str">
        <f aca="true">IF(ISBLANK(B2772),"",IF( ISBLANK(O2772), "", (TODAY()-O2772)/365))</f>
        <v/>
      </c>
      <c r="V2772" s="38" t="str">
        <f aca="false">IF(ISBLANK(B2772),"",IF( ISBLANK(O2772), "", ($Z$41-O2772)/365))</f>
        <v/>
      </c>
    </row>
    <row r="2773" customFormat="false" ht="15" hidden="false" customHeight="false" outlineLevel="0" collapsed="false">
      <c r="A2773" s="1" t="n">
        <v>2777</v>
      </c>
      <c r="B2773" s="28" t="n">
        <v>1970</v>
      </c>
      <c r="C2773" s="28"/>
      <c r="J2773" s="4"/>
      <c r="K2773" s="46"/>
      <c r="L2773" s="34" t="str">
        <f aca="false">IF(ISBLANK(K2773),"a","b")</f>
        <v>a</v>
      </c>
      <c r="M2773" s="34" t="str">
        <f aca="false">IF(ISBLANK(B2773),"",IF(L2773="b",K2773,IF(L2773="a","")))</f>
        <v/>
      </c>
      <c r="N2773" s="35" t="n">
        <f aca="false">IF(ISBLANK(B2773),"",IF( ISBLANK(K2773), , IF( ISBLANK(O2773), 1,) ))</f>
        <v>0</v>
      </c>
      <c r="O2773" s="44"/>
      <c r="P2773" s="37" t="str">
        <f aca="false">IF(ISBLANK(O2773),"a","b")</f>
        <v>a</v>
      </c>
      <c r="Q2773" s="34" t="str">
        <f aca="false">IF(ISBLANK(B2773),"",IF(P2773="b",O2773,IF(P2773="a","")))</f>
        <v/>
      </c>
      <c r="R2773" s="35" t="n">
        <f aca="false">IF(ISBLANK(B2773),"",IF( ISBLANK(O2773), , 1))</f>
        <v>0</v>
      </c>
      <c r="S2773" s="38" t="str">
        <f aca="true">IF(ISBLANK(B2773),"",IF( ISBLANK(K2773), "" , IF( ISBLANK(O2773), (TODAY()-K2773)/365, (O2773-K2773)/365)) )</f>
        <v/>
      </c>
      <c r="T2773" s="38" t="str">
        <f aca="false">IF(ISBLANK(B2773),"",IF( ISBLANK(K2773), "" , IF( ISBLANK(O2773), ($Z$41-K2773)/365, (O2773-K2773)/365)) )</f>
        <v/>
      </c>
      <c r="U2773" s="38" t="str">
        <f aca="true">IF(ISBLANK(B2773),"",IF( ISBLANK(O2773), "", (TODAY()-O2773)/365))</f>
        <v/>
      </c>
      <c r="V2773" s="38" t="str">
        <f aca="false">IF(ISBLANK(B2773),"",IF( ISBLANK(O2773), "", ($Z$41-O2773)/365))</f>
        <v/>
      </c>
    </row>
    <row r="2774" customFormat="false" ht="15" hidden="false" customHeight="false" outlineLevel="0" collapsed="false">
      <c r="A2774" s="1" t="n">
        <v>2778</v>
      </c>
      <c r="B2774" s="28" t="n">
        <v>1971</v>
      </c>
      <c r="C2774" s="28"/>
      <c r="J2774" s="4"/>
      <c r="K2774" s="46"/>
      <c r="L2774" s="34" t="str">
        <f aca="false">IF(ISBLANK(K2774),"a","b")</f>
        <v>a</v>
      </c>
      <c r="M2774" s="34" t="str">
        <f aca="false">IF(ISBLANK(B2774),"",IF(L2774="b",K2774,IF(L2774="a","")))</f>
        <v/>
      </c>
      <c r="N2774" s="35" t="n">
        <f aca="false">IF(ISBLANK(B2774),"",IF( ISBLANK(K2774), , IF( ISBLANK(O2774), 1,) ))</f>
        <v>0</v>
      </c>
      <c r="O2774" s="44"/>
      <c r="P2774" s="37" t="str">
        <f aca="false">IF(ISBLANK(O2774),"a","b")</f>
        <v>a</v>
      </c>
      <c r="Q2774" s="34" t="str">
        <f aca="false">IF(ISBLANK(B2774),"",IF(P2774="b",O2774,IF(P2774="a","")))</f>
        <v/>
      </c>
      <c r="R2774" s="35" t="n">
        <f aca="false">IF(ISBLANK(B2774),"",IF( ISBLANK(O2774), , 1))</f>
        <v>0</v>
      </c>
      <c r="S2774" s="38" t="str">
        <f aca="true">IF(ISBLANK(B2774),"",IF( ISBLANK(K2774), "" , IF( ISBLANK(O2774), (TODAY()-K2774)/365, (O2774-K2774)/365)) )</f>
        <v/>
      </c>
      <c r="T2774" s="38" t="str">
        <f aca="false">IF(ISBLANK(B2774),"",IF( ISBLANK(K2774), "" , IF( ISBLANK(O2774), ($Z$41-K2774)/365, (O2774-K2774)/365)) )</f>
        <v/>
      </c>
      <c r="U2774" s="38" t="str">
        <f aca="true">IF(ISBLANK(B2774),"",IF( ISBLANK(O2774), "", (TODAY()-O2774)/365))</f>
        <v/>
      </c>
      <c r="V2774" s="38" t="str">
        <f aca="false">IF(ISBLANK(B2774),"",IF( ISBLANK(O2774), "", ($Z$41-O2774)/365))</f>
        <v/>
      </c>
    </row>
    <row r="2775" customFormat="false" ht="15" hidden="false" customHeight="false" outlineLevel="0" collapsed="false">
      <c r="A2775" s="1" t="n">
        <v>2779</v>
      </c>
      <c r="B2775" s="28" t="n">
        <v>1972</v>
      </c>
      <c r="C2775" s="28"/>
      <c r="J2775" s="4"/>
      <c r="K2775" s="46"/>
      <c r="L2775" s="34" t="str">
        <f aca="false">IF(ISBLANK(K2775),"a","b")</f>
        <v>a</v>
      </c>
      <c r="M2775" s="34" t="str">
        <f aca="false">IF(ISBLANK(B2775),"",IF(L2775="b",K2775,IF(L2775="a","")))</f>
        <v/>
      </c>
      <c r="N2775" s="35" t="n">
        <f aca="false">IF(ISBLANK(B2775),"",IF( ISBLANK(K2775), , IF( ISBLANK(O2775), 1,) ))</f>
        <v>0</v>
      </c>
      <c r="O2775" s="44"/>
      <c r="P2775" s="37" t="str">
        <f aca="false">IF(ISBLANK(O2775),"a","b")</f>
        <v>a</v>
      </c>
      <c r="Q2775" s="34" t="str">
        <f aca="false">IF(ISBLANK(B2775),"",IF(P2775="b",O2775,IF(P2775="a","")))</f>
        <v/>
      </c>
      <c r="R2775" s="35" t="n">
        <f aca="false">IF(ISBLANK(B2775),"",IF( ISBLANK(O2775), , 1))</f>
        <v>0</v>
      </c>
      <c r="S2775" s="38" t="str">
        <f aca="true">IF(ISBLANK(B2775),"",IF( ISBLANK(K2775), "" , IF( ISBLANK(O2775), (TODAY()-K2775)/365, (O2775-K2775)/365)) )</f>
        <v/>
      </c>
      <c r="T2775" s="38" t="str">
        <f aca="false">IF(ISBLANK(B2775),"",IF( ISBLANK(K2775), "" , IF( ISBLANK(O2775), ($Z$41-K2775)/365, (O2775-K2775)/365)) )</f>
        <v/>
      </c>
      <c r="U2775" s="38" t="str">
        <f aca="true">IF(ISBLANK(B2775),"",IF( ISBLANK(O2775), "", (TODAY()-O2775)/365))</f>
        <v/>
      </c>
      <c r="V2775" s="38" t="str">
        <f aca="false">IF(ISBLANK(B2775),"",IF( ISBLANK(O2775), "", ($Z$41-O2775)/365))</f>
        <v/>
      </c>
    </row>
    <row r="2776" customFormat="false" ht="15" hidden="false" customHeight="false" outlineLevel="0" collapsed="false">
      <c r="A2776" s="1" t="n">
        <v>2780</v>
      </c>
      <c r="B2776" s="28" t="n">
        <v>1973</v>
      </c>
      <c r="C2776" s="28"/>
      <c r="J2776" s="4"/>
      <c r="K2776" s="46"/>
      <c r="L2776" s="34" t="str">
        <f aca="false">IF(ISBLANK(K2776),"a","b")</f>
        <v>a</v>
      </c>
      <c r="M2776" s="34" t="str">
        <f aca="false">IF(ISBLANK(B2776),"",IF(L2776="b",K2776,IF(L2776="a","")))</f>
        <v/>
      </c>
      <c r="N2776" s="35" t="n">
        <f aca="false">IF(ISBLANK(B2776),"",IF( ISBLANK(K2776), , IF( ISBLANK(O2776), 1,) ))</f>
        <v>0</v>
      </c>
      <c r="O2776" s="44"/>
      <c r="P2776" s="37" t="str">
        <f aca="false">IF(ISBLANK(O2776),"a","b")</f>
        <v>a</v>
      </c>
      <c r="Q2776" s="34" t="str">
        <f aca="false">IF(ISBLANK(B2776),"",IF(P2776="b",O2776,IF(P2776="a","")))</f>
        <v/>
      </c>
      <c r="R2776" s="35" t="n">
        <f aca="false">IF(ISBLANK(B2776),"",IF( ISBLANK(O2776), , 1))</f>
        <v>0</v>
      </c>
      <c r="S2776" s="38" t="str">
        <f aca="true">IF(ISBLANK(B2776),"",IF( ISBLANK(K2776), "" , IF( ISBLANK(O2776), (TODAY()-K2776)/365, (O2776-K2776)/365)) )</f>
        <v/>
      </c>
      <c r="T2776" s="38" t="str">
        <f aca="false">IF(ISBLANK(B2776),"",IF( ISBLANK(K2776), "" , IF( ISBLANK(O2776), ($Z$41-K2776)/365, (O2776-K2776)/365)) )</f>
        <v/>
      </c>
      <c r="U2776" s="38" t="str">
        <f aca="true">IF(ISBLANK(B2776),"",IF( ISBLANK(O2776), "", (TODAY()-O2776)/365))</f>
        <v/>
      </c>
      <c r="V2776" s="38" t="str">
        <f aca="false">IF(ISBLANK(B2776),"",IF( ISBLANK(O2776), "", ($Z$41-O2776)/365))</f>
        <v/>
      </c>
    </row>
    <row r="2777" customFormat="false" ht="15" hidden="false" customHeight="false" outlineLevel="0" collapsed="false">
      <c r="A2777" s="1" t="n">
        <v>2781</v>
      </c>
      <c r="B2777" s="28" t="n">
        <v>1974</v>
      </c>
      <c r="C2777" s="28"/>
      <c r="J2777" s="4"/>
      <c r="K2777" s="46"/>
      <c r="L2777" s="34" t="str">
        <f aca="false">IF(ISBLANK(K2777),"a","b")</f>
        <v>a</v>
      </c>
      <c r="M2777" s="34" t="str">
        <f aca="false">IF(ISBLANK(B2777),"",IF(L2777="b",K2777,IF(L2777="a","")))</f>
        <v/>
      </c>
      <c r="N2777" s="35" t="n">
        <f aca="false">IF(ISBLANK(B2777),"",IF( ISBLANK(K2777), , IF( ISBLANK(O2777), 1,) ))</f>
        <v>0</v>
      </c>
      <c r="O2777" s="44"/>
      <c r="P2777" s="37" t="str">
        <f aca="false">IF(ISBLANK(O2777),"a","b")</f>
        <v>a</v>
      </c>
      <c r="Q2777" s="34" t="str">
        <f aca="false">IF(ISBLANK(B2777),"",IF(P2777="b",O2777,IF(P2777="a","")))</f>
        <v/>
      </c>
      <c r="R2777" s="35" t="n">
        <f aca="false">IF(ISBLANK(B2777),"",IF( ISBLANK(O2777), , 1))</f>
        <v>0</v>
      </c>
      <c r="S2777" s="38" t="str">
        <f aca="true">IF(ISBLANK(B2777),"",IF( ISBLANK(K2777), "" , IF( ISBLANK(O2777), (TODAY()-K2777)/365, (O2777-K2777)/365)) )</f>
        <v/>
      </c>
      <c r="T2777" s="38" t="str">
        <f aca="false">IF(ISBLANK(B2777),"",IF( ISBLANK(K2777), "" , IF( ISBLANK(O2777), ($Z$41-K2777)/365, (O2777-K2777)/365)) )</f>
        <v/>
      </c>
      <c r="U2777" s="38" t="str">
        <f aca="true">IF(ISBLANK(B2777),"",IF( ISBLANK(O2777), "", (TODAY()-O2777)/365))</f>
        <v/>
      </c>
      <c r="V2777" s="38" t="str">
        <f aca="false">IF(ISBLANK(B2777),"",IF( ISBLANK(O2777), "", ($Z$41-O2777)/365))</f>
        <v/>
      </c>
    </row>
    <row r="2778" customFormat="false" ht="15" hidden="false" customHeight="false" outlineLevel="0" collapsed="false">
      <c r="A2778" s="1" t="n">
        <v>2782</v>
      </c>
      <c r="B2778" s="28" t="n">
        <v>1975</v>
      </c>
      <c r="C2778" s="28"/>
      <c r="J2778" s="4"/>
      <c r="K2778" s="46"/>
      <c r="L2778" s="34" t="str">
        <f aca="false">IF(ISBLANK(K2778),"a","b")</f>
        <v>a</v>
      </c>
      <c r="M2778" s="34" t="str">
        <f aca="false">IF(ISBLANK(B2778),"",IF(L2778="b",K2778,IF(L2778="a","")))</f>
        <v/>
      </c>
      <c r="N2778" s="35" t="n">
        <f aca="false">IF(ISBLANK(B2778),"",IF( ISBLANK(K2778), , IF( ISBLANK(O2778), 1,) ))</f>
        <v>0</v>
      </c>
      <c r="O2778" s="44"/>
      <c r="P2778" s="37" t="str">
        <f aca="false">IF(ISBLANK(O2778),"a","b")</f>
        <v>a</v>
      </c>
      <c r="Q2778" s="34" t="str">
        <f aca="false">IF(ISBLANK(B2778),"",IF(P2778="b",O2778,IF(P2778="a","")))</f>
        <v/>
      </c>
      <c r="R2778" s="35" t="n">
        <f aca="false">IF(ISBLANK(B2778),"",IF( ISBLANK(O2778), , 1))</f>
        <v>0</v>
      </c>
      <c r="S2778" s="38" t="str">
        <f aca="true">IF(ISBLANK(B2778),"",IF( ISBLANK(K2778), "" , IF( ISBLANK(O2778), (TODAY()-K2778)/365, (O2778-K2778)/365)) )</f>
        <v/>
      </c>
      <c r="T2778" s="38" t="str">
        <f aca="false">IF(ISBLANK(B2778),"",IF( ISBLANK(K2778), "" , IF( ISBLANK(O2778), ($Z$41-K2778)/365, (O2778-K2778)/365)) )</f>
        <v/>
      </c>
      <c r="U2778" s="38" t="str">
        <f aca="true">IF(ISBLANK(B2778),"",IF( ISBLANK(O2778), "", (TODAY()-O2778)/365))</f>
        <v/>
      </c>
      <c r="V2778" s="38" t="str">
        <f aca="false">IF(ISBLANK(B2778),"",IF( ISBLANK(O2778), "", ($Z$41-O2778)/365))</f>
        <v/>
      </c>
    </row>
    <row r="2779" customFormat="false" ht="15" hidden="false" customHeight="false" outlineLevel="0" collapsed="false">
      <c r="A2779" s="1" t="n">
        <v>2783</v>
      </c>
      <c r="B2779" s="28" t="n">
        <v>1976</v>
      </c>
      <c r="C2779" s="28"/>
      <c r="J2779" s="4"/>
      <c r="K2779" s="46"/>
      <c r="L2779" s="34" t="str">
        <f aca="false">IF(ISBLANK(K2779),"a","b")</f>
        <v>a</v>
      </c>
      <c r="M2779" s="34" t="str">
        <f aca="false">IF(ISBLANK(B2779),"",IF(L2779="b",K2779,IF(L2779="a","")))</f>
        <v/>
      </c>
      <c r="N2779" s="35" t="n">
        <f aca="false">IF(ISBLANK(B2779),"",IF( ISBLANK(K2779), , IF( ISBLANK(O2779), 1,) ))</f>
        <v>0</v>
      </c>
      <c r="O2779" s="44"/>
      <c r="P2779" s="37" t="str">
        <f aca="false">IF(ISBLANK(O2779),"a","b")</f>
        <v>a</v>
      </c>
      <c r="Q2779" s="34" t="str">
        <f aca="false">IF(ISBLANK(B2779),"",IF(P2779="b",O2779,IF(P2779="a","")))</f>
        <v/>
      </c>
      <c r="R2779" s="35" t="n">
        <f aca="false">IF(ISBLANK(B2779),"",IF( ISBLANK(O2779), , 1))</f>
        <v>0</v>
      </c>
      <c r="S2779" s="38" t="str">
        <f aca="true">IF(ISBLANK(B2779),"",IF( ISBLANK(K2779), "" , IF( ISBLANK(O2779), (TODAY()-K2779)/365, (O2779-K2779)/365)) )</f>
        <v/>
      </c>
      <c r="T2779" s="38" t="str">
        <f aca="false">IF(ISBLANK(B2779),"",IF( ISBLANK(K2779), "" , IF( ISBLANK(O2779), ($Z$41-K2779)/365, (O2779-K2779)/365)) )</f>
        <v/>
      </c>
      <c r="U2779" s="38" t="str">
        <f aca="true">IF(ISBLANK(B2779),"",IF( ISBLANK(O2779), "", (TODAY()-O2779)/365))</f>
        <v/>
      </c>
      <c r="V2779" s="38" t="str">
        <f aca="false">IF(ISBLANK(B2779),"",IF( ISBLANK(O2779), "", ($Z$41-O2779)/365))</f>
        <v/>
      </c>
    </row>
    <row r="2780" customFormat="false" ht="15" hidden="false" customHeight="false" outlineLevel="0" collapsed="false">
      <c r="A2780" s="1" t="n">
        <v>2784</v>
      </c>
      <c r="B2780" s="28" t="n">
        <v>1977</v>
      </c>
      <c r="C2780" s="28"/>
      <c r="J2780" s="4"/>
      <c r="K2780" s="46"/>
      <c r="L2780" s="34" t="str">
        <f aca="false">IF(ISBLANK(K2780),"a","b")</f>
        <v>a</v>
      </c>
      <c r="M2780" s="34" t="str">
        <f aca="false">IF(ISBLANK(B2780),"",IF(L2780="b",K2780,IF(L2780="a","")))</f>
        <v/>
      </c>
      <c r="N2780" s="35" t="n">
        <f aca="false">IF(ISBLANK(B2780),"",IF( ISBLANK(K2780), , IF( ISBLANK(O2780), 1,) ))</f>
        <v>0</v>
      </c>
      <c r="O2780" s="44"/>
      <c r="P2780" s="37" t="str">
        <f aca="false">IF(ISBLANK(O2780),"a","b")</f>
        <v>a</v>
      </c>
      <c r="Q2780" s="34" t="str">
        <f aca="false">IF(ISBLANK(B2780),"",IF(P2780="b",O2780,IF(P2780="a","")))</f>
        <v/>
      </c>
      <c r="R2780" s="35" t="n">
        <f aca="false">IF(ISBLANK(B2780),"",IF( ISBLANK(O2780), , 1))</f>
        <v>0</v>
      </c>
      <c r="S2780" s="38" t="str">
        <f aca="true">IF(ISBLANK(B2780),"",IF( ISBLANK(K2780), "" , IF( ISBLANK(O2780), (TODAY()-K2780)/365, (O2780-K2780)/365)) )</f>
        <v/>
      </c>
      <c r="T2780" s="38" t="str">
        <f aca="false">IF(ISBLANK(B2780),"",IF( ISBLANK(K2780), "" , IF( ISBLANK(O2780), ($Z$41-K2780)/365, (O2780-K2780)/365)) )</f>
        <v/>
      </c>
      <c r="U2780" s="38" t="str">
        <f aca="true">IF(ISBLANK(B2780),"",IF( ISBLANK(O2780), "", (TODAY()-O2780)/365))</f>
        <v/>
      </c>
      <c r="V2780" s="38" t="str">
        <f aca="false">IF(ISBLANK(B2780),"",IF( ISBLANK(O2780), "", ($Z$41-O2780)/365))</f>
        <v/>
      </c>
    </row>
    <row r="2781" customFormat="false" ht="15" hidden="false" customHeight="false" outlineLevel="0" collapsed="false">
      <c r="A2781" s="1" t="n">
        <v>2785</v>
      </c>
      <c r="B2781" s="28" t="n">
        <v>1978</v>
      </c>
      <c r="C2781" s="28"/>
      <c r="J2781" s="4"/>
      <c r="K2781" s="46"/>
      <c r="L2781" s="34" t="str">
        <f aca="false">IF(ISBLANK(K2781),"a","b")</f>
        <v>a</v>
      </c>
      <c r="M2781" s="34" t="str">
        <f aca="false">IF(ISBLANK(B2781),"",IF(L2781="b",K2781,IF(L2781="a","")))</f>
        <v/>
      </c>
      <c r="N2781" s="35" t="n">
        <f aca="false">IF(ISBLANK(B2781),"",IF( ISBLANK(K2781), , IF( ISBLANK(O2781), 1,) ))</f>
        <v>0</v>
      </c>
      <c r="O2781" s="44"/>
      <c r="P2781" s="37" t="str">
        <f aca="false">IF(ISBLANK(O2781),"a","b")</f>
        <v>a</v>
      </c>
      <c r="Q2781" s="34" t="str">
        <f aca="false">IF(ISBLANK(B2781),"",IF(P2781="b",O2781,IF(P2781="a","")))</f>
        <v/>
      </c>
      <c r="R2781" s="35" t="n">
        <f aca="false">IF(ISBLANK(B2781),"",IF( ISBLANK(O2781), , 1))</f>
        <v>0</v>
      </c>
      <c r="S2781" s="38" t="str">
        <f aca="true">IF(ISBLANK(B2781),"",IF( ISBLANK(K2781), "" , IF( ISBLANK(O2781), (TODAY()-K2781)/365, (O2781-K2781)/365)) )</f>
        <v/>
      </c>
      <c r="T2781" s="38" t="str">
        <f aca="false">IF(ISBLANK(B2781),"",IF( ISBLANK(K2781), "" , IF( ISBLANK(O2781), ($Z$41-K2781)/365, (O2781-K2781)/365)) )</f>
        <v/>
      </c>
      <c r="U2781" s="38" t="str">
        <f aca="true">IF(ISBLANK(B2781),"",IF( ISBLANK(O2781), "", (TODAY()-O2781)/365))</f>
        <v/>
      </c>
      <c r="V2781" s="38" t="str">
        <f aca="false">IF(ISBLANK(B2781),"",IF( ISBLANK(O2781), "", ($Z$41-O2781)/365))</f>
        <v/>
      </c>
    </row>
    <row r="2782" customFormat="false" ht="15" hidden="false" customHeight="false" outlineLevel="0" collapsed="false">
      <c r="A2782" s="1" t="n">
        <v>2786</v>
      </c>
      <c r="B2782" s="28" t="n">
        <v>1979</v>
      </c>
      <c r="C2782" s="28"/>
      <c r="J2782" s="4"/>
      <c r="K2782" s="46"/>
      <c r="L2782" s="34" t="str">
        <f aca="false">IF(ISBLANK(K2782),"a","b")</f>
        <v>a</v>
      </c>
      <c r="M2782" s="34" t="str">
        <f aca="false">IF(ISBLANK(B2782),"",IF(L2782="b",K2782,IF(L2782="a","")))</f>
        <v/>
      </c>
      <c r="N2782" s="35" t="n">
        <f aca="false">IF(ISBLANK(B2782),"",IF( ISBLANK(K2782), , IF( ISBLANK(O2782), 1,) ))</f>
        <v>0</v>
      </c>
      <c r="O2782" s="44"/>
      <c r="P2782" s="37" t="str">
        <f aca="false">IF(ISBLANK(O2782),"a","b")</f>
        <v>a</v>
      </c>
      <c r="Q2782" s="34" t="str">
        <f aca="false">IF(ISBLANK(B2782),"",IF(P2782="b",O2782,IF(P2782="a","")))</f>
        <v/>
      </c>
      <c r="R2782" s="35" t="n">
        <f aca="false">IF(ISBLANK(B2782),"",IF( ISBLANK(O2782), , 1))</f>
        <v>0</v>
      </c>
      <c r="S2782" s="38" t="str">
        <f aca="true">IF(ISBLANK(B2782),"",IF( ISBLANK(K2782), "" , IF( ISBLANK(O2782), (TODAY()-K2782)/365, (O2782-K2782)/365)) )</f>
        <v/>
      </c>
      <c r="T2782" s="38" t="str">
        <f aca="false">IF(ISBLANK(B2782),"",IF( ISBLANK(K2782), "" , IF( ISBLANK(O2782), ($Z$41-K2782)/365, (O2782-K2782)/365)) )</f>
        <v/>
      </c>
      <c r="U2782" s="38" t="str">
        <f aca="true">IF(ISBLANK(B2782),"",IF( ISBLANK(O2782), "", (TODAY()-O2782)/365))</f>
        <v/>
      </c>
      <c r="V2782" s="38" t="str">
        <f aca="false">IF(ISBLANK(B2782),"",IF( ISBLANK(O2782), "", ($Z$41-O2782)/365))</f>
        <v/>
      </c>
    </row>
    <row r="2783" customFormat="false" ht="15" hidden="false" customHeight="false" outlineLevel="0" collapsed="false">
      <c r="A2783" s="1" t="n">
        <v>2787</v>
      </c>
      <c r="B2783" s="28" t="n">
        <v>1980</v>
      </c>
      <c r="C2783" s="28"/>
      <c r="J2783" s="4"/>
      <c r="K2783" s="46"/>
      <c r="L2783" s="34" t="str">
        <f aca="false">IF(ISBLANK(K2783),"a","b")</f>
        <v>a</v>
      </c>
      <c r="M2783" s="34" t="str">
        <f aca="false">IF(ISBLANK(B2783),"",IF(L2783="b",K2783,IF(L2783="a","")))</f>
        <v/>
      </c>
      <c r="N2783" s="35" t="n">
        <f aca="false">IF(ISBLANK(B2783),"",IF( ISBLANK(K2783), , IF( ISBLANK(O2783), 1,) ))</f>
        <v>0</v>
      </c>
      <c r="O2783" s="44"/>
      <c r="P2783" s="37" t="str">
        <f aca="false">IF(ISBLANK(O2783),"a","b")</f>
        <v>a</v>
      </c>
      <c r="Q2783" s="34" t="str">
        <f aca="false">IF(ISBLANK(B2783),"",IF(P2783="b",O2783,IF(P2783="a","")))</f>
        <v/>
      </c>
      <c r="R2783" s="35" t="n">
        <f aca="false">IF(ISBLANK(B2783),"",IF( ISBLANK(O2783), , 1))</f>
        <v>0</v>
      </c>
      <c r="S2783" s="38" t="str">
        <f aca="true">IF(ISBLANK(B2783),"",IF( ISBLANK(K2783), "" , IF( ISBLANK(O2783), (TODAY()-K2783)/365, (O2783-K2783)/365)) )</f>
        <v/>
      </c>
      <c r="T2783" s="38" t="str">
        <f aca="false">IF(ISBLANK(B2783),"",IF( ISBLANK(K2783), "" , IF( ISBLANK(O2783), ($Z$41-K2783)/365, (O2783-K2783)/365)) )</f>
        <v/>
      </c>
      <c r="U2783" s="38" t="str">
        <f aca="true">IF(ISBLANK(B2783),"",IF( ISBLANK(O2783), "", (TODAY()-O2783)/365))</f>
        <v/>
      </c>
      <c r="V2783" s="38" t="str">
        <f aca="false">IF(ISBLANK(B2783),"",IF( ISBLANK(O2783), "", ($Z$41-O2783)/365))</f>
        <v/>
      </c>
    </row>
    <row r="2784" customFormat="false" ht="15" hidden="false" customHeight="false" outlineLevel="0" collapsed="false">
      <c r="A2784" s="1" t="n">
        <v>2788</v>
      </c>
      <c r="B2784" s="28" t="n">
        <v>1981</v>
      </c>
      <c r="C2784" s="28"/>
      <c r="J2784" s="4"/>
      <c r="K2784" s="46"/>
      <c r="L2784" s="34" t="str">
        <f aca="false">IF(ISBLANK(K2784),"a","b")</f>
        <v>a</v>
      </c>
      <c r="M2784" s="34" t="str">
        <f aca="false">IF(ISBLANK(B2784),"",IF(L2784="b",K2784,IF(L2784="a","")))</f>
        <v/>
      </c>
      <c r="N2784" s="35" t="n">
        <f aca="false">IF(ISBLANK(B2784),"",IF( ISBLANK(K2784), , IF( ISBLANK(O2784), 1,) ))</f>
        <v>0</v>
      </c>
      <c r="O2784" s="44"/>
      <c r="P2784" s="37" t="str">
        <f aca="false">IF(ISBLANK(O2784),"a","b")</f>
        <v>a</v>
      </c>
      <c r="Q2784" s="34" t="str">
        <f aca="false">IF(ISBLANK(B2784),"",IF(P2784="b",O2784,IF(P2784="a","")))</f>
        <v/>
      </c>
      <c r="R2784" s="35" t="n">
        <f aca="false">IF(ISBLANK(B2784),"",IF( ISBLANK(O2784), , 1))</f>
        <v>0</v>
      </c>
      <c r="S2784" s="38" t="str">
        <f aca="true">IF(ISBLANK(B2784),"",IF( ISBLANK(K2784), "" , IF( ISBLANK(O2784), (TODAY()-K2784)/365, (O2784-K2784)/365)) )</f>
        <v/>
      </c>
      <c r="T2784" s="38" t="str">
        <f aca="false">IF(ISBLANK(B2784),"",IF( ISBLANK(K2784), "" , IF( ISBLANK(O2784), ($Z$41-K2784)/365, (O2784-K2784)/365)) )</f>
        <v/>
      </c>
      <c r="U2784" s="38" t="str">
        <f aca="true">IF(ISBLANK(B2784),"",IF( ISBLANK(O2784), "", (TODAY()-O2784)/365))</f>
        <v/>
      </c>
      <c r="V2784" s="38" t="str">
        <f aca="false">IF(ISBLANK(B2784),"",IF( ISBLANK(O2784), "", ($Z$41-O2784)/365))</f>
        <v/>
      </c>
    </row>
    <row r="2785" customFormat="false" ht="15" hidden="false" customHeight="false" outlineLevel="0" collapsed="false">
      <c r="A2785" s="1" t="n">
        <v>2789</v>
      </c>
      <c r="B2785" s="28" t="n">
        <v>1982</v>
      </c>
      <c r="C2785" s="28"/>
      <c r="J2785" s="4"/>
      <c r="K2785" s="46"/>
      <c r="L2785" s="34" t="str">
        <f aca="false">IF(ISBLANK(K2785),"a","b")</f>
        <v>a</v>
      </c>
      <c r="M2785" s="34" t="str">
        <f aca="false">IF(ISBLANK(B2785),"",IF(L2785="b",K2785,IF(L2785="a","")))</f>
        <v/>
      </c>
      <c r="N2785" s="35" t="n">
        <f aca="false">IF(ISBLANK(B2785),"",IF( ISBLANK(K2785), , IF( ISBLANK(O2785), 1,) ))</f>
        <v>0</v>
      </c>
      <c r="O2785" s="44"/>
      <c r="P2785" s="37" t="str">
        <f aca="false">IF(ISBLANK(O2785),"a","b")</f>
        <v>a</v>
      </c>
      <c r="Q2785" s="34" t="str">
        <f aca="false">IF(ISBLANK(B2785),"",IF(P2785="b",O2785,IF(P2785="a","")))</f>
        <v/>
      </c>
      <c r="R2785" s="35" t="n">
        <f aca="false">IF(ISBLANK(B2785),"",IF( ISBLANK(O2785), , 1))</f>
        <v>0</v>
      </c>
      <c r="S2785" s="38" t="str">
        <f aca="true">IF(ISBLANK(B2785),"",IF( ISBLANK(K2785), "" , IF( ISBLANK(O2785), (TODAY()-K2785)/365, (O2785-K2785)/365)) )</f>
        <v/>
      </c>
      <c r="T2785" s="38" t="str">
        <f aca="false">IF(ISBLANK(B2785),"",IF( ISBLANK(K2785), "" , IF( ISBLANK(O2785), ($Z$41-K2785)/365, (O2785-K2785)/365)) )</f>
        <v/>
      </c>
      <c r="U2785" s="38" t="str">
        <f aca="true">IF(ISBLANK(B2785),"",IF( ISBLANK(O2785), "", (TODAY()-O2785)/365))</f>
        <v/>
      </c>
      <c r="V2785" s="38" t="str">
        <f aca="false">IF(ISBLANK(B2785),"",IF( ISBLANK(O2785), "", ($Z$41-O2785)/365))</f>
        <v/>
      </c>
    </row>
    <row r="2786" customFormat="false" ht="15" hidden="false" customHeight="false" outlineLevel="0" collapsed="false">
      <c r="A2786" s="1" t="n">
        <v>2790</v>
      </c>
      <c r="B2786" s="28" t="n">
        <v>1983</v>
      </c>
      <c r="C2786" s="28"/>
      <c r="J2786" s="4"/>
      <c r="K2786" s="46"/>
      <c r="L2786" s="34" t="str">
        <f aca="false">IF(ISBLANK(K2786),"a","b")</f>
        <v>a</v>
      </c>
      <c r="M2786" s="34" t="str">
        <f aca="false">IF(ISBLANK(B2786),"",IF(L2786="b",K2786,IF(L2786="a","")))</f>
        <v/>
      </c>
      <c r="N2786" s="35" t="n">
        <f aca="false">IF(ISBLANK(B2786),"",IF( ISBLANK(K2786), , IF( ISBLANK(O2786), 1,) ))</f>
        <v>0</v>
      </c>
      <c r="O2786" s="44"/>
      <c r="P2786" s="37" t="str">
        <f aca="false">IF(ISBLANK(O2786),"a","b")</f>
        <v>a</v>
      </c>
      <c r="Q2786" s="34" t="str">
        <f aca="false">IF(ISBLANK(B2786),"",IF(P2786="b",O2786,IF(P2786="a","")))</f>
        <v/>
      </c>
      <c r="R2786" s="35" t="n">
        <f aca="false">IF(ISBLANK(B2786),"",IF( ISBLANK(O2786), , 1))</f>
        <v>0</v>
      </c>
      <c r="S2786" s="38" t="str">
        <f aca="true">IF(ISBLANK(B2786),"",IF( ISBLANK(K2786), "" , IF( ISBLANK(O2786), (TODAY()-K2786)/365, (O2786-K2786)/365)) )</f>
        <v/>
      </c>
      <c r="T2786" s="38" t="str">
        <f aca="false">IF(ISBLANK(B2786),"",IF( ISBLANK(K2786), "" , IF( ISBLANK(O2786), ($Z$41-K2786)/365, (O2786-K2786)/365)) )</f>
        <v/>
      </c>
      <c r="U2786" s="38" t="str">
        <f aca="true">IF(ISBLANK(B2786),"",IF( ISBLANK(O2786), "", (TODAY()-O2786)/365))</f>
        <v/>
      </c>
      <c r="V2786" s="38" t="str">
        <f aca="false">IF(ISBLANK(B2786),"",IF( ISBLANK(O2786), "", ($Z$41-O2786)/365))</f>
        <v/>
      </c>
    </row>
    <row r="2787" customFormat="false" ht="15" hidden="false" customHeight="false" outlineLevel="0" collapsed="false">
      <c r="A2787" s="1" t="n">
        <v>2791</v>
      </c>
      <c r="B2787" s="28" t="n">
        <v>1984</v>
      </c>
      <c r="C2787" s="28"/>
      <c r="J2787" s="4"/>
      <c r="K2787" s="46"/>
      <c r="L2787" s="34" t="str">
        <f aca="false">IF(ISBLANK(K2787),"a","b")</f>
        <v>a</v>
      </c>
      <c r="M2787" s="34" t="str">
        <f aca="false">IF(ISBLANK(B2787),"",IF(L2787="b",K2787,IF(L2787="a","")))</f>
        <v/>
      </c>
      <c r="N2787" s="35" t="n">
        <f aca="false">IF(ISBLANK(B2787),"",IF( ISBLANK(K2787), , IF( ISBLANK(O2787), 1,) ))</f>
        <v>0</v>
      </c>
      <c r="O2787" s="44"/>
      <c r="P2787" s="37" t="str">
        <f aca="false">IF(ISBLANK(O2787),"a","b")</f>
        <v>a</v>
      </c>
      <c r="Q2787" s="34" t="str">
        <f aca="false">IF(ISBLANK(B2787),"",IF(P2787="b",O2787,IF(P2787="a","")))</f>
        <v/>
      </c>
      <c r="R2787" s="35" t="n">
        <f aca="false">IF(ISBLANK(B2787),"",IF( ISBLANK(O2787), , 1))</f>
        <v>0</v>
      </c>
      <c r="S2787" s="38" t="str">
        <f aca="true">IF(ISBLANK(B2787),"",IF( ISBLANK(K2787), "" , IF( ISBLANK(O2787), (TODAY()-K2787)/365, (O2787-K2787)/365)) )</f>
        <v/>
      </c>
      <c r="T2787" s="38" t="str">
        <f aca="false">IF(ISBLANK(B2787),"",IF( ISBLANK(K2787), "" , IF( ISBLANK(O2787), ($Z$41-K2787)/365, (O2787-K2787)/365)) )</f>
        <v/>
      </c>
      <c r="U2787" s="38" t="str">
        <f aca="true">IF(ISBLANK(B2787),"",IF( ISBLANK(O2787), "", (TODAY()-O2787)/365))</f>
        <v/>
      </c>
      <c r="V2787" s="38" t="str">
        <f aca="false">IF(ISBLANK(B2787),"",IF( ISBLANK(O2787), "", ($Z$41-O2787)/365))</f>
        <v/>
      </c>
    </row>
    <row r="2788" customFormat="false" ht="15" hidden="false" customHeight="false" outlineLevel="0" collapsed="false">
      <c r="A2788" s="1" t="n">
        <v>2792</v>
      </c>
      <c r="B2788" s="28" t="n">
        <v>1985</v>
      </c>
      <c r="C2788" s="28"/>
      <c r="J2788" s="4"/>
      <c r="K2788" s="46"/>
      <c r="L2788" s="34" t="str">
        <f aca="false">IF(ISBLANK(K2788),"a","b")</f>
        <v>a</v>
      </c>
      <c r="M2788" s="34" t="str">
        <f aca="false">IF(ISBLANK(B2788),"",IF(L2788="b",K2788,IF(L2788="a","")))</f>
        <v/>
      </c>
      <c r="N2788" s="35" t="n">
        <f aca="false">IF(ISBLANK(B2788),"",IF( ISBLANK(K2788), , IF( ISBLANK(O2788), 1,) ))</f>
        <v>0</v>
      </c>
      <c r="O2788" s="44"/>
      <c r="P2788" s="37" t="str">
        <f aca="false">IF(ISBLANK(O2788),"a","b")</f>
        <v>a</v>
      </c>
      <c r="Q2788" s="34" t="str">
        <f aca="false">IF(ISBLANK(B2788),"",IF(P2788="b",O2788,IF(P2788="a","")))</f>
        <v/>
      </c>
      <c r="R2788" s="35" t="n">
        <f aca="false">IF(ISBLANK(B2788),"",IF( ISBLANK(O2788), , 1))</f>
        <v>0</v>
      </c>
      <c r="S2788" s="38" t="str">
        <f aca="true">IF(ISBLANK(B2788),"",IF( ISBLANK(K2788), "" , IF( ISBLANK(O2788), (TODAY()-K2788)/365, (O2788-K2788)/365)) )</f>
        <v/>
      </c>
      <c r="T2788" s="38" t="str">
        <f aca="false">IF(ISBLANK(B2788),"",IF( ISBLANK(K2788), "" , IF( ISBLANK(O2788), ($Z$41-K2788)/365, (O2788-K2788)/365)) )</f>
        <v/>
      </c>
      <c r="U2788" s="38" t="str">
        <f aca="true">IF(ISBLANK(B2788),"",IF( ISBLANK(O2788), "", (TODAY()-O2788)/365))</f>
        <v/>
      </c>
      <c r="V2788" s="38" t="str">
        <f aca="false">IF(ISBLANK(B2788),"",IF( ISBLANK(O2788), "", ($Z$41-O2788)/365))</f>
        <v/>
      </c>
    </row>
    <row r="2789" customFormat="false" ht="15" hidden="false" customHeight="false" outlineLevel="0" collapsed="false">
      <c r="A2789" s="1" t="n">
        <v>2793</v>
      </c>
      <c r="B2789" s="28" t="n">
        <v>1986</v>
      </c>
      <c r="C2789" s="28"/>
      <c r="J2789" s="4"/>
      <c r="K2789" s="46"/>
      <c r="L2789" s="34" t="str">
        <f aca="false">IF(ISBLANK(K2789),"a","b")</f>
        <v>a</v>
      </c>
      <c r="M2789" s="34" t="str">
        <f aca="false">IF(ISBLANK(B2789),"",IF(L2789="b",K2789,IF(L2789="a","")))</f>
        <v/>
      </c>
      <c r="N2789" s="35" t="n">
        <f aca="false">IF(ISBLANK(B2789),"",IF( ISBLANK(K2789), , IF( ISBLANK(O2789), 1,) ))</f>
        <v>0</v>
      </c>
      <c r="O2789" s="44"/>
      <c r="P2789" s="37" t="str">
        <f aca="false">IF(ISBLANK(O2789),"a","b")</f>
        <v>a</v>
      </c>
      <c r="Q2789" s="34" t="str">
        <f aca="false">IF(ISBLANK(B2789),"",IF(P2789="b",O2789,IF(P2789="a","")))</f>
        <v/>
      </c>
      <c r="R2789" s="35" t="n">
        <f aca="false">IF(ISBLANK(B2789),"",IF( ISBLANK(O2789), , 1))</f>
        <v>0</v>
      </c>
      <c r="S2789" s="38" t="str">
        <f aca="true">IF(ISBLANK(B2789),"",IF( ISBLANK(K2789), "" , IF( ISBLANK(O2789), (TODAY()-K2789)/365, (O2789-K2789)/365)) )</f>
        <v/>
      </c>
      <c r="T2789" s="38" t="str">
        <f aca="false">IF(ISBLANK(B2789),"",IF( ISBLANK(K2789), "" , IF( ISBLANK(O2789), ($Z$41-K2789)/365, (O2789-K2789)/365)) )</f>
        <v/>
      </c>
      <c r="U2789" s="38" t="str">
        <f aca="true">IF(ISBLANK(B2789),"",IF( ISBLANK(O2789), "", (TODAY()-O2789)/365))</f>
        <v/>
      </c>
      <c r="V2789" s="38" t="str">
        <f aca="false">IF(ISBLANK(B2789),"",IF( ISBLANK(O2789), "", ($Z$41-O2789)/365))</f>
        <v/>
      </c>
    </row>
    <row r="2790" customFormat="false" ht="15" hidden="false" customHeight="false" outlineLevel="0" collapsed="false">
      <c r="A2790" s="1" t="n">
        <v>2794</v>
      </c>
      <c r="B2790" s="28" t="n">
        <v>1987</v>
      </c>
      <c r="C2790" s="28"/>
      <c r="J2790" s="4"/>
      <c r="K2790" s="46"/>
      <c r="L2790" s="34" t="str">
        <f aca="false">IF(ISBLANK(K2790),"a","b")</f>
        <v>a</v>
      </c>
      <c r="M2790" s="34" t="str">
        <f aca="false">IF(ISBLANK(B2790),"",IF(L2790="b",K2790,IF(L2790="a","")))</f>
        <v/>
      </c>
      <c r="N2790" s="35" t="n">
        <f aca="false">IF(ISBLANK(B2790),"",IF( ISBLANK(K2790), , IF( ISBLANK(O2790), 1,) ))</f>
        <v>0</v>
      </c>
      <c r="O2790" s="44"/>
      <c r="P2790" s="37" t="str">
        <f aca="false">IF(ISBLANK(O2790),"a","b")</f>
        <v>a</v>
      </c>
      <c r="Q2790" s="34" t="str">
        <f aca="false">IF(ISBLANK(B2790),"",IF(P2790="b",O2790,IF(P2790="a","")))</f>
        <v/>
      </c>
      <c r="R2790" s="35" t="n">
        <f aca="false">IF(ISBLANK(B2790),"",IF( ISBLANK(O2790), , 1))</f>
        <v>0</v>
      </c>
      <c r="S2790" s="38" t="str">
        <f aca="true">IF(ISBLANK(B2790),"",IF( ISBLANK(K2790), "" , IF( ISBLANK(O2790), (TODAY()-K2790)/365, (O2790-K2790)/365)) )</f>
        <v/>
      </c>
      <c r="T2790" s="38" t="str">
        <f aca="false">IF(ISBLANK(B2790),"",IF( ISBLANK(K2790), "" , IF( ISBLANK(O2790), ($Z$41-K2790)/365, (O2790-K2790)/365)) )</f>
        <v/>
      </c>
      <c r="U2790" s="38" t="str">
        <f aca="true">IF(ISBLANK(B2790),"",IF( ISBLANK(O2790), "", (TODAY()-O2790)/365))</f>
        <v/>
      </c>
      <c r="V2790" s="38" t="str">
        <f aca="false">IF(ISBLANK(B2790),"",IF( ISBLANK(O2790), "", ($Z$41-O2790)/365))</f>
        <v/>
      </c>
    </row>
    <row r="2791" customFormat="false" ht="15" hidden="false" customHeight="false" outlineLevel="0" collapsed="false">
      <c r="A2791" s="1" t="n">
        <v>2795</v>
      </c>
      <c r="B2791" s="28" t="n">
        <v>1988</v>
      </c>
      <c r="C2791" s="28"/>
      <c r="J2791" s="4"/>
      <c r="K2791" s="46"/>
      <c r="L2791" s="34" t="str">
        <f aca="false">IF(ISBLANK(K2791),"a","b")</f>
        <v>a</v>
      </c>
      <c r="M2791" s="34" t="str">
        <f aca="false">IF(ISBLANK(B2791),"",IF(L2791="b",K2791,IF(L2791="a","")))</f>
        <v/>
      </c>
      <c r="N2791" s="35" t="n">
        <f aca="false">IF(ISBLANK(B2791),"",IF( ISBLANK(K2791), , IF( ISBLANK(O2791), 1,) ))</f>
        <v>0</v>
      </c>
      <c r="O2791" s="44"/>
      <c r="P2791" s="37" t="str">
        <f aca="false">IF(ISBLANK(O2791),"a","b")</f>
        <v>a</v>
      </c>
      <c r="Q2791" s="34" t="str">
        <f aca="false">IF(ISBLANK(B2791),"",IF(P2791="b",O2791,IF(P2791="a","")))</f>
        <v/>
      </c>
      <c r="R2791" s="35" t="n">
        <f aca="false">IF(ISBLANK(B2791),"",IF( ISBLANK(O2791), , 1))</f>
        <v>0</v>
      </c>
      <c r="S2791" s="38" t="str">
        <f aca="true">IF(ISBLANK(B2791),"",IF( ISBLANK(K2791), "" , IF( ISBLANK(O2791), (TODAY()-K2791)/365, (O2791-K2791)/365)) )</f>
        <v/>
      </c>
      <c r="T2791" s="38" t="str">
        <f aca="false">IF(ISBLANK(B2791),"",IF( ISBLANK(K2791), "" , IF( ISBLANK(O2791), ($Z$41-K2791)/365, (O2791-K2791)/365)) )</f>
        <v/>
      </c>
      <c r="U2791" s="38" t="str">
        <f aca="true">IF(ISBLANK(B2791),"",IF( ISBLANK(O2791), "", (TODAY()-O2791)/365))</f>
        <v/>
      </c>
      <c r="V2791" s="38" t="str">
        <f aca="false">IF(ISBLANK(B2791),"",IF( ISBLANK(O2791), "", ($Z$41-O2791)/365))</f>
        <v/>
      </c>
    </row>
    <row r="2792" customFormat="false" ht="15" hidden="false" customHeight="false" outlineLevel="0" collapsed="false">
      <c r="A2792" s="1" t="n">
        <v>2796</v>
      </c>
      <c r="B2792" s="28" t="n">
        <v>1989</v>
      </c>
      <c r="C2792" s="28"/>
      <c r="J2792" s="4"/>
      <c r="K2792" s="46"/>
      <c r="L2792" s="34" t="str">
        <f aca="false">IF(ISBLANK(K2792),"a","b")</f>
        <v>a</v>
      </c>
      <c r="M2792" s="34" t="str">
        <f aca="false">IF(ISBLANK(B2792),"",IF(L2792="b",K2792,IF(L2792="a","")))</f>
        <v/>
      </c>
      <c r="N2792" s="35" t="n">
        <f aca="false">IF(ISBLANK(B2792),"",IF( ISBLANK(K2792), , IF( ISBLANK(O2792), 1,) ))</f>
        <v>0</v>
      </c>
      <c r="O2792" s="44"/>
      <c r="P2792" s="37" t="str">
        <f aca="false">IF(ISBLANK(O2792),"a","b")</f>
        <v>a</v>
      </c>
      <c r="Q2792" s="34" t="str">
        <f aca="false">IF(ISBLANK(B2792),"",IF(P2792="b",O2792,IF(P2792="a","")))</f>
        <v/>
      </c>
      <c r="R2792" s="35" t="n">
        <f aca="false">IF(ISBLANK(B2792),"",IF( ISBLANK(O2792), , 1))</f>
        <v>0</v>
      </c>
      <c r="S2792" s="38" t="str">
        <f aca="true">IF(ISBLANK(B2792),"",IF( ISBLANK(K2792), "" , IF( ISBLANK(O2792), (TODAY()-K2792)/365, (O2792-K2792)/365)) )</f>
        <v/>
      </c>
      <c r="T2792" s="38" t="str">
        <f aca="false">IF(ISBLANK(B2792),"",IF( ISBLANK(K2792), "" , IF( ISBLANK(O2792), ($Z$41-K2792)/365, (O2792-K2792)/365)) )</f>
        <v/>
      </c>
      <c r="U2792" s="38" t="str">
        <f aca="true">IF(ISBLANK(B2792),"",IF( ISBLANK(O2792), "", (TODAY()-O2792)/365))</f>
        <v/>
      </c>
      <c r="V2792" s="38" t="str">
        <f aca="false">IF(ISBLANK(B2792),"",IF( ISBLANK(O2792), "", ($Z$41-O2792)/365))</f>
        <v/>
      </c>
    </row>
    <row r="2793" customFormat="false" ht="15" hidden="false" customHeight="false" outlineLevel="0" collapsed="false">
      <c r="A2793" s="1" t="n">
        <v>2797</v>
      </c>
      <c r="B2793" s="28" t="n">
        <v>1990</v>
      </c>
      <c r="C2793" s="28"/>
      <c r="J2793" s="4"/>
      <c r="K2793" s="46"/>
      <c r="L2793" s="34" t="str">
        <f aca="false">IF(ISBLANK(K2793),"a","b")</f>
        <v>a</v>
      </c>
      <c r="M2793" s="34" t="str">
        <f aca="false">IF(ISBLANK(B2793),"",IF(L2793="b",K2793,IF(L2793="a","")))</f>
        <v/>
      </c>
      <c r="N2793" s="35" t="n">
        <f aca="false">IF(ISBLANK(B2793),"",IF( ISBLANK(K2793), , IF( ISBLANK(O2793), 1,) ))</f>
        <v>0</v>
      </c>
      <c r="O2793" s="44"/>
      <c r="P2793" s="37" t="str">
        <f aca="false">IF(ISBLANK(O2793),"a","b")</f>
        <v>a</v>
      </c>
      <c r="Q2793" s="34" t="str">
        <f aca="false">IF(ISBLANK(B2793),"",IF(P2793="b",O2793,IF(P2793="a","")))</f>
        <v/>
      </c>
      <c r="R2793" s="35" t="n">
        <f aca="false">IF(ISBLANK(B2793),"",IF( ISBLANK(O2793), , 1))</f>
        <v>0</v>
      </c>
      <c r="S2793" s="38" t="str">
        <f aca="true">IF(ISBLANK(B2793),"",IF( ISBLANK(K2793), "" , IF( ISBLANK(O2793), (TODAY()-K2793)/365, (O2793-K2793)/365)) )</f>
        <v/>
      </c>
      <c r="T2793" s="38" t="str">
        <f aca="false">IF(ISBLANK(B2793),"",IF( ISBLANK(K2793), "" , IF( ISBLANK(O2793), ($Z$41-K2793)/365, (O2793-K2793)/365)) )</f>
        <v/>
      </c>
      <c r="U2793" s="38" t="str">
        <f aca="true">IF(ISBLANK(B2793),"",IF( ISBLANK(O2793), "", (TODAY()-O2793)/365))</f>
        <v/>
      </c>
      <c r="V2793" s="38" t="str">
        <f aca="false">IF(ISBLANK(B2793),"",IF( ISBLANK(O2793), "", ($Z$41-O2793)/365))</f>
        <v/>
      </c>
    </row>
    <row r="2794" customFormat="false" ht="15" hidden="false" customHeight="false" outlineLevel="0" collapsed="false">
      <c r="A2794" s="1" t="n">
        <v>2798</v>
      </c>
      <c r="B2794" s="28" t="n">
        <v>1991</v>
      </c>
      <c r="C2794" s="28"/>
      <c r="J2794" s="4"/>
      <c r="K2794" s="46"/>
      <c r="L2794" s="34" t="str">
        <f aca="false">IF(ISBLANK(K2794),"a","b")</f>
        <v>a</v>
      </c>
      <c r="M2794" s="34" t="str">
        <f aca="false">IF(ISBLANK(B2794),"",IF(L2794="b",K2794,IF(L2794="a","")))</f>
        <v/>
      </c>
      <c r="N2794" s="35" t="n">
        <f aca="false">IF(ISBLANK(B2794),"",IF( ISBLANK(K2794), , IF( ISBLANK(O2794), 1,) ))</f>
        <v>0</v>
      </c>
      <c r="O2794" s="44"/>
      <c r="P2794" s="37" t="str">
        <f aca="false">IF(ISBLANK(O2794),"a","b")</f>
        <v>a</v>
      </c>
      <c r="Q2794" s="34" t="str">
        <f aca="false">IF(ISBLANK(B2794),"",IF(P2794="b",O2794,IF(P2794="a","")))</f>
        <v/>
      </c>
      <c r="R2794" s="35" t="n">
        <f aca="false">IF(ISBLANK(B2794),"",IF( ISBLANK(O2794), , 1))</f>
        <v>0</v>
      </c>
      <c r="S2794" s="38" t="str">
        <f aca="true">IF(ISBLANK(B2794),"",IF( ISBLANK(K2794), "" , IF( ISBLANK(O2794), (TODAY()-K2794)/365, (O2794-K2794)/365)) )</f>
        <v/>
      </c>
      <c r="T2794" s="38" t="str">
        <f aca="false">IF(ISBLANK(B2794),"",IF( ISBLANK(K2794), "" , IF( ISBLANK(O2794), ($Z$41-K2794)/365, (O2794-K2794)/365)) )</f>
        <v/>
      </c>
      <c r="U2794" s="38" t="str">
        <f aca="true">IF(ISBLANK(B2794),"",IF( ISBLANK(O2794), "", (TODAY()-O2794)/365))</f>
        <v/>
      </c>
      <c r="V2794" s="38" t="str">
        <f aca="false">IF(ISBLANK(B2794),"",IF( ISBLANK(O2794), "", ($Z$41-O2794)/365))</f>
        <v/>
      </c>
    </row>
    <row r="2795" customFormat="false" ht="15" hidden="false" customHeight="false" outlineLevel="0" collapsed="false">
      <c r="A2795" s="1" t="n">
        <v>2799</v>
      </c>
      <c r="B2795" s="28" t="n">
        <v>1992</v>
      </c>
      <c r="C2795" s="28"/>
      <c r="J2795" s="4"/>
      <c r="K2795" s="46"/>
      <c r="L2795" s="34" t="str">
        <f aca="false">IF(ISBLANK(K2795),"a","b")</f>
        <v>a</v>
      </c>
      <c r="M2795" s="34" t="str">
        <f aca="false">IF(ISBLANK(B2795),"",IF(L2795="b",K2795,IF(L2795="a","")))</f>
        <v/>
      </c>
      <c r="N2795" s="35" t="n">
        <f aca="false">IF(ISBLANK(B2795),"",IF( ISBLANK(K2795), , IF( ISBLANK(O2795), 1,) ))</f>
        <v>0</v>
      </c>
      <c r="O2795" s="44"/>
      <c r="P2795" s="37" t="str">
        <f aca="false">IF(ISBLANK(O2795),"a","b")</f>
        <v>a</v>
      </c>
      <c r="Q2795" s="34" t="str">
        <f aca="false">IF(ISBLANK(B2795),"",IF(P2795="b",O2795,IF(P2795="a","")))</f>
        <v/>
      </c>
      <c r="R2795" s="35" t="n">
        <f aca="false">IF(ISBLANK(B2795),"",IF( ISBLANK(O2795), , 1))</f>
        <v>0</v>
      </c>
      <c r="S2795" s="38" t="str">
        <f aca="true">IF(ISBLANK(B2795),"",IF( ISBLANK(K2795), "" , IF( ISBLANK(O2795), (TODAY()-K2795)/365, (O2795-K2795)/365)) )</f>
        <v/>
      </c>
      <c r="T2795" s="38" t="str">
        <f aca="false">IF(ISBLANK(B2795),"",IF( ISBLANK(K2795), "" , IF( ISBLANK(O2795), ($Z$41-K2795)/365, (O2795-K2795)/365)) )</f>
        <v/>
      </c>
      <c r="U2795" s="38" t="str">
        <f aca="true">IF(ISBLANK(B2795),"",IF( ISBLANK(O2795), "", (TODAY()-O2795)/365))</f>
        <v/>
      </c>
      <c r="V2795" s="38" t="str">
        <f aca="false">IF(ISBLANK(B2795),"",IF( ISBLANK(O2795), "", ($Z$41-O2795)/365))</f>
        <v/>
      </c>
    </row>
    <row r="2796" customFormat="false" ht="15" hidden="false" customHeight="false" outlineLevel="0" collapsed="false">
      <c r="A2796" s="1" t="n">
        <v>2800</v>
      </c>
      <c r="B2796" s="28" t="n">
        <v>1993</v>
      </c>
      <c r="C2796" s="28"/>
      <c r="J2796" s="4"/>
      <c r="K2796" s="46"/>
      <c r="L2796" s="34" t="str">
        <f aca="false">IF(ISBLANK(K2796),"a","b")</f>
        <v>a</v>
      </c>
      <c r="M2796" s="34" t="str">
        <f aca="false">IF(ISBLANK(B2796),"",IF(L2796="b",K2796,IF(L2796="a","")))</f>
        <v/>
      </c>
      <c r="N2796" s="35" t="n">
        <f aca="false">IF(ISBLANK(B2796),"",IF( ISBLANK(K2796), , IF( ISBLANK(O2796), 1,) ))</f>
        <v>0</v>
      </c>
      <c r="O2796" s="44"/>
      <c r="P2796" s="37" t="str">
        <f aca="false">IF(ISBLANK(O2796),"a","b")</f>
        <v>a</v>
      </c>
      <c r="Q2796" s="34" t="str">
        <f aca="false">IF(ISBLANK(B2796),"",IF(P2796="b",O2796,IF(P2796="a","")))</f>
        <v/>
      </c>
      <c r="R2796" s="35" t="n">
        <f aca="false">IF(ISBLANK(B2796),"",IF( ISBLANK(O2796), , 1))</f>
        <v>0</v>
      </c>
      <c r="S2796" s="38" t="str">
        <f aca="true">IF(ISBLANK(B2796),"",IF( ISBLANK(K2796), "" , IF( ISBLANK(O2796), (TODAY()-K2796)/365, (O2796-K2796)/365)) )</f>
        <v/>
      </c>
      <c r="T2796" s="38" t="str">
        <f aca="false">IF(ISBLANK(B2796),"",IF( ISBLANK(K2796), "" , IF( ISBLANK(O2796), ($Z$41-K2796)/365, (O2796-K2796)/365)) )</f>
        <v/>
      </c>
      <c r="U2796" s="38" t="str">
        <f aca="true">IF(ISBLANK(B2796),"",IF( ISBLANK(O2796), "", (TODAY()-O2796)/365))</f>
        <v/>
      </c>
      <c r="V2796" s="38" t="str">
        <f aca="false">IF(ISBLANK(B2796),"",IF( ISBLANK(O2796), "", ($Z$41-O2796)/365))</f>
        <v/>
      </c>
    </row>
    <row r="2797" customFormat="false" ht="15" hidden="false" customHeight="false" outlineLevel="0" collapsed="false">
      <c r="A2797" s="1" t="n">
        <v>2801</v>
      </c>
      <c r="B2797" s="28" t="n">
        <v>1994</v>
      </c>
      <c r="C2797" s="28"/>
      <c r="J2797" s="4"/>
      <c r="K2797" s="46"/>
      <c r="L2797" s="34" t="str">
        <f aca="false">IF(ISBLANK(K2797),"a","b")</f>
        <v>a</v>
      </c>
      <c r="M2797" s="34" t="str">
        <f aca="false">IF(ISBLANK(B2797),"",IF(L2797="b",K2797,IF(L2797="a","")))</f>
        <v/>
      </c>
      <c r="N2797" s="35" t="n">
        <f aca="false">IF(ISBLANK(B2797),"",IF( ISBLANK(K2797), , IF( ISBLANK(O2797), 1,) ))</f>
        <v>0</v>
      </c>
      <c r="O2797" s="44"/>
      <c r="P2797" s="37" t="str">
        <f aca="false">IF(ISBLANK(O2797),"a","b")</f>
        <v>a</v>
      </c>
      <c r="Q2797" s="34" t="str">
        <f aca="false">IF(ISBLANK(B2797),"",IF(P2797="b",O2797,IF(P2797="a","")))</f>
        <v/>
      </c>
      <c r="R2797" s="35" t="n">
        <f aca="false">IF(ISBLANK(B2797),"",IF( ISBLANK(O2797), , 1))</f>
        <v>0</v>
      </c>
      <c r="S2797" s="38" t="str">
        <f aca="true">IF(ISBLANK(B2797),"",IF( ISBLANK(K2797), "" , IF( ISBLANK(O2797), (TODAY()-K2797)/365, (O2797-K2797)/365)) )</f>
        <v/>
      </c>
      <c r="T2797" s="38" t="str">
        <f aca="false">IF(ISBLANK(B2797),"",IF( ISBLANK(K2797), "" , IF( ISBLANK(O2797), ($Z$41-K2797)/365, (O2797-K2797)/365)) )</f>
        <v/>
      </c>
      <c r="U2797" s="38" t="str">
        <f aca="true">IF(ISBLANK(B2797),"",IF( ISBLANK(O2797), "", (TODAY()-O2797)/365))</f>
        <v/>
      </c>
      <c r="V2797" s="38" t="str">
        <f aca="false">IF(ISBLANK(B2797),"",IF( ISBLANK(O2797), "", ($Z$41-O2797)/365))</f>
        <v/>
      </c>
    </row>
    <row r="2798" customFormat="false" ht="15" hidden="false" customHeight="false" outlineLevel="0" collapsed="false">
      <c r="A2798" s="1" t="n">
        <v>2802</v>
      </c>
      <c r="B2798" s="28" t="n">
        <v>1995</v>
      </c>
      <c r="C2798" s="28"/>
      <c r="J2798" s="4"/>
      <c r="K2798" s="46"/>
      <c r="L2798" s="34" t="str">
        <f aca="false">IF(ISBLANK(K2798),"a","b")</f>
        <v>a</v>
      </c>
      <c r="M2798" s="34" t="str">
        <f aca="false">IF(ISBLANK(B2798),"",IF(L2798="b",K2798,IF(L2798="a","")))</f>
        <v/>
      </c>
      <c r="N2798" s="35" t="n">
        <f aca="false">IF(ISBLANK(B2798),"",IF( ISBLANK(K2798), , IF( ISBLANK(O2798), 1,) ))</f>
        <v>0</v>
      </c>
      <c r="O2798" s="44"/>
      <c r="P2798" s="37" t="str">
        <f aca="false">IF(ISBLANK(O2798),"a","b")</f>
        <v>a</v>
      </c>
      <c r="Q2798" s="34" t="str">
        <f aca="false">IF(ISBLANK(B2798),"",IF(P2798="b",O2798,IF(P2798="a","")))</f>
        <v/>
      </c>
      <c r="R2798" s="35" t="n">
        <f aca="false">IF(ISBLANK(B2798),"",IF( ISBLANK(O2798), , 1))</f>
        <v>0</v>
      </c>
      <c r="S2798" s="38" t="str">
        <f aca="true">IF(ISBLANK(B2798),"",IF( ISBLANK(K2798), "" , IF( ISBLANK(O2798), (TODAY()-K2798)/365, (O2798-K2798)/365)) )</f>
        <v/>
      </c>
      <c r="T2798" s="38" t="str">
        <f aca="false">IF(ISBLANK(B2798),"",IF( ISBLANK(K2798), "" , IF( ISBLANK(O2798), ($Z$41-K2798)/365, (O2798-K2798)/365)) )</f>
        <v/>
      </c>
      <c r="U2798" s="38" t="str">
        <f aca="true">IF(ISBLANK(B2798),"",IF( ISBLANK(O2798), "", (TODAY()-O2798)/365))</f>
        <v/>
      </c>
      <c r="V2798" s="38" t="str">
        <f aca="false">IF(ISBLANK(B2798),"",IF( ISBLANK(O2798), "", ($Z$41-O2798)/365))</f>
        <v/>
      </c>
    </row>
    <row r="2799" customFormat="false" ht="15" hidden="false" customHeight="false" outlineLevel="0" collapsed="false">
      <c r="A2799" s="1" t="n">
        <v>2803</v>
      </c>
      <c r="B2799" s="28" t="n">
        <v>1996</v>
      </c>
      <c r="C2799" s="28"/>
      <c r="J2799" s="4"/>
      <c r="K2799" s="46"/>
      <c r="L2799" s="34" t="str">
        <f aca="false">IF(ISBLANK(K2799),"a","b")</f>
        <v>a</v>
      </c>
      <c r="M2799" s="34" t="str">
        <f aca="false">IF(ISBLANK(B2799),"",IF(L2799="b",K2799,IF(L2799="a","")))</f>
        <v/>
      </c>
      <c r="N2799" s="35" t="n">
        <f aca="false">IF(ISBLANK(B2799),"",IF( ISBLANK(K2799), , IF( ISBLANK(O2799), 1,) ))</f>
        <v>0</v>
      </c>
      <c r="O2799" s="44"/>
      <c r="P2799" s="37" t="str">
        <f aca="false">IF(ISBLANK(O2799),"a","b")</f>
        <v>a</v>
      </c>
      <c r="Q2799" s="34" t="str">
        <f aca="false">IF(ISBLANK(B2799),"",IF(P2799="b",O2799,IF(P2799="a","")))</f>
        <v/>
      </c>
      <c r="R2799" s="35" t="n">
        <f aca="false">IF(ISBLANK(B2799),"",IF( ISBLANK(O2799), , 1))</f>
        <v>0</v>
      </c>
      <c r="S2799" s="38" t="str">
        <f aca="true">IF(ISBLANK(B2799),"",IF( ISBLANK(K2799), "" , IF( ISBLANK(O2799), (TODAY()-K2799)/365, (O2799-K2799)/365)) )</f>
        <v/>
      </c>
      <c r="T2799" s="38" t="str">
        <f aca="false">IF(ISBLANK(B2799),"",IF( ISBLANK(K2799), "" , IF( ISBLANK(O2799), ($Z$41-K2799)/365, (O2799-K2799)/365)) )</f>
        <v/>
      </c>
      <c r="U2799" s="38" t="str">
        <f aca="true">IF(ISBLANK(B2799),"",IF( ISBLANK(O2799), "", (TODAY()-O2799)/365))</f>
        <v/>
      </c>
      <c r="V2799" s="38" t="str">
        <f aca="false">IF(ISBLANK(B2799),"",IF( ISBLANK(O2799), "", ($Z$41-O2799)/365))</f>
        <v/>
      </c>
    </row>
    <row r="2800" customFormat="false" ht="15" hidden="false" customHeight="false" outlineLevel="0" collapsed="false">
      <c r="A2800" s="1" t="n">
        <v>2804</v>
      </c>
      <c r="B2800" s="28" t="n">
        <v>1997</v>
      </c>
      <c r="C2800" s="28"/>
      <c r="J2800" s="4"/>
      <c r="K2800" s="46"/>
      <c r="L2800" s="34" t="str">
        <f aca="false">IF(ISBLANK(K2800),"a","b")</f>
        <v>a</v>
      </c>
      <c r="M2800" s="34" t="str">
        <f aca="false">IF(ISBLANK(B2800),"",IF(L2800="b",K2800,IF(L2800="a","")))</f>
        <v/>
      </c>
      <c r="N2800" s="35" t="n">
        <f aca="false">IF(ISBLANK(B2800),"",IF( ISBLANK(K2800), , IF( ISBLANK(O2800), 1,) ))</f>
        <v>0</v>
      </c>
      <c r="O2800" s="44"/>
      <c r="P2800" s="37" t="str">
        <f aca="false">IF(ISBLANK(O2800),"a","b")</f>
        <v>a</v>
      </c>
      <c r="Q2800" s="34" t="str">
        <f aca="false">IF(ISBLANK(B2800),"",IF(P2800="b",O2800,IF(P2800="a","")))</f>
        <v/>
      </c>
      <c r="R2800" s="35" t="n">
        <f aca="false">IF(ISBLANK(B2800),"",IF( ISBLANK(O2800), , 1))</f>
        <v>0</v>
      </c>
      <c r="S2800" s="38" t="str">
        <f aca="true">IF(ISBLANK(B2800),"",IF( ISBLANK(K2800), "" , IF( ISBLANK(O2800), (TODAY()-K2800)/365, (O2800-K2800)/365)) )</f>
        <v/>
      </c>
      <c r="T2800" s="38" t="str">
        <f aca="false">IF(ISBLANK(B2800),"",IF( ISBLANK(K2800), "" , IF( ISBLANK(O2800), ($Z$41-K2800)/365, (O2800-K2800)/365)) )</f>
        <v/>
      </c>
      <c r="U2800" s="38" t="str">
        <f aca="true">IF(ISBLANK(B2800),"",IF( ISBLANK(O2800), "", (TODAY()-O2800)/365))</f>
        <v/>
      </c>
      <c r="V2800" s="38" t="str">
        <f aca="false">IF(ISBLANK(B2800),"",IF( ISBLANK(O2800), "", ($Z$41-O2800)/365))</f>
        <v/>
      </c>
    </row>
    <row r="2801" customFormat="false" ht="15" hidden="false" customHeight="false" outlineLevel="0" collapsed="false">
      <c r="A2801" s="1" t="n">
        <v>2805</v>
      </c>
      <c r="B2801" s="28" t="n">
        <v>1998</v>
      </c>
      <c r="C2801" s="28"/>
      <c r="J2801" s="4"/>
      <c r="K2801" s="46"/>
      <c r="L2801" s="34" t="str">
        <f aca="false">IF(ISBLANK(K2801),"a","b")</f>
        <v>a</v>
      </c>
      <c r="M2801" s="34" t="str">
        <f aca="false">IF(ISBLANK(B2801),"",IF(L2801="b",K2801,IF(L2801="a","")))</f>
        <v/>
      </c>
      <c r="N2801" s="35" t="n">
        <f aca="false">IF(ISBLANK(B2801),"",IF( ISBLANK(K2801), , IF( ISBLANK(O2801), 1,) ))</f>
        <v>0</v>
      </c>
      <c r="O2801" s="44"/>
      <c r="P2801" s="37" t="str">
        <f aca="false">IF(ISBLANK(O2801),"a","b")</f>
        <v>a</v>
      </c>
      <c r="Q2801" s="34" t="str">
        <f aca="false">IF(ISBLANK(B2801),"",IF(P2801="b",O2801,IF(P2801="a","")))</f>
        <v/>
      </c>
      <c r="R2801" s="35" t="n">
        <f aca="false">IF(ISBLANK(B2801),"",IF( ISBLANK(O2801), , 1))</f>
        <v>0</v>
      </c>
      <c r="S2801" s="38" t="str">
        <f aca="true">IF(ISBLANK(B2801),"",IF( ISBLANK(K2801), "" , IF( ISBLANK(O2801), (TODAY()-K2801)/365, (O2801-K2801)/365)) )</f>
        <v/>
      </c>
      <c r="T2801" s="38" t="str">
        <f aca="false">IF(ISBLANK(B2801),"",IF( ISBLANK(K2801), "" , IF( ISBLANK(O2801), ($Z$41-K2801)/365, (O2801-K2801)/365)) )</f>
        <v/>
      </c>
      <c r="U2801" s="38" t="str">
        <f aca="true">IF(ISBLANK(B2801),"",IF( ISBLANK(O2801), "", (TODAY()-O2801)/365))</f>
        <v/>
      </c>
      <c r="V2801" s="38" t="str">
        <f aca="false">IF(ISBLANK(B2801),"",IF( ISBLANK(O2801), "", ($Z$41-O2801)/365))</f>
        <v/>
      </c>
    </row>
    <row r="2802" customFormat="false" ht="15" hidden="false" customHeight="false" outlineLevel="0" collapsed="false">
      <c r="A2802" s="1" t="n">
        <v>2806</v>
      </c>
      <c r="B2802" s="28" t="n">
        <v>1999</v>
      </c>
      <c r="C2802" s="28"/>
      <c r="J2802" s="4"/>
      <c r="K2802" s="46"/>
      <c r="L2802" s="34" t="str">
        <f aca="false">IF(ISBLANK(K2802),"a","b")</f>
        <v>a</v>
      </c>
      <c r="M2802" s="34" t="str">
        <f aca="false">IF(ISBLANK(B2802),"",IF(L2802="b",K2802,IF(L2802="a","")))</f>
        <v/>
      </c>
      <c r="N2802" s="35" t="n">
        <f aca="false">IF(ISBLANK(B2802),"",IF( ISBLANK(K2802), , IF( ISBLANK(O2802), 1,) ))</f>
        <v>0</v>
      </c>
      <c r="O2802" s="44"/>
      <c r="P2802" s="37" t="str">
        <f aca="false">IF(ISBLANK(O2802),"a","b")</f>
        <v>a</v>
      </c>
      <c r="Q2802" s="34" t="str">
        <f aca="false">IF(ISBLANK(B2802),"",IF(P2802="b",O2802,IF(P2802="a","")))</f>
        <v/>
      </c>
      <c r="R2802" s="35" t="n">
        <f aca="false">IF(ISBLANK(B2802),"",IF( ISBLANK(O2802), , 1))</f>
        <v>0</v>
      </c>
      <c r="S2802" s="38" t="str">
        <f aca="true">IF(ISBLANK(B2802),"",IF( ISBLANK(K2802), "" , IF( ISBLANK(O2802), (TODAY()-K2802)/365, (O2802-K2802)/365)) )</f>
        <v/>
      </c>
      <c r="T2802" s="38" t="str">
        <f aca="false">IF(ISBLANK(B2802),"",IF( ISBLANK(K2802), "" , IF( ISBLANK(O2802), ($Z$41-K2802)/365, (O2802-K2802)/365)) )</f>
        <v/>
      </c>
      <c r="U2802" s="38" t="str">
        <f aca="true">IF(ISBLANK(B2802),"",IF( ISBLANK(O2802), "", (TODAY()-O2802)/365))</f>
        <v/>
      </c>
      <c r="V2802" s="38" t="str">
        <f aca="false">IF(ISBLANK(B2802),"",IF( ISBLANK(O2802), "", ($Z$41-O2802)/365))</f>
        <v/>
      </c>
    </row>
    <row r="2803" customFormat="false" ht="15" hidden="false" customHeight="false" outlineLevel="0" collapsed="false">
      <c r="A2803" s="1" t="n">
        <v>2807</v>
      </c>
      <c r="B2803" s="28" t="n">
        <v>2000</v>
      </c>
      <c r="C2803" s="28"/>
      <c r="J2803" s="4"/>
      <c r="K2803" s="46"/>
      <c r="L2803" s="34" t="str">
        <f aca="false">IF(ISBLANK(K2803),"a","b")</f>
        <v>a</v>
      </c>
      <c r="M2803" s="34" t="str">
        <f aca="false">IF(ISBLANK(B2803),"",IF(L2803="b",K2803,IF(L2803="a","")))</f>
        <v/>
      </c>
      <c r="N2803" s="35" t="n">
        <f aca="false">IF(ISBLANK(B2803),"",IF( ISBLANK(K2803), , IF( ISBLANK(O2803), 1,) ))</f>
        <v>0</v>
      </c>
      <c r="O2803" s="44"/>
      <c r="P2803" s="37" t="str">
        <f aca="false">IF(ISBLANK(O2803),"a","b")</f>
        <v>a</v>
      </c>
      <c r="Q2803" s="34" t="str">
        <f aca="false">IF(ISBLANK(B2803),"",IF(P2803="b",O2803,IF(P2803="a","")))</f>
        <v/>
      </c>
      <c r="R2803" s="35" t="n">
        <f aca="false">IF(ISBLANK(B2803),"",IF( ISBLANK(O2803), , 1))</f>
        <v>0</v>
      </c>
      <c r="S2803" s="38" t="str">
        <f aca="true">IF(ISBLANK(B2803),"",IF( ISBLANK(K2803), "" , IF( ISBLANK(O2803), (TODAY()-K2803)/365, (O2803-K2803)/365)) )</f>
        <v/>
      </c>
      <c r="T2803" s="38" t="str">
        <f aca="false">IF(ISBLANK(B2803),"",IF( ISBLANK(K2803), "" , IF( ISBLANK(O2803), ($Z$41-K2803)/365, (O2803-K2803)/365)) )</f>
        <v/>
      </c>
      <c r="U2803" s="38" t="str">
        <f aca="true">IF(ISBLANK(B2803),"",IF( ISBLANK(O2803), "", (TODAY()-O2803)/365))</f>
        <v/>
      </c>
      <c r="V2803" s="38" t="str">
        <f aca="false">IF(ISBLANK(B2803),"",IF( ISBLANK(O2803), "", ($Z$41-O2803)/365))</f>
        <v/>
      </c>
    </row>
    <row r="2804" customFormat="false" ht="15" hidden="false" customHeight="false" outlineLevel="0" collapsed="false">
      <c r="A2804" s="1" t="n">
        <v>2808</v>
      </c>
      <c r="B2804" s="28" t="n">
        <v>2001</v>
      </c>
      <c r="C2804" s="28"/>
      <c r="J2804" s="4"/>
      <c r="K2804" s="46"/>
      <c r="L2804" s="34" t="str">
        <f aca="false">IF(ISBLANK(K2804),"a","b")</f>
        <v>a</v>
      </c>
      <c r="M2804" s="34" t="str">
        <f aca="false">IF(ISBLANK(B2804),"",IF(L2804="b",K2804,IF(L2804="a","")))</f>
        <v/>
      </c>
      <c r="N2804" s="35" t="n">
        <f aca="false">IF(ISBLANK(B2804),"",IF( ISBLANK(K2804), , IF( ISBLANK(O2804), 1,) ))</f>
        <v>0</v>
      </c>
      <c r="O2804" s="44"/>
      <c r="P2804" s="37" t="str">
        <f aca="false">IF(ISBLANK(O2804),"a","b")</f>
        <v>a</v>
      </c>
      <c r="Q2804" s="34" t="str">
        <f aca="false">IF(ISBLANK(B2804),"",IF(P2804="b",O2804,IF(P2804="a","")))</f>
        <v/>
      </c>
      <c r="R2804" s="35" t="n">
        <f aca="false">IF(ISBLANK(B2804),"",IF( ISBLANK(O2804), , 1))</f>
        <v>0</v>
      </c>
      <c r="S2804" s="38" t="str">
        <f aca="true">IF(ISBLANK(B2804),"",IF( ISBLANK(K2804), "" , IF( ISBLANK(O2804), (TODAY()-K2804)/365, (O2804-K2804)/365)) )</f>
        <v/>
      </c>
      <c r="T2804" s="38" t="str">
        <f aca="false">IF(ISBLANK(B2804),"",IF( ISBLANK(K2804), "" , IF( ISBLANK(O2804), ($Z$41-K2804)/365, (O2804-K2804)/365)) )</f>
        <v/>
      </c>
      <c r="U2804" s="38" t="str">
        <f aca="true">IF(ISBLANK(B2804),"",IF( ISBLANK(O2804), "", (TODAY()-O2804)/365))</f>
        <v/>
      </c>
      <c r="V2804" s="38" t="str">
        <f aca="false">IF(ISBLANK(B2804),"",IF( ISBLANK(O2804), "", ($Z$41-O2804)/365))</f>
        <v/>
      </c>
    </row>
    <row r="2805" customFormat="false" ht="15" hidden="false" customHeight="false" outlineLevel="0" collapsed="false">
      <c r="A2805" s="1" t="n">
        <v>2809</v>
      </c>
      <c r="B2805" s="28" t="n">
        <v>2002</v>
      </c>
      <c r="C2805" s="28"/>
      <c r="J2805" s="4"/>
      <c r="K2805" s="46"/>
      <c r="L2805" s="34" t="str">
        <f aca="false">IF(ISBLANK(K2805),"a","b")</f>
        <v>a</v>
      </c>
      <c r="M2805" s="34" t="str">
        <f aca="false">IF(ISBLANK(B2805),"",IF(L2805="b",K2805,IF(L2805="a","")))</f>
        <v/>
      </c>
      <c r="N2805" s="35" t="n">
        <f aca="false">IF(ISBLANK(B2805),"",IF( ISBLANK(K2805), , IF( ISBLANK(O2805), 1,) ))</f>
        <v>0</v>
      </c>
      <c r="O2805" s="44"/>
      <c r="P2805" s="37" t="str">
        <f aca="false">IF(ISBLANK(O2805),"a","b")</f>
        <v>a</v>
      </c>
      <c r="Q2805" s="34" t="str">
        <f aca="false">IF(ISBLANK(B2805),"",IF(P2805="b",O2805,IF(P2805="a","")))</f>
        <v/>
      </c>
      <c r="R2805" s="35" t="n">
        <f aca="false">IF(ISBLANK(B2805),"",IF( ISBLANK(O2805), , 1))</f>
        <v>0</v>
      </c>
      <c r="S2805" s="38" t="str">
        <f aca="true">IF(ISBLANK(B2805),"",IF( ISBLANK(K2805), "" , IF( ISBLANK(O2805), (TODAY()-K2805)/365, (O2805-K2805)/365)) )</f>
        <v/>
      </c>
      <c r="T2805" s="38" t="str">
        <f aca="false">IF(ISBLANK(B2805),"",IF( ISBLANK(K2805), "" , IF( ISBLANK(O2805), ($Z$41-K2805)/365, (O2805-K2805)/365)) )</f>
        <v/>
      </c>
      <c r="U2805" s="38" t="str">
        <f aca="true">IF(ISBLANK(B2805),"",IF( ISBLANK(O2805), "", (TODAY()-O2805)/365))</f>
        <v/>
      </c>
      <c r="V2805" s="38" t="str">
        <f aca="false">IF(ISBLANK(B2805),"",IF( ISBLANK(O2805), "", ($Z$41-O2805)/365))</f>
        <v/>
      </c>
    </row>
    <row r="2806" customFormat="false" ht="15" hidden="false" customHeight="false" outlineLevel="0" collapsed="false">
      <c r="A2806" s="1" t="n">
        <v>2810</v>
      </c>
      <c r="B2806" s="28" t="n">
        <v>2003</v>
      </c>
      <c r="C2806" s="28"/>
      <c r="J2806" s="4"/>
      <c r="K2806" s="46"/>
      <c r="L2806" s="34" t="str">
        <f aca="false">IF(ISBLANK(K2806),"a","b")</f>
        <v>a</v>
      </c>
      <c r="M2806" s="34" t="str">
        <f aca="false">IF(ISBLANK(B2806),"",IF(L2806="b",K2806,IF(L2806="a","")))</f>
        <v/>
      </c>
      <c r="N2806" s="35" t="n">
        <f aca="false">IF(ISBLANK(B2806),"",IF( ISBLANK(K2806), , IF( ISBLANK(O2806), 1,) ))</f>
        <v>0</v>
      </c>
      <c r="O2806" s="44"/>
      <c r="P2806" s="37" t="str">
        <f aca="false">IF(ISBLANK(O2806),"a","b")</f>
        <v>a</v>
      </c>
      <c r="Q2806" s="34" t="str">
        <f aca="false">IF(ISBLANK(B2806),"",IF(P2806="b",O2806,IF(P2806="a","")))</f>
        <v/>
      </c>
      <c r="R2806" s="35" t="n">
        <f aca="false">IF(ISBLANK(B2806),"",IF( ISBLANK(O2806), , 1))</f>
        <v>0</v>
      </c>
      <c r="S2806" s="38" t="str">
        <f aca="true">IF(ISBLANK(B2806),"",IF( ISBLANK(K2806), "" , IF( ISBLANK(O2806), (TODAY()-K2806)/365, (O2806-K2806)/365)) )</f>
        <v/>
      </c>
      <c r="T2806" s="38" t="str">
        <f aca="false">IF(ISBLANK(B2806),"",IF( ISBLANK(K2806), "" , IF( ISBLANK(O2806), ($Z$41-K2806)/365, (O2806-K2806)/365)) )</f>
        <v/>
      </c>
      <c r="U2806" s="38" t="str">
        <f aca="true">IF(ISBLANK(B2806),"",IF( ISBLANK(O2806), "", (TODAY()-O2806)/365))</f>
        <v/>
      </c>
      <c r="V2806" s="38" t="str">
        <f aca="false">IF(ISBLANK(B2806),"",IF( ISBLANK(O2806), "", ($Z$41-O2806)/365))</f>
        <v/>
      </c>
    </row>
    <row r="2807" customFormat="false" ht="15" hidden="false" customHeight="false" outlineLevel="0" collapsed="false">
      <c r="A2807" s="1" t="n">
        <v>2811</v>
      </c>
      <c r="B2807" s="28" t="n">
        <v>2004</v>
      </c>
      <c r="C2807" s="28"/>
      <c r="J2807" s="4"/>
      <c r="K2807" s="46"/>
      <c r="L2807" s="34" t="str">
        <f aca="false">IF(ISBLANK(K2807),"a","b")</f>
        <v>a</v>
      </c>
      <c r="M2807" s="34" t="str">
        <f aca="false">IF(ISBLANK(B2807),"",IF(L2807="b",K2807,IF(L2807="a","")))</f>
        <v/>
      </c>
      <c r="N2807" s="35" t="n">
        <f aca="false">IF(ISBLANK(B2807),"",IF( ISBLANK(K2807), , IF( ISBLANK(O2807), 1,) ))</f>
        <v>0</v>
      </c>
      <c r="O2807" s="44"/>
      <c r="P2807" s="37" t="str">
        <f aca="false">IF(ISBLANK(O2807),"a","b")</f>
        <v>a</v>
      </c>
      <c r="Q2807" s="34" t="str">
        <f aca="false">IF(ISBLANK(B2807),"",IF(P2807="b",O2807,IF(P2807="a","")))</f>
        <v/>
      </c>
      <c r="R2807" s="35" t="n">
        <f aca="false">IF(ISBLANK(B2807),"",IF( ISBLANK(O2807), , 1))</f>
        <v>0</v>
      </c>
      <c r="S2807" s="38" t="str">
        <f aca="true">IF(ISBLANK(B2807),"",IF( ISBLANK(K2807), "" , IF( ISBLANK(O2807), (TODAY()-K2807)/365, (O2807-K2807)/365)) )</f>
        <v/>
      </c>
      <c r="T2807" s="38" t="str">
        <f aca="false">IF(ISBLANK(B2807),"",IF( ISBLANK(K2807), "" , IF( ISBLANK(O2807), ($Z$41-K2807)/365, (O2807-K2807)/365)) )</f>
        <v/>
      </c>
      <c r="U2807" s="38" t="str">
        <f aca="true">IF(ISBLANK(B2807),"",IF( ISBLANK(O2807), "", (TODAY()-O2807)/365))</f>
        <v/>
      </c>
      <c r="V2807" s="38" t="str">
        <f aca="false">IF(ISBLANK(B2807),"",IF( ISBLANK(O2807), "", ($Z$41-O2807)/365))</f>
        <v/>
      </c>
    </row>
    <row r="2808" customFormat="false" ht="15" hidden="false" customHeight="false" outlineLevel="0" collapsed="false">
      <c r="A2808" s="1" t="n">
        <v>2812</v>
      </c>
      <c r="B2808" s="28" t="n">
        <v>2005</v>
      </c>
      <c r="C2808" s="28"/>
      <c r="J2808" s="4"/>
      <c r="K2808" s="46"/>
      <c r="L2808" s="34" t="str">
        <f aca="false">IF(ISBLANK(K2808),"a","b")</f>
        <v>a</v>
      </c>
      <c r="M2808" s="34" t="str">
        <f aca="false">IF(ISBLANK(B2808),"",IF(L2808="b",K2808,IF(L2808="a","")))</f>
        <v/>
      </c>
      <c r="N2808" s="35" t="n">
        <f aca="false">IF(ISBLANK(B2808),"",IF( ISBLANK(K2808), , IF( ISBLANK(O2808), 1,) ))</f>
        <v>0</v>
      </c>
      <c r="O2808" s="44"/>
      <c r="P2808" s="37" t="str">
        <f aca="false">IF(ISBLANK(O2808),"a","b")</f>
        <v>a</v>
      </c>
      <c r="Q2808" s="34" t="str">
        <f aca="false">IF(ISBLANK(B2808),"",IF(P2808="b",O2808,IF(P2808="a","")))</f>
        <v/>
      </c>
      <c r="R2808" s="35" t="n">
        <f aca="false">IF(ISBLANK(B2808),"",IF( ISBLANK(O2808), , 1))</f>
        <v>0</v>
      </c>
      <c r="S2808" s="38" t="str">
        <f aca="true">IF(ISBLANK(B2808),"",IF( ISBLANK(K2808), "" , IF( ISBLANK(O2808), (TODAY()-K2808)/365, (O2808-K2808)/365)) )</f>
        <v/>
      </c>
      <c r="T2808" s="38" t="str">
        <f aca="false">IF(ISBLANK(B2808),"",IF( ISBLANK(K2808), "" , IF( ISBLANK(O2808), ($Z$41-K2808)/365, (O2808-K2808)/365)) )</f>
        <v/>
      </c>
      <c r="U2808" s="38" t="str">
        <f aca="true">IF(ISBLANK(B2808),"",IF( ISBLANK(O2808), "", (TODAY()-O2808)/365))</f>
        <v/>
      </c>
      <c r="V2808" s="38" t="str">
        <f aca="false">IF(ISBLANK(B2808),"",IF( ISBLANK(O2808), "", ($Z$41-O2808)/365))</f>
        <v/>
      </c>
    </row>
    <row r="2809" customFormat="false" ht="15" hidden="false" customHeight="false" outlineLevel="0" collapsed="false">
      <c r="A2809" s="1" t="n">
        <v>2813</v>
      </c>
      <c r="B2809" s="28" t="n">
        <v>2006</v>
      </c>
      <c r="C2809" s="28"/>
      <c r="J2809" s="4"/>
      <c r="K2809" s="46"/>
      <c r="L2809" s="34" t="str">
        <f aca="false">IF(ISBLANK(K2809),"a","b")</f>
        <v>a</v>
      </c>
      <c r="M2809" s="34" t="str">
        <f aca="false">IF(ISBLANK(B2809),"",IF(L2809="b",K2809,IF(L2809="a","")))</f>
        <v/>
      </c>
      <c r="N2809" s="35" t="n">
        <f aca="false">IF(ISBLANK(B2809),"",IF( ISBLANK(K2809), , IF( ISBLANK(O2809), 1,) ))</f>
        <v>0</v>
      </c>
      <c r="O2809" s="44"/>
      <c r="P2809" s="37" t="str">
        <f aca="false">IF(ISBLANK(O2809),"a","b")</f>
        <v>a</v>
      </c>
      <c r="Q2809" s="34" t="str">
        <f aca="false">IF(ISBLANK(B2809),"",IF(P2809="b",O2809,IF(P2809="a","")))</f>
        <v/>
      </c>
      <c r="R2809" s="35" t="n">
        <f aca="false">IF(ISBLANK(B2809),"",IF( ISBLANK(O2809), , 1))</f>
        <v>0</v>
      </c>
      <c r="S2809" s="38" t="str">
        <f aca="true">IF(ISBLANK(B2809),"",IF( ISBLANK(K2809), "" , IF( ISBLANK(O2809), (TODAY()-K2809)/365, (O2809-K2809)/365)) )</f>
        <v/>
      </c>
      <c r="T2809" s="38" t="str">
        <f aca="false">IF(ISBLANK(B2809),"",IF( ISBLANK(K2809), "" , IF( ISBLANK(O2809), ($Z$41-K2809)/365, (O2809-K2809)/365)) )</f>
        <v/>
      </c>
      <c r="U2809" s="38" t="str">
        <f aca="true">IF(ISBLANK(B2809),"",IF( ISBLANK(O2809), "", (TODAY()-O2809)/365))</f>
        <v/>
      </c>
      <c r="V2809" s="38" t="str">
        <f aca="false">IF(ISBLANK(B2809),"",IF( ISBLANK(O2809), "", ($Z$41-O2809)/365))</f>
        <v/>
      </c>
    </row>
    <row r="2810" customFormat="false" ht="15" hidden="false" customHeight="false" outlineLevel="0" collapsed="false">
      <c r="A2810" s="1" t="n">
        <v>2814</v>
      </c>
      <c r="B2810" s="28" t="n">
        <v>2007</v>
      </c>
      <c r="C2810" s="28"/>
      <c r="J2810" s="4"/>
      <c r="K2810" s="46"/>
      <c r="L2810" s="34" t="str">
        <f aca="false">IF(ISBLANK(K2810),"a","b")</f>
        <v>a</v>
      </c>
      <c r="M2810" s="34" t="str">
        <f aca="false">IF(ISBLANK(B2810),"",IF(L2810="b",K2810,IF(L2810="a","")))</f>
        <v/>
      </c>
      <c r="N2810" s="35" t="n">
        <f aca="false">IF(ISBLANK(B2810),"",IF( ISBLANK(K2810), , IF( ISBLANK(O2810), 1,) ))</f>
        <v>0</v>
      </c>
      <c r="O2810" s="44"/>
      <c r="P2810" s="37" t="str">
        <f aca="false">IF(ISBLANK(O2810),"a","b")</f>
        <v>a</v>
      </c>
      <c r="Q2810" s="34" t="str">
        <f aca="false">IF(ISBLANK(B2810),"",IF(P2810="b",O2810,IF(P2810="a","")))</f>
        <v/>
      </c>
      <c r="R2810" s="35" t="n">
        <f aca="false">IF(ISBLANK(B2810),"",IF( ISBLANK(O2810), , 1))</f>
        <v>0</v>
      </c>
      <c r="S2810" s="38" t="str">
        <f aca="true">IF(ISBLANK(B2810),"",IF( ISBLANK(K2810), "" , IF( ISBLANK(O2810), (TODAY()-K2810)/365, (O2810-K2810)/365)) )</f>
        <v/>
      </c>
      <c r="T2810" s="38" t="str">
        <f aca="false">IF(ISBLANK(B2810),"",IF( ISBLANK(K2810), "" , IF( ISBLANK(O2810), ($Z$41-K2810)/365, (O2810-K2810)/365)) )</f>
        <v/>
      </c>
      <c r="U2810" s="38" t="str">
        <f aca="true">IF(ISBLANK(B2810),"",IF( ISBLANK(O2810), "", (TODAY()-O2810)/365))</f>
        <v/>
      </c>
      <c r="V2810" s="38" t="str">
        <f aca="false">IF(ISBLANK(B2810),"",IF( ISBLANK(O2810), "", ($Z$41-O2810)/365))</f>
        <v/>
      </c>
    </row>
    <row r="2811" customFormat="false" ht="15" hidden="false" customHeight="false" outlineLevel="0" collapsed="false">
      <c r="A2811" s="1" t="n">
        <v>2815</v>
      </c>
      <c r="B2811" s="28" t="n">
        <v>2008</v>
      </c>
      <c r="C2811" s="28"/>
      <c r="J2811" s="4"/>
      <c r="K2811" s="46"/>
      <c r="L2811" s="34" t="str">
        <f aca="false">IF(ISBLANK(K2811),"a","b")</f>
        <v>a</v>
      </c>
      <c r="M2811" s="34" t="str">
        <f aca="false">IF(ISBLANK(B2811),"",IF(L2811="b",K2811,IF(L2811="a","")))</f>
        <v/>
      </c>
      <c r="N2811" s="35" t="n">
        <f aca="false">IF(ISBLANK(B2811),"",IF( ISBLANK(K2811), , IF( ISBLANK(O2811), 1,) ))</f>
        <v>0</v>
      </c>
      <c r="O2811" s="44"/>
      <c r="P2811" s="37" t="str">
        <f aca="false">IF(ISBLANK(O2811),"a","b")</f>
        <v>a</v>
      </c>
      <c r="Q2811" s="34" t="str">
        <f aca="false">IF(ISBLANK(B2811),"",IF(P2811="b",O2811,IF(P2811="a","")))</f>
        <v/>
      </c>
      <c r="R2811" s="35" t="n">
        <f aca="false">IF(ISBLANK(B2811),"",IF( ISBLANK(O2811), , 1))</f>
        <v>0</v>
      </c>
      <c r="S2811" s="38" t="str">
        <f aca="true">IF(ISBLANK(B2811),"",IF( ISBLANK(K2811), "" , IF( ISBLANK(O2811), (TODAY()-K2811)/365, (O2811-K2811)/365)) )</f>
        <v/>
      </c>
      <c r="T2811" s="38" t="str">
        <f aca="false">IF(ISBLANK(B2811),"",IF( ISBLANK(K2811), "" , IF( ISBLANK(O2811), ($Z$41-K2811)/365, (O2811-K2811)/365)) )</f>
        <v/>
      </c>
      <c r="U2811" s="38" t="str">
        <f aca="true">IF(ISBLANK(B2811),"",IF( ISBLANK(O2811), "", (TODAY()-O2811)/365))</f>
        <v/>
      </c>
      <c r="V2811" s="38" t="str">
        <f aca="false">IF(ISBLANK(B2811),"",IF( ISBLANK(O2811), "", ($Z$41-O2811)/365))</f>
        <v/>
      </c>
    </row>
    <row r="2812" customFormat="false" ht="15" hidden="false" customHeight="false" outlineLevel="0" collapsed="false">
      <c r="A2812" s="1" t="n">
        <v>2816</v>
      </c>
      <c r="B2812" s="28" t="n">
        <v>2009</v>
      </c>
      <c r="C2812" s="28"/>
      <c r="J2812" s="4"/>
      <c r="K2812" s="46"/>
      <c r="L2812" s="34" t="str">
        <f aca="false">IF(ISBLANK(K2812),"a","b")</f>
        <v>a</v>
      </c>
      <c r="M2812" s="34" t="str">
        <f aca="false">IF(ISBLANK(B2812),"",IF(L2812="b",K2812,IF(L2812="a","")))</f>
        <v/>
      </c>
      <c r="N2812" s="35" t="n">
        <f aca="false">IF(ISBLANK(B2812),"",IF( ISBLANK(K2812), , IF( ISBLANK(O2812), 1,) ))</f>
        <v>0</v>
      </c>
      <c r="O2812" s="44"/>
      <c r="P2812" s="37" t="str">
        <f aca="false">IF(ISBLANK(O2812),"a","b")</f>
        <v>a</v>
      </c>
      <c r="Q2812" s="34" t="str">
        <f aca="false">IF(ISBLANK(B2812),"",IF(P2812="b",O2812,IF(P2812="a","")))</f>
        <v/>
      </c>
      <c r="R2812" s="35" t="n">
        <f aca="false">IF(ISBLANK(B2812),"",IF( ISBLANK(O2812), , 1))</f>
        <v>0</v>
      </c>
      <c r="S2812" s="38" t="str">
        <f aca="true">IF(ISBLANK(B2812),"",IF( ISBLANK(K2812), "" , IF( ISBLANK(O2812), (TODAY()-K2812)/365, (O2812-K2812)/365)) )</f>
        <v/>
      </c>
      <c r="T2812" s="38" t="str">
        <f aca="false">IF(ISBLANK(B2812),"",IF( ISBLANK(K2812), "" , IF( ISBLANK(O2812), ($Z$41-K2812)/365, (O2812-K2812)/365)) )</f>
        <v/>
      </c>
      <c r="U2812" s="38" t="str">
        <f aca="true">IF(ISBLANK(B2812),"",IF( ISBLANK(O2812), "", (TODAY()-O2812)/365))</f>
        <v/>
      </c>
      <c r="V2812" s="38" t="str">
        <f aca="false">IF(ISBLANK(B2812),"",IF( ISBLANK(O2812), "", ($Z$41-O2812)/365))</f>
        <v/>
      </c>
    </row>
    <row r="2813" customFormat="false" ht="15" hidden="false" customHeight="false" outlineLevel="0" collapsed="false">
      <c r="A2813" s="1" t="n">
        <v>2817</v>
      </c>
      <c r="B2813" s="28" t="n">
        <v>2010</v>
      </c>
      <c r="C2813" s="28"/>
      <c r="J2813" s="4"/>
      <c r="K2813" s="46"/>
      <c r="L2813" s="34" t="str">
        <f aca="false">IF(ISBLANK(K2813),"a","b")</f>
        <v>a</v>
      </c>
      <c r="M2813" s="34" t="str">
        <f aca="false">IF(ISBLANK(B2813),"",IF(L2813="b",K2813,IF(L2813="a","")))</f>
        <v/>
      </c>
      <c r="N2813" s="35" t="n">
        <f aca="false">IF(ISBLANK(B2813),"",IF( ISBLANK(K2813), , IF( ISBLANK(O2813), 1,) ))</f>
        <v>0</v>
      </c>
      <c r="O2813" s="44"/>
      <c r="P2813" s="37" t="str">
        <f aca="false">IF(ISBLANK(O2813),"a","b")</f>
        <v>a</v>
      </c>
      <c r="Q2813" s="34" t="str">
        <f aca="false">IF(ISBLANK(B2813),"",IF(P2813="b",O2813,IF(P2813="a","")))</f>
        <v/>
      </c>
      <c r="R2813" s="35" t="n">
        <f aca="false">IF(ISBLANK(B2813),"",IF( ISBLANK(O2813), , 1))</f>
        <v>0</v>
      </c>
      <c r="S2813" s="38" t="str">
        <f aca="true">IF(ISBLANK(B2813),"",IF( ISBLANK(K2813), "" , IF( ISBLANK(O2813), (TODAY()-K2813)/365, (O2813-K2813)/365)) )</f>
        <v/>
      </c>
      <c r="T2813" s="38" t="str">
        <f aca="false">IF(ISBLANK(B2813),"",IF( ISBLANK(K2813), "" , IF( ISBLANK(O2813), ($Z$41-K2813)/365, (O2813-K2813)/365)) )</f>
        <v/>
      </c>
      <c r="U2813" s="38" t="str">
        <f aca="true">IF(ISBLANK(B2813),"",IF( ISBLANK(O2813), "", (TODAY()-O2813)/365))</f>
        <v/>
      </c>
      <c r="V2813" s="38" t="str">
        <f aca="false">IF(ISBLANK(B2813),"",IF( ISBLANK(O2813), "", ($Z$41-O2813)/365))</f>
        <v/>
      </c>
    </row>
    <row r="2814" customFormat="false" ht="15" hidden="false" customHeight="false" outlineLevel="0" collapsed="false">
      <c r="A2814" s="1" t="n">
        <v>2818</v>
      </c>
      <c r="B2814" s="28" t="n">
        <v>2011</v>
      </c>
      <c r="C2814" s="28"/>
      <c r="J2814" s="4"/>
      <c r="K2814" s="46"/>
      <c r="L2814" s="34" t="str">
        <f aca="false">IF(ISBLANK(K2814),"a","b")</f>
        <v>a</v>
      </c>
      <c r="M2814" s="34" t="str">
        <f aca="false">IF(ISBLANK(B2814),"",IF(L2814="b",K2814,IF(L2814="a","")))</f>
        <v/>
      </c>
      <c r="N2814" s="35" t="n">
        <f aca="false">IF(ISBLANK(B2814),"",IF( ISBLANK(K2814), , IF( ISBLANK(O2814), 1,) ))</f>
        <v>0</v>
      </c>
      <c r="O2814" s="44"/>
      <c r="P2814" s="37" t="str">
        <f aca="false">IF(ISBLANK(O2814),"a","b")</f>
        <v>a</v>
      </c>
      <c r="Q2814" s="34" t="str">
        <f aca="false">IF(ISBLANK(B2814),"",IF(P2814="b",O2814,IF(P2814="a","")))</f>
        <v/>
      </c>
      <c r="R2814" s="35" t="n">
        <f aca="false">IF(ISBLANK(B2814),"",IF( ISBLANK(O2814), , 1))</f>
        <v>0</v>
      </c>
      <c r="S2814" s="38" t="str">
        <f aca="true">IF(ISBLANK(B2814),"",IF( ISBLANK(K2814), "" , IF( ISBLANK(O2814), (TODAY()-K2814)/365, (O2814-K2814)/365)) )</f>
        <v/>
      </c>
      <c r="T2814" s="38" t="str">
        <f aca="false">IF(ISBLANK(B2814),"",IF( ISBLANK(K2814), "" , IF( ISBLANK(O2814), ($Z$41-K2814)/365, (O2814-K2814)/365)) )</f>
        <v/>
      </c>
      <c r="U2814" s="38" t="str">
        <f aca="true">IF(ISBLANK(B2814),"",IF( ISBLANK(O2814), "", (TODAY()-O2814)/365))</f>
        <v/>
      </c>
      <c r="V2814" s="38" t="str">
        <f aca="false">IF(ISBLANK(B2814),"",IF( ISBLANK(O2814), "", ($Z$41-O2814)/365))</f>
        <v/>
      </c>
    </row>
    <row r="2815" customFormat="false" ht="15" hidden="false" customHeight="false" outlineLevel="0" collapsed="false">
      <c r="A2815" s="1" t="n">
        <v>2819</v>
      </c>
      <c r="B2815" s="28" t="n">
        <v>2012</v>
      </c>
      <c r="C2815" s="28"/>
      <c r="J2815" s="4"/>
      <c r="K2815" s="46"/>
      <c r="L2815" s="34" t="str">
        <f aca="false">IF(ISBLANK(K2815),"a","b")</f>
        <v>a</v>
      </c>
      <c r="M2815" s="34" t="str">
        <f aca="false">IF(ISBLANK(B2815),"",IF(L2815="b",K2815,IF(L2815="a","")))</f>
        <v/>
      </c>
      <c r="N2815" s="35" t="n">
        <f aca="false">IF(ISBLANK(B2815),"",IF( ISBLANK(K2815), , IF( ISBLANK(O2815), 1,) ))</f>
        <v>0</v>
      </c>
      <c r="O2815" s="44"/>
      <c r="P2815" s="37" t="str">
        <f aca="false">IF(ISBLANK(O2815),"a","b")</f>
        <v>a</v>
      </c>
      <c r="Q2815" s="34" t="str">
        <f aca="false">IF(ISBLANK(B2815),"",IF(P2815="b",O2815,IF(P2815="a","")))</f>
        <v/>
      </c>
      <c r="R2815" s="35" t="n">
        <f aca="false">IF(ISBLANK(B2815),"",IF( ISBLANK(O2815), , 1))</f>
        <v>0</v>
      </c>
      <c r="S2815" s="38" t="str">
        <f aca="true">IF(ISBLANK(B2815),"",IF( ISBLANK(K2815), "" , IF( ISBLANK(O2815), (TODAY()-K2815)/365, (O2815-K2815)/365)) )</f>
        <v/>
      </c>
      <c r="T2815" s="38" t="str">
        <f aca="false">IF(ISBLANK(B2815),"",IF( ISBLANK(K2815), "" , IF( ISBLANK(O2815), ($Z$41-K2815)/365, (O2815-K2815)/365)) )</f>
        <v/>
      </c>
      <c r="U2815" s="38" t="str">
        <f aca="true">IF(ISBLANK(B2815),"",IF( ISBLANK(O2815), "", (TODAY()-O2815)/365))</f>
        <v/>
      </c>
      <c r="V2815" s="38" t="str">
        <f aca="false">IF(ISBLANK(B2815),"",IF( ISBLANK(O2815), "", ($Z$41-O2815)/365))</f>
        <v/>
      </c>
    </row>
    <row r="2816" customFormat="false" ht="15" hidden="false" customHeight="false" outlineLevel="0" collapsed="false">
      <c r="A2816" s="1" t="n">
        <v>2820</v>
      </c>
      <c r="B2816" s="28" t="n">
        <v>2013</v>
      </c>
      <c r="C2816" s="28"/>
      <c r="J2816" s="4"/>
      <c r="K2816" s="46"/>
      <c r="L2816" s="34" t="str">
        <f aca="false">IF(ISBLANK(K2816),"a","b")</f>
        <v>a</v>
      </c>
      <c r="M2816" s="34" t="str">
        <f aca="false">IF(ISBLANK(B2816),"",IF(L2816="b",K2816,IF(L2816="a","")))</f>
        <v/>
      </c>
      <c r="N2816" s="35" t="n">
        <f aca="false">IF(ISBLANK(B2816),"",IF( ISBLANK(K2816), , IF( ISBLANK(O2816), 1,) ))</f>
        <v>0</v>
      </c>
      <c r="O2816" s="44"/>
      <c r="P2816" s="37" t="str">
        <f aca="false">IF(ISBLANK(O2816),"a","b")</f>
        <v>a</v>
      </c>
      <c r="Q2816" s="34" t="str">
        <f aca="false">IF(ISBLANK(B2816),"",IF(P2816="b",O2816,IF(P2816="a","")))</f>
        <v/>
      </c>
      <c r="R2816" s="35" t="n">
        <f aca="false">IF(ISBLANK(B2816),"",IF( ISBLANK(O2816), , 1))</f>
        <v>0</v>
      </c>
      <c r="S2816" s="38" t="str">
        <f aca="true">IF(ISBLANK(B2816),"",IF( ISBLANK(K2816), "" , IF( ISBLANK(O2816), (TODAY()-K2816)/365, (O2816-K2816)/365)) )</f>
        <v/>
      </c>
      <c r="T2816" s="38" t="str">
        <f aca="false">IF(ISBLANK(B2816),"",IF( ISBLANK(K2816), "" , IF( ISBLANK(O2816), ($Z$41-K2816)/365, (O2816-K2816)/365)) )</f>
        <v/>
      </c>
      <c r="U2816" s="38" t="str">
        <f aca="true">IF(ISBLANK(B2816),"",IF( ISBLANK(O2816), "", (TODAY()-O2816)/365))</f>
        <v/>
      </c>
      <c r="V2816" s="38" t="str">
        <f aca="false">IF(ISBLANK(B2816),"",IF( ISBLANK(O2816), "", ($Z$41-O2816)/365))</f>
        <v/>
      </c>
    </row>
    <row r="2817" customFormat="false" ht="15" hidden="false" customHeight="false" outlineLevel="0" collapsed="false">
      <c r="A2817" s="1" t="n">
        <v>2821</v>
      </c>
      <c r="B2817" s="28" t="n">
        <v>2014</v>
      </c>
      <c r="C2817" s="28"/>
      <c r="J2817" s="4"/>
      <c r="K2817" s="46"/>
      <c r="L2817" s="34" t="str">
        <f aca="false">IF(ISBLANK(K2817),"a","b")</f>
        <v>a</v>
      </c>
      <c r="M2817" s="34" t="str">
        <f aca="false">IF(ISBLANK(B2817),"",IF(L2817="b",K2817,IF(L2817="a","")))</f>
        <v/>
      </c>
      <c r="N2817" s="35" t="n">
        <f aca="false">IF(ISBLANK(B2817),"",IF( ISBLANK(K2817), , IF( ISBLANK(O2817), 1,) ))</f>
        <v>0</v>
      </c>
      <c r="O2817" s="44"/>
      <c r="P2817" s="37" t="str">
        <f aca="false">IF(ISBLANK(O2817),"a","b")</f>
        <v>a</v>
      </c>
      <c r="Q2817" s="34" t="str">
        <f aca="false">IF(ISBLANK(B2817),"",IF(P2817="b",O2817,IF(P2817="a","")))</f>
        <v/>
      </c>
      <c r="R2817" s="35" t="n">
        <f aca="false">IF(ISBLANK(B2817),"",IF( ISBLANK(O2817), , 1))</f>
        <v>0</v>
      </c>
      <c r="S2817" s="38" t="str">
        <f aca="true">IF(ISBLANK(B2817),"",IF( ISBLANK(K2817), "" , IF( ISBLANK(O2817), (TODAY()-K2817)/365, (O2817-K2817)/365)) )</f>
        <v/>
      </c>
      <c r="T2817" s="38" t="str">
        <f aca="false">IF(ISBLANK(B2817),"",IF( ISBLANK(K2817), "" , IF( ISBLANK(O2817), ($Z$41-K2817)/365, (O2817-K2817)/365)) )</f>
        <v/>
      </c>
      <c r="U2817" s="38" t="str">
        <f aca="true">IF(ISBLANK(B2817),"",IF( ISBLANK(O2817), "", (TODAY()-O2817)/365))</f>
        <v/>
      </c>
      <c r="V2817" s="38" t="str">
        <f aca="false">IF(ISBLANK(B2817),"",IF( ISBLANK(O2817), "", ($Z$41-O2817)/365))</f>
        <v/>
      </c>
    </row>
    <row r="2818" customFormat="false" ht="15" hidden="false" customHeight="false" outlineLevel="0" collapsed="false">
      <c r="A2818" s="1" t="n">
        <v>2822</v>
      </c>
      <c r="B2818" s="28" t="n">
        <v>2015</v>
      </c>
      <c r="C2818" s="28"/>
      <c r="J2818" s="4"/>
      <c r="K2818" s="46"/>
      <c r="L2818" s="34" t="str">
        <f aca="false">IF(ISBLANK(K2818),"a","b")</f>
        <v>a</v>
      </c>
      <c r="M2818" s="34" t="str">
        <f aca="false">IF(ISBLANK(B2818),"",IF(L2818="b",K2818,IF(L2818="a","")))</f>
        <v/>
      </c>
      <c r="N2818" s="35" t="n">
        <f aca="false">IF(ISBLANK(B2818),"",IF( ISBLANK(K2818), , IF( ISBLANK(O2818), 1,) ))</f>
        <v>0</v>
      </c>
      <c r="O2818" s="44"/>
      <c r="P2818" s="37" t="str">
        <f aca="false">IF(ISBLANK(O2818),"a","b")</f>
        <v>a</v>
      </c>
      <c r="Q2818" s="34" t="str">
        <f aca="false">IF(ISBLANK(B2818),"",IF(P2818="b",O2818,IF(P2818="a","")))</f>
        <v/>
      </c>
      <c r="R2818" s="35" t="n">
        <f aca="false">IF(ISBLANK(B2818),"",IF( ISBLANK(O2818), , 1))</f>
        <v>0</v>
      </c>
      <c r="S2818" s="38" t="str">
        <f aca="true">IF(ISBLANK(B2818),"",IF( ISBLANK(K2818), "" , IF( ISBLANK(O2818), (TODAY()-K2818)/365, (O2818-K2818)/365)) )</f>
        <v/>
      </c>
      <c r="T2818" s="38" t="str">
        <f aca="false">IF(ISBLANK(B2818),"",IF( ISBLANK(K2818), "" , IF( ISBLANK(O2818), ($Z$41-K2818)/365, (O2818-K2818)/365)) )</f>
        <v/>
      </c>
      <c r="U2818" s="38" t="str">
        <f aca="true">IF(ISBLANK(B2818),"",IF( ISBLANK(O2818), "", (TODAY()-O2818)/365))</f>
        <v/>
      </c>
      <c r="V2818" s="38" t="str">
        <f aca="false">IF(ISBLANK(B2818),"",IF( ISBLANK(O2818), "", ($Z$41-O2818)/365))</f>
        <v/>
      </c>
    </row>
    <row r="2819" customFormat="false" ht="15" hidden="false" customHeight="false" outlineLevel="0" collapsed="false">
      <c r="A2819" s="1" t="n">
        <v>2823</v>
      </c>
      <c r="B2819" s="28" t="n">
        <v>2016</v>
      </c>
      <c r="C2819" s="28"/>
      <c r="J2819" s="4"/>
      <c r="K2819" s="46"/>
      <c r="L2819" s="34" t="str">
        <f aca="false">IF(ISBLANK(K2819),"a","b")</f>
        <v>a</v>
      </c>
      <c r="M2819" s="34" t="str">
        <f aca="false">IF(ISBLANK(B2819),"",IF(L2819="b",K2819,IF(L2819="a","")))</f>
        <v/>
      </c>
      <c r="N2819" s="35" t="n">
        <f aca="false">IF(ISBLANK(B2819),"",IF( ISBLANK(K2819), , IF( ISBLANK(O2819), 1,) ))</f>
        <v>0</v>
      </c>
      <c r="O2819" s="44"/>
      <c r="P2819" s="37" t="str">
        <f aca="false">IF(ISBLANK(O2819),"a","b")</f>
        <v>a</v>
      </c>
      <c r="Q2819" s="34" t="str">
        <f aca="false">IF(ISBLANK(B2819),"",IF(P2819="b",O2819,IF(P2819="a","")))</f>
        <v/>
      </c>
      <c r="R2819" s="35" t="n">
        <f aca="false">IF(ISBLANK(B2819),"",IF( ISBLANK(O2819), , 1))</f>
        <v>0</v>
      </c>
      <c r="S2819" s="38" t="str">
        <f aca="true">IF(ISBLANK(B2819),"",IF( ISBLANK(K2819), "" , IF( ISBLANK(O2819), (TODAY()-K2819)/365, (O2819-K2819)/365)) )</f>
        <v/>
      </c>
      <c r="T2819" s="38" t="str">
        <f aca="false">IF(ISBLANK(B2819),"",IF( ISBLANK(K2819), "" , IF( ISBLANK(O2819), ($Z$41-K2819)/365, (O2819-K2819)/365)) )</f>
        <v/>
      </c>
      <c r="U2819" s="38" t="str">
        <f aca="true">IF(ISBLANK(B2819),"",IF( ISBLANK(O2819), "", (TODAY()-O2819)/365))</f>
        <v/>
      </c>
      <c r="V2819" s="38" t="str">
        <f aca="false">IF(ISBLANK(B2819),"",IF( ISBLANK(O2819), "", ($Z$41-O2819)/365))</f>
        <v/>
      </c>
    </row>
    <row r="2820" customFormat="false" ht="15" hidden="false" customHeight="false" outlineLevel="0" collapsed="false">
      <c r="A2820" s="1" t="n">
        <v>2824</v>
      </c>
      <c r="B2820" s="28" t="n">
        <v>2017</v>
      </c>
      <c r="C2820" s="28"/>
      <c r="J2820" s="4"/>
      <c r="K2820" s="46"/>
      <c r="L2820" s="34" t="str">
        <f aca="false">IF(ISBLANK(K2820),"a","b")</f>
        <v>a</v>
      </c>
      <c r="M2820" s="34" t="str">
        <f aca="false">IF(ISBLANK(B2820),"",IF(L2820="b",K2820,IF(L2820="a","")))</f>
        <v/>
      </c>
      <c r="N2820" s="35" t="n">
        <f aca="false">IF(ISBLANK(B2820),"",IF( ISBLANK(K2820), , IF( ISBLANK(O2820), 1,) ))</f>
        <v>0</v>
      </c>
      <c r="O2820" s="44"/>
      <c r="P2820" s="37" t="str">
        <f aca="false">IF(ISBLANK(O2820),"a","b")</f>
        <v>a</v>
      </c>
      <c r="Q2820" s="34" t="str">
        <f aca="false">IF(ISBLANK(B2820),"",IF(P2820="b",O2820,IF(P2820="a","")))</f>
        <v/>
      </c>
      <c r="R2820" s="35" t="n">
        <f aca="false">IF(ISBLANK(B2820),"",IF( ISBLANK(O2820), , 1))</f>
        <v>0</v>
      </c>
      <c r="S2820" s="38" t="str">
        <f aca="true">IF(ISBLANK(B2820),"",IF( ISBLANK(K2820), "" , IF( ISBLANK(O2820), (TODAY()-K2820)/365, (O2820-K2820)/365)) )</f>
        <v/>
      </c>
      <c r="T2820" s="38" t="str">
        <f aca="false">IF(ISBLANK(B2820),"",IF( ISBLANK(K2820), "" , IF( ISBLANK(O2820), ($Z$41-K2820)/365, (O2820-K2820)/365)) )</f>
        <v/>
      </c>
      <c r="U2820" s="38" t="str">
        <f aca="true">IF(ISBLANK(B2820),"",IF( ISBLANK(O2820), "", (TODAY()-O2820)/365))</f>
        <v/>
      </c>
      <c r="V2820" s="38" t="str">
        <f aca="false">IF(ISBLANK(B2820),"",IF( ISBLANK(O2820), "", ($Z$41-O2820)/365))</f>
        <v/>
      </c>
    </row>
    <row r="2821" customFormat="false" ht="15" hidden="false" customHeight="false" outlineLevel="0" collapsed="false">
      <c r="A2821" s="1" t="n">
        <v>2825</v>
      </c>
      <c r="B2821" s="28" t="n">
        <v>2018</v>
      </c>
      <c r="C2821" s="28"/>
      <c r="J2821" s="4"/>
      <c r="K2821" s="46"/>
      <c r="L2821" s="34" t="str">
        <f aca="false">IF(ISBLANK(K2821),"a","b")</f>
        <v>a</v>
      </c>
      <c r="M2821" s="34" t="str">
        <f aca="false">IF(ISBLANK(B2821),"",IF(L2821="b",K2821,IF(L2821="a","")))</f>
        <v/>
      </c>
      <c r="N2821" s="35" t="n">
        <f aca="false">IF(ISBLANK(B2821),"",IF( ISBLANK(K2821), , IF( ISBLANK(O2821), 1,) ))</f>
        <v>0</v>
      </c>
      <c r="O2821" s="44"/>
      <c r="P2821" s="37" t="str">
        <f aca="false">IF(ISBLANK(O2821),"a","b")</f>
        <v>a</v>
      </c>
      <c r="Q2821" s="34" t="str">
        <f aca="false">IF(ISBLANK(B2821),"",IF(P2821="b",O2821,IF(P2821="a","")))</f>
        <v/>
      </c>
      <c r="R2821" s="35" t="n">
        <f aca="false">IF(ISBLANK(B2821),"",IF( ISBLANK(O2821), , 1))</f>
        <v>0</v>
      </c>
      <c r="S2821" s="38" t="str">
        <f aca="true">IF(ISBLANK(B2821),"",IF( ISBLANK(K2821), "" , IF( ISBLANK(O2821), (TODAY()-K2821)/365, (O2821-K2821)/365)) )</f>
        <v/>
      </c>
      <c r="T2821" s="38" t="str">
        <f aca="false">IF(ISBLANK(B2821),"",IF( ISBLANK(K2821), "" , IF( ISBLANK(O2821), ($Z$41-K2821)/365, (O2821-K2821)/365)) )</f>
        <v/>
      </c>
      <c r="U2821" s="38" t="str">
        <f aca="true">IF(ISBLANK(B2821),"",IF( ISBLANK(O2821), "", (TODAY()-O2821)/365))</f>
        <v/>
      </c>
      <c r="V2821" s="38" t="str">
        <f aca="false">IF(ISBLANK(B2821),"",IF( ISBLANK(O2821), "", ($Z$41-O2821)/365))</f>
        <v/>
      </c>
    </row>
    <row r="2822" customFormat="false" ht="15" hidden="false" customHeight="false" outlineLevel="0" collapsed="false">
      <c r="A2822" s="1" t="n">
        <v>2826</v>
      </c>
      <c r="B2822" s="28" t="n">
        <v>2019</v>
      </c>
      <c r="C2822" s="28"/>
      <c r="J2822" s="4"/>
      <c r="K2822" s="46"/>
      <c r="L2822" s="34" t="str">
        <f aca="false">IF(ISBLANK(K2822),"a","b")</f>
        <v>a</v>
      </c>
      <c r="M2822" s="34" t="str">
        <f aca="false">IF(ISBLANK(B2822),"",IF(L2822="b",K2822,IF(L2822="a","")))</f>
        <v/>
      </c>
      <c r="N2822" s="35" t="n">
        <f aca="false">IF(ISBLANK(B2822),"",IF( ISBLANK(K2822), , IF( ISBLANK(O2822), 1,) ))</f>
        <v>0</v>
      </c>
      <c r="O2822" s="44"/>
      <c r="P2822" s="37" t="str">
        <f aca="false">IF(ISBLANK(O2822),"a","b")</f>
        <v>a</v>
      </c>
      <c r="Q2822" s="34" t="str">
        <f aca="false">IF(ISBLANK(B2822),"",IF(P2822="b",O2822,IF(P2822="a","")))</f>
        <v/>
      </c>
      <c r="R2822" s="35" t="n">
        <f aca="false">IF(ISBLANK(B2822),"",IF( ISBLANK(O2822), , 1))</f>
        <v>0</v>
      </c>
      <c r="S2822" s="38" t="str">
        <f aca="true">IF(ISBLANK(B2822),"",IF( ISBLANK(K2822), "" , IF( ISBLANK(O2822), (TODAY()-K2822)/365, (O2822-K2822)/365)) )</f>
        <v/>
      </c>
      <c r="T2822" s="38" t="str">
        <f aca="false">IF(ISBLANK(B2822),"",IF( ISBLANK(K2822), "" , IF( ISBLANK(O2822), ($Z$41-K2822)/365, (O2822-K2822)/365)) )</f>
        <v/>
      </c>
      <c r="U2822" s="38" t="str">
        <f aca="true">IF(ISBLANK(B2822),"",IF( ISBLANK(O2822), "", (TODAY()-O2822)/365))</f>
        <v/>
      </c>
      <c r="V2822" s="38" t="str">
        <f aca="false">IF(ISBLANK(B2822),"",IF( ISBLANK(O2822), "", ($Z$41-O2822)/365))</f>
        <v/>
      </c>
    </row>
    <row r="2823" customFormat="false" ht="15" hidden="false" customHeight="false" outlineLevel="0" collapsed="false">
      <c r="A2823" s="1" t="n">
        <v>2827</v>
      </c>
      <c r="B2823" s="28" t="n">
        <v>2020</v>
      </c>
      <c r="C2823" s="28"/>
      <c r="J2823" s="4"/>
      <c r="K2823" s="46"/>
      <c r="L2823" s="34" t="str">
        <f aca="false">IF(ISBLANK(K2823),"a","b")</f>
        <v>a</v>
      </c>
      <c r="M2823" s="34" t="str">
        <f aca="false">IF(ISBLANK(B2823),"",IF(L2823="b",K2823,IF(L2823="a","")))</f>
        <v/>
      </c>
      <c r="N2823" s="35" t="n">
        <f aca="false">IF(ISBLANK(B2823),"",IF( ISBLANK(K2823), , IF( ISBLANK(O2823), 1,) ))</f>
        <v>0</v>
      </c>
      <c r="O2823" s="44"/>
      <c r="P2823" s="37" t="str">
        <f aca="false">IF(ISBLANK(O2823),"a","b")</f>
        <v>a</v>
      </c>
      <c r="Q2823" s="34" t="str">
        <f aca="false">IF(ISBLANK(B2823),"",IF(P2823="b",O2823,IF(P2823="a","")))</f>
        <v/>
      </c>
      <c r="R2823" s="35" t="n">
        <f aca="false">IF(ISBLANK(B2823),"",IF( ISBLANK(O2823), , 1))</f>
        <v>0</v>
      </c>
      <c r="S2823" s="38" t="str">
        <f aca="true">IF(ISBLANK(B2823),"",IF( ISBLANK(K2823), "" , IF( ISBLANK(O2823), (TODAY()-K2823)/365, (O2823-K2823)/365)) )</f>
        <v/>
      </c>
      <c r="T2823" s="38" t="str">
        <f aca="false">IF(ISBLANK(B2823),"",IF( ISBLANK(K2823), "" , IF( ISBLANK(O2823), ($Z$41-K2823)/365, (O2823-K2823)/365)) )</f>
        <v/>
      </c>
      <c r="U2823" s="38" t="str">
        <f aca="true">IF(ISBLANK(B2823),"",IF( ISBLANK(O2823), "", (TODAY()-O2823)/365))</f>
        <v/>
      </c>
      <c r="V2823" s="38" t="str">
        <f aca="false">IF(ISBLANK(B2823),"",IF( ISBLANK(O2823), "", ($Z$41-O2823)/365))</f>
        <v/>
      </c>
    </row>
    <row r="2824" customFormat="false" ht="15" hidden="false" customHeight="false" outlineLevel="0" collapsed="false">
      <c r="A2824" s="1" t="n">
        <v>2828</v>
      </c>
      <c r="B2824" s="28" t="n">
        <v>2021</v>
      </c>
      <c r="C2824" s="28"/>
      <c r="J2824" s="4"/>
      <c r="K2824" s="46"/>
      <c r="L2824" s="34" t="str">
        <f aca="false">IF(ISBLANK(K2824),"a","b")</f>
        <v>a</v>
      </c>
      <c r="M2824" s="34" t="str">
        <f aca="false">IF(ISBLANK(B2824),"",IF(L2824="b",K2824,IF(L2824="a","")))</f>
        <v/>
      </c>
      <c r="N2824" s="35" t="n">
        <f aca="false">IF(ISBLANK(B2824),"",IF( ISBLANK(K2824), , IF( ISBLANK(O2824), 1,) ))</f>
        <v>0</v>
      </c>
      <c r="O2824" s="44"/>
      <c r="P2824" s="37" t="str">
        <f aca="false">IF(ISBLANK(O2824),"a","b")</f>
        <v>a</v>
      </c>
      <c r="Q2824" s="34" t="str">
        <f aca="false">IF(ISBLANK(B2824),"",IF(P2824="b",O2824,IF(P2824="a","")))</f>
        <v/>
      </c>
      <c r="R2824" s="35" t="n">
        <f aca="false">IF(ISBLANK(B2824),"",IF( ISBLANK(O2824), , 1))</f>
        <v>0</v>
      </c>
      <c r="S2824" s="38" t="str">
        <f aca="true">IF(ISBLANK(B2824),"",IF( ISBLANK(K2824), "" , IF( ISBLANK(O2824), (TODAY()-K2824)/365, (O2824-K2824)/365)) )</f>
        <v/>
      </c>
      <c r="T2824" s="38" t="str">
        <f aca="false">IF(ISBLANK(B2824),"",IF( ISBLANK(K2824), "" , IF( ISBLANK(O2824), ($Z$41-K2824)/365, (O2824-K2824)/365)) )</f>
        <v/>
      </c>
      <c r="U2824" s="38" t="str">
        <f aca="true">IF(ISBLANK(B2824),"",IF( ISBLANK(O2824), "", (TODAY()-O2824)/365))</f>
        <v/>
      </c>
      <c r="V2824" s="38" t="str">
        <f aca="false">IF(ISBLANK(B2824),"",IF( ISBLANK(O2824), "", ($Z$41-O2824)/365))</f>
        <v/>
      </c>
    </row>
    <row r="2825" customFormat="false" ht="15" hidden="false" customHeight="false" outlineLevel="0" collapsed="false">
      <c r="A2825" s="1" t="n">
        <v>2829</v>
      </c>
      <c r="B2825" s="28" t="n">
        <v>2022</v>
      </c>
      <c r="C2825" s="28"/>
      <c r="J2825" s="4"/>
      <c r="K2825" s="46"/>
      <c r="L2825" s="34" t="str">
        <f aca="false">IF(ISBLANK(K2825),"a","b")</f>
        <v>a</v>
      </c>
      <c r="M2825" s="34" t="str">
        <f aca="false">IF(ISBLANK(B2825),"",IF(L2825="b",K2825,IF(L2825="a","")))</f>
        <v/>
      </c>
      <c r="N2825" s="35" t="n">
        <f aca="false">IF(ISBLANK(B2825),"",IF( ISBLANK(K2825), , IF( ISBLANK(O2825), 1,) ))</f>
        <v>0</v>
      </c>
      <c r="O2825" s="44"/>
      <c r="P2825" s="37" t="str">
        <f aca="false">IF(ISBLANK(O2825),"a","b")</f>
        <v>a</v>
      </c>
      <c r="Q2825" s="34" t="str">
        <f aca="false">IF(ISBLANK(B2825),"",IF(P2825="b",O2825,IF(P2825="a","")))</f>
        <v/>
      </c>
      <c r="R2825" s="35" t="n">
        <f aca="false">IF(ISBLANK(B2825),"",IF( ISBLANK(O2825), , 1))</f>
        <v>0</v>
      </c>
      <c r="S2825" s="38" t="str">
        <f aca="true">IF(ISBLANK(B2825),"",IF( ISBLANK(K2825), "" , IF( ISBLANK(O2825), (TODAY()-K2825)/365, (O2825-K2825)/365)) )</f>
        <v/>
      </c>
      <c r="T2825" s="38" t="str">
        <f aca="false">IF(ISBLANK(B2825),"",IF( ISBLANK(K2825), "" , IF( ISBLANK(O2825), ($Z$41-K2825)/365, (O2825-K2825)/365)) )</f>
        <v/>
      </c>
      <c r="U2825" s="38" t="str">
        <f aca="true">IF(ISBLANK(B2825),"",IF( ISBLANK(O2825), "", (TODAY()-O2825)/365))</f>
        <v/>
      </c>
      <c r="V2825" s="38" t="str">
        <f aca="false">IF(ISBLANK(B2825),"",IF( ISBLANK(O2825), "", ($Z$41-O2825)/365))</f>
        <v/>
      </c>
    </row>
    <row r="2826" customFormat="false" ht="15" hidden="false" customHeight="false" outlineLevel="0" collapsed="false">
      <c r="A2826" s="1" t="n">
        <v>2830</v>
      </c>
      <c r="B2826" s="28" t="n">
        <v>2023</v>
      </c>
      <c r="C2826" s="28"/>
      <c r="J2826" s="4"/>
      <c r="K2826" s="46"/>
      <c r="L2826" s="34" t="str">
        <f aca="false">IF(ISBLANK(K2826),"a","b")</f>
        <v>a</v>
      </c>
      <c r="M2826" s="34" t="str">
        <f aca="false">IF(ISBLANK(B2826),"",IF(L2826="b",K2826,IF(L2826="a","")))</f>
        <v/>
      </c>
      <c r="N2826" s="35" t="n">
        <f aca="false">IF(ISBLANK(B2826),"",IF( ISBLANK(K2826), , IF( ISBLANK(O2826), 1,) ))</f>
        <v>0</v>
      </c>
      <c r="O2826" s="44"/>
      <c r="P2826" s="37" t="str">
        <f aca="false">IF(ISBLANK(O2826),"a","b")</f>
        <v>a</v>
      </c>
      <c r="Q2826" s="34" t="str">
        <f aca="false">IF(ISBLANK(B2826),"",IF(P2826="b",O2826,IF(P2826="a","")))</f>
        <v/>
      </c>
      <c r="R2826" s="35" t="n">
        <f aca="false">IF(ISBLANK(B2826),"",IF( ISBLANK(O2826), , 1))</f>
        <v>0</v>
      </c>
      <c r="S2826" s="38" t="str">
        <f aca="true">IF(ISBLANK(B2826),"",IF( ISBLANK(K2826), "" , IF( ISBLANK(O2826), (TODAY()-K2826)/365, (O2826-K2826)/365)) )</f>
        <v/>
      </c>
      <c r="T2826" s="38" t="str">
        <f aca="false">IF(ISBLANK(B2826),"",IF( ISBLANK(K2826), "" , IF( ISBLANK(O2826), ($Z$41-K2826)/365, (O2826-K2826)/365)) )</f>
        <v/>
      </c>
      <c r="U2826" s="38" t="str">
        <f aca="true">IF(ISBLANK(B2826),"",IF( ISBLANK(O2826), "", (TODAY()-O2826)/365))</f>
        <v/>
      </c>
      <c r="V2826" s="38" t="str">
        <f aca="false">IF(ISBLANK(B2826),"",IF( ISBLANK(O2826), "", ($Z$41-O2826)/365))</f>
        <v/>
      </c>
    </row>
    <row r="2827" customFormat="false" ht="15" hidden="false" customHeight="false" outlineLevel="0" collapsed="false">
      <c r="A2827" s="1" t="n">
        <v>2831</v>
      </c>
      <c r="B2827" s="28" t="n">
        <v>2024</v>
      </c>
      <c r="C2827" s="28"/>
      <c r="J2827" s="4"/>
      <c r="K2827" s="46"/>
      <c r="L2827" s="34" t="str">
        <f aca="false">IF(ISBLANK(K2827),"a","b")</f>
        <v>a</v>
      </c>
      <c r="M2827" s="34" t="str">
        <f aca="false">IF(ISBLANK(B2827),"",IF(L2827="b",K2827,IF(L2827="a","")))</f>
        <v/>
      </c>
      <c r="N2827" s="35" t="n">
        <f aca="false">IF(ISBLANK(B2827),"",IF( ISBLANK(K2827), , IF( ISBLANK(O2827), 1,) ))</f>
        <v>0</v>
      </c>
      <c r="O2827" s="44"/>
      <c r="P2827" s="37" t="str">
        <f aca="false">IF(ISBLANK(O2827),"a","b")</f>
        <v>a</v>
      </c>
      <c r="Q2827" s="34" t="str">
        <f aca="false">IF(ISBLANK(B2827),"",IF(P2827="b",O2827,IF(P2827="a","")))</f>
        <v/>
      </c>
      <c r="R2827" s="35" t="n">
        <f aca="false">IF(ISBLANK(B2827),"",IF( ISBLANK(O2827), , 1))</f>
        <v>0</v>
      </c>
      <c r="S2827" s="38" t="str">
        <f aca="true">IF(ISBLANK(B2827),"",IF( ISBLANK(K2827), "" , IF( ISBLANK(O2827), (TODAY()-K2827)/365, (O2827-K2827)/365)) )</f>
        <v/>
      </c>
      <c r="T2827" s="38" t="str">
        <f aca="false">IF(ISBLANK(B2827),"",IF( ISBLANK(K2827), "" , IF( ISBLANK(O2827), ($Z$41-K2827)/365, (O2827-K2827)/365)) )</f>
        <v/>
      </c>
      <c r="U2827" s="38" t="str">
        <f aca="true">IF(ISBLANK(B2827),"",IF( ISBLANK(O2827), "", (TODAY()-O2827)/365))</f>
        <v/>
      </c>
      <c r="V2827" s="38" t="str">
        <f aca="false">IF(ISBLANK(B2827),"",IF( ISBLANK(O2827), "", ($Z$41-O2827)/365))</f>
        <v/>
      </c>
    </row>
    <row r="2828" customFormat="false" ht="15" hidden="false" customHeight="false" outlineLevel="0" collapsed="false">
      <c r="A2828" s="1" t="n">
        <v>2832</v>
      </c>
      <c r="B2828" s="28" t="n">
        <v>2025</v>
      </c>
      <c r="C2828" s="28"/>
      <c r="J2828" s="4"/>
      <c r="K2828" s="46"/>
      <c r="L2828" s="34" t="str">
        <f aca="false">IF(ISBLANK(K2828),"a","b")</f>
        <v>a</v>
      </c>
      <c r="M2828" s="34" t="str">
        <f aca="false">IF(ISBLANK(B2828),"",IF(L2828="b",K2828,IF(L2828="a","")))</f>
        <v/>
      </c>
      <c r="N2828" s="35" t="n">
        <f aca="false">IF(ISBLANK(B2828),"",IF( ISBLANK(K2828), , IF( ISBLANK(O2828), 1,) ))</f>
        <v>0</v>
      </c>
      <c r="O2828" s="44"/>
      <c r="P2828" s="37" t="str">
        <f aca="false">IF(ISBLANK(O2828),"a","b")</f>
        <v>a</v>
      </c>
      <c r="Q2828" s="34" t="str">
        <f aca="false">IF(ISBLANK(B2828),"",IF(P2828="b",O2828,IF(P2828="a","")))</f>
        <v/>
      </c>
      <c r="R2828" s="35" t="n">
        <f aca="false">IF(ISBLANK(B2828),"",IF( ISBLANK(O2828), , 1))</f>
        <v>0</v>
      </c>
      <c r="S2828" s="38" t="str">
        <f aca="true">IF(ISBLANK(B2828),"",IF( ISBLANK(K2828), "" , IF( ISBLANK(O2828), (TODAY()-K2828)/365, (O2828-K2828)/365)) )</f>
        <v/>
      </c>
      <c r="T2828" s="38" t="str">
        <f aca="false">IF(ISBLANK(B2828),"",IF( ISBLANK(K2828), "" , IF( ISBLANK(O2828), ($Z$41-K2828)/365, (O2828-K2828)/365)) )</f>
        <v/>
      </c>
      <c r="U2828" s="38" t="str">
        <f aca="true">IF(ISBLANK(B2828),"",IF( ISBLANK(O2828), "", (TODAY()-O2828)/365))</f>
        <v/>
      </c>
      <c r="V2828" s="38" t="str">
        <f aca="false">IF(ISBLANK(B2828),"",IF( ISBLANK(O2828), "", ($Z$41-O2828)/365))</f>
        <v/>
      </c>
    </row>
    <row r="2829" customFormat="false" ht="15" hidden="false" customHeight="false" outlineLevel="0" collapsed="false">
      <c r="A2829" s="1" t="n">
        <v>2833</v>
      </c>
      <c r="B2829" s="28" t="n">
        <v>2026</v>
      </c>
      <c r="C2829" s="28"/>
      <c r="J2829" s="4"/>
      <c r="K2829" s="46"/>
      <c r="L2829" s="34" t="str">
        <f aca="false">IF(ISBLANK(K2829),"a","b")</f>
        <v>a</v>
      </c>
      <c r="M2829" s="34" t="str">
        <f aca="false">IF(ISBLANK(B2829),"",IF(L2829="b",K2829,IF(L2829="a","")))</f>
        <v/>
      </c>
      <c r="N2829" s="35" t="n">
        <f aca="false">IF(ISBLANK(B2829),"",IF( ISBLANK(K2829), , IF( ISBLANK(O2829), 1,) ))</f>
        <v>0</v>
      </c>
      <c r="O2829" s="44"/>
      <c r="P2829" s="37" t="str">
        <f aca="false">IF(ISBLANK(O2829),"a","b")</f>
        <v>a</v>
      </c>
      <c r="Q2829" s="34" t="str">
        <f aca="false">IF(ISBLANK(B2829),"",IF(P2829="b",O2829,IF(P2829="a","")))</f>
        <v/>
      </c>
      <c r="R2829" s="35" t="n">
        <f aca="false">IF(ISBLANK(B2829),"",IF( ISBLANK(O2829), , 1))</f>
        <v>0</v>
      </c>
      <c r="S2829" s="38" t="str">
        <f aca="true">IF(ISBLANK(B2829),"",IF( ISBLANK(K2829), "" , IF( ISBLANK(O2829), (TODAY()-K2829)/365, (O2829-K2829)/365)) )</f>
        <v/>
      </c>
      <c r="T2829" s="38" t="str">
        <f aca="false">IF(ISBLANK(B2829),"",IF( ISBLANK(K2829), "" , IF( ISBLANK(O2829), ($Z$41-K2829)/365, (O2829-K2829)/365)) )</f>
        <v/>
      </c>
      <c r="U2829" s="38" t="str">
        <f aca="true">IF(ISBLANK(B2829),"",IF( ISBLANK(O2829), "", (TODAY()-O2829)/365))</f>
        <v/>
      </c>
      <c r="V2829" s="38" t="str">
        <f aca="false">IF(ISBLANK(B2829),"",IF( ISBLANK(O2829), "", ($Z$41-O2829)/365))</f>
        <v/>
      </c>
    </row>
    <row r="2830" customFormat="false" ht="15" hidden="false" customHeight="false" outlineLevel="0" collapsed="false">
      <c r="A2830" s="1" t="n">
        <v>2834</v>
      </c>
      <c r="B2830" s="28" t="n">
        <v>2027</v>
      </c>
      <c r="C2830" s="28"/>
      <c r="J2830" s="4"/>
      <c r="K2830" s="46"/>
      <c r="L2830" s="34" t="str">
        <f aca="false">IF(ISBLANK(K2830),"a","b")</f>
        <v>a</v>
      </c>
      <c r="M2830" s="34" t="str">
        <f aca="false">IF(ISBLANK(B2830),"",IF(L2830="b",K2830,IF(L2830="a","")))</f>
        <v/>
      </c>
      <c r="N2830" s="35" t="n">
        <f aca="false">IF(ISBLANK(B2830),"",IF( ISBLANK(K2830), , IF( ISBLANK(O2830), 1,) ))</f>
        <v>0</v>
      </c>
      <c r="O2830" s="44"/>
      <c r="P2830" s="37" t="str">
        <f aca="false">IF(ISBLANK(O2830),"a","b")</f>
        <v>a</v>
      </c>
      <c r="Q2830" s="34" t="str">
        <f aca="false">IF(ISBLANK(B2830),"",IF(P2830="b",O2830,IF(P2830="a","")))</f>
        <v/>
      </c>
      <c r="R2830" s="35" t="n">
        <f aca="false">IF(ISBLANK(B2830),"",IF( ISBLANK(O2830), , 1))</f>
        <v>0</v>
      </c>
      <c r="S2830" s="38" t="str">
        <f aca="true">IF(ISBLANK(B2830),"",IF( ISBLANK(K2830), "" , IF( ISBLANK(O2830), (TODAY()-K2830)/365, (O2830-K2830)/365)) )</f>
        <v/>
      </c>
      <c r="T2830" s="38" t="str">
        <f aca="false">IF(ISBLANK(B2830),"",IF( ISBLANK(K2830), "" , IF( ISBLANK(O2830), ($Z$41-K2830)/365, (O2830-K2830)/365)) )</f>
        <v/>
      </c>
      <c r="U2830" s="38" t="str">
        <f aca="true">IF(ISBLANK(B2830),"",IF( ISBLANK(O2830), "", (TODAY()-O2830)/365))</f>
        <v/>
      </c>
      <c r="V2830" s="38" t="str">
        <f aca="false">IF(ISBLANK(B2830),"",IF( ISBLANK(O2830), "", ($Z$41-O2830)/365))</f>
        <v/>
      </c>
    </row>
    <row r="2831" customFormat="false" ht="15" hidden="false" customHeight="false" outlineLevel="0" collapsed="false">
      <c r="A2831" s="1" t="n">
        <v>2835</v>
      </c>
      <c r="B2831" s="28" t="n">
        <v>2028</v>
      </c>
      <c r="C2831" s="28"/>
      <c r="J2831" s="4"/>
      <c r="K2831" s="46"/>
      <c r="L2831" s="34" t="str">
        <f aca="false">IF(ISBLANK(K2831),"a","b")</f>
        <v>a</v>
      </c>
      <c r="M2831" s="34" t="str">
        <f aca="false">IF(ISBLANK(B2831),"",IF(L2831="b",K2831,IF(L2831="a","")))</f>
        <v/>
      </c>
      <c r="N2831" s="35" t="n">
        <f aca="false">IF(ISBLANK(B2831),"",IF( ISBLANK(K2831), , IF( ISBLANK(O2831), 1,) ))</f>
        <v>0</v>
      </c>
      <c r="O2831" s="44"/>
      <c r="P2831" s="37" t="str">
        <f aca="false">IF(ISBLANK(O2831),"a","b")</f>
        <v>a</v>
      </c>
      <c r="Q2831" s="34" t="str">
        <f aca="false">IF(ISBLANK(B2831),"",IF(P2831="b",O2831,IF(P2831="a","")))</f>
        <v/>
      </c>
      <c r="R2831" s="35" t="n">
        <f aca="false">IF(ISBLANK(B2831),"",IF( ISBLANK(O2831), , 1))</f>
        <v>0</v>
      </c>
      <c r="S2831" s="38" t="str">
        <f aca="true">IF(ISBLANK(B2831),"",IF( ISBLANK(K2831), "" , IF( ISBLANK(O2831), (TODAY()-K2831)/365, (O2831-K2831)/365)) )</f>
        <v/>
      </c>
      <c r="T2831" s="38" t="str">
        <f aca="false">IF(ISBLANK(B2831),"",IF( ISBLANK(K2831), "" , IF( ISBLANK(O2831), ($Z$41-K2831)/365, (O2831-K2831)/365)) )</f>
        <v/>
      </c>
      <c r="U2831" s="38" t="str">
        <f aca="true">IF(ISBLANK(B2831),"",IF( ISBLANK(O2831), "", (TODAY()-O2831)/365))</f>
        <v/>
      </c>
      <c r="V2831" s="38" t="str">
        <f aca="false">IF(ISBLANK(B2831),"",IF( ISBLANK(O2831), "", ($Z$41-O2831)/365))</f>
        <v/>
      </c>
    </row>
    <row r="2832" customFormat="false" ht="15" hidden="false" customHeight="false" outlineLevel="0" collapsed="false">
      <c r="A2832" s="1" t="n">
        <v>2836</v>
      </c>
      <c r="B2832" s="28" t="n">
        <v>2029</v>
      </c>
      <c r="C2832" s="28"/>
      <c r="J2832" s="4"/>
      <c r="K2832" s="46"/>
      <c r="L2832" s="34" t="str">
        <f aca="false">IF(ISBLANK(K2832),"a","b")</f>
        <v>a</v>
      </c>
      <c r="M2832" s="34" t="str">
        <f aca="false">IF(ISBLANK(B2832),"",IF(L2832="b",K2832,IF(L2832="a","")))</f>
        <v/>
      </c>
      <c r="N2832" s="35" t="n">
        <f aca="false">IF(ISBLANK(B2832),"",IF( ISBLANK(K2832), , IF( ISBLANK(O2832), 1,) ))</f>
        <v>0</v>
      </c>
      <c r="O2832" s="44"/>
      <c r="P2832" s="37" t="str">
        <f aca="false">IF(ISBLANK(O2832),"a","b")</f>
        <v>a</v>
      </c>
      <c r="Q2832" s="34" t="str">
        <f aca="false">IF(ISBLANK(B2832),"",IF(P2832="b",O2832,IF(P2832="a","")))</f>
        <v/>
      </c>
      <c r="R2832" s="35" t="n">
        <f aca="false">IF(ISBLANK(B2832),"",IF( ISBLANK(O2832), , 1))</f>
        <v>0</v>
      </c>
      <c r="S2832" s="38" t="str">
        <f aca="true">IF(ISBLANK(B2832),"",IF( ISBLANK(K2832), "" , IF( ISBLANK(O2832), (TODAY()-K2832)/365, (O2832-K2832)/365)) )</f>
        <v/>
      </c>
      <c r="T2832" s="38" t="str">
        <f aca="false">IF(ISBLANK(B2832),"",IF( ISBLANK(K2832), "" , IF( ISBLANK(O2832), ($Z$41-K2832)/365, (O2832-K2832)/365)) )</f>
        <v/>
      </c>
      <c r="U2832" s="38" t="str">
        <f aca="true">IF(ISBLANK(B2832),"",IF( ISBLANK(O2832), "", (TODAY()-O2832)/365))</f>
        <v/>
      </c>
      <c r="V2832" s="38" t="str">
        <f aca="false">IF(ISBLANK(B2832),"",IF( ISBLANK(O2832), "", ($Z$41-O2832)/365))</f>
        <v/>
      </c>
    </row>
    <row r="2833" customFormat="false" ht="15" hidden="false" customHeight="false" outlineLevel="0" collapsed="false">
      <c r="A2833" s="1" t="n">
        <v>2837</v>
      </c>
      <c r="B2833" s="28" t="n">
        <v>2030</v>
      </c>
      <c r="C2833" s="28"/>
      <c r="J2833" s="4"/>
      <c r="K2833" s="46"/>
      <c r="L2833" s="34" t="str">
        <f aca="false">IF(ISBLANK(K2833),"a","b")</f>
        <v>a</v>
      </c>
      <c r="M2833" s="34" t="str">
        <f aca="false">IF(ISBLANK(B2833),"",IF(L2833="b",K2833,IF(L2833="a","")))</f>
        <v/>
      </c>
      <c r="N2833" s="35" t="n">
        <f aca="false">IF(ISBLANK(B2833),"",IF( ISBLANK(K2833), , IF( ISBLANK(O2833), 1,) ))</f>
        <v>0</v>
      </c>
      <c r="O2833" s="44"/>
      <c r="P2833" s="37" t="str">
        <f aca="false">IF(ISBLANK(O2833),"a","b")</f>
        <v>a</v>
      </c>
      <c r="Q2833" s="34" t="str">
        <f aca="false">IF(ISBLANK(B2833),"",IF(P2833="b",O2833,IF(P2833="a","")))</f>
        <v/>
      </c>
      <c r="R2833" s="35" t="n">
        <f aca="false">IF(ISBLANK(B2833),"",IF( ISBLANK(O2833), , 1))</f>
        <v>0</v>
      </c>
      <c r="S2833" s="38" t="str">
        <f aca="true">IF(ISBLANK(B2833),"",IF( ISBLANK(K2833), "" , IF( ISBLANK(O2833), (TODAY()-K2833)/365, (O2833-K2833)/365)) )</f>
        <v/>
      </c>
      <c r="T2833" s="38" t="str">
        <f aca="false">IF(ISBLANK(B2833),"",IF( ISBLANK(K2833), "" , IF( ISBLANK(O2833), ($Z$41-K2833)/365, (O2833-K2833)/365)) )</f>
        <v/>
      </c>
      <c r="U2833" s="38" t="str">
        <f aca="true">IF(ISBLANK(B2833),"",IF( ISBLANK(O2833), "", (TODAY()-O2833)/365))</f>
        <v/>
      </c>
      <c r="V2833" s="38" t="str">
        <f aca="false">IF(ISBLANK(B2833),"",IF( ISBLANK(O2833), "", ($Z$41-O2833)/365))</f>
        <v/>
      </c>
    </row>
    <row r="2834" customFormat="false" ht="15" hidden="false" customHeight="false" outlineLevel="0" collapsed="false">
      <c r="A2834" s="1" t="n">
        <v>2838</v>
      </c>
      <c r="B2834" s="28" t="n">
        <v>2031</v>
      </c>
      <c r="C2834" s="28"/>
      <c r="J2834" s="4"/>
      <c r="K2834" s="46"/>
      <c r="L2834" s="34" t="str">
        <f aca="false">IF(ISBLANK(K2834),"a","b")</f>
        <v>a</v>
      </c>
      <c r="M2834" s="34" t="str">
        <f aca="false">IF(ISBLANK(B2834),"",IF(L2834="b",K2834,IF(L2834="a","")))</f>
        <v/>
      </c>
      <c r="N2834" s="35" t="n">
        <f aca="false">IF(ISBLANK(B2834),"",IF( ISBLANK(K2834), , IF( ISBLANK(O2834), 1,) ))</f>
        <v>0</v>
      </c>
      <c r="O2834" s="44"/>
      <c r="P2834" s="37" t="str">
        <f aca="false">IF(ISBLANK(O2834),"a","b")</f>
        <v>a</v>
      </c>
      <c r="Q2834" s="34" t="str">
        <f aca="false">IF(ISBLANK(B2834),"",IF(P2834="b",O2834,IF(P2834="a","")))</f>
        <v/>
      </c>
      <c r="R2834" s="35" t="n">
        <f aca="false">IF(ISBLANK(B2834),"",IF( ISBLANK(O2834), , 1))</f>
        <v>0</v>
      </c>
      <c r="S2834" s="38" t="str">
        <f aca="true">IF(ISBLANK(B2834),"",IF( ISBLANK(K2834), "" , IF( ISBLANK(O2834), (TODAY()-K2834)/365, (O2834-K2834)/365)) )</f>
        <v/>
      </c>
      <c r="T2834" s="38" t="str">
        <f aca="false">IF(ISBLANK(B2834),"",IF( ISBLANK(K2834), "" , IF( ISBLANK(O2834), ($Z$41-K2834)/365, (O2834-K2834)/365)) )</f>
        <v/>
      </c>
      <c r="U2834" s="38" t="str">
        <f aca="true">IF(ISBLANK(B2834),"",IF( ISBLANK(O2834), "", (TODAY()-O2834)/365))</f>
        <v/>
      </c>
      <c r="V2834" s="38" t="str">
        <f aca="false">IF(ISBLANK(B2834),"",IF( ISBLANK(O2834), "", ($Z$41-O2834)/365))</f>
        <v/>
      </c>
    </row>
    <row r="2835" customFormat="false" ht="15" hidden="false" customHeight="false" outlineLevel="0" collapsed="false">
      <c r="A2835" s="1" t="n">
        <v>2839</v>
      </c>
      <c r="B2835" s="28" t="n">
        <v>2032</v>
      </c>
      <c r="C2835" s="28"/>
      <c r="J2835" s="4"/>
      <c r="K2835" s="46"/>
      <c r="L2835" s="34" t="str">
        <f aca="false">IF(ISBLANK(K2835),"a","b")</f>
        <v>a</v>
      </c>
      <c r="M2835" s="34" t="str">
        <f aca="false">IF(ISBLANK(B2835),"",IF(L2835="b",K2835,IF(L2835="a","")))</f>
        <v/>
      </c>
      <c r="N2835" s="35" t="n">
        <f aca="false">IF(ISBLANK(B2835),"",IF( ISBLANK(K2835), , IF( ISBLANK(O2835), 1,) ))</f>
        <v>0</v>
      </c>
      <c r="O2835" s="44"/>
      <c r="P2835" s="37" t="str">
        <f aca="false">IF(ISBLANK(O2835),"a","b")</f>
        <v>a</v>
      </c>
      <c r="Q2835" s="34" t="str">
        <f aca="false">IF(ISBLANK(B2835),"",IF(P2835="b",O2835,IF(P2835="a","")))</f>
        <v/>
      </c>
      <c r="R2835" s="35" t="n">
        <f aca="false">IF(ISBLANK(B2835),"",IF( ISBLANK(O2835), , 1))</f>
        <v>0</v>
      </c>
      <c r="S2835" s="38" t="str">
        <f aca="true">IF(ISBLANK(B2835),"",IF( ISBLANK(K2835), "" , IF( ISBLANK(O2835), (TODAY()-K2835)/365, (O2835-K2835)/365)) )</f>
        <v/>
      </c>
      <c r="T2835" s="38" t="str">
        <f aca="false">IF(ISBLANK(B2835),"",IF( ISBLANK(K2835), "" , IF( ISBLANK(O2835), ($Z$41-K2835)/365, (O2835-K2835)/365)) )</f>
        <v/>
      </c>
      <c r="U2835" s="38" t="str">
        <f aca="true">IF(ISBLANK(B2835),"",IF( ISBLANK(O2835), "", (TODAY()-O2835)/365))</f>
        <v/>
      </c>
      <c r="V2835" s="38" t="str">
        <f aca="false">IF(ISBLANK(B2835),"",IF( ISBLANK(O2835), "", ($Z$41-O2835)/365))</f>
        <v/>
      </c>
    </row>
    <row r="2836" customFormat="false" ht="15" hidden="false" customHeight="false" outlineLevel="0" collapsed="false">
      <c r="A2836" s="1" t="n">
        <v>2840</v>
      </c>
      <c r="B2836" s="28" t="n">
        <v>2033</v>
      </c>
      <c r="C2836" s="28"/>
      <c r="J2836" s="4"/>
      <c r="K2836" s="46"/>
      <c r="L2836" s="34" t="str">
        <f aca="false">IF(ISBLANK(K2836),"a","b")</f>
        <v>a</v>
      </c>
      <c r="M2836" s="34" t="str">
        <f aca="false">IF(ISBLANK(B2836),"",IF(L2836="b",K2836,IF(L2836="a","")))</f>
        <v/>
      </c>
      <c r="N2836" s="35" t="n">
        <f aca="false">IF(ISBLANK(B2836),"",IF( ISBLANK(K2836), , IF( ISBLANK(O2836), 1,) ))</f>
        <v>0</v>
      </c>
      <c r="O2836" s="44"/>
      <c r="P2836" s="37" t="str">
        <f aca="false">IF(ISBLANK(O2836),"a","b")</f>
        <v>a</v>
      </c>
      <c r="Q2836" s="34" t="str">
        <f aca="false">IF(ISBLANK(B2836),"",IF(P2836="b",O2836,IF(P2836="a","")))</f>
        <v/>
      </c>
      <c r="R2836" s="35" t="n">
        <f aca="false">IF(ISBLANK(B2836),"",IF( ISBLANK(O2836), , 1))</f>
        <v>0</v>
      </c>
      <c r="S2836" s="38" t="str">
        <f aca="true">IF(ISBLANK(B2836),"",IF( ISBLANK(K2836), "" , IF( ISBLANK(O2836), (TODAY()-K2836)/365, (O2836-K2836)/365)) )</f>
        <v/>
      </c>
      <c r="T2836" s="38" t="str">
        <f aca="false">IF(ISBLANK(B2836),"",IF( ISBLANK(K2836), "" , IF( ISBLANK(O2836), ($Z$41-K2836)/365, (O2836-K2836)/365)) )</f>
        <v/>
      </c>
      <c r="U2836" s="38" t="str">
        <f aca="true">IF(ISBLANK(B2836),"",IF( ISBLANK(O2836), "", (TODAY()-O2836)/365))</f>
        <v/>
      </c>
      <c r="V2836" s="38" t="str">
        <f aca="false">IF(ISBLANK(B2836),"",IF( ISBLANK(O2836), "", ($Z$41-O2836)/365))</f>
        <v/>
      </c>
    </row>
    <row r="2837" customFormat="false" ht="15" hidden="false" customHeight="false" outlineLevel="0" collapsed="false">
      <c r="A2837" s="1" t="n">
        <v>2841</v>
      </c>
      <c r="B2837" s="28" t="n">
        <v>2034</v>
      </c>
      <c r="C2837" s="28"/>
      <c r="J2837" s="4"/>
      <c r="K2837" s="46"/>
      <c r="L2837" s="34" t="str">
        <f aca="false">IF(ISBLANK(K2837),"a","b")</f>
        <v>a</v>
      </c>
      <c r="M2837" s="34" t="str">
        <f aca="false">IF(ISBLANK(B2837),"",IF(L2837="b",K2837,IF(L2837="a","")))</f>
        <v/>
      </c>
      <c r="N2837" s="35" t="n">
        <f aca="false">IF(ISBLANK(B2837),"",IF( ISBLANK(K2837), , IF( ISBLANK(O2837), 1,) ))</f>
        <v>0</v>
      </c>
      <c r="O2837" s="44"/>
      <c r="P2837" s="37" t="str">
        <f aca="false">IF(ISBLANK(O2837),"a","b")</f>
        <v>a</v>
      </c>
      <c r="Q2837" s="34" t="str">
        <f aca="false">IF(ISBLANK(B2837),"",IF(P2837="b",O2837,IF(P2837="a","")))</f>
        <v/>
      </c>
      <c r="R2837" s="35" t="n">
        <f aca="false">IF(ISBLANK(B2837),"",IF( ISBLANK(O2837), , 1))</f>
        <v>0</v>
      </c>
      <c r="S2837" s="38" t="str">
        <f aca="true">IF(ISBLANK(B2837),"",IF( ISBLANK(K2837), "" , IF( ISBLANK(O2837), (TODAY()-K2837)/365, (O2837-K2837)/365)) )</f>
        <v/>
      </c>
      <c r="T2837" s="38" t="str">
        <f aca="false">IF(ISBLANK(B2837),"",IF( ISBLANK(K2837), "" , IF( ISBLANK(O2837), ($Z$41-K2837)/365, (O2837-K2837)/365)) )</f>
        <v/>
      </c>
      <c r="U2837" s="38" t="str">
        <f aca="true">IF(ISBLANK(B2837),"",IF( ISBLANK(O2837), "", (TODAY()-O2837)/365))</f>
        <v/>
      </c>
      <c r="V2837" s="38" t="str">
        <f aca="false">IF(ISBLANK(B2837),"",IF( ISBLANK(O2837), "", ($Z$41-O2837)/365))</f>
        <v/>
      </c>
    </row>
    <row r="2838" customFormat="false" ht="15" hidden="false" customHeight="false" outlineLevel="0" collapsed="false">
      <c r="A2838" s="1" t="n">
        <v>2842</v>
      </c>
      <c r="B2838" s="28" t="n">
        <v>2035</v>
      </c>
      <c r="C2838" s="28"/>
      <c r="J2838" s="4"/>
      <c r="K2838" s="46"/>
      <c r="L2838" s="34" t="str">
        <f aca="false">IF(ISBLANK(K2838),"a","b")</f>
        <v>a</v>
      </c>
      <c r="M2838" s="34" t="str">
        <f aca="false">IF(ISBLANK(B2838),"",IF(L2838="b",K2838,IF(L2838="a","")))</f>
        <v/>
      </c>
      <c r="N2838" s="35" t="n">
        <f aca="false">IF(ISBLANK(B2838),"",IF( ISBLANK(K2838), , IF( ISBLANK(O2838), 1,) ))</f>
        <v>0</v>
      </c>
      <c r="O2838" s="44"/>
      <c r="P2838" s="37" t="str">
        <f aca="false">IF(ISBLANK(O2838),"a","b")</f>
        <v>a</v>
      </c>
      <c r="Q2838" s="34" t="str">
        <f aca="false">IF(ISBLANK(B2838),"",IF(P2838="b",O2838,IF(P2838="a","")))</f>
        <v/>
      </c>
      <c r="R2838" s="35" t="n">
        <f aca="false">IF(ISBLANK(B2838),"",IF( ISBLANK(O2838), , 1))</f>
        <v>0</v>
      </c>
      <c r="S2838" s="38" t="str">
        <f aca="true">IF(ISBLANK(B2838),"",IF( ISBLANK(K2838), "" , IF( ISBLANK(O2838), (TODAY()-K2838)/365, (O2838-K2838)/365)) )</f>
        <v/>
      </c>
      <c r="T2838" s="38" t="str">
        <f aca="false">IF(ISBLANK(B2838),"",IF( ISBLANK(K2838), "" , IF( ISBLANK(O2838), ($Z$41-K2838)/365, (O2838-K2838)/365)) )</f>
        <v/>
      </c>
      <c r="U2838" s="38" t="str">
        <f aca="true">IF(ISBLANK(B2838),"",IF( ISBLANK(O2838), "", (TODAY()-O2838)/365))</f>
        <v/>
      </c>
      <c r="V2838" s="38" t="str">
        <f aca="false">IF(ISBLANK(B2838),"",IF( ISBLANK(O2838), "", ($Z$41-O2838)/365))</f>
        <v/>
      </c>
    </row>
    <row r="2839" customFormat="false" ht="15" hidden="false" customHeight="false" outlineLevel="0" collapsed="false">
      <c r="A2839" s="1" t="n">
        <v>2843</v>
      </c>
      <c r="B2839" s="28" t="n">
        <v>2036</v>
      </c>
      <c r="C2839" s="28"/>
      <c r="J2839" s="4"/>
      <c r="K2839" s="46"/>
      <c r="L2839" s="34" t="str">
        <f aca="false">IF(ISBLANK(K2839),"a","b")</f>
        <v>a</v>
      </c>
      <c r="M2839" s="34" t="str">
        <f aca="false">IF(ISBLANK(B2839),"",IF(L2839="b",K2839,IF(L2839="a","")))</f>
        <v/>
      </c>
      <c r="N2839" s="35" t="n">
        <f aca="false">IF(ISBLANK(B2839),"",IF( ISBLANK(K2839), , IF( ISBLANK(O2839), 1,) ))</f>
        <v>0</v>
      </c>
      <c r="O2839" s="44"/>
      <c r="P2839" s="37" t="str">
        <f aca="false">IF(ISBLANK(O2839),"a","b")</f>
        <v>a</v>
      </c>
      <c r="Q2839" s="34" t="str">
        <f aca="false">IF(ISBLANK(B2839),"",IF(P2839="b",O2839,IF(P2839="a","")))</f>
        <v/>
      </c>
      <c r="R2839" s="35" t="n">
        <f aca="false">IF(ISBLANK(B2839),"",IF( ISBLANK(O2839), , 1))</f>
        <v>0</v>
      </c>
      <c r="S2839" s="38" t="str">
        <f aca="true">IF(ISBLANK(B2839),"",IF( ISBLANK(K2839), "" , IF( ISBLANK(O2839), (TODAY()-K2839)/365, (O2839-K2839)/365)) )</f>
        <v/>
      </c>
      <c r="T2839" s="38" t="str">
        <f aca="false">IF(ISBLANK(B2839),"",IF( ISBLANK(K2839), "" , IF( ISBLANK(O2839), ($Z$41-K2839)/365, (O2839-K2839)/365)) )</f>
        <v/>
      </c>
      <c r="U2839" s="38" t="str">
        <f aca="true">IF(ISBLANK(B2839),"",IF( ISBLANK(O2839), "", (TODAY()-O2839)/365))</f>
        <v/>
      </c>
      <c r="V2839" s="38" t="str">
        <f aca="false">IF(ISBLANK(B2839),"",IF( ISBLANK(O2839), "", ($Z$41-O2839)/365))</f>
        <v/>
      </c>
    </row>
    <row r="2840" customFormat="false" ht="15" hidden="false" customHeight="false" outlineLevel="0" collapsed="false">
      <c r="A2840" s="1" t="n">
        <v>2844</v>
      </c>
      <c r="B2840" s="28" t="n">
        <v>2037</v>
      </c>
      <c r="C2840" s="28"/>
      <c r="J2840" s="4"/>
      <c r="K2840" s="46"/>
      <c r="L2840" s="34" t="str">
        <f aca="false">IF(ISBLANK(K2840),"a","b")</f>
        <v>a</v>
      </c>
      <c r="M2840" s="34" t="str">
        <f aca="false">IF(ISBLANK(B2840),"",IF(L2840="b",K2840,IF(L2840="a","")))</f>
        <v/>
      </c>
      <c r="N2840" s="35" t="n">
        <f aca="false">IF(ISBLANK(B2840),"",IF( ISBLANK(K2840), , IF( ISBLANK(O2840), 1,) ))</f>
        <v>0</v>
      </c>
      <c r="O2840" s="44"/>
      <c r="P2840" s="37" t="str">
        <f aca="false">IF(ISBLANK(O2840),"a","b")</f>
        <v>a</v>
      </c>
      <c r="Q2840" s="34" t="str">
        <f aca="false">IF(ISBLANK(B2840),"",IF(P2840="b",O2840,IF(P2840="a","")))</f>
        <v/>
      </c>
      <c r="R2840" s="35" t="n">
        <f aca="false">IF(ISBLANK(B2840),"",IF( ISBLANK(O2840), , 1))</f>
        <v>0</v>
      </c>
      <c r="S2840" s="38" t="str">
        <f aca="true">IF(ISBLANK(B2840),"",IF( ISBLANK(K2840), "" , IF( ISBLANK(O2840), (TODAY()-K2840)/365, (O2840-K2840)/365)) )</f>
        <v/>
      </c>
      <c r="T2840" s="38" t="str">
        <f aca="false">IF(ISBLANK(B2840),"",IF( ISBLANK(K2840), "" , IF( ISBLANK(O2840), ($Z$41-K2840)/365, (O2840-K2840)/365)) )</f>
        <v/>
      </c>
      <c r="U2840" s="38" t="str">
        <f aca="true">IF(ISBLANK(B2840),"",IF( ISBLANK(O2840), "", (TODAY()-O2840)/365))</f>
        <v/>
      </c>
      <c r="V2840" s="38" t="str">
        <f aca="false">IF(ISBLANK(B2840),"",IF( ISBLANK(O2840), "", ($Z$41-O2840)/365))</f>
        <v/>
      </c>
    </row>
    <row r="2841" customFormat="false" ht="15" hidden="false" customHeight="false" outlineLevel="0" collapsed="false">
      <c r="A2841" s="1" t="n">
        <v>2845</v>
      </c>
      <c r="B2841" s="28" t="n">
        <v>2038</v>
      </c>
      <c r="C2841" s="28"/>
      <c r="J2841" s="4"/>
      <c r="K2841" s="46"/>
      <c r="L2841" s="34" t="str">
        <f aca="false">IF(ISBLANK(K2841),"a","b")</f>
        <v>a</v>
      </c>
      <c r="M2841" s="34" t="str">
        <f aca="false">IF(ISBLANK(B2841),"",IF(L2841="b",K2841,IF(L2841="a","")))</f>
        <v/>
      </c>
      <c r="N2841" s="35" t="n">
        <f aca="false">IF(ISBLANK(B2841),"",IF( ISBLANK(K2841), , IF( ISBLANK(O2841), 1,) ))</f>
        <v>0</v>
      </c>
      <c r="O2841" s="44"/>
      <c r="P2841" s="37" t="str">
        <f aca="false">IF(ISBLANK(O2841),"a","b")</f>
        <v>a</v>
      </c>
      <c r="Q2841" s="34" t="str">
        <f aca="false">IF(ISBLANK(B2841),"",IF(P2841="b",O2841,IF(P2841="a","")))</f>
        <v/>
      </c>
      <c r="R2841" s="35" t="n">
        <f aca="false">IF(ISBLANK(B2841),"",IF( ISBLANK(O2841), , 1))</f>
        <v>0</v>
      </c>
      <c r="S2841" s="38" t="str">
        <f aca="true">IF(ISBLANK(B2841),"",IF( ISBLANK(K2841), "" , IF( ISBLANK(O2841), (TODAY()-K2841)/365, (O2841-K2841)/365)) )</f>
        <v/>
      </c>
      <c r="T2841" s="38" t="str">
        <f aca="false">IF(ISBLANK(B2841),"",IF( ISBLANK(K2841), "" , IF( ISBLANK(O2841), ($Z$41-K2841)/365, (O2841-K2841)/365)) )</f>
        <v/>
      </c>
      <c r="U2841" s="38" t="str">
        <f aca="true">IF(ISBLANK(B2841),"",IF( ISBLANK(O2841), "", (TODAY()-O2841)/365))</f>
        <v/>
      </c>
      <c r="V2841" s="38" t="str">
        <f aca="false">IF(ISBLANK(B2841),"",IF( ISBLANK(O2841), "", ($Z$41-O2841)/365))</f>
        <v/>
      </c>
    </row>
    <row r="2842" customFormat="false" ht="15" hidden="false" customHeight="false" outlineLevel="0" collapsed="false">
      <c r="A2842" s="1" t="n">
        <v>2846</v>
      </c>
      <c r="B2842" s="28" t="n">
        <v>2039</v>
      </c>
      <c r="C2842" s="28"/>
      <c r="J2842" s="4"/>
      <c r="K2842" s="46"/>
      <c r="L2842" s="34" t="str">
        <f aca="false">IF(ISBLANK(K2842),"a","b")</f>
        <v>a</v>
      </c>
      <c r="M2842" s="34" t="str">
        <f aca="false">IF(ISBLANK(B2842),"",IF(L2842="b",K2842,IF(L2842="a","")))</f>
        <v/>
      </c>
      <c r="N2842" s="35" t="n">
        <f aca="false">IF(ISBLANK(B2842),"",IF( ISBLANK(K2842), , IF( ISBLANK(O2842), 1,) ))</f>
        <v>0</v>
      </c>
      <c r="O2842" s="44"/>
      <c r="P2842" s="37" t="str">
        <f aca="false">IF(ISBLANK(O2842),"a","b")</f>
        <v>a</v>
      </c>
      <c r="Q2842" s="34" t="str">
        <f aca="false">IF(ISBLANK(B2842),"",IF(P2842="b",O2842,IF(P2842="a","")))</f>
        <v/>
      </c>
      <c r="R2842" s="35" t="n">
        <f aca="false">IF(ISBLANK(B2842),"",IF( ISBLANK(O2842), , 1))</f>
        <v>0</v>
      </c>
      <c r="S2842" s="38" t="str">
        <f aca="true">IF(ISBLANK(B2842),"",IF( ISBLANK(K2842), "" , IF( ISBLANK(O2842), (TODAY()-K2842)/365, (O2842-K2842)/365)) )</f>
        <v/>
      </c>
      <c r="T2842" s="38" t="str">
        <f aca="false">IF(ISBLANK(B2842),"",IF( ISBLANK(K2842), "" , IF( ISBLANK(O2842), ($Z$41-K2842)/365, (O2842-K2842)/365)) )</f>
        <v/>
      </c>
      <c r="U2842" s="38" t="str">
        <f aca="true">IF(ISBLANK(B2842),"",IF( ISBLANK(O2842), "", (TODAY()-O2842)/365))</f>
        <v/>
      </c>
      <c r="V2842" s="38" t="str">
        <f aca="false">IF(ISBLANK(B2842),"",IF( ISBLANK(O2842), "", ($Z$41-O2842)/365))</f>
        <v/>
      </c>
    </row>
    <row r="2843" customFormat="false" ht="15" hidden="false" customHeight="false" outlineLevel="0" collapsed="false">
      <c r="A2843" s="1" t="n">
        <v>2847</v>
      </c>
      <c r="B2843" s="28" t="n">
        <v>2040</v>
      </c>
      <c r="C2843" s="28"/>
      <c r="J2843" s="4"/>
      <c r="K2843" s="46"/>
      <c r="L2843" s="34" t="str">
        <f aca="false">IF(ISBLANK(K2843),"a","b")</f>
        <v>a</v>
      </c>
      <c r="M2843" s="34" t="str">
        <f aca="false">IF(ISBLANK(B2843),"",IF(L2843="b",K2843,IF(L2843="a","")))</f>
        <v/>
      </c>
      <c r="N2843" s="35" t="n">
        <f aca="false">IF(ISBLANK(B2843),"",IF( ISBLANK(K2843), , IF( ISBLANK(O2843), 1,) ))</f>
        <v>0</v>
      </c>
      <c r="O2843" s="44"/>
      <c r="P2843" s="37" t="str">
        <f aca="false">IF(ISBLANK(O2843),"a","b")</f>
        <v>a</v>
      </c>
      <c r="Q2843" s="34" t="str">
        <f aca="false">IF(ISBLANK(B2843),"",IF(P2843="b",O2843,IF(P2843="a","")))</f>
        <v/>
      </c>
      <c r="R2843" s="35" t="n">
        <f aca="false">IF(ISBLANK(B2843),"",IF( ISBLANK(O2843), , 1))</f>
        <v>0</v>
      </c>
      <c r="S2843" s="38" t="str">
        <f aca="true">IF(ISBLANK(B2843),"",IF( ISBLANK(K2843), "" , IF( ISBLANK(O2843), (TODAY()-K2843)/365, (O2843-K2843)/365)) )</f>
        <v/>
      </c>
      <c r="T2843" s="38" t="str">
        <f aca="false">IF(ISBLANK(B2843),"",IF( ISBLANK(K2843), "" , IF( ISBLANK(O2843), ($Z$41-K2843)/365, (O2843-K2843)/365)) )</f>
        <v/>
      </c>
      <c r="U2843" s="38" t="str">
        <f aca="true">IF(ISBLANK(B2843),"",IF( ISBLANK(O2843), "", (TODAY()-O2843)/365))</f>
        <v/>
      </c>
      <c r="V2843" s="38" t="str">
        <f aca="false">IF(ISBLANK(B2843),"",IF( ISBLANK(O2843), "", ($Z$41-O2843)/365))</f>
        <v/>
      </c>
    </row>
    <row r="2844" customFormat="false" ht="15" hidden="false" customHeight="false" outlineLevel="0" collapsed="false">
      <c r="A2844" s="1" t="n">
        <v>2848</v>
      </c>
      <c r="B2844" s="28" t="n">
        <v>2041</v>
      </c>
      <c r="C2844" s="28"/>
      <c r="J2844" s="4"/>
      <c r="K2844" s="46"/>
      <c r="L2844" s="34" t="str">
        <f aca="false">IF(ISBLANK(K2844),"a","b")</f>
        <v>a</v>
      </c>
      <c r="M2844" s="34" t="str">
        <f aca="false">IF(ISBLANK(B2844),"",IF(L2844="b",K2844,IF(L2844="a","")))</f>
        <v/>
      </c>
      <c r="N2844" s="35" t="n">
        <f aca="false">IF(ISBLANK(B2844),"",IF( ISBLANK(K2844), , IF( ISBLANK(O2844), 1,) ))</f>
        <v>0</v>
      </c>
      <c r="O2844" s="44"/>
      <c r="P2844" s="37" t="str">
        <f aca="false">IF(ISBLANK(O2844),"a","b")</f>
        <v>a</v>
      </c>
      <c r="Q2844" s="34" t="str">
        <f aca="false">IF(ISBLANK(B2844),"",IF(P2844="b",O2844,IF(P2844="a","")))</f>
        <v/>
      </c>
      <c r="R2844" s="35" t="n">
        <f aca="false">IF(ISBLANK(B2844),"",IF( ISBLANK(O2844), , 1))</f>
        <v>0</v>
      </c>
      <c r="S2844" s="38" t="str">
        <f aca="true">IF(ISBLANK(B2844),"",IF( ISBLANK(K2844), "" , IF( ISBLANK(O2844), (TODAY()-K2844)/365, (O2844-K2844)/365)) )</f>
        <v/>
      </c>
      <c r="T2844" s="38" t="str">
        <f aca="false">IF(ISBLANK(B2844),"",IF( ISBLANK(K2844), "" , IF( ISBLANK(O2844), ($Z$41-K2844)/365, (O2844-K2844)/365)) )</f>
        <v/>
      </c>
      <c r="U2844" s="38" t="str">
        <f aca="true">IF(ISBLANK(B2844),"",IF( ISBLANK(O2844), "", (TODAY()-O2844)/365))</f>
        <v/>
      </c>
      <c r="V2844" s="38" t="str">
        <f aca="false">IF(ISBLANK(B2844),"",IF( ISBLANK(O2844), "", ($Z$41-O2844)/365))</f>
        <v/>
      </c>
    </row>
    <row r="2845" customFormat="false" ht="15" hidden="false" customHeight="false" outlineLevel="0" collapsed="false">
      <c r="A2845" s="1" t="n">
        <v>2849</v>
      </c>
      <c r="B2845" s="28" t="n">
        <v>2042</v>
      </c>
      <c r="C2845" s="28"/>
      <c r="J2845" s="4"/>
      <c r="K2845" s="46"/>
      <c r="L2845" s="34" t="str">
        <f aca="false">IF(ISBLANK(K2845),"a","b")</f>
        <v>a</v>
      </c>
      <c r="M2845" s="34" t="str">
        <f aca="false">IF(ISBLANK(B2845),"",IF(L2845="b",K2845,IF(L2845="a","")))</f>
        <v/>
      </c>
      <c r="N2845" s="35" t="n">
        <f aca="false">IF(ISBLANK(B2845),"",IF( ISBLANK(K2845), , IF( ISBLANK(O2845), 1,) ))</f>
        <v>0</v>
      </c>
      <c r="O2845" s="44"/>
      <c r="P2845" s="37" t="str">
        <f aca="false">IF(ISBLANK(O2845),"a","b")</f>
        <v>a</v>
      </c>
      <c r="Q2845" s="34" t="str">
        <f aca="false">IF(ISBLANK(B2845),"",IF(P2845="b",O2845,IF(P2845="a","")))</f>
        <v/>
      </c>
      <c r="R2845" s="35" t="n">
        <f aca="false">IF(ISBLANK(B2845),"",IF( ISBLANK(O2845), , 1))</f>
        <v>0</v>
      </c>
      <c r="S2845" s="38" t="str">
        <f aca="true">IF(ISBLANK(B2845),"",IF( ISBLANK(K2845), "" , IF( ISBLANK(O2845), (TODAY()-K2845)/365, (O2845-K2845)/365)) )</f>
        <v/>
      </c>
      <c r="T2845" s="38" t="str">
        <f aca="false">IF(ISBLANK(B2845),"",IF( ISBLANK(K2845), "" , IF( ISBLANK(O2845), ($Z$41-K2845)/365, (O2845-K2845)/365)) )</f>
        <v/>
      </c>
      <c r="U2845" s="38" t="str">
        <f aca="true">IF(ISBLANK(B2845),"",IF( ISBLANK(O2845), "", (TODAY()-O2845)/365))</f>
        <v/>
      </c>
      <c r="V2845" s="38" t="str">
        <f aca="false">IF(ISBLANK(B2845),"",IF( ISBLANK(O2845), "", ($Z$41-O2845)/365))</f>
        <v/>
      </c>
    </row>
    <row r="2846" customFormat="false" ht="15" hidden="false" customHeight="false" outlineLevel="0" collapsed="false">
      <c r="A2846" s="1" t="n">
        <v>2850</v>
      </c>
      <c r="B2846" s="28" t="n">
        <v>2043</v>
      </c>
      <c r="C2846" s="28"/>
      <c r="J2846" s="4"/>
      <c r="K2846" s="46"/>
      <c r="L2846" s="34" t="str">
        <f aca="false">IF(ISBLANK(K2846),"a","b")</f>
        <v>a</v>
      </c>
      <c r="M2846" s="34" t="str">
        <f aca="false">IF(ISBLANK(B2846),"",IF(L2846="b",K2846,IF(L2846="a","")))</f>
        <v/>
      </c>
      <c r="N2846" s="35" t="n">
        <f aca="false">IF(ISBLANK(B2846),"",IF( ISBLANK(K2846), , IF( ISBLANK(O2846), 1,) ))</f>
        <v>0</v>
      </c>
      <c r="O2846" s="44"/>
      <c r="P2846" s="37" t="str">
        <f aca="false">IF(ISBLANK(O2846),"a","b")</f>
        <v>a</v>
      </c>
      <c r="Q2846" s="34" t="str">
        <f aca="false">IF(ISBLANK(B2846),"",IF(P2846="b",O2846,IF(P2846="a","")))</f>
        <v/>
      </c>
      <c r="R2846" s="35" t="n">
        <f aca="false">IF(ISBLANK(B2846),"",IF( ISBLANK(O2846), , 1))</f>
        <v>0</v>
      </c>
      <c r="S2846" s="38" t="str">
        <f aca="true">IF(ISBLANK(B2846),"",IF( ISBLANK(K2846), "" , IF( ISBLANK(O2846), (TODAY()-K2846)/365, (O2846-K2846)/365)) )</f>
        <v/>
      </c>
      <c r="T2846" s="38" t="str">
        <f aca="false">IF(ISBLANK(B2846),"",IF( ISBLANK(K2846), "" , IF( ISBLANK(O2846), ($Z$41-K2846)/365, (O2846-K2846)/365)) )</f>
        <v/>
      </c>
      <c r="U2846" s="38" t="str">
        <f aca="true">IF(ISBLANK(B2846),"",IF( ISBLANK(O2846), "", (TODAY()-O2846)/365))</f>
        <v/>
      </c>
      <c r="V2846" s="38" t="str">
        <f aca="false">IF(ISBLANK(B2846),"",IF( ISBLANK(O2846), "", ($Z$41-O2846)/365))</f>
        <v/>
      </c>
    </row>
    <row r="2847" customFormat="false" ht="15" hidden="false" customHeight="false" outlineLevel="0" collapsed="false">
      <c r="A2847" s="1" t="n">
        <v>2851</v>
      </c>
      <c r="B2847" s="28" t="n">
        <v>2044</v>
      </c>
      <c r="C2847" s="28"/>
      <c r="J2847" s="4"/>
      <c r="K2847" s="46"/>
      <c r="L2847" s="34" t="str">
        <f aca="false">IF(ISBLANK(K2847),"a","b")</f>
        <v>a</v>
      </c>
      <c r="M2847" s="34" t="str">
        <f aca="false">IF(ISBLANK(B2847),"",IF(L2847="b",K2847,IF(L2847="a","")))</f>
        <v/>
      </c>
      <c r="N2847" s="35" t="n">
        <f aca="false">IF(ISBLANK(B2847),"",IF( ISBLANK(K2847), , IF( ISBLANK(O2847), 1,) ))</f>
        <v>0</v>
      </c>
      <c r="O2847" s="44"/>
      <c r="P2847" s="37" t="str">
        <f aca="false">IF(ISBLANK(O2847),"a","b")</f>
        <v>a</v>
      </c>
      <c r="Q2847" s="34" t="str">
        <f aca="false">IF(ISBLANK(B2847),"",IF(P2847="b",O2847,IF(P2847="a","")))</f>
        <v/>
      </c>
      <c r="R2847" s="35" t="n">
        <f aca="false">IF(ISBLANK(B2847),"",IF( ISBLANK(O2847), , 1))</f>
        <v>0</v>
      </c>
      <c r="S2847" s="38" t="str">
        <f aca="true">IF(ISBLANK(B2847),"",IF( ISBLANK(K2847), "" , IF( ISBLANK(O2847), (TODAY()-K2847)/365, (O2847-K2847)/365)) )</f>
        <v/>
      </c>
      <c r="T2847" s="38" t="str">
        <f aca="false">IF(ISBLANK(B2847),"",IF( ISBLANK(K2847), "" , IF( ISBLANK(O2847), ($Z$41-K2847)/365, (O2847-K2847)/365)) )</f>
        <v/>
      </c>
      <c r="U2847" s="38" t="str">
        <f aca="true">IF(ISBLANK(B2847),"",IF( ISBLANK(O2847), "", (TODAY()-O2847)/365))</f>
        <v/>
      </c>
      <c r="V2847" s="38" t="str">
        <f aca="false">IF(ISBLANK(B2847),"",IF( ISBLANK(O2847), "", ($Z$41-O2847)/365))</f>
        <v/>
      </c>
    </row>
    <row r="2848" customFormat="false" ht="15" hidden="false" customHeight="false" outlineLevel="0" collapsed="false">
      <c r="A2848" s="1" t="n">
        <v>2852</v>
      </c>
      <c r="B2848" s="28" t="n">
        <v>2045</v>
      </c>
      <c r="C2848" s="28"/>
      <c r="J2848" s="4"/>
      <c r="K2848" s="46"/>
      <c r="L2848" s="34" t="str">
        <f aca="false">IF(ISBLANK(K2848),"a","b")</f>
        <v>a</v>
      </c>
      <c r="M2848" s="34" t="str">
        <f aca="false">IF(ISBLANK(B2848),"",IF(L2848="b",K2848,IF(L2848="a","")))</f>
        <v/>
      </c>
      <c r="N2848" s="35" t="n">
        <f aca="false">IF(ISBLANK(B2848),"",IF( ISBLANK(K2848), , IF( ISBLANK(O2848), 1,) ))</f>
        <v>0</v>
      </c>
      <c r="O2848" s="44"/>
      <c r="P2848" s="37" t="str">
        <f aca="false">IF(ISBLANK(O2848),"a","b")</f>
        <v>a</v>
      </c>
      <c r="Q2848" s="34" t="str">
        <f aca="false">IF(ISBLANK(B2848),"",IF(P2848="b",O2848,IF(P2848="a","")))</f>
        <v/>
      </c>
      <c r="R2848" s="35" t="n">
        <f aca="false">IF(ISBLANK(B2848),"",IF( ISBLANK(O2848), , 1))</f>
        <v>0</v>
      </c>
      <c r="S2848" s="38" t="str">
        <f aca="true">IF(ISBLANK(B2848),"",IF( ISBLANK(K2848), "" , IF( ISBLANK(O2848), (TODAY()-K2848)/365, (O2848-K2848)/365)) )</f>
        <v/>
      </c>
      <c r="T2848" s="38" t="str">
        <f aca="false">IF(ISBLANK(B2848),"",IF( ISBLANK(K2848), "" , IF( ISBLANK(O2848), ($Z$41-K2848)/365, (O2848-K2848)/365)) )</f>
        <v/>
      </c>
      <c r="U2848" s="38" t="str">
        <f aca="true">IF(ISBLANK(B2848),"",IF( ISBLANK(O2848), "", (TODAY()-O2848)/365))</f>
        <v/>
      </c>
      <c r="V2848" s="38" t="str">
        <f aca="false">IF(ISBLANK(B2848),"",IF( ISBLANK(O2848), "", ($Z$41-O2848)/365))</f>
        <v/>
      </c>
    </row>
    <row r="2849" customFormat="false" ht="15" hidden="false" customHeight="false" outlineLevel="0" collapsed="false">
      <c r="A2849" s="1" t="n">
        <v>2853</v>
      </c>
      <c r="B2849" s="28" t="n">
        <v>2046</v>
      </c>
      <c r="C2849" s="28"/>
      <c r="J2849" s="4"/>
      <c r="K2849" s="46"/>
      <c r="L2849" s="34" t="str">
        <f aca="false">IF(ISBLANK(K2849),"a","b")</f>
        <v>a</v>
      </c>
      <c r="M2849" s="34" t="str">
        <f aca="false">IF(ISBLANK(B2849),"",IF(L2849="b",K2849,IF(L2849="a","")))</f>
        <v/>
      </c>
      <c r="N2849" s="35" t="n">
        <f aca="false">IF(ISBLANK(B2849),"",IF( ISBLANK(K2849), , IF( ISBLANK(O2849), 1,) ))</f>
        <v>0</v>
      </c>
      <c r="O2849" s="44"/>
      <c r="P2849" s="37" t="str">
        <f aca="false">IF(ISBLANK(O2849),"a","b")</f>
        <v>a</v>
      </c>
      <c r="Q2849" s="34" t="str">
        <f aca="false">IF(ISBLANK(B2849),"",IF(P2849="b",O2849,IF(P2849="a","")))</f>
        <v/>
      </c>
      <c r="R2849" s="35" t="n">
        <f aca="false">IF(ISBLANK(B2849),"",IF( ISBLANK(O2849), , 1))</f>
        <v>0</v>
      </c>
      <c r="S2849" s="38" t="str">
        <f aca="true">IF(ISBLANK(B2849),"",IF( ISBLANK(K2849), "" , IF( ISBLANK(O2849), (TODAY()-K2849)/365, (O2849-K2849)/365)) )</f>
        <v/>
      </c>
      <c r="T2849" s="38" t="str">
        <f aca="false">IF(ISBLANK(B2849),"",IF( ISBLANK(K2849), "" , IF( ISBLANK(O2849), ($Z$41-K2849)/365, (O2849-K2849)/365)) )</f>
        <v/>
      </c>
      <c r="U2849" s="38" t="str">
        <f aca="true">IF(ISBLANK(B2849),"",IF( ISBLANK(O2849), "", (TODAY()-O2849)/365))</f>
        <v/>
      </c>
      <c r="V2849" s="38" t="str">
        <f aca="false">IF(ISBLANK(B2849),"",IF( ISBLANK(O2849), "", ($Z$41-O2849)/365))</f>
        <v/>
      </c>
    </row>
    <row r="2850" customFormat="false" ht="15" hidden="false" customHeight="false" outlineLevel="0" collapsed="false">
      <c r="A2850" s="1" t="n">
        <v>2854</v>
      </c>
      <c r="B2850" s="28" t="n">
        <v>2047</v>
      </c>
      <c r="C2850" s="28"/>
      <c r="J2850" s="4"/>
      <c r="K2850" s="46"/>
      <c r="L2850" s="34" t="str">
        <f aca="false">IF(ISBLANK(K2850),"a","b")</f>
        <v>a</v>
      </c>
      <c r="M2850" s="34" t="str">
        <f aca="false">IF(ISBLANK(B2850),"",IF(L2850="b",K2850,IF(L2850="a","")))</f>
        <v/>
      </c>
      <c r="N2850" s="35" t="n">
        <f aca="false">IF(ISBLANK(B2850),"",IF( ISBLANK(K2850), , IF( ISBLANK(O2850), 1,) ))</f>
        <v>0</v>
      </c>
      <c r="O2850" s="44"/>
      <c r="P2850" s="37" t="str">
        <f aca="false">IF(ISBLANK(O2850),"a","b")</f>
        <v>a</v>
      </c>
      <c r="Q2850" s="34" t="str">
        <f aca="false">IF(ISBLANK(B2850),"",IF(P2850="b",O2850,IF(P2850="a","")))</f>
        <v/>
      </c>
      <c r="R2850" s="35" t="n">
        <f aca="false">IF(ISBLANK(B2850),"",IF( ISBLANK(O2850), , 1))</f>
        <v>0</v>
      </c>
      <c r="S2850" s="38" t="str">
        <f aca="true">IF(ISBLANK(B2850),"",IF( ISBLANK(K2850), "" , IF( ISBLANK(O2850), (TODAY()-K2850)/365, (O2850-K2850)/365)) )</f>
        <v/>
      </c>
      <c r="T2850" s="38" t="str">
        <f aca="false">IF(ISBLANK(B2850),"",IF( ISBLANK(K2850), "" , IF( ISBLANK(O2850), ($Z$41-K2850)/365, (O2850-K2850)/365)) )</f>
        <v/>
      </c>
      <c r="U2850" s="38" t="str">
        <f aca="true">IF(ISBLANK(B2850),"",IF( ISBLANK(O2850), "", (TODAY()-O2850)/365))</f>
        <v/>
      </c>
      <c r="V2850" s="38" t="str">
        <f aca="false">IF(ISBLANK(B2850),"",IF( ISBLANK(O2850), "", ($Z$41-O2850)/365))</f>
        <v/>
      </c>
    </row>
    <row r="2851" customFormat="false" ht="15" hidden="false" customHeight="false" outlineLevel="0" collapsed="false">
      <c r="A2851" s="1" t="n">
        <v>2855</v>
      </c>
      <c r="B2851" s="28" t="n">
        <v>2048</v>
      </c>
      <c r="C2851" s="28"/>
      <c r="J2851" s="4"/>
      <c r="K2851" s="46"/>
      <c r="L2851" s="34" t="str">
        <f aca="false">IF(ISBLANK(K2851),"a","b")</f>
        <v>a</v>
      </c>
      <c r="M2851" s="34" t="str">
        <f aca="false">IF(ISBLANK(B2851),"",IF(L2851="b",K2851,IF(L2851="a","")))</f>
        <v/>
      </c>
      <c r="N2851" s="35" t="n">
        <f aca="false">IF(ISBLANK(B2851),"",IF( ISBLANK(K2851), , IF( ISBLANK(O2851), 1,) ))</f>
        <v>0</v>
      </c>
      <c r="O2851" s="44"/>
      <c r="P2851" s="37" t="str">
        <f aca="false">IF(ISBLANK(O2851),"a","b")</f>
        <v>a</v>
      </c>
      <c r="Q2851" s="34" t="str">
        <f aca="false">IF(ISBLANK(B2851),"",IF(P2851="b",O2851,IF(P2851="a","")))</f>
        <v/>
      </c>
      <c r="R2851" s="35" t="n">
        <f aca="false">IF(ISBLANK(B2851),"",IF( ISBLANK(O2851), , 1))</f>
        <v>0</v>
      </c>
      <c r="S2851" s="38" t="str">
        <f aca="true">IF(ISBLANK(B2851),"",IF( ISBLANK(K2851), "" , IF( ISBLANK(O2851), (TODAY()-K2851)/365, (O2851-K2851)/365)) )</f>
        <v/>
      </c>
      <c r="T2851" s="38" t="str">
        <f aca="false">IF(ISBLANK(B2851),"",IF( ISBLANK(K2851), "" , IF( ISBLANK(O2851), ($Z$41-K2851)/365, (O2851-K2851)/365)) )</f>
        <v/>
      </c>
      <c r="U2851" s="38" t="str">
        <f aca="true">IF(ISBLANK(B2851),"",IF( ISBLANK(O2851), "", (TODAY()-O2851)/365))</f>
        <v/>
      </c>
      <c r="V2851" s="38" t="str">
        <f aca="false">IF(ISBLANK(B2851),"",IF( ISBLANK(O2851), "", ($Z$41-O2851)/365))</f>
        <v/>
      </c>
    </row>
    <row r="2852" customFormat="false" ht="15" hidden="false" customHeight="false" outlineLevel="0" collapsed="false">
      <c r="A2852" s="1" t="n">
        <v>2856</v>
      </c>
      <c r="B2852" s="28" t="n">
        <v>2049</v>
      </c>
      <c r="C2852" s="28"/>
      <c r="J2852" s="4"/>
      <c r="K2852" s="46"/>
      <c r="L2852" s="34" t="str">
        <f aca="false">IF(ISBLANK(K2852),"a","b")</f>
        <v>a</v>
      </c>
      <c r="M2852" s="34" t="str">
        <f aca="false">IF(ISBLANK(B2852),"",IF(L2852="b",K2852,IF(L2852="a","")))</f>
        <v/>
      </c>
      <c r="N2852" s="35" t="n">
        <f aca="false">IF(ISBLANK(B2852),"",IF( ISBLANK(K2852), , IF( ISBLANK(O2852), 1,) ))</f>
        <v>0</v>
      </c>
      <c r="O2852" s="44"/>
      <c r="P2852" s="37" t="str">
        <f aca="false">IF(ISBLANK(O2852),"a","b")</f>
        <v>a</v>
      </c>
      <c r="Q2852" s="34" t="str">
        <f aca="false">IF(ISBLANK(B2852),"",IF(P2852="b",O2852,IF(P2852="a","")))</f>
        <v/>
      </c>
      <c r="R2852" s="35" t="n">
        <f aca="false">IF(ISBLANK(B2852),"",IF( ISBLANK(O2852), , 1))</f>
        <v>0</v>
      </c>
      <c r="S2852" s="38" t="str">
        <f aca="true">IF(ISBLANK(B2852),"",IF( ISBLANK(K2852), "" , IF( ISBLANK(O2852), (TODAY()-K2852)/365, (O2852-K2852)/365)) )</f>
        <v/>
      </c>
      <c r="T2852" s="38" t="str">
        <f aca="false">IF(ISBLANK(B2852),"",IF( ISBLANK(K2852), "" , IF( ISBLANK(O2852), ($Z$41-K2852)/365, (O2852-K2852)/365)) )</f>
        <v/>
      </c>
      <c r="U2852" s="38" t="str">
        <f aca="true">IF(ISBLANK(B2852),"",IF( ISBLANK(O2852), "", (TODAY()-O2852)/365))</f>
        <v/>
      </c>
      <c r="V2852" s="38" t="str">
        <f aca="false">IF(ISBLANK(B2852),"",IF( ISBLANK(O2852), "", ($Z$41-O2852)/365))</f>
        <v/>
      </c>
    </row>
    <row r="2853" customFormat="false" ht="15" hidden="false" customHeight="false" outlineLevel="0" collapsed="false">
      <c r="A2853" s="1" t="n">
        <v>2857</v>
      </c>
      <c r="B2853" s="28" t="n">
        <v>2050</v>
      </c>
      <c r="C2853" s="28"/>
      <c r="J2853" s="4"/>
      <c r="K2853" s="46"/>
      <c r="L2853" s="34" t="str">
        <f aca="false">IF(ISBLANK(K2853),"a","b")</f>
        <v>a</v>
      </c>
      <c r="M2853" s="34" t="str">
        <f aca="false">IF(ISBLANK(B2853),"",IF(L2853="b",K2853,IF(L2853="a","")))</f>
        <v/>
      </c>
      <c r="N2853" s="35" t="n">
        <f aca="false">IF(ISBLANK(B2853),"",IF( ISBLANK(K2853), , IF( ISBLANK(O2853), 1,) ))</f>
        <v>0</v>
      </c>
      <c r="O2853" s="44"/>
      <c r="P2853" s="37" t="str">
        <f aca="false">IF(ISBLANK(O2853),"a","b")</f>
        <v>a</v>
      </c>
      <c r="Q2853" s="34" t="str">
        <f aca="false">IF(ISBLANK(B2853),"",IF(P2853="b",O2853,IF(P2853="a","")))</f>
        <v/>
      </c>
      <c r="R2853" s="35" t="n">
        <f aca="false">IF(ISBLANK(B2853),"",IF( ISBLANK(O2853), , 1))</f>
        <v>0</v>
      </c>
      <c r="S2853" s="38" t="str">
        <f aca="true">IF(ISBLANK(B2853),"",IF( ISBLANK(K2853), "" , IF( ISBLANK(O2853), (TODAY()-K2853)/365, (O2853-K2853)/365)) )</f>
        <v/>
      </c>
      <c r="T2853" s="38" t="str">
        <f aca="false">IF(ISBLANK(B2853),"",IF( ISBLANK(K2853), "" , IF( ISBLANK(O2853), ($Z$41-K2853)/365, (O2853-K2853)/365)) )</f>
        <v/>
      </c>
      <c r="U2853" s="38" t="str">
        <f aca="true">IF(ISBLANK(B2853),"",IF( ISBLANK(O2853), "", (TODAY()-O2853)/365))</f>
        <v/>
      </c>
      <c r="V2853" s="38" t="str">
        <f aca="false">IF(ISBLANK(B2853),"",IF( ISBLANK(O2853), "", ($Z$41-O2853)/365))</f>
        <v/>
      </c>
    </row>
    <row r="2854" customFormat="false" ht="15" hidden="false" customHeight="false" outlineLevel="0" collapsed="false">
      <c r="A2854" s="1" t="n">
        <v>2858</v>
      </c>
      <c r="B2854" s="28" t="n">
        <v>2051</v>
      </c>
      <c r="C2854" s="28"/>
      <c r="J2854" s="4"/>
      <c r="K2854" s="46"/>
      <c r="L2854" s="34" t="str">
        <f aca="false">IF(ISBLANK(K2854),"a","b")</f>
        <v>a</v>
      </c>
      <c r="M2854" s="34" t="str">
        <f aca="false">IF(ISBLANK(B2854),"",IF(L2854="b",K2854,IF(L2854="a","")))</f>
        <v/>
      </c>
      <c r="N2854" s="35" t="n">
        <f aca="false">IF(ISBLANK(B2854),"",IF( ISBLANK(K2854), , IF( ISBLANK(O2854), 1,) ))</f>
        <v>0</v>
      </c>
      <c r="O2854" s="44"/>
      <c r="P2854" s="37" t="str">
        <f aca="false">IF(ISBLANK(O2854),"a","b")</f>
        <v>a</v>
      </c>
      <c r="Q2854" s="34" t="str">
        <f aca="false">IF(ISBLANK(B2854),"",IF(P2854="b",O2854,IF(P2854="a","")))</f>
        <v/>
      </c>
      <c r="R2854" s="35" t="n">
        <f aca="false">IF(ISBLANK(B2854),"",IF( ISBLANK(O2854), , 1))</f>
        <v>0</v>
      </c>
      <c r="S2854" s="38" t="str">
        <f aca="true">IF(ISBLANK(B2854),"",IF( ISBLANK(K2854), "" , IF( ISBLANK(O2854), (TODAY()-K2854)/365, (O2854-K2854)/365)) )</f>
        <v/>
      </c>
      <c r="T2854" s="38" t="str">
        <f aca="false">IF(ISBLANK(B2854),"",IF( ISBLANK(K2854), "" , IF( ISBLANK(O2854), ($Z$41-K2854)/365, (O2854-K2854)/365)) )</f>
        <v/>
      </c>
      <c r="U2854" s="38" t="str">
        <f aca="true">IF(ISBLANK(B2854),"",IF( ISBLANK(O2854), "", (TODAY()-O2854)/365))</f>
        <v/>
      </c>
      <c r="V2854" s="38" t="str">
        <f aca="false">IF(ISBLANK(B2854),"",IF( ISBLANK(O2854), "", ($Z$41-O2854)/365))</f>
        <v/>
      </c>
    </row>
    <row r="2855" customFormat="false" ht="15" hidden="false" customHeight="false" outlineLevel="0" collapsed="false">
      <c r="A2855" s="1" t="n">
        <v>2859</v>
      </c>
      <c r="B2855" s="28" t="n">
        <v>2052</v>
      </c>
      <c r="C2855" s="28"/>
      <c r="J2855" s="4"/>
      <c r="K2855" s="46"/>
      <c r="L2855" s="34" t="str">
        <f aca="false">IF(ISBLANK(K2855),"a","b")</f>
        <v>a</v>
      </c>
      <c r="M2855" s="34" t="str">
        <f aca="false">IF(ISBLANK(B2855),"",IF(L2855="b",K2855,IF(L2855="a","")))</f>
        <v/>
      </c>
      <c r="N2855" s="35" t="n">
        <f aca="false">IF(ISBLANK(B2855),"",IF( ISBLANK(K2855), , IF( ISBLANK(O2855), 1,) ))</f>
        <v>0</v>
      </c>
      <c r="O2855" s="44"/>
      <c r="P2855" s="37" t="str">
        <f aca="false">IF(ISBLANK(O2855),"a","b")</f>
        <v>a</v>
      </c>
      <c r="Q2855" s="34" t="str">
        <f aca="false">IF(ISBLANK(B2855),"",IF(P2855="b",O2855,IF(P2855="a","")))</f>
        <v/>
      </c>
      <c r="R2855" s="35" t="n">
        <f aca="false">IF(ISBLANK(B2855),"",IF( ISBLANK(O2855), , 1))</f>
        <v>0</v>
      </c>
      <c r="S2855" s="38" t="str">
        <f aca="true">IF(ISBLANK(B2855),"",IF( ISBLANK(K2855), "" , IF( ISBLANK(O2855), (TODAY()-K2855)/365, (O2855-K2855)/365)) )</f>
        <v/>
      </c>
      <c r="T2855" s="38" t="str">
        <f aca="false">IF(ISBLANK(B2855),"",IF( ISBLANK(K2855), "" , IF( ISBLANK(O2855), ($Z$41-K2855)/365, (O2855-K2855)/365)) )</f>
        <v/>
      </c>
      <c r="U2855" s="38" t="str">
        <f aca="true">IF(ISBLANK(B2855),"",IF( ISBLANK(O2855), "", (TODAY()-O2855)/365))</f>
        <v/>
      </c>
      <c r="V2855" s="38" t="str">
        <f aca="false">IF(ISBLANK(B2855),"",IF( ISBLANK(O2855), "", ($Z$41-O2855)/365))</f>
        <v/>
      </c>
    </row>
    <row r="2856" customFormat="false" ht="15" hidden="false" customHeight="false" outlineLevel="0" collapsed="false">
      <c r="A2856" s="1" t="n">
        <v>2860</v>
      </c>
      <c r="B2856" s="28" t="n">
        <v>2053</v>
      </c>
      <c r="C2856" s="28"/>
      <c r="J2856" s="4"/>
      <c r="K2856" s="46"/>
      <c r="L2856" s="34" t="str">
        <f aca="false">IF(ISBLANK(K2856),"a","b")</f>
        <v>a</v>
      </c>
      <c r="M2856" s="34" t="str">
        <f aca="false">IF(ISBLANK(B2856),"",IF(L2856="b",K2856,IF(L2856="a","")))</f>
        <v/>
      </c>
      <c r="N2856" s="35" t="n">
        <f aca="false">IF(ISBLANK(B2856),"",IF( ISBLANK(K2856), , IF( ISBLANK(O2856), 1,) ))</f>
        <v>0</v>
      </c>
      <c r="O2856" s="44"/>
      <c r="P2856" s="37" t="str">
        <f aca="false">IF(ISBLANK(O2856),"a","b")</f>
        <v>a</v>
      </c>
      <c r="Q2856" s="34" t="str">
        <f aca="false">IF(ISBLANK(B2856),"",IF(P2856="b",O2856,IF(P2856="a","")))</f>
        <v/>
      </c>
      <c r="R2856" s="35" t="n">
        <f aca="false">IF(ISBLANK(B2856),"",IF( ISBLANK(O2856), , 1))</f>
        <v>0</v>
      </c>
      <c r="S2856" s="38" t="str">
        <f aca="true">IF(ISBLANK(B2856),"",IF( ISBLANK(K2856), "" , IF( ISBLANK(O2856), (TODAY()-K2856)/365, (O2856-K2856)/365)) )</f>
        <v/>
      </c>
      <c r="T2856" s="38" t="str">
        <f aca="false">IF(ISBLANK(B2856),"",IF( ISBLANK(K2856), "" , IF( ISBLANK(O2856), ($Z$41-K2856)/365, (O2856-K2856)/365)) )</f>
        <v/>
      </c>
      <c r="U2856" s="38" t="str">
        <f aca="true">IF(ISBLANK(B2856),"",IF( ISBLANK(O2856), "", (TODAY()-O2856)/365))</f>
        <v/>
      </c>
      <c r="V2856" s="38" t="str">
        <f aca="false">IF(ISBLANK(B2856),"",IF( ISBLANK(O2856), "", ($Z$41-O2856)/365))</f>
        <v/>
      </c>
    </row>
    <row r="2857" customFormat="false" ht="15" hidden="false" customHeight="false" outlineLevel="0" collapsed="false">
      <c r="A2857" s="1" t="n">
        <v>2861</v>
      </c>
      <c r="B2857" s="28" t="n">
        <v>2054</v>
      </c>
      <c r="C2857" s="28"/>
      <c r="J2857" s="4"/>
      <c r="K2857" s="46"/>
      <c r="L2857" s="34" t="str">
        <f aca="false">IF(ISBLANK(K2857),"a","b")</f>
        <v>a</v>
      </c>
      <c r="M2857" s="34" t="str">
        <f aca="false">IF(ISBLANK(B2857),"",IF(L2857="b",K2857,IF(L2857="a","")))</f>
        <v/>
      </c>
      <c r="N2857" s="35" t="n">
        <f aca="false">IF(ISBLANK(B2857),"",IF( ISBLANK(K2857), , IF( ISBLANK(O2857), 1,) ))</f>
        <v>0</v>
      </c>
      <c r="O2857" s="44"/>
      <c r="P2857" s="37" t="str">
        <f aca="false">IF(ISBLANK(O2857),"a","b")</f>
        <v>a</v>
      </c>
      <c r="Q2857" s="34" t="str">
        <f aca="false">IF(ISBLANK(B2857),"",IF(P2857="b",O2857,IF(P2857="a","")))</f>
        <v/>
      </c>
      <c r="R2857" s="35" t="n">
        <f aca="false">IF(ISBLANK(B2857),"",IF( ISBLANK(O2857), , 1))</f>
        <v>0</v>
      </c>
      <c r="S2857" s="38" t="str">
        <f aca="true">IF(ISBLANK(B2857),"",IF( ISBLANK(K2857), "" , IF( ISBLANK(O2857), (TODAY()-K2857)/365, (O2857-K2857)/365)) )</f>
        <v/>
      </c>
      <c r="T2857" s="38" t="str">
        <f aca="false">IF(ISBLANK(B2857),"",IF( ISBLANK(K2857), "" , IF( ISBLANK(O2857), ($Z$41-K2857)/365, (O2857-K2857)/365)) )</f>
        <v/>
      </c>
      <c r="U2857" s="38" t="str">
        <f aca="true">IF(ISBLANK(B2857),"",IF( ISBLANK(O2857), "", (TODAY()-O2857)/365))</f>
        <v/>
      </c>
      <c r="V2857" s="38" t="str">
        <f aca="false">IF(ISBLANK(B2857),"",IF( ISBLANK(O2857), "", ($Z$41-O2857)/365))</f>
        <v/>
      </c>
    </row>
    <row r="2858" customFormat="false" ht="15" hidden="false" customHeight="false" outlineLevel="0" collapsed="false">
      <c r="A2858" s="1" t="n">
        <v>2862</v>
      </c>
      <c r="B2858" s="28" t="n">
        <v>2055</v>
      </c>
      <c r="C2858" s="28"/>
      <c r="J2858" s="4"/>
      <c r="K2858" s="46"/>
      <c r="L2858" s="34" t="str">
        <f aca="false">IF(ISBLANK(K2858),"a","b")</f>
        <v>a</v>
      </c>
      <c r="M2858" s="34" t="str">
        <f aca="false">IF(ISBLANK(B2858),"",IF(L2858="b",K2858,IF(L2858="a","")))</f>
        <v/>
      </c>
      <c r="N2858" s="35" t="n">
        <f aca="false">IF(ISBLANK(B2858),"",IF( ISBLANK(K2858), , IF( ISBLANK(O2858), 1,) ))</f>
        <v>0</v>
      </c>
      <c r="O2858" s="44"/>
      <c r="P2858" s="37" t="str">
        <f aca="false">IF(ISBLANK(O2858),"a","b")</f>
        <v>a</v>
      </c>
      <c r="Q2858" s="34" t="str">
        <f aca="false">IF(ISBLANK(B2858),"",IF(P2858="b",O2858,IF(P2858="a","")))</f>
        <v/>
      </c>
      <c r="R2858" s="35" t="n">
        <f aca="false">IF(ISBLANK(B2858),"",IF( ISBLANK(O2858), , 1))</f>
        <v>0</v>
      </c>
      <c r="S2858" s="38" t="str">
        <f aca="true">IF(ISBLANK(B2858),"",IF( ISBLANK(K2858), "" , IF( ISBLANK(O2858), (TODAY()-K2858)/365, (O2858-K2858)/365)) )</f>
        <v/>
      </c>
      <c r="T2858" s="38" t="str">
        <f aca="false">IF(ISBLANK(B2858),"",IF( ISBLANK(K2858), "" , IF( ISBLANK(O2858), ($Z$41-K2858)/365, (O2858-K2858)/365)) )</f>
        <v/>
      </c>
      <c r="U2858" s="38" t="str">
        <f aca="true">IF(ISBLANK(B2858),"",IF( ISBLANK(O2858), "", (TODAY()-O2858)/365))</f>
        <v/>
      </c>
      <c r="V2858" s="38" t="str">
        <f aca="false">IF(ISBLANK(B2858),"",IF( ISBLANK(O2858), "", ($Z$41-O2858)/365))</f>
        <v/>
      </c>
    </row>
    <row r="2859" customFormat="false" ht="15" hidden="false" customHeight="false" outlineLevel="0" collapsed="false">
      <c r="A2859" s="1" t="n">
        <v>2863</v>
      </c>
      <c r="B2859" s="28" t="n">
        <v>2056</v>
      </c>
      <c r="C2859" s="28"/>
      <c r="J2859" s="4"/>
      <c r="K2859" s="46"/>
      <c r="L2859" s="34" t="str">
        <f aca="false">IF(ISBLANK(K2859),"a","b")</f>
        <v>a</v>
      </c>
      <c r="M2859" s="34" t="str">
        <f aca="false">IF(ISBLANK(B2859),"",IF(L2859="b",K2859,IF(L2859="a","")))</f>
        <v/>
      </c>
      <c r="N2859" s="35" t="n">
        <f aca="false">IF(ISBLANK(B2859),"",IF( ISBLANK(K2859), , IF( ISBLANK(O2859), 1,) ))</f>
        <v>0</v>
      </c>
      <c r="O2859" s="44"/>
      <c r="P2859" s="37" t="str">
        <f aca="false">IF(ISBLANK(O2859),"a","b")</f>
        <v>a</v>
      </c>
      <c r="Q2859" s="34" t="str">
        <f aca="false">IF(ISBLANK(B2859),"",IF(P2859="b",O2859,IF(P2859="a","")))</f>
        <v/>
      </c>
      <c r="R2859" s="35" t="n">
        <f aca="false">IF(ISBLANK(B2859),"",IF( ISBLANK(O2859), , 1))</f>
        <v>0</v>
      </c>
      <c r="S2859" s="38" t="str">
        <f aca="true">IF(ISBLANK(B2859),"",IF( ISBLANK(K2859), "" , IF( ISBLANK(O2859), (TODAY()-K2859)/365, (O2859-K2859)/365)) )</f>
        <v/>
      </c>
      <c r="T2859" s="38" t="str">
        <f aca="false">IF(ISBLANK(B2859),"",IF( ISBLANK(K2859), "" , IF( ISBLANK(O2859), ($Z$41-K2859)/365, (O2859-K2859)/365)) )</f>
        <v/>
      </c>
      <c r="U2859" s="38" t="str">
        <f aca="true">IF(ISBLANK(B2859),"",IF( ISBLANK(O2859), "", (TODAY()-O2859)/365))</f>
        <v/>
      </c>
      <c r="V2859" s="38" t="str">
        <f aca="false">IF(ISBLANK(B2859),"",IF( ISBLANK(O2859), "", ($Z$41-O2859)/365))</f>
        <v/>
      </c>
    </row>
    <row r="2860" customFormat="false" ht="15" hidden="false" customHeight="false" outlineLevel="0" collapsed="false">
      <c r="A2860" s="1" t="n">
        <v>2864</v>
      </c>
      <c r="B2860" s="28" t="n">
        <v>2057</v>
      </c>
      <c r="C2860" s="28"/>
      <c r="J2860" s="4"/>
      <c r="K2860" s="46"/>
      <c r="L2860" s="34" t="str">
        <f aca="false">IF(ISBLANK(K2860),"a","b")</f>
        <v>a</v>
      </c>
      <c r="M2860" s="34" t="str">
        <f aca="false">IF(ISBLANK(B2860),"",IF(L2860="b",K2860,IF(L2860="a","")))</f>
        <v/>
      </c>
      <c r="N2860" s="35" t="n">
        <f aca="false">IF(ISBLANK(B2860),"",IF( ISBLANK(K2860), , IF( ISBLANK(O2860), 1,) ))</f>
        <v>0</v>
      </c>
      <c r="O2860" s="44"/>
      <c r="P2860" s="37" t="str">
        <f aca="false">IF(ISBLANK(O2860),"a","b")</f>
        <v>a</v>
      </c>
      <c r="Q2860" s="34" t="str">
        <f aca="false">IF(ISBLANK(B2860),"",IF(P2860="b",O2860,IF(P2860="a","")))</f>
        <v/>
      </c>
      <c r="R2860" s="35" t="n">
        <f aca="false">IF(ISBLANK(B2860),"",IF( ISBLANK(O2860), , 1))</f>
        <v>0</v>
      </c>
      <c r="S2860" s="38" t="str">
        <f aca="true">IF(ISBLANK(B2860),"",IF( ISBLANK(K2860), "" , IF( ISBLANK(O2860), (TODAY()-K2860)/365, (O2860-K2860)/365)) )</f>
        <v/>
      </c>
      <c r="T2860" s="38" t="str">
        <f aca="false">IF(ISBLANK(B2860),"",IF( ISBLANK(K2860), "" , IF( ISBLANK(O2860), ($Z$41-K2860)/365, (O2860-K2860)/365)) )</f>
        <v/>
      </c>
      <c r="U2860" s="38" t="str">
        <f aca="true">IF(ISBLANK(B2860),"",IF( ISBLANK(O2860), "", (TODAY()-O2860)/365))</f>
        <v/>
      </c>
      <c r="V2860" s="38" t="str">
        <f aca="false">IF(ISBLANK(B2860),"",IF( ISBLANK(O2860), "", ($Z$41-O2860)/365))</f>
        <v/>
      </c>
    </row>
    <row r="2861" customFormat="false" ht="15" hidden="false" customHeight="false" outlineLevel="0" collapsed="false">
      <c r="A2861" s="1" t="n">
        <v>2865</v>
      </c>
      <c r="B2861" s="28" t="n">
        <v>2058</v>
      </c>
      <c r="C2861" s="28"/>
      <c r="J2861" s="4"/>
      <c r="K2861" s="46"/>
      <c r="L2861" s="34" t="str">
        <f aca="false">IF(ISBLANK(K2861),"a","b")</f>
        <v>a</v>
      </c>
      <c r="M2861" s="34" t="str">
        <f aca="false">IF(ISBLANK(B2861),"",IF(L2861="b",K2861,IF(L2861="a","")))</f>
        <v/>
      </c>
      <c r="N2861" s="35" t="n">
        <f aca="false">IF(ISBLANK(B2861),"",IF( ISBLANK(K2861), , IF( ISBLANK(O2861), 1,) ))</f>
        <v>0</v>
      </c>
      <c r="O2861" s="44"/>
      <c r="P2861" s="37" t="str">
        <f aca="false">IF(ISBLANK(O2861),"a","b")</f>
        <v>a</v>
      </c>
      <c r="Q2861" s="34" t="str">
        <f aca="false">IF(ISBLANK(B2861),"",IF(P2861="b",O2861,IF(P2861="a","")))</f>
        <v/>
      </c>
      <c r="R2861" s="35" t="n">
        <f aca="false">IF(ISBLANK(B2861),"",IF( ISBLANK(O2861), , 1))</f>
        <v>0</v>
      </c>
      <c r="S2861" s="38" t="str">
        <f aca="true">IF(ISBLANK(B2861),"",IF( ISBLANK(K2861), "" , IF( ISBLANK(O2861), (TODAY()-K2861)/365, (O2861-K2861)/365)) )</f>
        <v/>
      </c>
      <c r="T2861" s="38" t="str">
        <f aca="false">IF(ISBLANK(B2861),"",IF( ISBLANK(K2861), "" , IF( ISBLANK(O2861), ($Z$41-K2861)/365, (O2861-K2861)/365)) )</f>
        <v/>
      </c>
      <c r="U2861" s="38" t="str">
        <f aca="true">IF(ISBLANK(B2861),"",IF( ISBLANK(O2861), "", (TODAY()-O2861)/365))</f>
        <v/>
      </c>
      <c r="V2861" s="38" t="str">
        <f aca="false">IF(ISBLANK(B2861),"",IF( ISBLANK(O2861), "", ($Z$41-O2861)/365))</f>
        <v/>
      </c>
    </row>
    <row r="2862" customFormat="false" ht="15" hidden="false" customHeight="false" outlineLevel="0" collapsed="false">
      <c r="A2862" s="1" t="n">
        <v>2866</v>
      </c>
      <c r="B2862" s="28" t="n">
        <v>2059</v>
      </c>
      <c r="C2862" s="28"/>
      <c r="J2862" s="4"/>
      <c r="K2862" s="46"/>
      <c r="L2862" s="34" t="str">
        <f aca="false">IF(ISBLANK(K2862),"a","b")</f>
        <v>a</v>
      </c>
      <c r="M2862" s="34" t="str">
        <f aca="false">IF(ISBLANK(B2862),"",IF(L2862="b",K2862,IF(L2862="a","")))</f>
        <v/>
      </c>
      <c r="N2862" s="35" t="n">
        <f aca="false">IF(ISBLANK(B2862),"",IF( ISBLANK(K2862), , IF( ISBLANK(O2862), 1,) ))</f>
        <v>0</v>
      </c>
      <c r="O2862" s="44"/>
      <c r="P2862" s="37" t="str">
        <f aca="false">IF(ISBLANK(O2862),"a","b")</f>
        <v>a</v>
      </c>
      <c r="Q2862" s="34" t="str">
        <f aca="false">IF(ISBLANK(B2862),"",IF(P2862="b",O2862,IF(P2862="a","")))</f>
        <v/>
      </c>
      <c r="R2862" s="35" t="n">
        <f aca="false">IF(ISBLANK(B2862),"",IF( ISBLANK(O2862), , 1))</f>
        <v>0</v>
      </c>
      <c r="S2862" s="38" t="str">
        <f aca="true">IF(ISBLANK(B2862),"",IF( ISBLANK(K2862), "" , IF( ISBLANK(O2862), (TODAY()-K2862)/365, (O2862-K2862)/365)) )</f>
        <v/>
      </c>
      <c r="T2862" s="38" t="str">
        <f aca="false">IF(ISBLANK(B2862),"",IF( ISBLANK(K2862), "" , IF( ISBLANK(O2862), ($Z$41-K2862)/365, (O2862-K2862)/365)) )</f>
        <v/>
      </c>
      <c r="U2862" s="38" t="str">
        <f aca="true">IF(ISBLANK(B2862),"",IF( ISBLANK(O2862), "", (TODAY()-O2862)/365))</f>
        <v/>
      </c>
      <c r="V2862" s="38" t="str">
        <f aca="false">IF(ISBLANK(B2862),"",IF( ISBLANK(O2862), "", ($Z$41-O2862)/365))</f>
        <v/>
      </c>
    </row>
    <row r="2863" customFormat="false" ht="15" hidden="false" customHeight="false" outlineLevel="0" collapsed="false">
      <c r="A2863" s="1" t="n">
        <v>2867</v>
      </c>
      <c r="B2863" s="28" t="n">
        <v>2060</v>
      </c>
      <c r="C2863" s="28"/>
      <c r="J2863" s="4"/>
      <c r="K2863" s="46"/>
      <c r="L2863" s="34" t="str">
        <f aca="false">IF(ISBLANK(K2863),"a","b")</f>
        <v>a</v>
      </c>
      <c r="M2863" s="34" t="str">
        <f aca="false">IF(ISBLANK(B2863),"",IF(L2863="b",K2863,IF(L2863="a","")))</f>
        <v/>
      </c>
      <c r="N2863" s="35" t="n">
        <f aca="false">IF(ISBLANK(B2863),"",IF( ISBLANK(K2863), , IF( ISBLANK(O2863), 1,) ))</f>
        <v>0</v>
      </c>
      <c r="O2863" s="44"/>
      <c r="P2863" s="37" t="str">
        <f aca="false">IF(ISBLANK(O2863),"a","b")</f>
        <v>a</v>
      </c>
      <c r="Q2863" s="34" t="str">
        <f aca="false">IF(ISBLANK(B2863),"",IF(P2863="b",O2863,IF(P2863="a","")))</f>
        <v/>
      </c>
      <c r="R2863" s="35" t="n">
        <f aca="false">IF(ISBLANK(B2863),"",IF( ISBLANK(O2863), , 1))</f>
        <v>0</v>
      </c>
      <c r="S2863" s="38" t="str">
        <f aca="true">IF(ISBLANK(B2863),"",IF( ISBLANK(K2863), "" , IF( ISBLANK(O2863), (TODAY()-K2863)/365, (O2863-K2863)/365)) )</f>
        <v/>
      </c>
      <c r="T2863" s="38" t="str">
        <f aca="false">IF(ISBLANK(B2863),"",IF( ISBLANK(K2863), "" , IF( ISBLANK(O2863), ($Z$41-K2863)/365, (O2863-K2863)/365)) )</f>
        <v/>
      </c>
      <c r="U2863" s="38" t="str">
        <f aca="true">IF(ISBLANK(B2863),"",IF( ISBLANK(O2863), "", (TODAY()-O2863)/365))</f>
        <v/>
      </c>
      <c r="V2863" s="38" t="str">
        <f aca="false">IF(ISBLANK(B2863),"",IF( ISBLANK(O2863), "", ($Z$41-O2863)/365))</f>
        <v/>
      </c>
    </row>
    <row r="2864" customFormat="false" ht="15" hidden="false" customHeight="false" outlineLevel="0" collapsed="false">
      <c r="A2864" s="1" t="n">
        <v>2868</v>
      </c>
      <c r="B2864" s="28" t="n">
        <v>2061</v>
      </c>
      <c r="C2864" s="28"/>
      <c r="J2864" s="4"/>
      <c r="K2864" s="46"/>
      <c r="L2864" s="34" t="str">
        <f aca="false">IF(ISBLANK(K2864),"a","b")</f>
        <v>a</v>
      </c>
      <c r="M2864" s="34" t="str">
        <f aca="false">IF(ISBLANK(B2864),"",IF(L2864="b",K2864,IF(L2864="a","")))</f>
        <v/>
      </c>
      <c r="N2864" s="35" t="n">
        <f aca="false">IF(ISBLANK(B2864),"",IF( ISBLANK(K2864), , IF( ISBLANK(O2864), 1,) ))</f>
        <v>0</v>
      </c>
      <c r="O2864" s="44"/>
      <c r="P2864" s="37" t="str">
        <f aca="false">IF(ISBLANK(O2864),"a","b")</f>
        <v>a</v>
      </c>
      <c r="Q2864" s="34" t="str">
        <f aca="false">IF(ISBLANK(B2864),"",IF(P2864="b",O2864,IF(P2864="a","")))</f>
        <v/>
      </c>
      <c r="R2864" s="35" t="n">
        <f aca="false">IF(ISBLANK(B2864),"",IF( ISBLANK(O2864), , 1))</f>
        <v>0</v>
      </c>
      <c r="S2864" s="38" t="str">
        <f aca="true">IF(ISBLANK(B2864),"",IF( ISBLANK(K2864), "" , IF( ISBLANK(O2864), (TODAY()-K2864)/365, (O2864-K2864)/365)) )</f>
        <v/>
      </c>
      <c r="T2864" s="38" t="str">
        <f aca="false">IF(ISBLANK(B2864),"",IF( ISBLANK(K2864), "" , IF( ISBLANK(O2864), ($Z$41-K2864)/365, (O2864-K2864)/365)) )</f>
        <v/>
      </c>
      <c r="U2864" s="38" t="str">
        <f aca="true">IF(ISBLANK(B2864),"",IF( ISBLANK(O2864), "", (TODAY()-O2864)/365))</f>
        <v/>
      </c>
      <c r="V2864" s="38" t="str">
        <f aca="false">IF(ISBLANK(B2864),"",IF( ISBLANK(O2864), "", ($Z$41-O2864)/365))</f>
        <v/>
      </c>
    </row>
    <row r="2865" customFormat="false" ht="15" hidden="false" customHeight="false" outlineLevel="0" collapsed="false">
      <c r="A2865" s="1" t="n">
        <v>2869</v>
      </c>
      <c r="B2865" s="28" t="n">
        <v>2062</v>
      </c>
      <c r="C2865" s="28"/>
      <c r="J2865" s="4"/>
      <c r="K2865" s="46"/>
      <c r="L2865" s="34" t="str">
        <f aca="false">IF(ISBLANK(K2865),"a","b")</f>
        <v>a</v>
      </c>
      <c r="M2865" s="34" t="str">
        <f aca="false">IF(ISBLANK(B2865),"",IF(L2865="b",K2865,IF(L2865="a","")))</f>
        <v/>
      </c>
      <c r="N2865" s="35" t="n">
        <f aca="false">IF(ISBLANK(B2865),"",IF( ISBLANK(K2865), , IF( ISBLANK(O2865), 1,) ))</f>
        <v>0</v>
      </c>
      <c r="O2865" s="44"/>
      <c r="P2865" s="37" t="str">
        <f aca="false">IF(ISBLANK(O2865),"a","b")</f>
        <v>a</v>
      </c>
      <c r="Q2865" s="34" t="str">
        <f aca="false">IF(ISBLANK(B2865),"",IF(P2865="b",O2865,IF(P2865="a","")))</f>
        <v/>
      </c>
      <c r="R2865" s="35" t="n">
        <f aca="false">IF(ISBLANK(B2865),"",IF( ISBLANK(O2865), , 1))</f>
        <v>0</v>
      </c>
      <c r="S2865" s="38" t="str">
        <f aca="true">IF(ISBLANK(B2865),"",IF( ISBLANK(K2865), "" , IF( ISBLANK(O2865), (TODAY()-K2865)/365, (O2865-K2865)/365)) )</f>
        <v/>
      </c>
      <c r="T2865" s="38" t="str">
        <f aca="false">IF(ISBLANK(B2865),"",IF( ISBLANK(K2865), "" , IF( ISBLANK(O2865), ($Z$41-K2865)/365, (O2865-K2865)/365)) )</f>
        <v/>
      </c>
      <c r="U2865" s="38" t="str">
        <f aca="true">IF(ISBLANK(B2865),"",IF( ISBLANK(O2865), "", (TODAY()-O2865)/365))</f>
        <v/>
      </c>
      <c r="V2865" s="38" t="str">
        <f aca="false">IF(ISBLANK(B2865),"",IF( ISBLANK(O2865), "", ($Z$41-O2865)/365))</f>
        <v/>
      </c>
    </row>
    <row r="2866" customFormat="false" ht="15" hidden="false" customHeight="false" outlineLevel="0" collapsed="false">
      <c r="A2866" s="1" t="n">
        <v>2870</v>
      </c>
      <c r="B2866" s="28" t="n">
        <v>2063</v>
      </c>
      <c r="C2866" s="28"/>
      <c r="J2866" s="4"/>
      <c r="K2866" s="46"/>
      <c r="L2866" s="34" t="str">
        <f aca="false">IF(ISBLANK(K2866),"a","b")</f>
        <v>a</v>
      </c>
      <c r="M2866" s="34" t="str">
        <f aca="false">IF(ISBLANK(B2866),"",IF(L2866="b",K2866,IF(L2866="a","")))</f>
        <v/>
      </c>
      <c r="N2866" s="35" t="n">
        <f aca="false">IF(ISBLANK(B2866),"",IF( ISBLANK(K2866), , IF( ISBLANK(O2866), 1,) ))</f>
        <v>0</v>
      </c>
      <c r="O2866" s="44"/>
      <c r="P2866" s="37" t="str">
        <f aca="false">IF(ISBLANK(O2866),"a","b")</f>
        <v>a</v>
      </c>
      <c r="Q2866" s="34" t="str">
        <f aca="false">IF(ISBLANK(B2866),"",IF(P2866="b",O2866,IF(P2866="a","")))</f>
        <v/>
      </c>
      <c r="R2866" s="35" t="n">
        <f aca="false">IF(ISBLANK(B2866),"",IF( ISBLANK(O2866), , 1))</f>
        <v>0</v>
      </c>
      <c r="S2866" s="38" t="str">
        <f aca="true">IF(ISBLANK(B2866),"",IF( ISBLANK(K2866), "" , IF( ISBLANK(O2866), (TODAY()-K2866)/365, (O2866-K2866)/365)) )</f>
        <v/>
      </c>
      <c r="T2866" s="38" t="str">
        <f aca="false">IF(ISBLANK(B2866),"",IF( ISBLANK(K2866), "" , IF( ISBLANK(O2866), ($Z$41-K2866)/365, (O2866-K2866)/365)) )</f>
        <v/>
      </c>
      <c r="U2866" s="38" t="str">
        <f aca="true">IF(ISBLANK(B2866),"",IF( ISBLANK(O2866), "", (TODAY()-O2866)/365))</f>
        <v/>
      </c>
      <c r="V2866" s="38" t="str">
        <f aca="false">IF(ISBLANK(B2866),"",IF( ISBLANK(O2866), "", ($Z$41-O2866)/365))</f>
        <v/>
      </c>
    </row>
    <row r="2867" customFormat="false" ht="15" hidden="false" customHeight="false" outlineLevel="0" collapsed="false">
      <c r="A2867" s="1" t="n">
        <v>2871</v>
      </c>
      <c r="B2867" s="28" t="n">
        <v>2064</v>
      </c>
      <c r="C2867" s="28"/>
      <c r="J2867" s="4"/>
      <c r="K2867" s="46"/>
      <c r="L2867" s="34" t="str">
        <f aca="false">IF(ISBLANK(K2867),"a","b")</f>
        <v>a</v>
      </c>
      <c r="M2867" s="34" t="str">
        <f aca="false">IF(ISBLANK(B2867),"",IF(L2867="b",K2867,IF(L2867="a","")))</f>
        <v/>
      </c>
      <c r="N2867" s="35" t="n">
        <f aca="false">IF(ISBLANK(B2867),"",IF( ISBLANK(K2867), , IF( ISBLANK(O2867), 1,) ))</f>
        <v>0</v>
      </c>
      <c r="O2867" s="44"/>
      <c r="P2867" s="37" t="str">
        <f aca="false">IF(ISBLANK(O2867),"a","b")</f>
        <v>a</v>
      </c>
      <c r="Q2867" s="34" t="str">
        <f aca="false">IF(ISBLANK(B2867),"",IF(P2867="b",O2867,IF(P2867="a","")))</f>
        <v/>
      </c>
      <c r="R2867" s="35" t="n">
        <f aca="false">IF(ISBLANK(B2867),"",IF( ISBLANK(O2867), , 1))</f>
        <v>0</v>
      </c>
      <c r="S2867" s="38" t="str">
        <f aca="true">IF(ISBLANK(B2867),"",IF( ISBLANK(K2867), "" , IF( ISBLANK(O2867), (TODAY()-K2867)/365, (O2867-K2867)/365)) )</f>
        <v/>
      </c>
      <c r="T2867" s="38" t="str">
        <f aca="false">IF(ISBLANK(B2867),"",IF( ISBLANK(K2867), "" , IF( ISBLANK(O2867), ($Z$41-K2867)/365, (O2867-K2867)/365)) )</f>
        <v/>
      </c>
      <c r="U2867" s="38" t="str">
        <f aca="true">IF(ISBLANK(B2867),"",IF( ISBLANK(O2867), "", (TODAY()-O2867)/365))</f>
        <v/>
      </c>
      <c r="V2867" s="38" t="str">
        <f aca="false">IF(ISBLANK(B2867),"",IF( ISBLANK(O2867), "", ($Z$41-O2867)/365))</f>
        <v/>
      </c>
    </row>
    <row r="2868" customFormat="false" ht="15" hidden="false" customHeight="false" outlineLevel="0" collapsed="false">
      <c r="A2868" s="1" t="n">
        <v>2872</v>
      </c>
      <c r="B2868" s="28" t="n">
        <v>2065</v>
      </c>
      <c r="C2868" s="28"/>
      <c r="J2868" s="4"/>
      <c r="K2868" s="46"/>
      <c r="L2868" s="34" t="str">
        <f aca="false">IF(ISBLANK(K2868),"a","b")</f>
        <v>a</v>
      </c>
      <c r="M2868" s="34" t="str">
        <f aca="false">IF(ISBLANK(B2868),"",IF(L2868="b",K2868,IF(L2868="a","")))</f>
        <v/>
      </c>
      <c r="N2868" s="35" t="n">
        <f aca="false">IF(ISBLANK(B2868),"",IF( ISBLANK(K2868), , IF( ISBLANK(O2868), 1,) ))</f>
        <v>0</v>
      </c>
      <c r="O2868" s="44"/>
      <c r="P2868" s="37" t="str">
        <f aca="false">IF(ISBLANK(O2868),"a","b")</f>
        <v>a</v>
      </c>
      <c r="Q2868" s="34" t="str">
        <f aca="false">IF(ISBLANK(B2868),"",IF(P2868="b",O2868,IF(P2868="a","")))</f>
        <v/>
      </c>
      <c r="R2868" s="35" t="n">
        <f aca="false">IF(ISBLANK(B2868),"",IF( ISBLANK(O2868), , 1))</f>
        <v>0</v>
      </c>
      <c r="S2868" s="38" t="str">
        <f aca="true">IF(ISBLANK(B2868),"",IF( ISBLANK(K2868), "" , IF( ISBLANK(O2868), (TODAY()-K2868)/365, (O2868-K2868)/365)) )</f>
        <v/>
      </c>
      <c r="T2868" s="38" t="str">
        <f aca="false">IF(ISBLANK(B2868),"",IF( ISBLANK(K2868), "" , IF( ISBLANK(O2868), ($Z$41-K2868)/365, (O2868-K2868)/365)) )</f>
        <v/>
      </c>
      <c r="U2868" s="38" t="str">
        <f aca="true">IF(ISBLANK(B2868),"",IF( ISBLANK(O2868), "", (TODAY()-O2868)/365))</f>
        <v/>
      </c>
      <c r="V2868" s="38" t="str">
        <f aca="false">IF(ISBLANK(B2868),"",IF( ISBLANK(O2868), "", ($Z$41-O2868)/365))</f>
        <v/>
      </c>
    </row>
    <row r="2869" customFormat="false" ht="15" hidden="false" customHeight="false" outlineLevel="0" collapsed="false">
      <c r="A2869" s="1" t="n">
        <v>2873</v>
      </c>
      <c r="B2869" s="28" t="n">
        <v>2066</v>
      </c>
      <c r="C2869" s="28"/>
      <c r="J2869" s="4"/>
      <c r="K2869" s="46"/>
      <c r="L2869" s="34" t="str">
        <f aca="false">IF(ISBLANK(K2869),"a","b")</f>
        <v>a</v>
      </c>
      <c r="M2869" s="34" t="str">
        <f aca="false">IF(ISBLANK(B2869),"",IF(L2869="b",K2869,IF(L2869="a","")))</f>
        <v/>
      </c>
      <c r="N2869" s="35" t="n">
        <f aca="false">IF(ISBLANK(B2869),"",IF( ISBLANK(K2869), , IF( ISBLANK(O2869), 1,) ))</f>
        <v>0</v>
      </c>
      <c r="O2869" s="44"/>
      <c r="P2869" s="37" t="str">
        <f aca="false">IF(ISBLANK(O2869),"a","b")</f>
        <v>a</v>
      </c>
      <c r="Q2869" s="34" t="str">
        <f aca="false">IF(ISBLANK(B2869),"",IF(P2869="b",O2869,IF(P2869="a","")))</f>
        <v/>
      </c>
      <c r="R2869" s="35" t="n">
        <f aca="false">IF(ISBLANK(B2869),"",IF( ISBLANK(O2869), , 1))</f>
        <v>0</v>
      </c>
      <c r="S2869" s="38" t="str">
        <f aca="true">IF(ISBLANK(B2869),"",IF( ISBLANK(K2869), "" , IF( ISBLANK(O2869), (TODAY()-K2869)/365, (O2869-K2869)/365)) )</f>
        <v/>
      </c>
      <c r="T2869" s="38" t="str">
        <f aca="false">IF(ISBLANK(B2869),"",IF( ISBLANK(K2869), "" , IF( ISBLANK(O2869), ($Z$41-K2869)/365, (O2869-K2869)/365)) )</f>
        <v/>
      </c>
      <c r="U2869" s="38" t="str">
        <f aca="true">IF(ISBLANK(B2869),"",IF( ISBLANK(O2869), "", (TODAY()-O2869)/365))</f>
        <v/>
      </c>
      <c r="V2869" s="38" t="str">
        <f aca="false">IF(ISBLANK(B2869),"",IF( ISBLANK(O2869), "", ($Z$41-O2869)/365))</f>
        <v/>
      </c>
    </row>
    <row r="2870" customFormat="false" ht="15" hidden="false" customHeight="false" outlineLevel="0" collapsed="false">
      <c r="A2870" s="1" t="n">
        <v>2874</v>
      </c>
      <c r="B2870" s="28" t="n">
        <v>2067</v>
      </c>
      <c r="C2870" s="28"/>
      <c r="J2870" s="4"/>
      <c r="K2870" s="46"/>
      <c r="L2870" s="34" t="str">
        <f aca="false">IF(ISBLANK(K2870),"a","b")</f>
        <v>a</v>
      </c>
      <c r="M2870" s="34" t="str">
        <f aca="false">IF(ISBLANK(B2870),"",IF(L2870="b",K2870,IF(L2870="a","")))</f>
        <v/>
      </c>
      <c r="N2870" s="35" t="n">
        <f aca="false">IF(ISBLANK(B2870),"",IF( ISBLANK(K2870), , IF( ISBLANK(O2870), 1,) ))</f>
        <v>0</v>
      </c>
      <c r="O2870" s="44"/>
      <c r="P2870" s="37" t="str">
        <f aca="false">IF(ISBLANK(O2870),"a","b")</f>
        <v>a</v>
      </c>
      <c r="Q2870" s="34" t="str">
        <f aca="false">IF(ISBLANK(B2870),"",IF(P2870="b",O2870,IF(P2870="a","")))</f>
        <v/>
      </c>
      <c r="R2870" s="35" t="n">
        <f aca="false">IF(ISBLANK(B2870),"",IF( ISBLANK(O2870), , 1))</f>
        <v>0</v>
      </c>
      <c r="S2870" s="38" t="str">
        <f aca="true">IF(ISBLANK(B2870),"",IF( ISBLANK(K2870), "" , IF( ISBLANK(O2870), (TODAY()-K2870)/365, (O2870-K2870)/365)) )</f>
        <v/>
      </c>
      <c r="T2870" s="38" t="str">
        <f aca="false">IF(ISBLANK(B2870),"",IF( ISBLANK(K2870), "" , IF( ISBLANK(O2870), ($Z$41-K2870)/365, (O2870-K2870)/365)) )</f>
        <v/>
      </c>
      <c r="U2870" s="38" t="str">
        <f aca="true">IF(ISBLANK(B2870),"",IF( ISBLANK(O2870), "", (TODAY()-O2870)/365))</f>
        <v/>
      </c>
      <c r="V2870" s="38" t="str">
        <f aca="false">IF(ISBLANK(B2870),"",IF( ISBLANK(O2870), "", ($Z$41-O2870)/365))</f>
        <v/>
      </c>
    </row>
    <row r="2871" customFormat="false" ht="15" hidden="false" customHeight="false" outlineLevel="0" collapsed="false">
      <c r="A2871" s="1" t="n">
        <v>2875</v>
      </c>
      <c r="B2871" s="28" t="n">
        <v>2068</v>
      </c>
      <c r="C2871" s="28"/>
      <c r="J2871" s="4"/>
      <c r="K2871" s="46"/>
      <c r="L2871" s="34" t="str">
        <f aca="false">IF(ISBLANK(K2871),"a","b")</f>
        <v>a</v>
      </c>
      <c r="M2871" s="34" t="str">
        <f aca="false">IF(ISBLANK(B2871),"",IF(L2871="b",K2871,IF(L2871="a","")))</f>
        <v/>
      </c>
      <c r="N2871" s="35" t="n">
        <f aca="false">IF(ISBLANK(B2871),"",IF( ISBLANK(K2871), , IF( ISBLANK(O2871), 1,) ))</f>
        <v>0</v>
      </c>
      <c r="O2871" s="44"/>
      <c r="P2871" s="37" t="str">
        <f aca="false">IF(ISBLANK(O2871),"a","b")</f>
        <v>a</v>
      </c>
      <c r="Q2871" s="34" t="str">
        <f aca="false">IF(ISBLANK(B2871),"",IF(P2871="b",O2871,IF(P2871="a","")))</f>
        <v/>
      </c>
      <c r="R2871" s="35" t="n">
        <f aca="false">IF(ISBLANK(B2871),"",IF( ISBLANK(O2871), , 1))</f>
        <v>0</v>
      </c>
      <c r="S2871" s="38" t="str">
        <f aca="true">IF(ISBLANK(B2871),"",IF( ISBLANK(K2871), "" , IF( ISBLANK(O2871), (TODAY()-K2871)/365, (O2871-K2871)/365)) )</f>
        <v/>
      </c>
      <c r="T2871" s="38" t="str">
        <f aca="false">IF(ISBLANK(B2871),"",IF( ISBLANK(K2871), "" , IF( ISBLANK(O2871), ($Z$41-K2871)/365, (O2871-K2871)/365)) )</f>
        <v/>
      </c>
      <c r="U2871" s="38" t="str">
        <f aca="true">IF(ISBLANK(B2871),"",IF( ISBLANK(O2871), "", (TODAY()-O2871)/365))</f>
        <v/>
      </c>
      <c r="V2871" s="38" t="str">
        <f aca="false">IF(ISBLANK(B2871),"",IF( ISBLANK(O2871), "", ($Z$41-O2871)/365))</f>
        <v/>
      </c>
    </row>
    <row r="2872" customFormat="false" ht="15" hidden="false" customHeight="false" outlineLevel="0" collapsed="false">
      <c r="A2872" s="1" t="n">
        <v>2876</v>
      </c>
      <c r="B2872" s="28" t="n">
        <v>2069</v>
      </c>
      <c r="C2872" s="28"/>
      <c r="J2872" s="4"/>
      <c r="K2872" s="46"/>
      <c r="L2872" s="34" t="str">
        <f aca="false">IF(ISBLANK(K2872),"a","b")</f>
        <v>a</v>
      </c>
      <c r="M2872" s="34" t="str">
        <f aca="false">IF(ISBLANK(B2872),"",IF(L2872="b",K2872,IF(L2872="a","")))</f>
        <v/>
      </c>
      <c r="N2872" s="35" t="n">
        <f aca="false">IF(ISBLANK(B2872),"",IF( ISBLANK(K2872), , IF( ISBLANK(O2872), 1,) ))</f>
        <v>0</v>
      </c>
      <c r="O2872" s="44"/>
      <c r="P2872" s="37" t="str">
        <f aca="false">IF(ISBLANK(O2872),"a","b")</f>
        <v>a</v>
      </c>
      <c r="Q2872" s="34" t="str">
        <f aca="false">IF(ISBLANK(B2872),"",IF(P2872="b",O2872,IF(P2872="a","")))</f>
        <v/>
      </c>
      <c r="R2872" s="35" t="n">
        <f aca="false">IF(ISBLANK(B2872),"",IF( ISBLANK(O2872), , 1))</f>
        <v>0</v>
      </c>
      <c r="S2872" s="38" t="str">
        <f aca="true">IF(ISBLANK(B2872),"",IF( ISBLANK(K2872), "" , IF( ISBLANK(O2872), (TODAY()-K2872)/365, (O2872-K2872)/365)) )</f>
        <v/>
      </c>
      <c r="T2872" s="38" t="str">
        <f aca="false">IF(ISBLANK(B2872),"",IF( ISBLANK(K2872), "" , IF( ISBLANK(O2872), ($Z$41-K2872)/365, (O2872-K2872)/365)) )</f>
        <v/>
      </c>
      <c r="U2872" s="38" t="str">
        <f aca="true">IF(ISBLANK(B2872),"",IF( ISBLANK(O2872), "", (TODAY()-O2872)/365))</f>
        <v/>
      </c>
      <c r="V2872" s="38" t="str">
        <f aca="false">IF(ISBLANK(B2872),"",IF( ISBLANK(O2872), "", ($Z$41-O2872)/365))</f>
        <v/>
      </c>
    </row>
    <row r="2873" customFormat="false" ht="15" hidden="false" customHeight="false" outlineLevel="0" collapsed="false">
      <c r="A2873" s="1" t="n">
        <v>2877</v>
      </c>
      <c r="B2873" s="28" t="n">
        <v>2070</v>
      </c>
      <c r="C2873" s="28"/>
      <c r="J2873" s="4"/>
      <c r="K2873" s="46"/>
      <c r="L2873" s="34" t="str">
        <f aca="false">IF(ISBLANK(K2873),"a","b")</f>
        <v>a</v>
      </c>
      <c r="M2873" s="34" t="str">
        <f aca="false">IF(ISBLANK(B2873),"",IF(L2873="b",K2873,IF(L2873="a","")))</f>
        <v/>
      </c>
      <c r="N2873" s="35" t="n">
        <f aca="false">IF(ISBLANK(B2873),"",IF( ISBLANK(K2873), , IF( ISBLANK(O2873), 1,) ))</f>
        <v>0</v>
      </c>
      <c r="O2873" s="44"/>
      <c r="P2873" s="37" t="str">
        <f aca="false">IF(ISBLANK(O2873),"a","b")</f>
        <v>a</v>
      </c>
      <c r="Q2873" s="34" t="str">
        <f aca="false">IF(ISBLANK(B2873),"",IF(P2873="b",O2873,IF(P2873="a","")))</f>
        <v/>
      </c>
      <c r="R2873" s="35" t="n">
        <f aca="false">IF(ISBLANK(B2873),"",IF( ISBLANK(O2873), , 1))</f>
        <v>0</v>
      </c>
      <c r="S2873" s="38" t="str">
        <f aca="true">IF(ISBLANK(B2873),"",IF( ISBLANK(K2873), "" , IF( ISBLANK(O2873), (TODAY()-K2873)/365, (O2873-K2873)/365)) )</f>
        <v/>
      </c>
      <c r="T2873" s="38" t="str">
        <f aca="false">IF(ISBLANK(B2873),"",IF( ISBLANK(K2873), "" , IF( ISBLANK(O2873), ($Z$41-K2873)/365, (O2873-K2873)/365)) )</f>
        <v/>
      </c>
      <c r="U2873" s="38" t="str">
        <f aca="true">IF(ISBLANK(B2873),"",IF( ISBLANK(O2873), "", (TODAY()-O2873)/365))</f>
        <v/>
      </c>
      <c r="V2873" s="38" t="str">
        <f aca="false">IF(ISBLANK(B2873),"",IF( ISBLANK(O2873), "", ($Z$41-O2873)/365))</f>
        <v/>
      </c>
    </row>
    <row r="2874" customFormat="false" ht="15" hidden="false" customHeight="false" outlineLevel="0" collapsed="false">
      <c r="A2874" s="1" t="n">
        <v>2878</v>
      </c>
      <c r="B2874" s="28" t="n">
        <v>2071</v>
      </c>
      <c r="C2874" s="28"/>
      <c r="J2874" s="4"/>
      <c r="K2874" s="46"/>
      <c r="L2874" s="34" t="str">
        <f aca="false">IF(ISBLANK(K2874),"a","b")</f>
        <v>a</v>
      </c>
      <c r="M2874" s="34" t="str">
        <f aca="false">IF(ISBLANK(B2874),"",IF(L2874="b",K2874,IF(L2874="a","")))</f>
        <v/>
      </c>
      <c r="N2874" s="35" t="n">
        <f aca="false">IF(ISBLANK(B2874),"",IF( ISBLANK(K2874), , IF( ISBLANK(O2874), 1,) ))</f>
        <v>0</v>
      </c>
      <c r="O2874" s="44"/>
      <c r="P2874" s="37" t="str">
        <f aca="false">IF(ISBLANK(O2874),"a","b")</f>
        <v>a</v>
      </c>
      <c r="Q2874" s="34" t="str">
        <f aca="false">IF(ISBLANK(B2874),"",IF(P2874="b",O2874,IF(P2874="a","")))</f>
        <v/>
      </c>
      <c r="R2874" s="35" t="n">
        <f aca="false">IF(ISBLANK(B2874),"",IF( ISBLANK(O2874), , 1))</f>
        <v>0</v>
      </c>
      <c r="S2874" s="38" t="str">
        <f aca="true">IF(ISBLANK(B2874),"",IF( ISBLANK(K2874), "" , IF( ISBLANK(O2874), (TODAY()-K2874)/365, (O2874-K2874)/365)) )</f>
        <v/>
      </c>
      <c r="T2874" s="38" t="str">
        <f aca="false">IF(ISBLANK(B2874),"",IF( ISBLANK(K2874), "" , IF( ISBLANK(O2874), ($Z$41-K2874)/365, (O2874-K2874)/365)) )</f>
        <v/>
      </c>
      <c r="U2874" s="38" t="str">
        <f aca="true">IF(ISBLANK(B2874),"",IF( ISBLANK(O2874), "", (TODAY()-O2874)/365))</f>
        <v/>
      </c>
      <c r="V2874" s="38" t="str">
        <f aca="false">IF(ISBLANK(B2874),"",IF( ISBLANK(O2874), "", ($Z$41-O2874)/365))</f>
        <v/>
      </c>
    </row>
    <row r="2875" customFormat="false" ht="15" hidden="false" customHeight="false" outlineLevel="0" collapsed="false">
      <c r="A2875" s="1" t="n">
        <v>2879</v>
      </c>
      <c r="B2875" s="28" t="n">
        <v>2072</v>
      </c>
      <c r="C2875" s="28"/>
      <c r="J2875" s="4"/>
      <c r="K2875" s="46"/>
      <c r="L2875" s="34" t="str">
        <f aca="false">IF(ISBLANK(K2875),"a","b")</f>
        <v>a</v>
      </c>
      <c r="M2875" s="34" t="str">
        <f aca="false">IF(ISBLANK(B2875),"",IF(L2875="b",K2875,IF(L2875="a","")))</f>
        <v/>
      </c>
      <c r="N2875" s="35" t="n">
        <f aca="false">IF(ISBLANK(B2875),"",IF( ISBLANK(K2875), , IF( ISBLANK(O2875), 1,) ))</f>
        <v>0</v>
      </c>
      <c r="O2875" s="44"/>
      <c r="P2875" s="37" t="str">
        <f aca="false">IF(ISBLANK(O2875),"a","b")</f>
        <v>a</v>
      </c>
      <c r="Q2875" s="34" t="str">
        <f aca="false">IF(ISBLANK(B2875),"",IF(P2875="b",O2875,IF(P2875="a","")))</f>
        <v/>
      </c>
      <c r="R2875" s="35" t="n">
        <f aca="false">IF(ISBLANK(B2875),"",IF( ISBLANK(O2875), , 1))</f>
        <v>0</v>
      </c>
      <c r="S2875" s="38" t="str">
        <f aca="true">IF(ISBLANK(B2875),"",IF( ISBLANK(K2875), "" , IF( ISBLANK(O2875), (TODAY()-K2875)/365, (O2875-K2875)/365)) )</f>
        <v/>
      </c>
      <c r="T2875" s="38" t="str">
        <f aca="false">IF(ISBLANK(B2875),"",IF( ISBLANK(K2875), "" , IF( ISBLANK(O2875), ($Z$41-K2875)/365, (O2875-K2875)/365)) )</f>
        <v/>
      </c>
      <c r="U2875" s="38" t="str">
        <f aca="true">IF(ISBLANK(B2875),"",IF( ISBLANK(O2875), "", (TODAY()-O2875)/365))</f>
        <v/>
      </c>
      <c r="V2875" s="38" t="str">
        <f aca="false">IF(ISBLANK(B2875),"",IF( ISBLANK(O2875), "", ($Z$41-O2875)/365))</f>
        <v/>
      </c>
    </row>
    <row r="2876" customFormat="false" ht="15" hidden="false" customHeight="false" outlineLevel="0" collapsed="false">
      <c r="A2876" s="1" t="n">
        <v>2880</v>
      </c>
      <c r="B2876" s="28" t="n">
        <v>2073</v>
      </c>
      <c r="C2876" s="28"/>
      <c r="J2876" s="4"/>
      <c r="K2876" s="46"/>
      <c r="L2876" s="34" t="str">
        <f aca="false">IF(ISBLANK(K2876),"a","b")</f>
        <v>a</v>
      </c>
      <c r="M2876" s="34" t="str">
        <f aca="false">IF(ISBLANK(B2876),"",IF(L2876="b",K2876,IF(L2876="a","")))</f>
        <v/>
      </c>
      <c r="N2876" s="35" t="n">
        <f aca="false">IF(ISBLANK(B2876),"",IF( ISBLANK(K2876), , IF( ISBLANK(O2876), 1,) ))</f>
        <v>0</v>
      </c>
      <c r="O2876" s="44"/>
      <c r="P2876" s="37" t="str">
        <f aca="false">IF(ISBLANK(O2876),"a","b")</f>
        <v>a</v>
      </c>
      <c r="Q2876" s="34" t="str">
        <f aca="false">IF(ISBLANK(B2876),"",IF(P2876="b",O2876,IF(P2876="a","")))</f>
        <v/>
      </c>
      <c r="R2876" s="35" t="n">
        <f aca="false">IF(ISBLANK(B2876),"",IF( ISBLANK(O2876), , 1))</f>
        <v>0</v>
      </c>
      <c r="S2876" s="38" t="str">
        <f aca="true">IF(ISBLANK(B2876),"",IF( ISBLANK(K2876), "" , IF( ISBLANK(O2876), (TODAY()-K2876)/365, (O2876-K2876)/365)) )</f>
        <v/>
      </c>
      <c r="T2876" s="38" t="str">
        <f aca="false">IF(ISBLANK(B2876),"",IF( ISBLANK(K2876), "" , IF( ISBLANK(O2876), ($Z$41-K2876)/365, (O2876-K2876)/365)) )</f>
        <v/>
      </c>
      <c r="U2876" s="38" t="str">
        <f aca="true">IF(ISBLANK(B2876),"",IF( ISBLANK(O2876), "", (TODAY()-O2876)/365))</f>
        <v/>
      </c>
      <c r="V2876" s="38" t="str">
        <f aca="false">IF(ISBLANK(B2876),"",IF( ISBLANK(O2876), "", ($Z$41-O2876)/365))</f>
        <v/>
      </c>
    </row>
    <row r="2877" customFormat="false" ht="15" hidden="false" customHeight="false" outlineLevel="0" collapsed="false">
      <c r="A2877" s="1" t="n">
        <v>2881</v>
      </c>
      <c r="B2877" s="28" t="n">
        <v>2074</v>
      </c>
      <c r="C2877" s="28"/>
      <c r="J2877" s="4"/>
      <c r="K2877" s="46"/>
      <c r="L2877" s="34" t="str">
        <f aca="false">IF(ISBLANK(K2877),"a","b")</f>
        <v>a</v>
      </c>
      <c r="M2877" s="34" t="str">
        <f aca="false">IF(ISBLANK(B2877),"",IF(L2877="b",K2877,IF(L2877="a","")))</f>
        <v/>
      </c>
      <c r="N2877" s="35" t="n">
        <f aca="false">IF(ISBLANK(B2877),"",IF( ISBLANK(K2877), , IF( ISBLANK(O2877), 1,) ))</f>
        <v>0</v>
      </c>
      <c r="O2877" s="44"/>
      <c r="P2877" s="37" t="str">
        <f aca="false">IF(ISBLANK(O2877),"a","b")</f>
        <v>a</v>
      </c>
      <c r="Q2877" s="34" t="str">
        <f aca="false">IF(ISBLANK(B2877),"",IF(P2877="b",O2877,IF(P2877="a","")))</f>
        <v/>
      </c>
      <c r="R2877" s="35" t="n">
        <f aca="false">IF(ISBLANK(B2877),"",IF( ISBLANK(O2877), , 1))</f>
        <v>0</v>
      </c>
      <c r="S2877" s="38" t="str">
        <f aca="true">IF(ISBLANK(B2877),"",IF( ISBLANK(K2877), "" , IF( ISBLANK(O2877), (TODAY()-K2877)/365, (O2877-K2877)/365)) )</f>
        <v/>
      </c>
      <c r="T2877" s="38" t="str">
        <f aca="false">IF(ISBLANK(B2877),"",IF( ISBLANK(K2877), "" , IF( ISBLANK(O2877), ($Z$41-K2877)/365, (O2877-K2877)/365)) )</f>
        <v/>
      </c>
      <c r="U2877" s="38" t="str">
        <f aca="true">IF(ISBLANK(B2877),"",IF( ISBLANK(O2877), "", (TODAY()-O2877)/365))</f>
        <v/>
      </c>
      <c r="V2877" s="38" t="str">
        <f aca="false">IF(ISBLANK(B2877),"",IF( ISBLANK(O2877), "", ($Z$41-O2877)/365))</f>
        <v/>
      </c>
    </row>
    <row r="2878" customFormat="false" ht="15" hidden="false" customHeight="false" outlineLevel="0" collapsed="false">
      <c r="A2878" s="1" t="n">
        <v>2882</v>
      </c>
      <c r="B2878" s="28" t="n">
        <v>2075</v>
      </c>
      <c r="C2878" s="28"/>
      <c r="J2878" s="4"/>
      <c r="K2878" s="46"/>
      <c r="L2878" s="34" t="str">
        <f aca="false">IF(ISBLANK(K2878),"a","b")</f>
        <v>a</v>
      </c>
      <c r="M2878" s="34" t="str">
        <f aca="false">IF(ISBLANK(B2878),"",IF(L2878="b",K2878,IF(L2878="a","")))</f>
        <v/>
      </c>
      <c r="N2878" s="35" t="n">
        <f aca="false">IF(ISBLANK(B2878),"",IF( ISBLANK(K2878), , IF( ISBLANK(O2878), 1,) ))</f>
        <v>0</v>
      </c>
      <c r="O2878" s="44"/>
      <c r="P2878" s="37" t="str">
        <f aca="false">IF(ISBLANK(O2878),"a","b")</f>
        <v>a</v>
      </c>
      <c r="Q2878" s="34" t="str">
        <f aca="false">IF(ISBLANK(B2878),"",IF(P2878="b",O2878,IF(P2878="a","")))</f>
        <v/>
      </c>
      <c r="R2878" s="35" t="n">
        <f aca="false">IF(ISBLANK(B2878),"",IF( ISBLANK(O2878), , 1))</f>
        <v>0</v>
      </c>
      <c r="S2878" s="38" t="str">
        <f aca="true">IF(ISBLANK(B2878),"",IF( ISBLANK(K2878), "" , IF( ISBLANK(O2878), (TODAY()-K2878)/365, (O2878-K2878)/365)) )</f>
        <v/>
      </c>
      <c r="T2878" s="38" t="str">
        <f aca="false">IF(ISBLANK(B2878),"",IF( ISBLANK(K2878), "" , IF( ISBLANK(O2878), ($Z$41-K2878)/365, (O2878-K2878)/365)) )</f>
        <v/>
      </c>
      <c r="U2878" s="38" t="str">
        <f aca="true">IF(ISBLANK(B2878),"",IF( ISBLANK(O2878), "", (TODAY()-O2878)/365))</f>
        <v/>
      </c>
      <c r="V2878" s="38" t="str">
        <f aca="false">IF(ISBLANK(B2878),"",IF( ISBLANK(O2878), "", ($Z$41-O2878)/365))</f>
        <v/>
      </c>
    </row>
    <row r="2879" customFormat="false" ht="15" hidden="false" customHeight="false" outlineLevel="0" collapsed="false">
      <c r="A2879" s="1" t="n">
        <v>2883</v>
      </c>
      <c r="B2879" s="28" t="n">
        <v>2076</v>
      </c>
      <c r="C2879" s="28"/>
      <c r="J2879" s="4"/>
      <c r="K2879" s="46"/>
      <c r="L2879" s="34" t="str">
        <f aca="false">IF(ISBLANK(K2879),"a","b")</f>
        <v>a</v>
      </c>
      <c r="M2879" s="34" t="str">
        <f aca="false">IF(ISBLANK(B2879),"",IF(L2879="b",K2879,IF(L2879="a","")))</f>
        <v/>
      </c>
      <c r="N2879" s="35" t="n">
        <f aca="false">IF(ISBLANK(B2879),"",IF( ISBLANK(K2879), , IF( ISBLANK(O2879), 1,) ))</f>
        <v>0</v>
      </c>
      <c r="O2879" s="44"/>
      <c r="P2879" s="37" t="str">
        <f aca="false">IF(ISBLANK(O2879),"a","b")</f>
        <v>a</v>
      </c>
      <c r="Q2879" s="34" t="str">
        <f aca="false">IF(ISBLANK(B2879),"",IF(P2879="b",O2879,IF(P2879="a","")))</f>
        <v/>
      </c>
      <c r="R2879" s="35" t="n">
        <f aca="false">IF(ISBLANK(B2879),"",IF( ISBLANK(O2879), , 1))</f>
        <v>0</v>
      </c>
      <c r="S2879" s="38" t="str">
        <f aca="true">IF(ISBLANK(B2879),"",IF( ISBLANK(K2879), "" , IF( ISBLANK(O2879), (TODAY()-K2879)/365, (O2879-K2879)/365)) )</f>
        <v/>
      </c>
      <c r="T2879" s="38" t="str">
        <f aca="false">IF(ISBLANK(B2879),"",IF( ISBLANK(K2879), "" , IF( ISBLANK(O2879), ($Z$41-K2879)/365, (O2879-K2879)/365)) )</f>
        <v/>
      </c>
      <c r="U2879" s="38" t="str">
        <f aca="true">IF(ISBLANK(B2879),"",IF( ISBLANK(O2879), "", (TODAY()-O2879)/365))</f>
        <v/>
      </c>
      <c r="V2879" s="38" t="str">
        <f aca="false">IF(ISBLANK(B2879),"",IF( ISBLANK(O2879), "", ($Z$41-O2879)/365))</f>
        <v/>
      </c>
    </row>
    <row r="2880" customFormat="false" ht="15" hidden="false" customHeight="false" outlineLevel="0" collapsed="false">
      <c r="A2880" s="1" t="n">
        <v>2884</v>
      </c>
      <c r="B2880" s="28" t="n">
        <v>2077</v>
      </c>
      <c r="C2880" s="28"/>
      <c r="J2880" s="4"/>
      <c r="K2880" s="46"/>
      <c r="L2880" s="34" t="str">
        <f aca="false">IF(ISBLANK(K2880),"a","b")</f>
        <v>a</v>
      </c>
      <c r="M2880" s="34" t="str">
        <f aca="false">IF(ISBLANK(B2880),"",IF(L2880="b",K2880,IF(L2880="a","")))</f>
        <v/>
      </c>
      <c r="N2880" s="35" t="n">
        <f aca="false">IF(ISBLANK(B2880),"",IF( ISBLANK(K2880), , IF( ISBLANK(O2880), 1,) ))</f>
        <v>0</v>
      </c>
      <c r="O2880" s="44"/>
      <c r="P2880" s="37" t="str">
        <f aca="false">IF(ISBLANK(O2880),"a","b")</f>
        <v>a</v>
      </c>
      <c r="Q2880" s="34" t="str">
        <f aca="false">IF(ISBLANK(B2880),"",IF(P2880="b",O2880,IF(P2880="a","")))</f>
        <v/>
      </c>
      <c r="R2880" s="35" t="n">
        <f aca="false">IF(ISBLANK(B2880),"",IF( ISBLANK(O2880), , 1))</f>
        <v>0</v>
      </c>
      <c r="S2880" s="38" t="str">
        <f aca="true">IF(ISBLANK(B2880),"",IF( ISBLANK(K2880), "" , IF( ISBLANK(O2880), (TODAY()-K2880)/365, (O2880-K2880)/365)) )</f>
        <v/>
      </c>
      <c r="T2880" s="38" t="str">
        <f aca="false">IF(ISBLANK(B2880),"",IF( ISBLANK(K2880), "" , IF( ISBLANK(O2880), ($Z$41-K2880)/365, (O2880-K2880)/365)) )</f>
        <v/>
      </c>
      <c r="U2880" s="38" t="str">
        <f aca="true">IF(ISBLANK(B2880),"",IF( ISBLANK(O2880), "", (TODAY()-O2880)/365))</f>
        <v/>
      </c>
      <c r="V2880" s="38" t="str">
        <f aca="false">IF(ISBLANK(B2880),"",IF( ISBLANK(O2880), "", ($Z$41-O2880)/365))</f>
        <v/>
      </c>
    </row>
    <row r="2881" customFormat="false" ht="15" hidden="false" customHeight="false" outlineLevel="0" collapsed="false">
      <c r="A2881" s="1" t="n">
        <v>2885</v>
      </c>
      <c r="B2881" s="28" t="n">
        <v>2078</v>
      </c>
      <c r="C2881" s="28"/>
      <c r="J2881" s="4"/>
      <c r="K2881" s="46"/>
      <c r="L2881" s="34" t="str">
        <f aca="false">IF(ISBLANK(K2881),"a","b")</f>
        <v>a</v>
      </c>
      <c r="M2881" s="34" t="str">
        <f aca="false">IF(ISBLANK(B2881),"",IF(L2881="b",K2881,IF(L2881="a","")))</f>
        <v/>
      </c>
      <c r="N2881" s="35" t="n">
        <f aca="false">IF(ISBLANK(B2881),"",IF( ISBLANK(K2881), , IF( ISBLANK(O2881), 1,) ))</f>
        <v>0</v>
      </c>
      <c r="O2881" s="44"/>
      <c r="P2881" s="37" t="str">
        <f aca="false">IF(ISBLANK(O2881),"a","b")</f>
        <v>a</v>
      </c>
      <c r="Q2881" s="34" t="str">
        <f aca="false">IF(ISBLANK(B2881),"",IF(P2881="b",O2881,IF(P2881="a","")))</f>
        <v/>
      </c>
      <c r="R2881" s="35" t="n">
        <f aca="false">IF(ISBLANK(B2881),"",IF( ISBLANK(O2881), , 1))</f>
        <v>0</v>
      </c>
      <c r="S2881" s="38" t="str">
        <f aca="true">IF(ISBLANK(B2881),"",IF( ISBLANK(K2881), "" , IF( ISBLANK(O2881), (TODAY()-K2881)/365, (O2881-K2881)/365)) )</f>
        <v/>
      </c>
      <c r="T2881" s="38" t="str">
        <f aca="false">IF(ISBLANK(B2881),"",IF( ISBLANK(K2881), "" , IF( ISBLANK(O2881), ($Z$41-K2881)/365, (O2881-K2881)/365)) )</f>
        <v/>
      </c>
      <c r="U2881" s="38" t="str">
        <f aca="true">IF(ISBLANK(B2881),"",IF( ISBLANK(O2881), "", (TODAY()-O2881)/365))</f>
        <v/>
      </c>
      <c r="V2881" s="38" t="str">
        <f aca="false">IF(ISBLANK(B2881),"",IF( ISBLANK(O2881), "", ($Z$41-O2881)/365))</f>
        <v/>
      </c>
    </row>
    <row r="2882" customFormat="false" ht="15" hidden="false" customHeight="false" outlineLevel="0" collapsed="false">
      <c r="A2882" s="1" t="n">
        <v>2886</v>
      </c>
      <c r="B2882" s="28" t="n">
        <v>2079</v>
      </c>
      <c r="C2882" s="28"/>
      <c r="J2882" s="4"/>
      <c r="K2882" s="46"/>
      <c r="L2882" s="34" t="str">
        <f aca="false">IF(ISBLANK(K2882),"a","b")</f>
        <v>a</v>
      </c>
      <c r="M2882" s="34" t="str">
        <f aca="false">IF(ISBLANK(B2882),"",IF(L2882="b",K2882,IF(L2882="a","")))</f>
        <v/>
      </c>
      <c r="N2882" s="35" t="n">
        <f aca="false">IF(ISBLANK(B2882),"",IF( ISBLANK(K2882), , IF( ISBLANK(O2882), 1,) ))</f>
        <v>0</v>
      </c>
      <c r="O2882" s="44"/>
      <c r="P2882" s="37" t="str">
        <f aca="false">IF(ISBLANK(O2882),"a","b")</f>
        <v>a</v>
      </c>
      <c r="Q2882" s="34" t="str">
        <f aca="false">IF(ISBLANK(B2882),"",IF(P2882="b",O2882,IF(P2882="a","")))</f>
        <v/>
      </c>
      <c r="R2882" s="35" t="n">
        <f aca="false">IF(ISBLANK(B2882),"",IF( ISBLANK(O2882), , 1))</f>
        <v>0</v>
      </c>
      <c r="S2882" s="38" t="str">
        <f aca="true">IF(ISBLANK(B2882),"",IF( ISBLANK(K2882), "" , IF( ISBLANK(O2882), (TODAY()-K2882)/365, (O2882-K2882)/365)) )</f>
        <v/>
      </c>
      <c r="T2882" s="38" t="str">
        <f aca="false">IF(ISBLANK(B2882),"",IF( ISBLANK(K2882), "" , IF( ISBLANK(O2882), ($Z$41-K2882)/365, (O2882-K2882)/365)) )</f>
        <v/>
      </c>
      <c r="U2882" s="38" t="str">
        <f aca="true">IF(ISBLANK(B2882),"",IF( ISBLANK(O2882), "", (TODAY()-O2882)/365))</f>
        <v/>
      </c>
      <c r="V2882" s="38" t="str">
        <f aca="false">IF(ISBLANK(B2882),"",IF( ISBLANK(O2882), "", ($Z$41-O2882)/365))</f>
        <v/>
      </c>
    </row>
    <row r="2883" customFormat="false" ht="15" hidden="false" customHeight="false" outlineLevel="0" collapsed="false">
      <c r="A2883" s="1" t="n">
        <v>2887</v>
      </c>
      <c r="B2883" s="28" t="n">
        <v>2080</v>
      </c>
      <c r="C2883" s="28"/>
      <c r="J2883" s="4"/>
      <c r="K2883" s="46"/>
      <c r="L2883" s="34" t="str">
        <f aca="false">IF(ISBLANK(K2883),"a","b")</f>
        <v>a</v>
      </c>
      <c r="M2883" s="34" t="str">
        <f aca="false">IF(ISBLANK(B2883),"",IF(L2883="b",K2883,IF(L2883="a","")))</f>
        <v/>
      </c>
      <c r="N2883" s="35" t="n">
        <f aca="false">IF(ISBLANK(B2883),"",IF( ISBLANK(K2883), , IF( ISBLANK(O2883), 1,) ))</f>
        <v>0</v>
      </c>
      <c r="O2883" s="44"/>
      <c r="P2883" s="37" t="str">
        <f aca="false">IF(ISBLANK(O2883),"a","b")</f>
        <v>a</v>
      </c>
      <c r="Q2883" s="34" t="str">
        <f aca="false">IF(ISBLANK(B2883),"",IF(P2883="b",O2883,IF(P2883="a","")))</f>
        <v/>
      </c>
      <c r="R2883" s="35" t="n">
        <f aca="false">IF(ISBLANK(B2883),"",IF( ISBLANK(O2883), , 1))</f>
        <v>0</v>
      </c>
      <c r="S2883" s="38" t="str">
        <f aca="true">IF(ISBLANK(B2883),"",IF( ISBLANK(K2883), "" , IF( ISBLANK(O2883), (TODAY()-K2883)/365, (O2883-K2883)/365)) )</f>
        <v/>
      </c>
      <c r="T2883" s="38" t="str">
        <f aca="false">IF(ISBLANK(B2883),"",IF( ISBLANK(K2883), "" , IF( ISBLANK(O2883), ($Z$41-K2883)/365, (O2883-K2883)/365)) )</f>
        <v/>
      </c>
      <c r="U2883" s="38" t="str">
        <f aca="true">IF(ISBLANK(B2883),"",IF( ISBLANK(O2883), "", (TODAY()-O2883)/365))</f>
        <v/>
      </c>
      <c r="V2883" s="38" t="str">
        <f aca="false">IF(ISBLANK(B2883),"",IF( ISBLANK(O2883), "", ($Z$41-O2883)/365))</f>
        <v/>
      </c>
    </row>
    <row r="2884" customFormat="false" ht="15" hidden="false" customHeight="false" outlineLevel="0" collapsed="false">
      <c r="A2884" s="1" t="n">
        <v>2888</v>
      </c>
      <c r="B2884" s="28" t="n">
        <v>2081</v>
      </c>
      <c r="C2884" s="28"/>
      <c r="J2884" s="4"/>
      <c r="K2884" s="46"/>
      <c r="L2884" s="34" t="str">
        <f aca="false">IF(ISBLANK(K2884),"a","b")</f>
        <v>a</v>
      </c>
      <c r="M2884" s="34" t="str">
        <f aca="false">IF(ISBLANK(B2884),"",IF(L2884="b",K2884,IF(L2884="a","")))</f>
        <v/>
      </c>
      <c r="N2884" s="35" t="n">
        <f aca="false">IF(ISBLANK(B2884),"",IF( ISBLANK(K2884), , IF( ISBLANK(O2884), 1,) ))</f>
        <v>0</v>
      </c>
      <c r="O2884" s="44"/>
      <c r="P2884" s="37" t="str">
        <f aca="false">IF(ISBLANK(O2884),"a","b")</f>
        <v>a</v>
      </c>
      <c r="Q2884" s="34" t="str">
        <f aca="false">IF(ISBLANK(B2884),"",IF(P2884="b",O2884,IF(P2884="a","")))</f>
        <v/>
      </c>
      <c r="R2884" s="35" t="n">
        <f aca="false">IF(ISBLANK(B2884),"",IF( ISBLANK(O2884), , 1))</f>
        <v>0</v>
      </c>
      <c r="S2884" s="38" t="str">
        <f aca="true">IF(ISBLANK(B2884),"",IF( ISBLANK(K2884), "" , IF( ISBLANK(O2884), (TODAY()-K2884)/365, (O2884-K2884)/365)) )</f>
        <v/>
      </c>
      <c r="T2884" s="38" t="str">
        <f aca="false">IF(ISBLANK(B2884),"",IF( ISBLANK(K2884), "" , IF( ISBLANK(O2884), ($Z$41-K2884)/365, (O2884-K2884)/365)) )</f>
        <v/>
      </c>
      <c r="U2884" s="38" t="str">
        <f aca="true">IF(ISBLANK(B2884),"",IF( ISBLANK(O2884), "", (TODAY()-O2884)/365))</f>
        <v/>
      </c>
      <c r="V2884" s="38" t="str">
        <f aca="false">IF(ISBLANK(B2884),"",IF( ISBLANK(O2884), "", ($Z$41-O2884)/365))</f>
        <v/>
      </c>
    </row>
    <row r="2885" customFormat="false" ht="15" hidden="false" customHeight="false" outlineLevel="0" collapsed="false">
      <c r="A2885" s="1" t="n">
        <v>2889</v>
      </c>
      <c r="B2885" s="28" t="n">
        <v>2082</v>
      </c>
      <c r="C2885" s="28"/>
      <c r="J2885" s="4"/>
      <c r="K2885" s="46"/>
      <c r="L2885" s="34" t="str">
        <f aca="false">IF(ISBLANK(K2885),"a","b")</f>
        <v>a</v>
      </c>
      <c r="M2885" s="34" t="str">
        <f aca="false">IF(ISBLANK(B2885),"",IF(L2885="b",K2885,IF(L2885="a","")))</f>
        <v/>
      </c>
      <c r="N2885" s="35" t="n">
        <f aca="false">IF(ISBLANK(B2885),"",IF( ISBLANK(K2885), , IF( ISBLANK(O2885), 1,) ))</f>
        <v>0</v>
      </c>
      <c r="O2885" s="44"/>
      <c r="P2885" s="37" t="str">
        <f aca="false">IF(ISBLANK(O2885),"a","b")</f>
        <v>a</v>
      </c>
      <c r="Q2885" s="34" t="str">
        <f aca="false">IF(ISBLANK(B2885),"",IF(P2885="b",O2885,IF(P2885="a","")))</f>
        <v/>
      </c>
      <c r="R2885" s="35" t="n">
        <f aca="false">IF(ISBLANK(B2885),"",IF( ISBLANK(O2885), , 1))</f>
        <v>0</v>
      </c>
      <c r="S2885" s="38" t="str">
        <f aca="true">IF(ISBLANK(B2885),"",IF( ISBLANK(K2885), "" , IF( ISBLANK(O2885), (TODAY()-K2885)/365, (O2885-K2885)/365)) )</f>
        <v/>
      </c>
      <c r="T2885" s="38" t="str">
        <f aca="false">IF(ISBLANK(B2885),"",IF( ISBLANK(K2885), "" , IF( ISBLANK(O2885), ($Z$41-K2885)/365, (O2885-K2885)/365)) )</f>
        <v/>
      </c>
      <c r="U2885" s="38" t="str">
        <f aca="true">IF(ISBLANK(B2885),"",IF( ISBLANK(O2885), "", (TODAY()-O2885)/365))</f>
        <v/>
      </c>
      <c r="V2885" s="38" t="str">
        <f aca="false">IF(ISBLANK(B2885),"",IF( ISBLANK(O2885), "", ($Z$41-O2885)/365))</f>
        <v/>
      </c>
    </row>
    <row r="2886" customFormat="false" ht="15" hidden="false" customHeight="false" outlineLevel="0" collapsed="false">
      <c r="A2886" s="1" t="n">
        <v>2890</v>
      </c>
      <c r="B2886" s="28" t="n">
        <v>2083</v>
      </c>
      <c r="C2886" s="28"/>
      <c r="J2886" s="4"/>
      <c r="K2886" s="46"/>
      <c r="L2886" s="34" t="str">
        <f aca="false">IF(ISBLANK(K2886),"a","b")</f>
        <v>a</v>
      </c>
      <c r="M2886" s="34" t="str">
        <f aca="false">IF(ISBLANK(B2886),"",IF(L2886="b",K2886,IF(L2886="a","")))</f>
        <v/>
      </c>
      <c r="N2886" s="35" t="n">
        <f aca="false">IF(ISBLANK(B2886),"",IF( ISBLANK(K2886), , IF( ISBLANK(O2886), 1,) ))</f>
        <v>0</v>
      </c>
      <c r="O2886" s="44"/>
      <c r="P2886" s="37" t="str">
        <f aca="false">IF(ISBLANK(O2886),"a","b")</f>
        <v>a</v>
      </c>
      <c r="Q2886" s="34" t="str">
        <f aca="false">IF(ISBLANK(B2886),"",IF(P2886="b",O2886,IF(P2886="a","")))</f>
        <v/>
      </c>
      <c r="R2886" s="35" t="n">
        <f aca="false">IF(ISBLANK(B2886),"",IF( ISBLANK(O2886), , 1))</f>
        <v>0</v>
      </c>
      <c r="S2886" s="38" t="str">
        <f aca="true">IF(ISBLANK(B2886),"",IF( ISBLANK(K2886), "" , IF( ISBLANK(O2886), (TODAY()-K2886)/365, (O2886-K2886)/365)) )</f>
        <v/>
      </c>
      <c r="T2886" s="38" t="str">
        <f aca="false">IF(ISBLANK(B2886),"",IF( ISBLANK(K2886), "" , IF( ISBLANK(O2886), ($Z$41-K2886)/365, (O2886-K2886)/365)) )</f>
        <v/>
      </c>
      <c r="U2886" s="38" t="str">
        <f aca="true">IF(ISBLANK(B2886),"",IF( ISBLANK(O2886), "", (TODAY()-O2886)/365))</f>
        <v/>
      </c>
      <c r="V2886" s="38" t="str">
        <f aca="false">IF(ISBLANK(B2886),"",IF( ISBLANK(O2886), "", ($Z$41-O2886)/365))</f>
        <v/>
      </c>
    </row>
    <row r="2887" customFormat="false" ht="15" hidden="false" customHeight="false" outlineLevel="0" collapsed="false">
      <c r="A2887" s="1" t="n">
        <v>2891</v>
      </c>
      <c r="B2887" s="28" t="n">
        <v>2084</v>
      </c>
      <c r="C2887" s="28"/>
      <c r="J2887" s="4"/>
      <c r="K2887" s="46"/>
      <c r="L2887" s="34" t="str">
        <f aca="false">IF(ISBLANK(K2887),"a","b")</f>
        <v>a</v>
      </c>
      <c r="M2887" s="34" t="str">
        <f aca="false">IF(ISBLANK(B2887),"",IF(L2887="b",K2887,IF(L2887="a","")))</f>
        <v/>
      </c>
      <c r="N2887" s="35" t="n">
        <f aca="false">IF(ISBLANK(B2887),"",IF( ISBLANK(K2887), , IF( ISBLANK(O2887), 1,) ))</f>
        <v>0</v>
      </c>
      <c r="O2887" s="44"/>
      <c r="P2887" s="37" t="str">
        <f aca="false">IF(ISBLANK(O2887),"a","b")</f>
        <v>a</v>
      </c>
      <c r="Q2887" s="34" t="str">
        <f aca="false">IF(ISBLANK(B2887),"",IF(P2887="b",O2887,IF(P2887="a","")))</f>
        <v/>
      </c>
      <c r="R2887" s="35" t="n">
        <f aca="false">IF(ISBLANK(B2887),"",IF( ISBLANK(O2887), , 1))</f>
        <v>0</v>
      </c>
      <c r="S2887" s="38" t="str">
        <f aca="true">IF(ISBLANK(B2887),"",IF( ISBLANK(K2887), "" , IF( ISBLANK(O2887), (TODAY()-K2887)/365, (O2887-K2887)/365)) )</f>
        <v/>
      </c>
      <c r="T2887" s="38" t="str">
        <f aca="false">IF(ISBLANK(B2887),"",IF( ISBLANK(K2887), "" , IF( ISBLANK(O2887), ($Z$41-K2887)/365, (O2887-K2887)/365)) )</f>
        <v/>
      </c>
      <c r="U2887" s="38" t="str">
        <f aca="true">IF(ISBLANK(B2887),"",IF( ISBLANK(O2887), "", (TODAY()-O2887)/365))</f>
        <v/>
      </c>
      <c r="V2887" s="38" t="str">
        <f aca="false">IF(ISBLANK(B2887),"",IF( ISBLANK(O2887), "", ($Z$41-O2887)/365))</f>
        <v/>
      </c>
    </row>
    <row r="2888" customFormat="false" ht="15" hidden="false" customHeight="false" outlineLevel="0" collapsed="false">
      <c r="A2888" s="1" t="n">
        <v>2892</v>
      </c>
      <c r="B2888" s="28" t="n">
        <v>2085</v>
      </c>
      <c r="C2888" s="28"/>
      <c r="J2888" s="4"/>
      <c r="K2888" s="46"/>
      <c r="L2888" s="34" t="str">
        <f aca="false">IF(ISBLANK(K2888),"a","b")</f>
        <v>a</v>
      </c>
      <c r="M2888" s="34" t="str">
        <f aca="false">IF(ISBLANK(B2888),"",IF(L2888="b",K2888,IF(L2888="a","")))</f>
        <v/>
      </c>
      <c r="N2888" s="35" t="n">
        <f aca="false">IF(ISBLANK(B2888),"",IF( ISBLANK(K2888), , IF( ISBLANK(O2888), 1,) ))</f>
        <v>0</v>
      </c>
      <c r="O2888" s="44"/>
      <c r="P2888" s="37" t="str">
        <f aca="false">IF(ISBLANK(O2888),"a","b")</f>
        <v>a</v>
      </c>
      <c r="Q2888" s="34" t="str">
        <f aca="false">IF(ISBLANK(B2888),"",IF(P2888="b",O2888,IF(P2888="a","")))</f>
        <v/>
      </c>
      <c r="R2888" s="35" t="n">
        <f aca="false">IF(ISBLANK(B2888),"",IF( ISBLANK(O2888), , 1))</f>
        <v>0</v>
      </c>
      <c r="S2888" s="38" t="str">
        <f aca="true">IF(ISBLANK(B2888),"",IF( ISBLANK(K2888), "" , IF( ISBLANK(O2888), (TODAY()-K2888)/365, (O2888-K2888)/365)) )</f>
        <v/>
      </c>
      <c r="T2888" s="38" t="str">
        <f aca="false">IF(ISBLANK(B2888),"",IF( ISBLANK(K2888), "" , IF( ISBLANK(O2888), ($Z$41-K2888)/365, (O2888-K2888)/365)) )</f>
        <v/>
      </c>
      <c r="U2888" s="38" t="str">
        <f aca="true">IF(ISBLANK(B2888),"",IF( ISBLANK(O2888), "", (TODAY()-O2888)/365))</f>
        <v/>
      </c>
      <c r="V2888" s="38" t="str">
        <f aca="false">IF(ISBLANK(B2888),"",IF( ISBLANK(O2888), "", ($Z$41-O2888)/365))</f>
        <v/>
      </c>
    </row>
    <row r="2889" customFormat="false" ht="15" hidden="false" customHeight="false" outlineLevel="0" collapsed="false">
      <c r="A2889" s="1" t="n">
        <v>2893</v>
      </c>
      <c r="B2889" s="28" t="n">
        <v>2086</v>
      </c>
      <c r="C2889" s="28"/>
      <c r="J2889" s="4"/>
      <c r="K2889" s="46"/>
      <c r="L2889" s="34" t="str">
        <f aca="false">IF(ISBLANK(K2889),"a","b")</f>
        <v>a</v>
      </c>
      <c r="M2889" s="34" t="str">
        <f aca="false">IF(ISBLANK(B2889),"",IF(L2889="b",K2889,IF(L2889="a","")))</f>
        <v/>
      </c>
      <c r="N2889" s="35" t="n">
        <f aca="false">IF(ISBLANK(B2889),"",IF( ISBLANK(K2889), , IF( ISBLANK(O2889), 1,) ))</f>
        <v>0</v>
      </c>
      <c r="O2889" s="44"/>
      <c r="P2889" s="37" t="str">
        <f aca="false">IF(ISBLANK(O2889),"a","b")</f>
        <v>a</v>
      </c>
      <c r="Q2889" s="34" t="str">
        <f aca="false">IF(ISBLANK(B2889),"",IF(P2889="b",O2889,IF(P2889="a","")))</f>
        <v/>
      </c>
      <c r="R2889" s="35" t="n">
        <f aca="false">IF(ISBLANK(B2889),"",IF( ISBLANK(O2889), , 1))</f>
        <v>0</v>
      </c>
      <c r="S2889" s="38" t="str">
        <f aca="true">IF(ISBLANK(B2889),"",IF( ISBLANK(K2889), "" , IF( ISBLANK(O2889), (TODAY()-K2889)/365, (O2889-K2889)/365)) )</f>
        <v/>
      </c>
      <c r="T2889" s="38" t="str">
        <f aca="false">IF(ISBLANK(B2889),"",IF( ISBLANK(K2889), "" , IF( ISBLANK(O2889), ($Z$41-K2889)/365, (O2889-K2889)/365)) )</f>
        <v/>
      </c>
      <c r="U2889" s="38" t="str">
        <f aca="true">IF(ISBLANK(B2889),"",IF( ISBLANK(O2889), "", (TODAY()-O2889)/365))</f>
        <v/>
      </c>
      <c r="V2889" s="38" t="str">
        <f aca="false">IF(ISBLANK(B2889),"",IF( ISBLANK(O2889), "", ($Z$41-O2889)/365))</f>
        <v/>
      </c>
    </row>
    <row r="2890" customFormat="false" ht="15" hidden="false" customHeight="false" outlineLevel="0" collapsed="false">
      <c r="A2890" s="1" t="n">
        <v>2894</v>
      </c>
      <c r="B2890" s="28" t="n">
        <v>2087</v>
      </c>
      <c r="C2890" s="28"/>
      <c r="J2890" s="4"/>
      <c r="K2890" s="46"/>
      <c r="L2890" s="34" t="str">
        <f aca="false">IF(ISBLANK(K2890),"a","b")</f>
        <v>a</v>
      </c>
      <c r="M2890" s="34" t="str">
        <f aca="false">IF(ISBLANK(B2890),"",IF(L2890="b",K2890,IF(L2890="a","")))</f>
        <v/>
      </c>
      <c r="N2890" s="35" t="n">
        <f aca="false">IF(ISBLANK(B2890),"",IF( ISBLANK(K2890), , IF( ISBLANK(O2890), 1,) ))</f>
        <v>0</v>
      </c>
      <c r="O2890" s="44"/>
      <c r="P2890" s="37" t="str">
        <f aca="false">IF(ISBLANK(O2890),"a","b")</f>
        <v>a</v>
      </c>
      <c r="Q2890" s="34" t="str">
        <f aca="false">IF(ISBLANK(B2890),"",IF(P2890="b",O2890,IF(P2890="a","")))</f>
        <v/>
      </c>
      <c r="R2890" s="35" t="n">
        <f aca="false">IF(ISBLANK(B2890),"",IF( ISBLANK(O2890), , 1))</f>
        <v>0</v>
      </c>
      <c r="S2890" s="38" t="str">
        <f aca="true">IF(ISBLANK(B2890),"",IF( ISBLANK(K2890), "" , IF( ISBLANK(O2890), (TODAY()-K2890)/365, (O2890-K2890)/365)) )</f>
        <v/>
      </c>
      <c r="T2890" s="38" t="str">
        <f aca="false">IF(ISBLANK(B2890),"",IF( ISBLANK(K2890), "" , IF( ISBLANK(O2890), ($Z$41-K2890)/365, (O2890-K2890)/365)) )</f>
        <v/>
      </c>
      <c r="U2890" s="38" t="str">
        <f aca="true">IF(ISBLANK(B2890),"",IF( ISBLANK(O2890), "", (TODAY()-O2890)/365))</f>
        <v/>
      </c>
      <c r="V2890" s="38" t="str">
        <f aca="false">IF(ISBLANK(B2890),"",IF( ISBLANK(O2890), "", ($Z$41-O2890)/365))</f>
        <v/>
      </c>
    </row>
    <row r="2891" customFormat="false" ht="15" hidden="false" customHeight="false" outlineLevel="0" collapsed="false">
      <c r="A2891" s="1" t="n">
        <v>2895</v>
      </c>
      <c r="B2891" s="28" t="n">
        <v>2088</v>
      </c>
      <c r="C2891" s="28"/>
      <c r="J2891" s="4"/>
      <c r="K2891" s="46"/>
      <c r="L2891" s="34" t="str">
        <f aca="false">IF(ISBLANK(K2891),"a","b")</f>
        <v>a</v>
      </c>
      <c r="M2891" s="34" t="str">
        <f aca="false">IF(ISBLANK(B2891),"",IF(L2891="b",K2891,IF(L2891="a","")))</f>
        <v/>
      </c>
      <c r="N2891" s="35" t="n">
        <f aca="false">IF(ISBLANK(B2891),"",IF( ISBLANK(K2891), , IF( ISBLANK(O2891), 1,) ))</f>
        <v>0</v>
      </c>
      <c r="O2891" s="44"/>
      <c r="P2891" s="37" t="str">
        <f aca="false">IF(ISBLANK(O2891),"a","b")</f>
        <v>a</v>
      </c>
      <c r="Q2891" s="34" t="str">
        <f aca="false">IF(ISBLANK(B2891),"",IF(P2891="b",O2891,IF(P2891="a","")))</f>
        <v/>
      </c>
      <c r="R2891" s="35" t="n">
        <f aca="false">IF(ISBLANK(B2891),"",IF( ISBLANK(O2891), , 1))</f>
        <v>0</v>
      </c>
      <c r="S2891" s="38" t="str">
        <f aca="true">IF(ISBLANK(B2891),"",IF( ISBLANK(K2891), "" , IF( ISBLANK(O2891), (TODAY()-K2891)/365, (O2891-K2891)/365)) )</f>
        <v/>
      </c>
      <c r="T2891" s="38" t="str">
        <f aca="false">IF(ISBLANK(B2891),"",IF( ISBLANK(K2891), "" , IF( ISBLANK(O2891), ($Z$41-K2891)/365, (O2891-K2891)/365)) )</f>
        <v/>
      </c>
      <c r="U2891" s="38" t="str">
        <f aca="true">IF(ISBLANK(B2891),"",IF( ISBLANK(O2891), "", (TODAY()-O2891)/365))</f>
        <v/>
      </c>
      <c r="V2891" s="38" t="str">
        <f aca="false">IF(ISBLANK(B2891),"",IF( ISBLANK(O2891), "", ($Z$41-O2891)/365))</f>
        <v/>
      </c>
    </row>
    <row r="2892" customFormat="false" ht="15" hidden="false" customHeight="false" outlineLevel="0" collapsed="false">
      <c r="A2892" s="1" t="n">
        <v>2896</v>
      </c>
      <c r="B2892" s="28" t="n">
        <v>2089</v>
      </c>
      <c r="C2892" s="28"/>
      <c r="J2892" s="4"/>
      <c r="K2892" s="46"/>
      <c r="L2892" s="34" t="str">
        <f aca="false">IF(ISBLANK(K2892),"a","b")</f>
        <v>a</v>
      </c>
      <c r="M2892" s="34" t="str">
        <f aca="false">IF(ISBLANK(B2892),"",IF(L2892="b",K2892,IF(L2892="a","")))</f>
        <v/>
      </c>
      <c r="N2892" s="35" t="n">
        <f aca="false">IF(ISBLANK(B2892),"",IF( ISBLANK(K2892), , IF( ISBLANK(O2892), 1,) ))</f>
        <v>0</v>
      </c>
      <c r="O2892" s="44"/>
      <c r="P2892" s="37" t="str">
        <f aca="false">IF(ISBLANK(O2892),"a","b")</f>
        <v>a</v>
      </c>
      <c r="Q2892" s="34" t="str">
        <f aca="false">IF(ISBLANK(B2892),"",IF(P2892="b",O2892,IF(P2892="a","")))</f>
        <v/>
      </c>
      <c r="R2892" s="35" t="n">
        <f aca="false">IF(ISBLANK(B2892),"",IF( ISBLANK(O2892), , 1))</f>
        <v>0</v>
      </c>
      <c r="S2892" s="38" t="str">
        <f aca="true">IF(ISBLANK(B2892),"",IF( ISBLANK(K2892), "" , IF( ISBLANK(O2892), (TODAY()-K2892)/365, (O2892-K2892)/365)) )</f>
        <v/>
      </c>
      <c r="T2892" s="38" t="str">
        <f aca="false">IF(ISBLANK(B2892),"",IF( ISBLANK(K2892), "" , IF( ISBLANK(O2892), ($Z$41-K2892)/365, (O2892-K2892)/365)) )</f>
        <v/>
      </c>
      <c r="U2892" s="38" t="str">
        <f aca="true">IF(ISBLANK(B2892),"",IF( ISBLANK(O2892), "", (TODAY()-O2892)/365))</f>
        <v/>
      </c>
      <c r="V2892" s="38" t="str">
        <f aca="false">IF(ISBLANK(B2892),"",IF( ISBLANK(O2892), "", ($Z$41-O2892)/365))</f>
        <v/>
      </c>
    </row>
    <row r="2893" customFormat="false" ht="15" hidden="false" customHeight="false" outlineLevel="0" collapsed="false">
      <c r="A2893" s="1" t="n">
        <v>2897</v>
      </c>
      <c r="B2893" s="28" t="n">
        <v>2090</v>
      </c>
      <c r="C2893" s="28"/>
      <c r="J2893" s="4"/>
      <c r="K2893" s="46"/>
      <c r="L2893" s="34" t="str">
        <f aca="false">IF(ISBLANK(K2893),"a","b")</f>
        <v>a</v>
      </c>
      <c r="M2893" s="34" t="str">
        <f aca="false">IF(ISBLANK(B2893),"",IF(L2893="b",K2893,IF(L2893="a","")))</f>
        <v/>
      </c>
      <c r="N2893" s="35" t="n">
        <f aca="false">IF(ISBLANK(B2893),"",IF( ISBLANK(K2893), , IF( ISBLANK(O2893), 1,) ))</f>
        <v>0</v>
      </c>
      <c r="O2893" s="44"/>
      <c r="P2893" s="37" t="str">
        <f aca="false">IF(ISBLANK(O2893),"a","b")</f>
        <v>a</v>
      </c>
      <c r="Q2893" s="34" t="str">
        <f aca="false">IF(ISBLANK(B2893),"",IF(P2893="b",O2893,IF(P2893="a","")))</f>
        <v/>
      </c>
      <c r="R2893" s="35" t="n">
        <f aca="false">IF(ISBLANK(B2893),"",IF( ISBLANK(O2893), , 1))</f>
        <v>0</v>
      </c>
      <c r="S2893" s="38" t="str">
        <f aca="true">IF(ISBLANK(B2893),"",IF( ISBLANK(K2893), "" , IF( ISBLANK(O2893), (TODAY()-K2893)/365, (O2893-K2893)/365)) )</f>
        <v/>
      </c>
      <c r="T2893" s="38" t="str">
        <f aca="false">IF(ISBLANK(B2893),"",IF( ISBLANK(K2893), "" , IF( ISBLANK(O2893), ($Z$41-K2893)/365, (O2893-K2893)/365)) )</f>
        <v/>
      </c>
      <c r="U2893" s="38" t="str">
        <f aca="true">IF(ISBLANK(B2893),"",IF( ISBLANK(O2893), "", (TODAY()-O2893)/365))</f>
        <v/>
      </c>
      <c r="V2893" s="38" t="str">
        <f aca="false">IF(ISBLANK(B2893),"",IF( ISBLANK(O2893), "", ($Z$41-O2893)/365))</f>
        <v/>
      </c>
    </row>
    <row r="2894" customFormat="false" ht="15" hidden="false" customHeight="false" outlineLevel="0" collapsed="false">
      <c r="A2894" s="1" t="n">
        <v>2898</v>
      </c>
      <c r="B2894" s="28" t="n">
        <v>2091</v>
      </c>
      <c r="C2894" s="28"/>
      <c r="J2894" s="4"/>
      <c r="K2894" s="46"/>
      <c r="L2894" s="34" t="str">
        <f aca="false">IF(ISBLANK(K2894),"a","b")</f>
        <v>a</v>
      </c>
      <c r="M2894" s="34" t="str">
        <f aca="false">IF(ISBLANK(B2894),"",IF(L2894="b",K2894,IF(L2894="a","")))</f>
        <v/>
      </c>
      <c r="N2894" s="35" t="n">
        <f aca="false">IF(ISBLANK(B2894),"",IF( ISBLANK(K2894), , IF( ISBLANK(O2894), 1,) ))</f>
        <v>0</v>
      </c>
      <c r="O2894" s="44"/>
      <c r="P2894" s="37" t="str">
        <f aca="false">IF(ISBLANK(O2894),"a","b")</f>
        <v>a</v>
      </c>
      <c r="Q2894" s="34" t="str">
        <f aca="false">IF(ISBLANK(B2894),"",IF(P2894="b",O2894,IF(P2894="a","")))</f>
        <v/>
      </c>
      <c r="R2894" s="35" t="n">
        <f aca="false">IF(ISBLANK(B2894),"",IF( ISBLANK(O2894), , 1))</f>
        <v>0</v>
      </c>
      <c r="S2894" s="38" t="str">
        <f aca="true">IF(ISBLANK(B2894),"",IF( ISBLANK(K2894), "" , IF( ISBLANK(O2894), (TODAY()-K2894)/365, (O2894-K2894)/365)) )</f>
        <v/>
      </c>
      <c r="T2894" s="38" t="str">
        <f aca="false">IF(ISBLANK(B2894),"",IF( ISBLANK(K2894), "" , IF( ISBLANK(O2894), ($Z$41-K2894)/365, (O2894-K2894)/365)) )</f>
        <v/>
      </c>
      <c r="U2894" s="38" t="str">
        <f aca="true">IF(ISBLANK(B2894),"",IF( ISBLANK(O2894), "", (TODAY()-O2894)/365))</f>
        <v/>
      </c>
      <c r="V2894" s="38" t="str">
        <f aca="false">IF(ISBLANK(B2894),"",IF( ISBLANK(O2894), "", ($Z$41-O2894)/365))</f>
        <v/>
      </c>
    </row>
    <row r="2895" customFormat="false" ht="15" hidden="false" customHeight="false" outlineLevel="0" collapsed="false">
      <c r="A2895" s="1" t="n">
        <v>2899</v>
      </c>
      <c r="B2895" s="28" t="n">
        <v>2092</v>
      </c>
      <c r="C2895" s="28"/>
      <c r="J2895" s="4"/>
      <c r="K2895" s="46"/>
      <c r="L2895" s="34" t="str">
        <f aca="false">IF(ISBLANK(K2895),"a","b")</f>
        <v>a</v>
      </c>
      <c r="M2895" s="34" t="str">
        <f aca="false">IF(ISBLANK(B2895),"",IF(L2895="b",K2895,IF(L2895="a","")))</f>
        <v/>
      </c>
      <c r="N2895" s="35" t="n">
        <f aca="false">IF(ISBLANK(B2895),"",IF( ISBLANK(K2895), , IF( ISBLANK(O2895), 1,) ))</f>
        <v>0</v>
      </c>
      <c r="O2895" s="44"/>
      <c r="P2895" s="37" t="str">
        <f aca="false">IF(ISBLANK(O2895),"a","b")</f>
        <v>a</v>
      </c>
      <c r="Q2895" s="34" t="str">
        <f aca="false">IF(ISBLANK(B2895),"",IF(P2895="b",O2895,IF(P2895="a","")))</f>
        <v/>
      </c>
      <c r="R2895" s="35" t="n">
        <f aca="false">IF(ISBLANK(B2895),"",IF( ISBLANK(O2895), , 1))</f>
        <v>0</v>
      </c>
      <c r="S2895" s="38" t="str">
        <f aca="true">IF(ISBLANK(B2895),"",IF( ISBLANK(K2895), "" , IF( ISBLANK(O2895), (TODAY()-K2895)/365, (O2895-K2895)/365)) )</f>
        <v/>
      </c>
      <c r="T2895" s="38" t="str">
        <f aca="false">IF(ISBLANK(B2895),"",IF( ISBLANK(K2895), "" , IF( ISBLANK(O2895), ($Z$41-K2895)/365, (O2895-K2895)/365)) )</f>
        <v/>
      </c>
      <c r="U2895" s="38" t="str">
        <f aca="true">IF(ISBLANK(B2895),"",IF( ISBLANK(O2895), "", (TODAY()-O2895)/365))</f>
        <v/>
      </c>
      <c r="V2895" s="38" t="str">
        <f aca="false">IF(ISBLANK(B2895),"",IF( ISBLANK(O2895), "", ($Z$41-O2895)/365))</f>
        <v/>
      </c>
    </row>
    <row r="2896" customFormat="false" ht="15" hidden="false" customHeight="false" outlineLevel="0" collapsed="false">
      <c r="A2896" s="1" t="n">
        <v>2900</v>
      </c>
      <c r="B2896" s="28" t="n">
        <v>2093</v>
      </c>
      <c r="C2896" s="28"/>
      <c r="J2896" s="4"/>
      <c r="K2896" s="46"/>
      <c r="L2896" s="34" t="str">
        <f aca="false">IF(ISBLANK(K2896),"a","b")</f>
        <v>a</v>
      </c>
      <c r="M2896" s="34" t="str">
        <f aca="false">IF(ISBLANK(B2896),"",IF(L2896="b",K2896,IF(L2896="a","")))</f>
        <v/>
      </c>
      <c r="N2896" s="35" t="n">
        <f aca="false">IF(ISBLANK(B2896),"",IF( ISBLANK(K2896), , IF( ISBLANK(O2896), 1,) ))</f>
        <v>0</v>
      </c>
      <c r="O2896" s="44"/>
      <c r="P2896" s="37" t="str">
        <f aca="false">IF(ISBLANK(O2896),"a","b")</f>
        <v>a</v>
      </c>
      <c r="Q2896" s="34" t="str">
        <f aca="false">IF(ISBLANK(B2896),"",IF(P2896="b",O2896,IF(P2896="a","")))</f>
        <v/>
      </c>
      <c r="R2896" s="35" t="n">
        <f aca="false">IF(ISBLANK(B2896),"",IF( ISBLANK(O2896), , 1))</f>
        <v>0</v>
      </c>
      <c r="S2896" s="38" t="str">
        <f aca="true">IF(ISBLANK(B2896),"",IF( ISBLANK(K2896), "" , IF( ISBLANK(O2896), (TODAY()-K2896)/365, (O2896-K2896)/365)) )</f>
        <v/>
      </c>
      <c r="T2896" s="38" t="str">
        <f aca="false">IF(ISBLANK(B2896),"",IF( ISBLANK(K2896), "" , IF( ISBLANK(O2896), ($Z$41-K2896)/365, (O2896-K2896)/365)) )</f>
        <v/>
      </c>
      <c r="U2896" s="38" t="str">
        <f aca="true">IF(ISBLANK(B2896),"",IF( ISBLANK(O2896), "", (TODAY()-O2896)/365))</f>
        <v/>
      </c>
      <c r="V2896" s="38" t="str">
        <f aca="false">IF(ISBLANK(B2896),"",IF( ISBLANK(O2896), "", ($Z$41-O2896)/365))</f>
        <v/>
      </c>
    </row>
    <row r="2897" customFormat="false" ht="15" hidden="false" customHeight="false" outlineLevel="0" collapsed="false">
      <c r="A2897" s="1" t="n">
        <v>2901</v>
      </c>
      <c r="B2897" s="28" t="n">
        <v>2094</v>
      </c>
      <c r="C2897" s="28"/>
      <c r="J2897" s="4"/>
      <c r="K2897" s="46"/>
      <c r="L2897" s="34" t="str">
        <f aca="false">IF(ISBLANK(K2897),"a","b")</f>
        <v>a</v>
      </c>
      <c r="M2897" s="34" t="str">
        <f aca="false">IF(ISBLANK(B2897),"",IF(L2897="b",K2897,IF(L2897="a","")))</f>
        <v/>
      </c>
      <c r="N2897" s="35" t="n">
        <f aca="false">IF(ISBLANK(B2897),"",IF( ISBLANK(K2897), , IF( ISBLANK(O2897), 1,) ))</f>
        <v>0</v>
      </c>
      <c r="O2897" s="44"/>
      <c r="P2897" s="37" t="str">
        <f aca="false">IF(ISBLANK(O2897),"a","b")</f>
        <v>a</v>
      </c>
      <c r="Q2897" s="34" t="str">
        <f aca="false">IF(ISBLANK(B2897),"",IF(P2897="b",O2897,IF(P2897="a","")))</f>
        <v/>
      </c>
      <c r="R2897" s="35" t="n">
        <f aca="false">IF(ISBLANK(B2897),"",IF( ISBLANK(O2897), , 1))</f>
        <v>0</v>
      </c>
      <c r="S2897" s="38" t="str">
        <f aca="true">IF(ISBLANK(B2897),"",IF( ISBLANK(K2897), "" , IF( ISBLANK(O2897), (TODAY()-K2897)/365, (O2897-K2897)/365)) )</f>
        <v/>
      </c>
      <c r="T2897" s="38" t="str">
        <f aca="false">IF(ISBLANK(B2897),"",IF( ISBLANK(K2897), "" , IF( ISBLANK(O2897), ($Z$41-K2897)/365, (O2897-K2897)/365)) )</f>
        <v/>
      </c>
      <c r="U2897" s="38" t="str">
        <f aca="true">IF(ISBLANK(B2897),"",IF( ISBLANK(O2897), "", (TODAY()-O2897)/365))</f>
        <v/>
      </c>
      <c r="V2897" s="38" t="str">
        <f aca="false">IF(ISBLANK(B2897),"",IF( ISBLANK(O2897), "", ($Z$41-O2897)/365))</f>
        <v/>
      </c>
    </row>
    <row r="2898" customFormat="false" ht="15" hidden="false" customHeight="false" outlineLevel="0" collapsed="false">
      <c r="A2898" s="1" t="n">
        <v>2902</v>
      </c>
      <c r="B2898" s="28" t="n">
        <v>2095</v>
      </c>
      <c r="C2898" s="28"/>
      <c r="J2898" s="4"/>
      <c r="K2898" s="46"/>
      <c r="L2898" s="34" t="str">
        <f aca="false">IF(ISBLANK(K2898),"a","b")</f>
        <v>a</v>
      </c>
      <c r="M2898" s="34" t="str">
        <f aca="false">IF(ISBLANK(B2898),"",IF(L2898="b",K2898,IF(L2898="a","")))</f>
        <v/>
      </c>
      <c r="N2898" s="35" t="n">
        <f aca="false">IF(ISBLANK(B2898),"",IF( ISBLANK(K2898), , IF( ISBLANK(O2898), 1,) ))</f>
        <v>0</v>
      </c>
      <c r="O2898" s="44"/>
      <c r="P2898" s="37" t="str">
        <f aca="false">IF(ISBLANK(O2898),"a","b")</f>
        <v>a</v>
      </c>
      <c r="Q2898" s="34" t="str">
        <f aca="false">IF(ISBLANK(B2898),"",IF(P2898="b",O2898,IF(P2898="a","")))</f>
        <v/>
      </c>
      <c r="R2898" s="35" t="n">
        <f aca="false">IF(ISBLANK(B2898),"",IF( ISBLANK(O2898), , 1))</f>
        <v>0</v>
      </c>
      <c r="S2898" s="38" t="str">
        <f aca="true">IF(ISBLANK(B2898),"",IF( ISBLANK(K2898), "" , IF( ISBLANK(O2898), (TODAY()-K2898)/365, (O2898-K2898)/365)) )</f>
        <v/>
      </c>
      <c r="T2898" s="38" t="str">
        <f aca="false">IF(ISBLANK(B2898),"",IF( ISBLANK(K2898), "" , IF( ISBLANK(O2898), ($Z$41-K2898)/365, (O2898-K2898)/365)) )</f>
        <v/>
      </c>
      <c r="U2898" s="38" t="str">
        <f aca="true">IF(ISBLANK(B2898),"",IF( ISBLANK(O2898), "", (TODAY()-O2898)/365))</f>
        <v/>
      </c>
      <c r="V2898" s="38" t="str">
        <f aca="false">IF(ISBLANK(B2898),"",IF( ISBLANK(O2898), "", ($Z$41-O2898)/365))</f>
        <v/>
      </c>
    </row>
    <row r="2899" customFormat="false" ht="15" hidden="false" customHeight="false" outlineLevel="0" collapsed="false">
      <c r="A2899" s="1" t="n">
        <v>2903</v>
      </c>
      <c r="B2899" s="28" t="n">
        <v>2096</v>
      </c>
      <c r="C2899" s="28"/>
      <c r="J2899" s="4"/>
      <c r="K2899" s="46"/>
      <c r="L2899" s="34" t="str">
        <f aca="false">IF(ISBLANK(K2899),"a","b")</f>
        <v>a</v>
      </c>
      <c r="M2899" s="34" t="str">
        <f aca="false">IF(ISBLANK(B2899),"",IF(L2899="b",K2899,IF(L2899="a","")))</f>
        <v/>
      </c>
      <c r="N2899" s="35" t="n">
        <f aca="false">IF(ISBLANK(B2899),"",IF( ISBLANK(K2899), , IF( ISBLANK(O2899), 1,) ))</f>
        <v>0</v>
      </c>
      <c r="O2899" s="44"/>
      <c r="P2899" s="37" t="str">
        <f aca="false">IF(ISBLANK(O2899),"a","b")</f>
        <v>a</v>
      </c>
      <c r="Q2899" s="34" t="str">
        <f aca="false">IF(ISBLANK(B2899),"",IF(P2899="b",O2899,IF(P2899="a","")))</f>
        <v/>
      </c>
      <c r="R2899" s="35" t="n">
        <f aca="false">IF(ISBLANK(B2899),"",IF( ISBLANK(O2899), , 1))</f>
        <v>0</v>
      </c>
      <c r="S2899" s="38" t="str">
        <f aca="true">IF(ISBLANK(B2899),"",IF( ISBLANK(K2899), "" , IF( ISBLANK(O2899), (TODAY()-K2899)/365, (O2899-K2899)/365)) )</f>
        <v/>
      </c>
      <c r="T2899" s="38" t="str">
        <f aca="false">IF(ISBLANK(B2899),"",IF( ISBLANK(K2899), "" , IF( ISBLANK(O2899), ($Z$41-K2899)/365, (O2899-K2899)/365)) )</f>
        <v/>
      </c>
      <c r="U2899" s="38" t="str">
        <f aca="true">IF(ISBLANK(B2899),"",IF( ISBLANK(O2899), "", (TODAY()-O2899)/365))</f>
        <v/>
      </c>
      <c r="V2899" s="38" t="str">
        <f aca="false">IF(ISBLANK(B2899),"",IF( ISBLANK(O2899), "", ($Z$41-O2899)/365))</f>
        <v/>
      </c>
    </row>
    <row r="2900" customFormat="false" ht="15" hidden="false" customHeight="false" outlineLevel="0" collapsed="false">
      <c r="A2900" s="1" t="n">
        <v>2904</v>
      </c>
      <c r="B2900" s="28" t="n">
        <v>2097</v>
      </c>
      <c r="C2900" s="28"/>
      <c r="J2900" s="4"/>
      <c r="K2900" s="46"/>
      <c r="L2900" s="34" t="str">
        <f aca="false">IF(ISBLANK(K2900),"a","b")</f>
        <v>a</v>
      </c>
      <c r="M2900" s="34" t="str">
        <f aca="false">IF(ISBLANK(B2900),"",IF(L2900="b",K2900,IF(L2900="a","")))</f>
        <v/>
      </c>
      <c r="N2900" s="35" t="n">
        <f aca="false">IF(ISBLANK(B2900),"",IF( ISBLANK(K2900), , IF( ISBLANK(O2900), 1,) ))</f>
        <v>0</v>
      </c>
      <c r="O2900" s="44"/>
      <c r="P2900" s="37" t="str">
        <f aca="false">IF(ISBLANK(O2900),"a","b")</f>
        <v>a</v>
      </c>
      <c r="Q2900" s="34" t="str">
        <f aca="false">IF(ISBLANK(B2900),"",IF(P2900="b",O2900,IF(P2900="a","")))</f>
        <v/>
      </c>
      <c r="R2900" s="35" t="n">
        <f aca="false">IF(ISBLANK(B2900),"",IF( ISBLANK(O2900), , 1))</f>
        <v>0</v>
      </c>
      <c r="S2900" s="38" t="str">
        <f aca="true">IF(ISBLANK(B2900),"",IF( ISBLANK(K2900), "" , IF( ISBLANK(O2900), (TODAY()-K2900)/365, (O2900-K2900)/365)) )</f>
        <v/>
      </c>
      <c r="T2900" s="38" t="str">
        <f aca="false">IF(ISBLANK(B2900),"",IF( ISBLANK(K2900), "" , IF( ISBLANK(O2900), ($Z$41-K2900)/365, (O2900-K2900)/365)) )</f>
        <v/>
      </c>
      <c r="U2900" s="38" t="str">
        <f aca="true">IF(ISBLANK(B2900),"",IF( ISBLANK(O2900), "", (TODAY()-O2900)/365))</f>
        <v/>
      </c>
      <c r="V2900" s="38" t="str">
        <f aca="false">IF(ISBLANK(B2900),"",IF( ISBLANK(O2900), "", ($Z$41-O2900)/365))</f>
        <v/>
      </c>
    </row>
    <row r="2901" customFormat="false" ht="15" hidden="false" customHeight="false" outlineLevel="0" collapsed="false">
      <c r="A2901" s="1" t="n">
        <v>2905</v>
      </c>
      <c r="B2901" s="28" t="n">
        <v>2098</v>
      </c>
      <c r="C2901" s="28"/>
      <c r="J2901" s="4"/>
      <c r="K2901" s="46"/>
      <c r="L2901" s="34" t="str">
        <f aca="false">IF(ISBLANK(K2901),"a","b")</f>
        <v>a</v>
      </c>
      <c r="M2901" s="34" t="str">
        <f aca="false">IF(ISBLANK(B2901),"",IF(L2901="b",K2901,IF(L2901="a","")))</f>
        <v/>
      </c>
      <c r="N2901" s="35" t="n">
        <f aca="false">IF(ISBLANK(B2901),"",IF( ISBLANK(K2901), , IF( ISBLANK(O2901), 1,) ))</f>
        <v>0</v>
      </c>
      <c r="O2901" s="44"/>
      <c r="P2901" s="37" t="str">
        <f aca="false">IF(ISBLANK(O2901),"a","b")</f>
        <v>a</v>
      </c>
      <c r="Q2901" s="34" t="str">
        <f aca="false">IF(ISBLANK(B2901),"",IF(P2901="b",O2901,IF(P2901="a","")))</f>
        <v/>
      </c>
      <c r="R2901" s="35" t="n">
        <f aca="false">IF(ISBLANK(B2901),"",IF( ISBLANK(O2901), , 1))</f>
        <v>0</v>
      </c>
      <c r="S2901" s="38" t="str">
        <f aca="true">IF(ISBLANK(B2901),"",IF( ISBLANK(K2901), "" , IF( ISBLANK(O2901), (TODAY()-K2901)/365, (O2901-K2901)/365)) )</f>
        <v/>
      </c>
      <c r="T2901" s="38" t="str">
        <f aca="false">IF(ISBLANK(B2901),"",IF( ISBLANK(K2901), "" , IF( ISBLANK(O2901), ($Z$41-K2901)/365, (O2901-K2901)/365)) )</f>
        <v/>
      </c>
      <c r="U2901" s="38" t="str">
        <f aca="true">IF(ISBLANK(B2901),"",IF( ISBLANK(O2901), "", (TODAY()-O2901)/365))</f>
        <v/>
      </c>
      <c r="V2901" s="38" t="str">
        <f aca="false">IF(ISBLANK(B2901),"",IF( ISBLANK(O2901), "", ($Z$41-O2901)/365))</f>
        <v/>
      </c>
    </row>
    <row r="2902" customFormat="false" ht="15" hidden="false" customHeight="false" outlineLevel="0" collapsed="false">
      <c r="A2902" s="1" t="n">
        <v>2906</v>
      </c>
      <c r="B2902" s="28" t="n">
        <v>2099</v>
      </c>
      <c r="C2902" s="28"/>
      <c r="J2902" s="4"/>
      <c r="K2902" s="46"/>
      <c r="L2902" s="34" t="str">
        <f aca="false">IF(ISBLANK(K2902),"a","b")</f>
        <v>a</v>
      </c>
      <c r="M2902" s="34" t="str">
        <f aca="false">IF(ISBLANK(B2902),"",IF(L2902="b",K2902,IF(L2902="a","")))</f>
        <v/>
      </c>
      <c r="N2902" s="35" t="n">
        <f aca="false">IF(ISBLANK(B2902),"",IF( ISBLANK(K2902), , IF( ISBLANK(O2902), 1,) ))</f>
        <v>0</v>
      </c>
      <c r="O2902" s="44"/>
      <c r="P2902" s="37" t="str">
        <f aca="false">IF(ISBLANK(O2902),"a","b")</f>
        <v>a</v>
      </c>
      <c r="Q2902" s="34" t="str">
        <f aca="false">IF(ISBLANK(B2902),"",IF(P2902="b",O2902,IF(P2902="a","")))</f>
        <v/>
      </c>
      <c r="R2902" s="35" t="n">
        <f aca="false">IF(ISBLANK(B2902),"",IF( ISBLANK(O2902), , 1))</f>
        <v>0</v>
      </c>
      <c r="S2902" s="38" t="str">
        <f aca="true">IF(ISBLANK(B2902),"",IF( ISBLANK(K2902), "" , IF( ISBLANK(O2902), (TODAY()-K2902)/365, (O2902-K2902)/365)) )</f>
        <v/>
      </c>
      <c r="T2902" s="38" t="str">
        <f aca="false">IF(ISBLANK(B2902),"",IF( ISBLANK(K2902), "" , IF( ISBLANK(O2902), ($Z$41-K2902)/365, (O2902-K2902)/365)) )</f>
        <v/>
      </c>
      <c r="U2902" s="38" t="str">
        <f aca="true">IF(ISBLANK(B2902),"",IF( ISBLANK(O2902), "", (TODAY()-O2902)/365))</f>
        <v/>
      </c>
      <c r="V2902" s="38" t="str">
        <f aca="false">IF(ISBLANK(B2902),"",IF( ISBLANK(O2902), "", ($Z$41-O2902)/365))</f>
        <v/>
      </c>
    </row>
    <row r="2903" customFormat="false" ht="15" hidden="false" customHeight="false" outlineLevel="0" collapsed="false">
      <c r="A2903" s="1" t="n">
        <v>2907</v>
      </c>
      <c r="B2903" s="28" t="n">
        <v>2100</v>
      </c>
      <c r="C2903" s="28"/>
      <c r="J2903" s="4"/>
      <c r="K2903" s="46"/>
      <c r="L2903" s="34" t="str">
        <f aca="false">IF(ISBLANK(K2903),"a","b")</f>
        <v>a</v>
      </c>
      <c r="M2903" s="34" t="str">
        <f aca="false">IF(ISBLANK(B2903),"",IF(L2903="b",K2903,IF(L2903="a","")))</f>
        <v/>
      </c>
      <c r="N2903" s="35" t="n">
        <f aca="false">IF(ISBLANK(B2903),"",IF( ISBLANK(K2903), , IF( ISBLANK(O2903), 1,) ))</f>
        <v>0</v>
      </c>
      <c r="O2903" s="44"/>
      <c r="P2903" s="37" t="str">
        <f aca="false">IF(ISBLANK(O2903),"a","b")</f>
        <v>a</v>
      </c>
      <c r="Q2903" s="34" t="str">
        <f aca="false">IF(ISBLANK(B2903),"",IF(P2903="b",O2903,IF(P2903="a","")))</f>
        <v/>
      </c>
      <c r="R2903" s="35" t="n">
        <f aca="false">IF(ISBLANK(B2903),"",IF( ISBLANK(O2903), , 1))</f>
        <v>0</v>
      </c>
      <c r="S2903" s="38" t="str">
        <f aca="true">IF(ISBLANK(B2903),"",IF( ISBLANK(K2903), "" , IF( ISBLANK(O2903), (TODAY()-K2903)/365, (O2903-K2903)/365)) )</f>
        <v/>
      </c>
      <c r="T2903" s="38" t="str">
        <f aca="false">IF(ISBLANK(B2903),"",IF( ISBLANK(K2903), "" , IF( ISBLANK(O2903), ($Z$41-K2903)/365, (O2903-K2903)/365)) )</f>
        <v/>
      </c>
      <c r="U2903" s="38" t="str">
        <f aca="true">IF(ISBLANK(B2903),"",IF( ISBLANK(O2903), "", (TODAY()-O2903)/365))</f>
        <v/>
      </c>
      <c r="V2903" s="38" t="str">
        <f aca="false">IF(ISBLANK(B2903),"",IF( ISBLANK(O2903), "", ($Z$41-O2903)/365))</f>
        <v/>
      </c>
    </row>
    <row r="2904" customFormat="false" ht="15" hidden="false" customHeight="false" outlineLevel="0" collapsed="false">
      <c r="A2904" s="1" t="n">
        <v>2908</v>
      </c>
      <c r="B2904" s="28" t="n">
        <v>2101</v>
      </c>
      <c r="C2904" s="28"/>
      <c r="J2904" s="4"/>
      <c r="K2904" s="46"/>
      <c r="L2904" s="34" t="str">
        <f aca="false">IF(ISBLANK(K2904),"a","b")</f>
        <v>a</v>
      </c>
      <c r="M2904" s="34" t="str">
        <f aca="false">IF(ISBLANK(B2904),"",IF(L2904="b",K2904,IF(L2904="a","")))</f>
        <v/>
      </c>
      <c r="N2904" s="35" t="n">
        <f aca="false">IF(ISBLANK(B2904),"",IF( ISBLANK(K2904), , IF( ISBLANK(O2904), 1,) ))</f>
        <v>0</v>
      </c>
      <c r="O2904" s="44"/>
      <c r="P2904" s="37" t="str">
        <f aca="false">IF(ISBLANK(O2904),"a","b")</f>
        <v>a</v>
      </c>
      <c r="Q2904" s="34" t="str">
        <f aca="false">IF(ISBLANK(B2904),"",IF(P2904="b",O2904,IF(P2904="a","")))</f>
        <v/>
      </c>
      <c r="R2904" s="35" t="n">
        <f aca="false">IF(ISBLANK(B2904),"",IF( ISBLANK(O2904), , 1))</f>
        <v>0</v>
      </c>
      <c r="S2904" s="38" t="str">
        <f aca="true">IF(ISBLANK(B2904),"",IF( ISBLANK(K2904), "" , IF( ISBLANK(O2904), (TODAY()-K2904)/365, (O2904-K2904)/365)) )</f>
        <v/>
      </c>
      <c r="T2904" s="38" t="str">
        <f aca="false">IF(ISBLANK(B2904),"",IF( ISBLANK(K2904), "" , IF( ISBLANK(O2904), ($Z$41-K2904)/365, (O2904-K2904)/365)) )</f>
        <v/>
      </c>
      <c r="U2904" s="38" t="str">
        <f aca="true">IF(ISBLANK(B2904),"",IF( ISBLANK(O2904), "", (TODAY()-O2904)/365))</f>
        <v/>
      </c>
      <c r="V2904" s="38" t="str">
        <f aca="false">IF(ISBLANK(B2904),"",IF( ISBLANK(O2904), "", ($Z$41-O2904)/365))</f>
        <v/>
      </c>
    </row>
    <row r="2905" customFormat="false" ht="15" hidden="false" customHeight="false" outlineLevel="0" collapsed="false">
      <c r="A2905" s="1" t="n">
        <v>2909</v>
      </c>
      <c r="B2905" s="28" t="n">
        <v>2102</v>
      </c>
      <c r="C2905" s="28"/>
      <c r="J2905" s="4"/>
      <c r="K2905" s="46"/>
      <c r="L2905" s="34" t="str">
        <f aca="false">IF(ISBLANK(K2905),"a","b")</f>
        <v>a</v>
      </c>
      <c r="M2905" s="34" t="str">
        <f aca="false">IF(ISBLANK(B2905),"",IF(L2905="b",K2905,IF(L2905="a","")))</f>
        <v/>
      </c>
      <c r="N2905" s="35" t="n">
        <f aca="false">IF(ISBLANK(B2905),"",IF( ISBLANK(K2905), , IF( ISBLANK(O2905), 1,) ))</f>
        <v>0</v>
      </c>
      <c r="O2905" s="44"/>
      <c r="P2905" s="37" t="str">
        <f aca="false">IF(ISBLANK(O2905),"a","b")</f>
        <v>a</v>
      </c>
      <c r="Q2905" s="34" t="str">
        <f aca="false">IF(ISBLANK(B2905),"",IF(P2905="b",O2905,IF(P2905="a","")))</f>
        <v/>
      </c>
      <c r="R2905" s="35" t="n">
        <f aca="false">IF(ISBLANK(B2905),"",IF( ISBLANK(O2905), , 1))</f>
        <v>0</v>
      </c>
      <c r="S2905" s="38" t="str">
        <f aca="true">IF(ISBLANK(B2905),"",IF( ISBLANK(K2905), "" , IF( ISBLANK(O2905), (TODAY()-K2905)/365, (O2905-K2905)/365)) )</f>
        <v/>
      </c>
      <c r="T2905" s="38" t="str">
        <f aca="false">IF(ISBLANK(B2905),"",IF( ISBLANK(K2905), "" , IF( ISBLANK(O2905), ($Z$41-K2905)/365, (O2905-K2905)/365)) )</f>
        <v/>
      </c>
      <c r="U2905" s="38" t="str">
        <f aca="true">IF(ISBLANK(B2905),"",IF( ISBLANK(O2905), "", (TODAY()-O2905)/365))</f>
        <v/>
      </c>
      <c r="V2905" s="38" t="str">
        <f aca="false">IF(ISBLANK(B2905),"",IF( ISBLANK(O2905), "", ($Z$41-O2905)/365))</f>
        <v/>
      </c>
    </row>
    <row r="2906" customFormat="false" ht="15" hidden="false" customHeight="false" outlineLevel="0" collapsed="false">
      <c r="A2906" s="1" t="n">
        <v>2910</v>
      </c>
      <c r="B2906" s="28" t="n">
        <v>2103</v>
      </c>
      <c r="C2906" s="28"/>
      <c r="J2906" s="4"/>
      <c r="K2906" s="46"/>
      <c r="L2906" s="34" t="str">
        <f aca="false">IF(ISBLANK(K2906),"a","b")</f>
        <v>a</v>
      </c>
      <c r="M2906" s="34" t="str">
        <f aca="false">IF(ISBLANK(B2906),"",IF(L2906="b",K2906,IF(L2906="a","")))</f>
        <v/>
      </c>
      <c r="N2906" s="35" t="n">
        <f aca="false">IF(ISBLANK(B2906),"",IF( ISBLANK(K2906), , IF( ISBLANK(O2906), 1,) ))</f>
        <v>0</v>
      </c>
      <c r="O2906" s="44"/>
      <c r="P2906" s="37" t="str">
        <f aca="false">IF(ISBLANK(O2906),"a","b")</f>
        <v>a</v>
      </c>
      <c r="Q2906" s="34" t="str">
        <f aca="false">IF(ISBLANK(B2906),"",IF(P2906="b",O2906,IF(P2906="a","")))</f>
        <v/>
      </c>
      <c r="R2906" s="35" t="n">
        <f aca="false">IF(ISBLANK(B2906),"",IF( ISBLANK(O2906), , 1))</f>
        <v>0</v>
      </c>
      <c r="S2906" s="38" t="str">
        <f aca="true">IF(ISBLANK(B2906),"",IF( ISBLANK(K2906), "" , IF( ISBLANK(O2906), (TODAY()-K2906)/365, (O2906-K2906)/365)) )</f>
        <v/>
      </c>
      <c r="T2906" s="38" t="str">
        <f aca="false">IF(ISBLANK(B2906),"",IF( ISBLANK(K2906), "" , IF( ISBLANK(O2906), ($Z$41-K2906)/365, (O2906-K2906)/365)) )</f>
        <v/>
      </c>
      <c r="U2906" s="38" t="str">
        <f aca="true">IF(ISBLANK(B2906),"",IF( ISBLANK(O2906), "", (TODAY()-O2906)/365))</f>
        <v/>
      </c>
      <c r="V2906" s="38" t="str">
        <f aca="false">IF(ISBLANK(B2906),"",IF( ISBLANK(O2906), "", ($Z$41-O2906)/365))</f>
        <v/>
      </c>
    </row>
    <row r="2907" customFormat="false" ht="15" hidden="false" customHeight="false" outlineLevel="0" collapsed="false">
      <c r="A2907" s="1" t="n">
        <v>2911</v>
      </c>
      <c r="B2907" s="28" t="n">
        <v>2104</v>
      </c>
      <c r="C2907" s="28"/>
      <c r="J2907" s="4"/>
      <c r="K2907" s="46"/>
      <c r="L2907" s="34" t="str">
        <f aca="false">IF(ISBLANK(K2907),"a","b")</f>
        <v>a</v>
      </c>
      <c r="M2907" s="34" t="str">
        <f aca="false">IF(ISBLANK(B2907),"",IF(L2907="b",K2907,IF(L2907="a","")))</f>
        <v/>
      </c>
      <c r="N2907" s="35" t="n">
        <f aca="false">IF(ISBLANK(B2907),"",IF( ISBLANK(K2907), , IF( ISBLANK(O2907), 1,) ))</f>
        <v>0</v>
      </c>
      <c r="O2907" s="44"/>
      <c r="P2907" s="37" t="str">
        <f aca="false">IF(ISBLANK(O2907),"a","b")</f>
        <v>a</v>
      </c>
      <c r="Q2907" s="34" t="str">
        <f aca="false">IF(ISBLANK(B2907),"",IF(P2907="b",O2907,IF(P2907="a","")))</f>
        <v/>
      </c>
      <c r="R2907" s="35" t="n">
        <f aca="false">IF(ISBLANK(B2907),"",IF( ISBLANK(O2907), , 1))</f>
        <v>0</v>
      </c>
      <c r="S2907" s="38" t="str">
        <f aca="true">IF(ISBLANK(B2907),"",IF( ISBLANK(K2907), "" , IF( ISBLANK(O2907), (TODAY()-K2907)/365, (O2907-K2907)/365)) )</f>
        <v/>
      </c>
      <c r="T2907" s="38" t="str">
        <f aca="false">IF(ISBLANK(B2907),"",IF( ISBLANK(K2907), "" , IF( ISBLANK(O2907), ($Z$41-K2907)/365, (O2907-K2907)/365)) )</f>
        <v/>
      </c>
      <c r="U2907" s="38" t="str">
        <f aca="true">IF(ISBLANK(B2907),"",IF( ISBLANK(O2907), "", (TODAY()-O2907)/365))</f>
        <v/>
      </c>
      <c r="V2907" s="38" t="str">
        <f aca="false">IF(ISBLANK(B2907),"",IF( ISBLANK(O2907), "", ($Z$41-O2907)/365))</f>
        <v/>
      </c>
    </row>
    <row r="2908" customFormat="false" ht="15" hidden="false" customHeight="false" outlineLevel="0" collapsed="false">
      <c r="A2908" s="1" t="n">
        <v>2912</v>
      </c>
      <c r="B2908" s="28" t="n">
        <v>2105</v>
      </c>
      <c r="C2908" s="28"/>
      <c r="J2908" s="4"/>
      <c r="K2908" s="46"/>
      <c r="L2908" s="34" t="str">
        <f aca="false">IF(ISBLANK(K2908),"a","b")</f>
        <v>a</v>
      </c>
      <c r="M2908" s="34" t="str">
        <f aca="false">IF(ISBLANK(B2908),"",IF(L2908="b",K2908,IF(L2908="a","")))</f>
        <v/>
      </c>
      <c r="N2908" s="35" t="n">
        <f aca="false">IF(ISBLANK(B2908),"",IF( ISBLANK(K2908), , IF( ISBLANK(O2908), 1,) ))</f>
        <v>0</v>
      </c>
      <c r="O2908" s="44"/>
      <c r="P2908" s="37" t="str">
        <f aca="false">IF(ISBLANK(O2908),"a","b")</f>
        <v>a</v>
      </c>
      <c r="Q2908" s="34" t="str">
        <f aca="false">IF(ISBLANK(B2908),"",IF(P2908="b",O2908,IF(P2908="a","")))</f>
        <v/>
      </c>
      <c r="R2908" s="35" t="n">
        <f aca="false">IF(ISBLANK(B2908),"",IF( ISBLANK(O2908), , 1))</f>
        <v>0</v>
      </c>
      <c r="S2908" s="38" t="str">
        <f aca="true">IF(ISBLANK(B2908),"",IF( ISBLANK(K2908), "" , IF( ISBLANK(O2908), (TODAY()-K2908)/365, (O2908-K2908)/365)) )</f>
        <v/>
      </c>
      <c r="T2908" s="38" t="str">
        <f aca="false">IF(ISBLANK(B2908),"",IF( ISBLANK(K2908), "" , IF( ISBLANK(O2908), ($Z$41-K2908)/365, (O2908-K2908)/365)) )</f>
        <v/>
      </c>
      <c r="U2908" s="38" t="str">
        <f aca="true">IF(ISBLANK(B2908),"",IF( ISBLANK(O2908), "", (TODAY()-O2908)/365))</f>
        <v/>
      </c>
      <c r="V2908" s="38" t="str">
        <f aca="false">IF(ISBLANK(B2908),"",IF( ISBLANK(O2908), "", ($Z$41-O2908)/365))</f>
        <v/>
      </c>
    </row>
    <row r="2909" customFormat="false" ht="15" hidden="false" customHeight="false" outlineLevel="0" collapsed="false">
      <c r="A2909" s="1" t="n">
        <v>2913</v>
      </c>
      <c r="B2909" s="28" t="n">
        <v>2106</v>
      </c>
      <c r="C2909" s="28"/>
      <c r="J2909" s="4"/>
      <c r="K2909" s="46"/>
      <c r="L2909" s="34" t="str">
        <f aca="false">IF(ISBLANK(K2909),"a","b")</f>
        <v>a</v>
      </c>
      <c r="M2909" s="34" t="str">
        <f aca="false">IF(ISBLANK(B2909),"",IF(L2909="b",K2909,IF(L2909="a","")))</f>
        <v/>
      </c>
      <c r="N2909" s="35" t="n">
        <f aca="false">IF(ISBLANK(B2909),"",IF( ISBLANK(K2909), , IF( ISBLANK(O2909), 1,) ))</f>
        <v>0</v>
      </c>
      <c r="O2909" s="44"/>
      <c r="P2909" s="37" t="str">
        <f aca="false">IF(ISBLANK(O2909),"a","b")</f>
        <v>a</v>
      </c>
      <c r="Q2909" s="34" t="str">
        <f aca="false">IF(ISBLANK(B2909),"",IF(P2909="b",O2909,IF(P2909="a","")))</f>
        <v/>
      </c>
      <c r="R2909" s="35" t="n">
        <f aca="false">IF(ISBLANK(B2909),"",IF( ISBLANK(O2909), , 1))</f>
        <v>0</v>
      </c>
      <c r="S2909" s="38" t="str">
        <f aca="true">IF(ISBLANK(B2909),"",IF( ISBLANK(K2909), "" , IF( ISBLANK(O2909), (TODAY()-K2909)/365, (O2909-K2909)/365)) )</f>
        <v/>
      </c>
      <c r="T2909" s="38" t="str">
        <f aca="false">IF(ISBLANK(B2909),"",IF( ISBLANK(K2909), "" , IF( ISBLANK(O2909), ($Z$41-K2909)/365, (O2909-K2909)/365)) )</f>
        <v/>
      </c>
      <c r="U2909" s="38" t="str">
        <f aca="true">IF(ISBLANK(B2909),"",IF( ISBLANK(O2909), "", (TODAY()-O2909)/365))</f>
        <v/>
      </c>
      <c r="V2909" s="38" t="str">
        <f aca="false">IF(ISBLANK(B2909),"",IF( ISBLANK(O2909), "", ($Z$41-O2909)/365))</f>
        <v/>
      </c>
    </row>
    <row r="2910" customFormat="false" ht="15" hidden="false" customHeight="false" outlineLevel="0" collapsed="false">
      <c r="A2910" s="1" t="n">
        <v>2914</v>
      </c>
      <c r="B2910" s="28" t="n">
        <v>2107</v>
      </c>
      <c r="C2910" s="28"/>
      <c r="J2910" s="4"/>
      <c r="K2910" s="46"/>
      <c r="L2910" s="34" t="str">
        <f aca="false">IF(ISBLANK(K2910),"a","b")</f>
        <v>a</v>
      </c>
      <c r="M2910" s="34" t="str">
        <f aca="false">IF(ISBLANK(B2910),"",IF(L2910="b",K2910,IF(L2910="a","")))</f>
        <v/>
      </c>
      <c r="N2910" s="35" t="n">
        <f aca="false">IF(ISBLANK(B2910),"",IF( ISBLANK(K2910), , IF( ISBLANK(O2910), 1,) ))</f>
        <v>0</v>
      </c>
      <c r="O2910" s="44"/>
      <c r="P2910" s="37" t="str">
        <f aca="false">IF(ISBLANK(O2910),"a","b")</f>
        <v>a</v>
      </c>
      <c r="Q2910" s="34" t="str">
        <f aca="false">IF(ISBLANK(B2910),"",IF(P2910="b",O2910,IF(P2910="a","")))</f>
        <v/>
      </c>
      <c r="R2910" s="35" t="n">
        <f aca="false">IF(ISBLANK(B2910),"",IF( ISBLANK(O2910), , 1))</f>
        <v>0</v>
      </c>
      <c r="S2910" s="38" t="str">
        <f aca="true">IF(ISBLANK(B2910),"",IF( ISBLANK(K2910), "" , IF( ISBLANK(O2910), (TODAY()-K2910)/365, (O2910-K2910)/365)) )</f>
        <v/>
      </c>
      <c r="T2910" s="38" t="str">
        <f aca="false">IF(ISBLANK(B2910),"",IF( ISBLANK(K2910), "" , IF( ISBLANK(O2910), ($Z$41-K2910)/365, (O2910-K2910)/365)) )</f>
        <v/>
      </c>
      <c r="U2910" s="38" t="str">
        <f aca="true">IF(ISBLANK(B2910),"",IF( ISBLANK(O2910), "", (TODAY()-O2910)/365))</f>
        <v/>
      </c>
      <c r="V2910" s="38" t="str">
        <f aca="false">IF(ISBLANK(B2910),"",IF( ISBLANK(O2910), "", ($Z$41-O2910)/365))</f>
        <v/>
      </c>
    </row>
    <row r="2911" customFormat="false" ht="15" hidden="false" customHeight="false" outlineLevel="0" collapsed="false">
      <c r="A2911" s="1" t="n">
        <v>2915</v>
      </c>
      <c r="B2911" s="28" t="n">
        <v>2108</v>
      </c>
      <c r="C2911" s="28"/>
      <c r="J2911" s="4"/>
      <c r="K2911" s="46"/>
      <c r="L2911" s="34" t="str">
        <f aca="false">IF(ISBLANK(K2911),"a","b")</f>
        <v>a</v>
      </c>
      <c r="M2911" s="34" t="str">
        <f aca="false">IF(ISBLANK(B2911),"",IF(L2911="b",K2911,IF(L2911="a","")))</f>
        <v/>
      </c>
      <c r="N2911" s="35" t="n">
        <f aca="false">IF(ISBLANK(B2911),"",IF( ISBLANK(K2911), , IF( ISBLANK(O2911), 1,) ))</f>
        <v>0</v>
      </c>
      <c r="O2911" s="44"/>
      <c r="P2911" s="37" t="str">
        <f aca="false">IF(ISBLANK(O2911),"a","b")</f>
        <v>a</v>
      </c>
      <c r="Q2911" s="34" t="str">
        <f aca="false">IF(ISBLANK(B2911),"",IF(P2911="b",O2911,IF(P2911="a","")))</f>
        <v/>
      </c>
      <c r="R2911" s="35" t="n">
        <f aca="false">IF(ISBLANK(B2911),"",IF( ISBLANK(O2911), , 1))</f>
        <v>0</v>
      </c>
      <c r="S2911" s="38" t="str">
        <f aca="true">IF(ISBLANK(B2911),"",IF( ISBLANK(K2911), "" , IF( ISBLANK(O2911), (TODAY()-K2911)/365, (O2911-K2911)/365)) )</f>
        <v/>
      </c>
      <c r="T2911" s="38" t="str">
        <f aca="false">IF(ISBLANK(B2911),"",IF( ISBLANK(K2911), "" , IF( ISBLANK(O2911), ($Z$41-K2911)/365, (O2911-K2911)/365)) )</f>
        <v/>
      </c>
      <c r="U2911" s="38" t="str">
        <f aca="true">IF(ISBLANK(B2911),"",IF( ISBLANK(O2911), "", (TODAY()-O2911)/365))</f>
        <v/>
      </c>
      <c r="V2911" s="38" t="str">
        <f aca="false">IF(ISBLANK(B2911),"",IF( ISBLANK(O2911), "", ($Z$41-O2911)/365))</f>
        <v/>
      </c>
    </row>
    <row r="2912" customFormat="false" ht="15" hidden="false" customHeight="false" outlineLevel="0" collapsed="false">
      <c r="A2912" s="1" t="n">
        <v>2916</v>
      </c>
      <c r="B2912" s="28" t="n">
        <v>2109</v>
      </c>
      <c r="C2912" s="28"/>
      <c r="J2912" s="4"/>
      <c r="K2912" s="46"/>
      <c r="L2912" s="34" t="str">
        <f aca="false">IF(ISBLANK(K2912),"a","b")</f>
        <v>a</v>
      </c>
      <c r="M2912" s="34" t="str">
        <f aca="false">IF(ISBLANK(B2912),"",IF(L2912="b",K2912,IF(L2912="a","")))</f>
        <v/>
      </c>
      <c r="N2912" s="35" t="n">
        <f aca="false">IF(ISBLANK(B2912),"",IF( ISBLANK(K2912), , IF( ISBLANK(O2912), 1,) ))</f>
        <v>0</v>
      </c>
      <c r="O2912" s="44"/>
      <c r="P2912" s="37" t="str">
        <f aca="false">IF(ISBLANK(O2912),"a","b")</f>
        <v>a</v>
      </c>
      <c r="Q2912" s="34" t="str">
        <f aca="false">IF(ISBLANK(B2912),"",IF(P2912="b",O2912,IF(P2912="a","")))</f>
        <v/>
      </c>
      <c r="R2912" s="35" t="n">
        <f aca="false">IF(ISBLANK(B2912),"",IF( ISBLANK(O2912), , 1))</f>
        <v>0</v>
      </c>
      <c r="S2912" s="38" t="str">
        <f aca="true">IF(ISBLANK(B2912),"",IF( ISBLANK(K2912), "" , IF( ISBLANK(O2912), (TODAY()-K2912)/365, (O2912-K2912)/365)) )</f>
        <v/>
      </c>
      <c r="T2912" s="38" t="str">
        <f aca="false">IF(ISBLANK(B2912),"",IF( ISBLANK(K2912), "" , IF( ISBLANK(O2912), ($Z$41-K2912)/365, (O2912-K2912)/365)) )</f>
        <v/>
      </c>
      <c r="U2912" s="38" t="str">
        <f aca="true">IF(ISBLANK(B2912),"",IF( ISBLANK(O2912), "", (TODAY()-O2912)/365))</f>
        <v/>
      </c>
      <c r="V2912" s="38" t="str">
        <f aca="false">IF(ISBLANK(B2912),"",IF( ISBLANK(O2912), "", ($Z$41-O2912)/365))</f>
        <v/>
      </c>
    </row>
    <row r="2913" customFormat="false" ht="15" hidden="false" customHeight="false" outlineLevel="0" collapsed="false">
      <c r="A2913" s="1" t="n">
        <v>2917</v>
      </c>
      <c r="B2913" s="28" t="n">
        <v>2110</v>
      </c>
      <c r="C2913" s="28"/>
      <c r="J2913" s="4"/>
      <c r="K2913" s="46"/>
      <c r="L2913" s="34" t="str">
        <f aca="false">IF(ISBLANK(K2913),"a","b")</f>
        <v>a</v>
      </c>
      <c r="M2913" s="34" t="str">
        <f aca="false">IF(ISBLANK(B2913),"",IF(L2913="b",K2913,IF(L2913="a","")))</f>
        <v/>
      </c>
      <c r="N2913" s="35" t="n">
        <f aca="false">IF(ISBLANK(B2913),"",IF( ISBLANK(K2913), , IF( ISBLANK(O2913), 1,) ))</f>
        <v>0</v>
      </c>
      <c r="O2913" s="44"/>
      <c r="P2913" s="37" t="str">
        <f aca="false">IF(ISBLANK(O2913),"a","b")</f>
        <v>a</v>
      </c>
      <c r="Q2913" s="34" t="str">
        <f aca="false">IF(ISBLANK(B2913),"",IF(P2913="b",O2913,IF(P2913="a","")))</f>
        <v/>
      </c>
      <c r="R2913" s="35" t="n">
        <f aca="false">IF(ISBLANK(B2913),"",IF( ISBLANK(O2913), , 1))</f>
        <v>0</v>
      </c>
      <c r="S2913" s="38" t="str">
        <f aca="true">IF(ISBLANK(B2913),"",IF( ISBLANK(K2913), "" , IF( ISBLANK(O2913), (TODAY()-K2913)/365, (O2913-K2913)/365)) )</f>
        <v/>
      </c>
      <c r="T2913" s="38" t="str">
        <f aca="false">IF(ISBLANK(B2913),"",IF( ISBLANK(K2913), "" , IF( ISBLANK(O2913), ($Z$41-K2913)/365, (O2913-K2913)/365)) )</f>
        <v/>
      </c>
      <c r="U2913" s="38" t="str">
        <f aca="true">IF(ISBLANK(B2913),"",IF( ISBLANK(O2913), "", (TODAY()-O2913)/365))</f>
        <v/>
      </c>
      <c r="V2913" s="38" t="str">
        <f aca="false">IF(ISBLANK(B2913),"",IF( ISBLANK(O2913), "", ($Z$41-O2913)/365))</f>
        <v/>
      </c>
    </row>
    <row r="2914" customFormat="false" ht="15" hidden="false" customHeight="false" outlineLevel="0" collapsed="false">
      <c r="A2914" s="1" t="n">
        <v>2918</v>
      </c>
      <c r="B2914" s="28" t="n">
        <v>2111</v>
      </c>
      <c r="C2914" s="28"/>
      <c r="J2914" s="4"/>
      <c r="K2914" s="46"/>
      <c r="L2914" s="34" t="str">
        <f aca="false">IF(ISBLANK(K2914),"a","b")</f>
        <v>a</v>
      </c>
      <c r="M2914" s="34" t="str">
        <f aca="false">IF(ISBLANK(B2914),"",IF(L2914="b",K2914,IF(L2914="a","")))</f>
        <v/>
      </c>
      <c r="N2914" s="35" t="n">
        <f aca="false">IF(ISBLANK(B2914),"",IF( ISBLANK(K2914), , IF( ISBLANK(O2914), 1,) ))</f>
        <v>0</v>
      </c>
      <c r="O2914" s="44"/>
      <c r="P2914" s="37" t="str">
        <f aca="false">IF(ISBLANK(O2914),"a","b")</f>
        <v>a</v>
      </c>
      <c r="Q2914" s="34" t="str">
        <f aca="false">IF(ISBLANK(B2914),"",IF(P2914="b",O2914,IF(P2914="a","")))</f>
        <v/>
      </c>
      <c r="R2914" s="35" t="n">
        <f aca="false">IF(ISBLANK(B2914),"",IF( ISBLANK(O2914), , 1))</f>
        <v>0</v>
      </c>
      <c r="S2914" s="38" t="str">
        <f aca="true">IF(ISBLANK(B2914),"",IF( ISBLANK(K2914), "" , IF( ISBLANK(O2914), (TODAY()-K2914)/365, (O2914-K2914)/365)) )</f>
        <v/>
      </c>
      <c r="T2914" s="38" t="str">
        <f aca="false">IF(ISBLANK(B2914),"",IF( ISBLANK(K2914), "" , IF( ISBLANK(O2914), ($Z$41-K2914)/365, (O2914-K2914)/365)) )</f>
        <v/>
      </c>
      <c r="U2914" s="38" t="str">
        <f aca="true">IF(ISBLANK(B2914),"",IF( ISBLANK(O2914), "", (TODAY()-O2914)/365))</f>
        <v/>
      </c>
      <c r="V2914" s="38" t="str">
        <f aca="false">IF(ISBLANK(B2914),"",IF( ISBLANK(O2914), "", ($Z$41-O2914)/365))</f>
        <v/>
      </c>
    </row>
    <row r="2915" customFormat="false" ht="15" hidden="false" customHeight="false" outlineLevel="0" collapsed="false">
      <c r="A2915" s="1" t="n">
        <v>2919</v>
      </c>
      <c r="B2915" s="28" t="n">
        <v>2112</v>
      </c>
      <c r="C2915" s="28"/>
      <c r="J2915" s="4"/>
      <c r="K2915" s="46"/>
      <c r="L2915" s="34" t="str">
        <f aca="false">IF(ISBLANK(K2915),"a","b")</f>
        <v>a</v>
      </c>
      <c r="M2915" s="34" t="str">
        <f aca="false">IF(ISBLANK(B2915),"",IF(L2915="b",K2915,IF(L2915="a","")))</f>
        <v/>
      </c>
      <c r="N2915" s="35" t="n">
        <f aca="false">IF(ISBLANK(B2915),"",IF( ISBLANK(K2915), , IF( ISBLANK(O2915), 1,) ))</f>
        <v>0</v>
      </c>
      <c r="O2915" s="44"/>
      <c r="P2915" s="37" t="str">
        <f aca="false">IF(ISBLANK(O2915),"a","b")</f>
        <v>a</v>
      </c>
      <c r="Q2915" s="34" t="str">
        <f aca="false">IF(ISBLANK(B2915),"",IF(P2915="b",O2915,IF(P2915="a","")))</f>
        <v/>
      </c>
      <c r="R2915" s="35" t="n">
        <f aca="false">IF(ISBLANK(B2915),"",IF( ISBLANK(O2915), , 1))</f>
        <v>0</v>
      </c>
      <c r="S2915" s="38" t="str">
        <f aca="true">IF(ISBLANK(B2915),"",IF( ISBLANK(K2915), "" , IF( ISBLANK(O2915), (TODAY()-K2915)/365, (O2915-K2915)/365)) )</f>
        <v/>
      </c>
      <c r="T2915" s="38" t="str">
        <f aca="false">IF(ISBLANK(B2915),"",IF( ISBLANK(K2915), "" , IF( ISBLANK(O2915), ($Z$41-K2915)/365, (O2915-K2915)/365)) )</f>
        <v/>
      </c>
      <c r="U2915" s="38" t="str">
        <f aca="true">IF(ISBLANK(B2915),"",IF( ISBLANK(O2915), "", (TODAY()-O2915)/365))</f>
        <v/>
      </c>
      <c r="V2915" s="38" t="str">
        <f aca="false">IF(ISBLANK(B2915),"",IF( ISBLANK(O2915), "", ($Z$41-O2915)/365))</f>
        <v/>
      </c>
    </row>
    <row r="2916" customFormat="false" ht="15" hidden="false" customHeight="false" outlineLevel="0" collapsed="false">
      <c r="A2916" s="1" t="n">
        <v>2920</v>
      </c>
      <c r="B2916" s="28" t="n">
        <v>2113</v>
      </c>
      <c r="C2916" s="28"/>
      <c r="J2916" s="4"/>
      <c r="K2916" s="46"/>
      <c r="L2916" s="34" t="str">
        <f aca="false">IF(ISBLANK(K2916),"a","b")</f>
        <v>a</v>
      </c>
      <c r="M2916" s="34" t="str">
        <f aca="false">IF(ISBLANK(B2916),"",IF(L2916="b",K2916,IF(L2916="a","")))</f>
        <v/>
      </c>
      <c r="N2916" s="35" t="n">
        <f aca="false">IF(ISBLANK(B2916),"",IF( ISBLANK(K2916), , IF( ISBLANK(O2916), 1,) ))</f>
        <v>0</v>
      </c>
      <c r="O2916" s="44"/>
      <c r="P2916" s="37" t="str">
        <f aca="false">IF(ISBLANK(O2916),"a","b")</f>
        <v>a</v>
      </c>
      <c r="Q2916" s="34" t="str">
        <f aca="false">IF(ISBLANK(B2916),"",IF(P2916="b",O2916,IF(P2916="a","")))</f>
        <v/>
      </c>
      <c r="R2916" s="35" t="n">
        <f aca="false">IF(ISBLANK(B2916),"",IF( ISBLANK(O2916), , 1))</f>
        <v>0</v>
      </c>
      <c r="S2916" s="38" t="str">
        <f aca="true">IF(ISBLANK(B2916),"",IF( ISBLANK(K2916), "" , IF( ISBLANK(O2916), (TODAY()-K2916)/365, (O2916-K2916)/365)) )</f>
        <v/>
      </c>
      <c r="T2916" s="38" t="str">
        <f aca="false">IF(ISBLANK(B2916),"",IF( ISBLANK(K2916), "" , IF( ISBLANK(O2916), ($Z$41-K2916)/365, (O2916-K2916)/365)) )</f>
        <v/>
      </c>
      <c r="U2916" s="38" t="str">
        <f aca="true">IF(ISBLANK(B2916),"",IF( ISBLANK(O2916), "", (TODAY()-O2916)/365))</f>
        <v/>
      </c>
      <c r="V2916" s="38" t="str">
        <f aca="false">IF(ISBLANK(B2916),"",IF( ISBLANK(O2916), "", ($Z$41-O2916)/365))</f>
        <v/>
      </c>
    </row>
    <row r="2917" customFormat="false" ht="15" hidden="false" customHeight="false" outlineLevel="0" collapsed="false">
      <c r="A2917" s="1" t="n">
        <v>2921</v>
      </c>
      <c r="B2917" s="28" t="n">
        <v>2114</v>
      </c>
      <c r="C2917" s="28"/>
      <c r="J2917" s="4"/>
      <c r="K2917" s="46"/>
      <c r="L2917" s="34" t="str">
        <f aca="false">IF(ISBLANK(K2917),"a","b")</f>
        <v>a</v>
      </c>
      <c r="M2917" s="34" t="str">
        <f aca="false">IF(ISBLANK(B2917),"",IF(L2917="b",K2917,IF(L2917="a","")))</f>
        <v/>
      </c>
      <c r="N2917" s="35" t="n">
        <f aca="false">IF(ISBLANK(B2917),"",IF( ISBLANK(K2917), , IF( ISBLANK(O2917), 1,) ))</f>
        <v>0</v>
      </c>
      <c r="O2917" s="44"/>
      <c r="P2917" s="37" t="str">
        <f aca="false">IF(ISBLANK(O2917),"a","b")</f>
        <v>a</v>
      </c>
      <c r="Q2917" s="34" t="str">
        <f aca="false">IF(ISBLANK(B2917),"",IF(P2917="b",O2917,IF(P2917="a","")))</f>
        <v/>
      </c>
      <c r="R2917" s="35" t="n">
        <f aca="false">IF(ISBLANK(B2917),"",IF( ISBLANK(O2917), , 1))</f>
        <v>0</v>
      </c>
      <c r="S2917" s="38" t="str">
        <f aca="true">IF(ISBLANK(B2917),"",IF( ISBLANK(K2917), "" , IF( ISBLANK(O2917), (TODAY()-K2917)/365, (O2917-K2917)/365)) )</f>
        <v/>
      </c>
      <c r="T2917" s="38" t="str">
        <f aca="false">IF(ISBLANK(B2917),"",IF( ISBLANK(K2917), "" , IF( ISBLANK(O2917), ($Z$41-K2917)/365, (O2917-K2917)/365)) )</f>
        <v/>
      </c>
      <c r="U2917" s="38" t="str">
        <f aca="true">IF(ISBLANK(B2917),"",IF( ISBLANK(O2917), "", (TODAY()-O2917)/365))</f>
        <v/>
      </c>
      <c r="V2917" s="38" t="str">
        <f aca="false">IF(ISBLANK(B2917),"",IF( ISBLANK(O2917), "", ($Z$41-O2917)/365))</f>
        <v/>
      </c>
    </row>
    <row r="2918" customFormat="false" ht="15" hidden="false" customHeight="false" outlineLevel="0" collapsed="false">
      <c r="A2918" s="1" t="n">
        <v>2922</v>
      </c>
      <c r="B2918" s="28" t="n">
        <v>2115</v>
      </c>
      <c r="C2918" s="28"/>
      <c r="J2918" s="4"/>
      <c r="K2918" s="46"/>
      <c r="L2918" s="34" t="str">
        <f aca="false">IF(ISBLANK(K2918),"a","b")</f>
        <v>a</v>
      </c>
      <c r="M2918" s="34" t="str">
        <f aca="false">IF(ISBLANK(B2918),"",IF(L2918="b",K2918,IF(L2918="a","")))</f>
        <v/>
      </c>
      <c r="N2918" s="35" t="n">
        <f aca="false">IF(ISBLANK(B2918),"",IF( ISBLANK(K2918), , IF( ISBLANK(O2918), 1,) ))</f>
        <v>0</v>
      </c>
      <c r="O2918" s="44"/>
      <c r="P2918" s="37" t="str">
        <f aca="false">IF(ISBLANK(O2918),"a","b")</f>
        <v>a</v>
      </c>
      <c r="Q2918" s="34" t="str">
        <f aca="false">IF(ISBLANK(B2918),"",IF(P2918="b",O2918,IF(P2918="a","")))</f>
        <v/>
      </c>
      <c r="R2918" s="35" t="n">
        <f aca="false">IF(ISBLANK(B2918),"",IF( ISBLANK(O2918), , 1))</f>
        <v>0</v>
      </c>
      <c r="S2918" s="38" t="str">
        <f aca="true">IF(ISBLANK(B2918),"",IF( ISBLANK(K2918), "" , IF( ISBLANK(O2918), (TODAY()-K2918)/365, (O2918-K2918)/365)) )</f>
        <v/>
      </c>
      <c r="T2918" s="38" t="str">
        <f aca="false">IF(ISBLANK(B2918),"",IF( ISBLANK(K2918), "" , IF( ISBLANK(O2918), ($Z$41-K2918)/365, (O2918-K2918)/365)) )</f>
        <v/>
      </c>
      <c r="U2918" s="38" t="str">
        <f aca="true">IF(ISBLANK(B2918),"",IF( ISBLANK(O2918), "", (TODAY()-O2918)/365))</f>
        <v/>
      </c>
      <c r="V2918" s="38" t="str">
        <f aca="false">IF(ISBLANK(B2918),"",IF( ISBLANK(O2918), "", ($Z$41-O2918)/365))</f>
        <v/>
      </c>
    </row>
    <row r="2919" customFormat="false" ht="15" hidden="false" customHeight="false" outlineLevel="0" collapsed="false">
      <c r="A2919" s="1" t="n">
        <v>2923</v>
      </c>
      <c r="B2919" s="28" t="n">
        <v>2116</v>
      </c>
      <c r="C2919" s="28"/>
      <c r="J2919" s="4"/>
      <c r="K2919" s="46"/>
      <c r="L2919" s="34" t="str">
        <f aca="false">IF(ISBLANK(K2919),"a","b")</f>
        <v>a</v>
      </c>
      <c r="M2919" s="34" t="str">
        <f aca="false">IF(ISBLANK(B2919),"",IF(L2919="b",K2919,IF(L2919="a","")))</f>
        <v/>
      </c>
      <c r="N2919" s="35" t="n">
        <f aca="false">IF(ISBLANK(B2919),"",IF( ISBLANK(K2919), , IF( ISBLANK(O2919), 1,) ))</f>
        <v>0</v>
      </c>
      <c r="O2919" s="44"/>
      <c r="P2919" s="37" t="str">
        <f aca="false">IF(ISBLANK(O2919),"a","b")</f>
        <v>a</v>
      </c>
      <c r="Q2919" s="34" t="str">
        <f aca="false">IF(ISBLANK(B2919),"",IF(P2919="b",O2919,IF(P2919="a","")))</f>
        <v/>
      </c>
      <c r="R2919" s="35" t="n">
        <f aca="false">IF(ISBLANK(B2919),"",IF( ISBLANK(O2919), , 1))</f>
        <v>0</v>
      </c>
      <c r="S2919" s="38" t="str">
        <f aca="true">IF(ISBLANK(B2919),"",IF( ISBLANK(K2919), "" , IF( ISBLANK(O2919), (TODAY()-K2919)/365, (O2919-K2919)/365)) )</f>
        <v/>
      </c>
      <c r="T2919" s="38" t="str">
        <f aca="false">IF(ISBLANK(B2919),"",IF( ISBLANK(K2919), "" , IF( ISBLANK(O2919), ($Z$41-K2919)/365, (O2919-K2919)/365)) )</f>
        <v/>
      </c>
      <c r="U2919" s="38" t="str">
        <f aca="true">IF(ISBLANK(B2919),"",IF( ISBLANK(O2919), "", (TODAY()-O2919)/365))</f>
        <v/>
      </c>
      <c r="V2919" s="38" t="str">
        <f aca="false">IF(ISBLANK(B2919),"",IF( ISBLANK(O2919), "", ($Z$41-O2919)/365))</f>
        <v/>
      </c>
    </row>
    <row r="2920" customFormat="false" ht="15" hidden="false" customHeight="false" outlineLevel="0" collapsed="false">
      <c r="A2920" s="1" t="n">
        <v>2924</v>
      </c>
      <c r="B2920" s="28" t="n">
        <v>2117</v>
      </c>
      <c r="C2920" s="28"/>
      <c r="J2920" s="4"/>
      <c r="K2920" s="46"/>
      <c r="L2920" s="34" t="str">
        <f aca="false">IF(ISBLANK(K2920),"a","b")</f>
        <v>a</v>
      </c>
      <c r="M2920" s="34" t="str">
        <f aca="false">IF(ISBLANK(B2920),"",IF(L2920="b",K2920,IF(L2920="a","")))</f>
        <v/>
      </c>
      <c r="N2920" s="35" t="n">
        <f aca="false">IF(ISBLANK(B2920),"",IF( ISBLANK(K2920), , IF( ISBLANK(O2920), 1,) ))</f>
        <v>0</v>
      </c>
      <c r="O2920" s="44"/>
      <c r="P2920" s="37" t="str">
        <f aca="false">IF(ISBLANK(O2920),"a","b")</f>
        <v>a</v>
      </c>
      <c r="Q2920" s="34" t="str">
        <f aca="false">IF(ISBLANK(B2920),"",IF(P2920="b",O2920,IF(P2920="a","")))</f>
        <v/>
      </c>
      <c r="R2920" s="35" t="n">
        <f aca="false">IF(ISBLANK(B2920),"",IF( ISBLANK(O2920), , 1))</f>
        <v>0</v>
      </c>
      <c r="S2920" s="38" t="str">
        <f aca="true">IF(ISBLANK(B2920),"",IF( ISBLANK(K2920), "" , IF( ISBLANK(O2920), (TODAY()-K2920)/365, (O2920-K2920)/365)) )</f>
        <v/>
      </c>
      <c r="T2920" s="38" t="str">
        <f aca="false">IF(ISBLANK(B2920),"",IF( ISBLANK(K2920), "" , IF( ISBLANK(O2920), ($Z$41-K2920)/365, (O2920-K2920)/365)) )</f>
        <v/>
      </c>
      <c r="U2920" s="38" t="str">
        <f aca="true">IF(ISBLANK(B2920),"",IF( ISBLANK(O2920), "", (TODAY()-O2920)/365))</f>
        <v/>
      </c>
      <c r="V2920" s="38" t="str">
        <f aca="false">IF(ISBLANK(B2920),"",IF( ISBLANK(O2920), "", ($Z$41-O2920)/365))</f>
        <v/>
      </c>
    </row>
    <row r="2921" customFormat="false" ht="15" hidden="false" customHeight="false" outlineLevel="0" collapsed="false">
      <c r="A2921" s="1" t="n">
        <v>2925</v>
      </c>
      <c r="B2921" s="28" t="n">
        <v>2118</v>
      </c>
      <c r="C2921" s="28"/>
      <c r="J2921" s="4"/>
      <c r="K2921" s="46"/>
      <c r="L2921" s="34" t="str">
        <f aca="false">IF(ISBLANK(K2921),"a","b")</f>
        <v>a</v>
      </c>
      <c r="M2921" s="34" t="str">
        <f aca="false">IF(ISBLANK(B2921),"",IF(L2921="b",K2921,IF(L2921="a","")))</f>
        <v/>
      </c>
      <c r="N2921" s="35" t="n">
        <f aca="false">IF(ISBLANK(B2921),"",IF( ISBLANK(K2921), , IF( ISBLANK(O2921), 1,) ))</f>
        <v>0</v>
      </c>
      <c r="O2921" s="44"/>
      <c r="P2921" s="37" t="str">
        <f aca="false">IF(ISBLANK(O2921),"a","b")</f>
        <v>a</v>
      </c>
      <c r="Q2921" s="34" t="str">
        <f aca="false">IF(ISBLANK(B2921),"",IF(P2921="b",O2921,IF(P2921="a","")))</f>
        <v/>
      </c>
      <c r="R2921" s="35" t="n">
        <f aca="false">IF(ISBLANK(B2921),"",IF( ISBLANK(O2921), , 1))</f>
        <v>0</v>
      </c>
      <c r="S2921" s="38" t="str">
        <f aca="true">IF(ISBLANK(B2921),"",IF( ISBLANK(K2921), "" , IF( ISBLANK(O2921), (TODAY()-K2921)/365, (O2921-K2921)/365)) )</f>
        <v/>
      </c>
      <c r="T2921" s="38" t="str">
        <f aca="false">IF(ISBLANK(B2921),"",IF( ISBLANK(K2921), "" , IF( ISBLANK(O2921), ($Z$41-K2921)/365, (O2921-K2921)/365)) )</f>
        <v/>
      </c>
      <c r="U2921" s="38" t="str">
        <f aca="true">IF(ISBLANK(B2921),"",IF( ISBLANK(O2921), "", (TODAY()-O2921)/365))</f>
        <v/>
      </c>
      <c r="V2921" s="38" t="str">
        <f aca="false">IF(ISBLANK(B2921),"",IF( ISBLANK(O2921), "", ($Z$41-O2921)/365))</f>
        <v/>
      </c>
    </row>
    <row r="2922" customFormat="false" ht="15" hidden="false" customHeight="false" outlineLevel="0" collapsed="false">
      <c r="A2922" s="1" t="n">
        <v>2926</v>
      </c>
      <c r="B2922" s="28" t="n">
        <v>2119</v>
      </c>
      <c r="C2922" s="28"/>
      <c r="J2922" s="4"/>
      <c r="K2922" s="46"/>
      <c r="L2922" s="34" t="str">
        <f aca="false">IF(ISBLANK(K2922),"a","b")</f>
        <v>a</v>
      </c>
      <c r="M2922" s="34" t="str">
        <f aca="false">IF(ISBLANK(B2922),"",IF(L2922="b",K2922,IF(L2922="a","")))</f>
        <v/>
      </c>
      <c r="N2922" s="35" t="n">
        <f aca="false">IF(ISBLANK(B2922),"",IF( ISBLANK(K2922), , IF( ISBLANK(O2922), 1,) ))</f>
        <v>0</v>
      </c>
      <c r="O2922" s="44"/>
      <c r="P2922" s="37" t="str">
        <f aca="false">IF(ISBLANK(O2922),"a","b")</f>
        <v>a</v>
      </c>
      <c r="Q2922" s="34" t="str">
        <f aca="false">IF(ISBLANK(B2922),"",IF(P2922="b",O2922,IF(P2922="a","")))</f>
        <v/>
      </c>
      <c r="R2922" s="35" t="n">
        <f aca="false">IF(ISBLANK(B2922),"",IF( ISBLANK(O2922), , 1))</f>
        <v>0</v>
      </c>
      <c r="S2922" s="38" t="str">
        <f aca="true">IF(ISBLANK(B2922),"",IF( ISBLANK(K2922), "" , IF( ISBLANK(O2922), (TODAY()-K2922)/365, (O2922-K2922)/365)) )</f>
        <v/>
      </c>
      <c r="T2922" s="38" t="str">
        <f aca="false">IF(ISBLANK(B2922),"",IF( ISBLANK(K2922), "" , IF( ISBLANK(O2922), ($Z$41-K2922)/365, (O2922-K2922)/365)) )</f>
        <v/>
      </c>
      <c r="U2922" s="38" t="str">
        <f aca="true">IF(ISBLANK(B2922),"",IF( ISBLANK(O2922), "", (TODAY()-O2922)/365))</f>
        <v/>
      </c>
      <c r="V2922" s="38" t="str">
        <f aca="false">IF(ISBLANK(B2922),"",IF( ISBLANK(O2922), "", ($Z$41-O2922)/365))</f>
        <v/>
      </c>
    </row>
    <row r="2923" customFormat="false" ht="15" hidden="false" customHeight="false" outlineLevel="0" collapsed="false">
      <c r="A2923" s="1" t="n">
        <v>2927</v>
      </c>
      <c r="B2923" s="28" t="n">
        <v>2120</v>
      </c>
      <c r="C2923" s="28"/>
      <c r="J2923" s="4"/>
      <c r="K2923" s="46"/>
      <c r="L2923" s="34" t="str">
        <f aca="false">IF(ISBLANK(K2923),"a","b")</f>
        <v>a</v>
      </c>
      <c r="M2923" s="34" t="str">
        <f aca="false">IF(ISBLANK(B2923),"",IF(L2923="b",K2923,IF(L2923="a","")))</f>
        <v/>
      </c>
      <c r="N2923" s="35" t="n">
        <f aca="false">IF(ISBLANK(B2923),"",IF( ISBLANK(K2923), , IF( ISBLANK(O2923), 1,) ))</f>
        <v>0</v>
      </c>
      <c r="O2923" s="44"/>
      <c r="P2923" s="37" t="str">
        <f aca="false">IF(ISBLANK(O2923),"a","b")</f>
        <v>a</v>
      </c>
      <c r="Q2923" s="34" t="str">
        <f aca="false">IF(ISBLANK(B2923),"",IF(P2923="b",O2923,IF(P2923="a","")))</f>
        <v/>
      </c>
      <c r="R2923" s="35" t="n">
        <f aca="false">IF(ISBLANK(B2923),"",IF( ISBLANK(O2923), , 1))</f>
        <v>0</v>
      </c>
      <c r="S2923" s="38" t="str">
        <f aca="true">IF(ISBLANK(B2923),"",IF( ISBLANK(K2923), "" , IF( ISBLANK(O2923), (TODAY()-K2923)/365, (O2923-K2923)/365)) )</f>
        <v/>
      </c>
      <c r="T2923" s="38" t="str">
        <f aca="false">IF(ISBLANK(B2923),"",IF( ISBLANK(K2923), "" , IF( ISBLANK(O2923), ($Z$41-K2923)/365, (O2923-K2923)/365)) )</f>
        <v/>
      </c>
      <c r="U2923" s="38" t="str">
        <f aca="true">IF(ISBLANK(B2923),"",IF( ISBLANK(O2923), "", (TODAY()-O2923)/365))</f>
        <v/>
      </c>
      <c r="V2923" s="38" t="str">
        <f aca="false">IF(ISBLANK(B2923),"",IF( ISBLANK(O2923), "", ($Z$41-O2923)/365))</f>
        <v/>
      </c>
    </row>
    <row r="2924" customFormat="false" ht="15" hidden="false" customHeight="false" outlineLevel="0" collapsed="false">
      <c r="A2924" s="1" t="n">
        <v>2928</v>
      </c>
      <c r="B2924" s="28" t="n">
        <v>2121</v>
      </c>
      <c r="C2924" s="28"/>
      <c r="J2924" s="4"/>
      <c r="K2924" s="46"/>
      <c r="L2924" s="34" t="str">
        <f aca="false">IF(ISBLANK(K2924),"a","b")</f>
        <v>a</v>
      </c>
      <c r="M2924" s="34" t="str">
        <f aca="false">IF(ISBLANK(B2924),"",IF(L2924="b",K2924,IF(L2924="a","")))</f>
        <v/>
      </c>
      <c r="N2924" s="35" t="n">
        <f aca="false">IF(ISBLANK(B2924),"",IF( ISBLANK(K2924), , IF( ISBLANK(O2924), 1,) ))</f>
        <v>0</v>
      </c>
      <c r="O2924" s="44"/>
      <c r="P2924" s="37" t="str">
        <f aca="false">IF(ISBLANK(O2924),"a","b")</f>
        <v>a</v>
      </c>
      <c r="Q2924" s="34" t="str">
        <f aca="false">IF(ISBLANK(B2924),"",IF(P2924="b",O2924,IF(P2924="a","")))</f>
        <v/>
      </c>
      <c r="R2924" s="35" t="n">
        <f aca="false">IF(ISBLANK(B2924),"",IF( ISBLANK(O2924), , 1))</f>
        <v>0</v>
      </c>
      <c r="S2924" s="38" t="str">
        <f aca="true">IF(ISBLANK(B2924),"",IF( ISBLANK(K2924), "" , IF( ISBLANK(O2924), (TODAY()-K2924)/365, (O2924-K2924)/365)) )</f>
        <v/>
      </c>
      <c r="T2924" s="38" t="str">
        <f aca="false">IF(ISBLANK(B2924),"",IF( ISBLANK(K2924), "" , IF( ISBLANK(O2924), ($Z$41-K2924)/365, (O2924-K2924)/365)) )</f>
        <v/>
      </c>
      <c r="U2924" s="38" t="str">
        <f aca="true">IF(ISBLANK(B2924),"",IF( ISBLANK(O2924), "", (TODAY()-O2924)/365))</f>
        <v/>
      </c>
      <c r="V2924" s="38" t="str">
        <f aca="false">IF(ISBLANK(B2924),"",IF( ISBLANK(O2924), "", ($Z$41-O2924)/365))</f>
        <v/>
      </c>
    </row>
    <row r="2925" customFormat="false" ht="15" hidden="false" customHeight="false" outlineLevel="0" collapsed="false">
      <c r="A2925" s="1" t="n">
        <v>2929</v>
      </c>
      <c r="B2925" s="28" t="n">
        <v>2122</v>
      </c>
      <c r="C2925" s="28"/>
      <c r="J2925" s="4"/>
      <c r="K2925" s="46"/>
      <c r="L2925" s="34" t="str">
        <f aca="false">IF(ISBLANK(K2925),"a","b")</f>
        <v>a</v>
      </c>
      <c r="M2925" s="34" t="str">
        <f aca="false">IF(ISBLANK(B2925),"",IF(L2925="b",K2925,IF(L2925="a","")))</f>
        <v/>
      </c>
      <c r="N2925" s="35" t="n">
        <f aca="false">IF(ISBLANK(B2925),"",IF( ISBLANK(K2925), , IF( ISBLANK(O2925), 1,) ))</f>
        <v>0</v>
      </c>
      <c r="O2925" s="44"/>
      <c r="P2925" s="37" t="str">
        <f aca="false">IF(ISBLANK(O2925),"a","b")</f>
        <v>a</v>
      </c>
      <c r="Q2925" s="34" t="str">
        <f aca="false">IF(ISBLANK(B2925),"",IF(P2925="b",O2925,IF(P2925="a","")))</f>
        <v/>
      </c>
      <c r="R2925" s="35" t="n">
        <f aca="false">IF(ISBLANK(B2925),"",IF( ISBLANK(O2925), , 1))</f>
        <v>0</v>
      </c>
      <c r="S2925" s="38" t="str">
        <f aca="true">IF(ISBLANK(B2925),"",IF( ISBLANK(K2925), "" , IF( ISBLANK(O2925), (TODAY()-K2925)/365, (O2925-K2925)/365)) )</f>
        <v/>
      </c>
      <c r="T2925" s="38" t="str">
        <f aca="false">IF(ISBLANK(B2925),"",IF( ISBLANK(K2925), "" , IF( ISBLANK(O2925), ($Z$41-K2925)/365, (O2925-K2925)/365)) )</f>
        <v/>
      </c>
      <c r="U2925" s="38" t="str">
        <f aca="true">IF(ISBLANK(B2925),"",IF( ISBLANK(O2925), "", (TODAY()-O2925)/365))</f>
        <v/>
      </c>
      <c r="V2925" s="38" t="str">
        <f aca="false">IF(ISBLANK(B2925),"",IF( ISBLANK(O2925), "", ($Z$41-O2925)/365))</f>
        <v/>
      </c>
    </row>
    <row r="2926" customFormat="false" ht="15" hidden="false" customHeight="false" outlineLevel="0" collapsed="false">
      <c r="A2926" s="1" t="n">
        <v>2930</v>
      </c>
      <c r="B2926" s="28" t="n">
        <v>2123</v>
      </c>
      <c r="C2926" s="28"/>
      <c r="J2926" s="4"/>
      <c r="K2926" s="46"/>
      <c r="L2926" s="34" t="str">
        <f aca="false">IF(ISBLANK(K2926),"a","b")</f>
        <v>a</v>
      </c>
      <c r="M2926" s="34" t="str">
        <f aca="false">IF(ISBLANK(B2926),"",IF(L2926="b",K2926,IF(L2926="a","")))</f>
        <v/>
      </c>
      <c r="N2926" s="35" t="n">
        <f aca="false">IF(ISBLANK(B2926),"",IF( ISBLANK(K2926), , IF( ISBLANK(O2926), 1,) ))</f>
        <v>0</v>
      </c>
      <c r="O2926" s="44"/>
      <c r="P2926" s="37" t="str">
        <f aca="false">IF(ISBLANK(O2926),"a","b")</f>
        <v>a</v>
      </c>
      <c r="Q2926" s="34" t="str">
        <f aca="false">IF(ISBLANK(B2926),"",IF(P2926="b",O2926,IF(P2926="a","")))</f>
        <v/>
      </c>
      <c r="R2926" s="35" t="n">
        <f aca="false">IF(ISBLANK(B2926),"",IF( ISBLANK(O2926), , 1))</f>
        <v>0</v>
      </c>
      <c r="S2926" s="38" t="str">
        <f aca="true">IF(ISBLANK(B2926),"",IF( ISBLANK(K2926), "" , IF( ISBLANK(O2926), (TODAY()-K2926)/365, (O2926-K2926)/365)) )</f>
        <v/>
      </c>
      <c r="T2926" s="38" t="str">
        <f aca="false">IF(ISBLANK(B2926),"",IF( ISBLANK(K2926), "" , IF( ISBLANK(O2926), ($Z$41-K2926)/365, (O2926-K2926)/365)) )</f>
        <v/>
      </c>
      <c r="U2926" s="38" t="str">
        <f aca="true">IF(ISBLANK(B2926),"",IF( ISBLANK(O2926), "", (TODAY()-O2926)/365))</f>
        <v/>
      </c>
      <c r="V2926" s="38" t="str">
        <f aca="false">IF(ISBLANK(B2926),"",IF( ISBLANK(O2926), "", ($Z$41-O2926)/365))</f>
        <v/>
      </c>
    </row>
    <row r="2927" customFormat="false" ht="15" hidden="false" customHeight="false" outlineLevel="0" collapsed="false">
      <c r="A2927" s="1" t="n">
        <v>2931</v>
      </c>
      <c r="B2927" s="28" t="n">
        <v>2124</v>
      </c>
      <c r="C2927" s="28"/>
      <c r="J2927" s="4"/>
      <c r="K2927" s="46"/>
      <c r="L2927" s="34" t="str">
        <f aca="false">IF(ISBLANK(K2927),"a","b")</f>
        <v>a</v>
      </c>
      <c r="M2927" s="34" t="str">
        <f aca="false">IF(ISBLANK(B2927),"",IF(L2927="b",K2927,IF(L2927="a","")))</f>
        <v/>
      </c>
      <c r="N2927" s="35" t="n">
        <f aca="false">IF(ISBLANK(B2927),"",IF( ISBLANK(K2927), , IF( ISBLANK(O2927), 1,) ))</f>
        <v>0</v>
      </c>
      <c r="O2927" s="44"/>
      <c r="P2927" s="37" t="str">
        <f aca="false">IF(ISBLANK(O2927),"a","b")</f>
        <v>a</v>
      </c>
      <c r="Q2927" s="34" t="str">
        <f aca="false">IF(ISBLANK(B2927),"",IF(P2927="b",O2927,IF(P2927="a","")))</f>
        <v/>
      </c>
      <c r="R2927" s="35" t="n">
        <f aca="false">IF(ISBLANK(B2927),"",IF( ISBLANK(O2927), , 1))</f>
        <v>0</v>
      </c>
      <c r="S2927" s="38" t="str">
        <f aca="true">IF(ISBLANK(B2927),"",IF( ISBLANK(K2927), "" , IF( ISBLANK(O2927), (TODAY()-K2927)/365, (O2927-K2927)/365)) )</f>
        <v/>
      </c>
      <c r="T2927" s="38" t="str">
        <f aca="false">IF(ISBLANK(B2927),"",IF( ISBLANK(K2927), "" , IF( ISBLANK(O2927), ($Z$41-K2927)/365, (O2927-K2927)/365)) )</f>
        <v/>
      </c>
      <c r="U2927" s="38" t="str">
        <f aca="true">IF(ISBLANK(B2927),"",IF( ISBLANK(O2927), "", (TODAY()-O2927)/365))</f>
        <v/>
      </c>
      <c r="V2927" s="38" t="str">
        <f aca="false">IF(ISBLANK(B2927),"",IF( ISBLANK(O2927), "", ($Z$41-O2927)/365))</f>
        <v/>
      </c>
    </row>
    <row r="2928" customFormat="false" ht="15" hidden="false" customHeight="false" outlineLevel="0" collapsed="false">
      <c r="A2928" s="1" t="n">
        <v>2932</v>
      </c>
      <c r="B2928" s="28" t="n">
        <v>2125</v>
      </c>
      <c r="C2928" s="28"/>
      <c r="J2928" s="4"/>
      <c r="K2928" s="46"/>
      <c r="L2928" s="34" t="str">
        <f aca="false">IF(ISBLANK(K2928),"a","b")</f>
        <v>a</v>
      </c>
      <c r="M2928" s="34" t="str">
        <f aca="false">IF(ISBLANK(B2928),"",IF(L2928="b",K2928,IF(L2928="a","")))</f>
        <v/>
      </c>
      <c r="N2928" s="35" t="n">
        <f aca="false">IF(ISBLANK(B2928),"",IF( ISBLANK(K2928), , IF( ISBLANK(O2928), 1,) ))</f>
        <v>0</v>
      </c>
      <c r="O2928" s="44"/>
      <c r="P2928" s="37" t="str">
        <f aca="false">IF(ISBLANK(O2928),"a","b")</f>
        <v>a</v>
      </c>
      <c r="Q2928" s="34" t="str">
        <f aca="false">IF(ISBLANK(B2928),"",IF(P2928="b",O2928,IF(P2928="a","")))</f>
        <v/>
      </c>
      <c r="R2928" s="35" t="n">
        <f aca="false">IF(ISBLANK(B2928),"",IF( ISBLANK(O2928), , 1))</f>
        <v>0</v>
      </c>
      <c r="S2928" s="38" t="str">
        <f aca="true">IF(ISBLANK(B2928),"",IF( ISBLANK(K2928), "" , IF( ISBLANK(O2928), (TODAY()-K2928)/365, (O2928-K2928)/365)) )</f>
        <v/>
      </c>
      <c r="T2928" s="38" t="str">
        <f aca="false">IF(ISBLANK(B2928),"",IF( ISBLANK(K2928), "" , IF( ISBLANK(O2928), ($Z$41-K2928)/365, (O2928-K2928)/365)) )</f>
        <v/>
      </c>
      <c r="U2928" s="38" t="str">
        <f aca="true">IF(ISBLANK(B2928),"",IF( ISBLANK(O2928), "", (TODAY()-O2928)/365))</f>
        <v/>
      </c>
      <c r="V2928" s="38" t="str">
        <f aca="false">IF(ISBLANK(B2928),"",IF( ISBLANK(O2928), "", ($Z$41-O2928)/365))</f>
        <v/>
      </c>
    </row>
    <row r="2929" customFormat="false" ht="15" hidden="false" customHeight="false" outlineLevel="0" collapsed="false">
      <c r="A2929" s="1" t="n">
        <v>2933</v>
      </c>
      <c r="B2929" s="28" t="n">
        <v>2126</v>
      </c>
      <c r="C2929" s="28"/>
      <c r="J2929" s="4"/>
      <c r="K2929" s="46"/>
      <c r="L2929" s="34" t="str">
        <f aca="false">IF(ISBLANK(K2929),"a","b")</f>
        <v>a</v>
      </c>
      <c r="M2929" s="34" t="str">
        <f aca="false">IF(ISBLANK(B2929),"",IF(L2929="b",K2929,IF(L2929="a","")))</f>
        <v/>
      </c>
      <c r="N2929" s="35" t="n">
        <f aca="false">IF(ISBLANK(B2929),"",IF( ISBLANK(K2929), , IF( ISBLANK(O2929), 1,) ))</f>
        <v>0</v>
      </c>
      <c r="O2929" s="44"/>
      <c r="P2929" s="37" t="str">
        <f aca="false">IF(ISBLANK(O2929),"a","b")</f>
        <v>a</v>
      </c>
      <c r="Q2929" s="34" t="str">
        <f aca="false">IF(ISBLANK(B2929),"",IF(P2929="b",O2929,IF(P2929="a","")))</f>
        <v/>
      </c>
      <c r="R2929" s="35" t="n">
        <f aca="false">IF(ISBLANK(B2929),"",IF( ISBLANK(O2929), , 1))</f>
        <v>0</v>
      </c>
      <c r="S2929" s="38" t="str">
        <f aca="true">IF(ISBLANK(B2929),"",IF( ISBLANK(K2929), "" , IF( ISBLANK(O2929), (TODAY()-K2929)/365, (O2929-K2929)/365)) )</f>
        <v/>
      </c>
      <c r="T2929" s="38" t="str">
        <f aca="false">IF(ISBLANK(B2929),"",IF( ISBLANK(K2929), "" , IF( ISBLANK(O2929), ($Z$41-K2929)/365, (O2929-K2929)/365)) )</f>
        <v/>
      </c>
      <c r="U2929" s="38" t="str">
        <f aca="true">IF(ISBLANK(B2929),"",IF( ISBLANK(O2929), "", (TODAY()-O2929)/365))</f>
        <v/>
      </c>
      <c r="V2929" s="38" t="str">
        <f aca="false">IF(ISBLANK(B2929),"",IF( ISBLANK(O2929), "", ($Z$41-O2929)/365))</f>
        <v/>
      </c>
    </row>
    <row r="2930" customFormat="false" ht="15" hidden="false" customHeight="false" outlineLevel="0" collapsed="false">
      <c r="A2930" s="1" t="n">
        <v>2934</v>
      </c>
      <c r="B2930" s="28" t="n">
        <v>2127</v>
      </c>
      <c r="C2930" s="28"/>
      <c r="J2930" s="4"/>
      <c r="K2930" s="46"/>
      <c r="L2930" s="34" t="str">
        <f aca="false">IF(ISBLANK(K2930),"a","b")</f>
        <v>a</v>
      </c>
      <c r="M2930" s="34" t="str">
        <f aca="false">IF(ISBLANK(B2930),"",IF(L2930="b",K2930,IF(L2930="a","")))</f>
        <v/>
      </c>
      <c r="N2930" s="35" t="n">
        <f aca="false">IF(ISBLANK(B2930),"",IF( ISBLANK(K2930), , IF( ISBLANK(O2930), 1,) ))</f>
        <v>0</v>
      </c>
      <c r="O2930" s="44"/>
      <c r="P2930" s="37" t="str">
        <f aca="false">IF(ISBLANK(O2930),"a","b")</f>
        <v>a</v>
      </c>
      <c r="Q2930" s="34" t="str">
        <f aca="false">IF(ISBLANK(B2930),"",IF(P2930="b",O2930,IF(P2930="a","")))</f>
        <v/>
      </c>
      <c r="R2930" s="35" t="n">
        <f aca="false">IF(ISBLANK(B2930),"",IF( ISBLANK(O2930), , 1))</f>
        <v>0</v>
      </c>
      <c r="S2930" s="38" t="str">
        <f aca="true">IF(ISBLANK(B2930),"",IF( ISBLANK(K2930), "" , IF( ISBLANK(O2930), (TODAY()-K2930)/365, (O2930-K2930)/365)) )</f>
        <v/>
      </c>
      <c r="T2930" s="38" t="str">
        <f aca="false">IF(ISBLANK(B2930),"",IF( ISBLANK(K2930), "" , IF( ISBLANK(O2930), ($Z$41-K2930)/365, (O2930-K2930)/365)) )</f>
        <v/>
      </c>
      <c r="U2930" s="38" t="str">
        <f aca="true">IF(ISBLANK(B2930),"",IF( ISBLANK(O2930), "", (TODAY()-O2930)/365))</f>
        <v/>
      </c>
      <c r="V2930" s="38" t="str">
        <f aca="false">IF(ISBLANK(B2930),"",IF( ISBLANK(O2930), "", ($Z$41-O2930)/365))</f>
        <v/>
      </c>
    </row>
    <row r="2931" customFormat="false" ht="15" hidden="false" customHeight="false" outlineLevel="0" collapsed="false">
      <c r="A2931" s="1" t="n">
        <v>2935</v>
      </c>
      <c r="B2931" s="28" t="n">
        <v>2128</v>
      </c>
      <c r="C2931" s="28"/>
      <c r="J2931" s="4"/>
      <c r="K2931" s="46"/>
      <c r="L2931" s="34" t="str">
        <f aca="false">IF(ISBLANK(K2931),"a","b")</f>
        <v>a</v>
      </c>
      <c r="M2931" s="34" t="str">
        <f aca="false">IF(ISBLANK(B2931),"",IF(L2931="b",K2931,IF(L2931="a","")))</f>
        <v/>
      </c>
      <c r="N2931" s="35" t="n">
        <f aca="false">IF(ISBLANK(B2931),"",IF( ISBLANK(K2931), , IF( ISBLANK(O2931), 1,) ))</f>
        <v>0</v>
      </c>
      <c r="O2931" s="44"/>
      <c r="P2931" s="37" t="str">
        <f aca="false">IF(ISBLANK(O2931),"a","b")</f>
        <v>a</v>
      </c>
      <c r="Q2931" s="34" t="str">
        <f aca="false">IF(ISBLANK(B2931),"",IF(P2931="b",O2931,IF(P2931="a","")))</f>
        <v/>
      </c>
      <c r="R2931" s="35" t="n">
        <f aca="false">IF(ISBLANK(B2931),"",IF( ISBLANK(O2931), , 1))</f>
        <v>0</v>
      </c>
      <c r="S2931" s="38" t="str">
        <f aca="true">IF(ISBLANK(B2931),"",IF( ISBLANK(K2931), "" , IF( ISBLANK(O2931), (TODAY()-K2931)/365, (O2931-K2931)/365)) )</f>
        <v/>
      </c>
      <c r="T2931" s="38" t="str">
        <f aca="false">IF(ISBLANK(B2931),"",IF( ISBLANK(K2931), "" , IF( ISBLANK(O2931), ($Z$41-K2931)/365, (O2931-K2931)/365)) )</f>
        <v/>
      </c>
      <c r="U2931" s="38" t="str">
        <f aca="true">IF(ISBLANK(B2931),"",IF( ISBLANK(O2931), "", (TODAY()-O2931)/365))</f>
        <v/>
      </c>
      <c r="V2931" s="38" t="str">
        <f aca="false">IF(ISBLANK(B2931),"",IF( ISBLANK(O2931), "", ($Z$41-O2931)/365))</f>
        <v/>
      </c>
    </row>
    <row r="2932" customFormat="false" ht="15" hidden="false" customHeight="false" outlineLevel="0" collapsed="false">
      <c r="A2932" s="1" t="n">
        <v>2936</v>
      </c>
      <c r="B2932" s="28" t="n">
        <v>2129</v>
      </c>
      <c r="C2932" s="28"/>
      <c r="J2932" s="4"/>
      <c r="K2932" s="46"/>
      <c r="L2932" s="34" t="str">
        <f aca="false">IF(ISBLANK(K2932),"a","b")</f>
        <v>a</v>
      </c>
      <c r="M2932" s="34" t="str">
        <f aca="false">IF(ISBLANK(B2932),"",IF(L2932="b",K2932,IF(L2932="a","")))</f>
        <v/>
      </c>
      <c r="N2932" s="35" t="n">
        <f aca="false">IF(ISBLANK(B2932),"",IF( ISBLANK(K2932), , IF( ISBLANK(O2932), 1,) ))</f>
        <v>0</v>
      </c>
      <c r="O2932" s="44"/>
      <c r="P2932" s="37" t="str">
        <f aca="false">IF(ISBLANK(O2932),"a","b")</f>
        <v>a</v>
      </c>
      <c r="Q2932" s="34" t="str">
        <f aca="false">IF(ISBLANK(B2932),"",IF(P2932="b",O2932,IF(P2932="a","")))</f>
        <v/>
      </c>
      <c r="R2932" s="35" t="n">
        <f aca="false">IF(ISBLANK(B2932),"",IF( ISBLANK(O2932), , 1))</f>
        <v>0</v>
      </c>
      <c r="S2932" s="38" t="str">
        <f aca="true">IF(ISBLANK(B2932),"",IF( ISBLANK(K2932), "" , IF( ISBLANK(O2932), (TODAY()-K2932)/365, (O2932-K2932)/365)) )</f>
        <v/>
      </c>
      <c r="T2932" s="38" t="str">
        <f aca="false">IF(ISBLANK(B2932),"",IF( ISBLANK(K2932), "" , IF( ISBLANK(O2932), ($Z$41-K2932)/365, (O2932-K2932)/365)) )</f>
        <v/>
      </c>
      <c r="U2932" s="38" t="str">
        <f aca="true">IF(ISBLANK(B2932),"",IF( ISBLANK(O2932), "", (TODAY()-O2932)/365))</f>
        <v/>
      </c>
      <c r="V2932" s="38" t="str">
        <f aca="false">IF(ISBLANK(B2932),"",IF( ISBLANK(O2932), "", ($Z$41-O2932)/365))</f>
        <v/>
      </c>
    </row>
    <row r="2933" customFormat="false" ht="15" hidden="false" customHeight="false" outlineLevel="0" collapsed="false">
      <c r="A2933" s="1" t="n">
        <v>2937</v>
      </c>
      <c r="B2933" s="28" t="n">
        <v>2130</v>
      </c>
      <c r="C2933" s="28"/>
      <c r="J2933" s="4"/>
      <c r="K2933" s="46"/>
      <c r="L2933" s="34" t="str">
        <f aca="false">IF(ISBLANK(K2933),"a","b")</f>
        <v>a</v>
      </c>
      <c r="M2933" s="34" t="str">
        <f aca="false">IF(ISBLANK(B2933),"",IF(L2933="b",K2933,IF(L2933="a","")))</f>
        <v/>
      </c>
      <c r="N2933" s="35" t="n">
        <f aca="false">IF(ISBLANK(B2933),"",IF( ISBLANK(K2933), , IF( ISBLANK(O2933), 1,) ))</f>
        <v>0</v>
      </c>
      <c r="O2933" s="44"/>
      <c r="P2933" s="37" t="str">
        <f aca="false">IF(ISBLANK(O2933),"a","b")</f>
        <v>a</v>
      </c>
      <c r="Q2933" s="34" t="str">
        <f aca="false">IF(ISBLANK(B2933),"",IF(P2933="b",O2933,IF(P2933="a","")))</f>
        <v/>
      </c>
      <c r="R2933" s="35" t="n">
        <f aca="false">IF(ISBLANK(B2933),"",IF( ISBLANK(O2933), , 1))</f>
        <v>0</v>
      </c>
      <c r="S2933" s="38" t="str">
        <f aca="true">IF(ISBLANK(B2933),"",IF( ISBLANK(K2933), "" , IF( ISBLANK(O2933), (TODAY()-K2933)/365, (O2933-K2933)/365)) )</f>
        <v/>
      </c>
      <c r="T2933" s="38" t="str">
        <f aca="false">IF(ISBLANK(B2933),"",IF( ISBLANK(K2933), "" , IF( ISBLANK(O2933), ($Z$41-K2933)/365, (O2933-K2933)/365)) )</f>
        <v/>
      </c>
      <c r="U2933" s="38" t="str">
        <f aca="true">IF(ISBLANK(B2933),"",IF( ISBLANK(O2933), "", (TODAY()-O2933)/365))</f>
        <v/>
      </c>
      <c r="V2933" s="38" t="str">
        <f aca="false">IF(ISBLANK(B2933),"",IF( ISBLANK(O2933), "", ($Z$41-O2933)/365))</f>
        <v/>
      </c>
    </row>
    <row r="2934" customFormat="false" ht="15" hidden="false" customHeight="false" outlineLevel="0" collapsed="false">
      <c r="A2934" s="1" t="n">
        <v>2938</v>
      </c>
      <c r="B2934" s="28" t="n">
        <v>2131</v>
      </c>
      <c r="C2934" s="28"/>
      <c r="J2934" s="4"/>
      <c r="K2934" s="46"/>
      <c r="L2934" s="34" t="str">
        <f aca="false">IF(ISBLANK(K2934),"a","b")</f>
        <v>a</v>
      </c>
      <c r="M2934" s="34" t="str">
        <f aca="false">IF(ISBLANK(B2934),"",IF(L2934="b",K2934,IF(L2934="a","")))</f>
        <v/>
      </c>
      <c r="N2934" s="35" t="n">
        <f aca="false">IF(ISBLANK(B2934),"",IF( ISBLANK(K2934), , IF( ISBLANK(O2934), 1,) ))</f>
        <v>0</v>
      </c>
      <c r="O2934" s="44"/>
      <c r="P2934" s="37" t="str">
        <f aca="false">IF(ISBLANK(O2934),"a","b")</f>
        <v>a</v>
      </c>
      <c r="Q2934" s="34" t="str">
        <f aca="false">IF(ISBLANK(B2934),"",IF(P2934="b",O2934,IF(P2934="a","")))</f>
        <v/>
      </c>
      <c r="R2934" s="35" t="n">
        <f aca="false">IF(ISBLANK(B2934),"",IF( ISBLANK(O2934), , 1))</f>
        <v>0</v>
      </c>
      <c r="S2934" s="38" t="str">
        <f aca="true">IF(ISBLANK(B2934),"",IF( ISBLANK(K2934), "" , IF( ISBLANK(O2934), (TODAY()-K2934)/365, (O2934-K2934)/365)) )</f>
        <v/>
      </c>
      <c r="T2934" s="38" t="str">
        <f aca="false">IF(ISBLANK(B2934),"",IF( ISBLANK(K2934), "" , IF( ISBLANK(O2934), ($Z$41-K2934)/365, (O2934-K2934)/365)) )</f>
        <v/>
      </c>
      <c r="U2934" s="38" t="str">
        <f aca="true">IF(ISBLANK(B2934),"",IF( ISBLANK(O2934), "", (TODAY()-O2934)/365))</f>
        <v/>
      </c>
      <c r="V2934" s="38" t="str">
        <f aca="false">IF(ISBLANK(B2934),"",IF( ISBLANK(O2934), "", ($Z$41-O2934)/365))</f>
        <v/>
      </c>
    </row>
    <row r="2935" customFormat="false" ht="15" hidden="false" customHeight="false" outlineLevel="0" collapsed="false">
      <c r="A2935" s="1" t="n">
        <v>2939</v>
      </c>
      <c r="B2935" s="28" t="n">
        <v>2132</v>
      </c>
      <c r="C2935" s="28"/>
      <c r="J2935" s="4"/>
      <c r="K2935" s="46"/>
      <c r="L2935" s="34" t="str">
        <f aca="false">IF(ISBLANK(K2935),"a","b")</f>
        <v>a</v>
      </c>
      <c r="M2935" s="34" t="str">
        <f aca="false">IF(ISBLANK(B2935),"",IF(L2935="b",K2935,IF(L2935="a","")))</f>
        <v/>
      </c>
      <c r="N2935" s="35" t="n">
        <f aca="false">IF(ISBLANK(B2935),"",IF( ISBLANK(K2935), , IF( ISBLANK(O2935), 1,) ))</f>
        <v>0</v>
      </c>
      <c r="O2935" s="44"/>
      <c r="P2935" s="37" t="str">
        <f aca="false">IF(ISBLANK(O2935),"a","b")</f>
        <v>a</v>
      </c>
      <c r="Q2935" s="34" t="str">
        <f aca="false">IF(ISBLANK(B2935),"",IF(P2935="b",O2935,IF(P2935="a","")))</f>
        <v/>
      </c>
      <c r="R2935" s="35" t="n">
        <f aca="false">IF(ISBLANK(B2935),"",IF( ISBLANK(O2935), , 1))</f>
        <v>0</v>
      </c>
      <c r="S2935" s="38" t="str">
        <f aca="true">IF(ISBLANK(B2935),"",IF( ISBLANK(K2935), "" , IF( ISBLANK(O2935), (TODAY()-K2935)/365, (O2935-K2935)/365)) )</f>
        <v/>
      </c>
      <c r="T2935" s="38" t="str">
        <f aca="false">IF(ISBLANK(B2935),"",IF( ISBLANK(K2935), "" , IF( ISBLANK(O2935), ($Z$41-K2935)/365, (O2935-K2935)/365)) )</f>
        <v/>
      </c>
      <c r="U2935" s="38" t="str">
        <f aca="true">IF(ISBLANK(B2935),"",IF( ISBLANK(O2935), "", (TODAY()-O2935)/365))</f>
        <v/>
      </c>
      <c r="V2935" s="38" t="str">
        <f aca="false">IF(ISBLANK(B2935),"",IF( ISBLANK(O2935), "", ($Z$41-O2935)/365))</f>
        <v/>
      </c>
    </row>
    <row r="2936" customFormat="false" ht="15" hidden="false" customHeight="false" outlineLevel="0" collapsed="false">
      <c r="A2936" s="1" t="n">
        <v>2940</v>
      </c>
      <c r="B2936" s="28" t="n">
        <v>2133</v>
      </c>
      <c r="C2936" s="28"/>
      <c r="J2936" s="4"/>
      <c r="K2936" s="46"/>
      <c r="L2936" s="34" t="str">
        <f aca="false">IF(ISBLANK(K2936),"a","b")</f>
        <v>a</v>
      </c>
      <c r="M2936" s="34" t="str">
        <f aca="false">IF(ISBLANK(B2936),"",IF(L2936="b",K2936,IF(L2936="a","")))</f>
        <v/>
      </c>
      <c r="N2936" s="35" t="n">
        <f aca="false">IF(ISBLANK(B2936),"",IF( ISBLANK(K2936), , IF( ISBLANK(O2936), 1,) ))</f>
        <v>0</v>
      </c>
      <c r="O2936" s="44"/>
      <c r="P2936" s="37" t="str">
        <f aca="false">IF(ISBLANK(O2936),"a","b")</f>
        <v>a</v>
      </c>
      <c r="Q2936" s="34" t="str">
        <f aca="false">IF(ISBLANK(B2936),"",IF(P2936="b",O2936,IF(P2936="a","")))</f>
        <v/>
      </c>
      <c r="R2936" s="35" t="n">
        <f aca="false">IF(ISBLANK(B2936),"",IF( ISBLANK(O2936), , 1))</f>
        <v>0</v>
      </c>
      <c r="S2936" s="38" t="str">
        <f aca="true">IF(ISBLANK(B2936),"",IF( ISBLANK(K2936), "" , IF( ISBLANK(O2936), (TODAY()-K2936)/365, (O2936-K2936)/365)) )</f>
        <v/>
      </c>
      <c r="T2936" s="38" t="str">
        <f aca="false">IF(ISBLANK(B2936),"",IF( ISBLANK(K2936), "" , IF( ISBLANK(O2936), ($Z$41-K2936)/365, (O2936-K2936)/365)) )</f>
        <v/>
      </c>
      <c r="U2936" s="38" t="str">
        <f aca="true">IF(ISBLANK(B2936),"",IF( ISBLANK(O2936), "", (TODAY()-O2936)/365))</f>
        <v/>
      </c>
      <c r="V2936" s="38" t="str">
        <f aca="false">IF(ISBLANK(B2936),"",IF( ISBLANK(O2936), "", ($Z$41-O2936)/365))</f>
        <v/>
      </c>
    </row>
    <row r="2937" customFormat="false" ht="15" hidden="false" customHeight="false" outlineLevel="0" collapsed="false">
      <c r="A2937" s="1" t="n">
        <v>2941</v>
      </c>
      <c r="B2937" s="28" t="n">
        <v>2134</v>
      </c>
      <c r="C2937" s="28"/>
      <c r="J2937" s="4"/>
      <c r="K2937" s="46"/>
      <c r="L2937" s="34" t="str">
        <f aca="false">IF(ISBLANK(K2937),"a","b")</f>
        <v>a</v>
      </c>
      <c r="M2937" s="34" t="str">
        <f aca="false">IF(ISBLANK(B2937),"",IF(L2937="b",K2937,IF(L2937="a","")))</f>
        <v/>
      </c>
      <c r="N2937" s="35" t="n">
        <f aca="false">IF(ISBLANK(B2937),"",IF( ISBLANK(K2937), , IF( ISBLANK(O2937), 1,) ))</f>
        <v>0</v>
      </c>
      <c r="O2937" s="44"/>
      <c r="P2937" s="37" t="str">
        <f aca="false">IF(ISBLANK(O2937),"a","b")</f>
        <v>a</v>
      </c>
      <c r="Q2937" s="34" t="str">
        <f aca="false">IF(ISBLANK(B2937),"",IF(P2937="b",O2937,IF(P2937="a","")))</f>
        <v/>
      </c>
      <c r="R2937" s="35" t="n">
        <f aca="false">IF(ISBLANK(B2937),"",IF( ISBLANK(O2937), , 1))</f>
        <v>0</v>
      </c>
      <c r="S2937" s="38" t="str">
        <f aca="true">IF(ISBLANK(B2937),"",IF( ISBLANK(K2937), "" , IF( ISBLANK(O2937), (TODAY()-K2937)/365, (O2937-K2937)/365)) )</f>
        <v/>
      </c>
      <c r="T2937" s="38" t="str">
        <f aca="false">IF(ISBLANK(B2937),"",IF( ISBLANK(K2937), "" , IF( ISBLANK(O2937), ($Z$41-K2937)/365, (O2937-K2937)/365)) )</f>
        <v/>
      </c>
      <c r="U2937" s="38" t="str">
        <f aca="true">IF(ISBLANK(B2937),"",IF( ISBLANK(O2937), "", (TODAY()-O2937)/365))</f>
        <v/>
      </c>
      <c r="V2937" s="38" t="str">
        <f aca="false">IF(ISBLANK(B2937),"",IF( ISBLANK(O2937), "", ($Z$41-O2937)/365))</f>
        <v/>
      </c>
    </row>
    <row r="2938" customFormat="false" ht="15" hidden="false" customHeight="false" outlineLevel="0" collapsed="false">
      <c r="A2938" s="1" t="n">
        <v>2942</v>
      </c>
      <c r="B2938" s="28" t="n">
        <v>2135</v>
      </c>
      <c r="C2938" s="28"/>
      <c r="J2938" s="4"/>
      <c r="K2938" s="46"/>
      <c r="L2938" s="34" t="str">
        <f aca="false">IF(ISBLANK(K2938),"a","b")</f>
        <v>a</v>
      </c>
      <c r="M2938" s="34" t="str">
        <f aca="false">IF(ISBLANK(B2938),"",IF(L2938="b",K2938,IF(L2938="a","")))</f>
        <v/>
      </c>
      <c r="N2938" s="35" t="n">
        <f aca="false">IF(ISBLANK(B2938),"",IF( ISBLANK(K2938), , IF( ISBLANK(O2938), 1,) ))</f>
        <v>0</v>
      </c>
      <c r="O2938" s="44"/>
      <c r="P2938" s="37" t="str">
        <f aca="false">IF(ISBLANK(O2938),"a","b")</f>
        <v>a</v>
      </c>
      <c r="Q2938" s="34" t="str">
        <f aca="false">IF(ISBLANK(B2938),"",IF(P2938="b",O2938,IF(P2938="a","")))</f>
        <v/>
      </c>
      <c r="R2938" s="35" t="n">
        <f aca="false">IF(ISBLANK(B2938),"",IF( ISBLANK(O2938), , 1))</f>
        <v>0</v>
      </c>
      <c r="S2938" s="38" t="str">
        <f aca="true">IF(ISBLANK(B2938),"",IF( ISBLANK(K2938), "" , IF( ISBLANK(O2938), (TODAY()-K2938)/365, (O2938-K2938)/365)) )</f>
        <v/>
      </c>
      <c r="T2938" s="38" t="str">
        <f aca="false">IF(ISBLANK(B2938),"",IF( ISBLANK(K2938), "" , IF( ISBLANK(O2938), ($Z$41-K2938)/365, (O2938-K2938)/365)) )</f>
        <v/>
      </c>
      <c r="U2938" s="38" t="str">
        <f aca="true">IF(ISBLANK(B2938),"",IF( ISBLANK(O2938), "", (TODAY()-O2938)/365))</f>
        <v/>
      </c>
      <c r="V2938" s="38" t="str">
        <f aca="false">IF(ISBLANK(B2938),"",IF( ISBLANK(O2938), "", ($Z$41-O2938)/365))</f>
        <v/>
      </c>
    </row>
    <row r="2939" customFormat="false" ht="15" hidden="false" customHeight="false" outlineLevel="0" collapsed="false">
      <c r="A2939" s="1" t="n">
        <v>2943</v>
      </c>
      <c r="B2939" s="28" t="n">
        <v>2136</v>
      </c>
      <c r="C2939" s="28"/>
      <c r="J2939" s="4"/>
      <c r="K2939" s="46"/>
      <c r="L2939" s="34" t="str">
        <f aca="false">IF(ISBLANK(K2939),"a","b")</f>
        <v>a</v>
      </c>
      <c r="M2939" s="34" t="str">
        <f aca="false">IF(ISBLANK(B2939),"",IF(L2939="b",K2939,IF(L2939="a","")))</f>
        <v/>
      </c>
      <c r="N2939" s="35" t="n">
        <f aca="false">IF(ISBLANK(B2939),"",IF( ISBLANK(K2939), , IF( ISBLANK(O2939), 1,) ))</f>
        <v>0</v>
      </c>
      <c r="O2939" s="44"/>
      <c r="P2939" s="37" t="str">
        <f aca="false">IF(ISBLANK(O2939),"a","b")</f>
        <v>a</v>
      </c>
      <c r="Q2939" s="34" t="str">
        <f aca="false">IF(ISBLANK(B2939),"",IF(P2939="b",O2939,IF(P2939="a","")))</f>
        <v/>
      </c>
      <c r="R2939" s="35" t="n">
        <f aca="false">IF(ISBLANK(B2939),"",IF( ISBLANK(O2939), , 1))</f>
        <v>0</v>
      </c>
      <c r="S2939" s="38" t="str">
        <f aca="true">IF(ISBLANK(B2939),"",IF( ISBLANK(K2939), "" , IF( ISBLANK(O2939), (TODAY()-K2939)/365, (O2939-K2939)/365)) )</f>
        <v/>
      </c>
      <c r="T2939" s="38" t="str">
        <f aca="false">IF(ISBLANK(B2939),"",IF( ISBLANK(K2939), "" , IF( ISBLANK(O2939), ($Z$41-K2939)/365, (O2939-K2939)/365)) )</f>
        <v/>
      </c>
      <c r="U2939" s="38" t="str">
        <f aca="true">IF(ISBLANK(B2939),"",IF( ISBLANK(O2939), "", (TODAY()-O2939)/365))</f>
        <v/>
      </c>
      <c r="V2939" s="38" t="str">
        <f aca="false">IF(ISBLANK(B2939),"",IF( ISBLANK(O2939), "", ($Z$41-O2939)/365))</f>
        <v/>
      </c>
    </row>
    <row r="2940" customFormat="false" ht="15" hidden="false" customHeight="false" outlineLevel="0" collapsed="false">
      <c r="A2940" s="1" t="n">
        <v>2944</v>
      </c>
      <c r="B2940" s="28" t="n">
        <v>2137</v>
      </c>
      <c r="C2940" s="28"/>
      <c r="J2940" s="4"/>
      <c r="K2940" s="46"/>
      <c r="L2940" s="34" t="str">
        <f aca="false">IF(ISBLANK(K2940),"a","b")</f>
        <v>a</v>
      </c>
      <c r="M2940" s="34" t="str">
        <f aca="false">IF(ISBLANK(B2940),"",IF(L2940="b",K2940,IF(L2940="a","")))</f>
        <v/>
      </c>
      <c r="N2940" s="35" t="n">
        <f aca="false">IF(ISBLANK(B2940),"",IF( ISBLANK(K2940), , IF( ISBLANK(O2940), 1,) ))</f>
        <v>0</v>
      </c>
      <c r="O2940" s="44"/>
      <c r="P2940" s="37" t="str">
        <f aca="false">IF(ISBLANK(O2940),"a","b")</f>
        <v>a</v>
      </c>
      <c r="Q2940" s="34" t="str">
        <f aca="false">IF(ISBLANK(B2940),"",IF(P2940="b",O2940,IF(P2940="a","")))</f>
        <v/>
      </c>
      <c r="R2940" s="35" t="n">
        <f aca="false">IF(ISBLANK(B2940),"",IF( ISBLANK(O2940), , 1))</f>
        <v>0</v>
      </c>
      <c r="S2940" s="38" t="str">
        <f aca="true">IF(ISBLANK(B2940),"",IF( ISBLANK(K2940), "" , IF( ISBLANK(O2940), (TODAY()-K2940)/365, (O2940-K2940)/365)) )</f>
        <v/>
      </c>
      <c r="T2940" s="38" t="str">
        <f aca="false">IF(ISBLANK(B2940),"",IF( ISBLANK(K2940), "" , IF( ISBLANK(O2940), ($Z$41-K2940)/365, (O2940-K2940)/365)) )</f>
        <v/>
      </c>
      <c r="U2940" s="38" t="str">
        <f aca="true">IF(ISBLANK(B2940),"",IF( ISBLANK(O2940), "", (TODAY()-O2940)/365))</f>
        <v/>
      </c>
      <c r="V2940" s="38" t="str">
        <f aca="false">IF(ISBLANK(B2940),"",IF( ISBLANK(O2940), "", ($Z$41-O2940)/365))</f>
        <v/>
      </c>
    </row>
    <row r="2941" customFormat="false" ht="15" hidden="false" customHeight="false" outlineLevel="0" collapsed="false">
      <c r="A2941" s="1" t="n">
        <v>2945</v>
      </c>
      <c r="B2941" s="28" t="n">
        <v>2138</v>
      </c>
      <c r="C2941" s="28"/>
      <c r="J2941" s="4"/>
      <c r="K2941" s="46"/>
      <c r="L2941" s="34" t="str">
        <f aca="false">IF(ISBLANK(K2941),"a","b")</f>
        <v>a</v>
      </c>
      <c r="M2941" s="34" t="str">
        <f aca="false">IF(ISBLANK(B2941),"",IF(L2941="b",K2941,IF(L2941="a","")))</f>
        <v/>
      </c>
      <c r="N2941" s="35" t="n">
        <f aca="false">IF(ISBLANK(B2941),"",IF( ISBLANK(K2941), , IF( ISBLANK(O2941), 1,) ))</f>
        <v>0</v>
      </c>
      <c r="O2941" s="44"/>
      <c r="P2941" s="37" t="str">
        <f aca="false">IF(ISBLANK(O2941),"a","b")</f>
        <v>a</v>
      </c>
      <c r="Q2941" s="34" t="str">
        <f aca="false">IF(ISBLANK(B2941),"",IF(P2941="b",O2941,IF(P2941="a","")))</f>
        <v/>
      </c>
      <c r="R2941" s="35" t="n">
        <f aca="false">IF(ISBLANK(B2941),"",IF( ISBLANK(O2941), , 1))</f>
        <v>0</v>
      </c>
      <c r="S2941" s="38" t="str">
        <f aca="true">IF(ISBLANK(B2941),"",IF( ISBLANK(K2941), "" , IF( ISBLANK(O2941), (TODAY()-K2941)/365, (O2941-K2941)/365)) )</f>
        <v/>
      </c>
      <c r="T2941" s="38" t="str">
        <f aca="false">IF(ISBLANK(B2941),"",IF( ISBLANK(K2941), "" , IF( ISBLANK(O2941), ($Z$41-K2941)/365, (O2941-K2941)/365)) )</f>
        <v/>
      </c>
      <c r="U2941" s="38" t="str">
        <f aca="true">IF(ISBLANK(B2941),"",IF( ISBLANK(O2941), "", (TODAY()-O2941)/365))</f>
        <v/>
      </c>
      <c r="V2941" s="38" t="str">
        <f aca="false">IF(ISBLANK(B2941),"",IF( ISBLANK(O2941), "", ($Z$41-O2941)/365))</f>
        <v/>
      </c>
    </row>
    <row r="2942" customFormat="false" ht="15" hidden="false" customHeight="false" outlineLevel="0" collapsed="false">
      <c r="A2942" s="1" t="n">
        <v>2946</v>
      </c>
      <c r="B2942" s="28" t="n">
        <v>2139</v>
      </c>
      <c r="C2942" s="28"/>
      <c r="J2942" s="4"/>
      <c r="K2942" s="46"/>
      <c r="L2942" s="34" t="str">
        <f aca="false">IF(ISBLANK(K2942),"a","b")</f>
        <v>a</v>
      </c>
      <c r="M2942" s="34" t="str">
        <f aca="false">IF(ISBLANK(B2942),"",IF(L2942="b",K2942,IF(L2942="a","")))</f>
        <v/>
      </c>
      <c r="N2942" s="35" t="n">
        <f aca="false">IF(ISBLANK(B2942),"",IF( ISBLANK(K2942), , IF( ISBLANK(O2942), 1,) ))</f>
        <v>0</v>
      </c>
      <c r="O2942" s="44"/>
      <c r="P2942" s="37" t="str">
        <f aca="false">IF(ISBLANK(O2942),"a","b")</f>
        <v>a</v>
      </c>
      <c r="Q2942" s="34" t="str">
        <f aca="false">IF(ISBLANK(B2942),"",IF(P2942="b",O2942,IF(P2942="a","")))</f>
        <v/>
      </c>
      <c r="R2942" s="35" t="n">
        <f aca="false">IF(ISBLANK(B2942),"",IF( ISBLANK(O2942), , 1))</f>
        <v>0</v>
      </c>
      <c r="S2942" s="38" t="str">
        <f aca="true">IF(ISBLANK(B2942),"",IF( ISBLANK(K2942), "" , IF( ISBLANK(O2942), (TODAY()-K2942)/365, (O2942-K2942)/365)) )</f>
        <v/>
      </c>
      <c r="T2942" s="38" t="str">
        <f aca="false">IF(ISBLANK(B2942),"",IF( ISBLANK(K2942), "" , IF( ISBLANK(O2942), ($Z$41-K2942)/365, (O2942-K2942)/365)) )</f>
        <v/>
      </c>
      <c r="U2942" s="38" t="str">
        <f aca="true">IF(ISBLANK(B2942),"",IF( ISBLANK(O2942), "", (TODAY()-O2942)/365))</f>
        <v/>
      </c>
      <c r="V2942" s="38" t="str">
        <f aca="false">IF(ISBLANK(B2942),"",IF( ISBLANK(O2942), "", ($Z$41-O2942)/365))</f>
        <v/>
      </c>
    </row>
    <row r="2943" customFormat="false" ht="15" hidden="false" customHeight="false" outlineLevel="0" collapsed="false">
      <c r="A2943" s="1" t="n">
        <v>2947</v>
      </c>
      <c r="B2943" s="28" t="n">
        <v>2140</v>
      </c>
      <c r="C2943" s="28"/>
      <c r="J2943" s="4"/>
      <c r="K2943" s="46"/>
      <c r="L2943" s="34" t="str">
        <f aca="false">IF(ISBLANK(K2943),"a","b")</f>
        <v>a</v>
      </c>
      <c r="M2943" s="34" t="str">
        <f aca="false">IF(ISBLANK(B2943),"",IF(L2943="b",K2943,IF(L2943="a","")))</f>
        <v/>
      </c>
      <c r="N2943" s="35" t="n">
        <f aca="false">IF(ISBLANK(B2943),"",IF( ISBLANK(K2943), , IF( ISBLANK(O2943), 1,) ))</f>
        <v>0</v>
      </c>
      <c r="O2943" s="44"/>
      <c r="P2943" s="37" t="str">
        <f aca="false">IF(ISBLANK(O2943),"a","b")</f>
        <v>a</v>
      </c>
      <c r="Q2943" s="34" t="str">
        <f aca="false">IF(ISBLANK(B2943),"",IF(P2943="b",O2943,IF(P2943="a","")))</f>
        <v/>
      </c>
      <c r="R2943" s="35" t="n">
        <f aca="false">IF(ISBLANK(B2943),"",IF( ISBLANK(O2943), , 1))</f>
        <v>0</v>
      </c>
      <c r="S2943" s="38" t="str">
        <f aca="true">IF(ISBLANK(B2943),"",IF( ISBLANK(K2943), "" , IF( ISBLANK(O2943), (TODAY()-K2943)/365, (O2943-K2943)/365)) )</f>
        <v/>
      </c>
      <c r="T2943" s="38" t="str">
        <f aca="false">IF(ISBLANK(B2943),"",IF( ISBLANK(K2943), "" , IF( ISBLANK(O2943), ($Z$41-K2943)/365, (O2943-K2943)/365)) )</f>
        <v/>
      </c>
      <c r="U2943" s="38" t="str">
        <f aca="true">IF(ISBLANK(B2943),"",IF( ISBLANK(O2943), "", (TODAY()-O2943)/365))</f>
        <v/>
      </c>
      <c r="V2943" s="38" t="str">
        <f aca="false">IF(ISBLANK(B2943),"",IF( ISBLANK(O2943), "", ($Z$41-O2943)/365))</f>
        <v/>
      </c>
    </row>
    <row r="2944" customFormat="false" ht="15" hidden="false" customHeight="false" outlineLevel="0" collapsed="false">
      <c r="A2944" s="1" t="n">
        <v>2948</v>
      </c>
      <c r="B2944" s="28" t="n">
        <v>2141</v>
      </c>
      <c r="C2944" s="28"/>
      <c r="J2944" s="4"/>
      <c r="K2944" s="46"/>
      <c r="L2944" s="34" t="str">
        <f aca="false">IF(ISBLANK(K2944),"a","b")</f>
        <v>a</v>
      </c>
      <c r="M2944" s="34" t="str">
        <f aca="false">IF(ISBLANK(B2944),"",IF(L2944="b",K2944,IF(L2944="a","")))</f>
        <v/>
      </c>
      <c r="N2944" s="35" t="n">
        <f aca="false">IF(ISBLANK(B2944),"",IF( ISBLANK(K2944), , IF( ISBLANK(O2944), 1,) ))</f>
        <v>0</v>
      </c>
      <c r="O2944" s="44"/>
      <c r="P2944" s="37" t="str">
        <f aca="false">IF(ISBLANK(O2944),"a","b")</f>
        <v>a</v>
      </c>
      <c r="Q2944" s="34" t="str">
        <f aca="false">IF(ISBLANK(B2944),"",IF(P2944="b",O2944,IF(P2944="a","")))</f>
        <v/>
      </c>
      <c r="R2944" s="35" t="n">
        <f aca="false">IF(ISBLANK(B2944),"",IF( ISBLANK(O2944), , 1))</f>
        <v>0</v>
      </c>
      <c r="S2944" s="38" t="str">
        <f aca="true">IF(ISBLANK(B2944),"",IF( ISBLANK(K2944), "" , IF( ISBLANK(O2944), (TODAY()-K2944)/365, (O2944-K2944)/365)) )</f>
        <v/>
      </c>
      <c r="T2944" s="38" t="str">
        <f aca="false">IF(ISBLANK(B2944),"",IF( ISBLANK(K2944), "" , IF( ISBLANK(O2944), ($Z$41-K2944)/365, (O2944-K2944)/365)) )</f>
        <v/>
      </c>
      <c r="U2944" s="38" t="str">
        <f aca="true">IF(ISBLANK(B2944),"",IF( ISBLANK(O2944), "", (TODAY()-O2944)/365))</f>
        <v/>
      </c>
      <c r="V2944" s="38" t="str">
        <f aca="false">IF(ISBLANK(B2944),"",IF( ISBLANK(O2944), "", ($Z$41-O2944)/365))</f>
        <v/>
      </c>
    </row>
    <row r="2945" customFormat="false" ht="15" hidden="false" customHeight="false" outlineLevel="0" collapsed="false">
      <c r="A2945" s="1" t="n">
        <v>2949</v>
      </c>
      <c r="B2945" s="28" t="n">
        <v>2142</v>
      </c>
      <c r="C2945" s="28"/>
      <c r="J2945" s="4"/>
      <c r="K2945" s="46"/>
      <c r="L2945" s="34" t="str">
        <f aca="false">IF(ISBLANK(K2945),"a","b")</f>
        <v>a</v>
      </c>
      <c r="M2945" s="34" t="str">
        <f aca="false">IF(ISBLANK(B2945),"",IF(L2945="b",K2945,IF(L2945="a","")))</f>
        <v/>
      </c>
      <c r="N2945" s="35" t="n">
        <f aca="false">IF(ISBLANK(B2945),"",IF( ISBLANK(K2945), , IF( ISBLANK(O2945), 1,) ))</f>
        <v>0</v>
      </c>
      <c r="O2945" s="44"/>
      <c r="P2945" s="37" t="str">
        <f aca="false">IF(ISBLANK(O2945),"a","b")</f>
        <v>a</v>
      </c>
      <c r="Q2945" s="34" t="str">
        <f aca="false">IF(ISBLANK(B2945),"",IF(P2945="b",O2945,IF(P2945="a","")))</f>
        <v/>
      </c>
      <c r="R2945" s="35" t="n">
        <f aca="false">IF(ISBLANK(B2945),"",IF( ISBLANK(O2945), , 1))</f>
        <v>0</v>
      </c>
      <c r="S2945" s="38" t="str">
        <f aca="true">IF(ISBLANK(B2945),"",IF( ISBLANK(K2945), "" , IF( ISBLANK(O2945), (TODAY()-K2945)/365, (O2945-K2945)/365)) )</f>
        <v/>
      </c>
      <c r="T2945" s="38" t="str">
        <f aca="false">IF(ISBLANK(B2945),"",IF( ISBLANK(K2945), "" , IF( ISBLANK(O2945), ($Z$41-K2945)/365, (O2945-K2945)/365)) )</f>
        <v/>
      </c>
      <c r="U2945" s="38" t="str">
        <f aca="true">IF(ISBLANK(B2945),"",IF( ISBLANK(O2945), "", (TODAY()-O2945)/365))</f>
        <v/>
      </c>
      <c r="V2945" s="38" t="str">
        <f aca="false">IF(ISBLANK(B2945),"",IF( ISBLANK(O2945), "", ($Z$41-O2945)/365))</f>
        <v/>
      </c>
    </row>
    <row r="2946" customFormat="false" ht="15" hidden="false" customHeight="false" outlineLevel="0" collapsed="false">
      <c r="A2946" s="1" t="n">
        <v>2950</v>
      </c>
      <c r="B2946" s="28" t="n">
        <v>2143</v>
      </c>
      <c r="C2946" s="28"/>
      <c r="J2946" s="4"/>
      <c r="K2946" s="46"/>
      <c r="L2946" s="34" t="str">
        <f aca="false">IF(ISBLANK(K2946),"a","b")</f>
        <v>a</v>
      </c>
      <c r="M2946" s="34" t="str">
        <f aca="false">IF(ISBLANK(B2946),"",IF(L2946="b",K2946,IF(L2946="a","")))</f>
        <v/>
      </c>
      <c r="N2946" s="35" t="n">
        <f aca="false">IF(ISBLANK(B2946),"",IF( ISBLANK(K2946), , IF( ISBLANK(O2946), 1,) ))</f>
        <v>0</v>
      </c>
      <c r="O2946" s="44"/>
      <c r="P2946" s="37" t="str">
        <f aca="false">IF(ISBLANK(O2946),"a","b")</f>
        <v>a</v>
      </c>
      <c r="Q2946" s="34" t="str">
        <f aca="false">IF(ISBLANK(B2946),"",IF(P2946="b",O2946,IF(P2946="a","")))</f>
        <v/>
      </c>
      <c r="R2946" s="35" t="n">
        <f aca="false">IF(ISBLANK(B2946),"",IF( ISBLANK(O2946), , 1))</f>
        <v>0</v>
      </c>
      <c r="S2946" s="38" t="str">
        <f aca="true">IF(ISBLANK(B2946),"",IF( ISBLANK(K2946), "" , IF( ISBLANK(O2946), (TODAY()-K2946)/365, (O2946-K2946)/365)) )</f>
        <v/>
      </c>
      <c r="T2946" s="38" t="str">
        <f aca="false">IF(ISBLANK(B2946),"",IF( ISBLANK(K2946), "" , IF( ISBLANK(O2946), ($Z$41-K2946)/365, (O2946-K2946)/365)) )</f>
        <v/>
      </c>
      <c r="U2946" s="38" t="str">
        <f aca="true">IF(ISBLANK(B2946),"",IF( ISBLANK(O2946), "", (TODAY()-O2946)/365))</f>
        <v/>
      </c>
      <c r="V2946" s="38" t="str">
        <f aca="false">IF(ISBLANK(B2946),"",IF( ISBLANK(O2946), "", ($Z$41-O2946)/365))</f>
        <v/>
      </c>
    </row>
    <row r="2947" customFormat="false" ht="15" hidden="false" customHeight="false" outlineLevel="0" collapsed="false">
      <c r="A2947" s="1" t="n">
        <v>2951</v>
      </c>
      <c r="B2947" s="28" t="n">
        <v>2144</v>
      </c>
      <c r="C2947" s="28"/>
      <c r="J2947" s="4"/>
      <c r="K2947" s="46"/>
      <c r="L2947" s="34" t="str">
        <f aca="false">IF(ISBLANK(K2947),"a","b")</f>
        <v>a</v>
      </c>
      <c r="M2947" s="34" t="str">
        <f aca="false">IF(ISBLANK(B2947),"",IF(L2947="b",K2947,IF(L2947="a","")))</f>
        <v/>
      </c>
      <c r="N2947" s="35" t="n">
        <f aca="false">IF(ISBLANK(B2947),"",IF( ISBLANK(K2947), , IF( ISBLANK(O2947), 1,) ))</f>
        <v>0</v>
      </c>
      <c r="O2947" s="44"/>
      <c r="P2947" s="37" t="str">
        <f aca="false">IF(ISBLANK(O2947),"a","b")</f>
        <v>a</v>
      </c>
      <c r="Q2947" s="34" t="str">
        <f aca="false">IF(ISBLANK(B2947),"",IF(P2947="b",O2947,IF(P2947="a","")))</f>
        <v/>
      </c>
      <c r="R2947" s="35" t="n">
        <f aca="false">IF(ISBLANK(B2947),"",IF( ISBLANK(O2947), , 1))</f>
        <v>0</v>
      </c>
      <c r="S2947" s="38" t="str">
        <f aca="true">IF(ISBLANK(B2947),"",IF( ISBLANK(K2947), "" , IF( ISBLANK(O2947), (TODAY()-K2947)/365, (O2947-K2947)/365)) )</f>
        <v/>
      </c>
      <c r="T2947" s="38" t="str">
        <f aca="false">IF(ISBLANK(B2947),"",IF( ISBLANK(K2947), "" , IF( ISBLANK(O2947), ($Z$41-K2947)/365, (O2947-K2947)/365)) )</f>
        <v/>
      </c>
      <c r="U2947" s="38" t="str">
        <f aca="true">IF(ISBLANK(B2947),"",IF( ISBLANK(O2947), "", (TODAY()-O2947)/365))</f>
        <v/>
      </c>
      <c r="V2947" s="38" t="str">
        <f aca="false">IF(ISBLANK(B2947),"",IF( ISBLANK(O2947), "", ($Z$41-O2947)/365))</f>
        <v/>
      </c>
    </row>
    <row r="2948" customFormat="false" ht="15" hidden="false" customHeight="false" outlineLevel="0" collapsed="false">
      <c r="A2948" s="1" t="n">
        <v>2952</v>
      </c>
      <c r="B2948" s="28" t="n">
        <v>2145</v>
      </c>
      <c r="C2948" s="28"/>
      <c r="J2948" s="4"/>
      <c r="K2948" s="46"/>
      <c r="L2948" s="34" t="str">
        <f aca="false">IF(ISBLANK(K2948),"a","b")</f>
        <v>a</v>
      </c>
      <c r="M2948" s="34" t="str">
        <f aca="false">IF(ISBLANK(B2948),"",IF(L2948="b",K2948,IF(L2948="a","")))</f>
        <v/>
      </c>
      <c r="N2948" s="35" t="n">
        <f aca="false">IF(ISBLANK(B2948),"",IF( ISBLANK(K2948), , IF( ISBLANK(O2948), 1,) ))</f>
        <v>0</v>
      </c>
      <c r="O2948" s="44"/>
      <c r="P2948" s="37" t="str">
        <f aca="false">IF(ISBLANK(O2948),"a","b")</f>
        <v>a</v>
      </c>
      <c r="Q2948" s="34" t="str">
        <f aca="false">IF(ISBLANK(B2948),"",IF(P2948="b",O2948,IF(P2948="a","")))</f>
        <v/>
      </c>
      <c r="R2948" s="35" t="n">
        <f aca="false">IF(ISBLANK(B2948),"",IF( ISBLANK(O2948), , 1))</f>
        <v>0</v>
      </c>
      <c r="S2948" s="38" t="str">
        <f aca="true">IF(ISBLANK(B2948),"",IF( ISBLANK(K2948), "" , IF( ISBLANK(O2948), (TODAY()-K2948)/365, (O2948-K2948)/365)) )</f>
        <v/>
      </c>
      <c r="T2948" s="38" t="str">
        <f aca="false">IF(ISBLANK(B2948),"",IF( ISBLANK(K2948), "" , IF( ISBLANK(O2948), ($Z$41-K2948)/365, (O2948-K2948)/365)) )</f>
        <v/>
      </c>
      <c r="U2948" s="38" t="str">
        <f aca="true">IF(ISBLANK(B2948),"",IF( ISBLANK(O2948), "", (TODAY()-O2948)/365))</f>
        <v/>
      </c>
      <c r="V2948" s="38" t="str">
        <f aca="false">IF(ISBLANK(B2948),"",IF( ISBLANK(O2948), "", ($Z$41-O2948)/365))</f>
        <v/>
      </c>
    </row>
    <row r="2949" customFormat="false" ht="15" hidden="false" customHeight="false" outlineLevel="0" collapsed="false">
      <c r="A2949" s="1" t="n">
        <v>2953</v>
      </c>
      <c r="B2949" s="28" t="n">
        <v>2146</v>
      </c>
      <c r="C2949" s="28"/>
      <c r="J2949" s="4"/>
      <c r="K2949" s="46"/>
      <c r="L2949" s="34" t="str">
        <f aca="false">IF(ISBLANK(K2949),"a","b")</f>
        <v>a</v>
      </c>
      <c r="M2949" s="34" t="str">
        <f aca="false">IF(ISBLANK(B2949),"",IF(L2949="b",K2949,IF(L2949="a","")))</f>
        <v/>
      </c>
      <c r="N2949" s="35" t="n">
        <f aca="false">IF(ISBLANK(B2949),"",IF( ISBLANK(K2949), , IF( ISBLANK(O2949), 1,) ))</f>
        <v>0</v>
      </c>
      <c r="O2949" s="44"/>
      <c r="P2949" s="37" t="str">
        <f aca="false">IF(ISBLANK(O2949),"a","b")</f>
        <v>a</v>
      </c>
      <c r="Q2949" s="34" t="str">
        <f aca="false">IF(ISBLANK(B2949),"",IF(P2949="b",O2949,IF(P2949="a","")))</f>
        <v/>
      </c>
      <c r="R2949" s="35" t="n">
        <f aca="false">IF(ISBLANK(B2949),"",IF( ISBLANK(O2949), , 1))</f>
        <v>0</v>
      </c>
      <c r="S2949" s="38" t="str">
        <f aca="true">IF(ISBLANK(B2949),"",IF( ISBLANK(K2949), "" , IF( ISBLANK(O2949), (TODAY()-K2949)/365, (O2949-K2949)/365)) )</f>
        <v/>
      </c>
      <c r="T2949" s="38" t="str">
        <f aca="false">IF(ISBLANK(B2949),"",IF( ISBLANK(K2949), "" , IF( ISBLANK(O2949), ($Z$41-K2949)/365, (O2949-K2949)/365)) )</f>
        <v/>
      </c>
      <c r="U2949" s="38" t="str">
        <f aca="true">IF(ISBLANK(B2949),"",IF( ISBLANK(O2949), "", (TODAY()-O2949)/365))</f>
        <v/>
      </c>
      <c r="V2949" s="38" t="str">
        <f aca="false">IF(ISBLANK(B2949),"",IF( ISBLANK(O2949), "", ($Z$41-O2949)/365))</f>
        <v/>
      </c>
    </row>
    <row r="2950" customFormat="false" ht="15" hidden="false" customHeight="false" outlineLevel="0" collapsed="false">
      <c r="A2950" s="1" t="n">
        <v>2954</v>
      </c>
      <c r="B2950" s="28" t="n">
        <v>2147</v>
      </c>
      <c r="C2950" s="28"/>
      <c r="J2950" s="4"/>
      <c r="K2950" s="46"/>
      <c r="L2950" s="34" t="str">
        <f aca="false">IF(ISBLANK(K2950),"a","b")</f>
        <v>a</v>
      </c>
      <c r="M2950" s="34" t="str">
        <f aca="false">IF(ISBLANK(B2950),"",IF(L2950="b",K2950,IF(L2950="a","")))</f>
        <v/>
      </c>
      <c r="N2950" s="35" t="n">
        <f aca="false">IF(ISBLANK(B2950),"",IF( ISBLANK(K2950), , IF( ISBLANK(O2950), 1,) ))</f>
        <v>0</v>
      </c>
      <c r="O2950" s="44"/>
      <c r="P2950" s="37" t="str">
        <f aca="false">IF(ISBLANK(O2950),"a","b")</f>
        <v>a</v>
      </c>
      <c r="Q2950" s="34" t="str">
        <f aca="false">IF(ISBLANK(B2950),"",IF(P2950="b",O2950,IF(P2950="a","")))</f>
        <v/>
      </c>
      <c r="R2950" s="35" t="n">
        <f aca="false">IF(ISBLANK(B2950),"",IF( ISBLANK(O2950), , 1))</f>
        <v>0</v>
      </c>
      <c r="S2950" s="38" t="str">
        <f aca="true">IF(ISBLANK(B2950),"",IF( ISBLANK(K2950), "" , IF( ISBLANK(O2950), (TODAY()-K2950)/365, (O2950-K2950)/365)) )</f>
        <v/>
      </c>
      <c r="T2950" s="38" t="str">
        <f aca="false">IF(ISBLANK(B2950),"",IF( ISBLANK(K2950), "" , IF( ISBLANK(O2950), ($Z$41-K2950)/365, (O2950-K2950)/365)) )</f>
        <v/>
      </c>
      <c r="U2950" s="38" t="str">
        <f aca="true">IF(ISBLANK(B2950),"",IF( ISBLANK(O2950), "", (TODAY()-O2950)/365))</f>
        <v/>
      </c>
      <c r="V2950" s="38" t="str">
        <f aca="false">IF(ISBLANK(B2950),"",IF( ISBLANK(O2950), "", ($Z$41-O2950)/365))</f>
        <v/>
      </c>
    </row>
    <row r="2951" customFormat="false" ht="15" hidden="false" customHeight="false" outlineLevel="0" collapsed="false">
      <c r="A2951" s="1" t="n">
        <v>2955</v>
      </c>
      <c r="B2951" s="28" t="n">
        <v>2148</v>
      </c>
      <c r="C2951" s="28"/>
      <c r="J2951" s="4"/>
      <c r="K2951" s="46"/>
      <c r="L2951" s="34" t="str">
        <f aca="false">IF(ISBLANK(K2951),"a","b")</f>
        <v>a</v>
      </c>
      <c r="M2951" s="34" t="str">
        <f aca="false">IF(ISBLANK(B2951),"",IF(L2951="b",K2951,IF(L2951="a","")))</f>
        <v/>
      </c>
      <c r="N2951" s="35" t="n">
        <f aca="false">IF(ISBLANK(B2951),"",IF( ISBLANK(K2951), , IF( ISBLANK(O2951), 1,) ))</f>
        <v>0</v>
      </c>
      <c r="O2951" s="44"/>
      <c r="P2951" s="37" t="str">
        <f aca="false">IF(ISBLANK(O2951),"a","b")</f>
        <v>a</v>
      </c>
      <c r="Q2951" s="34" t="str">
        <f aca="false">IF(ISBLANK(B2951),"",IF(P2951="b",O2951,IF(P2951="a","")))</f>
        <v/>
      </c>
      <c r="R2951" s="35" t="n">
        <f aca="false">IF(ISBLANK(B2951),"",IF( ISBLANK(O2951), , 1))</f>
        <v>0</v>
      </c>
      <c r="S2951" s="38" t="str">
        <f aca="true">IF(ISBLANK(B2951),"",IF( ISBLANK(K2951), "" , IF( ISBLANK(O2951), (TODAY()-K2951)/365, (O2951-K2951)/365)) )</f>
        <v/>
      </c>
      <c r="T2951" s="38" t="str">
        <f aca="false">IF(ISBLANK(B2951),"",IF( ISBLANK(K2951), "" , IF( ISBLANK(O2951), ($Z$41-K2951)/365, (O2951-K2951)/365)) )</f>
        <v/>
      </c>
      <c r="U2951" s="38" t="str">
        <f aca="true">IF(ISBLANK(B2951),"",IF( ISBLANK(O2951), "", (TODAY()-O2951)/365))</f>
        <v/>
      </c>
      <c r="V2951" s="38" t="str">
        <f aca="false">IF(ISBLANK(B2951),"",IF( ISBLANK(O2951), "", ($Z$41-O2951)/365))</f>
        <v/>
      </c>
    </row>
    <row r="2952" customFormat="false" ht="15" hidden="false" customHeight="false" outlineLevel="0" collapsed="false">
      <c r="A2952" s="1" t="n">
        <v>2956</v>
      </c>
      <c r="B2952" s="28" t="n">
        <v>2149</v>
      </c>
      <c r="C2952" s="28"/>
      <c r="J2952" s="4"/>
      <c r="K2952" s="46"/>
      <c r="L2952" s="34" t="str">
        <f aca="false">IF(ISBLANK(K2952),"a","b")</f>
        <v>a</v>
      </c>
      <c r="M2952" s="34" t="str">
        <f aca="false">IF(ISBLANK(B2952),"",IF(L2952="b",K2952,IF(L2952="a","")))</f>
        <v/>
      </c>
      <c r="N2952" s="35" t="n">
        <f aca="false">IF(ISBLANK(B2952),"",IF( ISBLANK(K2952), , IF( ISBLANK(O2952), 1,) ))</f>
        <v>0</v>
      </c>
      <c r="O2952" s="44"/>
      <c r="P2952" s="37" t="str">
        <f aca="false">IF(ISBLANK(O2952),"a","b")</f>
        <v>a</v>
      </c>
      <c r="Q2952" s="34" t="str">
        <f aca="false">IF(ISBLANK(B2952),"",IF(P2952="b",O2952,IF(P2952="a","")))</f>
        <v/>
      </c>
      <c r="R2952" s="35" t="n">
        <f aca="false">IF(ISBLANK(B2952),"",IF( ISBLANK(O2952), , 1))</f>
        <v>0</v>
      </c>
      <c r="S2952" s="38" t="str">
        <f aca="true">IF(ISBLANK(B2952),"",IF( ISBLANK(K2952), "" , IF( ISBLANK(O2952), (TODAY()-K2952)/365, (O2952-K2952)/365)) )</f>
        <v/>
      </c>
      <c r="T2952" s="38" t="str">
        <f aca="false">IF(ISBLANK(B2952),"",IF( ISBLANK(K2952), "" , IF( ISBLANK(O2952), ($Z$41-K2952)/365, (O2952-K2952)/365)) )</f>
        <v/>
      </c>
      <c r="U2952" s="38" t="str">
        <f aca="true">IF(ISBLANK(B2952),"",IF( ISBLANK(O2952), "", (TODAY()-O2952)/365))</f>
        <v/>
      </c>
      <c r="V2952" s="38" t="str">
        <f aca="false">IF(ISBLANK(B2952),"",IF( ISBLANK(O2952), "", ($Z$41-O2952)/365))</f>
        <v/>
      </c>
    </row>
    <row r="2953" customFormat="false" ht="15" hidden="false" customHeight="false" outlineLevel="0" collapsed="false">
      <c r="A2953" s="1" t="n">
        <v>2957</v>
      </c>
      <c r="B2953" s="28" t="n">
        <v>2150</v>
      </c>
      <c r="C2953" s="28"/>
      <c r="J2953" s="4"/>
      <c r="K2953" s="46"/>
      <c r="L2953" s="34" t="str">
        <f aca="false">IF(ISBLANK(K2953),"a","b")</f>
        <v>a</v>
      </c>
      <c r="M2953" s="34" t="str">
        <f aca="false">IF(ISBLANK(B2953),"",IF(L2953="b",K2953,IF(L2953="a","")))</f>
        <v/>
      </c>
      <c r="N2953" s="35" t="n">
        <f aca="false">IF(ISBLANK(B2953),"",IF( ISBLANK(K2953), , IF( ISBLANK(O2953), 1,) ))</f>
        <v>0</v>
      </c>
      <c r="O2953" s="44"/>
      <c r="P2953" s="37" t="str">
        <f aca="false">IF(ISBLANK(O2953),"a","b")</f>
        <v>a</v>
      </c>
      <c r="Q2953" s="34" t="str">
        <f aca="false">IF(ISBLANK(B2953),"",IF(P2953="b",O2953,IF(P2953="a","")))</f>
        <v/>
      </c>
      <c r="R2953" s="35" t="n">
        <f aca="false">IF(ISBLANK(B2953),"",IF( ISBLANK(O2953), , 1))</f>
        <v>0</v>
      </c>
      <c r="S2953" s="38" t="str">
        <f aca="true">IF(ISBLANK(B2953),"",IF( ISBLANK(K2953), "" , IF( ISBLANK(O2953), (TODAY()-K2953)/365, (O2953-K2953)/365)) )</f>
        <v/>
      </c>
      <c r="T2953" s="38" t="str">
        <f aca="false">IF(ISBLANK(B2953),"",IF( ISBLANK(K2953), "" , IF( ISBLANK(O2953), ($Z$41-K2953)/365, (O2953-K2953)/365)) )</f>
        <v/>
      </c>
      <c r="U2953" s="38" t="str">
        <f aca="true">IF(ISBLANK(B2953),"",IF( ISBLANK(O2953), "", (TODAY()-O2953)/365))</f>
        <v/>
      </c>
      <c r="V2953" s="38" t="str">
        <f aca="false">IF(ISBLANK(B2953),"",IF( ISBLANK(O2953), "", ($Z$41-O2953)/365))</f>
        <v/>
      </c>
    </row>
    <row r="2954" customFormat="false" ht="15" hidden="false" customHeight="false" outlineLevel="0" collapsed="false">
      <c r="A2954" s="1" t="n">
        <v>2958</v>
      </c>
      <c r="B2954" s="28" t="n">
        <v>2151</v>
      </c>
      <c r="C2954" s="28"/>
      <c r="J2954" s="4"/>
      <c r="K2954" s="46"/>
      <c r="L2954" s="34" t="str">
        <f aca="false">IF(ISBLANK(K2954),"a","b")</f>
        <v>a</v>
      </c>
      <c r="M2954" s="34" t="str">
        <f aca="false">IF(ISBLANK(B2954),"",IF(L2954="b",K2954,IF(L2954="a","")))</f>
        <v/>
      </c>
      <c r="N2954" s="35" t="n">
        <f aca="false">IF(ISBLANK(B2954),"",IF( ISBLANK(K2954), , IF( ISBLANK(O2954), 1,) ))</f>
        <v>0</v>
      </c>
      <c r="O2954" s="44"/>
      <c r="P2954" s="37" t="str">
        <f aca="false">IF(ISBLANK(O2954),"a","b")</f>
        <v>a</v>
      </c>
      <c r="Q2954" s="34" t="str">
        <f aca="false">IF(ISBLANK(B2954),"",IF(P2954="b",O2954,IF(P2954="a","")))</f>
        <v/>
      </c>
      <c r="R2954" s="35" t="n">
        <f aca="false">IF(ISBLANK(B2954),"",IF( ISBLANK(O2954), , 1))</f>
        <v>0</v>
      </c>
      <c r="S2954" s="38" t="str">
        <f aca="true">IF(ISBLANK(B2954),"",IF( ISBLANK(K2954), "" , IF( ISBLANK(O2954), (TODAY()-K2954)/365, (O2954-K2954)/365)) )</f>
        <v/>
      </c>
      <c r="T2954" s="38" t="str">
        <f aca="false">IF(ISBLANK(B2954),"",IF( ISBLANK(K2954), "" , IF( ISBLANK(O2954), ($Z$41-K2954)/365, (O2954-K2954)/365)) )</f>
        <v/>
      </c>
      <c r="U2954" s="38" t="str">
        <f aca="true">IF(ISBLANK(B2954),"",IF( ISBLANK(O2954), "", (TODAY()-O2954)/365))</f>
        <v/>
      </c>
      <c r="V2954" s="38" t="str">
        <f aca="false">IF(ISBLANK(B2954),"",IF( ISBLANK(O2954), "", ($Z$41-O2954)/365))</f>
        <v/>
      </c>
    </row>
    <row r="2955" customFormat="false" ht="15" hidden="false" customHeight="false" outlineLevel="0" collapsed="false">
      <c r="A2955" s="1" t="n">
        <v>2959</v>
      </c>
      <c r="B2955" s="28" t="n">
        <v>2152</v>
      </c>
      <c r="C2955" s="28"/>
      <c r="J2955" s="4"/>
      <c r="K2955" s="46"/>
      <c r="L2955" s="34" t="str">
        <f aca="false">IF(ISBLANK(K2955),"a","b")</f>
        <v>a</v>
      </c>
      <c r="M2955" s="34" t="str">
        <f aca="false">IF(ISBLANK(B2955),"",IF(L2955="b",K2955,IF(L2955="a","")))</f>
        <v/>
      </c>
      <c r="N2955" s="35" t="n">
        <f aca="false">IF(ISBLANK(B2955),"",IF( ISBLANK(K2955), , IF( ISBLANK(O2955), 1,) ))</f>
        <v>0</v>
      </c>
      <c r="O2955" s="44"/>
      <c r="P2955" s="37" t="str">
        <f aca="false">IF(ISBLANK(O2955),"a","b")</f>
        <v>a</v>
      </c>
      <c r="Q2955" s="34" t="str">
        <f aca="false">IF(ISBLANK(B2955),"",IF(P2955="b",O2955,IF(P2955="a","")))</f>
        <v/>
      </c>
      <c r="R2955" s="35" t="n">
        <f aca="false">IF(ISBLANK(B2955),"",IF( ISBLANK(O2955), , 1))</f>
        <v>0</v>
      </c>
      <c r="S2955" s="38" t="str">
        <f aca="true">IF(ISBLANK(B2955),"",IF( ISBLANK(K2955), "" , IF( ISBLANK(O2955), (TODAY()-K2955)/365, (O2955-K2955)/365)) )</f>
        <v/>
      </c>
      <c r="T2955" s="38" t="str">
        <f aca="false">IF(ISBLANK(B2955),"",IF( ISBLANK(K2955), "" , IF( ISBLANK(O2955), ($Z$41-K2955)/365, (O2955-K2955)/365)) )</f>
        <v/>
      </c>
      <c r="U2955" s="38" t="str">
        <f aca="true">IF(ISBLANK(B2955),"",IF( ISBLANK(O2955), "", (TODAY()-O2955)/365))</f>
        <v/>
      </c>
      <c r="V2955" s="38" t="str">
        <f aca="false">IF(ISBLANK(B2955),"",IF( ISBLANK(O2955), "", ($Z$41-O2955)/365))</f>
        <v/>
      </c>
    </row>
    <row r="2956" customFormat="false" ht="15" hidden="false" customHeight="false" outlineLevel="0" collapsed="false">
      <c r="A2956" s="1" t="n">
        <v>2960</v>
      </c>
      <c r="B2956" s="28" t="n">
        <v>2153</v>
      </c>
      <c r="C2956" s="28"/>
      <c r="J2956" s="4"/>
      <c r="K2956" s="46"/>
      <c r="L2956" s="34" t="str">
        <f aca="false">IF(ISBLANK(K2956),"a","b")</f>
        <v>a</v>
      </c>
      <c r="M2956" s="34" t="str">
        <f aca="false">IF(ISBLANK(B2956),"",IF(L2956="b",K2956,IF(L2956="a","")))</f>
        <v/>
      </c>
      <c r="N2956" s="35" t="n">
        <f aca="false">IF(ISBLANK(B2956),"",IF( ISBLANK(K2956), , IF( ISBLANK(O2956), 1,) ))</f>
        <v>0</v>
      </c>
      <c r="O2956" s="44"/>
      <c r="P2956" s="37" t="str">
        <f aca="false">IF(ISBLANK(O2956),"a","b")</f>
        <v>a</v>
      </c>
      <c r="Q2956" s="34" t="str">
        <f aca="false">IF(ISBLANK(B2956),"",IF(P2956="b",O2956,IF(P2956="a","")))</f>
        <v/>
      </c>
      <c r="R2956" s="35" t="n">
        <f aca="false">IF(ISBLANK(B2956),"",IF( ISBLANK(O2956), , 1))</f>
        <v>0</v>
      </c>
      <c r="S2956" s="38" t="str">
        <f aca="true">IF(ISBLANK(B2956),"",IF( ISBLANK(K2956), "" , IF( ISBLANK(O2956), (TODAY()-K2956)/365, (O2956-K2956)/365)) )</f>
        <v/>
      </c>
      <c r="T2956" s="38" t="str">
        <f aca="false">IF(ISBLANK(B2956),"",IF( ISBLANK(K2956), "" , IF( ISBLANK(O2956), ($Z$41-K2956)/365, (O2956-K2956)/365)) )</f>
        <v/>
      </c>
      <c r="U2956" s="38" t="str">
        <f aca="true">IF(ISBLANK(B2956),"",IF( ISBLANK(O2956), "", (TODAY()-O2956)/365))</f>
        <v/>
      </c>
      <c r="V2956" s="38" t="str">
        <f aca="false">IF(ISBLANK(B2956),"",IF( ISBLANK(O2956), "", ($Z$41-O2956)/365))</f>
        <v/>
      </c>
    </row>
    <row r="2957" customFormat="false" ht="15" hidden="false" customHeight="false" outlineLevel="0" collapsed="false">
      <c r="A2957" s="1" t="n">
        <v>2961</v>
      </c>
      <c r="B2957" s="28" t="n">
        <v>2154</v>
      </c>
      <c r="C2957" s="28"/>
      <c r="J2957" s="4"/>
      <c r="K2957" s="46"/>
      <c r="L2957" s="34" t="str">
        <f aca="false">IF(ISBLANK(K2957),"a","b")</f>
        <v>a</v>
      </c>
      <c r="M2957" s="34" t="str">
        <f aca="false">IF(ISBLANK(B2957),"",IF(L2957="b",K2957,IF(L2957="a","")))</f>
        <v/>
      </c>
      <c r="N2957" s="35" t="n">
        <f aca="false">IF(ISBLANK(B2957),"",IF( ISBLANK(K2957), , IF( ISBLANK(O2957), 1,) ))</f>
        <v>0</v>
      </c>
      <c r="O2957" s="44"/>
      <c r="P2957" s="37" t="str">
        <f aca="false">IF(ISBLANK(O2957),"a","b")</f>
        <v>a</v>
      </c>
      <c r="Q2957" s="34" t="str">
        <f aca="false">IF(ISBLANK(B2957),"",IF(P2957="b",O2957,IF(P2957="a","")))</f>
        <v/>
      </c>
      <c r="R2957" s="35" t="n">
        <f aca="false">IF(ISBLANK(B2957),"",IF( ISBLANK(O2957), , 1))</f>
        <v>0</v>
      </c>
      <c r="S2957" s="38" t="str">
        <f aca="true">IF(ISBLANK(B2957),"",IF( ISBLANK(K2957), "" , IF( ISBLANK(O2957), (TODAY()-K2957)/365, (O2957-K2957)/365)) )</f>
        <v/>
      </c>
      <c r="T2957" s="38" t="str">
        <f aca="false">IF(ISBLANK(B2957),"",IF( ISBLANK(K2957), "" , IF( ISBLANK(O2957), ($Z$41-K2957)/365, (O2957-K2957)/365)) )</f>
        <v/>
      </c>
      <c r="U2957" s="38" t="str">
        <f aca="true">IF(ISBLANK(B2957),"",IF( ISBLANK(O2957), "", (TODAY()-O2957)/365))</f>
        <v/>
      </c>
      <c r="V2957" s="38" t="str">
        <f aca="false">IF(ISBLANK(B2957),"",IF( ISBLANK(O2957), "", ($Z$41-O2957)/365))</f>
        <v/>
      </c>
    </row>
    <row r="2958" customFormat="false" ht="15" hidden="false" customHeight="false" outlineLevel="0" collapsed="false">
      <c r="A2958" s="1" t="n">
        <v>2962</v>
      </c>
      <c r="B2958" s="28" t="n">
        <v>2155</v>
      </c>
      <c r="C2958" s="28"/>
      <c r="J2958" s="4"/>
      <c r="K2958" s="46"/>
      <c r="L2958" s="34" t="str">
        <f aca="false">IF(ISBLANK(K2958),"a","b")</f>
        <v>a</v>
      </c>
      <c r="M2958" s="34" t="str">
        <f aca="false">IF(ISBLANK(B2958),"",IF(L2958="b",K2958,IF(L2958="a","")))</f>
        <v/>
      </c>
      <c r="N2958" s="35" t="n">
        <f aca="false">IF(ISBLANK(B2958),"",IF( ISBLANK(K2958), , IF( ISBLANK(O2958), 1,) ))</f>
        <v>0</v>
      </c>
      <c r="O2958" s="44"/>
      <c r="P2958" s="37" t="str">
        <f aca="false">IF(ISBLANK(O2958),"a","b")</f>
        <v>a</v>
      </c>
      <c r="Q2958" s="34" t="str">
        <f aca="false">IF(ISBLANK(B2958),"",IF(P2958="b",O2958,IF(P2958="a","")))</f>
        <v/>
      </c>
      <c r="R2958" s="35" t="n">
        <f aca="false">IF(ISBLANK(B2958),"",IF( ISBLANK(O2958), , 1))</f>
        <v>0</v>
      </c>
      <c r="S2958" s="38" t="str">
        <f aca="true">IF(ISBLANK(B2958),"",IF( ISBLANK(K2958), "" , IF( ISBLANK(O2958), (TODAY()-K2958)/365, (O2958-K2958)/365)) )</f>
        <v/>
      </c>
      <c r="T2958" s="38" t="str">
        <f aca="false">IF(ISBLANK(B2958),"",IF( ISBLANK(K2958), "" , IF( ISBLANK(O2958), ($Z$41-K2958)/365, (O2958-K2958)/365)) )</f>
        <v/>
      </c>
      <c r="U2958" s="38" t="str">
        <f aca="true">IF(ISBLANK(B2958),"",IF( ISBLANK(O2958), "", (TODAY()-O2958)/365))</f>
        <v/>
      </c>
      <c r="V2958" s="38" t="str">
        <f aca="false">IF(ISBLANK(B2958),"",IF( ISBLANK(O2958), "", ($Z$41-O2958)/365))</f>
        <v/>
      </c>
    </row>
    <row r="2959" customFormat="false" ht="15" hidden="false" customHeight="false" outlineLevel="0" collapsed="false">
      <c r="A2959" s="1" t="n">
        <v>2963</v>
      </c>
      <c r="B2959" s="28" t="n">
        <v>2156</v>
      </c>
      <c r="C2959" s="28"/>
      <c r="J2959" s="4"/>
      <c r="K2959" s="46"/>
      <c r="L2959" s="34" t="str">
        <f aca="false">IF(ISBLANK(K2959),"a","b")</f>
        <v>a</v>
      </c>
      <c r="M2959" s="34" t="str">
        <f aca="false">IF(ISBLANK(B2959),"",IF(L2959="b",K2959,IF(L2959="a","")))</f>
        <v/>
      </c>
      <c r="N2959" s="35" t="n">
        <f aca="false">IF(ISBLANK(B2959),"",IF( ISBLANK(K2959), , IF( ISBLANK(O2959), 1,) ))</f>
        <v>0</v>
      </c>
      <c r="O2959" s="44"/>
      <c r="P2959" s="37" t="str">
        <f aca="false">IF(ISBLANK(O2959),"a","b")</f>
        <v>a</v>
      </c>
      <c r="Q2959" s="34" t="str">
        <f aca="false">IF(ISBLANK(B2959),"",IF(P2959="b",O2959,IF(P2959="a","")))</f>
        <v/>
      </c>
      <c r="R2959" s="35" t="n">
        <f aca="false">IF(ISBLANK(B2959),"",IF( ISBLANK(O2959), , 1))</f>
        <v>0</v>
      </c>
      <c r="S2959" s="38" t="str">
        <f aca="true">IF(ISBLANK(B2959),"",IF( ISBLANK(K2959), "" , IF( ISBLANK(O2959), (TODAY()-K2959)/365, (O2959-K2959)/365)) )</f>
        <v/>
      </c>
      <c r="T2959" s="38" t="str">
        <f aca="false">IF(ISBLANK(B2959),"",IF( ISBLANK(K2959), "" , IF( ISBLANK(O2959), ($Z$41-K2959)/365, (O2959-K2959)/365)) )</f>
        <v/>
      </c>
      <c r="U2959" s="38" t="str">
        <f aca="true">IF(ISBLANK(B2959),"",IF( ISBLANK(O2959), "", (TODAY()-O2959)/365))</f>
        <v/>
      </c>
      <c r="V2959" s="38" t="str">
        <f aca="false">IF(ISBLANK(B2959),"",IF( ISBLANK(O2959), "", ($Z$41-O2959)/365))</f>
        <v/>
      </c>
    </row>
    <row r="2960" customFormat="false" ht="15" hidden="false" customHeight="false" outlineLevel="0" collapsed="false">
      <c r="A2960" s="1" t="n">
        <v>2964</v>
      </c>
      <c r="B2960" s="28" t="n">
        <v>2157</v>
      </c>
      <c r="C2960" s="28"/>
      <c r="J2960" s="4"/>
      <c r="K2960" s="46"/>
      <c r="L2960" s="34" t="str">
        <f aca="false">IF(ISBLANK(K2960),"a","b")</f>
        <v>a</v>
      </c>
      <c r="M2960" s="34" t="str">
        <f aca="false">IF(ISBLANK(B2960),"",IF(L2960="b",K2960,IF(L2960="a","")))</f>
        <v/>
      </c>
      <c r="N2960" s="35" t="n">
        <f aca="false">IF(ISBLANK(B2960),"",IF( ISBLANK(K2960), , IF( ISBLANK(O2960), 1,) ))</f>
        <v>0</v>
      </c>
      <c r="O2960" s="44"/>
      <c r="P2960" s="37" t="str">
        <f aca="false">IF(ISBLANK(O2960),"a","b")</f>
        <v>a</v>
      </c>
      <c r="Q2960" s="34" t="str">
        <f aca="false">IF(ISBLANK(B2960),"",IF(P2960="b",O2960,IF(P2960="a","")))</f>
        <v/>
      </c>
      <c r="R2960" s="35" t="n">
        <f aca="false">IF(ISBLANK(B2960),"",IF( ISBLANK(O2960), , 1))</f>
        <v>0</v>
      </c>
      <c r="S2960" s="38" t="str">
        <f aca="true">IF(ISBLANK(B2960),"",IF( ISBLANK(K2960), "" , IF( ISBLANK(O2960), (TODAY()-K2960)/365, (O2960-K2960)/365)) )</f>
        <v/>
      </c>
      <c r="T2960" s="38" t="str">
        <f aca="false">IF(ISBLANK(B2960),"",IF( ISBLANK(K2960), "" , IF( ISBLANK(O2960), ($Z$41-K2960)/365, (O2960-K2960)/365)) )</f>
        <v/>
      </c>
      <c r="U2960" s="38" t="str">
        <f aca="true">IF(ISBLANK(B2960),"",IF( ISBLANK(O2960), "", (TODAY()-O2960)/365))</f>
        <v/>
      </c>
      <c r="V2960" s="38" t="str">
        <f aca="false">IF(ISBLANK(B2960),"",IF( ISBLANK(O2960), "", ($Z$41-O2960)/365))</f>
        <v/>
      </c>
    </row>
    <row r="2961" customFormat="false" ht="15" hidden="false" customHeight="false" outlineLevel="0" collapsed="false">
      <c r="A2961" s="1" t="n">
        <v>2965</v>
      </c>
      <c r="B2961" s="28" t="n">
        <v>2158</v>
      </c>
      <c r="C2961" s="28"/>
      <c r="J2961" s="4"/>
      <c r="K2961" s="46"/>
      <c r="L2961" s="34" t="str">
        <f aca="false">IF(ISBLANK(K2961),"a","b")</f>
        <v>a</v>
      </c>
      <c r="M2961" s="34" t="str">
        <f aca="false">IF(ISBLANK(B2961),"",IF(L2961="b",K2961,IF(L2961="a","")))</f>
        <v/>
      </c>
      <c r="N2961" s="35" t="n">
        <f aca="false">IF(ISBLANK(B2961),"",IF( ISBLANK(K2961), , IF( ISBLANK(O2961), 1,) ))</f>
        <v>0</v>
      </c>
      <c r="O2961" s="44"/>
      <c r="P2961" s="37" t="str">
        <f aca="false">IF(ISBLANK(O2961),"a","b")</f>
        <v>a</v>
      </c>
      <c r="Q2961" s="34" t="str">
        <f aca="false">IF(ISBLANK(B2961),"",IF(P2961="b",O2961,IF(P2961="a","")))</f>
        <v/>
      </c>
      <c r="R2961" s="35" t="n">
        <f aca="false">IF(ISBLANK(B2961),"",IF( ISBLANK(O2961), , 1))</f>
        <v>0</v>
      </c>
      <c r="S2961" s="38" t="str">
        <f aca="true">IF(ISBLANK(B2961),"",IF( ISBLANK(K2961), "" , IF( ISBLANK(O2961), (TODAY()-K2961)/365, (O2961-K2961)/365)) )</f>
        <v/>
      </c>
      <c r="T2961" s="38" t="str">
        <f aca="false">IF(ISBLANK(B2961),"",IF( ISBLANK(K2961), "" , IF( ISBLANK(O2961), ($Z$41-K2961)/365, (O2961-K2961)/365)) )</f>
        <v/>
      </c>
      <c r="U2961" s="38" t="str">
        <f aca="true">IF(ISBLANK(B2961),"",IF( ISBLANK(O2961), "", (TODAY()-O2961)/365))</f>
        <v/>
      </c>
      <c r="V2961" s="38" t="str">
        <f aca="false">IF(ISBLANK(B2961),"",IF( ISBLANK(O2961), "", ($Z$41-O2961)/365))</f>
        <v/>
      </c>
    </row>
    <row r="2962" customFormat="false" ht="15" hidden="false" customHeight="false" outlineLevel="0" collapsed="false">
      <c r="A2962" s="1" t="n">
        <v>2966</v>
      </c>
      <c r="B2962" s="28" t="n">
        <v>2159</v>
      </c>
      <c r="C2962" s="28"/>
      <c r="J2962" s="4"/>
      <c r="K2962" s="46"/>
      <c r="L2962" s="34" t="str">
        <f aca="false">IF(ISBLANK(K2962),"a","b")</f>
        <v>a</v>
      </c>
      <c r="M2962" s="34" t="str">
        <f aca="false">IF(ISBLANK(B2962),"",IF(L2962="b",K2962,IF(L2962="a","")))</f>
        <v/>
      </c>
      <c r="N2962" s="35" t="n">
        <f aca="false">IF(ISBLANK(B2962),"",IF( ISBLANK(K2962), , IF( ISBLANK(O2962), 1,) ))</f>
        <v>0</v>
      </c>
      <c r="O2962" s="44"/>
      <c r="P2962" s="37" t="str">
        <f aca="false">IF(ISBLANK(O2962),"a","b")</f>
        <v>a</v>
      </c>
      <c r="Q2962" s="34" t="str">
        <f aca="false">IF(ISBLANK(B2962),"",IF(P2962="b",O2962,IF(P2962="a","")))</f>
        <v/>
      </c>
      <c r="R2962" s="35" t="n">
        <f aca="false">IF(ISBLANK(B2962),"",IF( ISBLANK(O2962), , 1))</f>
        <v>0</v>
      </c>
      <c r="S2962" s="38" t="str">
        <f aca="true">IF(ISBLANK(B2962),"",IF( ISBLANK(K2962), "" , IF( ISBLANK(O2962), (TODAY()-K2962)/365, (O2962-K2962)/365)) )</f>
        <v/>
      </c>
      <c r="T2962" s="38" t="str">
        <f aca="false">IF(ISBLANK(B2962),"",IF( ISBLANK(K2962), "" , IF( ISBLANK(O2962), ($Z$41-K2962)/365, (O2962-K2962)/365)) )</f>
        <v/>
      </c>
      <c r="U2962" s="38" t="str">
        <f aca="true">IF(ISBLANK(B2962),"",IF( ISBLANK(O2962), "", (TODAY()-O2962)/365))</f>
        <v/>
      </c>
      <c r="V2962" s="38" t="str">
        <f aca="false">IF(ISBLANK(B2962),"",IF( ISBLANK(O2962), "", ($Z$41-O2962)/365))</f>
        <v/>
      </c>
    </row>
    <row r="2963" customFormat="false" ht="15" hidden="false" customHeight="false" outlineLevel="0" collapsed="false">
      <c r="A2963" s="1" t="n">
        <v>2967</v>
      </c>
      <c r="B2963" s="28" t="n">
        <v>2160</v>
      </c>
      <c r="C2963" s="28"/>
      <c r="J2963" s="4"/>
      <c r="K2963" s="46"/>
      <c r="L2963" s="34" t="str">
        <f aca="false">IF(ISBLANK(K2963),"a","b")</f>
        <v>a</v>
      </c>
      <c r="M2963" s="34" t="str">
        <f aca="false">IF(ISBLANK(B2963),"",IF(L2963="b",K2963,IF(L2963="a","")))</f>
        <v/>
      </c>
      <c r="N2963" s="35" t="n">
        <f aca="false">IF(ISBLANK(B2963),"",IF( ISBLANK(K2963), , IF( ISBLANK(O2963), 1,) ))</f>
        <v>0</v>
      </c>
      <c r="O2963" s="44"/>
      <c r="P2963" s="37" t="str">
        <f aca="false">IF(ISBLANK(O2963),"a","b")</f>
        <v>a</v>
      </c>
      <c r="Q2963" s="34" t="str">
        <f aca="false">IF(ISBLANK(B2963),"",IF(P2963="b",O2963,IF(P2963="a","")))</f>
        <v/>
      </c>
      <c r="R2963" s="35" t="n">
        <f aca="false">IF(ISBLANK(B2963),"",IF( ISBLANK(O2963), , 1))</f>
        <v>0</v>
      </c>
      <c r="S2963" s="38" t="str">
        <f aca="true">IF(ISBLANK(B2963),"",IF( ISBLANK(K2963), "" , IF( ISBLANK(O2963), (TODAY()-K2963)/365, (O2963-K2963)/365)) )</f>
        <v/>
      </c>
      <c r="T2963" s="38" t="str">
        <f aca="false">IF(ISBLANK(B2963),"",IF( ISBLANK(K2963), "" , IF( ISBLANK(O2963), ($Z$41-K2963)/365, (O2963-K2963)/365)) )</f>
        <v/>
      </c>
      <c r="U2963" s="38" t="str">
        <f aca="true">IF(ISBLANK(B2963),"",IF( ISBLANK(O2963), "", (TODAY()-O2963)/365))</f>
        <v/>
      </c>
      <c r="V2963" s="38" t="str">
        <f aca="false">IF(ISBLANK(B2963),"",IF( ISBLANK(O2963), "", ($Z$41-O2963)/365))</f>
        <v/>
      </c>
    </row>
    <row r="2964" customFormat="false" ht="15" hidden="false" customHeight="false" outlineLevel="0" collapsed="false">
      <c r="A2964" s="1" t="n">
        <v>2968</v>
      </c>
      <c r="B2964" s="28" t="n">
        <v>2161</v>
      </c>
      <c r="C2964" s="28"/>
      <c r="J2964" s="4"/>
      <c r="K2964" s="46"/>
      <c r="L2964" s="34" t="str">
        <f aca="false">IF(ISBLANK(K2964),"a","b")</f>
        <v>a</v>
      </c>
      <c r="M2964" s="34" t="str">
        <f aca="false">IF(ISBLANK(B2964),"",IF(L2964="b",K2964,IF(L2964="a","")))</f>
        <v/>
      </c>
      <c r="N2964" s="35" t="n">
        <f aca="false">IF(ISBLANK(B2964),"",IF( ISBLANK(K2964), , IF( ISBLANK(O2964), 1,) ))</f>
        <v>0</v>
      </c>
      <c r="O2964" s="44"/>
      <c r="P2964" s="37" t="str">
        <f aca="false">IF(ISBLANK(O2964),"a","b")</f>
        <v>a</v>
      </c>
      <c r="Q2964" s="34" t="str">
        <f aca="false">IF(ISBLANK(B2964),"",IF(P2964="b",O2964,IF(P2964="a","")))</f>
        <v/>
      </c>
      <c r="R2964" s="35" t="n">
        <f aca="false">IF(ISBLANK(B2964),"",IF( ISBLANK(O2964), , 1))</f>
        <v>0</v>
      </c>
      <c r="S2964" s="38" t="str">
        <f aca="true">IF(ISBLANK(B2964),"",IF( ISBLANK(K2964), "" , IF( ISBLANK(O2964), (TODAY()-K2964)/365, (O2964-K2964)/365)) )</f>
        <v/>
      </c>
      <c r="T2964" s="38" t="str">
        <f aca="false">IF(ISBLANK(B2964),"",IF( ISBLANK(K2964), "" , IF( ISBLANK(O2964), ($Z$41-K2964)/365, (O2964-K2964)/365)) )</f>
        <v/>
      </c>
      <c r="U2964" s="38" t="str">
        <f aca="true">IF(ISBLANK(B2964),"",IF( ISBLANK(O2964), "", (TODAY()-O2964)/365))</f>
        <v/>
      </c>
      <c r="V2964" s="38" t="str">
        <f aca="false">IF(ISBLANK(B2964),"",IF( ISBLANK(O2964), "", ($Z$41-O2964)/365))</f>
        <v/>
      </c>
    </row>
    <row r="2965" customFormat="false" ht="15" hidden="false" customHeight="false" outlineLevel="0" collapsed="false">
      <c r="A2965" s="1" t="n">
        <v>2969</v>
      </c>
      <c r="B2965" s="28" t="n">
        <v>2162</v>
      </c>
      <c r="C2965" s="28"/>
      <c r="J2965" s="4"/>
      <c r="K2965" s="46"/>
      <c r="L2965" s="34" t="str">
        <f aca="false">IF(ISBLANK(K2965),"a","b")</f>
        <v>a</v>
      </c>
      <c r="M2965" s="34" t="str">
        <f aca="false">IF(ISBLANK(B2965),"",IF(L2965="b",K2965,IF(L2965="a","")))</f>
        <v/>
      </c>
      <c r="N2965" s="35" t="n">
        <f aca="false">IF(ISBLANK(B2965),"",IF( ISBLANK(K2965), , IF( ISBLANK(O2965), 1,) ))</f>
        <v>0</v>
      </c>
      <c r="O2965" s="44"/>
      <c r="P2965" s="37" t="str">
        <f aca="false">IF(ISBLANK(O2965),"a","b")</f>
        <v>a</v>
      </c>
      <c r="Q2965" s="34" t="str">
        <f aca="false">IF(ISBLANK(B2965),"",IF(P2965="b",O2965,IF(P2965="a","")))</f>
        <v/>
      </c>
      <c r="R2965" s="35" t="n">
        <f aca="false">IF(ISBLANK(B2965),"",IF( ISBLANK(O2965), , 1))</f>
        <v>0</v>
      </c>
      <c r="S2965" s="38" t="str">
        <f aca="true">IF(ISBLANK(B2965),"",IF( ISBLANK(K2965), "" , IF( ISBLANK(O2965), (TODAY()-K2965)/365, (O2965-K2965)/365)) )</f>
        <v/>
      </c>
      <c r="T2965" s="38" t="str">
        <f aca="false">IF(ISBLANK(B2965),"",IF( ISBLANK(K2965), "" , IF( ISBLANK(O2965), ($Z$41-K2965)/365, (O2965-K2965)/365)) )</f>
        <v/>
      </c>
      <c r="U2965" s="38" t="str">
        <f aca="true">IF(ISBLANK(B2965),"",IF( ISBLANK(O2965), "", (TODAY()-O2965)/365))</f>
        <v/>
      </c>
      <c r="V2965" s="38" t="str">
        <f aca="false">IF(ISBLANK(B2965),"",IF( ISBLANK(O2965), "", ($Z$41-O2965)/365))</f>
        <v/>
      </c>
    </row>
    <row r="2966" customFormat="false" ht="15" hidden="false" customHeight="false" outlineLevel="0" collapsed="false">
      <c r="A2966" s="1" t="n">
        <v>2970</v>
      </c>
      <c r="B2966" s="28" t="n">
        <v>2163</v>
      </c>
      <c r="C2966" s="28"/>
      <c r="J2966" s="4"/>
      <c r="K2966" s="46"/>
      <c r="L2966" s="34" t="str">
        <f aca="false">IF(ISBLANK(K2966),"a","b")</f>
        <v>a</v>
      </c>
      <c r="M2966" s="34" t="str">
        <f aca="false">IF(ISBLANK(B2966),"",IF(L2966="b",K2966,IF(L2966="a","")))</f>
        <v/>
      </c>
      <c r="N2966" s="35" t="n">
        <f aca="false">IF(ISBLANK(B2966),"",IF( ISBLANK(K2966), , IF( ISBLANK(O2966), 1,) ))</f>
        <v>0</v>
      </c>
      <c r="O2966" s="44"/>
      <c r="P2966" s="37" t="str">
        <f aca="false">IF(ISBLANK(O2966),"a","b")</f>
        <v>a</v>
      </c>
      <c r="Q2966" s="34" t="str">
        <f aca="false">IF(ISBLANK(B2966),"",IF(P2966="b",O2966,IF(P2966="a","")))</f>
        <v/>
      </c>
      <c r="R2966" s="35" t="n">
        <f aca="false">IF(ISBLANK(B2966),"",IF( ISBLANK(O2966), , 1))</f>
        <v>0</v>
      </c>
      <c r="S2966" s="38" t="str">
        <f aca="true">IF(ISBLANK(B2966),"",IF( ISBLANK(K2966), "" , IF( ISBLANK(O2966), (TODAY()-K2966)/365, (O2966-K2966)/365)) )</f>
        <v/>
      </c>
      <c r="T2966" s="38" t="str">
        <f aca="false">IF(ISBLANK(B2966),"",IF( ISBLANK(K2966), "" , IF( ISBLANK(O2966), ($Z$41-K2966)/365, (O2966-K2966)/365)) )</f>
        <v/>
      </c>
      <c r="U2966" s="38" t="str">
        <f aca="true">IF(ISBLANK(B2966),"",IF( ISBLANK(O2966), "", (TODAY()-O2966)/365))</f>
        <v/>
      </c>
      <c r="V2966" s="38" t="str">
        <f aca="false">IF(ISBLANK(B2966),"",IF( ISBLANK(O2966), "", ($Z$41-O2966)/365))</f>
        <v/>
      </c>
    </row>
    <row r="2967" customFormat="false" ht="15" hidden="false" customHeight="false" outlineLevel="0" collapsed="false">
      <c r="A2967" s="1" t="n">
        <v>2971</v>
      </c>
      <c r="B2967" s="28" t="n">
        <v>2164</v>
      </c>
      <c r="C2967" s="28"/>
      <c r="J2967" s="4"/>
      <c r="K2967" s="46"/>
      <c r="L2967" s="34" t="str">
        <f aca="false">IF(ISBLANK(K2967),"a","b")</f>
        <v>a</v>
      </c>
      <c r="M2967" s="34" t="str">
        <f aca="false">IF(ISBLANK(B2967),"",IF(L2967="b",K2967,IF(L2967="a","")))</f>
        <v/>
      </c>
      <c r="N2967" s="35" t="n">
        <f aca="false">IF(ISBLANK(B2967),"",IF( ISBLANK(K2967), , IF( ISBLANK(O2967), 1,) ))</f>
        <v>0</v>
      </c>
      <c r="O2967" s="44"/>
      <c r="P2967" s="37" t="str">
        <f aca="false">IF(ISBLANK(O2967),"a","b")</f>
        <v>a</v>
      </c>
      <c r="Q2967" s="34" t="str">
        <f aca="false">IF(ISBLANK(B2967),"",IF(P2967="b",O2967,IF(P2967="a","")))</f>
        <v/>
      </c>
      <c r="R2967" s="35" t="n">
        <f aca="false">IF(ISBLANK(B2967),"",IF( ISBLANK(O2967), , 1))</f>
        <v>0</v>
      </c>
      <c r="S2967" s="38" t="str">
        <f aca="true">IF(ISBLANK(B2967),"",IF( ISBLANK(K2967), "" , IF( ISBLANK(O2967), (TODAY()-K2967)/365, (O2967-K2967)/365)) )</f>
        <v/>
      </c>
      <c r="T2967" s="38" t="str">
        <f aca="false">IF(ISBLANK(B2967),"",IF( ISBLANK(K2967), "" , IF( ISBLANK(O2967), ($Z$41-K2967)/365, (O2967-K2967)/365)) )</f>
        <v/>
      </c>
      <c r="U2967" s="38" t="str">
        <f aca="true">IF(ISBLANK(B2967),"",IF( ISBLANK(O2967), "", (TODAY()-O2967)/365))</f>
        <v/>
      </c>
      <c r="V2967" s="38" t="str">
        <f aca="false">IF(ISBLANK(B2967),"",IF( ISBLANK(O2967), "", ($Z$41-O2967)/365))</f>
        <v/>
      </c>
    </row>
    <row r="2968" customFormat="false" ht="15" hidden="false" customHeight="false" outlineLevel="0" collapsed="false">
      <c r="A2968" s="1" t="n">
        <v>2972</v>
      </c>
      <c r="B2968" s="28" t="n">
        <v>2165</v>
      </c>
      <c r="C2968" s="28"/>
      <c r="J2968" s="4"/>
      <c r="K2968" s="46"/>
      <c r="L2968" s="34" t="str">
        <f aca="false">IF(ISBLANK(K2968),"a","b")</f>
        <v>a</v>
      </c>
      <c r="M2968" s="34" t="str">
        <f aca="false">IF(ISBLANK(B2968),"",IF(L2968="b",K2968,IF(L2968="a","")))</f>
        <v/>
      </c>
      <c r="N2968" s="35" t="n">
        <f aca="false">IF(ISBLANK(B2968),"",IF( ISBLANK(K2968), , IF( ISBLANK(O2968), 1,) ))</f>
        <v>0</v>
      </c>
      <c r="O2968" s="44"/>
      <c r="P2968" s="37" t="str">
        <f aca="false">IF(ISBLANK(O2968),"a","b")</f>
        <v>a</v>
      </c>
      <c r="Q2968" s="34" t="str">
        <f aca="false">IF(ISBLANK(B2968),"",IF(P2968="b",O2968,IF(P2968="a","")))</f>
        <v/>
      </c>
      <c r="R2968" s="35" t="n">
        <f aca="false">IF(ISBLANK(B2968),"",IF( ISBLANK(O2968), , 1))</f>
        <v>0</v>
      </c>
      <c r="S2968" s="38" t="str">
        <f aca="true">IF(ISBLANK(B2968),"",IF( ISBLANK(K2968), "" , IF( ISBLANK(O2968), (TODAY()-K2968)/365, (O2968-K2968)/365)) )</f>
        <v/>
      </c>
      <c r="T2968" s="38" t="str">
        <f aca="false">IF(ISBLANK(B2968),"",IF( ISBLANK(K2968), "" , IF( ISBLANK(O2968), ($Z$41-K2968)/365, (O2968-K2968)/365)) )</f>
        <v/>
      </c>
      <c r="U2968" s="38" t="str">
        <f aca="true">IF(ISBLANK(B2968),"",IF( ISBLANK(O2968), "", (TODAY()-O2968)/365))</f>
        <v/>
      </c>
      <c r="V2968" s="38" t="str">
        <f aca="false">IF(ISBLANK(B2968),"",IF( ISBLANK(O2968), "", ($Z$41-O2968)/365))</f>
        <v/>
      </c>
    </row>
    <row r="2969" customFormat="false" ht="15" hidden="false" customHeight="false" outlineLevel="0" collapsed="false">
      <c r="A2969" s="1" t="n">
        <v>2973</v>
      </c>
      <c r="B2969" s="28" t="n">
        <v>2166</v>
      </c>
      <c r="C2969" s="28"/>
      <c r="J2969" s="4"/>
      <c r="K2969" s="46"/>
      <c r="L2969" s="34" t="str">
        <f aca="false">IF(ISBLANK(K2969),"a","b")</f>
        <v>a</v>
      </c>
      <c r="M2969" s="34" t="str">
        <f aca="false">IF(ISBLANK(B2969),"",IF(L2969="b",K2969,IF(L2969="a","")))</f>
        <v/>
      </c>
      <c r="N2969" s="35" t="n">
        <f aca="false">IF(ISBLANK(B2969),"",IF( ISBLANK(K2969), , IF( ISBLANK(O2969), 1,) ))</f>
        <v>0</v>
      </c>
      <c r="O2969" s="44"/>
      <c r="P2969" s="37" t="str">
        <f aca="false">IF(ISBLANK(O2969),"a","b")</f>
        <v>a</v>
      </c>
      <c r="Q2969" s="34" t="str">
        <f aca="false">IF(ISBLANK(B2969),"",IF(P2969="b",O2969,IF(P2969="a","")))</f>
        <v/>
      </c>
      <c r="R2969" s="35" t="n">
        <f aca="false">IF(ISBLANK(B2969),"",IF( ISBLANK(O2969), , 1))</f>
        <v>0</v>
      </c>
      <c r="S2969" s="38" t="str">
        <f aca="true">IF(ISBLANK(B2969),"",IF( ISBLANK(K2969), "" , IF( ISBLANK(O2969), (TODAY()-K2969)/365, (O2969-K2969)/365)) )</f>
        <v/>
      </c>
      <c r="T2969" s="38" t="str">
        <f aca="false">IF(ISBLANK(B2969),"",IF( ISBLANK(K2969), "" , IF( ISBLANK(O2969), ($Z$41-K2969)/365, (O2969-K2969)/365)) )</f>
        <v/>
      </c>
      <c r="U2969" s="38" t="str">
        <f aca="true">IF(ISBLANK(B2969),"",IF( ISBLANK(O2969), "", (TODAY()-O2969)/365))</f>
        <v/>
      </c>
      <c r="V2969" s="38" t="str">
        <f aca="false">IF(ISBLANK(B2969),"",IF( ISBLANK(O2969), "", ($Z$41-O2969)/365))</f>
        <v/>
      </c>
    </row>
    <row r="2970" customFormat="false" ht="15" hidden="false" customHeight="false" outlineLevel="0" collapsed="false">
      <c r="A2970" s="1" t="n">
        <v>2974</v>
      </c>
      <c r="B2970" s="28" t="n">
        <v>2167</v>
      </c>
      <c r="C2970" s="28"/>
      <c r="J2970" s="4"/>
      <c r="K2970" s="46"/>
      <c r="L2970" s="34" t="str">
        <f aca="false">IF(ISBLANK(K2970),"a","b")</f>
        <v>a</v>
      </c>
      <c r="M2970" s="34" t="str">
        <f aca="false">IF(ISBLANK(B2970),"",IF(L2970="b",K2970,IF(L2970="a","")))</f>
        <v/>
      </c>
      <c r="N2970" s="35" t="n">
        <f aca="false">IF(ISBLANK(B2970),"",IF( ISBLANK(K2970), , IF( ISBLANK(O2970), 1,) ))</f>
        <v>0</v>
      </c>
      <c r="O2970" s="44"/>
      <c r="P2970" s="37" t="str">
        <f aca="false">IF(ISBLANK(O2970),"a","b")</f>
        <v>a</v>
      </c>
      <c r="Q2970" s="34" t="str">
        <f aca="false">IF(ISBLANK(B2970),"",IF(P2970="b",O2970,IF(P2970="a","")))</f>
        <v/>
      </c>
      <c r="R2970" s="35" t="n">
        <f aca="false">IF(ISBLANK(B2970),"",IF( ISBLANK(O2970), , 1))</f>
        <v>0</v>
      </c>
      <c r="S2970" s="38" t="str">
        <f aca="true">IF(ISBLANK(B2970),"",IF( ISBLANK(K2970), "" , IF( ISBLANK(O2970), (TODAY()-K2970)/365, (O2970-K2970)/365)) )</f>
        <v/>
      </c>
      <c r="T2970" s="38" t="str">
        <f aca="false">IF(ISBLANK(B2970),"",IF( ISBLANK(K2970), "" , IF( ISBLANK(O2970), ($Z$41-K2970)/365, (O2970-K2970)/365)) )</f>
        <v/>
      </c>
      <c r="U2970" s="38" t="str">
        <f aca="true">IF(ISBLANK(B2970),"",IF( ISBLANK(O2970), "", (TODAY()-O2970)/365))</f>
        <v/>
      </c>
      <c r="V2970" s="38" t="str">
        <f aca="false">IF(ISBLANK(B2970),"",IF( ISBLANK(O2970), "", ($Z$41-O2970)/365))</f>
        <v/>
      </c>
    </row>
    <row r="2971" customFormat="false" ht="15" hidden="false" customHeight="false" outlineLevel="0" collapsed="false">
      <c r="A2971" s="1" t="n">
        <v>2975</v>
      </c>
      <c r="B2971" s="28" t="n">
        <v>2168</v>
      </c>
      <c r="C2971" s="28"/>
      <c r="J2971" s="4"/>
      <c r="K2971" s="46"/>
      <c r="L2971" s="34" t="str">
        <f aca="false">IF(ISBLANK(K2971),"a","b")</f>
        <v>a</v>
      </c>
      <c r="M2971" s="34" t="str">
        <f aca="false">IF(ISBLANK(B2971),"",IF(L2971="b",K2971,IF(L2971="a","")))</f>
        <v/>
      </c>
      <c r="N2971" s="35" t="n">
        <f aca="false">IF(ISBLANK(B2971),"",IF( ISBLANK(K2971), , IF( ISBLANK(O2971), 1,) ))</f>
        <v>0</v>
      </c>
      <c r="O2971" s="44"/>
      <c r="P2971" s="37" t="str">
        <f aca="false">IF(ISBLANK(O2971),"a","b")</f>
        <v>a</v>
      </c>
      <c r="Q2971" s="34" t="str">
        <f aca="false">IF(ISBLANK(B2971),"",IF(P2971="b",O2971,IF(P2971="a","")))</f>
        <v/>
      </c>
      <c r="R2971" s="35" t="n">
        <f aca="false">IF(ISBLANK(B2971),"",IF( ISBLANK(O2971), , 1))</f>
        <v>0</v>
      </c>
      <c r="S2971" s="38" t="str">
        <f aca="true">IF(ISBLANK(B2971),"",IF( ISBLANK(K2971), "" , IF( ISBLANK(O2971), (TODAY()-K2971)/365, (O2971-K2971)/365)) )</f>
        <v/>
      </c>
      <c r="T2971" s="38" t="str">
        <f aca="false">IF(ISBLANK(B2971),"",IF( ISBLANK(K2971), "" , IF( ISBLANK(O2971), ($Z$41-K2971)/365, (O2971-K2971)/365)) )</f>
        <v/>
      </c>
      <c r="U2971" s="38" t="str">
        <f aca="true">IF(ISBLANK(B2971),"",IF( ISBLANK(O2971), "", (TODAY()-O2971)/365))</f>
        <v/>
      </c>
      <c r="V2971" s="38" t="str">
        <f aca="false">IF(ISBLANK(B2971),"",IF( ISBLANK(O2971), "", ($Z$41-O2971)/365))</f>
        <v/>
      </c>
    </row>
    <row r="2972" customFormat="false" ht="15" hidden="false" customHeight="false" outlineLevel="0" collapsed="false">
      <c r="A2972" s="1" t="n">
        <v>2976</v>
      </c>
      <c r="B2972" s="28" t="n">
        <v>2169</v>
      </c>
      <c r="C2972" s="28"/>
      <c r="J2972" s="4"/>
      <c r="K2972" s="46"/>
      <c r="L2972" s="34" t="str">
        <f aca="false">IF(ISBLANK(K2972),"a","b")</f>
        <v>a</v>
      </c>
      <c r="M2972" s="34" t="str">
        <f aca="false">IF(ISBLANK(B2972),"",IF(L2972="b",K2972,IF(L2972="a","")))</f>
        <v/>
      </c>
      <c r="N2972" s="35" t="n">
        <f aca="false">IF(ISBLANK(B2972),"",IF( ISBLANK(K2972), , IF( ISBLANK(O2972), 1,) ))</f>
        <v>0</v>
      </c>
      <c r="O2972" s="44"/>
      <c r="P2972" s="37" t="str">
        <f aca="false">IF(ISBLANK(O2972),"a","b")</f>
        <v>a</v>
      </c>
      <c r="Q2972" s="34" t="str">
        <f aca="false">IF(ISBLANK(B2972),"",IF(P2972="b",O2972,IF(P2972="a","")))</f>
        <v/>
      </c>
      <c r="R2972" s="35" t="n">
        <f aca="false">IF(ISBLANK(B2972),"",IF( ISBLANK(O2972), , 1))</f>
        <v>0</v>
      </c>
      <c r="S2972" s="38" t="str">
        <f aca="true">IF(ISBLANK(B2972),"",IF( ISBLANK(K2972), "" , IF( ISBLANK(O2972), (TODAY()-K2972)/365, (O2972-K2972)/365)) )</f>
        <v/>
      </c>
      <c r="T2972" s="38" t="str">
        <f aca="false">IF(ISBLANK(B2972),"",IF( ISBLANK(K2972), "" , IF( ISBLANK(O2972), ($Z$41-K2972)/365, (O2972-K2972)/365)) )</f>
        <v/>
      </c>
      <c r="U2972" s="38" t="str">
        <f aca="true">IF(ISBLANK(B2972),"",IF( ISBLANK(O2972), "", (TODAY()-O2972)/365))</f>
        <v/>
      </c>
      <c r="V2972" s="38" t="str">
        <f aca="false">IF(ISBLANK(B2972),"",IF( ISBLANK(O2972), "", ($Z$41-O2972)/365))</f>
        <v/>
      </c>
    </row>
    <row r="2973" customFormat="false" ht="15" hidden="false" customHeight="false" outlineLevel="0" collapsed="false">
      <c r="A2973" s="1" t="n">
        <v>2977</v>
      </c>
      <c r="B2973" s="28" t="n">
        <v>2170</v>
      </c>
      <c r="C2973" s="28"/>
      <c r="J2973" s="4"/>
      <c r="K2973" s="46"/>
      <c r="L2973" s="34" t="str">
        <f aca="false">IF(ISBLANK(K2973),"a","b")</f>
        <v>a</v>
      </c>
      <c r="M2973" s="34" t="str">
        <f aca="false">IF(ISBLANK(B2973),"",IF(L2973="b",K2973,IF(L2973="a","")))</f>
        <v/>
      </c>
      <c r="N2973" s="35" t="n">
        <f aca="false">IF(ISBLANK(B2973),"",IF( ISBLANK(K2973), , IF( ISBLANK(O2973), 1,) ))</f>
        <v>0</v>
      </c>
      <c r="O2973" s="44"/>
      <c r="P2973" s="37" t="str">
        <f aca="false">IF(ISBLANK(O2973),"a","b")</f>
        <v>a</v>
      </c>
      <c r="Q2973" s="34" t="str">
        <f aca="false">IF(ISBLANK(B2973),"",IF(P2973="b",O2973,IF(P2973="a","")))</f>
        <v/>
      </c>
      <c r="R2973" s="35" t="n">
        <f aca="false">IF(ISBLANK(B2973),"",IF( ISBLANK(O2973), , 1))</f>
        <v>0</v>
      </c>
      <c r="S2973" s="38" t="str">
        <f aca="true">IF(ISBLANK(B2973),"",IF( ISBLANK(K2973), "" , IF( ISBLANK(O2973), (TODAY()-K2973)/365, (O2973-K2973)/365)) )</f>
        <v/>
      </c>
      <c r="T2973" s="38" t="str">
        <f aca="false">IF(ISBLANK(B2973),"",IF( ISBLANK(K2973), "" , IF( ISBLANK(O2973), ($Z$41-K2973)/365, (O2973-K2973)/365)) )</f>
        <v/>
      </c>
      <c r="U2973" s="38" t="str">
        <f aca="true">IF(ISBLANK(B2973),"",IF( ISBLANK(O2973), "", (TODAY()-O2973)/365))</f>
        <v/>
      </c>
      <c r="V2973" s="38" t="str">
        <f aca="false">IF(ISBLANK(B2973),"",IF( ISBLANK(O2973), "", ($Z$41-O2973)/365))</f>
        <v/>
      </c>
    </row>
    <row r="2974" customFormat="false" ht="15" hidden="false" customHeight="false" outlineLevel="0" collapsed="false">
      <c r="A2974" s="1" t="n">
        <v>2978</v>
      </c>
      <c r="B2974" s="28" t="n">
        <v>2171</v>
      </c>
      <c r="C2974" s="28"/>
      <c r="J2974" s="4"/>
      <c r="K2974" s="46"/>
      <c r="L2974" s="34" t="str">
        <f aca="false">IF(ISBLANK(K2974),"a","b")</f>
        <v>a</v>
      </c>
      <c r="M2974" s="34" t="str">
        <f aca="false">IF(ISBLANK(B2974),"",IF(L2974="b",K2974,IF(L2974="a","")))</f>
        <v/>
      </c>
      <c r="N2974" s="35" t="n">
        <f aca="false">IF(ISBLANK(B2974),"",IF( ISBLANK(K2974), , IF( ISBLANK(O2974), 1,) ))</f>
        <v>0</v>
      </c>
      <c r="O2974" s="44"/>
      <c r="P2974" s="37" t="str">
        <f aca="false">IF(ISBLANK(O2974),"a","b")</f>
        <v>a</v>
      </c>
      <c r="Q2974" s="34" t="str">
        <f aca="false">IF(ISBLANK(B2974),"",IF(P2974="b",O2974,IF(P2974="a","")))</f>
        <v/>
      </c>
      <c r="R2974" s="35" t="n">
        <f aca="false">IF(ISBLANK(B2974),"",IF( ISBLANK(O2974), , 1))</f>
        <v>0</v>
      </c>
      <c r="S2974" s="38" t="str">
        <f aca="true">IF(ISBLANK(B2974),"",IF( ISBLANK(K2974), "" , IF( ISBLANK(O2974), (TODAY()-K2974)/365, (O2974-K2974)/365)) )</f>
        <v/>
      </c>
      <c r="T2974" s="38" t="str">
        <f aca="false">IF(ISBLANK(B2974),"",IF( ISBLANK(K2974), "" , IF( ISBLANK(O2974), ($Z$41-K2974)/365, (O2974-K2974)/365)) )</f>
        <v/>
      </c>
      <c r="U2974" s="38" t="str">
        <f aca="true">IF(ISBLANK(B2974),"",IF( ISBLANK(O2974), "", (TODAY()-O2974)/365))</f>
        <v/>
      </c>
      <c r="V2974" s="38" t="str">
        <f aca="false">IF(ISBLANK(B2974),"",IF( ISBLANK(O2974), "", ($Z$41-O2974)/365))</f>
        <v/>
      </c>
    </row>
    <row r="2975" customFormat="false" ht="15" hidden="false" customHeight="false" outlineLevel="0" collapsed="false">
      <c r="A2975" s="1" t="n">
        <v>2979</v>
      </c>
      <c r="B2975" s="28" t="n">
        <v>2172</v>
      </c>
      <c r="C2975" s="28"/>
      <c r="J2975" s="4"/>
      <c r="K2975" s="46"/>
      <c r="L2975" s="34" t="str">
        <f aca="false">IF(ISBLANK(K2975),"a","b")</f>
        <v>a</v>
      </c>
      <c r="M2975" s="34" t="str">
        <f aca="false">IF(ISBLANK(B2975),"",IF(L2975="b",K2975,IF(L2975="a","")))</f>
        <v/>
      </c>
      <c r="N2975" s="35" t="n">
        <f aca="false">IF(ISBLANK(B2975),"",IF( ISBLANK(K2975), , IF( ISBLANK(O2975), 1,) ))</f>
        <v>0</v>
      </c>
      <c r="O2975" s="44"/>
      <c r="P2975" s="37" t="str">
        <f aca="false">IF(ISBLANK(O2975),"a","b")</f>
        <v>a</v>
      </c>
      <c r="Q2975" s="34" t="str">
        <f aca="false">IF(ISBLANK(B2975),"",IF(P2975="b",O2975,IF(P2975="a","")))</f>
        <v/>
      </c>
      <c r="R2975" s="35" t="n">
        <f aca="false">IF(ISBLANK(B2975),"",IF( ISBLANK(O2975), , 1))</f>
        <v>0</v>
      </c>
      <c r="S2975" s="38" t="str">
        <f aca="true">IF(ISBLANK(B2975),"",IF( ISBLANK(K2975), "" , IF( ISBLANK(O2975), (TODAY()-K2975)/365, (O2975-K2975)/365)) )</f>
        <v/>
      </c>
      <c r="T2975" s="38" t="str">
        <f aca="false">IF(ISBLANK(B2975),"",IF( ISBLANK(K2975), "" , IF( ISBLANK(O2975), ($Z$41-K2975)/365, (O2975-K2975)/365)) )</f>
        <v/>
      </c>
      <c r="U2975" s="38" t="str">
        <f aca="true">IF(ISBLANK(B2975),"",IF( ISBLANK(O2975), "", (TODAY()-O2975)/365))</f>
        <v/>
      </c>
      <c r="V2975" s="38" t="str">
        <f aca="false">IF(ISBLANK(B2975),"",IF( ISBLANK(O2975), "", ($Z$41-O2975)/365))</f>
        <v/>
      </c>
    </row>
    <row r="2976" customFormat="false" ht="15" hidden="false" customHeight="false" outlineLevel="0" collapsed="false">
      <c r="A2976" s="1" t="n">
        <v>2980</v>
      </c>
      <c r="B2976" s="28" t="n">
        <v>2173</v>
      </c>
      <c r="C2976" s="28"/>
      <c r="J2976" s="4"/>
      <c r="K2976" s="46"/>
      <c r="L2976" s="34" t="str">
        <f aca="false">IF(ISBLANK(K2976),"a","b")</f>
        <v>a</v>
      </c>
      <c r="M2976" s="34" t="str">
        <f aca="false">IF(ISBLANK(B2976),"",IF(L2976="b",K2976,IF(L2976="a","")))</f>
        <v/>
      </c>
      <c r="N2976" s="35" t="n">
        <f aca="false">IF(ISBLANK(B2976),"",IF( ISBLANK(K2976), , IF( ISBLANK(O2976), 1,) ))</f>
        <v>0</v>
      </c>
      <c r="O2976" s="44"/>
      <c r="P2976" s="37" t="str">
        <f aca="false">IF(ISBLANK(O2976),"a","b")</f>
        <v>a</v>
      </c>
      <c r="Q2976" s="34" t="str">
        <f aca="false">IF(ISBLANK(B2976),"",IF(P2976="b",O2976,IF(P2976="a","")))</f>
        <v/>
      </c>
      <c r="R2976" s="35" t="n">
        <f aca="false">IF(ISBLANK(B2976),"",IF( ISBLANK(O2976), , 1))</f>
        <v>0</v>
      </c>
      <c r="S2976" s="38" t="str">
        <f aca="true">IF(ISBLANK(B2976),"",IF( ISBLANK(K2976), "" , IF( ISBLANK(O2976), (TODAY()-K2976)/365, (O2976-K2976)/365)) )</f>
        <v/>
      </c>
      <c r="T2976" s="38" t="str">
        <f aca="false">IF(ISBLANK(B2976),"",IF( ISBLANK(K2976), "" , IF( ISBLANK(O2976), ($Z$41-K2976)/365, (O2976-K2976)/365)) )</f>
        <v/>
      </c>
      <c r="U2976" s="38" t="str">
        <f aca="true">IF(ISBLANK(B2976),"",IF( ISBLANK(O2976), "", (TODAY()-O2976)/365))</f>
        <v/>
      </c>
      <c r="V2976" s="38" t="str">
        <f aca="false">IF(ISBLANK(B2976),"",IF( ISBLANK(O2976), "", ($Z$41-O2976)/365))</f>
        <v/>
      </c>
    </row>
    <row r="2977" customFormat="false" ht="15" hidden="false" customHeight="false" outlineLevel="0" collapsed="false">
      <c r="A2977" s="1" t="n">
        <v>2981</v>
      </c>
      <c r="B2977" s="28" t="n">
        <v>2174</v>
      </c>
      <c r="C2977" s="28"/>
      <c r="J2977" s="4"/>
      <c r="K2977" s="46"/>
      <c r="L2977" s="34" t="str">
        <f aca="false">IF(ISBLANK(K2977),"a","b")</f>
        <v>a</v>
      </c>
      <c r="M2977" s="34" t="str">
        <f aca="false">IF(ISBLANK(B2977),"",IF(L2977="b",K2977,IF(L2977="a","")))</f>
        <v/>
      </c>
      <c r="N2977" s="35" t="n">
        <f aca="false">IF(ISBLANK(B2977),"",IF( ISBLANK(K2977), , IF( ISBLANK(O2977), 1,) ))</f>
        <v>0</v>
      </c>
      <c r="O2977" s="44"/>
      <c r="P2977" s="37" t="str">
        <f aca="false">IF(ISBLANK(O2977),"a","b")</f>
        <v>a</v>
      </c>
      <c r="Q2977" s="34" t="str">
        <f aca="false">IF(ISBLANK(B2977),"",IF(P2977="b",O2977,IF(P2977="a","")))</f>
        <v/>
      </c>
      <c r="R2977" s="35" t="n">
        <f aca="false">IF(ISBLANK(B2977),"",IF( ISBLANK(O2977), , 1))</f>
        <v>0</v>
      </c>
      <c r="S2977" s="38" t="str">
        <f aca="true">IF(ISBLANK(B2977),"",IF( ISBLANK(K2977), "" , IF( ISBLANK(O2977), (TODAY()-K2977)/365, (O2977-K2977)/365)) )</f>
        <v/>
      </c>
      <c r="T2977" s="38" t="str">
        <f aca="false">IF(ISBLANK(B2977),"",IF( ISBLANK(K2977), "" , IF( ISBLANK(O2977), ($Z$41-K2977)/365, (O2977-K2977)/365)) )</f>
        <v/>
      </c>
      <c r="U2977" s="38" t="str">
        <f aca="true">IF(ISBLANK(B2977),"",IF( ISBLANK(O2977), "", (TODAY()-O2977)/365))</f>
        <v/>
      </c>
      <c r="V2977" s="38" t="str">
        <f aca="false">IF(ISBLANK(B2977),"",IF( ISBLANK(O2977), "", ($Z$41-O2977)/365))</f>
        <v/>
      </c>
    </row>
    <row r="2978" customFormat="false" ht="15" hidden="false" customHeight="false" outlineLevel="0" collapsed="false">
      <c r="A2978" s="1" t="n">
        <v>2982</v>
      </c>
      <c r="B2978" s="28" t="n">
        <v>2175</v>
      </c>
      <c r="C2978" s="28"/>
      <c r="J2978" s="4"/>
      <c r="K2978" s="46"/>
      <c r="L2978" s="34" t="str">
        <f aca="false">IF(ISBLANK(K2978),"a","b")</f>
        <v>a</v>
      </c>
      <c r="M2978" s="34" t="str">
        <f aca="false">IF(ISBLANK(B2978),"",IF(L2978="b",K2978,IF(L2978="a","")))</f>
        <v/>
      </c>
      <c r="N2978" s="35" t="n">
        <f aca="false">IF(ISBLANK(B2978),"",IF( ISBLANK(K2978), , IF( ISBLANK(O2978), 1,) ))</f>
        <v>0</v>
      </c>
      <c r="O2978" s="44"/>
      <c r="P2978" s="37" t="str">
        <f aca="false">IF(ISBLANK(O2978),"a","b")</f>
        <v>a</v>
      </c>
      <c r="Q2978" s="34" t="str">
        <f aca="false">IF(ISBLANK(B2978),"",IF(P2978="b",O2978,IF(P2978="a","")))</f>
        <v/>
      </c>
      <c r="R2978" s="35" t="n">
        <f aca="false">IF(ISBLANK(B2978),"",IF( ISBLANK(O2978), , 1))</f>
        <v>0</v>
      </c>
      <c r="S2978" s="38" t="str">
        <f aca="true">IF(ISBLANK(B2978),"",IF( ISBLANK(K2978), "" , IF( ISBLANK(O2978), (TODAY()-K2978)/365, (O2978-K2978)/365)) )</f>
        <v/>
      </c>
      <c r="T2978" s="38" t="str">
        <f aca="false">IF(ISBLANK(B2978),"",IF( ISBLANK(K2978), "" , IF( ISBLANK(O2978), ($Z$41-K2978)/365, (O2978-K2978)/365)) )</f>
        <v/>
      </c>
      <c r="U2978" s="38" t="str">
        <f aca="true">IF(ISBLANK(B2978),"",IF( ISBLANK(O2978), "", (TODAY()-O2978)/365))</f>
        <v/>
      </c>
      <c r="V2978" s="38" t="str">
        <f aca="false">IF(ISBLANK(B2978),"",IF( ISBLANK(O2978), "", ($Z$41-O2978)/365))</f>
        <v/>
      </c>
    </row>
    <row r="2979" customFormat="false" ht="15" hidden="false" customHeight="false" outlineLevel="0" collapsed="false">
      <c r="A2979" s="1" t="n">
        <v>2983</v>
      </c>
      <c r="B2979" s="28" t="n">
        <v>2176</v>
      </c>
      <c r="C2979" s="28"/>
      <c r="J2979" s="4"/>
      <c r="K2979" s="46"/>
      <c r="L2979" s="34" t="str">
        <f aca="false">IF(ISBLANK(K2979),"a","b")</f>
        <v>a</v>
      </c>
      <c r="M2979" s="34" t="str">
        <f aca="false">IF(ISBLANK(B2979),"",IF(L2979="b",K2979,IF(L2979="a","")))</f>
        <v/>
      </c>
      <c r="N2979" s="35" t="n">
        <f aca="false">IF(ISBLANK(B2979),"",IF( ISBLANK(K2979), , IF( ISBLANK(O2979), 1,) ))</f>
        <v>0</v>
      </c>
      <c r="O2979" s="44"/>
      <c r="P2979" s="37" t="str">
        <f aca="false">IF(ISBLANK(O2979),"a","b")</f>
        <v>a</v>
      </c>
      <c r="Q2979" s="34" t="str">
        <f aca="false">IF(ISBLANK(B2979),"",IF(P2979="b",O2979,IF(P2979="a","")))</f>
        <v/>
      </c>
      <c r="R2979" s="35" t="n">
        <f aca="false">IF(ISBLANK(B2979),"",IF( ISBLANK(O2979), , 1))</f>
        <v>0</v>
      </c>
      <c r="S2979" s="38" t="str">
        <f aca="true">IF(ISBLANK(B2979),"",IF( ISBLANK(K2979), "" , IF( ISBLANK(O2979), (TODAY()-K2979)/365, (O2979-K2979)/365)) )</f>
        <v/>
      </c>
      <c r="T2979" s="38" t="str">
        <f aca="false">IF(ISBLANK(B2979),"",IF( ISBLANK(K2979), "" , IF( ISBLANK(O2979), ($Z$41-K2979)/365, (O2979-K2979)/365)) )</f>
        <v/>
      </c>
      <c r="U2979" s="38" t="str">
        <f aca="true">IF(ISBLANK(B2979),"",IF( ISBLANK(O2979), "", (TODAY()-O2979)/365))</f>
        <v/>
      </c>
      <c r="V2979" s="38" t="str">
        <f aca="false">IF(ISBLANK(B2979),"",IF( ISBLANK(O2979), "", ($Z$41-O2979)/365))</f>
        <v/>
      </c>
    </row>
    <row r="2980" customFormat="false" ht="15" hidden="false" customHeight="false" outlineLevel="0" collapsed="false">
      <c r="A2980" s="1" t="n">
        <v>2984</v>
      </c>
      <c r="B2980" s="28" t="n">
        <v>2177</v>
      </c>
      <c r="C2980" s="28"/>
      <c r="J2980" s="4"/>
      <c r="K2980" s="46"/>
      <c r="L2980" s="34" t="str">
        <f aca="false">IF(ISBLANK(K2980),"a","b")</f>
        <v>a</v>
      </c>
      <c r="M2980" s="34" t="str">
        <f aca="false">IF(ISBLANK(B2980),"",IF(L2980="b",K2980,IF(L2980="a","")))</f>
        <v/>
      </c>
      <c r="N2980" s="35" t="n">
        <f aca="false">IF(ISBLANK(B2980),"",IF( ISBLANK(K2980), , IF( ISBLANK(O2980), 1,) ))</f>
        <v>0</v>
      </c>
      <c r="O2980" s="44"/>
      <c r="P2980" s="37" t="str">
        <f aca="false">IF(ISBLANK(O2980),"a","b")</f>
        <v>a</v>
      </c>
      <c r="Q2980" s="34" t="str">
        <f aca="false">IF(ISBLANK(B2980),"",IF(P2980="b",O2980,IF(P2980="a","")))</f>
        <v/>
      </c>
      <c r="R2980" s="35" t="n">
        <f aca="false">IF(ISBLANK(B2980),"",IF( ISBLANK(O2980), , 1))</f>
        <v>0</v>
      </c>
      <c r="S2980" s="38" t="str">
        <f aca="true">IF(ISBLANK(B2980),"",IF( ISBLANK(K2980), "" , IF( ISBLANK(O2980), (TODAY()-K2980)/365, (O2980-K2980)/365)) )</f>
        <v/>
      </c>
      <c r="T2980" s="38" t="str">
        <f aca="false">IF(ISBLANK(B2980),"",IF( ISBLANK(K2980), "" , IF( ISBLANK(O2980), ($Z$41-K2980)/365, (O2980-K2980)/365)) )</f>
        <v/>
      </c>
      <c r="U2980" s="38" t="str">
        <f aca="true">IF(ISBLANK(B2980),"",IF( ISBLANK(O2980), "", (TODAY()-O2980)/365))</f>
        <v/>
      </c>
      <c r="V2980" s="38" t="str">
        <f aca="false">IF(ISBLANK(B2980),"",IF( ISBLANK(O2980), "", ($Z$41-O2980)/365))</f>
        <v/>
      </c>
    </row>
    <row r="2981" customFormat="false" ht="15" hidden="false" customHeight="false" outlineLevel="0" collapsed="false">
      <c r="A2981" s="1" t="n">
        <v>2985</v>
      </c>
      <c r="B2981" s="28" t="n">
        <v>2178</v>
      </c>
      <c r="C2981" s="28"/>
      <c r="J2981" s="4"/>
      <c r="K2981" s="46"/>
      <c r="L2981" s="34" t="str">
        <f aca="false">IF(ISBLANK(K2981),"a","b")</f>
        <v>a</v>
      </c>
      <c r="M2981" s="34" t="str">
        <f aca="false">IF(ISBLANK(B2981),"",IF(L2981="b",K2981,IF(L2981="a","")))</f>
        <v/>
      </c>
      <c r="N2981" s="35" t="n">
        <f aca="false">IF(ISBLANK(B2981),"",IF( ISBLANK(K2981), , IF( ISBLANK(O2981), 1,) ))</f>
        <v>0</v>
      </c>
      <c r="O2981" s="44"/>
      <c r="P2981" s="37" t="str">
        <f aca="false">IF(ISBLANK(O2981),"a","b")</f>
        <v>a</v>
      </c>
      <c r="Q2981" s="34" t="str">
        <f aca="false">IF(ISBLANK(B2981),"",IF(P2981="b",O2981,IF(P2981="a","")))</f>
        <v/>
      </c>
      <c r="R2981" s="35" t="n">
        <f aca="false">IF(ISBLANK(B2981),"",IF( ISBLANK(O2981), , 1))</f>
        <v>0</v>
      </c>
      <c r="S2981" s="38" t="str">
        <f aca="true">IF(ISBLANK(B2981),"",IF( ISBLANK(K2981), "" , IF( ISBLANK(O2981), (TODAY()-K2981)/365, (O2981-K2981)/365)) )</f>
        <v/>
      </c>
      <c r="T2981" s="38" t="str">
        <f aca="false">IF(ISBLANK(B2981),"",IF( ISBLANK(K2981), "" , IF( ISBLANK(O2981), ($Z$41-K2981)/365, (O2981-K2981)/365)) )</f>
        <v/>
      </c>
      <c r="U2981" s="38" t="str">
        <f aca="true">IF(ISBLANK(B2981),"",IF( ISBLANK(O2981), "", (TODAY()-O2981)/365))</f>
        <v/>
      </c>
      <c r="V2981" s="38" t="str">
        <f aca="false">IF(ISBLANK(B2981),"",IF( ISBLANK(O2981), "", ($Z$41-O2981)/365))</f>
        <v/>
      </c>
    </row>
    <row r="2982" customFormat="false" ht="15" hidden="false" customHeight="false" outlineLevel="0" collapsed="false">
      <c r="A2982" s="1" t="n">
        <v>2986</v>
      </c>
      <c r="B2982" s="28" t="n">
        <v>2179</v>
      </c>
      <c r="C2982" s="28"/>
      <c r="J2982" s="4"/>
      <c r="K2982" s="46"/>
      <c r="L2982" s="34" t="str">
        <f aca="false">IF(ISBLANK(K2982),"a","b")</f>
        <v>a</v>
      </c>
      <c r="M2982" s="34" t="str">
        <f aca="false">IF(ISBLANK(B2982),"",IF(L2982="b",K2982,IF(L2982="a","")))</f>
        <v/>
      </c>
      <c r="N2982" s="35" t="n">
        <f aca="false">IF(ISBLANK(B2982),"",IF( ISBLANK(K2982), , IF( ISBLANK(O2982), 1,) ))</f>
        <v>0</v>
      </c>
      <c r="O2982" s="44"/>
      <c r="P2982" s="37" t="str">
        <f aca="false">IF(ISBLANK(O2982),"a","b")</f>
        <v>a</v>
      </c>
      <c r="Q2982" s="34" t="str">
        <f aca="false">IF(ISBLANK(B2982),"",IF(P2982="b",O2982,IF(P2982="a","")))</f>
        <v/>
      </c>
      <c r="R2982" s="35" t="n">
        <f aca="false">IF(ISBLANK(B2982),"",IF( ISBLANK(O2982), , 1))</f>
        <v>0</v>
      </c>
      <c r="S2982" s="38" t="str">
        <f aca="true">IF(ISBLANK(B2982),"",IF( ISBLANK(K2982), "" , IF( ISBLANK(O2982), (TODAY()-K2982)/365, (O2982-K2982)/365)) )</f>
        <v/>
      </c>
      <c r="T2982" s="38" t="str">
        <f aca="false">IF(ISBLANK(B2982),"",IF( ISBLANK(K2982), "" , IF( ISBLANK(O2982), ($Z$41-K2982)/365, (O2982-K2982)/365)) )</f>
        <v/>
      </c>
      <c r="U2982" s="38" t="str">
        <f aca="true">IF(ISBLANK(B2982),"",IF( ISBLANK(O2982), "", (TODAY()-O2982)/365))</f>
        <v/>
      </c>
      <c r="V2982" s="38" t="str">
        <f aca="false">IF(ISBLANK(B2982),"",IF( ISBLANK(O2982), "", ($Z$41-O2982)/365))</f>
        <v/>
      </c>
    </row>
    <row r="2983" customFormat="false" ht="15" hidden="false" customHeight="false" outlineLevel="0" collapsed="false">
      <c r="A2983" s="1" t="n">
        <v>2987</v>
      </c>
      <c r="B2983" s="28" t="n">
        <v>2180</v>
      </c>
      <c r="C2983" s="28"/>
      <c r="J2983" s="4"/>
      <c r="K2983" s="46"/>
      <c r="L2983" s="34" t="str">
        <f aca="false">IF(ISBLANK(K2983),"a","b")</f>
        <v>a</v>
      </c>
      <c r="M2983" s="34" t="str">
        <f aca="false">IF(ISBLANK(B2983),"",IF(L2983="b",K2983,IF(L2983="a","")))</f>
        <v/>
      </c>
      <c r="N2983" s="35" t="n">
        <f aca="false">IF(ISBLANK(B2983),"",IF( ISBLANK(K2983), , IF( ISBLANK(O2983), 1,) ))</f>
        <v>0</v>
      </c>
      <c r="O2983" s="44"/>
      <c r="P2983" s="37" t="str">
        <f aca="false">IF(ISBLANK(O2983),"a","b")</f>
        <v>a</v>
      </c>
      <c r="Q2983" s="34" t="str">
        <f aca="false">IF(ISBLANK(B2983),"",IF(P2983="b",O2983,IF(P2983="a","")))</f>
        <v/>
      </c>
      <c r="R2983" s="35" t="n">
        <f aca="false">IF(ISBLANK(B2983),"",IF( ISBLANK(O2983), , 1))</f>
        <v>0</v>
      </c>
      <c r="S2983" s="38" t="str">
        <f aca="true">IF(ISBLANK(B2983),"",IF( ISBLANK(K2983), "" , IF( ISBLANK(O2983), (TODAY()-K2983)/365, (O2983-K2983)/365)) )</f>
        <v/>
      </c>
      <c r="T2983" s="38" t="str">
        <f aca="false">IF(ISBLANK(B2983),"",IF( ISBLANK(K2983), "" , IF( ISBLANK(O2983), ($Z$41-K2983)/365, (O2983-K2983)/365)) )</f>
        <v/>
      </c>
      <c r="U2983" s="38" t="str">
        <f aca="true">IF(ISBLANK(B2983),"",IF( ISBLANK(O2983), "", (TODAY()-O2983)/365))</f>
        <v/>
      </c>
      <c r="V2983" s="38" t="str">
        <f aca="false">IF(ISBLANK(B2983),"",IF( ISBLANK(O2983), "", ($Z$41-O2983)/365))</f>
        <v/>
      </c>
    </row>
    <row r="2984" customFormat="false" ht="15" hidden="false" customHeight="false" outlineLevel="0" collapsed="false">
      <c r="A2984" s="1" t="n">
        <v>2988</v>
      </c>
      <c r="B2984" s="28" t="n">
        <v>2181</v>
      </c>
      <c r="C2984" s="28"/>
      <c r="J2984" s="4"/>
      <c r="K2984" s="46"/>
      <c r="L2984" s="34" t="str">
        <f aca="false">IF(ISBLANK(K2984),"a","b")</f>
        <v>a</v>
      </c>
      <c r="M2984" s="34" t="str">
        <f aca="false">IF(ISBLANK(B2984),"",IF(L2984="b",K2984,IF(L2984="a","")))</f>
        <v/>
      </c>
      <c r="N2984" s="35" t="n">
        <f aca="false">IF(ISBLANK(B2984),"",IF( ISBLANK(K2984), , IF( ISBLANK(O2984), 1,) ))</f>
        <v>0</v>
      </c>
      <c r="O2984" s="44"/>
      <c r="P2984" s="37" t="str">
        <f aca="false">IF(ISBLANK(O2984),"a","b")</f>
        <v>a</v>
      </c>
      <c r="Q2984" s="34" t="str">
        <f aca="false">IF(ISBLANK(B2984),"",IF(P2984="b",O2984,IF(P2984="a","")))</f>
        <v/>
      </c>
      <c r="R2984" s="35" t="n">
        <f aca="false">IF(ISBLANK(B2984),"",IF( ISBLANK(O2984), , 1))</f>
        <v>0</v>
      </c>
      <c r="S2984" s="38" t="str">
        <f aca="true">IF(ISBLANK(B2984),"",IF( ISBLANK(K2984), "" , IF( ISBLANK(O2984), (TODAY()-K2984)/365, (O2984-K2984)/365)) )</f>
        <v/>
      </c>
      <c r="T2984" s="38" t="str">
        <f aca="false">IF(ISBLANK(B2984),"",IF( ISBLANK(K2984), "" , IF( ISBLANK(O2984), ($Z$41-K2984)/365, (O2984-K2984)/365)) )</f>
        <v/>
      </c>
      <c r="U2984" s="38" t="str">
        <f aca="true">IF(ISBLANK(B2984),"",IF( ISBLANK(O2984), "", (TODAY()-O2984)/365))</f>
        <v/>
      </c>
      <c r="V2984" s="38" t="str">
        <f aca="false">IF(ISBLANK(B2984),"",IF( ISBLANK(O2984), "", ($Z$41-O2984)/365))</f>
        <v/>
      </c>
    </row>
    <row r="2985" customFormat="false" ht="15" hidden="false" customHeight="false" outlineLevel="0" collapsed="false">
      <c r="A2985" s="1" t="n">
        <v>2989</v>
      </c>
      <c r="B2985" s="28" t="n">
        <v>2182</v>
      </c>
      <c r="C2985" s="28"/>
      <c r="J2985" s="4"/>
      <c r="K2985" s="46"/>
      <c r="L2985" s="34" t="str">
        <f aca="false">IF(ISBLANK(K2985),"a","b")</f>
        <v>a</v>
      </c>
      <c r="M2985" s="34" t="str">
        <f aca="false">IF(ISBLANK(B2985),"",IF(L2985="b",K2985,IF(L2985="a","")))</f>
        <v/>
      </c>
      <c r="N2985" s="35" t="n">
        <f aca="false">IF(ISBLANK(B2985),"",IF( ISBLANK(K2985), , IF( ISBLANK(O2985), 1,) ))</f>
        <v>0</v>
      </c>
      <c r="O2985" s="44"/>
      <c r="P2985" s="37" t="str">
        <f aca="false">IF(ISBLANK(O2985),"a","b")</f>
        <v>a</v>
      </c>
      <c r="Q2985" s="34" t="str">
        <f aca="false">IF(ISBLANK(B2985),"",IF(P2985="b",O2985,IF(P2985="a","")))</f>
        <v/>
      </c>
      <c r="R2985" s="35" t="n">
        <f aca="false">IF(ISBLANK(B2985),"",IF( ISBLANK(O2985), , 1))</f>
        <v>0</v>
      </c>
      <c r="S2985" s="38" t="str">
        <f aca="true">IF(ISBLANK(B2985),"",IF( ISBLANK(K2985), "" , IF( ISBLANK(O2985), (TODAY()-K2985)/365, (O2985-K2985)/365)) )</f>
        <v/>
      </c>
      <c r="T2985" s="38" t="str">
        <f aca="false">IF(ISBLANK(B2985),"",IF( ISBLANK(K2985), "" , IF( ISBLANK(O2985), ($Z$41-K2985)/365, (O2985-K2985)/365)) )</f>
        <v/>
      </c>
      <c r="U2985" s="38" t="str">
        <f aca="true">IF(ISBLANK(B2985),"",IF( ISBLANK(O2985), "", (TODAY()-O2985)/365))</f>
        <v/>
      </c>
      <c r="V2985" s="38" t="str">
        <f aca="false">IF(ISBLANK(B2985),"",IF( ISBLANK(O2985), "", ($Z$41-O2985)/365))</f>
        <v/>
      </c>
    </row>
    <row r="2986" customFormat="false" ht="15" hidden="false" customHeight="false" outlineLevel="0" collapsed="false">
      <c r="A2986" s="1" t="n">
        <v>2990</v>
      </c>
      <c r="B2986" s="28" t="n">
        <v>2183</v>
      </c>
      <c r="C2986" s="28"/>
      <c r="J2986" s="4"/>
      <c r="K2986" s="46"/>
      <c r="L2986" s="34" t="str">
        <f aca="false">IF(ISBLANK(K2986),"a","b")</f>
        <v>a</v>
      </c>
      <c r="M2986" s="34" t="str">
        <f aca="false">IF(ISBLANK(B2986),"",IF(L2986="b",K2986,IF(L2986="a","")))</f>
        <v/>
      </c>
      <c r="N2986" s="35" t="n">
        <f aca="false">IF(ISBLANK(B2986),"",IF( ISBLANK(K2986), , IF( ISBLANK(O2986), 1,) ))</f>
        <v>0</v>
      </c>
      <c r="O2986" s="44"/>
      <c r="P2986" s="37" t="str">
        <f aca="false">IF(ISBLANK(O2986),"a","b")</f>
        <v>a</v>
      </c>
      <c r="Q2986" s="34" t="str">
        <f aca="false">IF(ISBLANK(B2986),"",IF(P2986="b",O2986,IF(P2986="a","")))</f>
        <v/>
      </c>
      <c r="R2986" s="35" t="n">
        <f aca="false">IF(ISBLANK(B2986),"",IF( ISBLANK(O2986), , 1))</f>
        <v>0</v>
      </c>
      <c r="S2986" s="38" t="str">
        <f aca="true">IF(ISBLANK(B2986),"",IF( ISBLANK(K2986), "" , IF( ISBLANK(O2986), (TODAY()-K2986)/365, (O2986-K2986)/365)) )</f>
        <v/>
      </c>
      <c r="T2986" s="38" t="str">
        <f aca="false">IF(ISBLANK(B2986),"",IF( ISBLANK(K2986), "" , IF( ISBLANK(O2986), ($Z$41-K2986)/365, (O2986-K2986)/365)) )</f>
        <v/>
      </c>
      <c r="U2986" s="38" t="str">
        <f aca="true">IF(ISBLANK(B2986),"",IF( ISBLANK(O2986), "", (TODAY()-O2986)/365))</f>
        <v/>
      </c>
      <c r="V2986" s="38" t="str">
        <f aca="false">IF(ISBLANK(B2986),"",IF( ISBLANK(O2986), "", ($Z$41-O2986)/365))</f>
        <v/>
      </c>
    </row>
    <row r="2987" customFormat="false" ht="15" hidden="false" customHeight="false" outlineLevel="0" collapsed="false">
      <c r="A2987" s="1" t="n">
        <v>2991</v>
      </c>
      <c r="B2987" s="28" t="n">
        <v>2184</v>
      </c>
      <c r="C2987" s="28"/>
      <c r="J2987" s="4"/>
      <c r="K2987" s="46"/>
      <c r="L2987" s="34" t="str">
        <f aca="false">IF(ISBLANK(K2987),"a","b")</f>
        <v>a</v>
      </c>
      <c r="M2987" s="34" t="str">
        <f aca="false">IF(ISBLANK(B2987),"",IF(L2987="b",K2987,IF(L2987="a","")))</f>
        <v/>
      </c>
      <c r="N2987" s="35" t="n">
        <f aca="false">IF(ISBLANK(B2987),"",IF( ISBLANK(K2987), , IF( ISBLANK(O2987), 1,) ))</f>
        <v>0</v>
      </c>
      <c r="O2987" s="44"/>
      <c r="P2987" s="37" t="str">
        <f aca="false">IF(ISBLANK(O2987),"a","b")</f>
        <v>a</v>
      </c>
      <c r="Q2987" s="34" t="str">
        <f aca="false">IF(ISBLANK(B2987),"",IF(P2987="b",O2987,IF(P2987="a","")))</f>
        <v/>
      </c>
      <c r="R2987" s="35" t="n">
        <f aca="false">IF(ISBLANK(B2987),"",IF( ISBLANK(O2987), , 1))</f>
        <v>0</v>
      </c>
      <c r="S2987" s="38" t="str">
        <f aca="true">IF(ISBLANK(B2987),"",IF( ISBLANK(K2987), "" , IF( ISBLANK(O2987), (TODAY()-K2987)/365, (O2987-K2987)/365)) )</f>
        <v/>
      </c>
      <c r="T2987" s="38" t="str">
        <f aca="false">IF(ISBLANK(B2987),"",IF( ISBLANK(K2987), "" , IF( ISBLANK(O2987), ($Z$41-K2987)/365, (O2987-K2987)/365)) )</f>
        <v/>
      </c>
      <c r="U2987" s="38" t="str">
        <f aca="true">IF(ISBLANK(B2987),"",IF( ISBLANK(O2987), "", (TODAY()-O2987)/365))</f>
        <v/>
      </c>
      <c r="V2987" s="38" t="str">
        <f aca="false">IF(ISBLANK(B2987),"",IF( ISBLANK(O2987), "", ($Z$41-O2987)/365))</f>
        <v/>
      </c>
    </row>
    <row r="2988" customFormat="false" ht="15" hidden="false" customHeight="false" outlineLevel="0" collapsed="false">
      <c r="A2988" s="1" t="n">
        <v>2992</v>
      </c>
      <c r="B2988" s="28" t="n">
        <v>2185</v>
      </c>
      <c r="C2988" s="28"/>
      <c r="J2988" s="4"/>
      <c r="K2988" s="46"/>
      <c r="L2988" s="34" t="str">
        <f aca="false">IF(ISBLANK(K2988),"a","b")</f>
        <v>a</v>
      </c>
      <c r="M2988" s="34" t="str">
        <f aca="false">IF(ISBLANK(B2988),"",IF(L2988="b",K2988,IF(L2988="a","")))</f>
        <v/>
      </c>
      <c r="N2988" s="35" t="n">
        <f aca="false">IF(ISBLANK(B2988),"",IF( ISBLANK(K2988), , IF( ISBLANK(O2988), 1,) ))</f>
        <v>0</v>
      </c>
      <c r="O2988" s="44"/>
      <c r="P2988" s="37" t="str">
        <f aca="false">IF(ISBLANK(O2988),"a","b")</f>
        <v>a</v>
      </c>
      <c r="Q2988" s="34" t="str">
        <f aca="false">IF(ISBLANK(B2988),"",IF(P2988="b",O2988,IF(P2988="a","")))</f>
        <v/>
      </c>
      <c r="R2988" s="35" t="n">
        <f aca="false">IF(ISBLANK(B2988),"",IF( ISBLANK(O2988), , 1))</f>
        <v>0</v>
      </c>
      <c r="S2988" s="38" t="str">
        <f aca="true">IF(ISBLANK(B2988),"",IF( ISBLANK(K2988), "" , IF( ISBLANK(O2988), (TODAY()-K2988)/365, (O2988-K2988)/365)) )</f>
        <v/>
      </c>
      <c r="T2988" s="38" t="str">
        <f aca="false">IF(ISBLANK(B2988),"",IF( ISBLANK(K2988), "" , IF( ISBLANK(O2988), ($Z$41-K2988)/365, (O2988-K2988)/365)) )</f>
        <v/>
      </c>
      <c r="U2988" s="38" t="str">
        <f aca="true">IF(ISBLANK(B2988),"",IF( ISBLANK(O2988), "", (TODAY()-O2988)/365))</f>
        <v/>
      </c>
      <c r="V2988" s="38" t="str">
        <f aca="false">IF(ISBLANK(B2988),"",IF( ISBLANK(O2988), "", ($Z$41-O2988)/365))</f>
        <v/>
      </c>
    </row>
    <row r="2989" customFormat="false" ht="15" hidden="false" customHeight="false" outlineLevel="0" collapsed="false">
      <c r="A2989" s="1" t="n">
        <v>2993</v>
      </c>
      <c r="B2989" s="28" t="n">
        <v>2186</v>
      </c>
      <c r="C2989" s="28"/>
      <c r="J2989" s="4"/>
      <c r="K2989" s="46"/>
      <c r="L2989" s="34" t="str">
        <f aca="false">IF(ISBLANK(K2989),"a","b")</f>
        <v>a</v>
      </c>
      <c r="M2989" s="34" t="str">
        <f aca="false">IF(ISBLANK(B2989),"",IF(L2989="b",K2989,IF(L2989="a","")))</f>
        <v/>
      </c>
      <c r="N2989" s="35" t="n">
        <f aca="false">IF(ISBLANK(B2989),"",IF( ISBLANK(K2989), , IF( ISBLANK(O2989), 1,) ))</f>
        <v>0</v>
      </c>
      <c r="O2989" s="44"/>
      <c r="P2989" s="37" t="str">
        <f aca="false">IF(ISBLANK(O2989),"a","b")</f>
        <v>a</v>
      </c>
      <c r="Q2989" s="34" t="str">
        <f aca="false">IF(ISBLANK(B2989),"",IF(P2989="b",O2989,IF(P2989="a","")))</f>
        <v/>
      </c>
      <c r="R2989" s="35" t="n">
        <f aca="false">IF(ISBLANK(B2989),"",IF( ISBLANK(O2989), , 1))</f>
        <v>0</v>
      </c>
      <c r="S2989" s="38" t="str">
        <f aca="true">IF(ISBLANK(B2989),"",IF( ISBLANK(K2989), "" , IF( ISBLANK(O2989), (TODAY()-K2989)/365, (O2989-K2989)/365)) )</f>
        <v/>
      </c>
      <c r="T2989" s="38" t="str">
        <f aca="false">IF(ISBLANK(B2989),"",IF( ISBLANK(K2989), "" , IF( ISBLANK(O2989), ($Z$41-K2989)/365, (O2989-K2989)/365)) )</f>
        <v/>
      </c>
      <c r="U2989" s="38" t="str">
        <f aca="true">IF(ISBLANK(B2989),"",IF( ISBLANK(O2989), "", (TODAY()-O2989)/365))</f>
        <v/>
      </c>
      <c r="V2989" s="38" t="str">
        <f aca="false">IF(ISBLANK(B2989),"",IF( ISBLANK(O2989), "", ($Z$41-O2989)/365))</f>
        <v/>
      </c>
    </row>
    <row r="2990" customFormat="false" ht="15" hidden="false" customHeight="false" outlineLevel="0" collapsed="false">
      <c r="A2990" s="1" t="n">
        <v>2994</v>
      </c>
      <c r="B2990" s="28" t="n">
        <v>2187</v>
      </c>
      <c r="C2990" s="28"/>
      <c r="J2990" s="4"/>
      <c r="K2990" s="46"/>
      <c r="L2990" s="34" t="str">
        <f aca="false">IF(ISBLANK(K2990),"a","b")</f>
        <v>a</v>
      </c>
      <c r="M2990" s="34" t="str">
        <f aca="false">IF(ISBLANK(B2990),"",IF(L2990="b",K2990,IF(L2990="a","")))</f>
        <v/>
      </c>
      <c r="N2990" s="35" t="n">
        <f aca="false">IF(ISBLANK(B2990),"",IF( ISBLANK(K2990), , IF( ISBLANK(O2990), 1,) ))</f>
        <v>0</v>
      </c>
      <c r="O2990" s="44"/>
      <c r="P2990" s="37" t="str">
        <f aca="false">IF(ISBLANK(O2990),"a","b")</f>
        <v>a</v>
      </c>
      <c r="Q2990" s="34" t="str">
        <f aca="false">IF(ISBLANK(B2990),"",IF(P2990="b",O2990,IF(P2990="a","")))</f>
        <v/>
      </c>
      <c r="R2990" s="35" t="n">
        <f aca="false">IF(ISBLANK(B2990),"",IF( ISBLANK(O2990), , 1))</f>
        <v>0</v>
      </c>
      <c r="S2990" s="38" t="str">
        <f aca="true">IF(ISBLANK(B2990),"",IF( ISBLANK(K2990), "" , IF( ISBLANK(O2990), (TODAY()-K2990)/365, (O2990-K2990)/365)) )</f>
        <v/>
      </c>
      <c r="T2990" s="38" t="str">
        <f aca="false">IF(ISBLANK(B2990),"",IF( ISBLANK(K2990), "" , IF( ISBLANK(O2990), ($Z$41-K2990)/365, (O2990-K2990)/365)) )</f>
        <v/>
      </c>
      <c r="U2990" s="38" t="str">
        <f aca="true">IF(ISBLANK(B2990),"",IF( ISBLANK(O2990), "", (TODAY()-O2990)/365))</f>
        <v/>
      </c>
      <c r="V2990" s="38" t="str">
        <f aca="false">IF(ISBLANK(B2990),"",IF( ISBLANK(O2990), "", ($Z$41-O2990)/365))</f>
        <v/>
      </c>
    </row>
    <row r="2991" customFormat="false" ht="15" hidden="false" customHeight="false" outlineLevel="0" collapsed="false">
      <c r="A2991" s="1" t="n">
        <v>2995</v>
      </c>
      <c r="B2991" s="28" t="n">
        <v>2188</v>
      </c>
      <c r="C2991" s="28"/>
      <c r="J2991" s="4"/>
      <c r="K2991" s="46"/>
      <c r="L2991" s="34" t="str">
        <f aca="false">IF(ISBLANK(K2991),"a","b")</f>
        <v>a</v>
      </c>
      <c r="M2991" s="34" t="str">
        <f aca="false">IF(ISBLANK(B2991),"",IF(L2991="b",K2991,IF(L2991="a","")))</f>
        <v/>
      </c>
      <c r="N2991" s="35" t="n">
        <f aca="false">IF(ISBLANK(B2991),"",IF( ISBLANK(K2991), , IF( ISBLANK(O2991), 1,) ))</f>
        <v>0</v>
      </c>
      <c r="O2991" s="44"/>
      <c r="P2991" s="37" t="str">
        <f aca="false">IF(ISBLANK(O2991),"a","b")</f>
        <v>a</v>
      </c>
      <c r="Q2991" s="34" t="str">
        <f aca="false">IF(ISBLANK(B2991),"",IF(P2991="b",O2991,IF(P2991="a","")))</f>
        <v/>
      </c>
      <c r="R2991" s="35" t="n">
        <f aca="false">IF(ISBLANK(B2991),"",IF( ISBLANK(O2991), , 1))</f>
        <v>0</v>
      </c>
      <c r="S2991" s="38" t="str">
        <f aca="true">IF(ISBLANK(B2991),"",IF( ISBLANK(K2991), "" , IF( ISBLANK(O2991), (TODAY()-K2991)/365, (O2991-K2991)/365)) )</f>
        <v/>
      </c>
      <c r="T2991" s="38" t="str">
        <f aca="false">IF(ISBLANK(B2991),"",IF( ISBLANK(K2991), "" , IF( ISBLANK(O2991), ($Z$41-K2991)/365, (O2991-K2991)/365)) )</f>
        <v/>
      </c>
      <c r="U2991" s="38" t="str">
        <f aca="true">IF(ISBLANK(B2991),"",IF( ISBLANK(O2991), "", (TODAY()-O2991)/365))</f>
        <v/>
      </c>
      <c r="V2991" s="38" t="str">
        <f aca="false">IF(ISBLANK(B2991),"",IF( ISBLANK(O2991), "", ($Z$41-O2991)/365))</f>
        <v/>
      </c>
    </row>
    <row r="2992" customFormat="false" ht="15" hidden="false" customHeight="false" outlineLevel="0" collapsed="false">
      <c r="A2992" s="1" t="n">
        <v>2996</v>
      </c>
      <c r="B2992" s="28" t="n">
        <v>2189</v>
      </c>
      <c r="C2992" s="28"/>
      <c r="J2992" s="4"/>
      <c r="K2992" s="46"/>
      <c r="L2992" s="34" t="str">
        <f aca="false">IF(ISBLANK(K2992),"a","b")</f>
        <v>a</v>
      </c>
      <c r="M2992" s="34" t="str">
        <f aca="false">IF(ISBLANK(B2992),"",IF(L2992="b",K2992,IF(L2992="a","")))</f>
        <v/>
      </c>
      <c r="N2992" s="35" t="n">
        <f aca="false">IF(ISBLANK(B2992),"",IF( ISBLANK(K2992), , IF( ISBLANK(O2992), 1,) ))</f>
        <v>0</v>
      </c>
      <c r="O2992" s="44"/>
      <c r="P2992" s="37" t="str">
        <f aca="false">IF(ISBLANK(O2992),"a","b")</f>
        <v>a</v>
      </c>
      <c r="Q2992" s="34" t="str">
        <f aca="false">IF(ISBLANK(B2992),"",IF(P2992="b",O2992,IF(P2992="a","")))</f>
        <v/>
      </c>
      <c r="R2992" s="35" t="n">
        <f aca="false">IF(ISBLANK(B2992),"",IF( ISBLANK(O2992), , 1))</f>
        <v>0</v>
      </c>
      <c r="S2992" s="38" t="str">
        <f aca="true">IF(ISBLANK(B2992),"",IF( ISBLANK(K2992), "" , IF( ISBLANK(O2992), (TODAY()-K2992)/365, (O2992-K2992)/365)) )</f>
        <v/>
      </c>
      <c r="T2992" s="38" t="str">
        <f aca="false">IF(ISBLANK(B2992),"",IF( ISBLANK(K2992), "" , IF( ISBLANK(O2992), ($Z$41-K2992)/365, (O2992-K2992)/365)) )</f>
        <v/>
      </c>
      <c r="U2992" s="38" t="str">
        <f aca="true">IF(ISBLANK(B2992),"",IF( ISBLANK(O2992), "", (TODAY()-O2992)/365))</f>
        <v/>
      </c>
      <c r="V2992" s="38" t="str">
        <f aca="false">IF(ISBLANK(B2992),"",IF( ISBLANK(O2992), "", ($Z$41-O2992)/365))</f>
        <v/>
      </c>
    </row>
    <row r="2993" customFormat="false" ht="15" hidden="false" customHeight="false" outlineLevel="0" collapsed="false">
      <c r="A2993" s="1" t="n">
        <v>2997</v>
      </c>
      <c r="B2993" s="28" t="n">
        <v>2190</v>
      </c>
      <c r="C2993" s="28"/>
      <c r="J2993" s="4"/>
      <c r="K2993" s="46"/>
      <c r="L2993" s="34" t="str">
        <f aca="false">IF(ISBLANK(K2993),"a","b")</f>
        <v>a</v>
      </c>
      <c r="M2993" s="34" t="str">
        <f aca="false">IF(ISBLANK(B2993),"",IF(L2993="b",K2993,IF(L2993="a","")))</f>
        <v/>
      </c>
      <c r="N2993" s="35" t="n">
        <f aca="false">IF(ISBLANK(B2993),"",IF( ISBLANK(K2993), , IF( ISBLANK(O2993), 1,) ))</f>
        <v>0</v>
      </c>
      <c r="O2993" s="44"/>
      <c r="P2993" s="37" t="str">
        <f aca="false">IF(ISBLANK(O2993),"a","b")</f>
        <v>a</v>
      </c>
      <c r="Q2993" s="34" t="str">
        <f aca="false">IF(ISBLANK(B2993),"",IF(P2993="b",O2993,IF(P2993="a","")))</f>
        <v/>
      </c>
      <c r="R2993" s="35" t="n">
        <f aca="false">IF(ISBLANK(B2993),"",IF( ISBLANK(O2993), , 1))</f>
        <v>0</v>
      </c>
      <c r="S2993" s="38" t="str">
        <f aca="true">IF(ISBLANK(B2993),"",IF( ISBLANK(K2993), "" , IF( ISBLANK(O2993), (TODAY()-K2993)/365, (O2993-K2993)/365)) )</f>
        <v/>
      </c>
      <c r="T2993" s="38" t="str">
        <f aca="false">IF(ISBLANK(B2993),"",IF( ISBLANK(K2993), "" , IF( ISBLANK(O2993), ($Z$41-K2993)/365, (O2993-K2993)/365)) )</f>
        <v/>
      </c>
      <c r="U2993" s="38" t="str">
        <f aca="true">IF(ISBLANK(B2993),"",IF( ISBLANK(O2993), "", (TODAY()-O2993)/365))</f>
        <v/>
      </c>
      <c r="V2993" s="38" t="str">
        <f aca="false">IF(ISBLANK(B2993),"",IF( ISBLANK(O2993), "", ($Z$41-O2993)/365))</f>
        <v/>
      </c>
    </row>
    <row r="2994" customFormat="false" ht="15" hidden="false" customHeight="false" outlineLevel="0" collapsed="false">
      <c r="A2994" s="1" t="n">
        <v>2998</v>
      </c>
      <c r="B2994" s="28" t="n">
        <v>2191</v>
      </c>
      <c r="C2994" s="28"/>
      <c r="J2994" s="4"/>
      <c r="K2994" s="46"/>
      <c r="L2994" s="34" t="str">
        <f aca="false">IF(ISBLANK(K2994),"a","b")</f>
        <v>a</v>
      </c>
      <c r="M2994" s="34" t="str">
        <f aca="false">IF(ISBLANK(B2994),"",IF(L2994="b",K2994,IF(L2994="a","")))</f>
        <v/>
      </c>
      <c r="N2994" s="35" t="n">
        <f aca="false">IF(ISBLANK(B2994),"",IF( ISBLANK(K2994), , IF( ISBLANK(O2994), 1,) ))</f>
        <v>0</v>
      </c>
      <c r="O2994" s="44"/>
      <c r="P2994" s="37" t="str">
        <f aca="false">IF(ISBLANK(O2994),"a","b")</f>
        <v>a</v>
      </c>
      <c r="Q2994" s="34" t="str">
        <f aca="false">IF(ISBLANK(B2994),"",IF(P2994="b",O2994,IF(P2994="a","")))</f>
        <v/>
      </c>
      <c r="R2994" s="35" t="n">
        <f aca="false">IF(ISBLANK(B2994),"",IF( ISBLANK(O2994), , 1))</f>
        <v>0</v>
      </c>
      <c r="S2994" s="38" t="str">
        <f aca="true">IF(ISBLANK(B2994),"",IF( ISBLANK(K2994), "" , IF( ISBLANK(O2994), (TODAY()-K2994)/365, (O2994-K2994)/365)) )</f>
        <v/>
      </c>
      <c r="T2994" s="38" t="str">
        <f aca="false">IF(ISBLANK(B2994),"",IF( ISBLANK(K2994), "" , IF( ISBLANK(O2994), ($Z$41-K2994)/365, (O2994-K2994)/365)) )</f>
        <v/>
      </c>
      <c r="U2994" s="38" t="str">
        <f aca="true">IF(ISBLANK(B2994),"",IF( ISBLANK(O2994), "", (TODAY()-O2994)/365))</f>
        <v/>
      </c>
      <c r="V2994" s="38" t="str">
        <f aca="false">IF(ISBLANK(B2994),"",IF( ISBLANK(O2994), "", ($Z$41-O2994)/365))</f>
        <v/>
      </c>
    </row>
    <row r="2995" customFormat="false" ht="15" hidden="false" customHeight="false" outlineLevel="0" collapsed="false">
      <c r="A2995" s="1" t="n">
        <v>2999</v>
      </c>
      <c r="B2995" s="28" t="n">
        <v>2192</v>
      </c>
      <c r="C2995" s="28"/>
      <c r="J2995" s="4"/>
      <c r="K2995" s="46"/>
      <c r="L2995" s="34" t="str">
        <f aca="false">IF(ISBLANK(K2995),"a","b")</f>
        <v>a</v>
      </c>
      <c r="M2995" s="34" t="str">
        <f aca="false">IF(ISBLANK(B2995),"",IF(L2995="b",K2995,IF(L2995="a","")))</f>
        <v/>
      </c>
      <c r="N2995" s="35" t="n">
        <f aca="false">IF(ISBLANK(B2995),"",IF( ISBLANK(K2995), , IF( ISBLANK(O2995), 1,) ))</f>
        <v>0</v>
      </c>
      <c r="O2995" s="44"/>
      <c r="P2995" s="37" t="str">
        <f aca="false">IF(ISBLANK(O2995),"a","b")</f>
        <v>a</v>
      </c>
      <c r="Q2995" s="34" t="str">
        <f aca="false">IF(ISBLANK(B2995),"",IF(P2995="b",O2995,IF(P2995="a","")))</f>
        <v/>
      </c>
      <c r="R2995" s="35" t="n">
        <f aca="false">IF(ISBLANK(B2995),"",IF( ISBLANK(O2995), , 1))</f>
        <v>0</v>
      </c>
      <c r="S2995" s="38" t="str">
        <f aca="true">IF(ISBLANK(B2995),"",IF( ISBLANK(K2995), "" , IF( ISBLANK(O2995), (TODAY()-K2995)/365, (O2995-K2995)/365)) )</f>
        <v/>
      </c>
      <c r="T2995" s="38" t="str">
        <f aca="false">IF(ISBLANK(B2995),"",IF( ISBLANK(K2995), "" , IF( ISBLANK(O2995), ($Z$41-K2995)/365, (O2995-K2995)/365)) )</f>
        <v/>
      </c>
      <c r="U2995" s="38" t="str">
        <f aca="true">IF(ISBLANK(B2995),"",IF( ISBLANK(O2995), "", (TODAY()-O2995)/365))</f>
        <v/>
      </c>
      <c r="V2995" s="38" t="str">
        <f aca="false">IF(ISBLANK(B2995),"",IF( ISBLANK(O2995), "", ($Z$41-O2995)/365))</f>
        <v/>
      </c>
    </row>
    <row r="2996" customFormat="false" ht="15" hidden="false" customHeight="false" outlineLevel="0" collapsed="false">
      <c r="A2996" s="1" t="n">
        <v>3000</v>
      </c>
      <c r="B2996" s="28" t="n">
        <v>2193</v>
      </c>
      <c r="C2996" s="28"/>
      <c r="J2996" s="4"/>
      <c r="K2996" s="46"/>
      <c r="L2996" s="34" t="str">
        <f aca="false">IF(ISBLANK(K2996),"a","b")</f>
        <v>a</v>
      </c>
      <c r="M2996" s="34" t="str">
        <f aca="false">IF(ISBLANK(B2996),"",IF(L2996="b",K2996,IF(L2996="a","")))</f>
        <v/>
      </c>
      <c r="N2996" s="35" t="n">
        <f aca="false">IF(ISBLANK(B2996),"",IF( ISBLANK(K2996), , IF( ISBLANK(O2996), 1,) ))</f>
        <v>0</v>
      </c>
      <c r="O2996" s="44"/>
      <c r="P2996" s="37" t="str">
        <f aca="false">IF(ISBLANK(O2996),"a","b")</f>
        <v>a</v>
      </c>
      <c r="Q2996" s="34" t="str">
        <f aca="false">IF(ISBLANK(B2996),"",IF(P2996="b",O2996,IF(P2996="a","")))</f>
        <v/>
      </c>
      <c r="R2996" s="35" t="n">
        <f aca="false">IF(ISBLANK(B2996),"",IF( ISBLANK(O2996), , 1))</f>
        <v>0</v>
      </c>
      <c r="S2996" s="38" t="str">
        <f aca="true">IF(ISBLANK(B2996),"",IF( ISBLANK(K2996), "" , IF( ISBLANK(O2996), (TODAY()-K2996)/365, (O2996-K2996)/365)) )</f>
        <v/>
      </c>
      <c r="T2996" s="38" t="str">
        <f aca="false">IF(ISBLANK(B2996),"",IF( ISBLANK(K2996), "" , IF( ISBLANK(O2996), ($Z$41-K2996)/365, (O2996-K2996)/365)) )</f>
        <v/>
      </c>
      <c r="U2996" s="38" t="str">
        <f aca="true">IF(ISBLANK(B2996),"",IF( ISBLANK(O2996), "", (TODAY()-O2996)/365))</f>
        <v/>
      </c>
      <c r="V2996" s="38" t="str">
        <f aca="false">IF(ISBLANK(B2996),"",IF( ISBLANK(O2996), "", ($Z$41-O2996)/365))</f>
        <v/>
      </c>
    </row>
    <row r="2997" customFormat="false" ht="15" hidden="false" customHeight="false" outlineLevel="0" collapsed="false">
      <c r="A2997" s="1" t="n">
        <v>3001</v>
      </c>
      <c r="B2997" s="28" t="n">
        <v>2194</v>
      </c>
      <c r="C2997" s="28"/>
      <c r="J2997" s="4"/>
      <c r="K2997" s="46"/>
      <c r="L2997" s="34" t="str">
        <f aca="false">IF(ISBLANK(K2997),"a","b")</f>
        <v>a</v>
      </c>
      <c r="M2997" s="34" t="str">
        <f aca="false">IF(ISBLANK(B2997),"",IF(L2997="b",K2997,IF(L2997="a","")))</f>
        <v/>
      </c>
      <c r="N2997" s="35" t="n">
        <f aca="false">IF(ISBLANK(B2997),"",IF( ISBLANK(K2997), , IF( ISBLANK(O2997), 1,) ))</f>
        <v>0</v>
      </c>
      <c r="O2997" s="44"/>
      <c r="P2997" s="37" t="str">
        <f aca="false">IF(ISBLANK(O2997),"a","b")</f>
        <v>a</v>
      </c>
      <c r="Q2997" s="34" t="str">
        <f aca="false">IF(ISBLANK(B2997),"",IF(P2997="b",O2997,IF(P2997="a","")))</f>
        <v/>
      </c>
      <c r="R2997" s="35" t="n">
        <f aca="false">IF(ISBLANK(B2997),"",IF( ISBLANK(O2997), , 1))</f>
        <v>0</v>
      </c>
      <c r="S2997" s="38" t="str">
        <f aca="true">IF(ISBLANK(B2997),"",IF( ISBLANK(K2997), "" , IF( ISBLANK(O2997), (TODAY()-K2997)/365, (O2997-K2997)/365)) )</f>
        <v/>
      </c>
      <c r="T2997" s="38" t="str">
        <f aca="false">IF(ISBLANK(B2997),"",IF( ISBLANK(K2997), "" , IF( ISBLANK(O2997), ($Z$41-K2997)/365, (O2997-K2997)/365)) )</f>
        <v/>
      </c>
      <c r="U2997" s="38" t="str">
        <f aca="true">IF(ISBLANK(B2997),"",IF( ISBLANK(O2997), "", (TODAY()-O2997)/365))</f>
        <v/>
      </c>
      <c r="V2997" s="38" t="str">
        <f aca="false">IF(ISBLANK(B2997),"",IF( ISBLANK(O2997), "", ($Z$41-O2997)/365))</f>
        <v/>
      </c>
    </row>
    <row r="2998" customFormat="false" ht="15" hidden="false" customHeight="false" outlineLevel="0" collapsed="false">
      <c r="A2998" s="1" t="n">
        <v>3002</v>
      </c>
      <c r="B2998" s="28" t="n">
        <v>2195</v>
      </c>
      <c r="C2998" s="28"/>
      <c r="J2998" s="4"/>
      <c r="K2998" s="46"/>
      <c r="L2998" s="34" t="str">
        <f aca="false">IF(ISBLANK(K2998),"a","b")</f>
        <v>a</v>
      </c>
      <c r="M2998" s="34" t="str">
        <f aca="false">IF(ISBLANK(B2998),"",IF(L2998="b",K2998,IF(L2998="a","")))</f>
        <v/>
      </c>
      <c r="N2998" s="35" t="n">
        <f aca="false">IF(ISBLANK(B2998),"",IF( ISBLANK(K2998), , IF( ISBLANK(O2998), 1,) ))</f>
        <v>0</v>
      </c>
      <c r="O2998" s="44"/>
      <c r="P2998" s="37" t="str">
        <f aca="false">IF(ISBLANK(O2998),"a","b")</f>
        <v>a</v>
      </c>
      <c r="Q2998" s="34" t="str">
        <f aca="false">IF(ISBLANK(B2998),"",IF(P2998="b",O2998,IF(P2998="a","")))</f>
        <v/>
      </c>
      <c r="R2998" s="35" t="n">
        <f aca="false">IF(ISBLANK(B2998),"",IF( ISBLANK(O2998), , 1))</f>
        <v>0</v>
      </c>
      <c r="S2998" s="38" t="str">
        <f aca="true">IF(ISBLANK(B2998),"",IF( ISBLANK(K2998), "" , IF( ISBLANK(O2998), (TODAY()-K2998)/365, (O2998-K2998)/365)) )</f>
        <v/>
      </c>
      <c r="T2998" s="38" t="str">
        <f aca="false">IF(ISBLANK(B2998),"",IF( ISBLANK(K2998), "" , IF( ISBLANK(O2998), ($Z$41-K2998)/365, (O2998-K2998)/365)) )</f>
        <v/>
      </c>
      <c r="U2998" s="38" t="str">
        <f aca="true">IF(ISBLANK(B2998),"",IF( ISBLANK(O2998), "", (TODAY()-O2998)/365))</f>
        <v/>
      </c>
      <c r="V2998" s="38" t="str">
        <f aca="false">IF(ISBLANK(B2998),"",IF( ISBLANK(O2998), "", ($Z$41-O2998)/365))</f>
        <v/>
      </c>
    </row>
    <row r="2999" customFormat="false" ht="15" hidden="false" customHeight="false" outlineLevel="0" collapsed="false">
      <c r="A2999" s="1" t="n">
        <v>3003</v>
      </c>
      <c r="B2999" s="28" t="n">
        <v>2196</v>
      </c>
      <c r="C2999" s="28"/>
      <c r="J2999" s="4"/>
      <c r="K2999" s="46"/>
      <c r="L2999" s="34" t="str">
        <f aca="false">IF(ISBLANK(K2999),"a","b")</f>
        <v>a</v>
      </c>
      <c r="M2999" s="34" t="str">
        <f aca="false">IF(ISBLANK(B2999),"",IF(L2999="b",K2999,IF(L2999="a","")))</f>
        <v/>
      </c>
      <c r="N2999" s="35" t="n">
        <f aca="false">IF(ISBLANK(B2999),"",IF( ISBLANK(K2999), , IF( ISBLANK(O2999), 1,) ))</f>
        <v>0</v>
      </c>
      <c r="O2999" s="44"/>
      <c r="P2999" s="37" t="str">
        <f aca="false">IF(ISBLANK(O2999),"a","b")</f>
        <v>a</v>
      </c>
      <c r="Q2999" s="34" t="str">
        <f aca="false">IF(ISBLANK(B2999),"",IF(P2999="b",O2999,IF(P2999="a","")))</f>
        <v/>
      </c>
      <c r="R2999" s="35" t="n">
        <f aca="false">IF(ISBLANK(B2999),"",IF( ISBLANK(O2999), , 1))</f>
        <v>0</v>
      </c>
      <c r="S2999" s="38" t="str">
        <f aca="true">IF(ISBLANK(B2999),"",IF( ISBLANK(K2999), "" , IF( ISBLANK(O2999), (TODAY()-K2999)/365, (O2999-K2999)/365)) )</f>
        <v/>
      </c>
      <c r="T2999" s="38" t="str">
        <f aca="false">IF(ISBLANK(B2999),"",IF( ISBLANK(K2999), "" , IF( ISBLANK(O2999), ($Z$41-K2999)/365, (O2999-K2999)/365)) )</f>
        <v/>
      </c>
      <c r="U2999" s="38" t="str">
        <f aca="true">IF(ISBLANK(B2999),"",IF( ISBLANK(O2999), "", (TODAY()-O2999)/365))</f>
        <v/>
      </c>
      <c r="V2999" s="38" t="str">
        <f aca="false">IF(ISBLANK(B2999),"",IF( ISBLANK(O2999), "", ($Z$41-O2999)/365))</f>
        <v/>
      </c>
    </row>
    <row r="3000" customFormat="false" ht="15" hidden="false" customHeight="false" outlineLevel="0" collapsed="false">
      <c r="A3000" s="1" t="n">
        <v>3004</v>
      </c>
      <c r="B3000" s="28" t="n">
        <v>2197</v>
      </c>
      <c r="C3000" s="28"/>
      <c r="J3000" s="4"/>
      <c r="K3000" s="46"/>
      <c r="L3000" s="34" t="str">
        <f aca="false">IF(ISBLANK(K3000),"a","b")</f>
        <v>a</v>
      </c>
      <c r="M3000" s="34" t="str">
        <f aca="false">IF(ISBLANK(B3000),"",IF(L3000="b",K3000,IF(L3000="a","")))</f>
        <v/>
      </c>
      <c r="N3000" s="35" t="n">
        <f aca="false">IF(ISBLANK(B3000),"",IF( ISBLANK(K3000), , IF( ISBLANK(O3000), 1,) ))</f>
        <v>0</v>
      </c>
      <c r="O3000" s="44"/>
      <c r="P3000" s="37" t="str">
        <f aca="false">IF(ISBLANK(O3000),"a","b")</f>
        <v>a</v>
      </c>
      <c r="Q3000" s="34" t="str">
        <f aca="false">IF(ISBLANK(B3000),"",IF(P3000="b",O3000,IF(P3000="a","")))</f>
        <v/>
      </c>
      <c r="R3000" s="35" t="n">
        <f aca="false">IF(ISBLANK(B3000),"",IF( ISBLANK(O3000), , 1))</f>
        <v>0</v>
      </c>
      <c r="S3000" s="38" t="str">
        <f aca="true">IF(ISBLANK(B3000),"",IF( ISBLANK(K3000), "" , IF( ISBLANK(O3000), (TODAY()-K3000)/365, (O3000-K3000)/365)) )</f>
        <v/>
      </c>
      <c r="T3000" s="38" t="str">
        <f aca="false">IF(ISBLANK(B3000),"",IF( ISBLANK(K3000), "" , IF( ISBLANK(O3000), ($Z$41-K3000)/365, (O3000-K3000)/365)) )</f>
        <v/>
      </c>
      <c r="U3000" s="38" t="str">
        <f aca="true">IF(ISBLANK(B3000),"",IF( ISBLANK(O3000), "", (TODAY()-O3000)/365))</f>
        <v/>
      </c>
      <c r="V3000" s="38" t="str">
        <f aca="false">IF(ISBLANK(B3000),"",IF( ISBLANK(O3000), "", ($Z$41-O3000)/365))</f>
        <v/>
      </c>
    </row>
    <row r="3001" customFormat="false" ht="15" hidden="false" customHeight="false" outlineLevel="0" collapsed="false">
      <c r="A3001" s="1" t="n">
        <v>3005</v>
      </c>
      <c r="B3001" s="28" t="n">
        <v>2198</v>
      </c>
      <c r="C3001" s="28"/>
      <c r="J3001" s="4"/>
      <c r="K3001" s="46"/>
      <c r="L3001" s="34" t="str">
        <f aca="false">IF(ISBLANK(K3001),"a","b")</f>
        <v>a</v>
      </c>
      <c r="M3001" s="34" t="str">
        <f aca="false">IF(ISBLANK(B3001),"",IF(L3001="b",K3001,IF(L3001="a","")))</f>
        <v/>
      </c>
      <c r="N3001" s="35" t="n">
        <f aca="false">IF(ISBLANK(B3001),"",IF( ISBLANK(K3001), , IF( ISBLANK(O3001), 1,) ))</f>
        <v>0</v>
      </c>
      <c r="O3001" s="44"/>
      <c r="P3001" s="37" t="str">
        <f aca="false">IF(ISBLANK(O3001),"a","b")</f>
        <v>a</v>
      </c>
      <c r="Q3001" s="34" t="str">
        <f aca="false">IF(ISBLANK(B3001),"",IF(P3001="b",O3001,IF(P3001="a","")))</f>
        <v/>
      </c>
      <c r="R3001" s="35" t="n">
        <f aca="false">IF(ISBLANK(B3001),"",IF( ISBLANK(O3001), , 1))</f>
        <v>0</v>
      </c>
      <c r="S3001" s="38" t="str">
        <f aca="true">IF(ISBLANK(B3001),"",IF( ISBLANK(K3001), "" , IF( ISBLANK(O3001), (TODAY()-K3001)/365, (O3001-K3001)/365)) )</f>
        <v/>
      </c>
      <c r="T3001" s="38" t="str">
        <f aca="false">IF(ISBLANK(B3001),"",IF( ISBLANK(K3001), "" , IF( ISBLANK(O3001), ($Z$41-K3001)/365, (O3001-K3001)/365)) )</f>
        <v/>
      </c>
      <c r="U3001" s="38" t="str">
        <f aca="true">IF(ISBLANK(B3001),"",IF( ISBLANK(O3001), "", (TODAY()-O3001)/365))</f>
        <v/>
      </c>
      <c r="V3001" s="38" t="str">
        <f aca="false">IF(ISBLANK(B3001),"",IF( ISBLANK(O3001), "", ($Z$41-O3001)/365))</f>
        <v/>
      </c>
    </row>
    <row r="3002" customFormat="false" ht="15" hidden="false" customHeight="false" outlineLevel="0" collapsed="false">
      <c r="A3002" s="1" t="n">
        <v>3006</v>
      </c>
      <c r="B3002" s="28" t="n">
        <v>2199</v>
      </c>
      <c r="C3002" s="28"/>
      <c r="J3002" s="4"/>
      <c r="K3002" s="46"/>
      <c r="L3002" s="34" t="str">
        <f aca="false">IF(ISBLANK(K3002),"a","b")</f>
        <v>a</v>
      </c>
      <c r="M3002" s="34" t="str">
        <f aca="false">IF(ISBLANK(B3002),"",IF(L3002="b",K3002,IF(L3002="a","")))</f>
        <v/>
      </c>
      <c r="N3002" s="35" t="n">
        <f aca="false">IF(ISBLANK(B3002),"",IF( ISBLANK(K3002), , IF( ISBLANK(O3002), 1,) ))</f>
        <v>0</v>
      </c>
      <c r="O3002" s="44"/>
      <c r="P3002" s="37" t="str">
        <f aca="false">IF(ISBLANK(O3002),"a","b")</f>
        <v>a</v>
      </c>
      <c r="Q3002" s="34" t="str">
        <f aca="false">IF(ISBLANK(B3002),"",IF(P3002="b",O3002,IF(P3002="a","")))</f>
        <v/>
      </c>
      <c r="R3002" s="35" t="n">
        <f aca="false">IF(ISBLANK(B3002),"",IF( ISBLANK(O3002), , 1))</f>
        <v>0</v>
      </c>
      <c r="S3002" s="38" t="str">
        <f aca="true">IF(ISBLANK(B3002),"",IF( ISBLANK(K3002), "" , IF( ISBLANK(O3002), (TODAY()-K3002)/365, (O3002-K3002)/365)) )</f>
        <v/>
      </c>
      <c r="T3002" s="38" t="str">
        <f aca="false">IF(ISBLANK(B3002),"",IF( ISBLANK(K3002), "" , IF( ISBLANK(O3002), ($Z$41-K3002)/365, (O3002-K3002)/365)) )</f>
        <v/>
      </c>
      <c r="U3002" s="38" t="str">
        <f aca="true">IF(ISBLANK(B3002),"",IF( ISBLANK(O3002), "", (TODAY()-O3002)/365))</f>
        <v/>
      </c>
      <c r="V3002" s="38" t="str">
        <f aca="false">IF(ISBLANK(B3002),"",IF( ISBLANK(O3002), "", ($Z$41-O3002)/365))</f>
        <v/>
      </c>
    </row>
    <row r="3003" customFormat="false" ht="15" hidden="false" customHeight="false" outlineLevel="0" collapsed="false">
      <c r="A3003" s="1" t="n">
        <v>3007</v>
      </c>
      <c r="B3003" s="28" t="n">
        <v>2200</v>
      </c>
      <c r="C3003" s="28"/>
      <c r="J3003" s="4"/>
      <c r="K3003" s="46"/>
      <c r="L3003" s="34" t="str">
        <f aca="false">IF(ISBLANK(K3003),"a","b")</f>
        <v>a</v>
      </c>
      <c r="M3003" s="34" t="str">
        <f aca="false">IF(ISBLANK(B3003),"",IF(L3003="b",K3003,IF(L3003="a","")))</f>
        <v/>
      </c>
      <c r="N3003" s="35" t="n">
        <f aca="false">IF(ISBLANK(B3003),"",IF( ISBLANK(K3003), , IF( ISBLANK(O3003), 1,) ))</f>
        <v>0</v>
      </c>
      <c r="O3003" s="44"/>
      <c r="P3003" s="37" t="str">
        <f aca="false">IF(ISBLANK(O3003),"a","b")</f>
        <v>a</v>
      </c>
      <c r="Q3003" s="34" t="str">
        <f aca="false">IF(ISBLANK(B3003),"",IF(P3003="b",O3003,IF(P3003="a","")))</f>
        <v/>
      </c>
      <c r="R3003" s="35" t="n">
        <f aca="false">IF(ISBLANK(B3003),"",IF( ISBLANK(O3003), , 1))</f>
        <v>0</v>
      </c>
      <c r="S3003" s="38" t="str">
        <f aca="true">IF(ISBLANK(B3003),"",IF( ISBLANK(K3003), "" , IF( ISBLANK(O3003), (TODAY()-K3003)/365, (O3003-K3003)/365)) )</f>
        <v/>
      </c>
      <c r="T3003" s="38" t="str">
        <f aca="false">IF(ISBLANK(B3003),"",IF( ISBLANK(K3003), "" , IF( ISBLANK(O3003), ($Z$41-K3003)/365, (O3003-K3003)/365)) )</f>
        <v/>
      </c>
      <c r="U3003" s="38" t="str">
        <f aca="true">IF(ISBLANK(B3003),"",IF( ISBLANK(O3003), "", (TODAY()-O3003)/365))</f>
        <v/>
      </c>
      <c r="V3003" s="38" t="str">
        <f aca="false">IF(ISBLANK(B3003),"",IF( ISBLANK(O3003), "", ($Z$41-O3003)/365))</f>
        <v/>
      </c>
    </row>
    <row r="3004" customFormat="false" ht="15" hidden="false" customHeight="false" outlineLevel="0" collapsed="false">
      <c r="A3004" s="1" t="n">
        <v>3008</v>
      </c>
      <c r="B3004" s="28" t="n">
        <v>2201</v>
      </c>
      <c r="C3004" s="28"/>
      <c r="J3004" s="4"/>
      <c r="K3004" s="46"/>
      <c r="L3004" s="34" t="str">
        <f aca="false">IF(ISBLANK(K3004),"a","b")</f>
        <v>a</v>
      </c>
      <c r="M3004" s="34" t="str">
        <f aca="false">IF(ISBLANK(B3004),"",IF(L3004="b",K3004,IF(L3004="a","")))</f>
        <v/>
      </c>
      <c r="N3004" s="35" t="n">
        <f aca="false">IF(ISBLANK(B3004),"",IF( ISBLANK(K3004), , IF( ISBLANK(O3004), 1,) ))</f>
        <v>0</v>
      </c>
      <c r="O3004" s="44"/>
      <c r="P3004" s="37" t="str">
        <f aca="false">IF(ISBLANK(O3004),"a","b")</f>
        <v>a</v>
      </c>
      <c r="Q3004" s="34" t="str">
        <f aca="false">IF(ISBLANK(B3004),"",IF(P3004="b",O3004,IF(P3004="a","")))</f>
        <v/>
      </c>
      <c r="R3004" s="35" t="n">
        <f aca="false">IF(ISBLANK(B3004),"",IF( ISBLANK(O3004), , 1))</f>
        <v>0</v>
      </c>
      <c r="S3004" s="38" t="str">
        <f aca="true">IF(ISBLANK(B3004),"",IF( ISBLANK(K3004), "" , IF( ISBLANK(O3004), (TODAY()-K3004)/365, (O3004-K3004)/365)) )</f>
        <v/>
      </c>
      <c r="T3004" s="38" t="str">
        <f aca="false">IF(ISBLANK(B3004),"",IF( ISBLANK(K3004), "" , IF( ISBLANK(O3004), ($Z$41-K3004)/365, (O3004-K3004)/365)) )</f>
        <v/>
      </c>
      <c r="U3004" s="38" t="str">
        <f aca="true">IF(ISBLANK(B3004),"",IF( ISBLANK(O3004), "", (TODAY()-O3004)/365))</f>
        <v/>
      </c>
      <c r="V3004" s="38" t="str">
        <f aca="false">IF(ISBLANK(B3004),"",IF( ISBLANK(O3004), "", ($Z$41-O3004)/365))</f>
        <v/>
      </c>
    </row>
    <row r="3005" customFormat="false" ht="15" hidden="false" customHeight="false" outlineLevel="0" collapsed="false">
      <c r="A3005" s="1" t="n">
        <v>3009</v>
      </c>
      <c r="B3005" s="28" t="n">
        <v>2202</v>
      </c>
      <c r="C3005" s="28"/>
      <c r="J3005" s="4"/>
      <c r="K3005" s="46"/>
      <c r="L3005" s="34" t="str">
        <f aca="false">IF(ISBLANK(K3005),"a","b")</f>
        <v>a</v>
      </c>
      <c r="M3005" s="34" t="str">
        <f aca="false">IF(ISBLANK(B3005),"",IF(L3005="b",K3005,IF(L3005="a","")))</f>
        <v/>
      </c>
      <c r="N3005" s="35" t="n">
        <f aca="false">IF(ISBLANK(B3005),"",IF( ISBLANK(K3005), , IF( ISBLANK(O3005), 1,) ))</f>
        <v>0</v>
      </c>
      <c r="O3005" s="44"/>
      <c r="P3005" s="37" t="str">
        <f aca="false">IF(ISBLANK(O3005),"a","b")</f>
        <v>a</v>
      </c>
      <c r="Q3005" s="34" t="str">
        <f aca="false">IF(ISBLANK(B3005),"",IF(P3005="b",O3005,IF(P3005="a","")))</f>
        <v/>
      </c>
      <c r="R3005" s="35" t="n">
        <f aca="false">IF(ISBLANK(B3005),"",IF( ISBLANK(O3005), , 1))</f>
        <v>0</v>
      </c>
      <c r="S3005" s="38" t="str">
        <f aca="true">IF(ISBLANK(B3005),"",IF( ISBLANK(K3005), "" , IF( ISBLANK(O3005), (TODAY()-K3005)/365, (O3005-K3005)/365)) )</f>
        <v/>
      </c>
      <c r="T3005" s="38" t="str">
        <f aca="false">IF(ISBLANK(B3005),"",IF( ISBLANK(K3005), "" , IF( ISBLANK(O3005), ($Z$41-K3005)/365, (O3005-K3005)/365)) )</f>
        <v/>
      </c>
      <c r="U3005" s="38" t="str">
        <f aca="true">IF(ISBLANK(B3005),"",IF( ISBLANK(O3005), "", (TODAY()-O3005)/365))</f>
        <v/>
      </c>
      <c r="V3005" s="38" t="str">
        <f aca="false">IF(ISBLANK(B3005),"",IF( ISBLANK(O3005), "", ($Z$41-O3005)/365))</f>
        <v/>
      </c>
    </row>
    <row r="3006" customFormat="false" ht="15" hidden="false" customHeight="false" outlineLevel="0" collapsed="false">
      <c r="A3006" s="1" t="n">
        <v>3010</v>
      </c>
      <c r="B3006" s="28" t="n">
        <v>2203</v>
      </c>
      <c r="C3006" s="28"/>
      <c r="J3006" s="4"/>
      <c r="K3006" s="46"/>
      <c r="L3006" s="34" t="str">
        <f aca="false">IF(ISBLANK(K3006),"a","b")</f>
        <v>a</v>
      </c>
      <c r="M3006" s="34" t="str">
        <f aca="false">IF(ISBLANK(B3006),"",IF(L3006="b",K3006,IF(L3006="a","")))</f>
        <v/>
      </c>
      <c r="N3006" s="35" t="n">
        <f aca="false">IF(ISBLANK(B3006),"",IF( ISBLANK(K3006), , IF( ISBLANK(O3006), 1,) ))</f>
        <v>0</v>
      </c>
      <c r="O3006" s="44"/>
      <c r="P3006" s="37" t="str">
        <f aca="false">IF(ISBLANK(O3006),"a","b")</f>
        <v>a</v>
      </c>
      <c r="Q3006" s="34" t="str">
        <f aca="false">IF(ISBLANK(B3006),"",IF(P3006="b",O3006,IF(P3006="a","")))</f>
        <v/>
      </c>
      <c r="R3006" s="35" t="n">
        <f aca="false">IF(ISBLANK(B3006),"",IF( ISBLANK(O3006), , 1))</f>
        <v>0</v>
      </c>
      <c r="S3006" s="38" t="str">
        <f aca="true">IF(ISBLANK(B3006),"",IF( ISBLANK(K3006), "" , IF( ISBLANK(O3006), (TODAY()-K3006)/365, (O3006-K3006)/365)) )</f>
        <v/>
      </c>
      <c r="T3006" s="38" t="str">
        <f aca="false">IF(ISBLANK(B3006),"",IF( ISBLANK(K3006), "" , IF( ISBLANK(O3006), ($Z$41-K3006)/365, (O3006-K3006)/365)) )</f>
        <v/>
      </c>
      <c r="U3006" s="38" t="str">
        <f aca="true">IF(ISBLANK(B3006),"",IF( ISBLANK(O3006), "", (TODAY()-O3006)/365))</f>
        <v/>
      </c>
      <c r="V3006" s="38" t="str">
        <f aca="false">IF(ISBLANK(B3006),"",IF( ISBLANK(O3006), "", ($Z$41-O3006)/365))</f>
        <v/>
      </c>
    </row>
    <row r="3007" customFormat="false" ht="15" hidden="false" customHeight="false" outlineLevel="0" collapsed="false">
      <c r="A3007" s="1" t="n">
        <v>3011</v>
      </c>
      <c r="B3007" s="28" t="n">
        <v>2204</v>
      </c>
      <c r="C3007" s="28"/>
      <c r="J3007" s="4"/>
      <c r="K3007" s="46"/>
      <c r="L3007" s="34" t="str">
        <f aca="false">IF(ISBLANK(K3007),"a","b")</f>
        <v>a</v>
      </c>
      <c r="M3007" s="34" t="str">
        <f aca="false">IF(ISBLANK(B3007),"",IF(L3007="b",K3007,IF(L3007="a","")))</f>
        <v/>
      </c>
      <c r="N3007" s="35" t="n">
        <f aca="false">IF(ISBLANK(B3007),"",IF( ISBLANK(K3007), , IF( ISBLANK(O3007), 1,) ))</f>
        <v>0</v>
      </c>
      <c r="O3007" s="44"/>
      <c r="P3007" s="37" t="str">
        <f aca="false">IF(ISBLANK(O3007),"a","b")</f>
        <v>a</v>
      </c>
      <c r="Q3007" s="34" t="str">
        <f aca="false">IF(ISBLANK(B3007),"",IF(P3007="b",O3007,IF(P3007="a","")))</f>
        <v/>
      </c>
      <c r="R3007" s="35" t="n">
        <f aca="false">IF(ISBLANK(B3007),"",IF( ISBLANK(O3007), , 1))</f>
        <v>0</v>
      </c>
      <c r="S3007" s="38" t="str">
        <f aca="true">IF(ISBLANK(B3007),"",IF( ISBLANK(K3007), "" , IF( ISBLANK(O3007), (TODAY()-K3007)/365, (O3007-K3007)/365)) )</f>
        <v/>
      </c>
      <c r="T3007" s="38" t="str">
        <f aca="false">IF(ISBLANK(B3007),"",IF( ISBLANK(K3007), "" , IF( ISBLANK(O3007), ($Z$41-K3007)/365, (O3007-K3007)/365)) )</f>
        <v/>
      </c>
      <c r="U3007" s="38" t="str">
        <f aca="true">IF(ISBLANK(B3007),"",IF( ISBLANK(O3007), "", (TODAY()-O3007)/365))</f>
        <v/>
      </c>
      <c r="V3007" s="38" t="str">
        <f aca="false">IF(ISBLANK(B3007),"",IF( ISBLANK(O3007), "", ($Z$41-O3007)/365))</f>
        <v/>
      </c>
    </row>
    <row r="3008" customFormat="false" ht="15" hidden="false" customHeight="false" outlineLevel="0" collapsed="false">
      <c r="A3008" s="1" t="n">
        <v>3012</v>
      </c>
      <c r="B3008" s="28" t="n">
        <v>2205</v>
      </c>
      <c r="C3008" s="28"/>
      <c r="J3008" s="4"/>
      <c r="K3008" s="46"/>
      <c r="L3008" s="34" t="str">
        <f aca="false">IF(ISBLANK(K3008),"a","b")</f>
        <v>a</v>
      </c>
      <c r="M3008" s="34" t="str">
        <f aca="false">IF(ISBLANK(B3008),"",IF(L3008="b",K3008,IF(L3008="a","")))</f>
        <v/>
      </c>
      <c r="N3008" s="35" t="n">
        <f aca="false">IF(ISBLANK(B3008),"",IF( ISBLANK(K3008), , IF( ISBLANK(O3008), 1,) ))</f>
        <v>0</v>
      </c>
      <c r="O3008" s="44"/>
      <c r="P3008" s="37" t="str">
        <f aca="false">IF(ISBLANK(O3008),"a","b")</f>
        <v>a</v>
      </c>
      <c r="Q3008" s="34" t="str">
        <f aca="false">IF(ISBLANK(B3008),"",IF(P3008="b",O3008,IF(P3008="a","")))</f>
        <v/>
      </c>
      <c r="R3008" s="35" t="n">
        <f aca="false">IF(ISBLANK(B3008),"",IF( ISBLANK(O3008), , 1))</f>
        <v>0</v>
      </c>
      <c r="S3008" s="38" t="str">
        <f aca="true">IF(ISBLANK(B3008),"",IF( ISBLANK(K3008), "" , IF( ISBLANK(O3008), (TODAY()-K3008)/365, (O3008-K3008)/365)) )</f>
        <v/>
      </c>
      <c r="T3008" s="38" t="str">
        <f aca="false">IF(ISBLANK(B3008),"",IF( ISBLANK(K3008), "" , IF( ISBLANK(O3008), ($Z$41-K3008)/365, (O3008-K3008)/365)) )</f>
        <v/>
      </c>
      <c r="U3008" s="38" t="str">
        <f aca="true">IF(ISBLANK(B3008),"",IF( ISBLANK(O3008), "", (TODAY()-O3008)/365))</f>
        <v/>
      </c>
      <c r="V3008" s="38" t="str">
        <f aca="false">IF(ISBLANK(B3008),"",IF( ISBLANK(O3008), "", ($Z$41-O3008)/365))</f>
        <v/>
      </c>
    </row>
    <row r="3009" customFormat="false" ht="15" hidden="false" customHeight="false" outlineLevel="0" collapsed="false">
      <c r="A3009" s="1" t="n">
        <v>3013</v>
      </c>
      <c r="B3009" s="28" t="n">
        <v>2206</v>
      </c>
      <c r="C3009" s="28"/>
      <c r="J3009" s="4"/>
      <c r="K3009" s="46"/>
      <c r="L3009" s="34" t="str">
        <f aca="false">IF(ISBLANK(K3009),"a","b")</f>
        <v>a</v>
      </c>
      <c r="M3009" s="34" t="str">
        <f aca="false">IF(ISBLANK(B3009),"",IF(L3009="b",K3009,IF(L3009="a","")))</f>
        <v/>
      </c>
      <c r="N3009" s="35" t="n">
        <f aca="false">IF(ISBLANK(B3009),"",IF( ISBLANK(K3009), , IF( ISBLANK(O3009), 1,) ))</f>
        <v>0</v>
      </c>
      <c r="O3009" s="44"/>
      <c r="P3009" s="37" t="str">
        <f aca="false">IF(ISBLANK(O3009),"a","b")</f>
        <v>a</v>
      </c>
      <c r="Q3009" s="34" t="str">
        <f aca="false">IF(ISBLANK(B3009),"",IF(P3009="b",O3009,IF(P3009="a","")))</f>
        <v/>
      </c>
      <c r="R3009" s="35" t="n">
        <f aca="false">IF(ISBLANK(B3009),"",IF( ISBLANK(O3009), , 1))</f>
        <v>0</v>
      </c>
      <c r="S3009" s="38" t="str">
        <f aca="true">IF(ISBLANK(B3009),"",IF( ISBLANK(K3009), "" , IF( ISBLANK(O3009), (TODAY()-K3009)/365, (O3009-K3009)/365)) )</f>
        <v/>
      </c>
      <c r="T3009" s="38" t="str">
        <f aca="false">IF(ISBLANK(B3009),"",IF( ISBLANK(K3009), "" , IF( ISBLANK(O3009), ($Z$41-K3009)/365, (O3009-K3009)/365)) )</f>
        <v/>
      </c>
      <c r="U3009" s="38" t="str">
        <f aca="true">IF(ISBLANK(B3009),"",IF( ISBLANK(O3009), "", (TODAY()-O3009)/365))</f>
        <v/>
      </c>
      <c r="V3009" s="38" t="str">
        <f aca="false">IF(ISBLANK(B3009),"",IF( ISBLANK(O3009), "", ($Z$41-O3009)/365))</f>
        <v/>
      </c>
    </row>
    <row r="3010" customFormat="false" ht="15" hidden="false" customHeight="false" outlineLevel="0" collapsed="false">
      <c r="A3010" s="1" t="n">
        <v>3014</v>
      </c>
      <c r="B3010" s="28" t="n">
        <v>2207</v>
      </c>
      <c r="C3010" s="28"/>
      <c r="J3010" s="4"/>
      <c r="K3010" s="46"/>
      <c r="L3010" s="34" t="str">
        <f aca="false">IF(ISBLANK(K3010),"a","b")</f>
        <v>a</v>
      </c>
      <c r="M3010" s="34" t="str">
        <f aca="false">IF(ISBLANK(B3010),"",IF(L3010="b",K3010,IF(L3010="a","")))</f>
        <v/>
      </c>
      <c r="N3010" s="35" t="n">
        <f aca="false">IF(ISBLANK(B3010),"",IF( ISBLANK(K3010), , IF( ISBLANK(O3010), 1,) ))</f>
        <v>0</v>
      </c>
      <c r="O3010" s="44"/>
      <c r="P3010" s="37" t="str">
        <f aca="false">IF(ISBLANK(O3010),"a","b")</f>
        <v>a</v>
      </c>
      <c r="Q3010" s="34" t="str">
        <f aca="false">IF(ISBLANK(B3010),"",IF(P3010="b",O3010,IF(P3010="a","")))</f>
        <v/>
      </c>
      <c r="R3010" s="35" t="n">
        <f aca="false">IF(ISBLANK(B3010),"",IF( ISBLANK(O3010), , 1))</f>
        <v>0</v>
      </c>
      <c r="S3010" s="38" t="str">
        <f aca="true">IF(ISBLANK(B3010),"",IF( ISBLANK(K3010), "" , IF( ISBLANK(O3010), (TODAY()-K3010)/365, (O3010-K3010)/365)) )</f>
        <v/>
      </c>
      <c r="T3010" s="38" t="str">
        <f aca="false">IF(ISBLANK(B3010),"",IF( ISBLANK(K3010), "" , IF( ISBLANK(O3010), ($Z$41-K3010)/365, (O3010-K3010)/365)) )</f>
        <v/>
      </c>
      <c r="U3010" s="38" t="str">
        <f aca="true">IF(ISBLANK(B3010),"",IF( ISBLANK(O3010), "", (TODAY()-O3010)/365))</f>
        <v/>
      </c>
      <c r="V3010" s="38" t="str">
        <f aca="false">IF(ISBLANK(B3010),"",IF( ISBLANK(O3010), "", ($Z$41-O3010)/365))</f>
        <v/>
      </c>
    </row>
    <row r="3011" customFormat="false" ht="15" hidden="false" customHeight="false" outlineLevel="0" collapsed="false">
      <c r="A3011" s="1" t="n">
        <v>3015</v>
      </c>
      <c r="B3011" s="28" t="n">
        <v>2208</v>
      </c>
      <c r="C3011" s="28"/>
      <c r="J3011" s="4"/>
      <c r="K3011" s="46"/>
      <c r="L3011" s="34" t="str">
        <f aca="false">IF(ISBLANK(K3011),"a","b")</f>
        <v>a</v>
      </c>
      <c r="M3011" s="34" t="str">
        <f aca="false">IF(ISBLANK(B3011),"",IF(L3011="b",K3011,IF(L3011="a","")))</f>
        <v/>
      </c>
      <c r="N3011" s="35" t="n">
        <f aca="false">IF(ISBLANK(B3011),"",IF( ISBLANK(K3011), , IF( ISBLANK(O3011), 1,) ))</f>
        <v>0</v>
      </c>
      <c r="O3011" s="44"/>
      <c r="P3011" s="37" t="str">
        <f aca="false">IF(ISBLANK(O3011),"a","b")</f>
        <v>a</v>
      </c>
      <c r="Q3011" s="34" t="str">
        <f aca="false">IF(ISBLANK(B3011),"",IF(P3011="b",O3011,IF(P3011="a","")))</f>
        <v/>
      </c>
      <c r="R3011" s="35" t="n">
        <f aca="false">IF(ISBLANK(B3011),"",IF( ISBLANK(O3011), , 1))</f>
        <v>0</v>
      </c>
      <c r="S3011" s="38" t="str">
        <f aca="true">IF(ISBLANK(B3011),"",IF( ISBLANK(K3011), "" , IF( ISBLANK(O3011), (TODAY()-K3011)/365, (O3011-K3011)/365)) )</f>
        <v/>
      </c>
      <c r="T3011" s="38" t="str">
        <f aca="false">IF(ISBLANK(B3011),"",IF( ISBLANK(K3011), "" , IF( ISBLANK(O3011), ($Z$41-K3011)/365, (O3011-K3011)/365)) )</f>
        <v/>
      </c>
      <c r="U3011" s="38" t="str">
        <f aca="true">IF(ISBLANK(B3011),"",IF( ISBLANK(O3011), "", (TODAY()-O3011)/365))</f>
        <v/>
      </c>
      <c r="V3011" s="38" t="str">
        <f aca="false">IF(ISBLANK(B3011),"",IF( ISBLANK(O3011), "", ($Z$41-O3011)/365))</f>
        <v/>
      </c>
    </row>
    <row r="3012" customFormat="false" ht="15" hidden="false" customHeight="false" outlineLevel="0" collapsed="false">
      <c r="A3012" s="1" t="n">
        <v>3016</v>
      </c>
      <c r="B3012" s="28" t="n">
        <v>2209</v>
      </c>
      <c r="C3012" s="28"/>
      <c r="J3012" s="4"/>
      <c r="K3012" s="46"/>
      <c r="L3012" s="34" t="str">
        <f aca="false">IF(ISBLANK(K3012),"a","b")</f>
        <v>a</v>
      </c>
      <c r="M3012" s="34" t="str">
        <f aca="false">IF(ISBLANK(B3012),"",IF(L3012="b",K3012,IF(L3012="a","")))</f>
        <v/>
      </c>
      <c r="N3012" s="35" t="n">
        <f aca="false">IF(ISBLANK(B3012),"",IF( ISBLANK(K3012), , IF( ISBLANK(O3012), 1,) ))</f>
        <v>0</v>
      </c>
      <c r="O3012" s="44"/>
      <c r="P3012" s="37" t="str">
        <f aca="false">IF(ISBLANK(O3012),"a","b")</f>
        <v>a</v>
      </c>
      <c r="Q3012" s="34" t="str">
        <f aca="false">IF(ISBLANK(B3012),"",IF(P3012="b",O3012,IF(P3012="a","")))</f>
        <v/>
      </c>
      <c r="R3012" s="35" t="n">
        <f aca="false">IF(ISBLANK(B3012),"",IF( ISBLANK(O3012), , 1))</f>
        <v>0</v>
      </c>
      <c r="S3012" s="38" t="str">
        <f aca="true">IF(ISBLANK(B3012),"",IF( ISBLANK(K3012), "" , IF( ISBLANK(O3012), (TODAY()-K3012)/365, (O3012-K3012)/365)) )</f>
        <v/>
      </c>
      <c r="T3012" s="38" t="str">
        <f aca="false">IF(ISBLANK(B3012),"",IF( ISBLANK(K3012), "" , IF( ISBLANK(O3012), ($Z$41-K3012)/365, (O3012-K3012)/365)) )</f>
        <v/>
      </c>
      <c r="U3012" s="38" t="str">
        <f aca="true">IF(ISBLANK(B3012),"",IF( ISBLANK(O3012), "", (TODAY()-O3012)/365))</f>
        <v/>
      </c>
      <c r="V3012" s="38" t="str">
        <f aca="false">IF(ISBLANK(B3012),"",IF( ISBLANK(O3012), "", ($Z$41-O3012)/365))</f>
        <v/>
      </c>
    </row>
    <row r="3013" customFormat="false" ht="15" hidden="false" customHeight="false" outlineLevel="0" collapsed="false">
      <c r="A3013" s="1" t="n">
        <v>3017</v>
      </c>
      <c r="B3013" s="28" t="n">
        <v>2210</v>
      </c>
      <c r="C3013" s="28"/>
      <c r="J3013" s="4"/>
      <c r="K3013" s="46"/>
      <c r="L3013" s="34" t="str">
        <f aca="false">IF(ISBLANK(K3013),"a","b")</f>
        <v>a</v>
      </c>
      <c r="M3013" s="34" t="str">
        <f aca="false">IF(ISBLANK(B3013),"",IF(L3013="b",K3013,IF(L3013="a","")))</f>
        <v/>
      </c>
      <c r="N3013" s="35" t="n">
        <f aca="false">IF(ISBLANK(B3013),"",IF( ISBLANK(K3013), , IF( ISBLANK(O3013), 1,) ))</f>
        <v>0</v>
      </c>
      <c r="O3013" s="44"/>
      <c r="P3013" s="37" t="str">
        <f aca="false">IF(ISBLANK(O3013),"a","b")</f>
        <v>a</v>
      </c>
      <c r="Q3013" s="34" t="str">
        <f aca="false">IF(ISBLANK(B3013),"",IF(P3013="b",O3013,IF(P3013="a","")))</f>
        <v/>
      </c>
      <c r="R3013" s="35" t="n">
        <f aca="false">IF(ISBLANK(B3013),"",IF( ISBLANK(O3013), , 1))</f>
        <v>0</v>
      </c>
      <c r="S3013" s="38" t="str">
        <f aca="true">IF(ISBLANK(B3013),"",IF( ISBLANK(K3013), "" , IF( ISBLANK(O3013), (TODAY()-K3013)/365, (O3013-K3013)/365)) )</f>
        <v/>
      </c>
      <c r="T3013" s="38" t="str">
        <f aca="false">IF(ISBLANK(B3013),"",IF( ISBLANK(K3013), "" , IF( ISBLANK(O3013), ($Z$41-K3013)/365, (O3013-K3013)/365)) )</f>
        <v/>
      </c>
      <c r="U3013" s="38" t="str">
        <f aca="true">IF(ISBLANK(B3013),"",IF( ISBLANK(O3013), "", (TODAY()-O3013)/365))</f>
        <v/>
      </c>
      <c r="V3013" s="38" t="str">
        <f aca="false">IF(ISBLANK(B3013),"",IF( ISBLANK(O3013), "", ($Z$41-O3013)/365))</f>
        <v/>
      </c>
    </row>
    <row r="3014" customFormat="false" ht="15" hidden="false" customHeight="false" outlineLevel="0" collapsed="false">
      <c r="A3014" s="1" t="n">
        <v>3018</v>
      </c>
      <c r="B3014" s="28" t="n">
        <v>2211</v>
      </c>
      <c r="C3014" s="28"/>
      <c r="J3014" s="4"/>
      <c r="K3014" s="46"/>
      <c r="L3014" s="34" t="str">
        <f aca="false">IF(ISBLANK(K3014),"a","b")</f>
        <v>a</v>
      </c>
      <c r="M3014" s="34" t="str">
        <f aca="false">IF(ISBLANK(B3014),"",IF(L3014="b",K3014,IF(L3014="a","")))</f>
        <v/>
      </c>
      <c r="N3014" s="35" t="n">
        <f aca="false">IF(ISBLANK(B3014),"",IF( ISBLANK(K3014), , IF( ISBLANK(O3014), 1,) ))</f>
        <v>0</v>
      </c>
      <c r="O3014" s="44"/>
      <c r="P3014" s="37" t="str">
        <f aca="false">IF(ISBLANK(O3014),"a","b")</f>
        <v>a</v>
      </c>
      <c r="Q3014" s="34" t="str">
        <f aca="false">IF(ISBLANK(B3014),"",IF(P3014="b",O3014,IF(P3014="a","")))</f>
        <v/>
      </c>
      <c r="R3014" s="35" t="n">
        <f aca="false">IF(ISBLANK(B3014),"",IF( ISBLANK(O3014), , 1))</f>
        <v>0</v>
      </c>
      <c r="S3014" s="38" t="str">
        <f aca="true">IF(ISBLANK(B3014),"",IF( ISBLANK(K3014), "" , IF( ISBLANK(O3014), (TODAY()-K3014)/365, (O3014-K3014)/365)) )</f>
        <v/>
      </c>
      <c r="T3014" s="38" t="str">
        <f aca="false">IF(ISBLANK(B3014),"",IF( ISBLANK(K3014), "" , IF( ISBLANK(O3014), ($Z$41-K3014)/365, (O3014-K3014)/365)) )</f>
        <v/>
      </c>
      <c r="U3014" s="38" t="str">
        <f aca="true">IF(ISBLANK(B3014),"",IF( ISBLANK(O3014), "", (TODAY()-O3014)/365))</f>
        <v/>
      </c>
      <c r="V3014" s="38" t="str">
        <f aca="false">IF(ISBLANK(B3014),"",IF( ISBLANK(O3014), "", ($Z$41-O3014)/365))</f>
        <v/>
      </c>
    </row>
    <row r="3015" customFormat="false" ht="15" hidden="false" customHeight="false" outlineLevel="0" collapsed="false">
      <c r="A3015" s="1" t="n">
        <v>3019</v>
      </c>
      <c r="B3015" s="28" t="n">
        <v>2212</v>
      </c>
      <c r="C3015" s="28"/>
      <c r="J3015" s="4"/>
      <c r="K3015" s="46"/>
      <c r="L3015" s="34" t="str">
        <f aca="false">IF(ISBLANK(K3015),"a","b")</f>
        <v>a</v>
      </c>
      <c r="M3015" s="34" t="str">
        <f aca="false">IF(ISBLANK(B3015),"",IF(L3015="b",K3015,IF(L3015="a","")))</f>
        <v/>
      </c>
      <c r="N3015" s="35" t="n">
        <f aca="false">IF(ISBLANK(B3015),"",IF( ISBLANK(K3015), , IF( ISBLANK(O3015), 1,) ))</f>
        <v>0</v>
      </c>
      <c r="O3015" s="44"/>
      <c r="P3015" s="37" t="str">
        <f aca="false">IF(ISBLANK(O3015),"a","b")</f>
        <v>a</v>
      </c>
      <c r="Q3015" s="34" t="str">
        <f aca="false">IF(ISBLANK(B3015),"",IF(P3015="b",O3015,IF(P3015="a","")))</f>
        <v/>
      </c>
      <c r="R3015" s="35" t="n">
        <f aca="false">IF(ISBLANK(B3015),"",IF( ISBLANK(O3015), , 1))</f>
        <v>0</v>
      </c>
      <c r="S3015" s="38" t="str">
        <f aca="true">IF(ISBLANK(B3015),"",IF( ISBLANK(K3015), "" , IF( ISBLANK(O3015), (TODAY()-K3015)/365, (O3015-K3015)/365)) )</f>
        <v/>
      </c>
      <c r="T3015" s="38" t="str">
        <f aca="false">IF(ISBLANK(B3015),"",IF( ISBLANK(K3015), "" , IF( ISBLANK(O3015), ($Z$41-K3015)/365, (O3015-K3015)/365)) )</f>
        <v/>
      </c>
      <c r="U3015" s="38" t="str">
        <f aca="true">IF(ISBLANK(B3015),"",IF( ISBLANK(O3015), "", (TODAY()-O3015)/365))</f>
        <v/>
      </c>
      <c r="V3015" s="38" t="str">
        <f aca="false">IF(ISBLANK(B3015),"",IF( ISBLANK(O3015), "", ($Z$41-O3015)/365))</f>
        <v/>
      </c>
    </row>
    <row r="3016" customFormat="false" ht="15" hidden="false" customHeight="false" outlineLevel="0" collapsed="false">
      <c r="A3016" s="1" t="n">
        <v>3020</v>
      </c>
      <c r="B3016" s="28" t="n">
        <v>2213</v>
      </c>
      <c r="C3016" s="28"/>
      <c r="J3016" s="4"/>
      <c r="K3016" s="46"/>
      <c r="L3016" s="34" t="str">
        <f aca="false">IF(ISBLANK(K3016),"a","b")</f>
        <v>a</v>
      </c>
      <c r="M3016" s="34" t="str">
        <f aca="false">IF(ISBLANK(B3016),"",IF(L3016="b",K3016,IF(L3016="a","")))</f>
        <v/>
      </c>
      <c r="N3016" s="35" t="n">
        <f aca="false">IF(ISBLANK(B3016),"",IF( ISBLANK(K3016), , IF( ISBLANK(O3016), 1,) ))</f>
        <v>0</v>
      </c>
      <c r="O3016" s="44"/>
      <c r="P3016" s="37" t="str">
        <f aca="false">IF(ISBLANK(O3016),"a","b")</f>
        <v>a</v>
      </c>
      <c r="Q3016" s="34" t="str">
        <f aca="false">IF(ISBLANK(B3016),"",IF(P3016="b",O3016,IF(P3016="a","")))</f>
        <v/>
      </c>
      <c r="R3016" s="35" t="n">
        <f aca="false">IF(ISBLANK(B3016),"",IF( ISBLANK(O3016), , 1))</f>
        <v>0</v>
      </c>
      <c r="S3016" s="38" t="str">
        <f aca="true">IF(ISBLANK(B3016),"",IF( ISBLANK(K3016), "" , IF( ISBLANK(O3016), (TODAY()-K3016)/365, (O3016-K3016)/365)) )</f>
        <v/>
      </c>
      <c r="T3016" s="38" t="str">
        <f aca="false">IF(ISBLANK(B3016),"",IF( ISBLANK(K3016), "" , IF( ISBLANK(O3016), ($Z$41-K3016)/365, (O3016-K3016)/365)) )</f>
        <v/>
      </c>
      <c r="U3016" s="38" t="str">
        <f aca="true">IF(ISBLANK(B3016),"",IF( ISBLANK(O3016), "", (TODAY()-O3016)/365))</f>
        <v/>
      </c>
      <c r="V3016" s="38" t="str">
        <f aca="false">IF(ISBLANK(B3016),"",IF( ISBLANK(O3016), "", ($Z$41-O3016)/365))</f>
        <v/>
      </c>
    </row>
    <row r="3017" customFormat="false" ht="15" hidden="false" customHeight="false" outlineLevel="0" collapsed="false">
      <c r="A3017" s="1" t="n">
        <v>3021</v>
      </c>
      <c r="B3017" s="28" t="n">
        <v>2214</v>
      </c>
      <c r="C3017" s="28"/>
      <c r="J3017" s="4"/>
      <c r="K3017" s="46"/>
      <c r="L3017" s="34" t="str">
        <f aca="false">IF(ISBLANK(K3017),"a","b")</f>
        <v>a</v>
      </c>
      <c r="M3017" s="34" t="str">
        <f aca="false">IF(ISBLANK(B3017),"",IF(L3017="b",K3017,IF(L3017="a","")))</f>
        <v/>
      </c>
      <c r="N3017" s="35" t="n">
        <f aca="false">IF(ISBLANK(B3017),"",IF( ISBLANK(K3017), , IF( ISBLANK(O3017), 1,) ))</f>
        <v>0</v>
      </c>
      <c r="O3017" s="44"/>
      <c r="P3017" s="37" t="str">
        <f aca="false">IF(ISBLANK(O3017),"a","b")</f>
        <v>a</v>
      </c>
      <c r="Q3017" s="34" t="str">
        <f aca="false">IF(ISBLANK(B3017),"",IF(P3017="b",O3017,IF(P3017="a","")))</f>
        <v/>
      </c>
      <c r="R3017" s="35" t="n">
        <f aca="false">IF(ISBLANK(B3017),"",IF( ISBLANK(O3017), , 1))</f>
        <v>0</v>
      </c>
      <c r="S3017" s="38" t="str">
        <f aca="true">IF(ISBLANK(B3017),"",IF( ISBLANK(K3017), "" , IF( ISBLANK(O3017), (TODAY()-K3017)/365, (O3017-K3017)/365)) )</f>
        <v/>
      </c>
      <c r="T3017" s="38" t="str">
        <f aca="false">IF(ISBLANK(B3017),"",IF( ISBLANK(K3017), "" , IF( ISBLANK(O3017), ($Z$41-K3017)/365, (O3017-K3017)/365)) )</f>
        <v/>
      </c>
      <c r="U3017" s="38" t="str">
        <f aca="true">IF(ISBLANK(B3017),"",IF( ISBLANK(O3017), "", (TODAY()-O3017)/365))</f>
        <v/>
      </c>
      <c r="V3017" s="38" t="str">
        <f aca="false">IF(ISBLANK(B3017),"",IF( ISBLANK(O3017), "", ($Z$41-O3017)/365))</f>
        <v/>
      </c>
    </row>
    <row r="3018" customFormat="false" ht="15" hidden="false" customHeight="false" outlineLevel="0" collapsed="false">
      <c r="A3018" s="1" t="n">
        <v>3022</v>
      </c>
      <c r="B3018" s="28" t="n">
        <v>2215</v>
      </c>
      <c r="C3018" s="28"/>
      <c r="J3018" s="4"/>
      <c r="K3018" s="46"/>
      <c r="L3018" s="34" t="str">
        <f aca="false">IF(ISBLANK(K3018),"a","b")</f>
        <v>a</v>
      </c>
      <c r="M3018" s="34" t="str">
        <f aca="false">IF(ISBLANK(B3018),"",IF(L3018="b",K3018,IF(L3018="a","")))</f>
        <v/>
      </c>
      <c r="N3018" s="35" t="n">
        <f aca="false">IF(ISBLANK(B3018),"",IF( ISBLANK(K3018), , IF( ISBLANK(O3018), 1,) ))</f>
        <v>0</v>
      </c>
      <c r="O3018" s="44"/>
      <c r="P3018" s="37" t="str">
        <f aca="false">IF(ISBLANK(O3018),"a","b")</f>
        <v>a</v>
      </c>
      <c r="Q3018" s="34" t="str">
        <f aca="false">IF(ISBLANK(B3018),"",IF(P3018="b",O3018,IF(P3018="a","")))</f>
        <v/>
      </c>
      <c r="R3018" s="35" t="n">
        <f aca="false">IF(ISBLANK(B3018),"",IF( ISBLANK(O3018), , 1))</f>
        <v>0</v>
      </c>
      <c r="S3018" s="38" t="str">
        <f aca="true">IF(ISBLANK(B3018),"",IF( ISBLANK(K3018), "" , IF( ISBLANK(O3018), (TODAY()-K3018)/365, (O3018-K3018)/365)) )</f>
        <v/>
      </c>
      <c r="T3018" s="38" t="str">
        <f aca="false">IF(ISBLANK(B3018),"",IF( ISBLANK(K3018), "" , IF( ISBLANK(O3018), ($Z$41-K3018)/365, (O3018-K3018)/365)) )</f>
        <v/>
      </c>
      <c r="U3018" s="38" t="str">
        <f aca="true">IF(ISBLANK(B3018),"",IF( ISBLANK(O3018), "", (TODAY()-O3018)/365))</f>
        <v/>
      </c>
      <c r="V3018" s="38" t="str">
        <f aca="false">IF(ISBLANK(B3018),"",IF( ISBLANK(O3018), "", ($Z$41-O3018)/365))</f>
        <v/>
      </c>
    </row>
    <row r="3019" customFormat="false" ht="15" hidden="false" customHeight="false" outlineLevel="0" collapsed="false">
      <c r="A3019" s="1" t="n">
        <v>3023</v>
      </c>
      <c r="B3019" s="28" t="n">
        <v>2216</v>
      </c>
      <c r="C3019" s="28"/>
      <c r="J3019" s="4"/>
      <c r="K3019" s="46"/>
      <c r="L3019" s="34" t="str">
        <f aca="false">IF(ISBLANK(K3019),"a","b")</f>
        <v>a</v>
      </c>
      <c r="M3019" s="34" t="str">
        <f aca="false">IF(ISBLANK(B3019),"",IF(L3019="b",K3019,IF(L3019="a","")))</f>
        <v/>
      </c>
      <c r="N3019" s="35" t="n">
        <f aca="false">IF(ISBLANK(B3019),"",IF( ISBLANK(K3019), , IF( ISBLANK(O3019), 1,) ))</f>
        <v>0</v>
      </c>
      <c r="O3019" s="44"/>
      <c r="P3019" s="37" t="str">
        <f aca="false">IF(ISBLANK(O3019),"a","b")</f>
        <v>a</v>
      </c>
      <c r="Q3019" s="34" t="str">
        <f aca="false">IF(ISBLANK(B3019),"",IF(P3019="b",O3019,IF(P3019="a","")))</f>
        <v/>
      </c>
      <c r="R3019" s="35" t="n">
        <f aca="false">IF(ISBLANK(B3019),"",IF( ISBLANK(O3019), , 1))</f>
        <v>0</v>
      </c>
      <c r="S3019" s="38" t="str">
        <f aca="true">IF(ISBLANK(B3019),"",IF( ISBLANK(K3019), "" , IF( ISBLANK(O3019), (TODAY()-K3019)/365, (O3019-K3019)/365)) )</f>
        <v/>
      </c>
      <c r="T3019" s="38" t="str">
        <f aca="false">IF(ISBLANK(B3019),"",IF( ISBLANK(K3019), "" , IF( ISBLANK(O3019), ($Z$41-K3019)/365, (O3019-K3019)/365)) )</f>
        <v/>
      </c>
      <c r="U3019" s="38" t="str">
        <f aca="true">IF(ISBLANK(B3019),"",IF( ISBLANK(O3019), "", (TODAY()-O3019)/365))</f>
        <v/>
      </c>
      <c r="V3019" s="38" t="str">
        <f aca="false">IF(ISBLANK(B3019),"",IF( ISBLANK(O3019), "", ($Z$41-O3019)/365))</f>
        <v/>
      </c>
    </row>
    <row r="3020" customFormat="false" ht="15" hidden="false" customHeight="false" outlineLevel="0" collapsed="false">
      <c r="A3020" s="1" t="n">
        <v>3024</v>
      </c>
      <c r="B3020" s="28" t="n">
        <v>2217</v>
      </c>
      <c r="C3020" s="28"/>
      <c r="J3020" s="4"/>
      <c r="K3020" s="46"/>
      <c r="L3020" s="34" t="str">
        <f aca="false">IF(ISBLANK(K3020),"a","b")</f>
        <v>a</v>
      </c>
      <c r="M3020" s="34" t="str">
        <f aca="false">IF(ISBLANK(B3020),"",IF(L3020="b",K3020,IF(L3020="a","")))</f>
        <v/>
      </c>
      <c r="N3020" s="35" t="n">
        <f aca="false">IF(ISBLANK(B3020),"",IF( ISBLANK(K3020), , IF( ISBLANK(O3020), 1,) ))</f>
        <v>0</v>
      </c>
      <c r="O3020" s="44"/>
      <c r="P3020" s="37" t="str">
        <f aca="false">IF(ISBLANK(O3020),"a","b")</f>
        <v>a</v>
      </c>
      <c r="Q3020" s="34" t="str">
        <f aca="false">IF(ISBLANK(B3020),"",IF(P3020="b",O3020,IF(P3020="a","")))</f>
        <v/>
      </c>
      <c r="R3020" s="35" t="n">
        <f aca="false">IF(ISBLANK(B3020),"",IF( ISBLANK(O3020), , 1))</f>
        <v>0</v>
      </c>
      <c r="S3020" s="38" t="str">
        <f aca="true">IF(ISBLANK(B3020),"",IF( ISBLANK(K3020), "" , IF( ISBLANK(O3020), (TODAY()-K3020)/365, (O3020-K3020)/365)) )</f>
        <v/>
      </c>
      <c r="T3020" s="38" t="str">
        <f aca="false">IF(ISBLANK(B3020),"",IF( ISBLANK(K3020), "" , IF( ISBLANK(O3020), ($Z$41-K3020)/365, (O3020-K3020)/365)) )</f>
        <v/>
      </c>
      <c r="U3020" s="38" t="str">
        <f aca="true">IF(ISBLANK(B3020),"",IF( ISBLANK(O3020), "", (TODAY()-O3020)/365))</f>
        <v/>
      </c>
      <c r="V3020" s="38" t="str">
        <f aca="false">IF(ISBLANK(B3020),"",IF( ISBLANK(O3020), "", ($Z$41-O3020)/365))</f>
        <v/>
      </c>
    </row>
    <row r="3021" customFormat="false" ht="15" hidden="false" customHeight="false" outlineLevel="0" collapsed="false">
      <c r="A3021" s="1" t="n">
        <v>3025</v>
      </c>
      <c r="B3021" s="28" t="n">
        <v>2218</v>
      </c>
      <c r="C3021" s="28"/>
      <c r="J3021" s="4"/>
      <c r="K3021" s="46"/>
      <c r="L3021" s="34" t="str">
        <f aca="false">IF(ISBLANK(K3021),"a","b")</f>
        <v>a</v>
      </c>
      <c r="M3021" s="34" t="str">
        <f aca="false">IF(ISBLANK(B3021),"",IF(L3021="b",K3021,IF(L3021="a","")))</f>
        <v/>
      </c>
      <c r="N3021" s="35" t="n">
        <f aca="false">IF(ISBLANK(B3021),"",IF( ISBLANK(K3021), , IF( ISBLANK(O3021), 1,) ))</f>
        <v>0</v>
      </c>
      <c r="O3021" s="44"/>
      <c r="P3021" s="37" t="str">
        <f aca="false">IF(ISBLANK(O3021),"a","b")</f>
        <v>a</v>
      </c>
      <c r="Q3021" s="34" t="str">
        <f aca="false">IF(ISBLANK(B3021),"",IF(P3021="b",O3021,IF(P3021="a","")))</f>
        <v/>
      </c>
      <c r="R3021" s="35" t="n">
        <f aca="false">IF(ISBLANK(B3021),"",IF( ISBLANK(O3021), , 1))</f>
        <v>0</v>
      </c>
      <c r="S3021" s="38" t="str">
        <f aca="true">IF(ISBLANK(B3021),"",IF( ISBLANK(K3021), "" , IF( ISBLANK(O3021), (TODAY()-K3021)/365, (O3021-K3021)/365)) )</f>
        <v/>
      </c>
      <c r="T3021" s="38" t="str">
        <f aca="false">IF(ISBLANK(B3021),"",IF( ISBLANK(K3021), "" , IF( ISBLANK(O3021), ($Z$41-K3021)/365, (O3021-K3021)/365)) )</f>
        <v/>
      </c>
      <c r="U3021" s="38" t="str">
        <f aca="true">IF(ISBLANK(B3021),"",IF( ISBLANK(O3021), "", (TODAY()-O3021)/365))</f>
        <v/>
      </c>
      <c r="V3021" s="38" t="str">
        <f aca="false">IF(ISBLANK(B3021),"",IF( ISBLANK(O3021), "", ($Z$41-O3021)/365))</f>
        <v/>
      </c>
    </row>
    <row r="3022" customFormat="false" ht="15" hidden="false" customHeight="false" outlineLevel="0" collapsed="false">
      <c r="A3022" s="1" t="n">
        <v>3026</v>
      </c>
      <c r="B3022" s="28" t="n">
        <v>2219</v>
      </c>
      <c r="C3022" s="28"/>
      <c r="J3022" s="4"/>
      <c r="K3022" s="46"/>
      <c r="L3022" s="34" t="str">
        <f aca="false">IF(ISBLANK(K3022),"a","b")</f>
        <v>a</v>
      </c>
      <c r="M3022" s="34" t="str">
        <f aca="false">IF(ISBLANK(B3022),"",IF(L3022="b",K3022,IF(L3022="a","")))</f>
        <v/>
      </c>
      <c r="N3022" s="35" t="n">
        <f aca="false">IF(ISBLANK(B3022),"",IF( ISBLANK(K3022), , IF( ISBLANK(O3022), 1,) ))</f>
        <v>0</v>
      </c>
      <c r="O3022" s="44"/>
      <c r="P3022" s="37" t="str">
        <f aca="false">IF(ISBLANK(O3022),"a","b")</f>
        <v>a</v>
      </c>
      <c r="Q3022" s="34" t="str">
        <f aca="false">IF(ISBLANK(B3022),"",IF(P3022="b",O3022,IF(P3022="a","")))</f>
        <v/>
      </c>
      <c r="R3022" s="35" t="n">
        <f aca="false">IF(ISBLANK(B3022),"",IF( ISBLANK(O3022), , 1))</f>
        <v>0</v>
      </c>
      <c r="S3022" s="38" t="str">
        <f aca="true">IF(ISBLANK(B3022),"",IF( ISBLANK(K3022), "" , IF( ISBLANK(O3022), (TODAY()-K3022)/365, (O3022-K3022)/365)) )</f>
        <v/>
      </c>
      <c r="T3022" s="38" t="str">
        <f aca="false">IF(ISBLANK(B3022),"",IF( ISBLANK(K3022), "" , IF( ISBLANK(O3022), ($Z$41-K3022)/365, (O3022-K3022)/365)) )</f>
        <v/>
      </c>
      <c r="U3022" s="38" t="str">
        <f aca="true">IF(ISBLANK(B3022),"",IF( ISBLANK(O3022), "", (TODAY()-O3022)/365))</f>
        <v/>
      </c>
      <c r="V3022" s="38" t="str">
        <f aca="false">IF(ISBLANK(B3022),"",IF( ISBLANK(O3022), "", ($Z$41-O3022)/365))</f>
        <v/>
      </c>
    </row>
    <row r="3023" customFormat="false" ht="15" hidden="false" customHeight="false" outlineLevel="0" collapsed="false">
      <c r="A3023" s="1" t="n">
        <v>3027</v>
      </c>
      <c r="B3023" s="28" t="n">
        <v>2220</v>
      </c>
      <c r="C3023" s="28"/>
      <c r="J3023" s="4"/>
      <c r="K3023" s="46"/>
      <c r="L3023" s="34" t="str">
        <f aca="false">IF(ISBLANK(K3023),"a","b")</f>
        <v>a</v>
      </c>
      <c r="M3023" s="34" t="str">
        <f aca="false">IF(ISBLANK(B3023),"",IF(L3023="b",K3023,IF(L3023="a","")))</f>
        <v/>
      </c>
      <c r="N3023" s="35" t="n">
        <f aca="false">IF(ISBLANK(B3023),"",IF( ISBLANK(K3023), , IF( ISBLANK(O3023), 1,) ))</f>
        <v>0</v>
      </c>
      <c r="O3023" s="44"/>
      <c r="P3023" s="37" t="str">
        <f aca="false">IF(ISBLANK(O3023),"a","b")</f>
        <v>a</v>
      </c>
      <c r="Q3023" s="34" t="str">
        <f aca="false">IF(ISBLANK(B3023),"",IF(P3023="b",O3023,IF(P3023="a","")))</f>
        <v/>
      </c>
      <c r="R3023" s="35" t="n">
        <f aca="false">IF(ISBLANK(B3023),"",IF( ISBLANK(O3023), , 1))</f>
        <v>0</v>
      </c>
      <c r="S3023" s="38" t="str">
        <f aca="true">IF(ISBLANK(B3023),"",IF( ISBLANK(K3023), "" , IF( ISBLANK(O3023), (TODAY()-K3023)/365, (O3023-K3023)/365)) )</f>
        <v/>
      </c>
      <c r="T3023" s="38" t="str">
        <f aca="false">IF(ISBLANK(B3023),"",IF( ISBLANK(K3023), "" , IF( ISBLANK(O3023), ($Z$41-K3023)/365, (O3023-K3023)/365)) )</f>
        <v/>
      </c>
      <c r="U3023" s="38" t="str">
        <f aca="true">IF(ISBLANK(B3023),"",IF( ISBLANK(O3023), "", (TODAY()-O3023)/365))</f>
        <v/>
      </c>
      <c r="V3023" s="38" t="str">
        <f aca="false">IF(ISBLANK(B3023),"",IF( ISBLANK(O3023), "", ($Z$41-O3023)/365))</f>
        <v/>
      </c>
    </row>
    <row r="3024" customFormat="false" ht="15" hidden="false" customHeight="false" outlineLevel="0" collapsed="false">
      <c r="A3024" s="1" t="n">
        <v>3028</v>
      </c>
      <c r="B3024" s="28" t="n">
        <v>2221</v>
      </c>
      <c r="C3024" s="28"/>
      <c r="J3024" s="4"/>
      <c r="K3024" s="46"/>
      <c r="L3024" s="34" t="str">
        <f aca="false">IF(ISBLANK(K3024),"a","b")</f>
        <v>a</v>
      </c>
      <c r="M3024" s="34" t="str">
        <f aca="false">IF(ISBLANK(B3024),"",IF(L3024="b",K3024,IF(L3024="a","")))</f>
        <v/>
      </c>
      <c r="N3024" s="35" t="n">
        <f aca="false">IF(ISBLANK(B3024),"",IF( ISBLANK(K3024), , IF( ISBLANK(O3024), 1,) ))</f>
        <v>0</v>
      </c>
      <c r="O3024" s="44"/>
      <c r="P3024" s="37" t="str">
        <f aca="false">IF(ISBLANK(O3024),"a","b")</f>
        <v>a</v>
      </c>
      <c r="Q3024" s="34" t="str">
        <f aca="false">IF(ISBLANK(B3024),"",IF(P3024="b",O3024,IF(P3024="a","")))</f>
        <v/>
      </c>
      <c r="R3024" s="35" t="n">
        <f aca="false">IF(ISBLANK(B3024),"",IF( ISBLANK(O3024), , 1))</f>
        <v>0</v>
      </c>
      <c r="S3024" s="38" t="str">
        <f aca="true">IF(ISBLANK(B3024),"",IF( ISBLANK(K3024), "" , IF( ISBLANK(O3024), (TODAY()-K3024)/365, (O3024-K3024)/365)) )</f>
        <v/>
      </c>
      <c r="T3024" s="38" t="str">
        <f aca="false">IF(ISBLANK(B3024),"",IF( ISBLANK(K3024), "" , IF( ISBLANK(O3024), ($Z$41-K3024)/365, (O3024-K3024)/365)) )</f>
        <v/>
      </c>
      <c r="U3024" s="38" t="str">
        <f aca="true">IF(ISBLANK(B3024),"",IF( ISBLANK(O3024), "", (TODAY()-O3024)/365))</f>
        <v/>
      </c>
      <c r="V3024" s="38" t="str">
        <f aca="false">IF(ISBLANK(B3024),"",IF( ISBLANK(O3024), "", ($Z$41-O3024)/365))</f>
        <v/>
      </c>
    </row>
    <row r="3025" customFormat="false" ht="15" hidden="false" customHeight="false" outlineLevel="0" collapsed="false">
      <c r="A3025" s="1" t="n">
        <v>3029</v>
      </c>
      <c r="B3025" s="28" t="n">
        <v>2222</v>
      </c>
      <c r="C3025" s="28"/>
      <c r="J3025" s="4"/>
      <c r="K3025" s="46"/>
      <c r="L3025" s="34" t="str">
        <f aca="false">IF(ISBLANK(K3025),"a","b")</f>
        <v>a</v>
      </c>
      <c r="M3025" s="34" t="str">
        <f aca="false">IF(ISBLANK(B3025),"",IF(L3025="b",K3025,IF(L3025="a","")))</f>
        <v/>
      </c>
      <c r="N3025" s="35" t="n">
        <f aca="false">IF(ISBLANK(B3025),"",IF( ISBLANK(K3025), , IF( ISBLANK(O3025), 1,) ))</f>
        <v>0</v>
      </c>
      <c r="O3025" s="44"/>
      <c r="P3025" s="37" t="str">
        <f aca="false">IF(ISBLANK(O3025),"a","b")</f>
        <v>a</v>
      </c>
      <c r="Q3025" s="34" t="str">
        <f aca="false">IF(ISBLANK(B3025),"",IF(P3025="b",O3025,IF(P3025="a","")))</f>
        <v/>
      </c>
      <c r="R3025" s="35" t="n">
        <f aca="false">IF(ISBLANK(B3025),"",IF( ISBLANK(O3025), , 1))</f>
        <v>0</v>
      </c>
      <c r="S3025" s="38" t="str">
        <f aca="true">IF(ISBLANK(B3025),"",IF( ISBLANK(K3025), "" , IF( ISBLANK(O3025), (TODAY()-K3025)/365, (O3025-K3025)/365)) )</f>
        <v/>
      </c>
      <c r="T3025" s="38" t="str">
        <f aca="false">IF(ISBLANK(B3025),"",IF( ISBLANK(K3025), "" , IF( ISBLANK(O3025), ($Z$41-K3025)/365, (O3025-K3025)/365)) )</f>
        <v/>
      </c>
      <c r="U3025" s="38" t="str">
        <f aca="true">IF(ISBLANK(B3025),"",IF( ISBLANK(O3025), "", (TODAY()-O3025)/365))</f>
        <v/>
      </c>
      <c r="V3025" s="38" t="str">
        <f aca="false">IF(ISBLANK(B3025),"",IF( ISBLANK(O3025), "", ($Z$41-O3025)/365))</f>
        <v/>
      </c>
    </row>
    <row r="3026" customFormat="false" ht="15" hidden="false" customHeight="false" outlineLevel="0" collapsed="false">
      <c r="A3026" s="1" t="n">
        <v>3030</v>
      </c>
      <c r="B3026" s="28" t="n">
        <v>2223</v>
      </c>
      <c r="C3026" s="28"/>
      <c r="J3026" s="4"/>
      <c r="K3026" s="46"/>
      <c r="L3026" s="34" t="str">
        <f aca="false">IF(ISBLANK(K3026),"a","b")</f>
        <v>a</v>
      </c>
      <c r="M3026" s="34" t="str">
        <f aca="false">IF(ISBLANK(B3026),"",IF(L3026="b",K3026,IF(L3026="a","")))</f>
        <v/>
      </c>
      <c r="N3026" s="35" t="n">
        <f aca="false">IF(ISBLANK(B3026),"",IF( ISBLANK(K3026), , IF( ISBLANK(O3026), 1,) ))</f>
        <v>0</v>
      </c>
      <c r="O3026" s="44"/>
      <c r="P3026" s="37" t="str">
        <f aca="false">IF(ISBLANK(O3026),"a","b")</f>
        <v>a</v>
      </c>
      <c r="Q3026" s="34" t="str">
        <f aca="false">IF(ISBLANK(B3026),"",IF(P3026="b",O3026,IF(P3026="a","")))</f>
        <v/>
      </c>
      <c r="R3026" s="35" t="n">
        <f aca="false">IF(ISBLANK(B3026),"",IF( ISBLANK(O3026), , 1))</f>
        <v>0</v>
      </c>
      <c r="S3026" s="38" t="str">
        <f aca="true">IF(ISBLANK(B3026),"",IF( ISBLANK(K3026), "" , IF( ISBLANK(O3026), (TODAY()-K3026)/365, (O3026-K3026)/365)) )</f>
        <v/>
      </c>
      <c r="T3026" s="38" t="str">
        <f aca="false">IF(ISBLANK(B3026),"",IF( ISBLANK(K3026), "" , IF( ISBLANK(O3026), ($Z$41-K3026)/365, (O3026-K3026)/365)) )</f>
        <v/>
      </c>
      <c r="U3026" s="38" t="str">
        <f aca="true">IF(ISBLANK(B3026),"",IF( ISBLANK(O3026), "", (TODAY()-O3026)/365))</f>
        <v/>
      </c>
      <c r="V3026" s="38" t="str">
        <f aca="false">IF(ISBLANK(B3026),"",IF( ISBLANK(O3026), "", ($Z$41-O3026)/365))</f>
        <v/>
      </c>
    </row>
    <row r="3027" customFormat="false" ht="15" hidden="false" customHeight="false" outlineLevel="0" collapsed="false">
      <c r="A3027" s="1" t="n">
        <v>3031</v>
      </c>
      <c r="B3027" s="28" t="n">
        <v>2224</v>
      </c>
      <c r="C3027" s="28"/>
      <c r="J3027" s="4"/>
      <c r="K3027" s="46"/>
      <c r="L3027" s="34" t="str">
        <f aca="false">IF(ISBLANK(K3027),"a","b")</f>
        <v>a</v>
      </c>
      <c r="M3027" s="34" t="str">
        <f aca="false">IF(ISBLANK(B3027),"",IF(L3027="b",K3027,IF(L3027="a","")))</f>
        <v/>
      </c>
      <c r="N3027" s="35" t="n">
        <f aca="false">IF(ISBLANK(B3027),"",IF( ISBLANK(K3027), , IF( ISBLANK(O3027), 1,) ))</f>
        <v>0</v>
      </c>
      <c r="O3027" s="44"/>
      <c r="P3027" s="37" t="str">
        <f aca="false">IF(ISBLANK(O3027),"a","b")</f>
        <v>a</v>
      </c>
      <c r="Q3027" s="34" t="str">
        <f aca="false">IF(ISBLANK(B3027),"",IF(P3027="b",O3027,IF(P3027="a","")))</f>
        <v/>
      </c>
      <c r="R3027" s="35" t="n">
        <f aca="false">IF(ISBLANK(B3027),"",IF( ISBLANK(O3027), , 1))</f>
        <v>0</v>
      </c>
      <c r="S3027" s="38" t="str">
        <f aca="true">IF(ISBLANK(B3027),"",IF( ISBLANK(K3027), "" , IF( ISBLANK(O3027), (TODAY()-K3027)/365, (O3027-K3027)/365)) )</f>
        <v/>
      </c>
      <c r="T3027" s="38" t="str">
        <f aca="false">IF(ISBLANK(B3027),"",IF( ISBLANK(K3027), "" , IF( ISBLANK(O3027), ($Z$41-K3027)/365, (O3027-K3027)/365)) )</f>
        <v/>
      </c>
      <c r="U3027" s="38" t="str">
        <f aca="true">IF(ISBLANK(B3027),"",IF( ISBLANK(O3027), "", (TODAY()-O3027)/365))</f>
        <v/>
      </c>
      <c r="V3027" s="38" t="str">
        <f aca="false">IF(ISBLANK(B3027),"",IF( ISBLANK(O3027), "", ($Z$41-O3027)/365))</f>
        <v/>
      </c>
    </row>
    <row r="3028" customFormat="false" ht="15" hidden="false" customHeight="false" outlineLevel="0" collapsed="false">
      <c r="A3028" s="1" t="n">
        <v>3032</v>
      </c>
      <c r="B3028" s="28" t="n">
        <v>2225</v>
      </c>
      <c r="C3028" s="28"/>
      <c r="J3028" s="4"/>
      <c r="K3028" s="46"/>
      <c r="L3028" s="34" t="str">
        <f aca="false">IF(ISBLANK(K3028),"a","b")</f>
        <v>a</v>
      </c>
      <c r="M3028" s="34" t="str">
        <f aca="false">IF(ISBLANK(B3028),"",IF(L3028="b",K3028,IF(L3028="a","")))</f>
        <v/>
      </c>
      <c r="N3028" s="35" t="n">
        <f aca="false">IF(ISBLANK(B3028),"",IF( ISBLANK(K3028), , IF( ISBLANK(O3028), 1,) ))</f>
        <v>0</v>
      </c>
      <c r="O3028" s="44"/>
      <c r="P3028" s="37" t="str">
        <f aca="false">IF(ISBLANK(O3028),"a","b")</f>
        <v>a</v>
      </c>
      <c r="Q3028" s="34" t="str">
        <f aca="false">IF(ISBLANK(B3028),"",IF(P3028="b",O3028,IF(P3028="a","")))</f>
        <v/>
      </c>
      <c r="R3028" s="35" t="n">
        <f aca="false">IF(ISBLANK(B3028),"",IF( ISBLANK(O3028), , 1))</f>
        <v>0</v>
      </c>
      <c r="S3028" s="38" t="str">
        <f aca="true">IF(ISBLANK(B3028),"",IF( ISBLANK(K3028), "" , IF( ISBLANK(O3028), (TODAY()-K3028)/365, (O3028-K3028)/365)) )</f>
        <v/>
      </c>
      <c r="T3028" s="38" t="str">
        <f aca="false">IF(ISBLANK(B3028),"",IF( ISBLANK(K3028), "" , IF( ISBLANK(O3028), ($Z$41-K3028)/365, (O3028-K3028)/365)) )</f>
        <v/>
      </c>
      <c r="U3028" s="38" t="str">
        <f aca="true">IF(ISBLANK(B3028),"",IF( ISBLANK(O3028), "", (TODAY()-O3028)/365))</f>
        <v/>
      </c>
      <c r="V3028" s="38" t="str">
        <f aca="false">IF(ISBLANK(B3028),"",IF( ISBLANK(O3028), "", ($Z$41-O3028)/365))</f>
        <v/>
      </c>
    </row>
    <row r="3029" customFormat="false" ht="15" hidden="false" customHeight="false" outlineLevel="0" collapsed="false">
      <c r="A3029" s="1" t="n">
        <v>3033</v>
      </c>
      <c r="B3029" s="28" t="n">
        <v>2226</v>
      </c>
      <c r="C3029" s="28"/>
      <c r="J3029" s="4"/>
      <c r="K3029" s="46"/>
      <c r="L3029" s="34" t="str">
        <f aca="false">IF(ISBLANK(K3029),"a","b")</f>
        <v>a</v>
      </c>
      <c r="M3029" s="34" t="str">
        <f aca="false">IF(ISBLANK(B3029),"",IF(L3029="b",K3029,IF(L3029="a","")))</f>
        <v/>
      </c>
      <c r="N3029" s="35" t="n">
        <f aca="false">IF(ISBLANK(B3029),"",IF( ISBLANK(K3029), , IF( ISBLANK(O3029), 1,) ))</f>
        <v>0</v>
      </c>
      <c r="O3029" s="44"/>
      <c r="P3029" s="37" t="str">
        <f aca="false">IF(ISBLANK(O3029),"a","b")</f>
        <v>a</v>
      </c>
      <c r="Q3029" s="34" t="str">
        <f aca="false">IF(ISBLANK(B3029),"",IF(P3029="b",O3029,IF(P3029="a","")))</f>
        <v/>
      </c>
      <c r="R3029" s="35" t="n">
        <f aca="false">IF(ISBLANK(B3029),"",IF( ISBLANK(O3029), , 1))</f>
        <v>0</v>
      </c>
      <c r="S3029" s="38" t="str">
        <f aca="true">IF(ISBLANK(B3029),"",IF( ISBLANK(K3029), "" , IF( ISBLANK(O3029), (TODAY()-K3029)/365, (O3029-K3029)/365)) )</f>
        <v/>
      </c>
      <c r="T3029" s="38" t="str">
        <f aca="false">IF(ISBLANK(B3029),"",IF( ISBLANK(K3029), "" , IF( ISBLANK(O3029), ($Z$41-K3029)/365, (O3029-K3029)/365)) )</f>
        <v/>
      </c>
      <c r="U3029" s="38" t="str">
        <f aca="true">IF(ISBLANK(B3029),"",IF( ISBLANK(O3029), "", (TODAY()-O3029)/365))</f>
        <v/>
      </c>
      <c r="V3029" s="38" t="str">
        <f aca="false">IF(ISBLANK(B3029),"",IF( ISBLANK(O3029), "", ($Z$41-O3029)/365))</f>
        <v/>
      </c>
    </row>
    <row r="3030" customFormat="false" ht="15" hidden="false" customHeight="false" outlineLevel="0" collapsed="false">
      <c r="A3030" s="1" t="n">
        <v>3034</v>
      </c>
      <c r="B3030" s="28" t="n">
        <v>2227</v>
      </c>
      <c r="C3030" s="28"/>
      <c r="J3030" s="4"/>
      <c r="K3030" s="46"/>
      <c r="L3030" s="34" t="str">
        <f aca="false">IF(ISBLANK(K3030),"a","b")</f>
        <v>a</v>
      </c>
      <c r="M3030" s="34" t="str">
        <f aca="false">IF(ISBLANK(B3030),"",IF(L3030="b",K3030,IF(L3030="a","")))</f>
        <v/>
      </c>
      <c r="N3030" s="35" t="n">
        <f aca="false">IF(ISBLANK(B3030),"",IF( ISBLANK(K3030), , IF( ISBLANK(O3030), 1,) ))</f>
        <v>0</v>
      </c>
      <c r="O3030" s="44"/>
      <c r="P3030" s="37" t="str">
        <f aca="false">IF(ISBLANK(O3030),"a","b")</f>
        <v>a</v>
      </c>
      <c r="Q3030" s="34" t="str">
        <f aca="false">IF(ISBLANK(B3030),"",IF(P3030="b",O3030,IF(P3030="a","")))</f>
        <v/>
      </c>
      <c r="R3030" s="35" t="n">
        <f aca="false">IF(ISBLANK(B3030),"",IF( ISBLANK(O3030), , 1))</f>
        <v>0</v>
      </c>
      <c r="S3030" s="38" t="str">
        <f aca="true">IF(ISBLANK(B3030),"",IF( ISBLANK(K3030), "" , IF( ISBLANK(O3030), (TODAY()-K3030)/365, (O3030-K3030)/365)) )</f>
        <v/>
      </c>
      <c r="T3030" s="38" t="str">
        <f aca="false">IF(ISBLANK(B3030),"",IF( ISBLANK(K3030), "" , IF( ISBLANK(O3030), ($Z$41-K3030)/365, (O3030-K3030)/365)) )</f>
        <v/>
      </c>
      <c r="U3030" s="38" t="str">
        <f aca="true">IF(ISBLANK(B3030),"",IF( ISBLANK(O3030), "", (TODAY()-O3030)/365))</f>
        <v/>
      </c>
      <c r="V3030" s="38" t="str">
        <f aca="false">IF(ISBLANK(B3030),"",IF( ISBLANK(O3030), "", ($Z$41-O3030)/365))</f>
        <v/>
      </c>
    </row>
    <row r="3031" customFormat="false" ht="15" hidden="false" customHeight="false" outlineLevel="0" collapsed="false">
      <c r="A3031" s="1" t="n">
        <v>3035</v>
      </c>
      <c r="B3031" s="28" t="n">
        <v>2228</v>
      </c>
      <c r="C3031" s="28"/>
      <c r="J3031" s="4"/>
      <c r="K3031" s="46"/>
      <c r="L3031" s="34" t="str">
        <f aca="false">IF(ISBLANK(K3031),"a","b")</f>
        <v>a</v>
      </c>
      <c r="M3031" s="34" t="str">
        <f aca="false">IF(ISBLANK(B3031),"",IF(L3031="b",K3031,IF(L3031="a","")))</f>
        <v/>
      </c>
      <c r="N3031" s="35" t="n">
        <f aca="false">IF(ISBLANK(B3031),"",IF( ISBLANK(K3031), , IF( ISBLANK(O3031), 1,) ))</f>
        <v>0</v>
      </c>
      <c r="O3031" s="44"/>
      <c r="P3031" s="37" t="str">
        <f aca="false">IF(ISBLANK(O3031),"a","b")</f>
        <v>a</v>
      </c>
      <c r="Q3031" s="34" t="str">
        <f aca="false">IF(ISBLANK(B3031),"",IF(P3031="b",O3031,IF(P3031="a","")))</f>
        <v/>
      </c>
      <c r="R3031" s="35" t="n">
        <f aca="false">IF(ISBLANK(B3031),"",IF( ISBLANK(O3031), , 1))</f>
        <v>0</v>
      </c>
      <c r="S3031" s="38" t="str">
        <f aca="true">IF(ISBLANK(B3031),"",IF( ISBLANK(K3031), "" , IF( ISBLANK(O3031), (TODAY()-K3031)/365, (O3031-K3031)/365)) )</f>
        <v/>
      </c>
      <c r="T3031" s="38" t="str">
        <f aca="false">IF(ISBLANK(B3031),"",IF( ISBLANK(K3031), "" , IF( ISBLANK(O3031), ($Z$41-K3031)/365, (O3031-K3031)/365)) )</f>
        <v/>
      </c>
      <c r="U3031" s="38" t="str">
        <f aca="true">IF(ISBLANK(B3031),"",IF( ISBLANK(O3031), "", (TODAY()-O3031)/365))</f>
        <v/>
      </c>
      <c r="V3031" s="38" t="str">
        <f aca="false">IF(ISBLANK(B3031),"",IF( ISBLANK(O3031), "", ($Z$41-O3031)/365))</f>
        <v/>
      </c>
    </row>
    <row r="3032" customFormat="false" ht="15" hidden="false" customHeight="false" outlineLevel="0" collapsed="false">
      <c r="A3032" s="1" t="n">
        <v>3036</v>
      </c>
      <c r="B3032" s="28" t="n">
        <v>2229</v>
      </c>
      <c r="C3032" s="28"/>
      <c r="J3032" s="4"/>
      <c r="K3032" s="46"/>
      <c r="L3032" s="34" t="str">
        <f aca="false">IF(ISBLANK(K3032),"a","b")</f>
        <v>a</v>
      </c>
      <c r="M3032" s="34" t="str">
        <f aca="false">IF(ISBLANK(B3032),"",IF(L3032="b",K3032,IF(L3032="a","")))</f>
        <v/>
      </c>
      <c r="N3032" s="35" t="n">
        <f aca="false">IF(ISBLANK(B3032),"",IF( ISBLANK(K3032), , IF( ISBLANK(O3032), 1,) ))</f>
        <v>0</v>
      </c>
      <c r="O3032" s="44"/>
      <c r="P3032" s="37" t="str">
        <f aca="false">IF(ISBLANK(O3032),"a","b")</f>
        <v>a</v>
      </c>
      <c r="Q3032" s="34" t="str">
        <f aca="false">IF(ISBLANK(B3032),"",IF(P3032="b",O3032,IF(P3032="a","")))</f>
        <v/>
      </c>
      <c r="R3032" s="35" t="n">
        <f aca="false">IF(ISBLANK(B3032),"",IF( ISBLANK(O3032), , 1))</f>
        <v>0</v>
      </c>
      <c r="S3032" s="38" t="str">
        <f aca="true">IF(ISBLANK(B3032),"",IF( ISBLANK(K3032), "" , IF( ISBLANK(O3032), (TODAY()-K3032)/365, (O3032-K3032)/365)) )</f>
        <v/>
      </c>
      <c r="T3032" s="38" t="str">
        <f aca="false">IF(ISBLANK(B3032),"",IF( ISBLANK(K3032), "" , IF( ISBLANK(O3032), ($Z$41-K3032)/365, (O3032-K3032)/365)) )</f>
        <v/>
      </c>
      <c r="U3032" s="38" t="str">
        <f aca="true">IF(ISBLANK(B3032),"",IF( ISBLANK(O3032), "", (TODAY()-O3032)/365))</f>
        <v/>
      </c>
      <c r="V3032" s="38" t="str">
        <f aca="false">IF(ISBLANK(B3032),"",IF( ISBLANK(O3032), "", ($Z$41-O3032)/365))</f>
        <v/>
      </c>
    </row>
    <row r="3033" customFormat="false" ht="15" hidden="false" customHeight="false" outlineLevel="0" collapsed="false">
      <c r="J3033" s="4"/>
      <c r="K3033" s="46"/>
      <c r="L3033" s="4"/>
      <c r="M3033" s="4"/>
      <c r="N3033" s="78"/>
      <c r="O3033" s="44"/>
      <c r="P3033" s="4"/>
      <c r="Q3033" s="4"/>
      <c r="R3033" s="78"/>
    </row>
    <row r="3034" customFormat="false" ht="15" hidden="false" customHeight="false" outlineLevel="0" collapsed="false">
      <c r="J3034" s="4"/>
      <c r="K3034" s="46"/>
      <c r="L3034" s="4"/>
      <c r="M3034" s="4"/>
      <c r="N3034" s="78"/>
      <c r="O3034" s="44"/>
      <c r="P3034" s="4"/>
      <c r="Q3034" s="4"/>
      <c r="R3034" s="78"/>
    </row>
    <row r="3035" customFormat="false" ht="15" hidden="false" customHeight="false" outlineLevel="0" collapsed="false">
      <c r="J3035" s="4"/>
      <c r="K3035" s="46"/>
      <c r="L3035" s="4"/>
      <c r="M3035" s="4"/>
      <c r="N3035" s="78"/>
      <c r="O3035" s="44"/>
      <c r="P3035" s="4"/>
      <c r="Q3035" s="4"/>
      <c r="R3035" s="78"/>
    </row>
    <row r="3036" customFormat="false" ht="15" hidden="false" customHeight="false" outlineLevel="0" collapsed="false">
      <c r="J3036" s="4"/>
      <c r="K3036" s="46"/>
      <c r="L3036" s="4"/>
      <c r="M3036" s="4"/>
      <c r="N3036" s="78"/>
      <c r="O3036" s="44"/>
      <c r="P3036" s="4"/>
      <c r="Q3036" s="4"/>
      <c r="R3036" s="78"/>
    </row>
    <row r="3037" customFormat="false" ht="15" hidden="false" customHeight="false" outlineLevel="0" collapsed="false">
      <c r="J3037" s="4"/>
      <c r="K3037" s="46"/>
      <c r="L3037" s="4"/>
      <c r="M3037" s="4"/>
      <c r="N3037" s="78"/>
      <c r="O3037" s="44"/>
      <c r="P3037" s="4"/>
      <c r="Q3037" s="4"/>
      <c r="R3037" s="78"/>
    </row>
    <row r="3038" customFormat="false" ht="15" hidden="false" customHeight="false" outlineLevel="0" collapsed="false">
      <c r="J3038" s="4"/>
      <c r="K3038" s="46"/>
      <c r="L3038" s="4"/>
      <c r="M3038" s="4"/>
      <c r="N3038" s="78"/>
      <c r="O3038" s="44"/>
      <c r="P3038" s="4"/>
      <c r="Q3038" s="4"/>
      <c r="R3038" s="78"/>
    </row>
    <row r="3039" customFormat="false" ht="15" hidden="false" customHeight="false" outlineLevel="0" collapsed="false">
      <c r="J3039" s="4"/>
      <c r="K3039" s="46"/>
      <c r="L3039" s="4"/>
      <c r="M3039" s="4"/>
      <c r="N3039" s="78"/>
      <c r="O3039" s="44"/>
      <c r="P3039" s="4"/>
      <c r="Q3039" s="4"/>
      <c r="R3039" s="78"/>
    </row>
    <row r="3040" customFormat="false" ht="15" hidden="false" customHeight="false" outlineLevel="0" collapsed="false">
      <c r="J3040" s="4"/>
      <c r="K3040" s="46"/>
      <c r="L3040" s="4"/>
      <c r="M3040" s="4"/>
      <c r="N3040" s="78"/>
      <c r="O3040" s="44"/>
      <c r="P3040" s="4"/>
      <c r="Q3040" s="4"/>
      <c r="R3040" s="78"/>
    </row>
    <row r="3041" customFormat="false" ht="15" hidden="false" customHeight="false" outlineLevel="0" collapsed="false">
      <c r="J3041" s="4"/>
      <c r="K3041" s="46"/>
      <c r="L3041" s="4"/>
      <c r="M3041" s="4"/>
      <c r="N3041" s="78"/>
      <c r="O3041" s="44"/>
      <c r="P3041" s="4"/>
      <c r="Q3041" s="4"/>
      <c r="R3041" s="78"/>
    </row>
    <row r="3042" customFormat="false" ht="15" hidden="false" customHeight="false" outlineLevel="0" collapsed="false">
      <c r="J3042" s="4"/>
      <c r="K3042" s="46"/>
      <c r="L3042" s="4"/>
      <c r="M3042" s="4"/>
      <c r="N3042" s="78"/>
      <c r="O3042" s="44"/>
      <c r="P3042" s="4"/>
      <c r="Q3042" s="4"/>
      <c r="R3042" s="78"/>
    </row>
    <row r="3043" customFormat="false" ht="15" hidden="false" customHeight="false" outlineLevel="0" collapsed="false">
      <c r="J3043" s="4"/>
      <c r="K3043" s="46"/>
      <c r="L3043" s="4"/>
      <c r="M3043" s="4"/>
      <c r="N3043" s="78"/>
      <c r="O3043" s="44"/>
      <c r="P3043" s="4"/>
      <c r="Q3043" s="4"/>
      <c r="R3043" s="78"/>
    </row>
    <row r="3044" customFormat="false" ht="15" hidden="false" customHeight="false" outlineLevel="0" collapsed="false">
      <c r="J3044" s="4"/>
      <c r="K3044" s="46"/>
      <c r="L3044" s="4"/>
      <c r="M3044" s="4"/>
      <c r="N3044" s="78"/>
      <c r="O3044" s="44"/>
      <c r="P3044" s="4"/>
      <c r="Q3044" s="4"/>
      <c r="R3044" s="78"/>
    </row>
    <row r="3045" customFormat="false" ht="15" hidden="false" customHeight="false" outlineLevel="0" collapsed="false">
      <c r="J3045" s="4"/>
      <c r="K3045" s="46"/>
      <c r="L3045" s="4"/>
      <c r="M3045" s="4"/>
      <c r="N3045" s="78"/>
      <c r="O3045" s="44"/>
      <c r="P3045" s="4"/>
      <c r="Q3045" s="4"/>
      <c r="R3045" s="78"/>
    </row>
    <row r="3046" customFormat="false" ht="15" hidden="false" customHeight="false" outlineLevel="0" collapsed="false">
      <c r="J3046" s="4"/>
      <c r="K3046" s="46"/>
      <c r="L3046" s="4"/>
      <c r="M3046" s="4"/>
      <c r="N3046" s="78"/>
      <c r="O3046" s="44"/>
      <c r="P3046" s="4"/>
      <c r="Q3046" s="4"/>
      <c r="R3046" s="78"/>
    </row>
    <row r="3047" customFormat="false" ht="15" hidden="false" customHeight="false" outlineLevel="0" collapsed="false">
      <c r="J3047" s="4"/>
      <c r="K3047" s="46"/>
      <c r="L3047" s="4"/>
      <c r="M3047" s="4"/>
      <c r="N3047" s="78"/>
      <c r="O3047" s="44"/>
      <c r="P3047" s="4"/>
      <c r="Q3047" s="4"/>
      <c r="R3047" s="78"/>
    </row>
    <row r="3048" customFormat="false" ht="15" hidden="false" customHeight="false" outlineLevel="0" collapsed="false">
      <c r="J3048" s="4"/>
      <c r="K3048" s="46"/>
      <c r="L3048" s="4"/>
      <c r="M3048" s="4"/>
      <c r="N3048" s="78"/>
      <c r="O3048" s="44"/>
      <c r="P3048" s="4"/>
      <c r="Q3048" s="4"/>
      <c r="R3048" s="78"/>
    </row>
    <row r="3049" customFormat="false" ht="15" hidden="false" customHeight="false" outlineLevel="0" collapsed="false">
      <c r="J3049" s="4"/>
      <c r="K3049" s="46"/>
      <c r="L3049" s="4"/>
      <c r="M3049" s="4"/>
      <c r="N3049" s="78"/>
      <c r="O3049" s="44"/>
      <c r="P3049" s="4"/>
      <c r="Q3049" s="4"/>
      <c r="R3049" s="78"/>
    </row>
    <row r="3050" customFormat="false" ht="15" hidden="false" customHeight="false" outlineLevel="0" collapsed="false">
      <c r="J3050" s="4"/>
      <c r="K3050" s="46"/>
      <c r="L3050" s="4"/>
      <c r="M3050" s="4"/>
      <c r="N3050" s="78"/>
      <c r="O3050" s="44"/>
      <c r="P3050" s="4"/>
      <c r="Q3050" s="4"/>
      <c r="R3050" s="78"/>
    </row>
    <row r="3051" customFormat="false" ht="15" hidden="false" customHeight="false" outlineLevel="0" collapsed="false">
      <c r="J3051" s="4"/>
      <c r="K3051" s="46"/>
      <c r="L3051" s="4"/>
      <c r="M3051" s="4"/>
      <c r="N3051" s="78"/>
      <c r="O3051" s="44"/>
      <c r="P3051" s="4"/>
      <c r="Q3051" s="4"/>
      <c r="R3051" s="78"/>
    </row>
    <row r="3052" customFormat="false" ht="15" hidden="false" customHeight="false" outlineLevel="0" collapsed="false">
      <c r="J3052" s="4"/>
      <c r="K3052" s="46"/>
      <c r="L3052" s="4"/>
      <c r="M3052" s="4"/>
      <c r="N3052" s="78"/>
      <c r="O3052" s="44"/>
      <c r="P3052" s="4"/>
      <c r="Q3052" s="4"/>
      <c r="R3052" s="78"/>
    </row>
    <row r="3053" customFormat="false" ht="15" hidden="false" customHeight="false" outlineLevel="0" collapsed="false">
      <c r="J3053" s="4"/>
      <c r="K3053" s="46"/>
      <c r="L3053" s="4"/>
      <c r="M3053" s="4"/>
      <c r="N3053" s="78"/>
      <c r="O3053" s="44"/>
      <c r="P3053" s="4"/>
      <c r="Q3053" s="4"/>
      <c r="R3053" s="78"/>
    </row>
    <row r="3054" customFormat="false" ht="15" hidden="false" customHeight="false" outlineLevel="0" collapsed="false">
      <c r="J3054" s="4"/>
      <c r="K3054" s="46"/>
      <c r="L3054" s="4"/>
      <c r="M3054" s="4"/>
      <c r="N3054" s="78"/>
      <c r="O3054" s="44"/>
      <c r="P3054" s="4"/>
      <c r="Q3054" s="4"/>
      <c r="R3054" s="78"/>
    </row>
    <row r="3055" customFormat="false" ht="15" hidden="false" customHeight="false" outlineLevel="0" collapsed="false">
      <c r="J3055" s="4"/>
      <c r="K3055" s="46"/>
      <c r="L3055" s="4"/>
      <c r="M3055" s="4"/>
      <c r="N3055" s="78"/>
      <c r="O3055" s="44"/>
      <c r="P3055" s="4"/>
      <c r="Q3055" s="4"/>
      <c r="R3055" s="78"/>
    </row>
    <row r="3056" customFormat="false" ht="15" hidden="false" customHeight="false" outlineLevel="0" collapsed="false">
      <c r="J3056" s="4"/>
      <c r="K3056" s="46"/>
      <c r="L3056" s="4"/>
      <c r="M3056" s="4"/>
      <c r="N3056" s="78"/>
      <c r="O3056" s="44"/>
      <c r="P3056" s="4"/>
      <c r="Q3056" s="4"/>
      <c r="R3056" s="78"/>
    </row>
    <row r="3057" customFormat="false" ht="15" hidden="false" customHeight="false" outlineLevel="0" collapsed="false">
      <c r="J3057" s="4"/>
      <c r="K3057" s="46"/>
      <c r="L3057" s="4"/>
      <c r="M3057" s="4"/>
      <c r="N3057" s="78"/>
      <c r="O3057" s="44"/>
      <c r="P3057" s="4"/>
      <c r="Q3057" s="4"/>
      <c r="R3057" s="78"/>
    </row>
    <row r="3058" customFormat="false" ht="15" hidden="false" customHeight="false" outlineLevel="0" collapsed="false">
      <c r="J3058" s="4"/>
      <c r="K3058" s="46"/>
      <c r="L3058" s="4"/>
      <c r="M3058" s="4"/>
      <c r="N3058" s="78"/>
      <c r="O3058" s="44"/>
      <c r="P3058" s="4"/>
      <c r="Q3058" s="4"/>
      <c r="R3058" s="78"/>
    </row>
    <row r="3059" customFormat="false" ht="15" hidden="false" customHeight="false" outlineLevel="0" collapsed="false">
      <c r="J3059" s="4"/>
      <c r="K3059" s="46"/>
      <c r="L3059" s="4"/>
      <c r="M3059" s="4"/>
      <c r="N3059" s="78"/>
      <c r="O3059" s="44"/>
      <c r="P3059" s="4"/>
      <c r="Q3059" s="4"/>
      <c r="R3059" s="78"/>
    </row>
    <row r="3060" customFormat="false" ht="15" hidden="false" customHeight="false" outlineLevel="0" collapsed="false">
      <c r="J3060" s="4"/>
      <c r="K3060" s="46"/>
      <c r="L3060" s="4"/>
      <c r="M3060" s="4"/>
      <c r="N3060" s="78"/>
      <c r="O3060" s="44"/>
      <c r="P3060" s="4"/>
      <c r="Q3060" s="4"/>
      <c r="R3060" s="78"/>
    </row>
    <row r="3061" customFormat="false" ht="15" hidden="false" customHeight="false" outlineLevel="0" collapsed="false">
      <c r="J3061" s="4"/>
      <c r="K3061" s="46"/>
      <c r="L3061" s="4"/>
      <c r="M3061" s="4"/>
      <c r="N3061" s="78"/>
      <c r="O3061" s="44"/>
      <c r="P3061" s="4"/>
      <c r="Q3061" s="4"/>
      <c r="R3061" s="78"/>
    </row>
    <row r="3062" customFormat="false" ht="15" hidden="false" customHeight="false" outlineLevel="0" collapsed="false">
      <c r="J3062" s="4"/>
      <c r="K3062" s="46"/>
      <c r="L3062" s="4"/>
      <c r="M3062" s="4"/>
      <c r="N3062" s="78"/>
      <c r="O3062" s="44"/>
      <c r="P3062" s="4"/>
      <c r="Q3062" s="4"/>
      <c r="R3062" s="78"/>
    </row>
    <row r="3063" customFormat="false" ht="15" hidden="false" customHeight="false" outlineLevel="0" collapsed="false">
      <c r="J3063" s="4"/>
      <c r="K3063" s="46"/>
      <c r="L3063" s="4"/>
      <c r="M3063" s="4"/>
      <c r="N3063" s="78"/>
      <c r="O3063" s="44"/>
      <c r="P3063" s="4"/>
      <c r="Q3063" s="4"/>
      <c r="R3063" s="78"/>
    </row>
    <row r="3064" customFormat="false" ht="15" hidden="false" customHeight="false" outlineLevel="0" collapsed="false">
      <c r="J3064" s="4"/>
      <c r="K3064" s="46"/>
      <c r="L3064" s="4"/>
      <c r="M3064" s="4"/>
      <c r="N3064" s="78"/>
      <c r="O3064" s="44"/>
      <c r="P3064" s="4"/>
      <c r="Q3064" s="4"/>
      <c r="R3064" s="78"/>
    </row>
    <row r="3065" customFormat="false" ht="15" hidden="false" customHeight="false" outlineLevel="0" collapsed="false">
      <c r="J3065" s="4"/>
      <c r="K3065" s="46"/>
      <c r="L3065" s="4"/>
      <c r="M3065" s="4"/>
      <c r="N3065" s="78"/>
      <c r="O3065" s="44"/>
      <c r="P3065" s="4"/>
      <c r="Q3065" s="4"/>
      <c r="R3065" s="78"/>
    </row>
    <row r="3066" customFormat="false" ht="15" hidden="false" customHeight="false" outlineLevel="0" collapsed="false">
      <c r="J3066" s="4"/>
      <c r="K3066" s="46"/>
      <c r="L3066" s="4"/>
      <c r="M3066" s="4"/>
      <c r="N3066" s="78"/>
      <c r="O3066" s="44"/>
      <c r="P3066" s="4"/>
      <c r="Q3066" s="4"/>
      <c r="R3066" s="78"/>
    </row>
    <row r="3067" customFormat="false" ht="15" hidden="false" customHeight="false" outlineLevel="0" collapsed="false">
      <c r="J3067" s="4"/>
      <c r="K3067" s="46"/>
      <c r="L3067" s="4"/>
      <c r="M3067" s="4"/>
      <c r="N3067" s="78"/>
      <c r="O3067" s="44"/>
      <c r="P3067" s="4"/>
      <c r="Q3067" s="4"/>
      <c r="R3067" s="78"/>
    </row>
    <row r="3068" customFormat="false" ht="15" hidden="false" customHeight="false" outlineLevel="0" collapsed="false">
      <c r="J3068" s="4"/>
      <c r="K3068" s="46"/>
      <c r="L3068" s="4"/>
      <c r="M3068" s="4"/>
      <c r="N3068" s="78"/>
      <c r="O3068" s="44"/>
      <c r="P3068" s="4"/>
      <c r="Q3068" s="4"/>
      <c r="R3068" s="78"/>
    </row>
    <row r="3069" customFormat="false" ht="15" hidden="false" customHeight="false" outlineLevel="0" collapsed="false">
      <c r="J3069" s="4"/>
      <c r="K3069" s="46"/>
      <c r="L3069" s="4"/>
      <c r="M3069" s="4"/>
      <c r="N3069" s="78"/>
      <c r="O3069" s="44"/>
      <c r="P3069" s="4"/>
      <c r="Q3069" s="4"/>
      <c r="R3069" s="78"/>
    </row>
    <row r="3070" customFormat="false" ht="15" hidden="false" customHeight="false" outlineLevel="0" collapsed="false">
      <c r="J3070" s="4"/>
      <c r="K3070" s="46"/>
      <c r="L3070" s="4"/>
      <c r="M3070" s="4"/>
      <c r="N3070" s="78"/>
      <c r="O3070" s="44"/>
      <c r="P3070" s="4"/>
      <c r="Q3070" s="4"/>
      <c r="R3070" s="78"/>
    </row>
    <row r="3071" customFormat="false" ht="15" hidden="false" customHeight="false" outlineLevel="0" collapsed="false">
      <c r="J3071" s="4"/>
      <c r="K3071" s="46"/>
      <c r="L3071" s="4"/>
      <c r="M3071" s="4"/>
      <c r="N3071" s="78"/>
      <c r="O3071" s="44"/>
      <c r="P3071" s="4"/>
      <c r="Q3071" s="4"/>
      <c r="R3071" s="78"/>
    </row>
    <row r="3072" customFormat="false" ht="15" hidden="false" customHeight="false" outlineLevel="0" collapsed="false">
      <c r="J3072" s="4"/>
      <c r="K3072" s="46"/>
      <c r="L3072" s="4"/>
      <c r="M3072" s="4"/>
      <c r="N3072" s="78"/>
      <c r="O3072" s="44"/>
      <c r="P3072" s="4"/>
      <c r="Q3072" s="4"/>
      <c r="R3072" s="78"/>
    </row>
    <row r="3073" customFormat="false" ht="15" hidden="false" customHeight="false" outlineLevel="0" collapsed="false">
      <c r="J3073" s="4"/>
      <c r="K3073" s="46"/>
      <c r="L3073" s="4"/>
      <c r="M3073" s="4"/>
      <c r="N3073" s="78"/>
      <c r="O3073" s="44"/>
      <c r="P3073" s="4"/>
      <c r="Q3073" s="4"/>
      <c r="R3073" s="78"/>
    </row>
    <row r="3074" customFormat="false" ht="15" hidden="false" customHeight="false" outlineLevel="0" collapsed="false">
      <c r="J3074" s="4"/>
      <c r="K3074" s="46"/>
      <c r="L3074" s="4"/>
      <c r="M3074" s="4"/>
      <c r="N3074" s="78"/>
      <c r="O3074" s="44"/>
      <c r="P3074" s="4"/>
      <c r="Q3074" s="4"/>
      <c r="R3074" s="78"/>
    </row>
    <row r="3075" customFormat="false" ht="15" hidden="false" customHeight="false" outlineLevel="0" collapsed="false">
      <c r="J3075" s="4"/>
      <c r="K3075" s="46"/>
      <c r="L3075" s="4"/>
      <c r="M3075" s="4"/>
      <c r="N3075" s="78"/>
      <c r="O3075" s="44"/>
      <c r="P3075" s="4"/>
      <c r="Q3075" s="4"/>
      <c r="R3075" s="78"/>
    </row>
    <row r="3076" customFormat="false" ht="15" hidden="false" customHeight="false" outlineLevel="0" collapsed="false">
      <c r="J3076" s="4"/>
      <c r="K3076" s="46"/>
      <c r="L3076" s="4"/>
      <c r="M3076" s="4"/>
      <c r="N3076" s="78"/>
      <c r="O3076" s="44"/>
      <c r="P3076" s="4"/>
      <c r="Q3076" s="4"/>
      <c r="R3076" s="78"/>
    </row>
    <row r="3077" customFormat="false" ht="15" hidden="false" customHeight="false" outlineLevel="0" collapsed="false">
      <c r="J3077" s="4"/>
      <c r="K3077" s="46"/>
      <c r="L3077" s="4"/>
      <c r="M3077" s="4"/>
      <c r="N3077" s="78"/>
      <c r="O3077" s="44"/>
      <c r="P3077" s="4"/>
      <c r="Q3077" s="4"/>
      <c r="R3077" s="78"/>
    </row>
    <row r="3078" customFormat="false" ht="15" hidden="false" customHeight="false" outlineLevel="0" collapsed="false">
      <c r="J3078" s="4"/>
      <c r="K3078" s="46"/>
      <c r="L3078" s="4"/>
      <c r="M3078" s="4"/>
      <c r="N3078" s="78"/>
      <c r="O3078" s="44"/>
      <c r="P3078" s="4"/>
      <c r="Q3078" s="4"/>
      <c r="R3078" s="78"/>
    </row>
    <row r="3079" customFormat="false" ht="15" hidden="false" customHeight="false" outlineLevel="0" collapsed="false">
      <c r="J3079" s="4"/>
      <c r="K3079" s="46"/>
      <c r="L3079" s="4"/>
      <c r="M3079" s="4"/>
      <c r="N3079" s="78"/>
      <c r="O3079" s="44"/>
      <c r="P3079" s="4"/>
      <c r="Q3079" s="4"/>
      <c r="R3079" s="78"/>
    </row>
    <row r="3080" customFormat="false" ht="15" hidden="false" customHeight="false" outlineLevel="0" collapsed="false">
      <c r="J3080" s="4"/>
      <c r="K3080" s="46"/>
      <c r="L3080" s="4"/>
      <c r="M3080" s="4"/>
      <c r="N3080" s="78"/>
      <c r="O3080" s="44"/>
      <c r="P3080" s="4"/>
      <c r="Q3080" s="4"/>
      <c r="R3080" s="78"/>
    </row>
    <row r="3081" customFormat="false" ht="15" hidden="false" customHeight="false" outlineLevel="0" collapsed="false">
      <c r="J3081" s="4"/>
      <c r="K3081" s="46"/>
      <c r="L3081" s="4"/>
      <c r="M3081" s="4"/>
      <c r="N3081" s="78"/>
      <c r="O3081" s="44"/>
      <c r="P3081" s="4"/>
      <c r="Q3081" s="4"/>
      <c r="R3081" s="78"/>
    </row>
    <row r="3082" customFormat="false" ht="15" hidden="false" customHeight="false" outlineLevel="0" collapsed="false">
      <c r="J3082" s="4"/>
      <c r="K3082" s="46"/>
      <c r="L3082" s="4"/>
      <c r="M3082" s="4"/>
      <c r="N3082" s="78"/>
      <c r="O3082" s="44"/>
      <c r="P3082" s="4"/>
      <c r="Q3082" s="4"/>
      <c r="R3082" s="78"/>
    </row>
    <row r="3083" customFormat="false" ht="15" hidden="false" customHeight="false" outlineLevel="0" collapsed="false">
      <c r="J3083" s="4"/>
      <c r="K3083" s="46"/>
      <c r="L3083" s="4"/>
      <c r="M3083" s="4"/>
      <c r="N3083" s="78"/>
      <c r="O3083" s="44"/>
      <c r="P3083" s="4"/>
      <c r="Q3083" s="4"/>
      <c r="R3083" s="78"/>
    </row>
    <row r="3084" customFormat="false" ht="15" hidden="false" customHeight="false" outlineLevel="0" collapsed="false">
      <c r="J3084" s="4"/>
      <c r="K3084" s="46"/>
      <c r="L3084" s="4"/>
      <c r="M3084" s="4"/>
      <c r="N3084" s="78"/>
      <c r="O3084" s="44"/>
      <c r="P3084" s="4"/>
      <c r="Q3084" s="4"/>
      <c r="R3084" s="78"/>
    </row>
    <row r="3085" customFormat="false" ht="15" hidden="false" customHeight="false" outlineLevel="0" collapsed="false">
      <c r="J3085" s="4"/>
      <c r="K3085" s="46"/>
      <c r="L3085" s="4"/>
      <c r="M3085" s="4"/>
      <c r="N3085" s="78"/>
      <c r="O3085" s="44"/>
      <c r="P3085" s="4"/>
      <c r="Q3085" s="4"/>
      <c r="R3085" s="78"/>
    </row>
    <row r="3086" customFormat="false" ht="15" hidden="false" customHeight="false" outlineLevel="0" collapsed="false">
      <c r="J3086" s="4"/>
      <c r="K3086" s="46"/>
      <c r="L3086" s="4"/>
      <c r="M3086" s="4"/>
      <c r="N3086" s="78"/>
      <c r="O3086" s="44"/>
      <c r="P3086" s="4"/>
      <c r="Q3086" s="4"/>
      <c r="R3086" s="78"/>
    </row>
    <row r="3087" customFormat="false" ht="15" hidden="false" customHeight="false" outlineLevel="0" collapsed="false">
      <c r="J3087" s="4"/>
      <c r="K3087" s="46"/>
      <c r="L3087" s="4"/>
      <c r="M3087" s="4"/>
      <c r="N3087" s="78"/>
      <c r="O3087" s="44"/>
      <c r="P3087" s="4"/>
      <c r="Q3087" s="4"/>
      <c r="R3087" s="78"/>
    </row>
    <row r="3088" customFormat="false" ht="15" hidden="false" customHeight="false" outlineLevel="0" collapsed="false">
      <c r="J3088" s="4"/>
      <c r="K3088" s="46"/>
      <c r="L3088" s="4"/>
      <c r="M3088" s="4"/>
      <c r="N3088" s="78"/>
      <c r="O3088" s="44"/>
      <c r="P3088" s="4"/>
      <c r="Q3088" s="4"/>
      <c r="R3088" s="78"/>
    </row>
    <row r="3089" customFormat="false" ht="15" hidden="false" customHeight="false" outlineLevel="0" collapsed="false">
      <c r="J3089" s="4"/>
      <c r="K3089" s="46"/>
      <c r="L3089" s="4"/>
      <c r="M3089" s="4"/>
      <c r="N3089" s="78"/>
      <c r="O3089" s="44"/>
      <c r="P3089" s="4"/>
      <c r="Q3089" s="4"/>
      <c r="R3089" s="78"/>
    </row>
    <row r="3090" customFormat="false" ht="15" hidden="false" customHeight="false" outlineLevel="0" collapsed="false">
      <c r="J3090" s="4"/>
      <c r="K3090" s="46"/>
      <c r="L3090" s="4"/>
      <c r="M3090" s="4"/>
      <c r="N3090" s="78"/>
      <c r="O3090" s="44"/>
      <c r="P3090" s="4"/>
      <c r="Q3090" s="4"/>
      <c r="R3090" s="78"/>
    </row>
    <row r="3091" customFormat="false" ht="15" hidden="false" customHeight="false" outlineLevel="0" collapsed="false">
      <c r="J3091" s="4"/>
      <c r="K3091" s="46"/>
      <c r="L3091" s="4"/>
      <c r="M3091" s="4"/>
      <c r="N3091" s="78"/>
      <c r="O3091" s="44"/>
      <c r="P3091" s="4"/>
      <c r="Q3091" s="4"/>
      <c r="R3091" s="78"/>
    </row>
    <row r="3092" customFormat="false" ht="15" hidden="false" customHeight="false" outlineLevel="0" collapsed="false">
      <c r="J3092" s="4"/>
      <c r="K3092" s="46"/>
      <c r="L3092" s="4"/>
      <c r="M3092" s="4"/>
      <c r="N3092" s="78"/>
      <c r="O3092" s="44"/>
      <c r="P3092" s="4"/>
      <c r="Q3092" s="4"/>
      <c r="R3092" s="78"/>
    </row>
    <row r="3093" customFormat="false" ht="15" hidden="false" customHeight="false" outlineLevel="0" collapsed="false">
      <c r="J3093" s="4"/>
      <c r="K3093" s="46"/>
      <c r="L3093" s="4"/>
      <c r="M3093" s="4"/>
      <c r="N3093" s="78"/>
      <c r="O3093" s="44"/>
      <c r="P3093" s="4"/>
      <c r="Q3093" s="4"/>
      <c r="R3093" s="78"/>
    </row>
    <row r="3094" customFormat="false" ht="15" hidden="false" customHeight="false" outlineLevel="0" collapsed="false">
      <c r="J3094" s="4"/>
      <c r="K3094" s="46"/>
      <c r="L3094" s="4"/>
      <c r="M3094" s="4"/>
      <c r="N3094" s="78"/>
      <c r="O3094" s="44"/>
      <c r="P3094" s="4"/>
      <c r="Q3094" s="4"/>
      <c r="R3094" s="78"/>
    </row>
    <row r="3095" customFormat="false" ht="15" hidden="false" customHeight="false" outlineLevel="0" collapsed="false">
      <c r="J3095" s="4"/>
      <c r="K3095" s="46"/>
      <c r="L3095" s="4"/>
      <c r="M3095" s="4"/>
      <c r="N3095" s="78"/>
      <c r="O3095" s="44"/>
      <c r="P3095" s="4"/>
      <c r="Q3095" s="4"/>
      <c r="R3095" s="78"/>
    </row>
    <row r="3096" customFormat="false" ht="15" hidden="false" customHeight="false" outlineLevel="0" collapsed="false">
      <c r="J3096" s="4"/>
      <c r="K3096" s="46"/>
      <c r="L3096" s="4"/>
      <c r="M3096" s="4"/>
      <c r="N3096" s="78"/>
      <c r="O3096" s="44"/>
      <c r="P3096" s="4"/>
      <c r="Q3096" s="4"/>
      <c r="R3096" s="78"/>
    </row>
    <row r="3097" customFormat="false" ht="15" hidden="false" customHeight="false" outlineLevel="0" collapsed="false">
      <c r="J3097" s="4"/>
      <c r="K3097" s="46"/>
      <c r="L3097" s="4"/>
      <c r="M3097" s="4"/>
      <c r="N3097" s="78"/>
      <c r="O3097" s="44"/>
      <c r="P3097" s="4"/>
      <c r="Q3097" s="4"/>
      <c r="R3097" s="78"/>
    </row>
    <row r="3098" customFormat="false" ht="15" hidden="false" customHeight="false" outlineLevel="0" collapsed="false">
      <c r="J3098" s="4"/>
      <c r="K3098" s="46"/>
      <c r="L3098" s="4"/>
      <c r="M3098" s="4"/>
      <c r="N3098" s="78"/>
      <c r="O3098" s="44"/>
      <c r="P3098" s="4"/>
      <c r="Q3098" s="4"/>
      <c r="R3098" s="78"/>
    </row>
    <row r="3099" customFormat="false" ht="15" hidden="false" customHeight="false" outlineLevel="0" collapsed="false">
      <c r="J3099" s="4"/>
      <c r="K3099" s="46"/>
      <c r="L3099" s="4"/>
      <c r="M3099" s="4"/>
      <c r="N3099" s="78"/>
      <c r="O3099" s="44"/>
      <c r="P3099" s="4"/>
      <c r="Q3099" s="4"/>
      <c r="R3099" s="78"/>
    </row>
    <row r="3100" customFormat="false" ht="15" hidden="false" customHeight="false" outlineLevel="0" collapsed="false">
      <c r="J3100" s="4"/>
      <c r="K3100" s="46"/>
      <c r="L3100" s="4"/>
      <c r="M3100" s="4"/>
      <c r="N3100" s="78"/>
      <c r="O3100" s="44"/>
      <c r="P3100" s="4"/>
      <c r="Q3100" s="4"/>
      <c r="R3100" s="78"/>
    </row>
    <row r="3101" customFormat="false" ht="15" hidden="false" customHeight="false" outlineLevel="0" collapsed="false">
      <c r="J3101" s="4"/>
      <c r="K3101" s="46"/>
      <c r="L3101" s="4"/>
      <c r="M3101" s="4"/>
      <c r="N3101" s="78"/>
      <c r="O3101" s="44"/>
      <c r="P3101" s="4"/>
      <c r="Q3101" s="4"/>
      <c r="R3101" s="78"/>
    </row>
    <row r="3102" customFormat="false" ht="15" hidden="false" customHeight="false" outlineLevel="0" collapsed="false">
      <c r="J3102" s="4"/>
      <c r="K3102" s="46"/>
      <c r="L3102" s="4"/>
      <c r="M3102" s="4"/>
      <c r="N3102" s="78"/>
      <c r="O3102" s="44"/>
      <c r="P3102" s="4"/>
      <c r="Q3102" s="4"/>
      <c r="R3102" s="78"/>
    </row>
    <row r="3103" customFormat="false" ht="15" hidden="false" customHeight="false" outlineLevel="0" collapsed="false">
      <c r="J3103" s="4"/>
      <c r="K3103" s="46"/>
      <c r="L3103" s="4"/>
      <c r="M3103" s="4"/>
      <c r="N3103" s="78"/>
      <c r="O3103" s="44"/>
      <c r="P3103" s="4"/>
      <c r="Q3103" s="4"/>
      <c r="R3103" s="78"/>
    </row>
    <row r="3104" customFormat="false" ht="15" hidden="false" customHeight="false" outlineLevel="0" collapsed="false">
      <c r="J3104" s="4"/>
      <c r="K3104" s="46"/>
      <c r="L3104" s="4"/>
      <c r="M3104" s="4"/>
      <c r="N3104" s="78"/>
      <c r="O3104" s="44"/>
      <c r="P3104" s="4"/>
      <c r="Q3104" s="4"/>
      <c r="R3104" s="78"/>
    </row>
    <row r="3105" customFormat="false" ht="15" hidden="false" customHeight="false" outlineLevel="0" collapsed="false">
      <c r="J3105" s="4"/>
      <c r="K3105" s="46"/>
      <c r="L3105" s="4"/>
      <c r="M3105" s="4"/>
      <c r="N3105" s="78"/>
      <c r="O3105" s="44"/>
      <c r="P3105" s="4"/>
      <c r="Q3105" s="4"/>
      <c r="R3105" s="78"/>
    </row>
    <row r="3106" customFormat="false" ht="15" hidden="false" customHeight="false" outlineLevel="0" collapsed="false">
      <c r="J3106" s="4"/>
      <c r="K3106" s="46"/>
      <c r="L3106" s="4"/>
      <c r="M3106" s="4"/>
      <c r="N3106" s="78"/>
      <c r="O3106" s="44"/>
      <c r="P3106" s="4"/>
      <c r="Q3106" s="4"/>
      <c r="R3106" s="78"/>
    </row>
    <row r="3107" customFormat="false" ht="15" hidden="false" customHeight="false" outlineLevel="0" collapsed="false">
      <c r="J3107" s="4"/>
      <c r="K3107" s="46"/>
      <c r="L3107" s="4"/>
      <c r="M3107" s="4"/>
      <c r="N3107" s="78"/>
      <c r="O3107" s="44"/>
      <c r="P3107" s="4"/>
      <c r="Q3107" s="4"/>
      <c r="R3107" s="78"/>
    </row>
    <row r="3108" customFormat="false" ht="15" hidden="false" customHeight="false" outlineLevel="0" collapsed="false">
      <c r="J3108" s="4"/>
      <c r="K3108" s="46"/>
      <c r="L3108" s="4"/>
      <c r="M3108" s="4"/>
      <c r="N3108" s="78"/>
      <c r="O3108" s="44"/>
      <c r="P3108" s="4"/>
      <c r="Q3108" s="4"/>
      <c r="R3108" s="78"/>
    </row>
    <row r="3109" customFormat="false" ht="15" hidden="false" customHeight="false" outlineLevel="0" collapsed="false">
      <c r="J3109" s="4"/>
      <c r="K3109" s="46"/>
      <c r="L3109" s="4"/>
      <c r="M3109" s="4"/>
      <c r="N3109" s="78"/>
      <c r="O3109" s="44"/>
      <c r="P3109" s="4"/>
      <c r="Q3109" s="4"/>
      <c r="R3109" s="78"/>
    </row>
    <row r="3110" customFormat="false" ht="15" hidden="false" customHeight="false" outlineLevel="0" collapsed="false">
      <c r="J3110" s="4"/>
      <c r="K3110" s="46"/>
      <c r="L3110" s="4"/>
      <c r="M3110" s="4"/>
      <c r="N3110" s="78"/>
      <c r="O3110" s="44"/>
      <c r="P3110" s="4"/>
      <c r="Q3110" s="4"/>
      <c r="R3110" s="78"/>
    </row>
    <row r="3111" customFormat="false" ht="15" hidden="false" customHeight="false" outlineLevel="0" collapsed="false">
      <c r="J3111" s="4"/>
      <c r="K3111" s="46"/>
      <c r="L3111" s="4"/>
      <c r="M3111" s="4"/>
      <c r="N3111" s="78"/>
      <c r="O3111" s="44"/>
      <c r="P3111" s="4"/>
      <c r="Q3111" s="4"/>
      <c r="R3111" s="78"/>
    </row>
    <row r="3112" customFormat="false" ht="15" hidden="false" customHeight="false" outlineLevel="0" collapsed="false">
      <c r="J3112" s="4"/>
      <c r="K3112" s="46"/>
      <c r="L3112" s="4"/>
      <c r="M3112" s="4"/>
      <c r="N3112" s="78"/>
      <c r="O3112" s="44"/>
      <c r="P3112" s="4"/>
      <c r="Q3112" s="4"/>
      <c r="R3112" s="78"/>
    </row>
    <row r="3113" customFormat="false" ht="15" hidden="false" customHeight="false" outlineLevel="0" collapsed="false">
      <c r="J3113" s="4"/>
      <c r="K3113" s="46"/>
      <c r="L3113" s="4"/>
      <c r="M3113" s="4"/>
      <c r="N3113" s="78"/>
      <c r="O3113" s="44"/>
      <c r="P3113" s="4"/>
      <c r="Q3113" s="4"/>
      <c r="R3113" s="78"/>
    </row>
    <row r="3114" customFormat="false" ht="15" hidden="false" customHeight="false" outlineLevel="0" collapsed="false">
      <c r="J3114" s="4"/>
      <c r="K3114" s="46"/>
      <c r="L3114" s="4"/>
      <c r="M3114" s="4"/>
      <c r="N3114" s="78"/>
      <c r="O3114" s="44"/>
      <c r="P3114" s="4"/>
      <c r="Q3114" s="4"/>
      <c r="R3114" s="78"/>
    </row>
    <row r="3115" customFormat="false" ht="15" hidden="false" customHeight="false" outlineLevel="0" collapsed="false">
      <c r="J3115" s="4"/>
      <c r="K3115" s="46"/>
      <c r="L3115" s="4"/>
      <c r="M3115" s="4"/>
      <c r="N3115" s="78"/>
      <c r="O3115" s="44"/>
      <c r="P3115" s="4"/>
      <c r="Q3115" s="4"/>
      <c r="R3115" s="78"/>
    </row>
    <row r="3116" customFormat="false" ht="15" hidden="false" customHeight="false" outlineLevel="0" collapsed="false">
      <c r="J3116" s="4"/>
      <c r="K3116" s="46"/>
      <c r="L3116" s="4"/>
      <c r="M3116" s="4"/>
      <c r="N3116" s="78"/>
      <c r="O3116" s="44"/>
      <c r="P3116" s="4"/>
      <c r="Q3116" s="4"/>
      <c r="R3116" s="78"/>
    </row>
    <row r="3117" customFormat="false" ht="15" hidden="false" customHeight="false" outlineLevel="0" collapsed="false">
      <c r="J3117" s="4"/>
      <c r="K3117" s="46"/>
      <c r="L3117" s="4"/>
      <c r="M3117" s="4"/>
      <c r="N3117" s="78"/>
      <c r="O3117" s="44"/>
      <c r="P3117" s="4"/>
      <c r="Q3117" s="4"/>
      <c r="R3117" s="78"/>
    </row>
    <row r="3118" customFormat="false" ht="15" hidden="false" customHeight="false" outlineLevel="0" collapsed="false">
      <c r="J3118" s="4"/>
      <c r="K3118" s="46"/>
      <c r="L3118" s="4"/>
      <c r="M3118" s="4"/>
      <c r="N3118" s="78"/>
      <c r="O3118" s="44"/>
      <c r="P3118" s="4"/>
      <c r="Q3118" s="4"/>
      <c r="R3118" s="78"/>
    </row>
    <row r="3119" customFormat="false" ht="15" hidden="false" customHeight="false" outlineLevel="0" collapsed="false">
      <c r="J3119" s="4"/>
      <c r="K3119" s="46"/>
      <c r="L3119" s="4"/>
      <c r="M3119" s="4"/>
      <c r="N3119" s="78"/>
      <c r="O3119" s="44"/>
      <c r="P3119" s="4"/>
      <c r="Q3119" s="4"/>
      <c r="R3119" s="78"/>
    </row>
    <row r="3120" customFormat="false" ht="15" hidden="false" customHeight="false" outlineLevel="0" collapsed="false">
      <c r="J3120" s="4"/>
      <c r="K3120" s="46"/>
      <c r="L3120" s="4"/>
      <c r="M3120" s="4"/>
      <c r="N3120" s="78"/>
      <c r="O3120" s="44"/>
      <c r="P3120" s="4"/>
      <c r="Q3120" s="4"/>
      <c r="R3120" s="78"/>
    </row>
    <row r="3121" customFormat="false" ht="15" hidden="false" customHeight="false" outlineLevel="0" collapsed="false">
      <c r="J3121" s="4"/>
      <c r="K3121" s="46"/>
      <c r="L3121" s="4"/>
      <c r="M3121" s="4"/>
      <c r="N3121" s="78"/>
      <c r="O3121" s="44"/>
      <c r="P3121" s="4"/>
      <c r="Q3121" s="4"/>
      <c r="R3121" s="78"/>
    </row>
    <row r="3122" customFormat="false" ht="15" hidden="false" customHeight="false" outlineLevel="0" collapsed="false">
      <c r="J3122" s="4"/>
      <c r="K3122" s="46"/>
      <c r="L3122" s="4"/>
      <c r="M3122" s="4"/>
      <c r="N3122" s="78"/>
      <c r="O3122" s="44"/>
      <c r="P3122" s="4"/>
      <c r="Q3122" s="4"/>
      <c r="R3122" s="78"/>
    </row>
    <row r="3123" customFormat="false" ht="15" hidden="false" customHeight="false" outlineLevel="0" collapsed="false">
      <c r="J3123" s="4"/>
      <c r="K3123" s="46"/>
      <c r="L3123" s="4"/>
      <c r="M3123" s="4"/>
      <c r="N3123" s="78"/>
      <c r="O3123" s="44"/>
      <c r="P3123" s="4"/>
      <c r="Q3123" s="4"/>
      <c r="R3123" s="78"/>
    </row>
    <row r="3124" customFormat="false" ht="15" hidden="false" customHeight="false" outlineLevel="0" collapsed="false">
      <c r="J3124" s="4"/>
      <c r="K3124" s="46"/>
      <c r="L3124" s="4"/>
      <c r="M3124" s="4"/>
      <c r="N3124" s="78"/>
      <c r="O3124" s="44"/>
      <c r="P3124" s="4"/>
      <c r="Q3124" s="4"/>
      <c r="R3124" s="78"/>
    </row>
    <row r="3125" customFormat="false" ht="15" hidden="false" customHeight="false" outlineLevel="0" collapsed="false">
      <c r="J3125" s="4"/>
      <c r="K3125" s="46"/>
      <c r="L3125" s="4"/>
      <c r="M3125" s="4"/>
      <c r="N3125" s="78"/>
      <c r="O3125" s="44"/>
      <c r="P3125" s="4"/>
      <c r="Q3125" s="4"/>
      <c r="R3125" s="78"/>
    </row>
    <row r="3126" customFormat="false" ht="15" hidden="false" customHeight="false" outlineLevel="0" collapsed="false">
      <c r="J3126" s="4"/>
      <c r="K3126" s="46"/>
      <c r="L3126" s="4"/>
      <c r="M3126" s="4"/>
      <c r="N3126" s="78"/>
      <c r="O3126" s="44"/>
      <c r="P3126" s="4"/>
      <c r="Q3126" s="4"/>
      <c r="R3126" s="78"/>
    </row>
    <row r="3127" customFormat="false" ht="15" hidden="false" customHeight="false" outlineLevel="0" collapsed="false">
      <c r="J3127" s="4"/>
      <c r="K3127" s="46"/>
      <c r="L3127" s="4"/>
      <c r="M3127" s="4"/>
      <c r="N3127" s="78"/>
      <c r="O3127" s="44"/>
      <c r="P3127" s="4"/>
      <c r="Q3127" s="4"/>
      <c r="R3127" s="78"/>
    </row>
    <row r="3128" customFormat="false" ht="15" hidden="false" customHeight="false" outlineLevel="0" collapsed="false">
      <c r="J3128" s="4"/>
      <c r="K3128" s="46"/>
      <c r="L3128" s="4"/>
      <c r="M3128" s="4"/>
      <c r="N3128" s="78"/>
      <c r="O3128" s="44"/>
      <c r="P3128" s="4"/>
      <c r="Q3128" s="4"/>
      <c r="R3128" s="78"/>
    </row>
    <row r="3129" customFormat="false" ht="15" hidden="false" customHeight="false" outlineLevel="0" collapsed="false">
      <c r="J3129" s="4"/>
      <c r="K3129" s="46"/>
      <c r="L3129" s="4"/>
      <c r="M3129" s="4"/>
      <c r="N3129" s="78"/>
      <c r="O3129" s="44"/>
      <c r="P3129" s="4"/>
      <c r="Q3129" s="4"/>
      <c r="R3129" s="78"/>
    </row>
    <row r="3130" customFormat="false" ht="15" hidden="false" customHeight="false" outlineLevel="0" collapsed="false">
      <c r="J3130" s="4"/>
      <c r="K3130" s="46"/>
      <c r="L3130" s="4"/>
      <c r="M3130" s="4"/>
      <c r="N3130" s="78"/>
      <c r="O3130" s="44"/>
      <c r="P3130" s="4"/>
      <c r="Q3130" s="4"/>
      <c r="R3130" s="78"/>
    </row>
    <row r="3131" customFormat="false" ht="15" hidden="false" customHeight="false" outlineLevel="0" collapsed="false">
      <c r="J3131" s="4"/>
      <c r="K3131" s="46"/>
      <c r="L3131" s="4"/>
      <c r="M3131" s="4"/>
      <c r="N3131" s="78"/>
      <c r="O3131" s="44"/>
      <c r="P3131" s="4"/>
      <c r="Q3131" s="4"/>
      <c r="R3131" s="78"/>
    </row>
    <row r="3132" customFormat="false" ht="15" hidden="false" customHeight="false" outlineLevel="0" collapsed="false">
      <c r="J3132" s="4"/>
      <c r="K3132" s="46"/>
      <c r="L3132" s="4"/>
      <c r="M3132" s="4"/>
      <c r="N3132" s="78"/>
      <c r="O3132" s="44"/>
      <c r="P3132" s="4"/>
      <c r="Q3132" s="4"/>
      <c r="R3132" s="78"/>
    </row>
    <row r="3133" customFormat="false" ht="15" hidden="false" customHeight="false" outlineLevel="0" collapsed="false">
      <c r="J3133" s="4"/>
      <c r="K3133" s="46"/>
      <c r="L3133" s="4"/>
      <c r="M3133" s="4"/>
      <c r="N3133" s="78"/>
      <c r="O3133" s="44"/>
      <c r="P3133" s="4"/>
      <c r="Q3133" s="4"/>
      <c r="R3133" s="78"/>
    </row>
    <row r="3134" customFormat="false" ht="15" hidden="false" customHeight="false" outlineLevel="0" collapsed="false">
      <c r="J3134" s="4"/>
      <c r="K3134" s="46"/>
      <c r="L3134" s="4"/>
      <c r="M3134" s="4"/>
      <c r="N3134" s="78"/>
      <c r="O3134" s="44"/>
      <c r="P3134" s="4"/>
      <c r="Q3134" s="4"/>
      <c r="R3134" s="78"/>
    </row>
    <row r="3135" customFormat="false" ht="15" hidden="false" customHeight="false" outlineLevel="0" collapsed="false">
      <c r="J3135" s="4"/>
      <c r="K3135" s="46"/>
      <c r="L3135" s="4"/>
      <c r="M3135" s="4"/>
      <c r="N3135" s="78"/>
      <c r="O3135" s="44"/>
      <c r="P3135" s="4"/>
      <c r="Q3135" s="4"/>
      <c r="R3135" s="78"/>
    </row>
    <row r="3136" customFormat="false" ht="15" hidden="false" customHeight="false" outlineLevel="0" collapsed="false">
      <c r="J3136" s="4"/>
      <c r="K3136" s="46"/>
      <c r="L3136" s="4"/>
      <c r="M3136" s="4"/>
      <c r="N3136" s="78"/>
      <c r="O3136" s="44"/>
      <c r="P3136" s="4"/>
      <c r="Q3136" s="4"/>
      <c r="R3136" s="78"/>
    </row>
    <row r="3137" customFormat="false" ht="15" hidden="false" customHeight="false" outlineLevel="0" collapsed="false">
      <c r="J3137" s="4"/>
      <c r="K3137" s="46"/>
      <c r="L3137" s="4"/>
      <c r="M3137" s="4"/>
      <c r="N3137" s="78"/>
      <c r="O3137" s="44"/>
      <c r="P3137" s="4"/>
      <c r="Q3137" s="4"/>
      <c r="R3137" s="78"/>
    </row>
    <row r="3138" customFormat="false" ht="15" hidden="false" customHeight="false" outlineLevel="0" collapsed="false">
      <c r="J3138" s="4"/>
      <c r="K3138" s="46"/>
      <c r="L3138" s="4"/>
      <c r="M3138" s="4"/>
      <c r="N3138" s="78"/>
      <c r="O3138" s="44"/>
      <c r="P3138" s="4"/>
      <c r="Q3138" s="4"/>
      <c r="R3138" s="78"/>
    </row>
    <row r="3139" customFormat="false" ht="15" hidden="false" customHeight="false" outlineLevel="0" collapsed="false">
      <c r="J3139" s="4"/>
      <c r="K3139" s="46"/>
      <c r="L3139" s="4"/>
      <c r="M3139" s="4"/>
      <c r="N3139" s="78"/>
      <c r="O3139" s="44"/>
      <c r="P3139" s="4"/>
      <c r="Q3139" s="4"/>
      <c r="R3139" s="78"/>
    </row>
    <row r="3140" customFormat="false" ht="15" hidden="false" customHeight="false" outlineLevel="0" collapsed="false">
      <c r="J3140" s="4"/>
      <c r="K3140" s="46"/>
      <c r="L3140" s="4"/>
      <c r="M3140" s="4"/>
      <c r="N3140" s="78"/>
      <c r="O3140" s="44"/>
      <c r="P3140" s="4"/>
      <c r="Q3140" s="4"/>
      <c r="R3140" s="78"/>
    </row>
    <row r="3141" customFormat="false" ht="15" hidden="false" customHeight="false" outlineLevel="0" collapsed="false">
      <c r="J3141" s="4"/>
      <c r="K3141" s="46"/>
      <c r="L3141" s="4"/>
      <c r="M3141" s="4"/>
      <c r="N3141" s="78"/>
      <c r="O3141" s="44"/>
      <c r="P3141" s="4"/>
      <c r="Q3141" s="4"/>
      <c r="R3141" s="78"/>
    </row>
    <row r="3142" customFormat="false" ht="15" hidden="false" customHeight="false" outlineLevel="0" collapsed="false">
      <c r="J3142" s="4"/>
      <c r="K3142" s="46"/>
      <c r="L3142" s="4"/>
      <c r="M3142" s="4"/>
      <c r="N3142" s="78"/>
      <c r="O3142" s="44"/>
      <c r="P3142" s="4"/>
      <c r="Q3142" s="4"/>
      <c r="R3142" s="78"/>
    </row>
    <row r="3143" customFormat="false" ht="15" hidden="false" customHeight="false" outlineLevel="0" collapsed="false">
      <c r="J3143" s="4"/>
      <c r="K3143" s="46"/>
      <c r="L3143" s="4"/>
      <c r="M3143" s="4"/>
      <c r="N3143" s="78"/>
      <c r="O3143" s="44"/>
      <c r="P3143" s="4"/>
      <c r="Q3143" s="4"/>
      <c r="R3143" s="78"/>
    </row>
    <row r="3144" customFormat="false" ht="15" hidden="false" customHeight="false" outlineLevel="0" collapsed="false">
      <c r="J3144" s="4"/>
      <c r="K3144" s="46"/>
      <c r="L3144" s="4"/>
      <c r="M3144" s="4"/>
      <c r="N3144" s="78"/>
      <c r="O3144" s="44"/>
      <c r="P3144" s="4"/>
      <c r="Q3144" s="4"/>
      <c r="R3144" s="78"/>
    </row>
    <row r="3145" customFormat="false" ht="15" hidden="false" customHeight="false" outlineLevel="0" collapsed="false">
      <c r="J3145" s="4"/>
      <c r="K3145" s="46"/>
      <c r="L3145" s="4"/>
      <c r="M3145" s="4"/>
      <c r="N3145" s="78"/>
      <c r="O3145" s="44"/>
      <c r="P3145" s="4"/>
      <c r="Q3145" s="4"/>
      <c r="R3145" s="78"/>
    </row>
    <row r="3146" customFormat="false" ht="15" hidden="false" customHeight="false" outlineLevel="0" collapsed="false">
      <c r="J3146" s="4"/>
      <c r="K3146" s="46"/>
      <c r="L3146" s="4"/>
      <c r="M3146" s="4"/>
      <c r="N3146" s="78"/>
      <c r="O3146" s="44"/>
      <c r="P3146" s="4"/>
      <c r="Q3146" s="4"/>
      <c r="R3146" s="78"/>
    </row>
    <row r="3147" customFormat="false" ht="15" hidden="false" customHeight="false" outlineLevel="0" collapsed="false">
      <c r="J3147" s="4"/>
      <c r="K3147" s="46"/>
      <c r="L3147" s="4"/>
      <c r="M3147" s="4"/>
      <c r="N3147" s="78"/>
      <c r="O3147" s="44"/>
      <c r="P3147" s="4"/>
      <c r="Q3147" s="4"/>
      <c r="R3147" s="78"/>
    </row>
    <row r="3148" customFormat="false" ht="15" hidden="false" customHeight="false" outlineLevel="0" collapsed="false">
      <c r="J3148" s="4"/>
      <c r="K3148" s="46"/>
      <c r="L3148" s="4"/>
      <c r="M3148" s="4"/>
      <c r="N3148" s="78"/>
      <c r="O3148" s="44"/>
      <c r="P3148" s="4"/>
      <c r="Q3148" s="4"/>
      <c r="R3148" s="78"/>
    </row>
    <row r="3149" customFormat="false" ht="15" hidden="false" customHeight="false" outlineLevel="0" collapsed="false">
      <c r="J3149" s="4"/>
      <c r="K3149" s="46"/>
      <c r="L3149" s="4"/>
      <c r="M3149" s="4"/>
      <c r="N3149" s="78"/>
      <c r="O3149" s="44"/>
      <c r="P3149" s="4"/>
      <c r="Q3149" s="4"/>
      <c r="R3149" s="78"/>
    </row>
    <row r="3150" customFormat="false" ht="15" hidden="false" customHeight="false" outlineLevel="0" collapsed="false">
      <c r="J3150" s="4"/>
      <c r="K3150" s="46"/>
      <c r="L3150" s="4"/>
      <c r="M3150" s="4"/>
      <c r="N3150" s="78"/>
      <c r="O3150" s="44"/>
      <c r="P3150" s="4"/>
      <c r="Q3150" s="4"/>
      <c r="R3150" s="78"/>
    </row>
    <row r="3151" customFormat="false" ht="15" hidden="false" customHeight="false" outlineLevel="0" collapsed="false">
      <c r="J3151" s="4"/>
      <c r="K3151" s="46"/>
      <c r="L3151" s="4"/>
      <c r="M3151" s="4"/>
      <c r="N3151" s="78"/>
      <c r="O3151" s="44"/>
      <c r="P3151" s="4"/>
      <c r="Q3151" s="4"/>
      <c r="R3151" s="78"/>
    </row>
    <row r="3152" customFormat="false" ht="15" hidden="false" customHeight="false" outlineLevel="0" collapsed="false">
      <c r="J3152" s="4"/>
      <c r="K3152" s="46"/>
      <c r="L3152" s="4"/>
      <c r="M3152" s="4"/>
      <c r="N3152" s="78"/>
      <c r="O3152" s="44"/>
      <c r="P3152" s="4"/>
      <c r="Q3152" s="4"/>
      <c r="R3152" s="78"/>
    </row>
    <row r="3153" customFormat="false" ht="15" hidden="false" customHeight="false" outlineLevel="0" collapsed="false">
      <c r="J3153" s="4"/>
      <c r="K3153" s="46"/>
      <c r="L3153" s="4"/>
      <c r="M3153" s="4"/>
      <c r="N3153" s="78"/>
      <c r="O3153" s="44"/>
      <c r="P3153" s="4"/>
      <c r="Q3153" s="4"/>
      <c r="R3153" s="78"/>
    </row>
    <row r="3154" customFormat="false" ht="15" hidden="false" customHeight="false" outlineLevel="0" collapsed="false">
      <c r="J3154" s="4"/>
      <c r="K3154" s="46"/>
      <c r="L3154" s="4"/>
      <c r="M3154" s="4"/>
      <c r="N3154" s="78"/>
      <c r="O3154" s="44"/>
      <c r="P3154" s="4"/>
      <c r="Q3154" s="4"/>
      <c r="R3154" s="78"/>
    </row>
    <row r="3155" customFormat="false" ht="15" hidden="false" customHeight="false" outlineLevel="0" collapsed="false">
      <c r="J3155" s="4"/>
      <c r="K3155" s="46"/>
      <c r="L3155" s="4"/>
      <c r="M3155" s="4"/>
      <c r="N3155" s="78"/>
      <c r="O3155" s="44"/>
      <c r="P3155" s="4"/>
      <c r="Q3155" s="4"/>
      <c r="R3155" s="78"/>
    </row>
    <row r="3156" customFormat="false" ht="15" hidden="false" customHeight="false" outlineLevel="0" collapsed="false">
      <c r="J3156" s="4"/>
      <c r="K3156" s="46"/>
      <c r="L3156" s="4"/>
      <c r="M3156" s="4"/>
      <c r="N3156" s="78"/>
      <c r="O3156" s="44"/>
      <c r="P3156" s="4"/>
      <c r="Q3156" s="4"/>
      <c r="R3156" s="78"/>
    </row>
    <row r="3157" customFormat="false" ht="15" hidden="false" customHeight="false" outlineLevel="0" collapsed="false">
      <c r="J3157" s="4"/>
      <c r="K3157" s="46"/>
      <c r="L3157" s="4"/>
      <c r="M3157" s="4"/>
      <c r="N3157" s="78"/>
      <c r="O3157" s="44"/>
      <c r="P3157" s="4"/>
      <c r="Q3157" s="4"/>
      <c r="R3157" s="78"/>
    </row>
    <row r="3158" customFormat="false" ht="15" hidden="false" customHeight="false" outlineLevel="0" collapsed="false">
      <c r="J3158" s="4"/>
      <c r="K3158" s="46"/>
      <c r="L3158" s="4"/>
      <c r="M3158" s="4"/>
      <c r="N3158" s="78"/>
      <c r="O3158" s="44"/>
      <c r="P3158" s="4"/>
      <c r="Q3158" s="4"/>
      <c r="R3158" s="78"/>
    </row>
    <row r="3159" customFormat="false" ht="15" hidden="false" customHeight="false" outlineLevel="0" collapsed="false">
      <c r="J3159" s="4"/>
      <c r="K3159" s="46"/>
      <c r="L3159" s="4"/>
      <c r="M3159" s="4"/>
      <c r="N3159" s="78"/>
      <c r="O3159" s="44"/>
      <c r="P3159" s="4"/>
      <c r="Q3159" s="4"/>
      <c r="R3159" s="78"/>
    </row>
    <row r="3160" customFormat="false" ht="15" hidden="false" customHeight="false" outlineLevel="0" collapsed="false">
      <c r="J3160" s="4"/>
      <c r="K3160" s="46"/>
      <c r="L3160" s="4"/>
      <c r="M3160" s="4"/>
      <c r="N3160" s="78"/>
      <c r="O3160" s="44"/>
      <c r="P3160" s="4"/>
      <c r="Q3160" s="4"/>
      <c r="R3160" s="78"/>
    </row>
    <row r="3161" customFormat="false" ht="15" hidden="false" customHeight="false" outlineLevel="0" collapsed="false">
      <c r="J3161" s="4"/>
      <c r="K3161" s="46"/>
      <c r="L3161" s="4"/>
      <c r="M3161" s="4"/>
      <c r="N3161" s="78"/>
      <c r="O3161" s="44"/>
      <c r="P3161" s="4"/>
      <c r="Q3161" s="4"/>
      <c r="R3161" s="78"/>
    </row>
    <row r="3162" customFormat="false" ht="15" hidden="false" customHeight="false" outlineLevel="0" collapsed="false">
      <c r="J3162" s="4"/>
      <c r="K3162" s="46"/>
      <c r="L3162" s="4"/>
      <c r="M3162" s="4"/>
      <c r="N3162" s="78"/>
      <c r="O3162" s="44"/>
      <c r="P3162" s="4"/>
      <c r="Q3162" s="4"/>
      <c r="R3162" s="78"/>
    </row>
    <row r="3163" customFormat="false" ht="15" hidden="false" customHeight="false" outlineLevel="0" collapsed="false">
      <c r="J3163" s="4"/>
      <c r="K3163" s="46"/>
      <c r="L3163" s="4"/>
      <c r="M3163" s="4"/>
      <c r="N3163" s="78"/>
      <c r="O3163" s="44"/>
      <c r="P3163" s="4"/>
      <c r="Q3163" s="4"/>
      <c r="R3163" s="78"/>
    </row>
    <row r="3164" customFormat="false" ht="15" hidden="false" customHeight="false" outlineLevel="0" collapsed="false">
      <c r="J3164" s="4"/>
      <c r="K3164" s="46"/>
      <c r="L3164" s="4"/>
      <c r="M3164" s="4"/>
      <c r="N3164" s="78"/>
      <c r="O3164" s="44"/>
      <c r="P3164" s="4"/>
      <c r="Q3164" s="4"/>
      <c r="R3164" s="78"/>
    </row>
    <row r="3165" customFormat="false" ht="15" hidden="false" customHeight="false" outlineLevel="0" collapsed="false">
      <c r="J3165" s="4"/>
      <c r="K3165" s="46"/>
      <c r="L3165" s="4"/>
      <c r="M3165" s="4"/>
      <c r="N3165" s="78"/>
      <c r="O3165" s="44"/>
      <c r="P3165" s="4"/>
      <c r="Q3165" s="4"/>
      <c r="R3165" s="78"/>
    </row>
    <row r="3166" customFormat="false" ht="15" hidden="false" customHeight="false" outlineLevel="0" collapsed="false">
      <c r="J3166" s="4"/>
      <c r="K3166" s="46"/>
      <c r="L3166" s="4"/>
      <c r="M3166" s="4"/>
      <c r="N3166" s="78"/>
      <c r="O3166" s="44"/>
      <c r="P3166" s="4"/>
      <c r="Q3166" s="4"/>
      <c r="R3166" s="78"/>
    </row>
    <row r="3167" customFormat="false" ht="15" hidden="false" customHeight="false" outlineLevel="0" collapsed="false">
      <c r="J3167" s="4"/>
      <c r="K3167" s="46"/>
      <c r="L3167" s="4"/>
      <c r="M3167" s="4"/>
      <c r="N3167" s="78"/>
      <c r="O3167" s="44"/>
      <c r="P3167" s="4"/>
      <c r="Q3167" s="4"/>
      <c r="R3167" s="78"/>
    </row>
    <row r="3168" customFormat="false" ht="15" hidden="false" customHeight="false" outlineLevel="0" collapsed="false">
      <c r="J3168" s="4"/>
      <c r="K3168" s="46"/>
      <c r="L3168" s="4"/>
      <c r="M3168" s="4"/>
      <c r="N3168" s="78"/>
      <c r="O3168" s="44"/>
      <c r="P3168" s="4"/>
      <c r="Q3168" s="4"/>
      <c r="R3168" s="78"/>
    </row>
    <row r="3169" customFormat="false" ht="15" hidden="false" customHeight="false" outlineLevel="0" collapsed="false">
      <c r="J3169" s="4"/>
      <c r="K3169" s="46"/>
      <c r="L3169" s="4"/>
      <c r="M3169" s="4"/>
      <c r="N3169" s="78"/>
      <c r="O3169" s="44"/>
      <c r="P3169" s="4"/>
      <c r="Q3169" s="4"/>
      <c r="R3169" s="78"/>
    </row>
    <row r="3170" customFormat="false" ht="15" hidden="false" customHeight="false" outlineLevel="0" collapsed="false">
      <c r="J3170" s="4"/>
      <c r="K3170" s="46"/>
      <c r="L3170" s="4"/>
      <c r="M3170" s="4"/>
      <c r="N3170" s="78"/>
      <c r="O3170" s="44"/>
      <c r="P3170" s="4"/>
      <c r="Q3170" s="4"/>
      <c r="R3170" s="78"/>
    </row>
    <row r="3171" customFormat="false" ht="15" hidden="false" customHeight="false" outlineLevel="0" collapsed="false">
      <c r="J3171" s="4"/>
      <c r="K3171" s="46"/>
      <c r="L3171" s="4"/>
      <c r="M3171" s="4"/>
      <c r="N3171" s="78"/>
      <c r="O3171" s="44"/>
      <c r="P3171" s="4"/>
      <c r="Q3171" s="4"/>
      <c r="R3171" s="78"/>
    </row>
    <row r="3172" customFormat="false" ht="15" hidden="false" customHeight="false" outlineLevel="0" collapsed="false">
      <c r="J3172" s="4"/>
      <c r="K3172" s="46"/>
      <c r="L3172" s="4"/>
      <c r="M3172" s="4"/>
      <c r="N3172" s="78"/>
      <c r="O3172" s="44"/>
      <c r="P3172" s="4"/>
      <c r="Q3172" s="4"/>
      <c r="R3172" s="78"/>
    </row>
    <row r="3173" customFormat="false" ht="15" hidden="false" customHeight="false" outlineLevel="0" collapsed="false">
      <c r="J3173" s="4"/>
      <c r="K3173" s="46"/>
      <c r="L3173" s="4"/>
      <c r="M3173" s="4"/>
      <c r="N3173" s="78"/>
      <c r="O3173" s="44"/>
      <c r="P3173" s="4"/>
      <c r="Q3173" s="4"/>
      <c r="R3173" s="78"/>
    </row>
    <row r="3174" customFormat="false" ht="15" hidden="false" customHeight="false" outlineLevel="0" collapsed="false">
      <c r="J3174" s="4"/>
      <c r="K3174" s="46"/>
      <c r="L3174" s="4"/>
      <c r="M3174" s="4"/>
      <c r="N3174" s="78"/>
      <c r="O3174" s="44"/>
      <c r="P3174" s="4"/>
      <c r="Q3174" s="4"/>
      <c r="R3174" s="78"/>
    </row>
    <row r="3175" customFormat="false" ht="15" hidden="false" customHeight="false" outlineLevel="0" collapsed="false">
      <c r="J3175" s="4"/>
      <c r="K3175" s="46"/>
      <c r="L3175" s="4"/>
      <c r="M3175" s="4"/>
      <c r="N3175" s="78"/>
      <c r="O3175" s="44"/>
      <c r="P3175" s="4"/>
      <c r="Q3175" s="4"/>
      <c r="R3175" s="78"/>
    </row>
    <row r="3176" customFormat="false" ht="15" hidden="false" customHeight="false" outlineLevel="0" collapsed="false">
      <c r="J3176" s="4"/>
      <c r="K3176" s="46"/>
      <c r="L3176" s="4"/>
      <c r="M3176" s="4"/>
      <c r="N3176" s="78"/>
      <c r="O3176" s="44"/>
      <c r="P3176" s="4"/>
      <c r="Q3176" s="4"/>
      <c r="R3176" s="78"/>
    </row>
    <row r="3177" customFormat="false" ht="15" hidden="false" customHeight="false" outlineLevel="0" collapsed="false">
      <c r="J3177" s="4"/>
      <c r="K3177" s="46"/>
      <c r="L3177" s="4"/>
      <c r="M3177" s="4"/>
      <c r="N3177" s="78"/>
      <c r="O3177" s="44"/>
      <c r="P3177" s="4"/>
      <c r="Q3177" s="4"/>
      <c r="R3177" s="78"/>
    </row>
    <row r="3178" customFormat="false" ht="15" hidden="false" customHeight="false" outlineLevel="0" collapsed="false">
      <c r="J3178" s="4"/>
      <c r="K3178" s="46"/>
      <c r="L3178" s="4"/>
      <c r="M3178" s="4"/>
      <c r="N3178" s="78"/>
      <c r="O3178" s="44"/>
      <c r="P3178" s="4"/>
      <c r="Q3178" s="4"/>
      <c r="R3178" s="78"/>
    </row>
    <row r="3179" customFormat="false" ht="15" hidden="false" customHeight="false" outlineLevel="0" collapsed="false">
      <c r="J3179" s="4"/>
      <c r="K3179" s="46"/>
      <c r="L3179" s="4"/>
      <c r="M3179" s="4"/>
      <c r="N3179" s="78"/>
      <c r="O3179" s="44"/>
      <c r="P3179" s="4"/>
      <c r="Q3179" s="4"/>
      <c r="R3179" s="78"/>
    </row>
    <row r="3180" customFormat="false" ht="15" hidden="false" customHeight="false" outlineLevel="0" collapsed="false">
      <c r="J3180" s="4"/>
      <c r="K3180" s="46"/>
      <c r="L3180" s="4"/>
      <c r="M3180" s="4"/>
      <c r="N3180" s="78"/>
      <c r="O3180" s="44"/>
      <c r="P3180" s="4"/>
      <c r="Q3180" s="4"/>
      <c r="R3180" s="78"/>
    </row>
    <row r="3181" customFormat="false" ht="15" hidden="false" customHeight="false" outlineLevel="0" collapsed="false">
      <c r="J3181" s="4"/>
      <c r="K3181" s="46"/>
      <c r="L3181" s="4"/>
      <c r="M3181" s="4"/>
      <c r="N3181" s="78"/>
      <c r="O3181" s="44"/>
      <c r="P3181" s="4"/>
      <c r="Q3181" s="4"/>
      <c r="R3181" s="78"/>
    </row>
    <row r="3182" customFormat="false" ht="15" hidden="false" customHeight="false" outlineLevel="0" collapsed="false">
      <c r="J3182" s="4"/>
      <c r="K3182" s="46"/>
      <c r="L3182" s="4"/>
      <c r="M3182" s="4"/>
      <c r="N3182" s="78"/>
      <c r="O3182" s="44"/>
      <c r="P3182" s="4"/>
      <c r="Q3182" s="4"/>
      <c r="R3182" s="78"/>
    </row>
    <row r="3183" customFormat="false" ht="15" hidden="false" customHeight="false" outlineLevel="0" collapsed="false">
      <c r="J3183" s="4"/>
      <c r="K3183" s="46"/>
      <c r="L3183" s="4"/>
      <c r="M3183" s="4"/>
      <c r="N3183" s="78"/>
      <c r="O3183" s="44"/>
      <c r="P3183" s="4"/>
      <c r="Q3183" s="4"/>
      <c r="R3183" s="78"/>
    </row>
    <row r="3184" customFormat="false" ht="15" hidden="false" customHeight="false" outlineLevel="0" collapsed="false">
      <c r="J3184" s="4"/>
      <c r="K3184" s="46"/>
      <c r="O3184" s="44"/>
    </row>
    <row r="3185" customFormat="false" ht="15" hidden="false" customHeight="false" outlineLevel="0" collapsed="false">
      <c r="J3185" s="4"/>
      <c r="K3185" s="46"/>
      <c r="O3185" s="44"/>
    </row>
    <row r="3186" customFormat="false" ht="15" hidden="false" customHeight="false" outlineLevel="0" collapsed="false">
      <c r="J3186" s="4"/>
      <c r="K3186" s="46"/>
      <c r="O3186" s="44"/>
    </row>
    <row r="3187" customFormat="false" ht="15" hidden="false" customHeight="false" outlineLevel="0" collapsed="false">
      <c r="J3187" s="4"/>
      <c r="K3187" s="46"/>
      <c r="O3187" s="44"/>
    </row>
    <row r="3188" customFormat="false" ht="15" hidden="false" customHeight="false" outlineLevel="0" collapsed="false">
      <c r="J3188" s="4"/>
      <c r="K3188" s="46"/>
      <c r="O3188" s="44"/>
    </row>
    <row r="3189" customFormat="false" ht="15" hidden="false" customHeight="false" outlineLevel="0" collapsed="false">
      <c r="J3189" s="4"/>
      <c r="K3189" s="46"/>
      <c r="O3189" s="44"/>
    </row>
    <row r="3190" customFormat="false" ht="15" hidden="false" customHeight="false" outlineLevel="0" collapsed="false">
      <c r="J3190" s="4"/>
      <c r="K3190" s="46"/>
      <c r="O3190" s="44"/>
    </row>
    <row r="3191" customFormat="false" ht="15" hidden="false" customHeight="false" outlineLevel="0" collapsed="false">
      <c r="J3191" s="4"/>
      <c r="K3191" s="46"/>
      <c r="O3191" s="44"/>
    </row>
    <row r="3192" customFormat="false" ht="15" hidden="false" customHeight="false" outlineLevel="0" collapsed="false">
      <c r="J3192" s="4"/>
      <c r="K3192" s="46"/>
      <c r="O3192" s="44"/>
    </row>
    <row r="3193" customFormat="false" ht="15" hidden="false" customHeight="false" outlineLevel="0" collapsed="false">
      <c r="J3193" s="4"/>
      <c r="K3193" s="46"/>
      <c r="O3193" s="44"/>
    </row>
    <row r="3194" customFormat="false" ht="15" hidden="false" customHeight="false" outlineLevel="0" collapsed="false">
      <c r="J3194" s="4"/>
      <c r="K3194" s="46"/>
      <c r="O3194" s="44"/>
    </row>
    <row r="3195" customFormat="false" ht="15" hidden="false" customHeight="false" outlineLevel="0" collapsed="false">
      <c r="J3195" s="4"/>
      <c r="K3195" s="46"/>
      <c r="O3195" s="44"/>
    </row>
    <row r="3196" customFormat="false" ht="15" hidden="false" customHeight="false" outlineLevel="0" collapsed="false">
      <c r="J3196" s="4"/>
      <c r="K3196" s="46"/>
      <c r="O3196" s="44"/>
    </row>
    <row r="3197" customFormat="false" ht="15" hidden="false" customHeight="false" outlineLevel="0" collapsed="false">
      <c r="J3197" s="4"/>
      <c r="K3197" s="46"/>
      <c r="O3197" s="44"/>
    </row>
    <row r="3198" customFormat="false" ht="15" hidden="false" customHeight="false" outlineLevel="0" collapsed="false">
      <c r="J3198" s="4"/>
      <c r="K3198" s="46"/>
      <c r="O3198" s="44"/>
    </row>
    <row r="3199" customFormat="false" ht="15" hidden="false" customHeight="false" outlineLevel="0" collapsed="false">
      <c r="J3199" s="4"/>
      <c r="K3199" s="46"/>
      <c r="O3199" s="44"/>
    </row>
    <row r="3200" customFormat="false" ht="15" hidden="false" customHeight="false" outlineLevel="0" collapsed="false">
      <c r="J3200" s="4"/>
      <c r="K3200" s="46"/>
      <c r="O3200" s="44"/>
    </row>
    <row r="3201" customFormat="false" ht="15" hidden="false" customHeight="false" outlineLevel="0" collapsed="false">
      <c r="J3201" s="4"/>
      <c r="K3201" s="46"/>
      <c r="O3201" s="44"/>
    </row>
    <row r="3202" customFormat="false" ht="15" hidden="false" customHeight="false" outlineLevel="0" collapsed="false">
      <c r="J3202" s="4"/>
      <c r="K3202" s="46"/>
      <c r="O3202" s="44"/>
    </row>
    <row r="3203" customFormat="false" ht="15" hidden="false" customHeight="false" outlineLevel="0" collapsed="false">
      <c r="J3203" s="4"/>
      <c r="K3203" s="46"/>
      <c r="O3203" s="44"/>
    </row>
    <row r="3204" customFormat="false" ht="15" hidden="false" customHeight="false" outlineLevel="0" collapsed="false">
      <c r="J3204" s="4"/>
      <c r="K3204" s="46"/>
      <c r="O3204" s="44"/>
    </row>
    <row r="3205" customFormat="false" ht="15" hidden="false" customHeight="false" outlineLevel="0" collapsed="false">
      <c r="J3205" s="4"/>
      <c r="K3205" s="46"/>
      <c r="O3205" s="44"/>
    </row>
    <row r="3206" customFormat="false" ht="15" hidden="false" customHeight="false" outlineLevel="0" collapsed="false">
      <c r="J3206" s="4"/>
      <c r="K3206" s="46"/>
      <c r="O3206" s="44"/>
    </row>
    <row r="3207" customFormat="false" ht="15" hidden="false" customHeight="false" outlineLevel="0" collapsed="false">
      <c r="J3207" s="4"/>
      <c r="K3207" s="46"/>
      <c r="O3207" s="44"/>
    </row>
    <row r="3208" customFormat="false" ht="15" hidden="false" customHeight="false" outlineLevel="0" collapsed="false">
      <c r="J3208" s="4"/>
      <c r="K3208" s="46"/>
      <c r="O3208" s="44"/>
    </row>
    <row r="3209" customFormat="false" ht="15" hidden="false" customHeight="false" outlineLevel="0" collapsed="false">
      <c r="J3209" s="4"/>
      <c r="K3209" s="46"/>
      <c r="O3209" s="44"/>
    </row>
    <row r="3210" customFormat="false" ht="15" hidden="false" customHeight="false" outlineLevel="0" collapsed="false">
      <c r="J3210" s="4"/>
      <c r="K3210" s="46"/>
      <c r="O3210" s="44"/>
    </row>
    <row r="3211" customFormat="false" ht="15" hidden="false" customHeight="false" outlineLevel="0" collapsed="false">
      <c r="J3211" s="4"/>
      <c r="K3211" s="46"/>
      <c r="O3211" s="44"/>
    </row>
    <row r="3212" customFormat="false" ht="15" hidden="false" customHeight="false" outlineLevel="0" collapsed="false">
      <c r="J3212" s="4"/>
      <c r="K3212" s="46"/>
      <c r="O3212" s="44"/>
    </row>
    <row r="3213" customFormat="false" ht="15" hidden="false" customHeight="false" outlineLevel="0" collapsed="false">
      <c r="J3213" s="4"/>
      <c r="K3213" s="46"/>
      <c r="O3213" s="44"/>
    </row>
    <row r="3214" customFormat="false" ht="15" hidden="false" customHeight="false" outlineLevel="0" collapsed="false">
      <c r="J3214" s="4"/>
      <c r="K3214" s="46"/>
      <c r="O3214" s="44"/>
    </row>
    <row r="3215" customFormat="false" ht="15" hidden="false" customHeight="false" outlineLevel="0" collapsed="false">
      <c r="J3215" s="4"/>
      <c r="K3215" s="46"/>
      <c r="O3215" s="44"/>
    </row>
    <row r="3216" customFormat="false" ht="15" hidden="false" customHeight="false" outlineLevel="0" collapsed="false">
      <c r="J3216" s="4"/>
      <c r="K3216" s="46"/>
      <c r="O3216" s="44"/>
    </row>
    <row r="3217" customFormat="false" ht="15" hidden="false" customHeight="false" outlineLevel="0" collapsed="false">
      <c r="J3217" s="4"/>
      <c r="K3217" s="46"/>
      <c r="O3217" s="44"/>
    </row>
    <row r="3218" customFormat="false" ht="15" hidden="false" customHeight="false" outlineLevel="0" collapsed="false">
      <c r="J3218" s="4"/>
      <c r="K3218" s="46"/>
      <c r="O3218" s="44"/>
    </row>
    <row r="3219" customFormat="false" ht="15" hidden="false" customHeight="false" outlineLevel="0" collapsed="false">
      <c r="J3219" s="4"/>
      <c r="K3219" s="46"/>
    </row>
    <row r="3220" customFormat="false" ht="15" hidden="false" customHeight="false" outlineLevel="0" collapsed="false">
      <c r="J3220" s="4"/>
      <c r="K3220" s="46"/>
    </row>
    <row r="3221" customFormat="false" ht="15" hidden="false" customHeight="false" outlineLevel="0" collapsed="false">
      <c r="J3221" s="4"/>
      <c r="K3221" s="46"/>
    </row>
    <row r="3222" customFormat="false" ht="15" hidden="false" customHeight="false" outlineLevel="0" collapsed="false">
      <c r="J3222" s="4"/>
      <c r="K3222" s="46"/>
    </row>
    <row r="3223" customFormat="false" ht="15" hidden="false" customHeight="false" outlineLevel="0" collapsed="false">
      <c r="J3223" s="4"/>
      <c r="K3223" s="46"/>
    </row>
    <row r="3224" customFormat="false" ht="15" hidden="false" customHeight="false" outlineLevel="0" collapsed="false">
      <c r="J3224" s="4"/>
      <c r="K3224" s="46"/>
    </row>
    <row r="3225" customFormat="false" ht="15" hidden="false" customHeight="false" outlineLevel="0" collapsed="false">
      <c r="J3225" s="4"/>
      <c r="K3225" s="46"/>
    </row>
    <row r="3226" customFormat="false" ht="15" hidden="false" customHeight="false" outlineLevel="0" collapsed="false">
      <c r="J3226" s="4"/>
      <c r="K3226" s="46"/>
    </row>
    <row r="3227" customFormat="false" ht="15" hidden="false" customHeight="false" outlineLevel="0" collapsed="false">
      <c r="J3227" s="4"/>
      <c r="K3227" s="46"/>
    </row>
    <row r="3228" customFormat="false" ht="15" hidden="false" customHeight="false" outlineLevel="0" collapsed="false">
      <c r="J3228" s="4"/>
      <c r="K3228" s="46"/>
    </row>
    <row r="3229" customFormat="false" ht="15" hidden="false" customHeight="false" outlineLevel="0" collapsed="false">
      <c r="J3229" s="4"/>
      <c r="K3229" s="46"/>
    </row>
    <row r="3230" customFormat="false" ht="15" hidden="false" customHeight="false" outlineLevel="0" collapsed="false">
      <c r="J3230" s="4"/>
      <c r="K3230" s="46"/>
    </row>
    <row r="3231" customFormat="false" ht="15" hidden="false" customHeight="false" outlineLevel="0" collapsed="false">
      <c r="J3231" s="4"/>
      <c r="K3231" s="46"/>
    </row>
    <row r="3232" customFormat="false" ht="15" hidden="false" customHeight="false" outlineLevel="0" collapsed="false">
      <c r="J3232" s="4"/>
      <c r="K3232" s="46"/>
    </row>
    <row r="3233" customFormat="false" ht="15" hidden="false" customHeight="false" outlineLevel="0" collapsed="false">
      <c r="J3233" s="4"/>
      <c r="K3233" s="46"/>
    </row>
    <row r="3234" customFormat="false" ht="15" hidden="false" customHeight="false" outlineLevel="0" collapsed="false">
      <c r="J3234" s="4"/>
      <c r="K3234" s="46"/>
    </row>
    <row r="3235" customFormat="false" ht="15" hidden="false" customHeight="false" outlineLevel="0" collapsed="false">
      <c r="J3235" s="4"/>
      <c r="K3235" s="46"/>
    </row>
    <row r="3236" customFormat="false" ht="15" hidden="false" customHeight="false" outlineLevel="0" collapsed="false">
      <c r="J3236" s="4"/>
      <c r="K3236" s="46"/>
    </row>
    <row r="3237" customFormat="false" ht="15" hidden="false" customHeight="false" outlineLevel="0" collapsed="false">
      <c r="J3237" s="4"/>
      <c r="K3237" s="46"/>
    </row>
    <row r="3238" customFormat="false" ht="15" hidden="false" customHeight="false" outlineLevel="0" collapsed="false">
      <c r="J3238" s="4"/>
      <c r="K3238" s="46"/>
    </row>
    <row r="3239" customFormat="false" ht="15" hidden="false" customHeight="false" outlineLevel="0" collapsed="false">
      <c r="J3239" s="4"/>
      <c r="K3239" s="46"/>
    </row>
    <row r="3240" customFormat="false" ht="15" hidden="false" customHeight="false" outlineLevel="0" collapsed="false">
      <c r="J3240" s="4"/>
      <c r="K3240" s="46"/>
    </row>
    <row r="3241" customFormat="false" ht="15" hidden="false" customHeight="false" outlineLevel="0" collapsed="false">
      <c r="J3241" s="4"/>
      <c r="K3241" s="46"/>
    </row>
    <row r="3242" customFormat="false" ht="15" hidden="false" customHeight="false" outlineLevel="0" collapsed="false">
      <c r="J3242" s="4"/>
      <c r="K3242" s="46"/>
    </row>
    <row r="3243" customFormat="false" ht="15" hidden="false" customHeight="false" outlineLevel="0" collapsed="false">
      <c r="J3243" s="4"/>
      <c r="K3243" s="46"/>
    </row>
    <row r="3244" customFormat="false" ht="15" hidden="false" customHeight="false" outlineLevel="0" collapsed="false">
      <c r="J3244" s="4"/>
      <c r="K3244" s="46"/>
    </row>
    <row r="3245" customFormat="false" ht="15" hidden="false" customHeight="false" outlineLevel="0" collapsed="false">
      <c r="J3245" s="4"/>
      <c r="K3245" s="46"/>
    </row>
    <row r="3246" customFormat="false" ht="15" hidden="false" customHeight="false" outlineLevel="0" collapsed="false">
      <c r="J3246" s="4"/>
      <c r="K3246" s="46"/>
    </row>
    <row r="3247" customFormat="false" ht="15" hidden="false" customHeight="false" outlineLevel="0" collapsed="false">
      <c r="J3247" s="4"/>
      <c r="K3247" s="46"/>
    </row>
    <row r="3248" customFormat="false" ht="15" hidden="false" customHeight="false" outlineLevel="0" collapsed="false">
      <c r="J3248" s="4"/>
      <c r="K3248" s="46"/>
    </row>
    <row r="3249" customFormat="false" ht="15" hidden="false" customHeight="false" outlineLevel="0" collapsed="false">
      <c r="J3249" s="4"/>
      <c r="K3249" s="46"/>
    </row>
    <row r="3250" customFormat="false" ht="15" hidden="false" customHeight="false" outlineLevel="0" collapsed="false">
      <c r="J3250" s="4"/>
      <c r="K3250" s="46"/>
    </row>
    <row r="3251" customFormat="false" ht="15" hidden="false" customHeight="false" outlineLevel="0" collapsed="false">
      <c r="J3251" s="4"/>
      <c r="K3251" s="46"/>
    </row>
    <row r="3252" customFormat="false" ht="15" hidden="false" customHeight="false" outlineLevel="0" collapsed="false">
      <c r="J3252" s="4"/>
      <c r="K3252" s="46"/>
    </row>
    <row r="3253" customFormat="false" ht="15" hidden="false" customHeight="false" outlineLevel="0" collapsed="false">
      <c r="J3253" s="4"/>
      <c r="K3253" s="46"/>
    </row>
    <row r="3254" customFormat="false" ht="15" hidden="false" customHeight="false" outlineLevel="0" collapsed="false">
      <c r="J3254" s="4"/>
      <c r="K3254" s="46"/>
    </row>
    <row r="3255" customFormat="false" ht="15" hidden="false" customHeight="false" outlineLevel="0" collapsed="false">
      <c r="J3255" s="4"/>
      <c r="K3255" s="46"/>
    </row>
    <row r="3256" customFormat="false" ht="15" hidden="false" customHeight="false" outlineLevel="0" collapsed="false">
      <c r="J3256" s="4"/>
      <c r="K3256" s="46"/>
    </row>
    <row r="3257" customFormat="false" ht="15" hidden="false" customHeight="false" outlineLevel="0" collapsed="false">
      <c r="J3257" s="4"/>
      <c r="K3257" s="46"/>
    </row>
    <row r="3258" customFormat="false" ht="15" hidden="false" customHeight="false" outlineLevel="0" collapsed="false">
      <c r="J3258" s="4"/>
      <c r="K3258" s="46"/>
    </row>
    <row r="3259" customFormat="false" ht="15" hidden="false" customHeight="false" outlineLevel="0" collapsed="false">
      <c r="J3259" s="4"/>
      <c r="K3259" s="46"/>
    </row>
    <row r="3260" customFormat="false" ht="15" hidden="false" customHeight="false" outlineLevel="0" collapsed="false">
      <c r="J3260" s="4"/>
      <c r="K3260" s="46"/>
    </row>
    <row r="3261" customFormat="false" ht="15" hidden="false" customHeight="false" outlineLevel="0" collapsed="false">
      <c r="J3261" s="4"/>
      <c r="K3261" s="46"/>
    </row>
    <row r="3262" customFormat="false" ht="15" hidden="false" customHeight="false" outlineLevel="0" collapsed="false">
      <c r="J3262" s="4"/>
      <c r="K3262" s="46"/>
    </row>
    <row r="3263" customFormat="false" ht="15" hidden="false" customHeight="false" outlineLevel="0" collapsed="false">
      <c r="J3263" s="4"/>
      <c r="K3263" s="46"/>
    </row>
    <row r="3264" customFormat="false" ht="15" hidden="false" customHeight="false" outlineLevel="0" collapsed="false">
      <c r="J3264" s="4"/>
      <c r="K3264" s="46"/>
    </row>
    <row r="3265" customFormat="false" ht="15" hidden="false" customHeight="false" outlineLevel="0" collapsed="false">
      <c r="J3265" s="4"/>
      <c r="K3265" s="46"/>
    </row>
    <row r="3266" customFormat="false" ht="15" hidden="false" customHeight="false" outlineLevel="0" collapsed="false">
      <c r="J3266" s="4"/>
      <c r="K3266" s="46"/>
    </row>
    <row r="3267" customFormat="false" ht="15" hidden="false" customHeight="false" outlineLevel="0" collapsed="false">
      <c r="J3267" s="4"/>
      <c r="K3267" s="46"/>
    </row>
    <row r="3268" customFormat="false" ht="15" hidden="false" customHeight="false" outlineLevel="0" collapsed="false">
      <c r="J3268" s="4"/>
      <c r="K3268" s="46"/>
    </row>
    <row r="3269" customFormat="false" ht="15" hidden="false" customHeight="false" outlineLevel="0" collapsed="false">
      <c r="J3269" s="4"/>
      <c r="K3269" s="46"/>
    </row>
    <row r="3270" customFormat="false" ht="15" hidden="false" customHeight="false" outlineLevel="0" collapsed="false">
      <c r="J3270" s="4"/>
      <c r="K3270" s="46"/>
    </row>
    <row r="3271" customFormat="false" ht="15" hidden="false" customHeight="false" outlineLevel="0" collapsed="false">
      <c r="J3271" s="4"/>
      <c r="K3271" s="46"/>
    </row>
    <row r="3272" customFormat="false" ht="15" hidden="false" customHeight="false" outlineLevel="0" collapsed="false">
      <c r="J3272" s="4"/>
      <c r="K3272" s="46"/>
    </row>
    <row r="3273" customFormat="false" ht="15" hidden="false" customHeight="false" outlineLevel="0" collapsed="false">
      <c r="J3273" s="4"/>
      <c r="K3273" s="46"/>
    </row>
    <row r="3274" customFormat="false" ht="15" hidden="false" customHeight="false" outlineLevel="0" collapsed="false">
      <c r="J3274" s="4"/>
      <c r="K3274" s="46"/>
    </row>
    <row r="3275" customFormat="false" ht="15" hidden="false" customHeight="false" outlineLevel="0" collapsed="false">
      <c r="J3275" s="4"/>
      <c r="K3275" s="46"/>
    </row>
    <row r="3276" customFormat="false" ht="15" hidden="false" customHeight="false" outlineLevel="0" collapsed="false">
      <c r="J3276" s="4"/>
      <c r="K3276" s="46"/>
    </row>
    <row r="3277" customFormat="false" ht="15" hidden="false" customHeight="false" outlineLevel="0" collapsed="false">
      <c r="J3277" s="4"/>
      <c r="K3277" s="46"/>
    </row>
    <row r="3278" customFormat="false" ht="15" hidden="false" customHeight="false" outlineLevel="0" collapsed="false">
      <c r="J3278" s="4"/>
      <c r="K3278" s="46"/>
    </row>
    <row r="3279" customFormat="false" ht="15" hidden="false" customHeight="false" outlineLevel="0" collapsed="false">
      <c r="J3279" s="4"/>
      <c r="K3279" s="46"/>
    </row>
    <row r="3280" customFormat="false" ht="15" hidden="false" customHeight="false" outlineLevel="0" collapsed="false">
      <c r="J3280" s="4"/>
      <c r="K3280" s="46"/>
    </row>
    <row r="3281" customFormat="false" ht="15" hidden="false" customHeight="false" outlineLevel="0" collapsed="false">
      <c r="J3281" s="4"/>
      <c r="K3281" s="46"/>
    </row>
    <row r="3282" customFormat="false" ht="15" hidden="false" customHeight="false" outlineLevel="0" collapsed="false">
      <c r="J3282" s="4"/>
      <c r="K3282" s="46"/>
    </row>
    <row r="3283" customFormat="false" ht="15" hidden="false" customHeight="false" outlineLevel="0" collapsed="false">
      <c r="J3283" s="4"/>
      <c r="K3283" s="46"/>
    </row>
    <row r="3284" customFormat="false" ht="15" hidden="false" customHeight="false" outlineLevel="0" collapsed="false">
      <c r="J3284" s="4"/>
      <c r="K3284" s="46"/>
    </row>
    <row r="3285" customFormat="false" ht="15" hidden="false" customHeight="false" outlineLevel="0" collapsed="false">
      <c r="J3285" s="4"/>
      <c r="K3285" s="46"/>
    </row>
    <row r="3286" customFormat="false" ht="15" hidden="false" customHeight="false" outlineLevel="0" collapsed="false">
      <c r="J3286" s="4"/>
      <c r="K3286" s="46"/>
    </row>
    <row r="3287" customFormat="false" ht="15" hidden="false" customHeight="false" outlineLevel="0" collapsed="false">
      <c r="J3287" s="4"/>
      <c r="K3287" s="46"/>
    </row>
    <row r="3288" customFormat="false" ht="15" hidden="false" customHeight="false" outlineLevel="0" collapsed="false">
      <c r="J3288" s="4"/>
      <c r="K3288" s="46"/>
    </row>
    <row r="3289" customFormat="false" ht="15" hidden="false" customHeight="false" outlineLevel="0" collapsed="false">
      <c r="J3289" s="4"/>
      <c r="K3289" s="46"/>
    </row>
    <row r="3290" customFormat="false" ht="15" hidden="false" customHeight="false" outlineLevel="0" collapsed="false">
      <c r="J3290" s="4"/>
      <c r="K3290" s="46"/>
    </row>
    <row r="3291" customFormat="false" ht="15" hidden="false" customHeight="false" outlineLevel="0" collapsed="false">
      <c r="J3291" s="4"/>
      <c r="K3291" s="46"/>
    </row>
    <row r="3292" customFormat="false" ht="15" hidden="false" customHeight="false" outlineLevel="0" collapsed="false">
      <c r="J3292" s="4"/>
      <c r="K3292" s="46"/>
    </row>
    <row r="3293" customFormat="false" ht="15" hidden="false" customHeight="false" outlineLevel="0" collapsed="false">
      <c r="J3293" s="4"/>
      <c r="K3293" s="46"/>
    </row>
    <row r="3294" customFormat="false" ht="15" hidden="false" customHeight="false" outlineLevel="0" collapsed="false">
      <c r="J3294" s="4"/>
      <c r="K3294" s="46"/>
    </row>
    <row r="3295" customFormat="false" ht="15" hidden="false" customHeight="false" outlineLevel="0" collapsed="false">
      <c r="J3295" s="4"/>
      <c r="K3295" s="46"/>
    </row>
    <row r="3296" customFormat="false" ht="15" hidden="false" customHeight="false" outlineLevel="0" collapsed="false">
      <c r="J3296" s="4"/>
      <c r="K3296" s="46"/>
    </row>
    <row r="3297" customFormat="false" ht="15" hidden="false" customHeight="false" outlineLevel="0" collapsed="false">
      <c r="J3297" s="4"/>
      <c r="K3297" s="46"/>
    </row>
    <row r="3298" customFormat="false" ht="15" hidden="false" customHeight="false" outlineLevel="0" collapsed="false">
      <c r="J3298" s="4"/>
      <c r="K3298" s="46"/>
    </row>
    <row r="3299" customFormat="false" ht="15" hidden="false" customHeight="false" outlineLevel="0" collapsed="false">
      <c r="J3299" s="4"/>
      <c r="K3299" s="46"/>
    </row>
    <row r="3300" customFormat="false" ht="15" hidden="false" customHeight="false" outlineLevel="0" collapsed="false">
      <c r="J3300" s="4"/>
      <c r="K3300" s="46"/>
    </row>
    <row r="3301" customFormat="false" ht="15" hidden="false" customHeight="false" outlineLevel="0" collapsed="false">
      <c r="J3301" s="4"/>
      <c r="K3301" s="46"/>
    </row>
    <row r="3302" customFormat="false" ht="15" hidden="false" customHeight="false" outlineLevel="0" collapsed="false">
      <c r="J3302" s="4"/>
      <c r="K3302" s="46"/>
    </row>
    <row r="3303" customFormat="false" ht="15" hidden="false" customHeight="false" outlineLevel="0" collapsed="false">
      <c r="J3303" s="4"/>
      <c r="K3303" s="46"/>
    </row>
    <row r="3304" customFormat="false" ht="15" hidden="false" customHeight="false" outlineLevel="0" collapsed="false">
      <c r="J3304" s="4"/>
      <c r="K3304" s="46"/>
    </row>
    <row r="3305" customFormat="false" ht="15" hidden="false" customHeight="false" outlineLevel="0" collapsed="false">
      <c r="J3305" s="4"/>
      <c r="K3305" s="46"/>
    </row>
    <row r="3306" customFormat="false" ht="15" hidden="false" customHeight="false" outlineLevel="0" collapsed="false">
      <c r="J3306" s="4"/>
      <c r="K3306" s="46"/>
    </row>
    <row r="3307" customFormat="false" ht="15" hidden="false" customHeight="false" outlineLevel="0" collapsed="false">
      <c r="J3307" s="4"/>
      <c r="K3307" s="46"/>
    </row>
    <row r="3308" customFormat="false" ht="15" hidden="false" customHeight="false" outlineLevel="0" collapsed="false">
      <c r="J3308" s="4"/>
      <c r="K3308" s="46"/>
    </row>
    <row r="3309" customFormat="false" ht="15" hidden="false" customHeight="false" outlineLevel="0" collapsed="false">
      <c r="J3309" s="4"/>
      <c r="K3309" s="46"/>
    </row>
    <row r="3310" customFormat="false" ht="15" hidden="false" customHeight="false" outlineLevel="0" collapsed="false">
      <c r="J3310" s="4"/>
      <c r="K3310" s="46"/>
    </row>
    <row r="3311" customFormat="false" ht="15" hidden="false" customHeight="false" outlineLevel="0" collapsed="false">
      <c r="J3311" s="4"/>
      <c r="K3311" s="46"/>
    </row>
    <row r="3312" customFormat="false" ht="15" hidden="false" customHeight="false" outlineLevel="0" collapsed="false">
      <c r="J3312" s="4"/>
      <c r="K3312" s="46"/>
    </row>
    <row r="3313" customFormat="false" ht="15" hidden="false" customHeight="false" outlineLevel="0" collapsed="false">
      <c r="J3313" s="4"/>
      <c r="K3313" s="46"/>
    </row>
    <row r="3314" customFormat="false" ht="15" hidden="false" customHeight="false" outlineLevel="0" collapsed="false">
      <c r="J3314" s="4"/>
      <c r="K3314" s="46"/>
    </row>
    <row r="3315" customFormat="false" ht="15" hidden="false" customHeight="false" outlineLevel="0" collapsed="false">
      <c r="J3315" s="4"/>
      <c r="K3315" s="46"/>
    </row>
    <row r="3316" customFormat="false" ht="15" hidden="false" customHeight="false" outlineLevel="0" collapsed="false">
      <c r="J3316" s="4"/>
      <c r="K3316" s="46"/>
    </row>
    <row r="3317" customFormat="false" ht="15" hidden="false" customHeight="false" outlineLevel="0" collapsed="false">
      <c r="J3317" s="4"/>
      <c r="K3317" s="46"/>
    </row>
    <row r="3318" customFormat="false" ht="15" hidden="false" customHeight="false" outlineLevel="0" collapsed="false">
      <c r="J3318" s="4"/>
      <c r="K3318" s="46"/>
    </row>
    <row r="3319" customFormat="false" ht="15" hidden="false" customHeight="false" outlineLevel="0" collapsed="false">
      <c r="J3319" s="4"/>
      <c r="K3319" s="46"/>
    </row>
    <row r="3320" customFormat="false" ht="15" hidden="false" customHeight="false" outlineLevel="0" collapsed="false">
      <c r="J3320" s="4"/>
      <c r="K3320" s="46"/>
    </row>
    <row r="3321" customFormat="false" ht="15" hidden="false" customHeight="false" outlineLevel="0" collapsed="false">
      <c r="J3321" s="4"/>
      <c r="K3321" s="46"/>
    </row>
    <row r="3322" customFormat="false" ht="15" hidden="false" customHeight="false" outlineLevel="0" collapsed="false">
      <c r="J3322" s="4"/>
      <c r="K3322" s="46"/>
    </row>
    <row r="3323" customFormat="false" ht="15" hidden="false" customHeight="false" outlineLevel="0" collapsed="false">
      <c r="J3323" s="4"/>
      <c r="K3323" s="46"/>
    </row>
    <row r="3324" customFormat="false" ht="15" hidden="false" customHeight="false" outlineLevel="0" collapsed="false">
      <c r="J3324" s="4"/>
      <c r="K3324" s="46"/>
    </row>
    <row r="3325" customFormat="false" ht="15" hidden="false" customHeight="false" outlineLevel="0" collapsed="false">
      <c r="J3325" s="4"/>
      <c r="K3325" s="46"/>
    </row>
    <row r="3326" customFormat="false" ht="15" hidden="false" customHeight="false" outlineLevel="0" collapsed="false">
      <c r="J3326" s="4"/>
      <c r="K3326" s="46"/>
    </row>
    <row r="3327" customFormat="false" ht="15" hidden="false" customHeight="false" outlineLevel="0" collapsed="false">
      <c r="J3327" s="4"/>
      <c r="K3327" s="46"/>
    </row>
    <row r="3328" customFormat="false" ht="15" hidden="false" customHeight="false" outlineLevel="0" collapsed="false">
      <c r="J3328" s="4"/>
      <c r="K3328" s="46"/>
    </row>
    <row r="3329" customFormat="false" ht="15" hidden="false" customHeight="false" outlineLevel="0" collapsed="false">
      <c r="J3329" s="4"/>
      <c r="K3329" s="46"/>
    </row>
    <row r="3330" customFormat="false" ht="15" hidden="false" customHeight="false" outlineLevel="0" collapsed="false">
      <c r="J3330" s="4"/>
      <c r="K3330" s="46"/>
    </row>
    <row r="3331" customFormat="false" ht="15" hidden="false" customHeight="false" outlineLevel="0" collapsed="false">
      <c r="J3331" s="4"/>
      <c r="K3331" s="46"/>
    </row>
    <row r="3332" customFormat="false" ht="15" hidden="false" customHeight="false" outlineLevel="0" collapsed="false">
      <c r="J3332" s="4"/>
      <c r="K3332" s="46"/>
    </row>
    <row r="3333" customFormat="false" ht="15" hidden="false" customHeight="false" outlineLevel="0" collapsed="false">
      <c r="J3333" s="4"/>
      <c r="K3333" s="46"/>
    </row>
    <row r="3334" customFormat="false" ht="15" hidden="false" customHeight="false" outlineLevel="0" collapsed="false">
      <c r="J3334" s="4"/>
      <c r="K3334" s="46"/>
    </row>
    <row r="3335" customFormat="false" ht="15" hidden="false" customHeight="false" outlineLevel="0" collapsed="false">
      <c r="J3335" s="4"/>
      <c r="K3335" s="46"/>
    </row>
    <row r="3336" customFormat="false" ht="15" hidden="false" customHeight="false" outlineLevel="0" collapsed="false">
      <c r="J3336" s="4"/>
      <c r="K3336" s="46"/>
    </row>
    <row r="3337" customFormat="false" ht="15" hidden="false" customHeight="false" outlineLevel="0" collapsed="false">
      <c r="J3337" s="4"/>
      <c r="K3337" s="46"/>
    </row>
    <row r="3338" customFormat="false" ht="15" hidden="false" customHeight="false" outlineLevel="0" collapsed="false">
      <c r="J3338" s="4"/>
      <c r="K3338" s="46"/>
    </row>
    <row r="3339" customFormat="false" ht="15" hidden="false" customHeight="false" outlineLevel="0" collapsed="false">
      <c r="J3339" s="4"/>
      <c r="K3339" s="46"/>
    </row>
    <row r="3340" customFormat="false" ht="15" hidden="false" customHeight="false" outlineLevel="0" collapsed="false">
      <c r="J3340" s="4"/>
      <c r="K3340" s="46"/>
    </row>
    <row r="3341" customFormat="false" ht="15" hidden="false" customHeight="false" outlineLevel="0" collapsed="false">
      <c r="J3341" s="4"/>
      <c r="K3341" s="46"/>
    </row>
    <row r="3342" customFormat="false" ht="15" hidden="false" customHeight="false" outlineLevel="0" collapsed="false">
      <c r="J3342" s="4"/>
      <c r="K3342" s="46"/>
    </row>
    <row r="3343" customFormat="false" ht="15" hidden="false" customHeight="false" outlineLevel="0" collapsed="false">
      <c r="J3343" s="4"/>
      <c r="K3343" s="46"/>
    </row>
    <row r="3344" customFormat="false" ht="15" hidden="false" customHeight="false" outlineLevel="0" collapsed="false">
      <c r="J3344" s="4"/>
      <c r="K3344" s="46"/>
    </row>
    <row r="3345" customFormat="false" ht="15" hidden="false" customHeight="false" outlineLevel="0" collapsed="false">
      <c r="J3345" s="4"/>
      <c r="K3345" s="46"/>
    </row>
    <row r="3346" customFormat="false" ht="15" hidden="false" customHeight="false" outlineLevel="0" collapsed="false">
      <c r="J3346" s="4"/>
      <c r="K3346" s="46"/>
    </row>
    <row r="3347" customFormat="false" ht="15" hidden="false" customHeight="false" outlineLevel="0" collapsed="false">
      <c r="J3347" s="4"/>
      <c r="K3347" s="46"/>
    </row>
    <row r="3348" customFormat="false" ht="15" hidden="false" customHeight="false" outlineLevel="0" collapsed="false">
      <c r="J3348" s="4"/>
      <c r="K3348" s="46"/>
    </row>
    <row r="3349" customFormat="false" ht="15" hidden="false" customHeight="false" outlineLevel="0" collapsed="false">
      <c r="J3349" s="4"/>
      <c r="K3349" s="46"/>
    </row>
    <row r="3350" customFormat="false" ht="15" hidden="false" customHeight="false" outlineLevel="0" collapsed="false">
      <c r="J3350" s="4"/>
      <c r="K3350" s="46"/>
    </row>
    <row r="3351" customFormat="false" ht="15" hidden="false" customHeight="false" outlineLevel="0" collapsed="false">
      <c r="J3351" s="4"/>
      <c r="K3351" s="46"/>
    </row>
    <row r="3352" customFormat="false" ht="15" hidden="false" customHeight="false" outlineLevel="0" collapsed="false">
      <c r="J3352" s="4"/>
      <c r="K3352" s="46"/>
    </row>
    <row r="3353" customFormat="false" ht="15" hidden="false" customHeight="false" outlineLevel="0" collapsed="false">
      <c r="J3353" s="4"/>
      <c r="K3353" s="46"/>
    </row>
    <row r="3354" customFormat="false" ht="15" hidden="false" customHeight="false" outlineLevel="0" collapsed="false">
      <c r="J3354" s="4"/>
      <c r="K3354" s="46"/>
    </row>
    <row r="3355" customFormat="false" ht="15" hidden="false" customHeight="false" outlineLevel="0" collapsed="false">
      <c r="J3355" s="4"/>
      <c r="K3355" s="46"/>
    </row>
    <row r="3356" customFormat="false" ht="15" hidden="false" customHeight="false" outlineLevel="0" collapsed="false">
      <c r="J3356" s="4"/>
      <c r="K3356" s="46"/>
    </row>
    <row r="3357" customFormat="false" ht="15" hidden="false" customHeight="false" outlineLevel="0" collapsed="false">
      <c r="J3357" s="4"/>
      <c r="K3357" s="46"/>
    </row>
    <row r="3358" customFormat="false" ht="15" hidden="false" customHeight="false" outlineLevel="0" collapsed="false">
      <c r="J3358" s="4"/>
      <c r="K3358" s="46"/>
    </row>
    <row r="3359" customFormat="false" ht="15" hidden="false" customHeight="false" outlineLevel="0" collapsed="false">
      <c r="J3359" s="4"/>
      <c r="K3359" s="46"/>
    </row>
    <row r="3360" customFormat="false" ht="15" hidden="false" customHeight="false" outlineLevel="0" collapsed="false">
      <c r="J3360" s="4"/>
      <c r="K3360" s="46"/>
    </row>
    <row r="3361" customFormat="false" ht="15" hidden="false" customHeight="false" outlineLevel="0" collapsed="false">
      <c r="J3361" s="4"/>
      <c r="K3361" s="46"/>
    </row>
    <row r="3362" customFormat="false" ht="15" hidden="false" customHeight="false" outlineLevel="0" collapsed="false">
      <c r="J3362" s="4"/>
      <c r="K3362" s="46"/>
    </row>
    <row r="3363" customFormat="false" ht="15" hidden="false" customHeight="false" outlineLevel="0" collapsed="false">
      <c r="J3363" s="4"/>
      <c r="K3363" s="46"/>
    </row>
    <row r="3364" customFormat="false" ht="15" hidden="false" customHeight="false" outlineLevel="0" collapsed="false">
      <c r="J3364" s="4"/>
      <c r="K3364" s="46"/>
    </row>
    <row r="3365" customFormat="false" ht="15" hidden="false" customHeight="false" outlineLevel="0" collapsed="false">
      <c r="J3365" s="4"/>
      <c r="K3365" s="46"/>
    </row>
    <row r="3366" customFormat="false" ht="15" hidden="false" customHeight="false" outlineLevel="0" collapsed="false">
      <c r="J3366" s="4"/>
      <c r="K3366" s="46"/>
    </row>
    <row r="3367" customFormat="false" ht="15" hidden="false" customHeight="false" outlineLevel="0" collapsed="false">
      <c r="J3367" s="4"/>
      <c r="K3367" s="46"/>
    </row>
    <row r="3368" customFormat="false" ht="15" hidden="false" customHeight="false" outlineLevel="0" collapsed="false">
      <c r="J3368" s="4"/>
      <c r="K3368" s="46"/>
    </row>
    <row r="3369" customFormat="false" ht="15" hidden="false" customHeight="false" outlineLevel="0" collapsed="false">
      <c r="J3369" s="4"/>
      <c r="K3369" s="46"/>
    </row>
    <row r="3370" customFormat="false" ht="15" hidden="false" customHeight="false" outlineLevel="0" collapsed="false">
      <c r="J3370" s="4"/>
      <c r="K3370" s="46"/>
    </row>
    <row r="3371" customFormat="false" ht="15" hidden="false" customHeight="false" outlineLevel="0" collapsed="false">
      <c r="J3371" s="4"/>
      <c r="K3371" s="46"/>
    </row>
    <row r="3372" customFormat="false" ht="15" hidden="false" customHeight="false" outlineLevel="0" collapsed="false">
      <c r="J3372" s="4"/>
      <c r="K3372" s="46"/>
    </row>
    <row r="3373" customFormat="false" ht="15" hidden="false" customHeight="false" outlineLevel="0" collapsed="false">
      <c r="J3373" s="4"/>
      <c r="K3373" s="46"/>
    </row>
    <row r="3374" customFormat="false" ht="15" hidden="false" customHeight="false" outlineLevel="0" collapsed="false">
      <c r="J3374" s="4"/>
      <c r="K3374" s="46"/>
    </row>
    <row r="3375" customFormat="false" ht="15" hidden="false" customHeight="false" outlineLevel="0" collapsed="false">
      <c r="J3375" s="4"/>
      <c r="K3375" s="46"/>
    </row>
    <row r="3376" customFormat="false" ht="15" hidden="false" customHeight="false" outlineLevel="0" collapsed="false">
      <c r="J3376" s="4"/>
      <c r="K3376" s="46"/>
    </row>
    <row r="3377" customFormat="false" ht="15" hidden="false" customHeight="false" outlineLevel="0" collapsed="false">
      <c r="J3377" s="4"/>
      <c r="K3377" s="46"/>
    </row>
    <row r="3378" customFormat="false" ht="15" hidden="false" customHeight="false" outlineLevel="0" collapsed="false">
      <c r="J3378" s="4"/>
      <c r="K3378" s="46"/>
    </row>
    <row r="3379" customFormat="false" ht="15" hidden="false" customHeight="false" outlineLevel="0" collapsed="false">
      <c r="J3379" s="4"/>
      <c r="K3379" s="46"/>
    </row>
    <row r="3380" customFormat="false" ht="15" hidden="false" customHeight="false" outlineLevel="0" collapsed="false">
      <c r="J3380" s="4"/>
      <c r="K3380" s="46"/>
    </row>
    <row r="3381" customFormat="false" ht="15" hidden="false" customHeight="false" outlineLevel="0" collapsed="false">
      <c r="J3381" s="4"/>
      <c r="K3381" s="46"/>
    </row>
    <row r="3382" customFormat="false" ht="15" hidden="false" customHeight="false" outlineLevel="0" collapsed="false">
      <c r="J3382" s="4"/>
      <c r="K3382" s="46"/>
    </row>
    <row r="3383" customFormat="false" ht="15" hidden="false" customHeight="false" outlineLevel="0" collapsed="false">
      <c r="J3383" s="4"/>
      <c r="K3383" s="46"/>
    </row>
    <row r="3384" customFormat="false" ht="15" hidden="false" customHeight="false" outlineLevel="0" collapsed="false">
      <c r="J3384" s="4"/>
      <c r="K3384" s="46"/>
    </row>
    <row r="3385" customFormat="false" ht="15" hidden="false" customHeight="false" outlineLevel="0" collapsed="false">
      <c r="J3385" s="4"/>
      <c r="K3385" s="46"/>
    </row>
    <row r="3386" customFormat="false" ht="15" hidden="false" customHeight="false" outlineLevel="0" collapsed="false">
      <c r="J3386" s="4"/>
      <c r="K3386" s="46"/>
    </row>
    <row r="3387" customFormat="false" ht="15" hidden="false" customHeight="false" outlineLevel="0" collapsed="false">
      <c r="J3387" s="4"/>
      <c r="K3387" s="46"/>
    </row>
    <row r="3388" customFormat="false" ht="15" hidden="false" customHeight="false" outlineLevel="0" collapsed="false">
      <c r="J3388" s="4"/>
      <c r="K3388" s="46"/>
    </row>
    <row r="3389" customFormat="false" ht="15" hidden="false" customHeight="false" outlineLevel="0" collapsed="false">
      <c r="J3389" s="4"/>
      <c r="K3389" s="46"/>
    </row>
    <row r="3390" customFormat="false" ht="15" hidden="false" customHeight="false" outlineLevel="0" collapsed="false">
      <c r="J3390" s="4"/>
      <c r="K3390" s="46"/>
    </row>
    <row r="3391" customFormat="false" ht="15" hidden="false" customHeight="false" outlineLevel="0" collapsed="false">
      <c r="J3391" s="4"/>
      <c r="K3391" s="46"/>
    </row>
    <row r="3392" customFormat="false" ht="15" hidden="false" customHeight="false" outlineLevel="0" collapsed="false">
      <c r="J3392" s="4"/>
      <c r="K3392" s="46"/>
    </row>
    <row r="3393" customFormat="false" ht="15" hidden="false" customHeight="false" outlineLevel="0" collapsed="false">
      <c r="J3393" s="4"/>
      <c r="K3393" s="46"/>
    </row>
    <row r="3394" customFormat="false" ht="15" hidden="false" customHeight="false" outlineLevel="0" collapsed="false">
      <c r="J3394" s="4"/>
    </row>
    <row r="3395" customFormat="false" ht="15" hidden="false" customHeight="false" outlineLevel="0" collapsed="false">
      <c r="J3395" s="4"/>
    </row>
    <row r="3396" customFormat="false" ht="15" hidden="false" customHeight="false" outlineLevel="0" collapsed="false">
      <c r="J3396" s="4"/>
    </row>
    <row r="3397" customFormat="false" ht="15" hidden="false" customHeight="false" outlineLevel="0" collapsed="false">
      <c r="J3397" s="4"/>
    </row>
    <row r="3398" customFormat="false" ht="15" hidden="false" customHeight="false" outlineLevel="0" collapsed="false">
      <c r="J3398" s="4"/>
    </row>
    <row r="3399" customFormat="false" ht="15" hidden="false" customHeight="false" outlineLevel="0" collapsed="false">
      <c r="J3399" s="4"/>
    </row>
    <row r="3400" customFormat="false" ht="15" hidden="false" customHeight="false" outlineLevel="0" collapsed="false">
      <c r="J3400" s="4"/>
    </row>
    <row r="3401" customFormat="false" ht="15" hidden="false" customHeight="false" outlineLevel="0" collapsed="false">
      <c r="J3401" s="4"/>
    </row>
    <row r="3402" customFormat="false" ht="15" hidden="false" customHeight="false" outlineLevel="0" collapsed="false">
      <c r="J3402" s="4"/>
    </row>
    <row r="3403" customFormat="false" ht="15" hidden="false" customHeight="false" outlineLevel="0" collapsed="false">
      <c r="J3403" s="4"/>
    </row>
    <row r="3404" customFormat="false" ht="15" hidden="false" customHeight="false" outlineLevel="0" collapsed="false">
      <c r="J3404" s="4"/>
    </row>
    <row r="3405" customFormat="false" ht="15" hidden="false" customHeight="false" outlineLevel="0" collapsed="false">
      <c r="J3405" s="4"/>
    </row>
    <row r="3406" customFormat="false" ht="15" hidden="false" customHeight="false" outlineLevel="0" collapsed="false">
      <c r="J3406" s="4"/>
    </row>
    <row r="3407" customFormat="false" ht="15" hidden="false" customHeight="false" outlineLevel="0" collapsed="false">
      <c r="J3407" s="4"/>
    </row>
    <row r="3408" customFormat="false" ht="15" hidden="false" customHeight="false" outlineLevel="0" collapsed="false">
      <c r="J3408" s="4"/>
    </row>
    <row r="3409" customFormat="false" ht="15" hidden="false" customHeight="false" outlineLevel="0" collapsed="false">
      <c r="J3409" s="4"/>
    </row>
    <row r="3410" customFormat="false" ht="15" hidden="false" customHeight="false" outlineLevel="0" collapsed="false">
      <c r="J3410" s="4"/>
    </row>
    <row r="3411" customFormat="false" ht="15" hidden="false" customHeight="false" outlineLevel="0" collapsed="false">
      <c r="J3411" s="4"/>
    </row>
    <row r="3412" customFormat="false" ht="15" hidden="false" customHeight="false" outlineLevel="0" collapsed="false">
      <c r="J3412" s="4"/>
    </row>
    <row r="3413" customFormat="false" ht="15" hidden="false" customHeight="false" outlineLevel="0" collapsed="false">
      <c r="J3413" s="4"/>
    </row>
    <row r="3414" customFormat="false" ht="15" hidden="false" customHeight="false" outlineLevel="0" collapsed="false">
      <c r="J3414" s="4"/>
    </row>
    <row r="3415" customFormat="false" ht="15" hidden="false" customHeight="false" outlineLevel="0" collapsed="false">
      <c r="J3415" s="4"/>
    </row>
    <row r="3416" customFormat="false" ht="15" hidden="false" customHeight="false" outlineLevel="0" collapsed="false">
      <c r="J3416" s="4"/>
    </row>
    <row r="3417" customFormat="false" ht="15" hidden="false" customHeight="false" outlineLevel="0" collapsed="false">
      <c r="J3417" s="4"/>
    </row>
    <row r="3418" customFormat="false" ht="15" hidden="false" customHeight="false" outlineLevel="0" collapsed="false">
      <c r="J3418" s="4"/>
    </row>
    <row r="3419" customFormat="false" ht="15" hidden="false" customHeight="false" outlineLevel="0" collapsed="false">
      <c r="J3419" s="4"/>
    </row>
    <row r="3420" customFormat="false" ht="15" hidden="false" customHeight="false" outlineLevel="0" collapsed="false">
      <c r="J3420" s="4"/>
    </row>
    <row r="3421" customFormat="false" ht="15" hidden="false" customHeight="false" outlineLevel="0" collapsed="false">
      <c r="J3421" s="4"/>
    </row>
    <row r="3422" customFormat="false" ht="15" hidden="false" customHeight="false" outlineLevel="0" collapsed="false">
      <c r="J3422" s="4"/>
    </row>
    <row r="3423" customFormat="false" ht="15" hidden="false" customHeight="false" outlineLevel="0" collapsed="false">
      <c r="J3423" s="4"/>
    </row>
    <row r="3424" customFormat="false" ht="15" hidden="false" customHeight="false" outlineLevel="0" collapsed="false">
      <c r="J3424" s="4"/>
    </row>
    <row r="3425" customFormat="false" ht="15" hidden="false" customHeight="false" outlineLevel="0" collapsed="false">
      <c r="J3425" s="4"/>
    </row>
    <row r="3426" customFormat="false" ht="15" hidden="false" customHeight="false" outlineLevel="0" collapsed="false">
      <c r="J3426" s="4"/>
    </row>
    <row r="3427" customFormat="false" ht="15" hidden="false" customHeight="false" outlineLevel="0" collapsed="false">
      <c r="J3427" s="4"/>
    </row>
    <row r="3428" customFormat="false" ht="15" hidden="false" customHeight="false" outlineLevel="0" collapsed="false">
      <c r="J3428" s="4"/>
    </row>
    <row r="3429" customFormat="false" ht="15" hidden="false" customHeight="false" outlineLevel="0" collapsed="false">
      <c r="J3429" s="4"/>
    </row>
    <row r="3430" customFormat="false" ht="15" hidden="false" customHeight="false" outlineLevel="0" collapsed="false">
      <c r="J3430" s="4"/>
    </row>
    <row r="3431" customFormat="false" ht="15" hidden="false" customHeight="false" outlineLevel="0" collapsed="false">
      <c r="J3431" s="4"/>
    </row>
    <row r="3432" customFormat="false" ht="15" hidden="false" customHeight="false" outlineLevel="0" collapsed="false">
      <c r="J3432" s="4"/>
    </row>
    <row r="3433" customFormat="false" ht="15" hidden="false" customHeight="false" outlineLevel="0" collapsed="false">
      <c r="J3433" s="4"/>
    </row>
    <row r="3434" customFormat="false" ht="15" hidden="false" customHeight="false" outlineLevel="0" collapsed="false">
      <c r="J3434" s="4"/>
    </row>
    <row r="3435" customFormat="false" ht="15" hidden="false" customHeight="false" outlineLevel="0" collapsed="false">
      <c r="J3435" s="4"/>
    </row>
    <row r="3436" customFormat="false" ht="15" hidden="false" customHeight="false" outlineLevel="0" collapsed="false">
      <c r="J3436" s="4"/>
    </row>
    <row r="3437" customFormat="false" ht="15" hidden="false" customHeight="false" outlineLevel="0" collapsed="false">
      <c r="J3437" s="4"/>
    </row>
    <row r="3438" customFormat="false" ht="15" hidden="false" customHeight="false" outlineLevel="0" collapsed="false">
      <c r="J3438" s="4"/>
    </row>
    <row r="3439" customFormat="false" ht="15" hidden="false" customHeight="false" outlineLevel="0" collapsed="false">
      <c r="J3439" s="4"/>
    </row>
    <row r="3440" customFormat="false" ht="15" hidden="false" customHeight="false" outlineLevel="0" collapsed="false">
      <c r="J3440" s="4"/>
    </row>
    <row r="3441" customFormat="false" ht="15" hidden="false" customHeight="false" outlineLevel="0" collapsed="false">
      <c r="J3441" s="4"/>
    </row>
    <row r="3442" customFormat="false" ht="15" hidden="false" customHeight="false" outlineLevel="0" collapsed="false">
      <c r="J3442" s="4"/>
    </row>
    <row r="3443" customFormat="false" ht="15" hidden="false" customHeight="false" outlineLevel="0" collapsed="false">
      <c r="J3443" s="4"/>
    </row>
    <row r="3444" customFormat="false" ht="15" hidden="false" customHeight="false" outlineLevel="0" collapsed="false">
      <c r="J3444" s="4"/>
    </row>
    <row r="3445" customFormat="false" ht="15" hidden="false" customHeight="false" outlineLevel="0" collapsed="false">
      <c r="J3445" s="4"/>
    </row>
    <row r="3446" customFormat="false" ht="15" hidden="false" customHeight="false" outlineLevel="0" collapsed="false">
      <c r="J3446" s="4"/>
    </row>
    <row r="3447" customFormat="false" ht="15" hidden="false" customHeight="false" outlineLevel="0" collapsed="false">
      <c r="J3447" s="4"/>
    </row>
    <row r="3448" customFormat="false" ht="15" hidden="false" customHeight="false" outlineLevel="0" collapsed="false">
      <c r="J3448" s="4"/>
    </row>
    <row r="3449" customFormat="false" ht="15" hidden="false" customHeight="false" outlineLevel="0" collapsed="false">
      <c r="J3449" s="4"/>
    </row>
    <row r="3450" customFormat="false" ht="15" hidden="false" customHeight="false" outlineLevel="0" collapsed="false">
      <c r="J3450" s="4"/>
    </row>
    <row r="3451" customFormat="false" ht="15" hidden="false" customHeight="false" outlineLevel="0" collapsed="false">
      <c r="J3451" s="4"/>
    </row>
    <row r="3452" customFormat="false" ht="15" hidden="false" customHeight="false" outlineLevel="0" collapsed="false">
      <c r="J3452" s="4"/>
    </row>
    <row r="3453" customFormat="false" ht="15" hidden="false" customHeight="false" outlineLevel="0" collapsed="false">
      <c r="J3453" s="4"/>
    </row>
    <row r="3454" customFormat="false" ht="15" hidden="false" customHeight="false" outlineLevel="0" collapsed="false">
      <c r="J3454" s="4"/>
    </row>
    <row r="3455" customFormat="false" ht="15" hidden="false" customHeight="false" outlineLevel="0" collapsed="false">
      <c r="J3455" s="4"/>
    </row>
    <row r="3456" customFormat="false" ht="15" hidden="false" customHeight="false" outlineLevel="0" collapsed="false">
      <c r="J3456" s="4"/>
    </row>
    <row r="3457" customFormat="false" ht="15" hidden="false" customHeight="false" outlineLevel="0" collapsed="false">
      <c r="J3457" s="4"/>
    </row>
    <row r="3458" customFormat="false" ht="15" hidden="false" customHeight="false" outlineLevel="0" collapsed="false">
      <c r="J3458" s="4"/>
    </row>
    <row r="3459" customFormat="false" ht="15" hidden="false" customHeight="false" outlineLevel="0" collapsed="false">
      <c r="J3459" s="4"/>
    </row>
    <row r="3460" customFormat="false" ht="15" hidden="false" customHeight="false" outlineLevel="0" collapsed="false">
      <c r="J3460" s="4"/>
    </row>
    <row r="3461" customFormat="false" ht="15" hidden="false" customHeight="false" outlineLevel="0" collapsed="false">
      <c r="J3461" s="4"/>
    </row>
    <row r="3462" customFormat="false" ht="15" hidden="false" customHeight="false" outlineLevel="0" collapsed="false">
      <c r="J3462" s="4"/>
    </row>
    <row r="3463" customFormat="false" ht="15" hidden="false" customHeight="false" outlineLevel="0" collapsed="false">
      <c r="J3463" s="4"/>
    </row>
    <row r="3464" customFormat="false" ht="15" hidden="false" customHeight="false" outlineLevel="0" collapsed="false">
      <c r="J3464" s="4"/>
    </row>
    <row r="3465" customFormat="false" ht="15" hidden="false" customHeight="false" outlineLevel="0" collapsed="false">
      <c r="J3465" s="4"/>
    </row>
    <row r="3466" customFormat="false" ht="15" hidden="false" customHeight="false" outlineLevel="0" collapsed="false">
      <c r="J3466" s="4"/>
    </row>
    <row r="3467" customFormat="false" ht="15" hidden="false" customHeight="false" outlineLevel="0" collapsed="false">
      <c r="J3467" s="4"/>
    </row>
    <row r="3468" customFormat="false" ht="15" hidden="false" customHeight="false" outlineLevel="0" collapsed="false">
      <c r="J3468" s="4"/>
    </row>
    <row r="3469" customFormat="false" ht="15" hidden="false" customHeight="false" outlineLevel="0" collapsed="false">
      <c r="J3469" s="4"/>
    </row>
    <row r="3470" customFormat="false" ht="15" hidden="false" customHeight="false" outlineLevel="0" collapsed="false">
      <c r="J3470" s="4"/>
    </row>
    <row r="3471" customFormat="false" ht="15" hidden="false" customHeight="false" outlineLevel="0" collapsed="false">
      <c r="J3471" s="4"/>
    </row>
    <row r="3472" customFormat="false" ht="15" hidden="false" customHeight="false" outlineLevel="0" collapsed="false">
      <c r="J3472" s="4"/>
    </row>
    <row r="3473" customFormat="false" ht="15" hidden="false" customHeight="false" outlineLevel="0" collapsed="false">
      <c r="J3473" s="4"/>
    </row>
    <row r="3474" customFormat="false" ht="15" hidden="false" customHeight="false" outlineLevel="0" collapsed="false">
      <c r="J3474" s="4"/>
    </row>
    <row r="3475" customFormat="false" ht="15" hidden="false" customHeight="false" outlineLevel="0" collapsed="false">
      <c r="J3475" s="4"/>
    </row>
    <row r="3476" customFormat="false" ht="15" hidden="false" customHeight="false" outlineLevel="0" collapsed="false">
      <c r="J3476" s="4"/>
    </row>
    <row r="3477" customFormat="false" ht="15" hidden="false" customHeight="false" outlineLevel="0" collapsed="false">
      <c r="J3477" s="4"/>
    </row>
    <row r="3478" customFormat="false" ht="15" hidden="false" customHeight="false" outlineLevel="0" collapsed="false">
      <c r="J3478" s="4"/>
    </row>
    <row r="3479" customFormat="false" ht="15" hidden="false" customHeight="false" outlineLevel="0" collapsed="false">
      <c r="J3479" s="4"/>
    </row>
    <row r="3480" customFormat="false" ht="15" hidden="false" customHeight="false" outlineLevel="0" collapsed="false">
      <c r="J3480" s="4"/>
    </row>
    <row r="3481" customFormat="false" ht="15" hidden="false" customHeight="false" outlineLevel="0" collapsed="false">
      <c r="J3481" s="4"/>
    </row>
    <row r="3482" customFormat="false" ht="15" hidden="false" customHeight="false" outlineLevel="0" collapsed="false">
      <c r="J3482" s="4"/>
    </row>
    <row r="3483" customFormat="false" ht="15" hidden="false" customHeight="false" outlineLevel="0" collapsed="false">
      <c r="J3483" s="4"/>
    </row>
    <row r="3484" customFormat="false" ht="15" hidden="false" customHeight="false" outlineLevel="0" collapsed="false">
      <c r="J3484" s="4"/>
    </row>
    <row r="3485" customFormat="false" ht="15" hidden="false" customHeight="false" outlineLevel="0" collapsed="false">
      <c r="J3485" s="4"/>
    </row>
    <row r="3486" customFormat="false" ht="15" hidden="false" customHeight="false" outlineLevel="0" collapsed="false">
      <c r="J3486" s="4"/>
    </row>
    <row r="3487" customFormat="false" ht="15" hidden="false" customHeight="false" outlineLevel="0" collapsed="false">
      <c r="J3487" s="4"/>
    </row>
    <row r="3488" customFormat="false" ht="15" hidden="false" customHeight="false" outlineLevel="0" collapsed="false">
      <c r="J3488" s="4"/>
    </row>
    <row r="3489" customFormat="false" ht="15" hidden="false" customHeight="false" outlineLevel="0" collapsed="false">
      <c r="J3489" s="4"/>
    </row>
    <row r="3490" customFormat="false" ht="15" hidden="false" customHeight="false" outlineLevel="0" collapsed="false">
      <c r="J3490" s="4"/>
    </row>
    <row r="3491" customFormat="false" ht="15" hidden="false" customHeight="false" outlineLevel="0" collapsed="false">
      <c r="J3491" s="4"/>
    </row>
    <row r="3492" customFormat="false" ht="15" hidden="false" customHeight="false" outlineLevel="0" collapsed="false">
      <c r="J3492" s="4"/>
    </row>
    <row r="3493" customFormat="false" ht="15" hidden="false" customHeight="false" outlineLevel="0" collapsed="false">
      <c r="J3493" s="4"/>
    </row>
    <row r="3494" customFormat="false" ht="15" hidden="false" customHeight="false" outlineLevel="0" collapsed="false">
      <c r="J3494" s="4"/>
    </row>
    <row r="3495" customFormat="false" ht="15" hidden="false" customHeight="false" outlineLevel="0" collapsed="false">
      <c r="J3495" s="4"/>
    </row>
    <row r="3496" customFormat="false" ht="15" hidden="false" customHeight="false" outlineLevel="0" collapsed="false">
      <c r="J3496" s="4"/>
    </row>
    <row r="3497" customFormat="false" ht="15" hidden="false" customHeight="false" outlineLevel="0" collapsed="false">
      <c r="J3497" s="4"/>
    </row>
    <row r="3498" customFormat="false" ht="15" hidden="false" customHeight="false" outlineLevel="0" collapsed="false">
      <c r="J3498" s="4"/>
    </row>
    <row r="3499" customFormat="false" ht="15" hidden="false" customHeight="false" outlineLevel="0" collapsed="false">
      <c r="J3499" s="4"/>
    </row>
    <row r="3500" customFormat="false" ht="15" hidden="false" customHeight="false" outlineLevel="0" collapsed="false">
      <c r="J3500" s="4"/>
    </row>
    <row r="3501" customFormat="false" ht="15" hidden="false" customHeight="false" outlineLevel="0" collapsed="false">
      <c r="J3501" s="4"/>
    </row>
    <row r="3502" customFormat="false" ht="15" hidden="false" customHeight="false" outlineLevel="0" collapsed="false">
      <c r="J3502" s="4"/>
    </row>
    <row r="3503" customFormat="false" ht="15" hidden="false" customHeight="false" outlineLevel="0" collapsed="false">
      <c r="J3503" s="4"/>
    </row>
    <row r="3504" customFormat="false" ht="15" hidden="false" customHeight="false" outlineLevel="0" collapsed="false">
      <c r="J3504" s="4"/>
    </row>
    <row r="3505" customFormat="false" ht="15" hidden="false" customHeight="false" outlineLevel="0" collapsed="false">
      <c r="J3505" s="4"/>
    </row>
    <row r="3506" customFormat="false" ht="15" hidden="false" customHeight="false" outlineLevel="0" collapsed="false">
      <c r="J3506" s="4"/>
    </row>
    <row r="3507" customFormat="false" ht="15" hidden="false" customHeight="false" outlineLevel="0" collapsed="false">
      <c r="J3507" s="4"/>
    </row>
    <row r="3508" customFormat="false" ht="15" hidden="false" customHeight="false" outlineLevel="0" collapsed="false">
      <c r="J3508" s="4"/>
    </row>
    <row r="3509" customFormat="false" ht="15" hidden="false" customHeight="false" outlineLevel="0" collapsed="false">
      <c r="J3509" s="4"/>
    </row>
    <row r="3510" customFormat="false" ht="15" hidden="false" customHeight="false" outlineLevel="0" collapsed="false">
      <c r="J3510" s="4"/>
    </row>
    <row r="3511" customFormat="false" ht="15" hidden="false" customHeight="false" outlineLevel="0" collapsed="false">
      <c r="J3511" s="4"/>
    </row>
    <row r="3512" customFormat="false" ht="15" hidden="false" customHeight="false" outlineLevel="0" collapsed="false">
      <c r="J3512" s="4"/>
    </row>
    <row r="3513" customFormat="false" ht="15" hidden="false" customHeight="false" outlineLevel="0" collapsed="false">
      <c r="J3513" s="4"/>
    </row>
    <row r="3514" customFormat="false" ht="15" hidden="false" customHeight="false" outlineLevel="0" collapsed="false">
      <c r="J3514" s="4"/>
    </row>
    <row r="3515" customFormat="false" ht="15" hidden="false" customHeight="false" outlineLevel="0" collapsed="false">
      <c r="J3515" s="4"/>
    </row>
    <row r="3516" customFormat="false" ht="15" hidden="false" customHeight="false" outlineLevel="0" collapsed="false">
      <c r="J3516" s="4"/>
    </row>
    <row r="3517" customFormat="false" ht="15" hidden="false" customHeight="false" outlineLevel="0" collapsed="false">
      <c r="J3517" s="4"/>
    </row>
    <row r="3518" customFormat="false" ht="15" hidden="false" customHeight="false" outlineLevel="0" collapsed="false">
      <c r="J3518" s="4"/>
    </row>
    <row r="3519" customFormat="false" ht="15" hidden="false" customHeight="false" outlineLevel="0" collapsed="false">
      <c r="J3519" s="4"/>
    </row>
    <row r="3520" customFormat="false" ht="15" hidden="false" customHeight="false" outlineLevel="0" collapsed="false">
      <c r="J3520" s="4"/>
    </row>
    <row r="3521" customFormat="false" ht="15" hidden="false" customHeight="false" outlineLevel="0" collapsed="false">
      <c r="J3521" s="4"/>
    </row>
    <row r="3522" customFormat="false" ht="15" hidden="false" customHeight="false" outlineLevel="0" collapsed="false">
      <c r="J3522" s="4"/>
    </row>
    <row r="3523" customFormat="false" ht="15" hidden="false" customHeight="false" outlineLevel="0" collapsed="false">
      <c r="J3523" s="4"/>
    </row>
    <row r="3524" customFormat="false" ht="15" hidden="false" customHeight="false" outlineLevel="0" collapsed="false">
      <c r="J3524" s="4"/>
    </row>
    <row r="3525" customFormat="false" ht="15" hidden="false" customHeight="false" outlineLevel="0" collapsed="false">
      <c r="J3525" s="4"/>
    </row>
    <row r="3526" customFormat="false" ht="15" hidden="false" customHeight="false" outlineLevel="0" collapsed="false">
      <c r="J3526" s="4"/>
    </row>
    <row r="3527" customFormat="false" ht="15" hidden="false" customHeight="false" outlineLevel="0" collapsed="false">
      <c r="J3527" s="4"/>
    </row>
    <row r="3528" customFormat="false" ht="15" hidden="false" customHeight="false" outlineLevel="0" collapsed="false">
      <c r="J3528" s="4"/>
    </row>
    <row r="3529" customFormat="false" ht="15" hidden="false" customHeight="false" outlineLevel="0" collapsed="false">
      <c r="J3529" s="4"/>
    </row>
    <row r="3530" customFormat="false" ht="15" hidden="false" customHeight="false" outlineLevel="0" collapsed="false">
      <c r="J3530" s="4"/>
    </row>
    <row r="3531" customFormat="false" ht="15" hidden="false" customHeight="false" outlineLevel="0" collapsed="false">
      <c r="J3531" s="4"/>
    </row>
    <row r="3532" customFormat="false" ht="15" hidden="false" customHeight="false" outlineLevel="0" collapsed="false">
      <c r="J3532" s="4"/>
    </row>
    <row r="3533" customFormat="false" ht="15" hidden="false" customHeight="false" outlineLevel="0" collapsed="false">
      <c r="J3533" s="4"/>
    </row>
    <row r="3534" customFormat="false" ht="15" hidden="false" customHeight="false" outlineLevel="0" collapsed="false">
      <c r="J3534" s="4"/>
    </row>
    <row r="3535" customFormat="false" ht="15" hidden="false" customHeight="false" outlineLevel="0" collapsed="false">
      <c r="J3535" s="4"/>
    </row>
    <row r="3536" customFormat="false" ht="15" hidden="false" customHeight="false" outlineLevel="0" collapsed="false">
      <c r="J3536" s="4"/>
    </row>
    <row r="3537" customFormat="false" ht="15" hidden="false" customHeight="false" outlineLevel="0" collapsed="false">
      <c r="J3537" s="4"/>
    </row>
    <row r="3538" customFormat="false" ht="15" hidden="false" customHeight="false" outlineLevel="0" collapsed="false">
      <c r="J3538" s="4"/>
    </row>
    <row r="3539" customFormat="false" ht="15" hidden="false" customHeight="false" outlineLevel="0" collapsed="false">
      <c r="J3539" s="4"/>
    </row>
    <row r="3540" customFormat="false" ht="15" hidden="false" customHeight="false" outlineLevel="0" collapsed="false">
      <c r="J3540" s="4"/>
    </row>
    <row r="3541" customFormat="false" ht="15" hidden="false" customHeight="false" outlineLevel="0" collapsed="false">
      <c r="J3541" s="4"/>
    </row>
    <row r="3542" customFormat="false" ht="15" hidden="false" customHeight="false" outlineLevel="0" collapsed="false">
      <c r="J3542" s="4"/>
    </row>
    <row r="3543" customFormat="false" ht="15" hidden="false" customHeight="false" outlineLevel="0" collapsed="false">
      <c r="J3543" s="4"/>
    </row>
    <row r="3544" customFormat="false" ht="15" hidden="false" customHeight="false" outlineLevel="0" collapsed="false">
      <c r="J3544" s="4"/>
    </row>
    <row r="3545" customFormat="false" ht="15" hidden="false" customHeight="false" outlineLevel="0" collapsed="false">
      <c r="J3545" s="4"/>
    </row>
    <row r="3546" customFormat="false" ht="15" hidden="false" customHeight="false" outlineLevel="0" collapsed="false">
      <c r="J3546" s="4"/>
    </row>
    <row r="3547" customFormat="false" ht="15" hidden="false" customHeight="false" outlineLevel="0" collapsed="false">
      <c r="J3547" s="4"/>
    </row>
    <row r="3548" customFormat="false" ht="15" hidden="false" customHeight="false" outlineLevel="0" collapsed="false">
      <c r="J3548" s="4"/>
    </row>
    <row r="3549" customFormat="false" ht="15" hidden="false" customHeight="false" outlineLevel="0" collapsed="false">
      <c r="J3549" s="4"/>
    </row>
    <row r="3550" customFormat="false" ht="15" hidden="false" customHeight="false" outlineLevel="0" collapsed="false">
      <c r="J3550" s="4"/>
    </row>
    <row r="3551" customFormat="false" ht="15" hidden="false" customHeight="false" outlineLevel="0" collapsed="false">
      <c r="J3551" s="4"/>
    </row>
    <row r="3552" customFormat="false" ht="15" hidden="false" customHeight="false" outlineLevel="0" collapsed="false">
      <c r="J3552" s="4"/>
    </row>
    <row r="3553" customFormat="false" ht="15" hidden="false" customHeight="false" outlineLevel="0" collapsed="false">
      <c r="J3553" s="4"/>
    </row>
    <row r="3554" customFormat="false" ht="15" hidden="false" customHeight="false" outlineLevel="0" collapsed="false">
      <c r="J3554" s="4"/>
    </row>
    <row r="3555" customFormat="false" ht="15" hidden="false" customHeight="false" outlineLevel="0" collapsed="false">
      <c r="J3555" s="4"/>
    </row>
    <row r="3556" customFormat="false" ht="15" hidden="false" customHeight="false" outlineLevel="0" collapsed="false">
      <c r="J3556" s="4"/>
    </row>
    <row r="3557" customFormat="false" ht="15" hidden="false" customHeight="false" outlineLevel="0" collapsed="false">
      <c r="J3557" s="4"/>
    </row>
    <row r="3558" customFormat="false" ht="15" hidden="false" customHeight="false" outlineLevel="0" collapsed="false">
      <c r="J3558" s="4"/>
    </row>
    <row r="3559" customFormat="false" ht="15" hidden="false" customHeight="false" outlineLevel="0" collapsed="false">
      <c r="J3559" s="4"/>
    </row>
    <row r="3560" customFormat="false" ht="15" hidden="false" customHeight="false" outlineLevel="0" collapsed="false">
      <c r="J3560" s="4"/>
    </row>
    <row r="3561" customFormat="false" ht="15" hidden="false" customHeight="false" outlineLevel="0" collapsed="false">
      <c r="J3561" s="4"/>
    </row>
    <row r="3562" customFormat="false" ht="15" hidden="false" customHeight="false" outlineLevel="0" collapsed="false">
      <c r="J3562" s="4"/>
    </row>
    <row r="3563" customFormat="false" ht="15" hidden="false" customHeight="false" outlineLevel="0" collapsed="false">
      <c r="J3563" s="4"/>
    </row>
    <row r="3564" customFormat="false" ht="15" hidden="false" customHeight="false" outlineLevel="0" collapsed="false">
      <c r="J3564" s="4"/>
    </row>
    <row r="3565" customFormat="false" ht="15" hidden="false" customHeight="false" outlineLevel="0" collapsed="false">
      <c r="J3565" s="4"/>
    </row>
    <row r="3566" customFormat="false" ht="15" hidden="false" customHeight="false" outlineLevel="0" collapsed="false">
      <c r="J3566" s="4"/>
    </row>
    <row r="3567" customFormat="false" ht="15" hidden="false" customHeight="false" outlineLevel="0" collapsed="false">
      <c r="J3567" s="4"/>
    </row>
    <row r="3568" customFormat="false" ht="15" hidden="false" customHeight="false" outlineLevel="0" collapsed="false">
      <c r="J3568" s="4"/>
    </row>
    <row r="3569" customFormat="false" ht="15" hidden="false" customHeight="false" outlineLevel="0" collapsed="false">
      <c r="J3569" s="4"/>
    </row>
    <row r="3570" customFormat="false" ht="15" hidden="false" customHeight="false" outlineLevel="0" collapsed="false">
      <c r="J3570" s="4"/>
    </row>
    <row r="3571" customFormat="false" ht="15" hidden="false" customHeight="false" outlineLevel="0" collapsed="false">
      <c r="J3571" s="4"/>
    </row>
    <row r="3572" customFormat="false" ht="15" hidden="false" customHeight="false" outlineLevel="0" collapsed="false">
      <c r="J3572" s="4"/>
    </row>
    <row r="3573" customFormat="false" ht="15" hidden="false" customHeight="false" outlineLevel="0" collapsed="false">
      <c r="J3573" s="4"/>
    </row>
    <row r="3574" customFormat="false" ht="15" hidden="false" customHeight="false" outlineLevel="0" collapsed="false">
      <c r="J3574" s="4"/>
    </row>
    <row r="3575" customFormat="false" ht="15" hidden="false" customHeight="false" outlineLevel="0" collapsed="false">
      <c r="J3575" s="4"/>
    </row>
    <row r="3576" customFormat="false" ht="15" hidden="false" customHeight="false" outlineLevel="0" collapsed="false">
      <c r="J3576" s="4"/>
    </row>
    <row r="3577" customFormat="false" ht="15" hidden="false" customHeight="false" outlineLevel="0" collapsed="false">
      <c r="J3577" s="4"/>
    </row>
    <row r="3578" customFormat="false" ht="15" hidden="false" customHeight="false" outlineLevel="0" collapsed="false">
      <c r="J3578" s="4"/>
    </row>
    <row r="3579" customFormat="false" ht="15" hidden="false" customHeight="false" outlineLevel="0" collapsed="false">
      <c r="J3579" s="4"/>
    </row>
    <row r="3580" customFormat="false" ht="15" hidden="false" customHeight="false" outlineLevel="0" collapsed="false">
      <c r="J3580" s="4"/>
    </row>
    <row r="3581" customFormat="false" ht="15" hidden="false" customHeight="false" outlineLevel="0" collapsed="false">
      <c r="J3581" s="4"/>
    </row>
    <row r="3582" customFormat="false" ht="15" hidden="false" customHeight="false" outlineLevel="0" collapsed="false">
      <c r="J3582" s="4"/>
    </row>
    <row r="3583" customFormat="false" ht="15" hidden="false" customHeight="false" outlineLevel="0" collapsed="false">
      <c r="J3583" s="4"/>
    </row>
    <row r="3584" customFormat="false" ht="15" hidden="false" customHeight="false" outlineLevel="0" collapsed="false">
      <c r="J3584" s="4"/>
    </row>
    <row r="3585" customFormat="false" ht="15" hidden="false" customHeight="false" outlineLevel="0" collapsed="false">
      <c r="J3585" s="4"/>
    </row>
    <row r="3586" customFormat="false" ht="15" hidden="false" customHeight="false" outlineLevel="0" collapsed="false">
      <c r="J3586" s="4"/>
    </row>
    <row r="3587" customFormat="false" ht="15" hidden="false" customHeight="false" outlineLevel="0" collapsed="false">
      <c r="J3587" s="4"/>
    </row>
    <row r="3588" customFormat="false" ht="15" hidden="false" customHeight="false" outlineLevel="0" collapsed="false">
      <c r="J3588" s="4"/>
    </row>
    <row r="3589" customFormat="false" ht="15" hidden="false" customHeight="false" outlineLevel="0" collapsed="false">
      <c r="J3589" s="4"/>
    </row>
    <row r="3590" customFormat="false" ht="15" hidden="false" customHeight="false" outlineLevel="0" collapsed="false">
      <c r="J3590" s="4"/>
    </row>
    <row r="3591" customFormat="false" ht="15" hidden="false" customHeight="false" outlineLevel="0" collapsed="false">
      <c r="J3591" s="4"/>
    </row>
    <row r="3592" customFormat="false" ht="15" hidden="false" customHeight="false" outlineLevel="0" collapsed="false">
      <c r="J3592" s="4"/>
    </row>
    <row r="3593" customFormat="false" ht="15" hidden="false" customHeight="false" outlineLevel="0" collapsed="false">
      <c r="J3593" s="4"/>
    </row>
    <row r="3594" customFormat="false" ht="15" hidden="false" customHeight="false" outlineLevel="0" collapsed="false">
      <c r="J3594" s="4"/>
    </row>
    <row r="3595" customFormat="false" ht="15" hidden="false" customHeight="false" outlineLevel="0" collapsed="false">
      <c r="J3595" s="4"/>
    </row>
    <row r="3596" customFormat="false" ht="15" hidden="false" customHeight="false" outlineLevel="0" collapsed="false">
      <c r="J3596" s="4"/>
    </row>
    <row r="3597" customFormat="false" ht="15" hidden="false" customHeight="false" outlineLevel="0" collapsed="false">
      <c r="J3597" s="4"/>
    </row>
    <row r="3598" customFormat="false" ht="15" hidden="false" customHeight="false" outlineLevel="0" collapsed="false">
      <c r="J3598" s="4"/>
    </row>
    <row r="3599" customFormat="false" ht="15" hidden="false" customHeight="false" outlineLevel="0" collapsed="false">
      <c r="J3599" s="4"/>
    </row>
    <row r="3600" customFormat="false" ht="15" hidden="false" customHeight="false" outlineLevel="0" collapsed="false">
      <c r="J3600" s="4"/>
    </row>
    <row r="3601" customFormat="false" ht="15" hidden="false" customHeight="false" outlineLevel="0" collapsed="false">
      <c r="J3601" s="4"/>
    </row>
    <row r="3602" customFormat="false" ht="15" hidden="false" customHeight="false" outlineLevel="0" collapsed="false">
      <c r="J3602" s="4"/>
    </row>
    <row r="3603" customFormat="false" ht="15" hidden="false" customHeight="false" outlineLevel="0" collapsed="false">
      <c r="J3603" s="4"/>
    </row>
    <row r="3604" customFormat="false" ht="15" hidden="false" customHeight="false" outlineLevel="0" collapsed="false">
      <c r="J3604" s="4"/>
    </row>
    <row r="3605" customFormat="false" ht="15" hidden="false" customHeight="false" outlineLevel="0" collapsed="false">
      <c r="J3605" s="4"/>
    </row>
    <row r="3606" customFormat="false" ht="15" hidden="false" customHeight="false" outlineLevel="0" collapsed="false">
      <c r="J3606" s="4"/>
    </row>
    <row r="3607" customFormat="false" ht="15" hidden="false" customHeight="false" outlineLevel="0" collapsed="false">
      <c r="J3607" s="4"/>
    </row>
    <row r="3608" customFormat="false" ht="15" hidden="false" customHeight="false" outlineLevel="0" collapsed="false">
      <c r="J3608" s="4"/>
    </row>
    <row r="3609" customFormat="false" ht="15" hidden="false" customHeight="false" outlineLevel="0" collapsed="false">
      <c r="J3609" s="4"/>
    </row>
    <row r="3610" customFormat="false" ht="15" hidden="false" customHeight="false" outlineLevel="0" collapsed="false">
      <c r="J3610" s="4"/>
    </row>
    <row r="3611" customFormat="false" ht="15" hidden="false" customHeight="false" outlineLevel="0" collapsed="false">
      <c r="J3611" s="4"/>
    </row>
    <row r="3612" customFormat="false" ht="15" hidden="false" customHeight="false" outlineLevel="0" collapsed="false">
      <c r="J3612" s="4"/>
    </row>
    <row r="3613" customFormat="false" ht="15" hidden="false" customHeight="false" outlineLevel="0" collapsed="false">
      <c r="J3613" s="4"/>
    </row>
    <row r="3614" customFormat="false" ht="15" hidden="false" customHeight="false" outlineLevel="0" collapsed="false">
      <c r="J3614" s="4"/>
    </row>
    <row r="3615" customFormat="false" ht="15" hidden="false" customHeight="false" outlineLevel="0" collapsed="false">
      <c r="J3615" s="4"/>
    </row>
    <row r="3616" customFormat="false" ht="15" hidden="false" customHeight="false" outlineLevel="0" collapsed="false">
      <c r="J3616" s="4"/>
    </row>
    <row r="3617" customFormat="false" ht="15" hidden="false" customHeight="false" outlineLevel="0" collapsed="false">
      <c r="J3617" s="4"/>
    </row>
    <row r="3618" customFormat="false" ht="15" hidden="false" customHeight="false" outlineLevel="0" collapsed="false">
      <c r="J3618" s="4"/>
    </row>
    <row r="3619" customFormat="false" ht="15" hidden="false" customHeight="false" outlineLevel="0" collapsed="false">
      <c r="J3619" s="4"/>
    </row>
    <row r="3620" customFormat="false" ht="15" hidden="false" customHeight="false" outlineLevel="0" collapsed="false">
      <c r="J3620" s="4"/>
    </row>
    <row r="3621" customFormat="false" ht="15" hidden="false" customHeight="false" outlineLevel="0" collapsed="false">
      <c r="J3621" s="4"/>
    </row>
    <row r="3622" customFormat="false" ht="15" hidden="false" customHeight="false" outlineLevel="0" collapsed="false">
      <c r="J3622" s="4"/>
    </row>
    <row r="3623" customFormat="false" ht="15" hidden="false" customHeight="false" outlineLevel="0" collapsed="false">
      <c r="J3623" s="4"/>
    </row>
  </sheetData>
  <autoFilter ref="A2:Z804"/>
  <mergeCells count="2">
    <mergeCell ref="D1:S1"/>
    <mergeCell ref="Z2:AB2"/>
  </mergeCell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&amp;C&amp;A</oddHeader>
    <oddFooter>&amp;CPage &amp;P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4"/>
  <sheetViews>
    <sheetView showFormulas="false" showGridLines="true" showRowColHeaders="true" showZeros="true" rightToLeft="false" tabSelected="false" showOutlineSymbols="true" defaultGridColor="true" view="normal" topLeftCell="A1" colorId="64" zoomScale="156" zoomScaleNormal="156" zoomScalePageLayoutView="100" workbookViewId="0">
      <selection pane="topLeft" activeCell="B7" activeCellId="0" sqref="B7"/>
    </sheetView>
  </sheetViews>
  <sheetFormatPr defaultColWidth="11.53515625" defaultRowHeight="12.8" zeroHeight="false" outlineLevelRow="0" outlineLevelCol="0"/>
  <cols>
    <col collapsed="false" customWidth="true" hidden="false" outlineLevel="0" max="3" min="3" style="0" width="17.65"/>
  </cols>
  <sheetData>
    <row r="1" customFormat="false" ht="12.8" hidden="false" customHeight="false" outlineLevel="0" collapsed="false">
      <c r="A1" s="0" t="s">
        <v>360</v>
      </c>
    </row>
    <row r="3" customFormat="false" ht="12.8" hidden="false" customHeight="false" outlineLevel="0" collapsed="false">
      <c r="C3" s="0" t="s">
        <v>361</v>
      </c>
    </row>
    <row r="5" customFormat="false" ht="12.8" hidden="false" customHeight="false" outlineLevel="0" collapsed="false">
      <c r="B5" s="79" t="n">
        <v>43622</v>
      </c>
      <c r="C5" s="0" t="s">
        <v>26</v>
      </c>
    </row>
    <row r="6" customFormat="false" ht="12.8" hidden="false" customHeight="false" outlineLevel="0" collapsed="false">
      <c r="B6" s="79" t="n">
        <v>43918</v>
      </c>
      <c r="C6" s="0" t="s">
        <v>27</v>
      </c>
    </row>
    <row r="7" customFormat="false" ht="12.8" hidden="false" customHeight="false" outlineLevel="0" collapsed="false">
      <c r="B7" s="0" t="n">
        <v>0.81</v>
      </c>
      <c r="C7" s="0" t="s">
        <v>362</v>
      </c>
    </row>
    <row r="8" customFormat="false" ht="12.8" hidden="false" customHeight="false" outlineLevel="0" collapsed="false">
      <c r="B8" s="0" t="n">
        <v>1010</v>
      </c>
      <c r="C8" s="0" t="s">
        <v>363</v>
      </c>
    </row>
    <row r="9" customFormat="false" ht="13" hidden="false" customHeight="false" outlineLevel="0" collapsed="false">
      <c r="A9" s="80" t="n">
        <v>0.25</v>
      </c>
      <c r="B9" s="0" t="n">
        <v>250</v>
      </c>
      <c r="C9" s="0" t="s">
        <v>364</v>
      </c>
      <c r="D9" s="80" t="n">
        <v>0.25</v>
      </c>
    </row>
    <row r="10" customFormat="false" ht="12.8" hidden="false" customHeight="false" outlineLevel="0" collapsed="false">
      <c r="A10" s="80" t="n">
        <v>0.04</v>
      </c>
      <c r="B10" s="0" t="n">
        <v>39</v>
      </c>
      <c r="C10" s="0" t="s">
        <v>365</v>
      </c>
      <c r="D10" s="80" t="n">
        <v>0.04</v>
      </c>
    </row>
    <row r="11" customFormat="false" ht="12.8" hidden="false" customHeight="false" outlineLevel="0" collapsed="false">
      <c r="A11" s="80" t="n">
        <v>0.71</v>
      </c>
      <c r="B11" s="0" t="n">
        <v>721</v>
      </c>
      <c r="C11" s="0" t="s">
        <v>366</v>
      </c>
      <c r="D11" s="80" t="n">
        <v>0.71</v>
      </c>
    </row>
    <row r="12" customFormat="false" ht="12.8" hidden="false" customHeight="false" outlineLevel="0" collapsed="false">
      <c r="A12" s="0" t="n">
        <v>4.59</v>
      </c>
      <c r="B12" s="0" t="n">
        <v>6.13</v>
      </c>
      <c r="C12" s="0" t="s">
        <v>367</v>
      </c>
    </row>
    <row r="13" customFormat="false" ht="12.8" hidden="false" customHeight="false" outlineLevel="0" collapsed="false">
      <c r="A13" s="0" t="n">
        <v>2.11</v>
      </c>
      <c r="B13" s="0" t="n">
        <v>3.89</v>
      </c>
      <c r="C13" s="0" t="s">
        <v>368</v>
      </c>
    </row>
    <row r="14" customFormat="false" ht="12.8" hidden="false" customHeight="false" outlineLevel="0" collapsed="false">
      <c r="A14" s="0" t="n">
        <v>9.83</v>
      </c>
      <c r="B14" s="0" t="n">
        <v>11.61</v>
      </c>
      <c r="C14" s="0" t="s">
        <v>369</v>
      </c>
    </row>
    <row r="15" customFormat="false" ht="12.8" hidden="false" customHeight="false" outlineLevel="0" collapsed="false">
      <c r="A15" s="0" t="n">
        <v>6.21</v>
      </c>
      <c r="B15" s="0" t="n">
        <v>7.99</v>
      </c>
      <c r="C15" s="0" t="s">
        <v>370</v>
      </c>
    </row>
    <row r="16" customFormat="false" ht="12.8" hidden="false" customHeight="false" outlineLevel="0" collapsed="false">
      <c r="B16" s="0" t="n">
        <v>10.14</v>
      </c>
      <c r="C16" s="0" t="s">
        <v>371</v>
      </c>
    </row>
    <row r="17" customFormat="false" ht="12.8" hidden="false" customHeight="false" outlineLevel="0" collapsed="false">
      <c r="B17" s="0" t="n">
        <v>1.58</v>
      </c>
      <c r="C17" s="0" t="s">
        <v>372</v>
      </c>
    </row>
    <row r="18" customFormat="false" ht="12.8" hidden="false" customHeight="false" outlineLevel="0" collapsed="false">
      <c r="A18" s="0" t="n">
        <v>38</v>
      </c>
      <c r="B18" s="0" t="n">
        <v>456.02</v>
      </c>
      <c r="C18" s="0" t="s">
        <v>373</v>
      </c>
    </row>
    <row r="19" customFormat="false" ht="12.8" hidden="false" customHeight="false" outlineLevel="0" collapsed="false">
      <c r="B19" s="0" t="n">
        <v>7.59</v>
      </c>
      <c r="C19" s="0" t="s">
        <v>374</v>
      </c>
    </row>
    <row r="20" customFormat="false" ht="12.8" hidden="false" customHeight="false" outlineLevel="0" collapsed="false">
      <c r="B20" s="0" t="n">
        <v>1.01</v>
      </c>
      <c r="C20" s="0" t="s">
        <v>375</v>
      </c>
    </row>
    <row r="22" customFormat="false" ht="12.8" hidden="false" customHeight="false" outlineLevel="0" collapsed="false">
      <c r="B22" s="79" t="n">
        <v>43922</v>
      </c>
      <c r="C22" s="0" t="s">
        <v>376</v>
      </c>
    </row>
    <row r="23" customFormat="false" ht="12.8" hidden="false" customHeight="false" outlineLevel="0" collapsed="false">
      <c r="B23" s="0" t="s">
        <v>377</v>
      </c>
    </row>
    <row r="24" customFormat="false" ht="12.8" hidden="false" customHeight="false" outlineLevel="0" collapsed="false">
      <c r="B24" s="0" t="s">
        <v>378</v>
      </c>
    </row>
  </sheetData>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2:J24"/>
  <sheetViews>
    <sheetView showFormulas="false" showGridLines="true" showRowColHeaders="true" showZeros="true" rightToLeft="false" tabSelected="false" showOutlineSymbols="true" defaultGridColor="true" view="normal" topLeftCell="A1" colorId="64" zoomScale="156" zoomScaleNormal="156" zoomScalePageLayoutView="100" workbookViewId="0">
      <selection pane="topLeft" activeCell="D25" activeCellId="0" sqref="D25"/>
    </sheetView>
  </sheetViews>
  <sheetFormatPr defaultColWidth="11.53515625" defaultRowHeight="12.8" zeroHeight="false" outlineLevelRow="0" outlineLevelCol="0"/>
  <cols>
    <col collapsed="false" customWidth="true" hidden="false" outlineLevel="0" max="3" min="3" style="0" width="21.9"/>
  </cols>
  <sheetData>
    <row r="2" customFormat="false" ht="15" hidden="false" customHeight="false" outlineLevel="0" collapsed="false">
      <c r="B2" s="79" t="n">
        <f aca="false">MIN('1+100'!F3:F809,'Парнас Новые'!F4:F213,'парнас + 20'!F4:F212)</f>
        <v>42603</v>
      </c>
      <c r="C2" s="81" t="s">
        <v>26</v>
      </c>
    </row>
    <row r="3" customFormat="false" ht="15" hidden="false" customHeight="false" outlineLevel="0" collapsed="false">
      <c r="B3" s="82" t="n">
        <f aca="false">MAX(('1+100'!J3:J809),('Парнас Новые'!J4:J213),('парнас + 20'!J4:J212))</f>
        <v>43981</v>
      </c>
      <c r="C3" s="81" t="s">
        <v>27</v>
      </c>
    </row>
    <row r="4" customFormat="false" ht="16" hidden="false" customHeight="false" outlineLevel="0" collapsed="false">
      <c r="B4" s="0" t="n">
        <f aca="false">(B3-B2)/365</f>
        <v>3.77534246575342</v>
      </c>
      <c r="C4" s="81" t="s">
        <v>28</v>
      </c>
    </row>
    <row r="5" customFormat="false" ht="15" hidden="false" customHeight="false" outlineLevel="0" collapsed="false">
      <c r="B5" s="0" t="n">
        <f aca="false">('1+100'!V16)+('Парнас Новые'!U17)</f>
        <v>1010</v>
      </c>
      <c r="C5" s="83" t="s">
        <v>363</v>
      </c>
    </row>
    <row r="6" customFormat="false" ht="15" hidden="false" customHeight="false" outlineLevel="0" collapsed="false">
      <c r="A6" s="84" t="n">
        <f aca="false">B6/$B$5</f>
        <v>0.426732673267327</v>
      </c>
      <c r="B6" s="0" t="n">
        <f aca="false">('1+100'!V17)+('Парнас Новые'!U18)</f>
        <v>431</v>
      </c>
      <c r="C6" s="83" t="s">
        <v>379</v>
      </c>
      <c r="D6" s="85" t="n">
        <f aca="false">A6</f>
        <v>0.426732673267327</v>
      </c>
    </row>
    <row r="7" customFormat="false" ht="15" hidden="false" customHeight="false" outlineLevel="0" collapsed="false">
      <c r="A7" s="84" t="n">
        <f aca="false">B7/$B$5</f>
        <v>0.166336633663366</v>
      </c>
      <c r="B7" s="0" t="n">
        <f aca="false">('1+100'!V18)+('Парнас Новые'!U19)</f>
        <v>168</v>
      </c>
      <c r="C7" s="83" t="s">
        <v>365</v>
      </c>
      <c r="D7" s="85" t="n">
        <f aca="false">A7</f>
        <v>0.166336633663366</v>
      </c>
    </row>
    <row r="8" customFormat="false" ht="15" hidden="false" customHeight="false" outlineLevel="0" collapsed="false">
      <c r="A8" s="84" t="n">
        <f aca="false">B8/$B$5</f>
        <v>0.406930693069307</v>
      </c>
      <c r="B8" s="0" t="n">
        <f aca="false">B5-(B6+B7)</f>
        <v>411</v>
      </c>
      <c r="C8" s="83" t="s">
        <v>366</v>
      </c>
      <c r="D8" s="85" t="n">
        <f aca="false">A8</f>
        <v>0.406930693069307</v>
      </c>
    </row>
    <row r="9" customFormat="false" ht="16" hidden="false" customHeight="false" outlineLevel="0" collapsed="false">
      <c r="A9" s="0" t="n">
        <f aca="false">(AVERAGE(('1+100'!O3:O1809),('Парнас Новые'!O4:O213),('парнас + 20'!O4:O212)))*12</f>
        <v>9.42519346716255</v>
      </c>
      <c r="B9" s="86" t="n">
        <f aca="false">(AVERAGE(('1+100'!N3:N1809),('Парнас Новые'!N4:N213),('парнас + 20'!N4:N212)))*12</f>
        <v>18.0035759661808</v>
      </c>
      <c r="C9" s="83" t="s">
        <v>34</v>
      </c>
    </row>
    <row r="10" customFormat="false" ht="16" hidden="false" customHeight="false" outlineLevel="0" collapsed="false">
      <c r="A10" s="0" t="n">
        <f aca="false">(AVERAGE(('1+100'!Q3:Q1809),('Парнас Новые'!Q4:Q213),('парнас + 20'!Q4:Q212)))*12</f>
        <v>8.53287671232877</v>
      </c>
      <c r="B10" s="0" t="n">
        <f aca="false">(AVERAGE(('1+100'!P3:P1809),('Парнас Новые'!P4:P213),('парнас + 20'!P4:P212)))*12</f>
        <v>20.3356164383562</v>
      </c>
      <c r="C10" s="83" t="s">
        <v>35</v>
      </c>
    </row>
    <row r="11" customFormat="false" ht="16" hidden="false" customHeight="false" outlineLevel="0" collapsed="false">
      <c r="A11" s="0" t="n">
        <f aca="false">(MAX(('1+100'!O3:O1809),('Парнас Новые'!O4:O213),('парнас + 20'!O4:O212)))*12</f>
        <v>42.4767123287671</v>
      </c>
      <c r="B11" s="0" t="n">
        <f aca="false">(MAX(('1+100'!N3:N1809),('Парнас Новые'!N4:N213),('парнас + 20'!N3:N212)))*12</f>
        <v>54.2794520547945</v>
      </c>
      <c r="C11" s="83" t="s">
        <v>38</v>
      </c>
      <c r="I11" s="87" t="n">
        <f aca="false">(MIN(('1+100'!N3:N1809),('Парнас Новые'!N4:N213),('парнас + 20'!N3:N212)))*12</f>
        <v>0</v>
      </c>
    </row>
    <row r="12" customFormat="false" ht="16" hidden="false" customHeight="false" outlineLevel="0" collapsed="false">
      <c r="A12" s="0" t="n">
        <f aca="false">(MAX(('1+100'!Q3:Q1809),('Парнас Новые'!Q4:Q213),('парнас + 20'!Q4:Q212)))*12</f>
        <v>31.3643835616439</v>
      </c>
      <c r="B12" s="0" t="n">
        <f aca="false">(MAX(('1+100'!P3:P1809),('Парнас Новые'!P4:P213),('парнас + 20'!P4:P212)))*12</f>
        <v>43.1671232876712</v>
      </c>
      <c r="C12" s="83" t="s">
        <v>39</v>
      </c>
    </row>
    <row r="13" customFormat="false" ht="16" hidden="false" customHeight="false" outlineLevel="0" collapsed="false">
      <c r="B13" s="0" t="n">
        <f aca="false">B6/(((MAX(('1+100'!J3:J1809),('Парнас Новые'!J4:J213),('парнас + 20'!J3:J212)))-B2)/12)</f>
        <v>3.75326560232221</v>
      </c>
      <c r="C13" s="81" t="s">
        <v>40</v>
      </c>
    </row>
    <row r="14" customFormat="false" ht="16" hidden="false" customHeight="false" outlineLevel="0" collapsed="false">
      <c r="B14" s="0" t="n">
        <f aca="false">B7/((B3-(MIN(('1+100'!F3:F1809),('Парнас Новые'!F4:F213),('парнас + 20'!F4:F212))))/12)</f>
        <v>1.46298984034833</v>
      </c>
      <c r="C14" s="81" t="s">
        <v>41</v>
      </c>
    </row>
    <row r="15" customFormat="false" ht="16" hidden="false" customHeight="false" outlineLevel="0" collapsed="false">
      <c r="A15" s="0" t="n">
        <f aca="false">(B8/B14)/12</f>
        <v>23.4109623015873</v>
      </c>
      <c r="B15" s="0" t="n">
        <f aca="false">B8/B14</f>
        <v>280.931547619048</v>
      </c>
      <c r="C15" s="88" t="s">
        <v>380</v>
      </c>
    </row>
    <row r="16" customFormat="false" ht="16" hidden="false" customHeight="false" outlineLevel="0" collapsed="false">
      <c r="B16" s="0" t="n">
        <f aca="false">(B3-B2)/B7</f>
        <v>8.20238095238095</v>
      </c>
      <c r="C16" s="61" t="s">
        <v>43</v>
      </c>
    </row>
    <row r="17" customFormat="false" ht="16" hidden="false" customHeight="false" outlineLevel="0" collapsed="false">
      <c r="B17" s="0" t="n">
        <f aca="false">(B16/180)*24</f>
        <v>1.09365079365079</v>
      </c>
      <c r="C17" s="61" t="s">
        <v>44</v>
      </c>
    </row>
    <row r="19" customFormat="false" ht="12.8" hidden="false" customHeight="false" outlineLevel="0" collapsed="false">
      <c r="B19" s="79" t="n">
        <v>43922</v>
      </c>
      <c r="C19" s="0" t="s">
        <v>376</v>
      </c>
    </row>
    <row r="20" customFormat="false" ht="12.8" hidden="false" customHeight="false" outlineLevel="0" collapsed="false">
      <c r="B20" s="0" t="s">
        <v>377</v>
      </c>
    </row>
    <row r="21" customFormat="false" ht="12.8" hidden="false" customHeight="false" outlineLevel="0" collapsed="false">
      <c r="B21" s="0" t="s">
        <v>378</v>
      </c>
    </row>
    <row r="23" customFormat="false" ht="12.8" hidden="false" customHeight="false" outlineLevel="0" collapsed="false">
      <c r="J23" s="79"/>
    </row>
    <row r="24" customFormat="false" ht="12.8" hidden="false" customHeight="false" outlineLevel="0" collapsed="false">
      <c r="A24" s="0" t="s">
        <v>381</v>
      </c>
    </row>
  </sheetData>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J1048576"/>
  <sheetViews>
    <sheetView showFormulas="false" showGridLines="true" showRowColHeaders="true" showZeros="true" rightToLeft="false" tabSelected="true" showOutlineSymbols="true" defaultGridColor="true" view="normal" topLeftCell="A799" colorId="64" zoomScale="156" zoomScaleNormal="156" zoomScalePageLayoutView="100" workbookViewId="0">
      <selection pane="topLeft" activeCell="B1" activeCellId="0" sqref="B1"/>
    </sheetView>
  </sheetViews>
  <sheetFormatPr defaultColWidth="11.53515625" defaultRowHeight="15" zeroHeight="false" outlineLevelRow="0" outlineLevelCol="0"/>
  <cols>
    <col collapsed="false" customWidth="true" hidden="false" outlineLevel="0" max="1" min="1" style="89" width="5.28"/>
    <col collapsed="false" customWidth="true" hidden="false" outlineLevel="0" max="2" min="2" style="89" width="3.61"/>
    <col collapsed="false" customWidth="true" hidden="false" outlineLevel="0" max="3" min="3" style="89" width="2.94"/>
    <col collapsed="false" customWidth="true" hidden="false" outlineLevel="0" max="4" min="4" style="90" width="5.83"/>
    <col collapsed="false" customWidth="true" hidden="false" outlineLevel="0" max="5" min="5" style="90" width="12.39"/>
    <col collapsed="false" customWidth="false" hidden="false" outlineLevel="0" max="6" min="6" style="90" width="11.52"/>
    <col collapsed="false" customWidth="true" hidden="true" outlineLevel="0" max="7" min="7" style="90" width="2.94"/>
    <col collapsed="false" customWidth="true" hidden="true" outlineLevel="0" max="8" min="8" style="90" width="12.24"/>
    <col collapsed="false" customWidth="true" hidden="true" outlineLevel="0" max="9" min="9" style="7" width="5.57"/>
    <col collapsed="false" customWidth="false" hidden="false" outlineLevel="0" max="10" min="10" style="90" width="11.52"/>
    <col collapsed="false" customWidth="true" hidden="true" outlineLevel="0" max="11" min="11" style="90" width="3.48"/>
    <col collapsed="false" customWidth="true" hidden="true" outlineLevel="0" max="12" min="12" style="90" width="10.69"/>
    <col collapsed="false" customWidth="true" hidden="true" outlineLevel="0" max="13" min="13" style="7" width="5.16"/>
    <col collapsed="false" customWidth="false" hidden="false" outlineLevel="0" max="14" min="14" style="91" width="11.52"/>
    <col collapsed="false" customWidth="true" hidden="true" outlineLevel="0" max="15" min="15" style="92" width="6.19"/>
    <col collapsed="false" customWidth="false" hidden="false" outlineLevel="0" max="16" min="16" style="93" width="11.52"/>
    <col collapsed="false" customWidth="true" hidden="true" outlineLevel="0" max="17" min="17" style="94" width="5.36"/>
    <col collapsed="false" customWidth="true" hidden="false" outlineLevel="0" max="18" min="18" style="90" width="61.99"/>
    <col collapsed="false" customWidth="false" hidden="false" outlineLevel="0" max="19" min="19" style="90" width="11.52"/>
    <col collapsed="false" customWidth="true" hidden="true" outlineLevel="0" max="20" min="20" style="7" width="5.89"/>
    <col collapsed="false" customWidth="true" hidden="false" outlineLevel="0" max="21" min="21" style="8" width="7.02"/>
    <col collapsed="false" customWidth="true" hidden="false" outlineLevel="0" max="22" min="22" style="9" width="10.22"/>
    <col collapsed="false" customWidth="true" hidden="false" outlineLevel="0" max="23" min="23" style="9" width="12.18"/>
    <col collapsed="false" customWidth="true" hidden="false" outlineLevel="0" max="24" min="24" style="10" width="18.9"/>
    <col collapsed="false" customWidth="false" hidden="false" outlineLevel="0" max="25" min="25" style="10" width="11.52"/>
    <col collapsed="false" customWidth="true" hidden="false" outlineLevel="0" max="26" min="26" style="10" width="4.34"/>
    <col collapsed="false" customWidth="true" hidden="false" outlineLevel="0" max="27" min="27" style="10" width="7.53"/>
    <col collapsed="false" customWidth="false" hidden="false" outlineLevel="0" max="32" min="28" style="10" width="11.52"/>
  </cols>
  <sheetData>
    <row r="1" customFormat="false" ht="15" hidden="false" customHeight="false" outlineLevel="0" collapsed="false">
      <c r="A1" s="95" t="s">
        <v>382</v>
      </c>
      <c r="B1" s="95" t="s">
        <v>383</v>
      </c>
      <c r="C1" s="95" t="s">
        <v>384</v>
      </c>
      <c r="D1" s="96"/>
      <c r="E1" s="96" t="s">
        <v>9</v>
      </c>
      <c r="F1" s="96" t="s">
        <v>10</v>
      </c>
      <c r="G1" s="96"/>
      <c r="H1" s="96"/>
      <c r="I1" s="23"/>
      <c r="J1" s="96" t="s">
        <v>11</v>
      </c>
      <c r="K1" s="96"/>
      <c r="L1" s="96"/>
      <c r="M1" s="23"/>
      <c r="N1" s="97" t="s">
        <v>12</v>
      </c>
      <c r="O1" s="98" t="s">
        <v>13</v>
      </c>
      <c r="P1" s="99" t="s">
        <v>14</v>
      </c>
      <c r="Q1" s="100" t="s">
        <v>15</v>
      </c>
      <c r="R1" s="96" t="s">
        <v>16</v>
      </c>
      <c r="S1" s="96" t="s">
        <v>385</v>
      </c>
      <c r="T1" s="23"/>
      <c r="U1" s="24"/>
      <c r="V1" s="25"/>
      <c r="W1" s="25"/>
      <c r="X1" s="25"/>
      <c r="Y1" s="26"/>
      <c r="Z1" s="26"/>
      <c r="AA1" s="26"/>
      <c r="AB1" s="26"/>
      <c r="AC1" s="26"/>
      <c r="AD1" s="26"/>
      <c r="AE1" s="26"/>
      <c r="AF1" s="26"/>
      <c r="AG1" s="27"/>
      <c r="AH1" s="27"/>
      <c r="AI1" s="27"/>
      <c r="AJ1" s="27"/>
    </row>
    <row r="2" customFormat="false" ht="15" hidden="false" customHeight="false" outlineLevel="0" collapsed="false">
      <c r="A2" s="89" t="n">
        <v>1</v>
      </c>
      <c r="B2" s="101" t="s">
        <v>386</v>
      </c>
      <c r="C2" s="101"/>
      <c r="D2" s="102"/>
      <c r="E2" s="102"/>
      <c r="F2" s="102"/>
      <c r="G2" s="102"/>
      <c r="H2" s="102"/>
      <c r="I2" s="103"/>
      <c r="J2" s="102"/>
      <c r="K2" s="102"/>
      <c r="L2" s="102"/>
      <c r="M2" s="103"/>
      <c r="N2" s="104"/>
      <c r="O2" s="105"/>
      <c r="P2" s="106"/>
      <c r="Q2" s="107"/>
      <c r="R2" s="102"/>
      <c r="S2" s="102"/>
      <c r="T2" s="103"/>
      <c r="U2" s="108"/>
      <c r="V2" s="109" t="s">
        <v>387</v>
      </c>
      <c r="W2" s="41"/>
      <c r="X2" s="26"/>
      <c r="Y2" s="26"/>
      <c r="Z2" s="26"/>
      <c r="AA2" s="26"/>
      <c r="AB2" s="26"/>
      <c r="AC2" s="26"/>
      <c r="AD2" s="26"/>
      <c r="AE2" s="26"/>
      <c r="AF2" s="26"/>
      <c r="AG2" s="27"/>
      <c r="AH2" s="27"/>
      <c r="AI2" s="27"/>
      <c r="AJ2" s="27"/>
    </row>
    <row r="3" customFormat="false" ht="15" hidden="false" customHeight="false" outlineLevel="0" collapsed="false">
      <c r="A3" s="89" t="n">
        <v>2</v>
      </c>
      <c r="B3" s="101" t="s">
        <v>386</v>
      </c>
      <c r="C3" s="101" t="n">
        <v>1</v>
      </c>
      <c r="D3" s="110" t="n">
        <v>1</v>
      </c>
      <c r="E3" s="111"/>
      <c r="F3" s="112" t="n">
        <v>43268</v>
      </c>
      <c r="G3" s="112" t="str">
        <f aca="false">IF(ISBLANK(F3),"a","b")</f>
        <v>b</v>
      </c>
      <c r="H3" s="112" t="n">
        <f aca="false">IF(ISBLANK(C3),"",IF(G3="b",F3,IF(G3="a","")))</f>
        <v>43268</v>
      </c>
      <c r="I3" s="113" t="n">
        <f aca="false">IF(ISBLANK(C3),"",IF( ISBLANK(F3), , IF( ISBLANK(J3), 1,) ))</f>
        <v>0</v>
      </c>
      <c r="J3" s="112" t="n">
        <v>43466</v>
      </c>
      <c r="K3" s="114" t="str">
        <f aca="false">IF(ISBLANK(J3),"a","b")</f>
        <v>b</v>
      </c>
      <c r="L3" s="112" t="n">
        <f aca="false">IF(ISBLANK(C3),"",IF(K3="b",J3,IF(K3="a","")))</f>
        <v>43466</v>
      </c>
      <c r="M3" s="113" t="n">
        <f aca="false">IF(ISBLANK(C3),"",IF( ISBLANK(J3), , 1))</f>
        <v>1</v>
      </c>
      <c r="N3" s="115" t="n">
        <f aca="true">IF(ISBLANK(C3),"",IF( ISBLANK(F3), "" , IF( ISBLANK(J3), (TODAY()-F3)/365, (J3-F3)/365)) )</f>
        <v>0.542465753424658</v>
      </c>
      <c r="O3" s="116" t="n">
        <f aca="false">IF(ISBLANK(C3),"",IF( ISBLANK(F3), "" , IF( ISBLANK(J3), ($V$41-F3)/365, (J3-F3)/365)) )</f>
        <v>0.542465753424658</v>
      </c>
      <c r="P3" s="117" t="n">
        <f aca="true">IF(ISBLANK(C3),"",IF( ISBLANK(J3), "", (TODAY()-J3)/365))</f>
        <v>2.23287671232877</v>
      </c>
      <c r="Q3" s="118" t="n">
        <f aca="false">IF(ISBLANK(C3),"",IF( ISBLANK(J3), "", ($V$41-J3)/365))</f>
        <v>1.24931506849315</v>
      </c>
      <c r="R3" s="111" t="s">
        <v>388</v>
      </c>
      <c r="S3" s="119" t="s">
        <v>389</v>
      </c>
      <c r="T3" s="39" t="n">
        <v>1</v>
      </c>
      <c r="U3" s="40"/>
      <c r="V3" s="41" t="s">
        <v>18</v>
      </c>
      <c r="W3" s="41"/>
      <c r="X3" s="26"/>
      <c r="Y3" s="26"/>
      <c r="Z3" s="26"/>
      <c r="AA3" s="26"/>
      <c r="AB3" s="26"/>
      <c r="AC3" s="26"/>
      <c r="AD3" s="26"/>
      <c r="AE3" s="26"/>
      <c r="AF3" s="26"/>
      <c r="AG3" s="27"/>
      <c r="AH3" s="27"/>
      <c r="AI3" s="27"/>
      <c r="AJ3" s="27"/>
    </row>
    <row r="4" customFormat="false" ht="15" hidden="false" customHeight="false" outlineLevel="0" collapsed="false">
      <c r="A4" s="89" t="n">
        <v>3</v>
      </c>
      <c r="B4" s="101" t="s">
        <v>386</v>
      </c>
      <c r="C4" s="101" t="n">
        <v>1</v>
      </c>
      <c r="D4" s="120" t="n">
        <v>2</v>
      </c>
      <c r="E4" s="112" t="s">
        <v>390</v>
      </c>
      <c r="F4" s="112" t="n">
        <v>43519</v>
      </c>
      <c r="G4" s="112" t="str">
        <f aca="false">IF(ISBLANK(F4),"a","b")</f>
        <v>b</v>
      </c>
      <c r="H4" s="112" t="n">
        <f aca="false">IF(ISBLANK(C4),"",IF(G4="b",F4,IF(G4="a","")))</f>
        <v>43519</v>
      </c>
      <c r="I4" s="113" t="n">
        <f aca="false">IF(ISBLANK(C4),"",IF( ISBLANK(F4), , IF( ISBLANK(J4), 1,) ))</f>
        <v>1</v>
      </c>
      <c r="J4" s="121"/>
      <c r="K4" s="114" t="str">
        <f aca="false">IF(ISBLANK(J4),"a","b")</f>
        <v>a</v>
      </c>
      <c r="L4" s="112" t="str">
        <f aca="false">IF(ISBLANK(C4),"",IF(K4="b",J4,IF(K4="a","")))</f>
        <v/>
      </c>
      <c r="M4" s="113" t="n">
        <f aca="false">IF(ISBLANK(C4),"",IF( ISBLANK(J4), , 1))</f>
        <v>0</v>
      </c>
      <c r="N4" s="115" t="n">
        <f aca="true">IF(ISBLANK(C4),"",IF( ISBLANK(F4), "" , IF( ISBLANK(J4), (TODAY()-F4)/365, (J4-F4)/365)) )</f>
        <v>2.08767123287671</v>
      </c>
      <c r="O4" s="116" t="n">
        <f aca="false">IF(ISBLANK(C4),"",IF( ISBLANK(F4), "" , IF( ISBLANK(J4), ($V$41-F4)/365, (J4-F4)/365)) )</f>
        <v>1.1041095890411</v>
      </c>
      <c r="P4" s="117" t="str">
        <f aca="true">IF(ISBLANK(C4),"",IF( ISBLANK(J4), "", (TODAY()-J4)/365))</f>
        <v/>
      </c>
      <c r="Q4" s="118" t="str">
        <f aca="false">IF(ISBLANK(C4),"",IF( ISBLANK(J4), "", ($V$41-J4)/365))</f>
        <v/>
      </c>
      <c r="R4" s="111"/>
      <c r="S4" s="119" t="s">
        <v>391</v>
      </c>
      <c r="T4" s="39" t="n">
        <v>1</v>
      </c>
      <c r="U4" s="40"/>
      <c r="V4" s="41" t="s">
        <v>19</v>
      </c>
      <c r="W4" s="41"/>
      <c r="X4" s="26"/>
      <c r="Y4" s="26"/>
      <c r="Z4" s="26"/>
      <c r="AA4" s="26"/>
      <c r="AB4" s="26"/>
      <c r="AC4" s="26"/>
      <c r="AD4" s="43" t="s">
        <v>20</v>
      </c>
      <c r="AE4" s="26"/>
      <c r="AF4" s="26"/>
      <c r="AG4" s="27"/>
      <c r="AH4" s="27"/>
      <c r="AI4" s="27"/>
      <c r="AJ4" s="27"/>
    </row>
    <row r="5" customFormat="false" ht="15" hidden="false" customHeight="false" outlineLevel="0" collapsed="false">
      <c r="A5" s="89" t="n">
        <v>4</v>
      </c>
      <c r="B5" s="101" t="s">
        <v>386</v>
      </c>
      <c r="C5" s="101" t="n">
        <v>1</v>
      </c>
      <c r="D5" s="120" t="n">
        <v>3</v>
      </c>
      <c r="E5" s="111" t="s">
        <v>392</v>
      </c>
      <c r="F5" s="112" t="n">
        <v>43324</v>
      </c>
      <c r="G5" s="112" t="str">
        <f aca="false">IF(ISBLANK(F5),"a","b")</f>
        <v>b</v>
      </c>
      <c r="H5" s="112" t="n">
        <f aca="false">IF(ISBLANK(C5),"",IF(G5="b",F5,IF(G5="a","")))</f>
        <v>43324</v>
      </c>
      <c r="I5" s="113" t="n">
        <f aca="false">IF(ISBLANK(C5),"",IF( ISBLANK(F5), , IF( ISBLANK(J5), 1,) ))</f>
        <v>1</v>
      </c>
      <c r="J5" s="111"/>
      <c r="K5" s="114" t="str">
        <f aca="false">IF(ISBLANK(J5),"a","b")</f>
        <v>a</v>
      </c>
      <c r="L5" s="112" t="str">
        <f aca="false">IF(ISBLANK(C5),"",IF(K5="b",J5,IF(K5="a","")))</f>
        <v/>
      </c>
      <c r="M5" s="113" t="n">
        <f aca="false">IF(ISBLANK(C5),"",IF( ISBLANK(J5), , 1))</f>
        <v>0</v>
      </c>
      <c r="N5" s="115" t="n">
        <f aca="true">IF(ISBLANK(C5),"",IF( ISBLANK(F5), "" , IF( ISBLANK(J5), (TODAY()-F5)/365, (J5-F5)/365)) )</f>
        <v>2.62191780821918</v>
      </c>
      <c r="O5" s="116" t="n">
        <f aca="false">IF(ISBLANK(C5),"",IF( ISBLANK(F5), "" , IF( ISBLANK(J5), ($V$41-F5)/365, (J5-F5)/365)) )</f>
        <v>1.63835616438356</v>
      </c>
      <c r="P5" s="117" t="str">
        <f aca="true">IF(ISBLANK(C5),"",IF( ISBLANK(J5), "", (TODAY()-J5)/365))</f>
        <v/>
      </c>
      <c r="Q5" s="118" t="str">
        <f aca="false">IF(ISBLANK(C5),"",IF( ISBLANK(J5), "", ($V$41-J5)/365))</f>
        <v/>
      </c>
      <c r="R5" s="111" t="s">
        <v>393</v>
      </c>
      <c r="S5" s="119" t="s">
        <v>394</v>
      </c>
      <c r="T5" s="39" t="n">
        <v>1</v>
      </c>
      <c r="U5" s="40"/>
      <c r="V5" s="41" t="s">
        <v>21</v>
      </c>
      <c r="W5" s="41"/>
      <c r="X5" s="26"/>
      <c r="Y5" s="26"/>
      <c r="Z5" s="26"/>
      <c r="AA5" s="26"/>
      <c r="AB5" s="26"/>
      <c r="AC5" s="26"/>
      <c r="AD5" s="45" t="s">
        <v>22</v>
      </c>
      <c r="AE5" s="26"/>
      <c r="AF5" s="26"/>
      <c r="AG5" s="45" t="s">
        <v>23</v>
      </c>
      <c r="AH5" s="27"/>
      <c r="AI5" s="27"/>
      <c r="AJ5" s="27"/>
    </row>
    <row r="6" customFormat="false" ht="15" hidden="false" customHeight="false" outlineLevel="0" collapsed="false">
      <c r="A6" s="89" t="n">
        <v>5</v>
      </c>
      <c r="B6" s="101" t="s">
        <v>386</v>
      </c>
      <c r="C6" s="101" t="n">
        <v>1</v>
      </c>
      <c r="D6" s="122" t="n">
        <v>4</v>
      </c>
      <c r="E6" s="111"/>
      <c r="F6" s="111"/>
      <c r="G6" s="112" t="str">
        <f aca="false">IF(ISBLANK(F6),"a","b")</f>
        <v>a</v>
      </c>
      <c r="H6" s="112" t="str">
        <f aca="false">IF(ISBLANK(C6),"",IF(G6="b",F6,IF(G6="a","")))</f>
        <v/>
      </c>
      <c r="I6" s="113" t="n">
        <f aca="false">IF(ISBLANK(C6),"",IF( ISBLANK(F6), , IF( ISBLANK(J6), 1,) ))</f>
        <v>0</v>
      </c>
      <c r="J6" s="111"/>
      <c r="K6" s="114" t="str">
        <f aca="false">IF(ISBLANK(J6),"a","b")</f>
        <v>a</v>
      </c>
      <c r="L6" s="112" t="str">
        <f aca="false">IF(ISBLANK(C6),"",IF(K6="b",J6,IF(K6="a","")))</f>
        <v/>
      </c>
      <c r="M6" s="113" t="n">
        <f aca="false">IF(ISBLANK(C6),"",IF( ISBLANK(J6), , 1))</f>
        <v>0</v>
      </c>
      <c r="N6" s="115" t="str">
        <f aca="true">IF(ISBLANK(C6),"",IF( ISBLANK(F6), "" , IF( ISBLANK(J6), (TODAY()-F6)/365, (J6-F6)/365)) )</f>
        <v/>
      </c>
      <c r="O6" s="116" t="str">
        <f aca="false">IF(ISBLANK(C6),"",IF( ISBLANK(F6), "" , IF( ISBLANK(J6), ($V$41-F6)/365, (J6-F6)/365)) )</f>
        <v/>
      </c>
      <c r="P6" s="117" t="str">
        <f aca="true">IF(ISBLANK(C6),"",IF( ISBLANK(J6), "", (TODAY()-J6)/365))</f>
        <v/>
      </c>
      <c r="Q6" s="118" t="str">
        <f aca="false">IF(ISBLANK(C6),"",IF( ISBLANK(J6), "", ($V$41-J6)/365))</f>
        <v/>
      </c>
      <c r="R6" s="111" t="s">
        <v>395</v>
      </c>
      <c r="S6" s="119" t="s">
        <v>396</v>
      </c>
      <c r="T6" s="39" t="n">
        <v>1</v>
      </c>
      <c r="U6" s="40"/>
      <c r="V6" s="41" t="s">
        <v>25</v>
      </c>
      <c r="W6" s="41"/>
      <c r="X6" s="26"/>
      <c r="Y6" s="26"/>
      <c r="Z6" s="26"/>
      <c r="AA6" s="26"/>
      <c r="AB6" s="26"/>
      <c r="AC6" s="26"/>
      <c r="AD6" s="0"/>
      <c r="AE6" s="26"/>
      <c r="AF6" s="26"/>
      <c r="AG6" s="27"/>
      <c r="AH6" s="27"/>
      <c r="AI6" s="27"/>
      <c r="AJ6" s="27"/>
    </row>
    <row r="7" customFormat="false" ht="15" hidden="false" customHeight="false" outlineLevel="0" collapsed="false">
      <c r="A7" s="89" t="n">
        <v>6</v>
      </c>
      <c r="B7" s="101" t="s">
        <v>386</v>
      </c>
      <c r="C7" s="101" t="n">
        <v>1</v>
      </c>
      <c r="D7" s="120" t="n">
        <v>5</v>
      </c>
      <c r="E7" s="111" t="s">
        <v>397</v>
      </c>
      <c r="F7" s="112" t="n">
        <v>43264</v>
      </c>
      <c r="G7" s="112" t="str">
        <f aca="false">IF(ISBLANK(F7),"a","b")</f>
        <v>b</v>
      </c>
      <c r="H7" s="112" t="n">
        <f aca="false">IF(ISBLANK(C7),"",IF(G7="b",F7,IF(G7="a","")))</f>
        <v>43264</v>
      </c>
      <c r="I7" s="113" t="n">
        <f aca="false">IF(ISBLANK(C7),"",IF( ISBLANK(F7), , IF( ISBLANK(J7), 1,) ))</f>
        <v>1</v>
      </c>
      <c r="J7" s="111"/>
      <c r="K7" s="114" t="str">
        <f aca="false">IF(ISBLANK(J7),"a","b")</f>
        <v>a</v>
      </c>
      <c r="L7" s="112" t="str">
        <f aca="false">IF(ISBLANK(C7),"",IF(K7="b",J7,IF(K7="a","")))</f>
        <v/>
      </c>
      <c r="M7" s="113" t="n">
        <f aca="false">IF(ISBLANK(C7),"",IF( ISBLANK(J7), , 1))</f>
        <v>0</v>
      </c>
      <c r="N7" s="115" t="n">
        <f aca="true">IF(ISBLANK(C7),"",IF( ISBLANK(F7), "" , IF( ISBLANK(J7), (TODAY()-F7)/365, (J7-F7)/365)) )</f>
        <v>2.78630136986301</v>
      </c>
      <c r="O7" s="116" t="n">
        <f aca="false">IF(ISBLANK(C7),"",IF( ISBLANK(F7), "" , IF( ISBLANK(J7), ($V$41-F7)/365, (J7-F7)/365)) )</f>
        <v>1.8027397260274</v>
      </c>
      <c r="P7" s="117" t="str">
        <f aca="true">IF(ISBLANK(C7),"",IF( ISBLANK(J7), "", (TODAY()-J7)/365))</f>
        <v/>
      </c>
      <c r="Q7" s="118" t="str">
        <f aca="false">IF(ISBLANK(C7),"",IF( ISBLANK(J7), "", ($V$41-J7)/365))</f>
        <v/>
      </c>
      <c r="R7" s="111"/>
      <c r="S7" s="119" t="s">
        <v>398</v>
      </c>
      <c r="T7" s="39" t="n">
        <v>1</v>
      </c>
      <c r="U7" s="40"/>
      <c r="V7" s="27"/>
      <c r="W7" s="41"/>
      <c r="X7" s="26"/>
      <c r="Y7" s="26"/>
      <c r="Z7" s="26"/>
      <c r="AA7" s="26"/>
      <c r="AB7" s="26"/>
      <c r="AC7" s="26"/>
      <c r="AD7" s="26"/>
      <c r="AE7" s="26"/>
      <c r="AF7" s="26"/>
      <c r="AG7" s="27"/>
      <c r="AH7" s="27"/>
      <c r="AI7" s="27"/>
      <c r="AJ7" s="27"/>
    </row>
    <row r="8" customFormat="false" ht="15" hidden="false" customHeight="false" outlineLevel="0" collapsed="false">
      <c r="A8" s="89" t="n">
        <v>7</v>
      </c>
      <c r="B8" s="101" t="s">
        <v>386</v>
      </c>
      <c r="C8" s="101" t="n">
        <v>1</v>
      </c>
      <c r="D8" s="120" t="n">
        <v>6</v>
      </c>
      <c r="E8" s="111" t="s">
        <v>399</v>
      </c>
      <c r="F8" s="112" t="n">
        <v>43664</v>
      </c>
      <c r="G8" s="112" t="str">
        <f aca="false">IF(ISBLANK(F8),"a","b")</f>
        <v>b</v>
      </c>
      <c r="H8" s="112" t="n">
        <f aca="false">IF(ISBLANK(C8),"",IF(G8="b",F8,IF(G8="a","")))</f>
        <v>43664</v>
      </c>
      <c r="I8" s="113" t="n">
        <f aca="false">IF(ISBLANK(C8),"",IF( ISBLANK(F8), , IF( ISBLANK(J8), 1,) ))</f>
        <v>1</v>
      </c>
      <c r="J8" s="111"/>
      <c r="K8" s="114" t="str">
        <f aca="false">IF(ISBLANK(J8),"a","b")</f>
        <v>a</v>
      </c>
      <c r="L8" s="112" t="str">
        <f aca="false">IF(ISBLANK(C8),"",IF(K8="b",J8,IF(K8="a","")))</f>
        <v/>
      </c>
      <c r="M8" s="113" t="n">
        <f aca="false">IF(ISBLANK(C8),"",IF( ISBLANK(J8), , 1))</f>
        <v>0</v>
      </c>
      <c r="N8" s="115" t="n">
        <f aca="true">IF(ISBLANK(C8),"",IF( ISBLANK(F8), "" , IF( ISBLANK(J8), (TODAY()-F8)/365, (J8-F8)/365)) )</f>
        <v>1.69041095890411</v>
      </c>
      <c r="O8" s="116" t="n">
        <f aca="false">IF(ISBLANK(C8),"",IF( ISBLANK(F8), "" , IF( ISBLANK(J8), ($V$41-F8)/365, (J8-F8)/365)) )</f>
        <v>0.706849315068493</v>
      </c>
      <c r="P8" s="117" t="str">
        <f aca="true">IF(ISBLANK(C8),"",IF( ISBLANK(J8), "", (TODAY()-J8)/365))</f>
        <v/>
      </c>
      <c r="Q8" s="118" t="str">
        <f aca="false">IF(ISBLANK(C8),"",IF( ISBLANK(J8), "", ($V$41-J8)/365))</f>
        <v/>
      </c>
      <c r="R8" s="111" t="s">
        <v>400</v>
      </c>
      <c r="S8" s="119" t="s">
        <v>401</v>
      </c>
      <c r="T8" s="48" t="n">
        <v>1</v>
      </c>
      <c r="U8" s="40"/>
      <c r="V8" s="49" t="n">
        <f aca="false">IF(ISBLANK(C3),"",IF( ISBLANK(J3), "", ($V$41-J3)/365))</f>
        <v>1.24931506849315</v>
      </c>
      <c r="W8" s="41"/>
      <c r="X8" s="26"/>
      <c r="Y8" s="26"/>
      <c r="Z8" s="26"/>
      <c r="AA8" s="26"/>
      <c r="AB8" s="26"/>
      <c r="AC8" s="26"/>
      <c r="AD8" s="26"/>
      <c r="AE8" s="26"/>
      <c r="AF8" s="26"/>
      <c r="AG8" s="27"/>
      <c r="AH8" s="27"/>
      <c r="AI8" s="27"/>
      <c r="AJ8" s="27"/>
    </row>
    <row r="9" customFormat="false" ht="15" hidden="false" customHeight="false" outlineLevel="0" collapsed="false">
      <c r="A9" s="89" t="n">
        <v>8</v>
      </c>
      <c r="B9" s="101" t="s">
        <v>386</v>
      </c>
      <c r="C9" s="101" t="n">
        <v>1</v>
      </c>
      <c r="D9" s="123" t="n">
        <v>7</v>
      </c>
      <c r="E9" s="124"/>
      <c r="F9" s="112" t="n">
        <v>43267</v>
      </c>
      <c r="G9" s="112" t="str">
        <f aca="false">IF(ISBLANK(F9),"a","b")</f>
        <v>b</v>
      </c>
      <c r="H9" s="112" t="n">
        <f aca="false">IF(ISBLANK(C9),"",IF(G9="b",F9,IF(G9="a","")))</f>
        <v>43267</v>
      </c>
      <c r="I9" s="113" t="n">
        <f aca="false">IF(ISBLANK(C9),"",IF( ISBLANK(F9), , IF( ISBLANK(J9), 1,) ))</f>
        <v>0</v>
      </c>
      <c r="J9" s="112" t="n">
        <v>43556</v>
      </c>
      <c r="K9" s="114" t="str">
        <f aca="false">IF(ISBLANK(J9),"a","b")</f>
        <v>b</v>
      </c>
      <c r="L9" s="112" t="n">
        <f aca="false">IF(ISBLANK(C9),"",IF(K9="b",J9,IF(K9="a","")))</f>
        <v>43556</v>
      </c>
      <c r="M9" s="113" t="n">
        <f aca="false">IF(ISBLANK(C9),"",IF( ISBLANK(J9), , 1))</f>
        <v>1</v>
      </c>
      <c r="N9" s="115" t="n">
        <f aca="true">IF(ISBLANK(C9),"",IF( ISBLANK(F9), "" , IF( ISBLANK(J9), (TODAY()-F9)/365, (J9-F9)/365)) )</f>
        <v>0.791780821917808</v>
      </c>
      <c r="O9" s="116" t="n">
        <f aca="false">IF(ISBLANK(C9),"",IF( ISBLANK(F9), "" , IF( ISBLANK(J9), ($V$41-F9)/365, (J9-F9)/365)) )</f>
        <v>0.791780821917808</v>
      </c>
      <c r="P9" s="117" t="n">
        <f aca="true">IF(ISBLANK(C9),"",IF( ISBLANK(J9), "", (TODAY()-J9)/365))</f>
        <v>1.98630136986301</v>
      </c>
      <c r="Q9" s="118" t="n">
        <f aca="false">IF(ISBLANK(C9),"",IF( ISBLANK(J9), "", ($V$41-J9)/365))</f>
        <v>1.0027397260274</v>
      </c>
      <c r="R9" s="111" t="s">
        <v>402</v>
      </c>
      <c r="S9" s="119" t="s">
        <v>403</v>
      </c>
      <c r="T9" s="48" t="n">
        <v>1</v>
      </c>
      <c r="U9" s="40"/>
      <c r="V9" s="26" t="n">
        <f aca="false">IF(ISBLANK(C3),"", )</f>
        <v>0</v>
      </c>
      <c r="W9" s="41"/>
      <c r="X9" s="26"/>
      <c r="Y9" s="26"/>
      <c r="Z9" s="26"/>
      <c r="AA9" s="26"/>
      <c r="AB9" s="26"/>
      <c r="AC9" s="26"/>
      <c r="AD9" s="26"/>
      <c r="AE9" s="26"/>
      <c r="AF9" s="26"/>
      <c r="AG9" s="27"/>
      <c r="AH9" s="27"/>
      <c r="AI9" s="27"/>
      <c r="AJ9" s="27"/>
    </row>
    <row r="10" customFormat="false" ht="15" hidden="false" customHeight="false" outlineLevel="0" collapsed="false">
      <c r="A10" s="89" t="n">
        <v>9</v>
      </c>
      <c r="B10" s="101" t="s">
        <v>386</v>
      </c>
      <c r="C10" s="101" t="n">
        <v>1</v>
      </c>
      <c r="D10" s="125" t="n">
        <v>8</v>
      </c>
      <c r="E10" s="111" t="s">
        <v>404</v>
      </c>
      <c r="F10" s="112" t="n">
        <v>43762</v>
      </c>
      <c r="G10" s="112" t="str">
        <f aca="false">IF(ISBLANK(F10),"a","b")</f>
        <v>b</v>
      </c>
      <c r="H10" s="112" t="n">
        <f aca="false">IF(ISBLANK(C10),"",IF(G10="b",F10,IF(G10="a","")))</f>
        <v>43762</v>
      </c>
      <c r="I10" s="113" t="n">
        <f aca="false">IF(ISBLANK(C10),"",IF( ISBLANK(F10), , IF( ISBLANK(J10), 1,) ))</f>
        <v>1</v>
      </c>
      <c r="J10" s="111"/>
      <c r="K10" s="114" t="str">
        <f aca="false">IF(ISBLANK(J10),"a","b")</f>
        <v>a</v>
      </c>
      <c r="L10" s="112" t="str">
        <f aca="false">IF(ISBLANK(C10),"",IF(K10="b",J10,IF(K10="a","")))</f>
        <v/>
      </c>
      <c r="M10" s="113" t="n">
        <f aca="false">IF(ISBLANK(C10),"",IF( ISBLANK(J10), , 1))</f>
        <v>0</v>
      </c>
      <c r="N10" s="115" t="n">
        <f aca="true">IF(ISBLANK(C10),"",IF( ISBLANK(F10), "" , IF( ISBLANK(J10), (TODAY()-F10)/365, (J10-F10)/365)) )</f>
        <v>1.42191780821918</v>
      </c>
      <c r="O10" s="116" t="n">
        <f aca="false">IF(ISBLANK(C10),"",IF( ISBLANK(F10), "" , IF( ISBLANK(J10), ($V$41-F10)/365, (J10-F10)/365)) )</f>
        <v>0.438356164383562</v>
      </c>
      <c r="P10" s="117" t="str">
        <f aca="true">IF(ISBLANK(C10),"",IF( ISBLANK(J10), "", (TODAY()-J10)/365))</f>
        <v/>
      </c>
      <c r="Q10" s="118" t="str">
        <f aca="false">IF(ISBLANK(C10),"",IF( ISBLANK(J10), "", ($V$41-J10)/365))</f>
        <v/>
      </c>
      <c r="R10" s="111" t="s">
        <v>405</v>
      </c>
      <c r="S10" s="119" t="s">
        <v>406</v>
      </c>
      <c r="T10" s="50" t="n">
        <v>1</v>
      </c>
      <c r="U10" s="51"/>
      <c r="V10" s="41"/>
      <c r="W10" s="41"/>
      <c r="X10" s="26"/>
      <c r="Y10" s="26"/>
      <c r="Z10" s="26"/>
      <c r="AA10" s="26"/>
      <c r="AB10" s="26"/>
      <c r="AC10" s="26"/>
      <c r="AD10" s="26"/>
      <c r="AE10" s="26"/>
      <c r="AF10" s="26"/>
      <c r="AG10" s="27"/>
      <c r="AH10" s="27"/>
      <c r="AI10" s="27"/>
      <c r="AJ10" s="27"/>
    </row>
    <row r="11" customFormat="false" ht="15" hidden="false" customHeight="false" outlineLevel="0" collapsed="false">
      <c r="A11" s="89" t="n">
        <v>10</v>
      </c>
      <c r="B11" s="101" t="s">
        <v>386</v>
      </c>
      <c r="C11" s="101" t="n">
        <v>1</v>
      </c>
      <c r="D11" s="126" t="n">
        <v>9</v>
      </c>
      <c r="E11" s="124"/>
      <c r="F11" s="112" t="n">
        <v>43438</v>
      </c>
      <c r="G11" s="112" t="str">
        <f aca="false">IF(ISBLANK(F11),"a","b")</f>
        <v>b</v>
      </c>
      <c r="H11" s="112" t="n">
        <f aca="false">IF(ISBLANK(C11),"",IF(G11="b",F11,IF(G11="a","")))</f>
        <v>43438</v>
      </c>
      <c r="I11" s="113" t="n">
        <f aca="false">IF(ISBLANK(C11),"",IF( ISBLANK(F11), , IF( ISBLANK(J11), 1,) ))</f>
        <v>0</v>
      </c>
      <c r="J11" s="112" t="n">
        <v>43647</v>
      </c>
      <c r="K11" s="114" t="str">
        <f aca="false">IF(ISBLANK(J11),"a","b")</f>
        <v>b</v>
      </c>
      <c r="L11" s="112" t="n">
        <f aca="false">IF(ISBLANK(C11),"",IF(K11="b",J11,IF(K11="a","")))</f>
        <v>43647</v>
      </c>
      <c r="M11" s="113" t="n">
        <f aca="false">IF(ISBLANK(C11),"",IF( ISBLANK(J11), , 1))</f>
        <v>1</v>
      </c>
      <c r="N11" s="115" t="n">
        <f aca="true">IF(ISBLANK(C11),"",IF( ISBLANK(F11), "" , IF( ISBLANK(J11), (TODAY()-F11)/365, (J11-F11)/365)) )</f>
        <v>0.572602739726027</v>
      </c>
      <c r="O11" s="116" t="n">
        <f aca="false">IF(ISBLANK(C11),"",IF( ISBLANK(F11), "" , IF( ISBLANK(J11), ($V$41-F11)/365, (J11-F11)/365)) )</f>
        <v>0.572602739726027</v>
      </c>
      <c r="P11" s="117" t="n">
        <f aca="true">IF(ISBLANK(C11),"",IF( ISBLANK(J11), "", (TODAY()-J11)/365))</f>
        <v>1.73698630136986</v>
      </c>
      <c r="Q11" s="118" t="n">
        <f aca="false">IF(ISBLANK(C11),"",IF( ISBLANK(J11), "", ($V$41-J11)/365))</f>
        <v>0.753424657534247</v>
      </c>
      <c r="R11" s="111"/>
      <c r="S11" s="119" t="s">
        <v>407</v>
      </c>
      <c r="T11" s="50" t="n">
        <v>1</v>
      </c>
      <c r="U11" s="51"/>
      <c r="V11" s="27"/>
      <c r="W11" s="27"/>
      <c r="X11" s="27"/>
      <c r="Y11" s="27"/>
      <c r="Z11" s="27"/>
      <c r="AA11" s="27"/>
      <c r="AB11" s="27"/>
      <c r="AC11" s="27"/>
      <c r="AD11" s="27"/>
      <c r="AE11" s="26"/>
      <c r="AF11" s="26"/>
      <c r="AG11" s="27"/>
      <c r="AH11" s="27"/>
      <c r="AI11" s="27"/>
      <c r="AJ11" s="27"/>
    </row>
    <row r="12" customFormat="false" ht="15" hidden="false" customHeight="false" outlineLevel="0" collapsed="false">
      <c r="A12" s="89" t="n">
        <v>11</v>
      </c>
      <c r="B12" s="101" t="s">
        <v>386</v>
      </c>
      <c r="C12" s="101" t="n">
        <v>1</v>
      </c>
      <c r="D12" s="127" t="n">
        <v>10</v>
      </c>
      <c r="E12" s="124"/>
      <c r="F12" s="112" t="n">
        <v>43308</v>
      </c>
      <c r="G12" s="112" t="str">
        <f aca="false">IF(ISBLANK(F12),"a","b")</f>
        <v>b</v>
      </c>
      <c r="H12" s="112" t="n">
        <f aca="false">IF(ISBLANK(C12),"",IF(G12="b",F12,IF(G12="a","")))</f>
        <v>43308</v>
      </c>
      <c r="I12" s="113" t="n">
        <f aca="false">IF(ISBLANK(C12),"",IF( ISBLANK(F12), , IF( ISBLANK(J12), 1,) ))</f>
        <v>0</v>
      </c>
      <c r="J12" s="112" t="n">
        <v>43466</v>
      </c>
      <c r="K12" s="114" t="str">
        <f aca="false">IF(ISBLANK(J12),"a","b")</f>
        <v>b</v>
      </c>
      <c r="L12" s="112" t="n">
        <f aca="false">IF(ISBLANK(C12),"",IF(K12="b",J12,IF(K12="a","")))</f>
        <v>43466</v>
      </c>
      <c r="M12" s="113" t="n">
        <f aca="false">IF(ISBLANK(C12),"",IF( ISBLANK(J12), , 1))</f>
        <v>1</v>
      </c>
      <c r="N12" s="115" t="n">
        <f aca="true">IF(ISBLANK(C12),"",IF( ISBLANK(F12), "" , IF( ISBLANK(J12), (TODAY()-F12)/365, (J12-F12)/365)) )</f>
        <v>0.432876712328767</v>
      </c>
      <c r="O12" s="116" t="n">
        <f aca="false">IF(ISBLANK(C12),"",IF( ISBLANK(F12), "" , IF( ISBLANK(J12), ($V$41-F12)/365, (J12-F12)/365)) )</f>
        <v>0.432876712328767</v>
      </c>
      <c r="P12" s="117" t="n">
        <f aca="true">IF(ISBLANK(C12),"",IF( ISBLANK(J12), "", (TODAY()-J12)/365))</f>
        <v>2.23287671232877</v>
      </c>
      <c r="Q12" s="118" t="n">
        <f aca="false">IF(ISBLANK(C12),"",IF( ISBLANK(J12), "", ($V$41-J12)/365))</f>
        <v>1.24931506849315</v>
      </c>
      <c r="R12" s="111" t="s">
        <v>408</v>
      </c>
      <c r="S12" s="119" t="s">
        <v>409</v>
      </c>
      <c r="T12" s="48" t="n">
        <v>1</v>
      </c>
      <c r="U12" s="40"/>
      <c r="V12" s="27"/>
      <c r="W12" s="27"/>
      <c r="X12" s="27"/>
      <c r="Y12" s="27"/>
      <c r="Z12" s="27"/>
      <c r="AA12" s="27"/>
      <c r="AB12" s="27"/>
      <c r="AC12" s="27"/>
      <c r="AD12" s="27"/>
      <c r="AE12" s="26"/>
      <c r="AF12" s="26"/>
      <c r="AG12" s="27"/>
      <c r="AH12" s="27"/>
      <c r="AI12" s="27"/>
      <c r="AJ12" s="27"/>
    </row>
    <row r="13" customFormat="false" ht="15" hidden="false" customHeight="false" outlineLevel="0" collapsed="false">
      <c r="A13" s="89" t="n">
        <v>12</v>
      </c>
      <c r="B13" s="101" t="s">
        <v>386</v>
      </c>
      <c r="C13" s="101" t="n">
        <v>1</v>
      </c>
      <c r="D13" s="122" t="n">
        <v>11</v>
      </c>
      <c r="E13" s="111"/>
      <c r="F13" s="111"/>
      <c r="G13" s="112" t="str">
        <f aca="false">IF(ISBLANK(F13),"a","b")</f>
        <v>a</v>
      </c>
      <c r="H13" s="112" t="str">
        <f aca="false">IF(ISBLANK(C13),"",IF(G13="b",F13,IF(G13="a","")))</f>
        <v/>
      </c>
      <c r="I13" s="113" t="n">
        <f aca="false">IF(ISBLANK(C13),"",IF( ISBLANK(F13), , IF( ISBLANK(J13), 1,) ))</f>
        <v>0</v>
      </c>
      <c r="J13" s="111"/>
      <c r="K13" s="114" t="str">
        <f aca="false">IF(ISBLANK(J13),"a","b")</f>
        <v>a</v>
      </c>
      <c r="L13" s="112" t="str">
        <f aca="false">IF(ISBLANK(C13),"",IF(K13="b",J13,IF(K13="a","")))</f>
        <v/>
      </c>
      <c r="M13" s="113" t="n">
        <f aca="false">IF(ISBLANK(C13),"",IF( ISBLANK(J13), , 1))</f>
        <v>0</v>
      </c>
      <c r="N13" s="115" t="str">
        <f aca="true">IF(ISBLANK(C13),"",IF( ISBLANK(F13), "" , IF( ISBLANK(J13), (TODAY()-F13)/365, (J13-F13)/365)) )</f>
        <v/>
      </c>
      <c r="O13" s="116" t="str">
        <f aca="false">IF(ISBLANK(C13),"",IF( ISBLANK(F13), "" , IF( ISBLANK(J13), ($V$41-F13)/365, (J13-F13)/365)) )</f>
        <v/>
      </c>
      <c r="P13" s="117" t="str">
        <f aca="true">IF(ISBLANK(C13),"",IF( ISBLANK(J13), "", (TODAY()-J13)/365))</f>
        <v/>
      </c>
      <c r="Q13" s="118" t="str">
        <f aca="false">IF(ISBLANK(C13),"",IF( ISBLANK(J13), "", ($V$41-J13)/365))</f>
        <v/>
      </c>
      <c r="R13" s="111"/>
      <c r="S13" s="119" t="s">
        <v>410</v>
      </c>
      <c r="T13" s="48" t="n">
        <v>1</v>
      </c>
      <c r="U13" s="40"/>
      <c r="V13" s="52" t="n">
        <f aca="false">MIN(F3:F1809)</f>
        <v>43117</v>
      </c>
      <c r="W13" s="41" t="s">
        <v>26</v>
      </c>
      <c r="X13" s="26"/>
      <c r="Y13" s="26"/>
      <c r="Z13" s="26"/>
      <c r="AA13" s="26"/>
      <c r="AB13" s="26"/>
      <c r="AC13" s="26"/>
      <c r="AD13" s="26"/>
      <c r="AE13" s="26"/>
      <c r="AF13" s="26"/>
      <c r="AG13" s="27"/>
      <c r="AH13" s="27"/>
      <c r="AI13" s="27"/>
      <c r="AJ13" s="27"/>
    </row>
    <row r="14" customFormat="false" ht="15" hidden="false" customHeight="false" outlineLevel="0" collapsed="false">
      <c r="A14" s="89" t="n">
        <v>13</v>
      </c>
      <c r="B14" s="101" t="s">
        <v>386</v>
      </c>
      <c r="C14" s="101" t="n">
        <v>1</v>
      </c>
      <c r="D14" s="120" t="n">
        <v>12</v>
      </c>
      <c r="E14" s="111" t="s">
        <v>411</v>
      </c>
      <c r="F14" s="112" t="n">
        <v>43280</v>
      </c>
      <c r="G14" s="112" t="str">
        <f aca="false">IF(ISBLANK(F14),"a","b")</f>
        <v>b</v>
      </c>
      <c r="H14" s="112" t="n">
        <f aca="false">IF(ISBLANK(C14),"",IF(G14="b",F14,IF(G14="a","")))</f>
        <v>43280</v>
      </c>
      <c r="I14" s="113" t="n">
        <f aca="false">IF(ISBLANK(C14),"",IF( ISBLANK(F14), , IF( ISBLANK(J14), 1,) ))</f>
        <v>1</v>
      </c>
      <c r="J14" s="111"/>
      <c r="K14" s="114" t="str">
        <f aca="false">IF(ISBLANK(J14),"a","b")</f>
        <v>a</v>
      </c>
      <c r="L14" s="112" t="str">
        <f aca="false">IF(ISBLANK(C14),"",IF(K14="b",J14,IF(K14="a","")))</f>
        <v/>
      </c>
      <c r="M14" s="113" t="n">
        <f aca="false">IF(ISBLANK(C14),"",IF( ISBLANK(J14), , 1))</f>
        <v>0</v>
      </c>
      <c r="N14" s="115" t="n">
        <f aca="true">IF(ISBLANK(C14),"",IF( ISBLANK(F14), "" , IF( ISBLANK(J14), (TODAY()-F14)/365, (J14-F14)/365)) )</f>
        <v>2.74246575342466</v>
      </c>
      <c r="O14" s="116" t="n">
        <f aca="false">IF(ISBLANK(C14),"",IF( ISBLANK(F14), "" , IF( ISBLANK(J14), ($V$41-F14)/365, (J14-F14)/365)) )</f>
        <v>1.75890410958904</v>
      </c>
      <c r="P14" s="117" t="str">
        <f aca="true">IF(ISBLANK(C14),"",IF( ISBLANK(J14), "", (TODAY()-J14)/365))</f>
        <v/>
      </c>
      <c r="Q14" s="118" t="str">
        <f aca="false">IF(ISBLANK(C14),"",IF( ISBLANK(J14), "", ($V$41-J14)/365))</f>
        <v/>
      </c>
      <c r="R14" s="111" t="s">
        <v>412</v>
      </c>
      <c r="S14" s="119" t="s">
        <v>413</v>
      </c>
      <c r="T14" s="48" t="n">
        <v>1</v>
      </c>
      <c r="U14" s="40"/>
      <c r="V14" s="53" t="n">
        <f aca="false">MAX(J3:J1809)</f>
        <v>43918</v>
      </c>
      <c r="W14" s="41" t="s">
        <v>27</v>
      </c>
      <c r="X14" s="26"/>
      <c r="Y14" s="26"/>
      <c r="Z14" s="26"/>
      <c r="AA14" s="26"/>
      <c r="AB14" s="26"/>
      <c r="AC14" s="26"/>
      <c r="AD14" s="26"/>
      <c r="AE14" s="26"/>
      <c r="AF14" s="26"/>
      <c r="AG14" s="27"/>
      <c r="AH14" s="27"/>
      <c r="AI14" s="27"/>
      <c r="AJ14" s="27"/>
    </row>
    <row r="15" customFormat="false" ht="16" hidden="false" customHeight="false" outlineLevel="0" collapsed="false">
      <c r="A15" s="89" t="n">
        <v>14</v>
      </c>
      <c r="B15" s="101" t="s">
        <v>386</v>
      </c>
      <c r="C15" s="101" t="n">
        <v>1</v>
      </c>
      <c r="D15" s="120" t="n">
        <v>13</v>
      </c>
      <c r="E15" s="111" t="s">
        <v>414</v>
      </c>
      <c r="F15" s="112" t="n">
        <v>43438</v>
      </c>
      <c r="G15" s="112" t="str">
        <f aca="false">IF(ISBLANK(F15),"a","b")</f>
        <v>b</v>
      </c>
      <c r="H15" s="112" t="n">
        <f aca="false">IF(ISBLANK(C15),"",IF(G15="b",F15,IF(G15="a","")))</f>
        <v>43438</v>
      </c>
      <c r="I15" s="113" t="n">
        <f aca="false">IF(ISBLANK(C15),"",IF( ISBLANK(F15), , IF( ISBLANK(J15), 1,) ))</f>
        <v>1</v>
      </c>
      <c r="J15" s="111"/>
      <c r="K15" s="114" t="str">
        <f aca="false">IF(ISBLANK(J15),"a","b")</f>
        <v>a</v>
      </c>
      <c r="L15" s="112" t="str">
        <f aca="false">IF(ISBLANK(C15),"",IF(K15="b",J15,IF(K15="a","")))</f>
        <v/>
      </c>
      <c r="M15" s="113" t="n">
        <f aca="false">IF(ISBLANK(C15),"",IF( ISBLANK(J15), , 1))</f>
        <v>0</v>
      </c>
      <c r="N15" s="115" t="n">
        <f aca="true">IF(ISBLANK(C15),"",IF( ISBLANK(F15), "" , IF( ISBLANK(J15), (TODAY()-F15)/365, (J15-F15)/365)) )</f>
        <v>2.30958904109589</v>
      </c>
      <c r="O15" s="116" t="n">
        <f aca="false">IF(ISBLANK(C15),"",IF( ISBLANK(F15), "" , IF( ISBLANK(J15), ($V$41-F15)/365, (J15-F15)/365)) )</f>
        <v>1.32602739726027</v>
      </c>
      <c r="P15" s="117" t="str">
        <f aca="true">IF(ISBLANK(C15),"",IF( ISBLANK(J15), "", (TODAY()-J15)/365))</f>
        <v/>
      </c>
      <c r="Q15" s="118" t="str">
        <f aca="false">IF(ISBLANK(C15),"",IF( ISBLANK(J15), "", ($V$41-J15)/365))</f>
        <v/>
      </c>
      <c r="R15" s="111" t="s">
        <v>415</v>
      </c>
      <c r="S15" s="119" t="s">
        <v>416</v>
      </c>
      <c r="T15" s="48" t="n">
        <v>1</v>
      </c>
      <c r="U15" s="40"/>
      <c r="V15" s="41" t="n">
        <f aca="false">(V14-V13)/365</f>
        <v>2.19452054794521</v>
      </c>
      <c r="W15" s="41" t="s">
        <v>28</v>
      </c>
      <c r="X15" s="26"/>
      <c r="Y15" s="26"/>
      <c r="Z15" s="26"/>
      <c r="AA15" s="26"/>
      <c r="AB15" s="26"/>
      <c r="AC15" s="26"/>
      <c r="AD15" s="26"/>
      <c r="AE15" s="26"/>
      <c r="AF15" s="26"/>
      <c r="AG15" s="27"/>
      <c r="AH15" s="27"/>
      <c r="AI15" s="27"/>
      <c r="AJ15" s="27"/>
    </row>
    <row r="16" customFormat="false" ht="15" hidden="false" customHeight="false" outlineLevel="0" collapsed="false">
      <c r="A16" s="89" t="n">
        <v>15</v>
      </c>
      <c r="B16" s="101" t="s">
        <v>386</v>
      </c>
      <c r="C16" s="101" t="n">
        <v>1</v>
      </c>
      <c r="D16" s="126" t="n">
        <v>14</v>
      </c>
      <c r="E16" s="124"/>
      <c r="F16" s="112" t="n">
        <v>43315</v>
      </c>
      <c r="G16" s="112" t="str">
        <f aca="false">IF(ISBLANK(F16),"a","b")</f>
        <v>b</v>
      </c>
      <c r="H16" s="112" t="n">
        <f aca="false">IF(ISBLANK(C16),"",IF(G16="b",F16,IF(G16="a","")))</f>
        <v>43315</v>
      </c>
      <c r="I16" s="113" t="n">
        <f aca="false">IF(ISBLANK(C16),"",IF( ISBLANK(F16), , IF( ISBLANK(J16), 1,) ))</f>
        <v>0</v>
      </c>
      <c r="J16" s="112" t="n">
        <v>43647</v>
      </c>
      <c r="K16" s="114" t="str">
        <f aca="false">IF(ISBLANK(J16),"a","b")</f>
        <v>b</v>
      </c>
      <c r="L16" s="112" t="n">
        <f aca="false">IF(ISBLANK(C16),"",IF(K16="b",J16,IF(K16="a","")))</f>
        <v>43647</v>
      </c>
      <c r="M16" s="113" t="n">
        <f aca="false">IF(ISBLANK(C16),"",IF( ISBLANK(J16), , 1))</f>
        <v>1</v>
      </c>
      <c r="N16" s="115" t="n">
        <f aca="true">IF(ISBLANK(C16),"",IF( ISBLANK(F16), "" , IF( ISBLANK(J16), (TODAY()-F16)/365, (J16-F16)/365)) )</f>
        <v>0.90958904109589</v>
      </c>
      <c r="O16" s="116" t="n">
        <f aca="false">IF(ISBLANK(C16),"",IF( ISBLANK(F16), "" , IF( ISBLANK(J16), ($V$41-F16)/365, (J16-F16)/365)) )</f>
        <v>0.90958904109589</v>
      </c>
      <c r="P16" s="117" t="n">
        <f aca="true">IF(ISBLANK(C16),"",IF( ISBLANK(J16), "", (TODAY()-J16)/365))</f>
        <v>1.73698630136986</v>
      </c>
      <c r="Q16" s="118" t="n">
        <f aca="false">IF(ISBLANK(C16),"",IF( ISBLANK(J16), "", ($V$41-J16)/365))</f>
        <v>0.753424657534247</v>
      </c>
      <c r="R16" s="111"/>
      <c r="S16" s="119" t="s">
        <v>417</v>
      </c>
      <c r="T16" s="48" t="n">
        <v>1</v>
      </c>
      <c r="U16" s="40"/>
      <c r="V16" s="54" t="n">
        <f aca="false">SUM(T3:T809)</f>
        <v>800</v>
      </c>
      <c r="W16" s="55" t="s">
        <v>29</v>
      </c>
      <c r="X16" s="26"/>
      <c r="Y16" s="26"/>
      <c r="Z16" s="26"/>
      <c r="AA16" s="26"/>
      <c r="AB16" s="26"/>
      <c r="AC16" s="26"/>
      <c r="AD16" s="26"/>
      <c r="AE16" s="26"/>
      <c r="AF16" s="26"/>
      <c r="AG16" s="27"/>
      <c r="AH16" s="27"/>
      <c r="AI16" s="27"/>
      <c r="AJ16" s="27"/>
    </row>
    <row r="17" customFormat="false" ht="15" hidden="false" customHeight="false" outlineLevel="0" collapsed="false">
      <c r="A17" s="89" t="n">
        <v>16</v>
      </c>
      <c r="B17" s="101" t="s">
        <v>386</v>
      </c>
      <c r="C17" s="101" t="n">
        <v>1</v>
      </c>
      <c r="D17" s="123" t="n">
        <v>15</v>
      </c>
      <c r="E17" s="124"/>
      <c r="F17" s="112" t="n">
        <v>43316</v>
      </c>
      <c r="G17" s="112" t="str">
        <f aca="false">IF(ISBLANK(F17),"a","b")</f>
        <v>b</v>
      </c>
      <c r="H17" s="112" t="n">
        <f aca="false">IF(ISBLANK(C17),"",IF(G17="b",F17,IF(G17="a","")))</f>
        <v>43316</v>
      </c>
      <c r="I17" s="113" t="n">
        <f aca="false">IF(ISBLANK(C17),"",IF( ISBLANK(F17), , IF( ISBLANK(J17), 1,) ))</f>
        <v>0</v>
      </c>
      <c r="J17" s="112" t="n">
        <v>43577</v>
      </c>
      <c r="K17" s="114" t="str">
        <f aca="false">IF(ISBLANK(J17),"a","b")</f>
        <v>b</v>
      </c>
      <c r="L17" s="112" t="n">
        <f aca="false">IF(ISBLANK(C17),"",IF(K17="b",J17,IF(K17="a","")))</f>
        <v>43577</v>
      </c>
      <c r="M17" s="113" t="n">
        <f aca="false">IF(ISBLANK(C17),"",IF( ISBLANK(J17), , 1))</f>
        <v>1</v>
      </c>
      <c r="N17" s="115" t="n">
        <f aca="true">IF(ISBLANK(C17),"",IF( ISBLANK(F17), "" , IF( ISBLANK(J17), (TODAY()-F17)/365, (J17-F17)/365)) )</f>
        <v>0.715068493150685</v>
      </c>
      <c r="O17" s="116" t="n">
        <f aca="false">IF(ISBLANK(C17),"",IF( ISBLANK(F17), "" , IF( ISBLANK(J17), ($V$41-F17)/365, (J17-F17)/365)) )</f>
        <v>0.715068493150685</v>
      </c>
      <c r="P17" s="117" t="n">
        <f aca="true">IF(ISBLANK(C17),"",IF( ISBLANK(J17), "", (TODAY()-J17)/365))</f>
        <v>1.92876712328767</v>
      </c>
      <c r="Q17" s="118" t="n">
        <f aca="false">IF(ISBLANK(C17),"",IF( ISBLANK(J17), "", ($V$41-J17)/365))</f>
        <v>0.945205479452055</v>
      </c>
      <c r="R17" s="111"/>
      <c r="S17" s="119" t="s">
        <v>418</v>
      </c>
      <c r="T17" s="48" t="n">
        <v>1</v>
      </c>
      <c r="U17" s="40"/>
      <c r="V17" s="54" t="n">
        <f aca="false">SUM(I3:I809)</f>
        <v>282</v>
      </c>
      <c r="W17" s="55" t="s">
        <v>30</v>
      </c>
      <c r="X17" s="41" t="n">
        <f aca="false">V17/(V16/100)</f>
        <v>35.25</v>
      </c>
      <c r="Y17" s="26" t="s">
        <v>31</v>
      </c>
      <c r="Z17" s="26"/>
      <c r="AA17" s="26"/>
      <c r="AB17" s="26"/>
      <c r="AC17" s="26"/>
      <c r="AD17" s="26"/>
      <c r="AE17" s="26"/>
      <c r="AF17" s="26"/>
      <c r="AG17" s="27"/>
      <c r="AH17" s="27"/>
      <c r="AI17" s="27"/>
      <c r="AJ17" s="27"/>
    </row>
    <row r="18" customFormat="false" ht="15" hidden="false" customHeight="false" outlineLevel="0" collapsed="false">
      <c r="A18" s="89" t="n">
        <v>17</v>
      </c>
      <c r="B18" s="101" t="s">
        <v>386</v>
      </c>
      <c r="C18" s="101" t="n">
        <v>1</v>
      </c>
      <c r="D18" s="125" t="n">
        <v>16</v>
      </c>
      <c r="E18" s="111" t="s">
        <v>419</v>
      </c>
      <c r="F18" s="112" t="n">
        <v>43821</v>
      </c>
      <c r="G18" s="112" t="str">
        <f aca="false">IF(ISBLANK(F18),"a","b")</f>
        <v>b</v>
      </c>
      <c r="H18" s="112" t="n">
        <f aca="false">IF(ISBLANK(C18),"",IF(G18="b",F18,IF(G18="a","")))</f>
        <v>43821</v>
      </c>
      <c r="I18" s="113" t="n">
        <f aca="false">IF(ISBLANK(C18),"",IF( ISBLANK(F18), , IF( ISBLANK(J18), 1,) ))</f>
        <v>1</v>
      </c>
      <c r="J18" s="111"/>
      <c r="K18" s="114" t="str">
        <f aca="false">IF(ISBLANK(J18),"a","b")</f>
        <v>a</v>
      </c>
      <c r="L18" s="112" t="str">
        <f aca="false">IF(ISBLANK(C18),"",IF(K18="b",J18,IF(K18="a","")))</f>
        <v/>
      </c>
      <c r="M18" s="113" t="n">
        <f aca="false">IF(ISBLANK(C18),"",IF( ISBLANK(J18), , 1))</f>
        <v>0</v>
      </c>
      <c r="N18" s="115" t="n">
        <f aca="true">IF(ISBLANK(C18),"",IF( ISBLANK(F18), "" , IF( ISBLANK(J18), (TODAY()-F18)/365, (J18-F18)/365)) )</f>
        <v>1.26027397260274</v>
      </c>
      <c r="O18" s="116" t="n">
        <f aca="false">IF(ISBLANK(C18),"",IF( ISBLANK(F18), "" , IF( ISBLANK(J18), ($V$41-F18)/365, (J18-F18)/365)) )</f>
        <v>0.276712328767123</v>
      </c>
      <c r="P18" s="117" t="str">
        <f aca="true">IF(ISBLANK(C18),"",IF( ISBLANK(J18), "", (TODAY()-J18)/365))</f>
        <v/>
      </c>
      <c r="Q18" s="118" t="str">
        <f aca="false">IF(ISBLANK(C18),"",IF( ISBLANK(J18), "", ($V$41-J18)/365))</f>
        <v/>
      </c>
      <c r="R18" s="111" t="s">
        <v>420</v>
      </c>
      <c r="S18" s="119" t="s">
        <v>421</v>
      </c>
      <c r="T18" s="48" t="n">
        <v>1</v>
      </c>
      <c r="U18" s="27"/>
      <c r="V18" s="54" t="n">
        <f aca="false">SUM(M3:M809)</f>
        <v>117</v>
      </c>
      <c r="W18" s="55" t="s">
        <v>32</v>
      </c>
      <c r="X18" s="41" t="n">
        <f aca="false">V18/(V16/100)</f>
        <v>14.625</v>
      </c>
      <c r="Y18" s="26" t="s">
        <v>31</v>
      </c>
      <c r="Z18" s="26"/>
      <c r="AA18" s="26"/>
      <c r="AB18" s="26"/>
      <c r="AC18" s="26"/>
      <c r="AD18" s="26"/>
      <c r="AE18" s="26"/>
      <c r="AF18" s="26"/>
      <c r="AG18" s="27"/>
      <c r="AH18" s="27"/>
      <c r="AI18" s="27"/>
      <c r="AJ18" s="27"/>
    </row>
    <row r="19" customFormat="false" ht="15" hidden="false" customHeight="false" outlineLevel="0" collapsed="false">
      <c r="A19" s="89" t="n">
        <v>18</v>
      </c>
      <c r="B19" s="101" t="s">
        <v>386</v>
      </c>
      <c r="C19" s="101" t="n">
        <v>1</v>
      </c>
      <c r="D19" s="123" t="n">
        <v>17</v>
      </c>
      <c r="E19" s="124"/>
      <c r="F19" s="112" t="n">
        <v>43267</v>
      </c>
      <c r="G19" s="112" t="str">
        <f aca="false">IF(ISBLANK(F19),"a","b")</f>
        <v>b</v>
      </c>
      <c r="H19" s="112" t="n">
        <f aca="false">IF(ISBLANK(C19),"",IF(G19="b",F19,IF(G19="a","")))</f>
        <v>43267</v>
      </c>
      <c r="I19" s="113" t="n">
        <f aca="false">IF(ISBLANK(C19),"",IF( ISBLANK(F19), , IF( ISBLANK(J19), 1,) ))</f>
        <v>0</v>
      </c>
      <c r="J19" s="112" t="n">
        <v>43556</v>
      </c>
      <c r="K19" s="114" t="str">
        <f aca="false">IF(ISBLANK(J19),"a","b")</f>
        <v>b</v>
      </c>
      <c r="L19" s="112" t="n">
        <f aca="false">IF(ISBLANK(C19),"",IF(K19="b",J19,IF(K19="a","")))</f>
        <v>43556</v>
      </c>
      <c r="M19" s="113" t="n">
        <f aca="false">IF(ISBLANK(C19),"",IF( ISBLANK(J19), , 1))</f>
        <v>1</v>
      </c>
      <c r="N19" s="115" t="n">
        <f aca="true">IF(ISBLANK(C19),"",IF( ISBLANK(F19), "" , IF( ISBLANK(J19), (TODAY()-F19)/365, (J19-F19)/365)) )</f>
        <v>0.791780821917808</v>
      </c>
      <c r="O19" s="116" t="n">
        <f aca="false">IF(ISBLANK(C19),"",IF( ISBLANK(F19), "" , IF( ISBLANK(J19), ($V$41-F19)/365, (J19-F19)/365)) )</f>
        <v>0.791780821917808</v>
      </c>
      <c r="P19" s="117" t="n">
        <f aca="true">IF(ISBLANK(C19),"",IF( ISBLANK(J19), "", (TODAY()-J19)/365))</f>
        <v>1.98630136986301</v>
      </c>
      <c r="Q19" s="118" t="n">
        <f aca="false">IF(ISBLANK(C19),"",IF( ISBLANK(J19), "", ($V$41-J19)/365))</f>
        <v>1.0027397260274</v>
      </c>
      <c r="R19" s="111"/>
      <c r="S19" s="119" t="s">
        <v>422</v>
      </c>
      <c r="T19" s="48" t="n">
        <v>1</v>
      </c>
      <c r="U19" s="27"/>
      <c r="V19" s="54" t="n">
        <f aca="false">V16-(V17+V18)</f>
        <v>401</v>
      </c>
      <c r="W19" s="55" t="s">
        <v>33</v>
      </c>
      <c r="X19" s="41" t="n">
        <f aca="false">V19/(V16/100)</f>
        <v>50.125</v>
      </c>
      <c r="Y19" s="26" t="s">
        <v>31</v>
      </c>
      <c r="Z19" s="26"/>
      <c r="AA19" s="26"/>
      <c r="AB19" s="26"/>
      <c r="AC19" s="26"/>
      <c r="AD19" s="26"/>
      <c r="AE19" s="27"/>
      <c r="AF19" s="26"/>
      <c r="AG19" s="27"/>
      <c r="AH19" s="27"/>
      <c r="AI19" s="27"/>
      <c r="AJ19" s="27"/>
    </row>
    <row r="20" customFormat="false" ht="16" hidden="false" customHeight="false" outlineLevel="0" collapsed="false">
      <c r="A20" s="89" t="n">
        <v>19</v>
      </c>
      <c r="B20" s="101" t="s">
        <v>386</v>
      </c>
      <c r="C20" s="101" t="n">
        <v>1</v>
      </c>
      <c r="D20" s="122" t="n">
        <v>18</v>
      </c>
      <c r="E20" s="111"/>
      <c r="F20" s="111"/>
      <c r="G20" s="112" t="str">
        <f aca="false">IF(ISBLANK(F20),"a","b")</f>
        <v>a</v>
      </c>
      <c r="H20" s="112" t="str">
        <f aca="false">IF(ISBLANK(C20),"",IF(G20="b",F20,IF(G20="a","")))</f>
        <v/>
      </c>
      <c r="I20" s="113" t="n">
        <f aca="false">IF(ISBLANK(C20),"",IF( ISBLANK(F20), , IF( ISBLANK(J20), 1,) ))</f>
        <v>0</v>
      </c>
      <c r="J20" s="111"/>
      <c r="K20" s="114" t="str">
        <f aca="false">IF(ISBLANK(J20),"a","b")</f>
        <v>a</v>
      </c>
      <c r="L20" s="112" t="str">
        <f aca="false">IF(ISBLANK(C20),"",IF(K20="b",J20,IF(K20="a","")))</f>
        <v/>
      </c>
      <c r="M20" s="113" t="n">
        <f aca="false">IF(ISBLANK(C20),"",IF( ISBLANK(J20), , 1))</f>
        <v>0</v>
      </c>
      <c r="N20" s="115" t="str">
        <f aca="true">IF(ISBLANK(C20),"",IF( ISBLANK(F20), "" , IF( ISBLANK(J20), (TODAY()-F20)/365, (J20-F20)/365)) )</f>
        <v/>
      </c>
      <c r="O20" s="116" t="str">
        <f aca="false">IF(ISBLANK(C20),"",IF( ISBLANK(F20), "" , IF( ISBLANK(J20), ($V$41-F20)/365, (J20-F20)/365)) )</f>
        <v/>
      </c>
      <c r="P20" s="117" t="str">
        <f aca="true">IF(ISBLANK(C20),"",IF( ISBLANK(J20), "", (TODAY()-J20)/365))</f>
        <v/>
      </c>
      <c r="Q20" s="118" t="str">
        <f aca="false">IF(ISBLANK(C20),"",IF( ISBLANK(J20), "", ($V$41-J20)/365))</f>
        <v/>
      </c>
      <c r="R20" s="111"/>
      <c r="S20" s="119" t="s">
        <v>423</v>
      </c>
      <c r="T20" s="48" t="n">
        <v>1</v>
      </c>
      <c r="U20" s="56" t="n">
        <f aca="false">(AVERAGE(O3:O809))*12</f>
        <v>7.8506918851262</v>
      </c>
      <c r="V20" s="57" t="n">
        <f aca="false">AVERAGE(N3:N809)*12</f>
        <v>16.2983380849732</v>
      </c>
      <c r="W20" s="55" t="s">
        <v>34</v>
      </c>
      <c r="X20" s="26"/>
      <c r="Y20" s="26"/>
      <c r="Z20" s="26"/>
      <c r="AA20" s="26"/>
      <c r="AB20" s="26"/>
      <c r="AC20" s="26"/>
      <c r="AD20" s="26"/>
      <c r="AE20" s="26"/>
      <c r="AF20" s="26"/>
      <c r="AG20" s="27"/>
      <c r="AH20" s="27"/>
      <c r="AI20" s="27"/>
      <c r="AJ20" s="27"/>
    </row>
    <row r="21" customFormat="false" ht="16" hidden="false" customHeight="false" outlineLevel="0" collapsed="false">
      <c r="A21" s="89" t="n">
        <v>20</v>
      </c>
      <c r="B21" s="101" t="s">
        <v>386</v>
      </c>
      <c r="C21" s="101" t="n">
        <v>1</v>
      </c>
      <c r="D21" s="120" t="n">
        <v>19</v>
      </c>
      <c r="E21" s="128" t="s">
        <v>424</v>
      </c>
      <c r="F21" s="129" t="n">
        <v>43322</v>
      </c>
      <c r="G21" s="112" t="str">
        <f aca="false">IF(ISBLANK(F21),"a","b")</f>
        <v>b</v>
      </c>
      <c r="H21" s="112" t="n">
        <f aca="false">IF(ISBLANK(C21),"",IF(G21="b",F21,IF(G21="a","")))</f>
        <v>43322</v>
      </c>
      <c r="I21" s="113" t="n">
        <f aca="false">IF(ISBLANK(C21),"",IF( ISBLANK(F21), , IF( ISBLANK(J21), 1,) ))</f>
        <v>1</v>
      </c>
      <c r="J21" s="128"/>
      <c r="K21" s="114" t="str">
        <f aca="false">IF(ISBLANK(J21),"a","b")</f>
        <v>a</v>
      </c>
      <c r="L21" s="112" t="str">
        <f aca="false">IF(ISBLANK(C21),"",IF(K21="b",J21,IF(K21="a","")))</f>
        <v/>
      </c>
      <c r="M21" s="113" t="n">
        <f aca="false">IF(ISBLANK(C21),"",IF( ISBLANK(J21), , 1))</f>
        <v>0</v>
      </c>
      <c r="N21" s="115" t="n">
        <f aca="true">IF(ISBLANK(C21),"",IF( ISBLANK(F21), "" , IF( ISBLANK(J21), (TODAY()-F21)/365, (J21-F21)/365)) )</f>
        <v>2.62739726027397</v>
      </c>
      <c r="O21" s="116" t="n">
        <f aca="false">IF(ISBLANK(C21),"",IF( ISBLANK(F21), "" , IF( ISBLANK(J21), ($V$41-F21)/365, (J21-F21)/365)) )</f>
        <v>1.64383561643836</v>
      </c>
      <c r="P21" s="117" t="str">
        <f aca="true">IF(ISBLANK(C21),"",IF( ISBLANK(J21), "", (TODAY()-J21)/365))</f>
        <v/>
      </c>
      <c r="Q21" s="118" t="str">
        <f aca="false">IF(ISBLANK(C21),"",IF( ISBLANK(J21), "", ($V$41-J21)/365))</f>
        <v/>
      </c>
      <c r="R21" s="111" t="s">
        <v>425</v>
      </c>
      <c r="S21" s="119" t="s">
        <v>426</v>
      </c>
      <c r="T21" s="48" t="n">
        <v>1</v>
      </c>
      <c r="U21" s="56" t="n">
        <f aca="false">AVERAGE(Q3:Q809)*12</f>
        <v>7.04292237442922</v>
      </c>
      <c r="V21" s="54" t="n">
        <f aca="false">AVERAGE(P3:P809)*12</f>
        <v>18.8456621004566</v>
      </c>
      <c r="W21" s="55" t="s">
        <v>35</v>
      </c>
      <c r="X21" s="26"/>
      <c r="Y21" s="26"/>
      <c r="Z21" s="26"/>
      <c r="AA21" s="26"/>
      <c r="AB21" s="26"/>
      <c r="AC21" s="41" t="n">
        <f aca="false">V20-V21</f>
        <v>-2.54732401548338</v>
      </c>
      <c r="AD21" s="41" t="s">
        <v>36</v>
      </c>
      <c r="AE21" s="26"/>
      <c r="AF21" s="26"/>
      <c r="AG21" s="27"/>
      <c r="AH21" s="27"/>
      <c r="AI21" s="27"/>
      <c r="AJ21" s="27"/>
    </row>
    <row r="22" customFormat="false" ht="16" hidden="false" customHeight="false" outlineLevel="0" collapsed="false">
      <c r="A22" s="89" t="n">
        <v>21</v>
      </c>
      <c r="B22" s="101" t="s">
        <v>386</v>
      </c>
      <c r="C22" s="101" t="n">
        <v>1</v>
      </c>
      <c r="D22" s="120" t="n">
        <v>20</v>
      </c>
      <c r="E22" s="111" t="s">
        <v>427</v>
      </c>
      <c r="F22" s="112" t="n">
        <v>43494</v>
      </c>
      <c r="G22" s="112" t="str">
        <f aca="false">IF(ISBLANK(F22),"a","b")</f>
        <v>b</v>
      </c>
      <c r="H22" s="112" t="n">
        <f aca="false">IF(ISBLANK(C22),"",IF(G22="b",F22,IF(G22="a","")))</f>
        <v>43494</v>
      </c>
      <c r="I22" s="113" t="n">
        <f aca="false">IF(ISBLANK(C22),"",IF( ISBLANK(F22), , IF( ISBLANK(J22), 1,) ))</f>
        <v>1</v>
      </c>
      <c r="J22" s="111"/>
      <c r="K22" s="114" t="str">
        <f aca="false">IF(ISBLANK(J22),"a","b")</f>
        <v>a</v>
      </c>
      <c r="L22" s="112" t="str">
        <f aca="false">IF(ISBLANK(C22),"",IF(K22="b",J22,IF(K22="a","")))</f>
        <v/>
      </c>
      <c r="M22" s="113" t="n">
        <f aca="false">IF(ISBLANK(C22),"",IF( ISBLANK(J22), , 1))</f>
        <v>0</v>
      </c>
      <c r="N22" s="115" t="n">
        <f aca="true">IF(ISBLANK(C22),"",IF( ISBLANK(F22), "" , IF( ISBLANK(J22), (TODAY()-F22)/365, (J22-F22)/365)) )</f>
        <v>2.15616438356164</v>
      </c>
      <c r="O22" s="116" t="n">
        <f aca="false">IF(ISBLANK(C22),"",IF( ISBLANK(F22), "" , IF( ISBLANK(J22), ($V$41-F22)/365, (J22-F22)/365)) )</f>
        <v>1.17260273972603</v>
      </c>
      <c r="P22" s="117" t="str">
        <f aca="true">IF(ISBLANK(C22),"",IF( ISBLANK(J22), "", (TODAY()-J22)/365))</f>
        <v/>
      </c>
      <c r="Q22" s="118" t="str">
        <f aca="false">IF(ISBLANK(C22),"",IF( ISBLANK(J22), "", ($V$41-J22)/365))</f>
        <v/>
      </c>
      <c r="R22" s="111" t="s">
        <v>428</v>
      </c>
      <c r="S22" s="119" t="s">
        <v>429</v>
      </c>
      <c r="T22" s="50" t="n">
        <v>1</v>
      </c>
      <c r="U22" s="56" t="n">
        <f aca="false">MAX(O3:O809)*12</f>
        <v>26.4657534246575</v>
      </c>
      <c r="V22" s="54" t="n">
        <f aca="false">MAX(N3:N809)*12</f>
        <v>38.2684931506849</v>
      </c>
      <c r="W22" s="55" t="s">
        <v>38</v>
      </c>
      <c r="X22" s="26"/>
      <c r="Y22" s="26"/>
      <c r="Z22" s="26"/>
      <c r="AA22" s="26"/>
      <c r="AB22" s="26"/>
      <c r="AC22" s="26"/>
      <c r="AD22" s="26"/>
      <c r="AE22" s="26"/>
      <c r="AF22" s="26"/>
      <c r="AG22" s="27"/>
      <c r="AH22" s="27"/>
      <c r="AI22" s="27"/>
      <c r="AJ22" s="27"/>
    </row>
    <row r="23" customFormat="false" ht="16" hidden="false" customHeight="false" outlineLevel="0" collapsed="false">
      <c r="A23" s="89" t="n">
        <v>22</v>
      </c>
      <c r="B23" s="101" t="s">
        <v>386</v>
      </c>
      <c r="C23" s="101" t="n">
        <v>1</v>
      </c>
      <c r="D23" s="122" t="n">
        <v>21</v>
      </c>
      <c r="E23" s="111"/>
      <c r="F23" s="111"/>
      <c r="G23" s="112" t="str">
        <f aca="false">IF(ISBLANK(F23),"a","b")</f>
        <v>a</v>
      </c>
      <c r="H23" s="112" t="str">
        <f aca="false">IF(ISBLANK(C23),"",IF(G23="b",F23,IF(G23="a","")))</f>
        <v/>
      </c>
      <c r="I23" s="113" t="n">
        <f aca="false">IF(ISBLANK(C23),"",IF( ISBLANK(F23), , IF( ISBLANK(J23), 1,) ))</f>
        <v>0</v>
      </c>
      <c r="J23" s="111"/>
      <c r="K23" s="114" t="str">
        <f aca="false">IF(ISBLANK(J23),"a","b")</f>
        <v>a</v>
      </c>
      <c r="L23" s="112" t="str">
        <f aca="false">IF(ISBLANK(C23),"",IF(K23="b",J23,IF(K23="a","")))</f>
        <v/>
      </c>
      <c r="M23" s="113" t="n">
        <f aca="false">IF(ISBLANK(C23),"",IF( ISBLANK(J23), , 1))</f>
        <v>0</v>
      </c>
      <c r="N23" s="115" t="str">
        <f aca="true">IF(ISBLANK(C23),"",IF( ISBLANK(F23), "" , IF( ISBLANK(J23), (TODAY()-F23)/365, (J23-F23)/365)) )</f>
        <v/>
      </c>
      <c r="O23" s="116" t="str">
        <f aca="false">IF(ISBLANK(C23),"",IF( ISBLANK(F23), "" , IF( ISBLANK(J23), ($V$41-F23)/365, (J23-F23)/365)) )</f>
        <v/>
      </c>
      <c r="P23" s="117" t="str">
        <f aca="true">IF(ISBLANK(C23),"",IF( ISBLANK(J23), "", (TODAY()-J23)/365))</f>
        <v/>
      </c>
      <c r="Q23" s="118" t="str">
        <f aca="false">IF(ISBLANK(C23),"",IF( ISBLANK(J23), "", ($V$41-J23)/365))</f>
        <v/>
      </c>
      <c r="R23" s="111"/>
      <c r="S23" s="119" t="s">
        <v>430</v>
      </c>
      <c r="T23" s="50" t="n">
        <v>1</v>
      </c>
      <c r="U23" s="56" t="n">
        <f aca="false">MAX(Q3:Q809)*12</f>
        <v>14.9917808219178</v>
      </c>
      <c r="V23" s="54" t="n">
        <f aca="false">MAX(P3:P809)*12</f>
        <v>26.7945205479452</v>
      </c>
      <c r="W23" s="55" t="s">
        <v>39</v>
      </c>
      <c r="X23" s="26"/>
      <c r="Y23" s="26"/>
      <c r="Z23" s="26"/>
      <c r="AA23" s="26"/>
      <c r="AB23" s="26"/>
      <c r="AC23" s="26"/>
      <c r="AD23" s="26"/>
      <c r="AE23" s="41"/>
      <c r="AF23" s="26"/>
      <c r="AG23" s="27"/>
      <c r="AH23" s="27"/>
      <c r="AI23" s="27"/>
      <c r="AJ23" s="27"/>
    </row>
    <row r="24" customFormat="false" ht="16" hidden="false" customHeight="false" outlineLevel="0" collapsed="false">
      <c r="A24" s="89" t="n">
        <v>23</v>
      </c>
      <c r="B24" s="101" t="s">
        <v>386</v>
      </c>
      <c r="C24" s="101" t="n">
        <v>1</v>
      </c>
      <c r="D24" s="123" t="n">
        <v>22</v>
      </c>
      <c r="E24" s="124"/>
      <c r="F24" s="112" t="n">
        <v>43286</v>
      </c>
      <c r="G24" s="112" t="str">
        <f aca="false">IF(ISBLANK(F24),"a","b")</f>
        <v>b</v>
      </c>
      <c r="H24" s="112" t="n">
        <f aca="false">IF(ISBLANK(C24),"",IF(G24="b",F24,IF(G24="a","")))</f>
        <v>43286</v>
      </c>
      <c r="I24" s="113" t="n">
        <f aca="false">IF(ISBLANK(C24),"",IF( ISBLANK(F24), , IF( ISBLANK(J24), 1,) ))</f>
        <v>0</v>
      </c>
      <c r="J24" s="112" t="n">
        <v>43605</v>
      </c>
      <c r="K24" s="114" t="str">
        <f aca="false">IF(ISBLANK(J24),"a","b")</f>
        <v>b</v>
      </c>
      <c r="L24" s="112" t="n">
        <f aca="false">IF(ISBLANK(C24),"",IF(K24="b",J24,IF(K24="a","")))</f>
        <v>43605</v>
      </c>
      <c r="M24" s="113" t="n">
        <f aca="false">IF(ISBLANK(C24),"",IF( ISBLANK(J24), , 1))</f>
        <v>1</v>
      </c>
      <c r="N24" s="115" t="n">
        <f aca="true">IF(ISBLANK(C24),"",IF( ISBLANK(F24), "" , IF( ISBLANK(J24), (TODAY()-F24)/365, (J24-F24)/365)) )</f>
        <v>0.873972602739726</v>
      </c>
      <c r="O24" s="116" t="n">
        <f aca="false">IF(ISBLANK(C24),"",IF( ISBLANK(F24), "" , IF( ISBLANK(J24), ($V$41-F24)/365, (J24-F24)/365)) )</f>
        <v>0.873972602739726</v>
      </c>
      <c r="P24" s="117" t="n">
        <f aca="true">IF(ISBLANK(C24),"",IF( ISBLANK(J24), "", (TODAY()-J24)/365))</f>
        <v>1.85205479452055</v>
      </c>
      <c r="Q24" s="118" t="n">
        <f aca="false">IF(ISBLANK(C24),"",IF( ISBLANK(J24), "", ($V$41-J24)/365))</f>
        <v>0.868493150684932</v>
      </c>
      <c r="R24" s="111"/>
      <c r="S24" s="119" t="s">
        <v>431</v>
      </c>
      <c r="T24" s="50" t="n">
        <v>1</v>
      </c>
      <c r="U24" s="51"/>
      <c r="V24" s="41" t="n">
        <f aca="false">V17/(((MAX(J3:J1811))-V13)/12)</f>
        <v>4.2247191011236</v>
      </c>
      <c r="W24" s="41" t="s">
        <v>40</v>
      </c>
      <c r="X24" s="41"/>
      <c r="Y24" s="41"/>
      <c r="Z24" s="26"/>
      <c r="AA24" s="26"/>
      <c r="AB24" s="26"/>
      <c r="AC24" s="26"/>
      <c r="AD24" s="26"/>
      <c r="AE24" s="26"/>
      <c r="AF24" s="26"/>
      <c r="AG24" s="27"/>
      <c r="AH24" s="27"/>
      <c r="AI24" s="27"/>
      <c r="AJ24" s="27"/>
    </row>
    <row r="25" customFormat="false" ht="16" hidden="false" customHeight="false" outlineLevel="0" collapsed="false">
      <c r="A25" s="89" t="n">
        <v>24</v>
      </c>
      <c r="B25" s="101" t="s">
        <v>386</v>
      </c>
      <c r="C25" s="101" t="n">
        <v>1</v>
      </c>
      <c r="D25" s="122" t="n">
        <v>23</v>
      </c>
      <c r="E25" s="111"/>
      <c r="F25" s="111"/>
      <c r="G25" s="112" t="str">
        <f aca="false">IF(ISBLANK(F25),"a","b")</f>
        <v>a</v>
      </c>
      <c r="H25" s="112" t="str">
        <f aca="false">IF(ISBLANK(C25),"",IF(G25="b",F25,IF(G25="a","")))</f>
        <v/>
      </c>
      <c r="I25" s="113" t="n">
        <f aca="false">IF(ISBLANK(C25),"",IF( ISBLANK(F25), , IF( ISBLANK(J25), 1,) ))</f>
        <v>0</v>
      </c>
      <c r="J25" s="111"/>
      <c r="K25" s="114" t="str">
        <f aca="false">IF(ISBLANK(J25),"a","b")</f>
        <v>a</v>
      </c>
      <c r="L25" s="112" t="str">
        <f aca="false">IF(ISBLANK(C25),"",IF(K25="b",J25,IF(K25="a","")))</f>
        <v/>
      </c>
      <c r="M25" s="113" t="n">
        <f aca="false">IF(ISBLANK(C25),"",IF( ISBLANK(J25), , 1))</f>
        <v>0</v>
      </c>
      <c r="N25" s="115" t="str">
        <f aca="true">IF(ISBLANK(C25),"",IF( ISBLANK(F25), "" , IF( ISBLANK(J25), (TODAY()-F25)/365, (J25-F25)/365)) )</f>
        <v/>
      </c>
      <c r="O25" s="116" t="str">
        <f aca="false">IF(ISBLANK(C25),"",IF( ISBLANK(F25), "" , IF( ISBLANK(J25), ($V$41-F25)/365, (J25-F25)/365)) )</f>
        <v/>
      </c>
      <c r="P25" s="117" t="str">
        <f aca="true">IF(ISBLANK(C25),"",IF( ISBLANK(J25), "", (TODAY()-J25)/365))</f>
        <v/>
      </c>
      <c r="Q25" s="118" t="str">
        <f aca="false">IF(ISBLANK(C25),"",IF( ISBLANK(J25), "", ($V$41-J25)/365))</f>
        <v/>
      </c>
      <c r="R25" s="111" t="s">
        <v>432</v>
      </c>
      <c r="S25" s="119" t="s">
        <v>433</v>
      </c>
      <c r="T25" s="50" t="n">
        <v>1</v>
      </c>
      <c r="U25" s="51"/>
      <c r="V25" s="41" t="n">
        <f aca="false">V18/((V14-(MIN(F3:F1809)))/12)</f>
        <v>1.75280898876405</v>
      </c>
      <c r="W25" s="41" t="s">
        <v>41</v>
      </c>
      <c r="X25" s="26"/>
      <c r="Y25" s="27"/>
      <c r="Z25" s="27"/>
      <c r="AA25" s="27"/>
      <c r="AB25" s="26"/>
      <c r="AC25" s="41" t="n">
        <f aca="false">V24-V25</f>
        <v>2.47191011235955</v>
      </c>
      <c r="AD25" s="41" t="s">
        <v>36</v>
      </c>
      <c r="AE25" s="26"/>
      <c r="AF25" s="26"/>
      <c r="AG25" s="27"/>
      <c r="AH25" s="27"/>
      <c r="AI25" s="27"/>
      <c r="AJ25" s="27"/>
    </row>
    <row r="26" customFormat="false" ht="16" hidden="false" customHeight="false" outlineLevel="0" collapsed="false">
      <c r="A26" s="89" t="n">
        <v>25</v>
      </c>
      <c r="B26" s="101" t="s">
        <v>386</v>
      </c>
      <c r="C26" s="101" t="n">
        <v>1</v>
      </c>
      <c r="D26" s="122" t="n">
        <v>24</v>
      </c>
      <c r="E26" s="111"/>
      <c r="F26" s="111"/>
      <c r="G26" s="112" t="str">
        <f aca="false">IF(ISBLANK(F26),"a","b")</f>
        <v>a</v>
      </c>
      <c r="H26" s="112" t="str">
        <f aca="false">IF(ISBLANK(C26),"",IF(G26="b",F26,IF(G26="a","")))</f>
        <v/>
      </c>
      <c r="I26" s="113" t="n">
        <f aca="false">IF(ISBLANK(C26),"",IF( ISBLANK(F26), , IF( ISBLANK(J26), 1,) ))</f>
        <v>0</v>
      </c>
      <c r="J26" s="111"/>
      <c r="K26" s="114" t="str">
        <f aca="false">IF(ISBLANK(J26),"a","b")</f>
        <v>a</v>
      </c>
      <c r="L26" s="112" t="str">
        <f aca="false">IF(ISBLANK(C26),"",IF(K26="b",J26,IF(K26="a","")))</f>
        <v/>
      </c>
      <c r="M26" s="113" t="n">
        <f aca="false">IF(ISBLANK(C26),"",IF( ISBLANK(J26), , 1))</f>
        <v>0</v>
      </c>
      <c r="N26" s="115" t="str">
        <f aca="true">IF(ISBLANK(C26),"",IF( ISBLANK(F26), "" , IF( ISBLANK(J26), (TODAY()-F26)/365, (J26-F26)/365)) )</f>
        <v/>
      </c>
      <c r="O26" s="116" t="str">
        <f aca="false">IF(ISBLANK(C26),"",IF( ISBLANK(F26), "" , IF( ISBLANK(J26), ($V$41-F26)/365, (J26-F26)/365)) )</f>
        <v/>
      </c>
      <c r="P26" s="117" t="str">
        <f aca="true">IF(ISBLANK(C26),"",IF( ISBLANK(J26), "", (TODAY()-J26)/365))</f>
        <v/>
      </c>
      <c r="Q26" s="118" t="str">
        <f aca="false">IF(ISBLANK(C26),"",IF( ISBLANK(J26), "", ($V$41-J26)/365))</f>
        <v/>
      </c>
      <c r="R26" s="111" t="s">
        <v>434</v>
      </c>
      <c r="S26" s="119" t="s">
        <v>435</v>
      </c>
      <c r="T26" s="48" t="n">
        <v>1</v>
      </c>
      <c r="U26" s="40"/>
      <c r="V26" s="61" t="n">
        <f aca="false">(V19/V25)</f>
        <v>228.775641025641</v>
      </c>
      <c r="W26" s="61" t="s">
        <v>42</v>
      </c>
      <c r="X26" s="26"/>
      <c r="Y26" s="26"/>
      <c r="Z26" s="26"/>
      <c r="AA26" s="26"/>
      <c r="AB26" s="26"/>
      <c r="AC26" s="26"/>
      <c r="AD26" s="26"/>
      <c r="AE26" s="26"/>
      <c r="AF26" s="26"/>
      <c r="AG26" s="27"/>
      <c r="AH26" s="27"/>
      <c r="AI26" s="27"/>
      <c r="AJ26" s="27"/>
    </row>
    <row r="27" customFormat="false" ht="16" hidden="false" customHeight="false" outlineLevel="0" collapsed="false">
      <c r="A27" s="89" t="n">
        <v>26</v>
      </c>
      <c r="B27" s="101" t="s">
        <v>386</v>
      </c>
      <c r="C27" s="101" t="n">
        <v>1</v>
      </c>
      <c r="D27" s="130" t="n">
        <v>25</v>
      </c>
      <c r="E27" s="124"/>
      <c r="F27" s="112" t="n">
        <v>43373</v>
      </c>
      <c r="G27" s="112" t="str">
        <f aca="false">IF(ISBLANK(F27),"a","b")</f>
        <v>b</v>
      </c>
      <c r="H27" s="112" t="n">
        <f aca="false">IF(ISBLANK(C27),"",IF(G27="b",F27,IF(G27="a","")))</f>
        <v>43373</v>
      </c>
      <c r="I27" s="113" t="n">
        <f aca="false">IF(ISBLANK(C27),"",IF( ISBLANK(F27), , IF( ISBLANK(J27), 1,) ))</f>
        <v>0</v>
      </c>
      <c r="J27" s="112" t="n">
        <v>43516</v>
      </c>
      <c r="K27" s="114" t="str">
        <f aca="false">IF(ISBLANK(J27),"a","b")</f>
        <v>b</v>
      </c>
      <c r="L27" s="112" t="n">
        <f aca="false">IF(ISBLANK(C27),"",IF(K27="b",J27,IF(K27="a","")))</f>
        <v>43516</v>
      </c>
      <c r="M27" s="113" t="n">
        <f aca="false">IF(ISBLANK(C27),"",IF( ISBLANK(J27), , 1))</f>
        <v>1</v>
      </c>
      <c r="N27" s="115" t="n">
        <f aca="true">IF(ISBLANK(C27),"",IF( ISBLANK(F27), "" , IF( ISBLANK(J27), (TODAY()-F27)/365, (J27-F27)/365)) )</f>
        <v>0.391780821917808</v>
      </c>
      <c r="O27" s="116" t="n">
        <f aca="false">IF(ISBLANK(C27),"",IF( ISBLANK(F27), "" , IF( ISBLANK(J27), ($V$41-F27)/365, (J27-F27)/365)) )</f>
        <v>0.391780821917808</v>
      </c>
      <c r="P27" s="117" t="n">
        <f aca="true">IF(ISBLANK(C27),"",IF( ISBLANK(J27), "", (TODAY()-J27)/365))</f>
        <v>2.0958904109589</v>
      </c>
      <c r="Q27" s="118" t="n">
        <f aca="false">IF(ISBLANK(C27),"",IF( ISBLANK(J27), "", ($V$41-J27)/365))</f>
        <v>1.11232876712329</v>
      </c>
      <c r="R27" s="111"/>
      <c r="S27" s="119" t="s">
        <v>436</v>
      </c>
      <c r="T27" s="48" t="n">
        <v>1</v>
      </c>
      <c r="U27" s="40"/>
      <c r="V27" s="61" t="n">
        <f aca="false">(V14-V13)/V18</f>
        <v>6.84615384615385</v>
      </c>
      <c r="W27" s="61" t="s">
        <v>43</v>
      </c>
      <c r="X27" s="62"/>
      <c r="Y27" s="0"/>
      <c r="Z27" s="0"/>
      <c r="AA27" s="26"/>
      <c r="AB27" s="26"/>
      <c r="AC27" s="26"/>
      <c r="AD27" s="26"/>
      <c r="AE27" s="26"/>
      <c r="AF27" s="26"/>
      <c r="AG27" s="27"/>
      <c r="AH27" s="27"/>
      <c r="AI27" s="27"/>
      <c r="AJ27" s="27"/>
    </row>
    <row r="28" customFormat="false" ht="16" hidden="false" customHeight="false" outlineLevel="0" collapsed="false">
      <c r="A28" s="89" t="n">
        <v>27</v>
      </c>
      <c r="B28" s="101" t="s">
        <v>386</v>
      </c>
      <c r="C28" s="101" t="n">
        <v>1</v>
      </c>
      <c r="D28" s="125" t="n">
        <v>26</v>
      </c>
      <c r="E28" s="111" t="s">
        <v>437</v>
      </c>
      <c r="F28" s="112" t="n">
        <v>43852</v>
      </c>
      <c r="G28" s="112" t="str">
        <f aca="false">IF(ISBLANK(F28),"a","b")</f>
        <v>b</v>
      </c>
      <c r="H28" s="112" t="n">
        <f aca="false">IF(ISBLANK(C28),"",IF(G28="b",F28,IF(G28="a","")))</f>
        <v>43852</v>
      </c>
      <c r="I28" s="113" t="n">
        <f aca="false">IF(ISBLANK(C28),"",IF( ISBLANK(F28), , IF( ISBLANK(J28), 1,) ))</f>
        <v>1</v>
      </c>
      <c r="J28" s="111"/>
      <c r="K28" s="114" t="str">
        <f aca="false">IF(ISBLANK(J28),"a","b")</f>
        <v>a</v>
      </c>
      <c r="L28" s="112" t="str">
        <f aca="false">IF(ISBLANK(C28),"",IF(K28="b",J28,IF(K28="a","")))</f>
        <v/>
      </c>
      <c r="M28" s="113" t="n">
        <f aca="false">IF(ISBLANK(C28),"",IF( ISBLANK(J28), , 1))</f>
        <v>0</v>
      </c>
      <c r="N28" s="115" t="n">
        <f aca="true">IF(ISBLANK(C28),"",IF( ISBLANK(F28), "" , IF( ISBLANK(J28), (TODAY()-F28)/365, (J28-F28)/365)) )</f>
        <v>1.17534246575342</v>
      </c>
      <c r="O28" s="116" t="n">
        <f aca="false">IF(ISBLANK(C28),"",IF( ISBLANK(F28), "" , IF( ISBLANK(J28), ($V$41-F28)/365, (J28-F28)/365)) )</f>
        <v>0.191780821917808</v>
      </c>
      <c r="P28" s="117" t="str">
        <f aca="true">IF(ISBLANK(C28),"",IF( ISBLANK(J28), "", (TODAY()-J28)/365))</f>
        <v/>
      </c>
      <c r="Q28" s="118" t="str">
        <f aca="false">IF(ISBLANK(C28),"",IF( ISBLANK(J28), "", ($V$41-J28)/365))</f>
        <v/>
      </c>
      <c r="R28" s="111" t="s">
        <v>438</v>
      </c>
      <c r="S28" s="119" t="s">
        <v>439</v>
      </c>
      <c r="T28" s="48" t="n">
        <v>1</v>
      </c>
      <c r="U28" s="40"/>
      <c r="V28" s="63" t="n">
        <f aca="false">(V27/180)*24</f>
        <v>0.912820512820513</v>
      </c>
      <c r="W28" s="61" t="s">
        <v>44</v>
      </c>
      <c r="X28" s="27"/>
      <c r="Y28" s="27"/>
      <c r="Z28" s="27"/>
      <c r="AA28" s="27"/>
      <c r="AB28" s="27"/>
      <c r="AC28" s="27"/>
      <c r="AD28" s="27"/>
      <c r="AE28" s="26"/>
      <c r="AF28" s="26"/>
      <c r="AG28" s="27"/>
      <c r="AH28" s="27"/>
      <c r="AI28" s="27"/>
      <c r="AJ28" s="27"/>
    </row>
    <row r="29" customFormat="false" ht="15" hidden="false" customHeight="false" outlineLevel="0" collapsed="false">
      <c r="A29" s="89" t="n">
        <v>28</v>
      </c>
      <c r="B29" s="101" t="s">
        <v>386</v>
      </c>
      <c r="C29" s="101" t="n">
        <v>1</v>
      </c>
      <c r="D29" s="123" t="n">
        <v>27</v>
      </c>
      <c r="E29" s="124"/>
      <c r="F29" s="112" t="n">
        <v>43267</v>
      </c>
      <c r="G29" s="112" t="str">
        <f aca="false">IF(ISBLANK(F29),"a","b")</f>
        <v>b</v>
      </c>
      <c r="H29" s="112" t="n">
        <f aca="false">IF(ISBLANK(C29),"",IF(G29="b",F29,IF(G29="a","")))</f>
        <v>43267</v>
      </c>
      <c r="I29" s="113" t="n">
        <f aca="false">IF(ISBLANK(C29),"",IF( ISBLANK(F29), , IF( ISBLANK(J29), 1,) ))</f>
        <v>0</v>
      </c>
      <c r="J29" s="112" t="n">
        <v>43556</v>
      </c>
      <c r="K29" s="114" t="str">
        <f aca="false">IF(ISBLANK(J29),"a","b")</f>
        <v>b</v>
      </c>
      <c r="L29" s="112" t="n">
        <f aca="false">IF(ISBLANK(C29),"",IF(K29="b",J29,IF(K29="a","")))</f>
        <v>43556</v>
      </c>
      <c r="M29" s="113" t="n">
        <f aca="false">IF(ISBLANK(C29),"",IF( ISBLANK(J29), , 1))</f>
        <v>1</v>
      </c>
      <c r="N29" s="115" t="n">
        <f aca="true">IF(ISBLANK(C29),"",IF( ISBLANK(F29), "" , IF( ISBLANK(J29), (TODAY()-F29)/365, (J29-F29)/365)) )</f>
        <v>0.791780821917808</v>
      </c>
      <c r="O29" s="116" t="n">
        <f aca="false">IF(ISBLANK(C29),"",IF( ISBLANK(F29), "" , IF( ISBLANK(J29), ($V$41-F29)/365, (J29-F29)/365)) )</f>
        <v>0.791780821917808</v>
      </c>
      <c r="P29" s="117" t="n">
        <f aca="true">IF(ISBLANK(C29),"",IF( ISBLANK(J29), "", (TODAY()-J29)/365))</f>
        <v>1.98630136986301</v>
      </c>
      <c r="Q29" s="118" t="n">
        <f aca="false">IF(ISBLANK(C29),"",IF( ISBLANK(J29), "", ($V$41-J29)/365))</f>
        <v>1.0027397260274</v>
      </c>
      <c r="R29" s="111" t="s">
        <v>440</v>
      </c>
      <c r="S29" s="119" t="s">
        <v>441</v>
      </c>
      <c r="T29" s="39" t="n">
        <v>1</v>
      </c>
      <c r="U29" s="40"/>
      <c r="V29" s="27"/>
      <c r="W29" s="27"/>
      <c r="X29" s="27"/>
      <c r="Y29" s="27"/>
      <c r="Z29" s="27"/>
      <c r="AA29" s="27"/>
      <c r="AB29" s="27"/>
      <c r="AC29" s="27"/>
      <c r="AD29" s="27"/>
      <c r="AE29" s="26"/>
      <c r="AF29" s="26"/>
      <c r="AG29" s="27"/>
      <c r="AH29" s="27"/>
      <c r="AI29" s="27"/>
      <c r="AJ29" s="27"/>
    </row>
    <row r="30" customFormat="false" ht="15" hidden="false" customHeight="false" outlineLevel="0" collapsed="false">
      <c r="A30" s="89" t="n">
        <v>29</v>
      </c>
      <c r="B30" s="101" t="s">
        <v>386</v>
      </c>
      <c r="C30" s="101" t="n">
        <v>1</v>
      </c>
      <c r="D30" s="122" t="n">
        <v>28</v>
      </c>
      <c r="E30" s="111"/>
      <c r="F30" s="111"/>
      <c r="G30" s="112" t="str">
        <f aca="false">IF(ISBLANK(F30),"a","b")</f>
        <v>a</v>
      </c>
      <c r="H30" s="112" t="str">
        <f aca="false">IF(ISBLANK(C30),"",IF(G30="b",F30,IF(G30="a","")))</f>
        <v/>
      </c>
      <c r="I30" s="113" t="n">
        <f aca="false">IF(ISBLANK(C30),"",IF( ISBLANK(F30), , IF( ISBLANK(J30), 1,) ))</f>
        <v>0</v>
      </c>
      <c r="J30" s="111"/>
      <c r="K30" s="114" t="str">
        <f aca="false">IF(ISBLANK(J30),"a","b")</f>
        <v>a</v>
      </c>
      <c r="L30" s="112" t="str">
        <f aca="false">IF(ISBLANK(C30),"",IF(K30="b",J30,IF(K30="a","")))</f>
        <v/>
      </c>
      <c r="M30" s="113" t="n">
        <f aca="false">IF(ISBLANK(C30),"",IF( ISBLANK(J30), , 1))</f>
        <v>0</v>
      </c>
      <c r="N30" s="115" t="str">
        <f aca="true">IF(ISBLANK(C30),"",IF( ISBLANK(F30), "" , IF( ISBLANK(J30), (TODAY()-F30)/365, (J30-F30)/365)) )</f>
        <v/>
      </c>
      <c r="O30" s="116" t="str">
        <f aca="false">IF(ISBLANK(C30),"",IF( ISBLANK(F30), "" , IF( ISBLANK(J30), ($V$41-F30)/365, (J30-F30)/365)) )</f>
        <v/>
      </c>
      <c r="P30" s="117" t="str">
        <f aca="true">IF(ISBLANK(C30),"",IF( ISBLANK(J30), "", (TODAY()-J30)/365))</f>
        <v/>
      </c>
      <c r="Q30" s="118" t="str">
        <f aca="false">IF(ISBLANK(C30),"",IF( ISBLANK(J30), "", ($V$41-J30)/365))</f>
        <v/>
      </c>
      <c r="R30" s="111" t="s">
        <v>442</v>
      </c>
      <c r="S30" s="119" t="s">
        <v>443</v>
      </c>
      <c r="T30" s="39" t="n">
        <v>1</v>
      </c>
      <c r="U30" s="40"/>
      <c r="V30" s="27"/>
      <c r="W30" s="27"/>
      <c r="X30" s="27"/>
      <c r="Y30" s="27"/>
      <c r="Z30" s="27"/>
      <c r="AA30" s="27"/>
      <c r="AB30" s="27"/>
      <c r="AC30" s="27"/>
      <c r="AD30" s="27"/>
      <c r="AE30" s="26"/>
      <c r="AF30" s="26"/>
      <c r="AG30" s="27"/>
      <c r="AH30" s="27"/>
      <c r="AI30" s="27"/>
      <c r="AJ30" s="27"/>
    </row>
    <row r="31" customFormat="false" ht="15" hidden="false" customHeight="false" outlineLevel="0" collapsed="false">
      <c r="A31" s="89" t="n">
        <v>30</v>
      </c>
      <c r="B31" s="101" t="s">
        <v>386</v>
      </c>
      <c r="C31" s="101" t="n">
        <v>1</v>
      </c>
      <c r="D31" s="122" t="n">
        <v>29</v>
      </c>
      <c r="E31" s="111"/>
      <c r="F31" s="111"/>
      <c r="G31" s="112" t="str">
        <f aca="false">IF(ISBLANK(F31),"a","b")</f>
        <v>a</v>
      </c>
      <c r="H31" s="112" t="str">
        <f aca="false">IF(ISBLANK(C31),"",IF(G31="b",F31,IF(G31="a","")))</f>
        <v/>
      </c>
      <c r="I31" s="113" t="n">
        <f aca="false">IF(ISBLANK(C31),"",IF( ISBLANK(F31), , IF( ISBLANK(J31), 1,) ))</f>
        <v>0</v>
      </c>
      <c r="J31" s="111"/>
      <c r="K31" s="114" t="str">
        <f aca="false">IF(ISBLANK(J31),"a","b")</f>
        <v>a</v>
      </c>
      <c r="L31" s="112" t="str">
        <f aca="false">IF(ISBLANK(C31),"",IF(K31="b",J31,IF(K31="a","")))</f>
        <v/>
      </c>
      <c r="M31" s="113" t="n">
        <f aca="false">IF(ISBLANK(C31),"",IF( ISBLANK(J31), , 1))</f>
        <v>0</v>
      </c>
      <c r="N31" s="115" t="str">
        <f aca="true">IF(ISBLANK(C31),"",IF( ISBLANK(F31), "" , IF( ISBLANK(J31), (TODAY()-F31)/365, (J31-F31)/365)) )</f>
        <v/>
      </c>
      <c r="O31" s="116" t="str">
        <f aca="false">IF(ISBLANK(C31),"",IF( ISBLANK(F31), "" , IF( ISBLANK(J31), ($V$41-F31)/365, (J31-F31)/365)) )</f>
        <v/>
      </c>
      <c r="P31" s="117" t="str">
        <f aca="true">IF(ISBLANK(C31),"",IF( ISBLANK(J31), "", (TODAY()-J31)/365))</f>
        <v/>
      </c>
      <c r="Q31" s="118" t="str">
        <f aca="false">IF(ISBLANK(C31),"",IF( ISBLANK(J31), "", ($V$41-J31)/365))</f>
        <v/>
      </c>
      <c r="R31" s="111" t="s">
        <v>444</v>
      </c>
      <c r="S31" s="119" t="s">
        <v>445</v>
      </c>
      <c r="T31" s="39" t="n">
        <v>1</v>
      </c>
      <c r="U31" s="40"/>
      <c r="V31" s="26"/>
      <c r="W31" s="26"/>
      <c r="X31" s="26"/>
      <c r="Y31" s="26"/>
      <c r="Z31" s="26"/>
      <c r="AA31" s="26"/>
      <c r="AB31" s="55" t="s">
        <v>12</v>
      </c>
      <c r="AC31" s="55" t="s">
        <v>446</v>
      </c>
      <c r="AD31" s="41" t="s">
        <v>447</v>
      </c>
      <c r="AE31" s="26"/>
      <c r="AF31" s="26"/>
      <c r="AG31" s="27"/>
      <c r="AH31" s="27"/>
      <c r="AI31" s="27"/>
      <c r="AJ31" s="27"/>
    </row>
    <row r="32" customFormat="false" ht="15" hidden="false" customHeight="false" outlineLevel="0" collapsed="false">
      <c r="A32" s="89" t="n">
        <v>31</v>
      </c>
      <c r="B32" s="101" t="s">
        <v>386</v>
      </c>
      <c r="C32" s="101" t="n">
        <v>1</v>
      </c>
      <c r="D32" s="131" t="n">
        <v>30</v>
      </c>
      <c r="E32" s="124"/>
      <c r="F32" s="112" t="n">
        <v>43456</v>
      </c>
      <c r="G32" s="112" t="str">
        <f aca="false">IF(ISBLANK(F32),"a","b")</f>
        <v>b</v>
      </c>
      <c r="H32" s="112" t="n">
        <f aca="false">IF(ISBLANK(C32),"",IF(G32="b",F32,IF(G32="a","")))</f>
        <v>43456</v>
      </c>
      <c r="I32" s="113" t="n">
        <f aca="false">IF(ISBLANK(C32),"",IF( ISBLANK(F32), , IF( ISBLANK(J32), 1,) ))</f>
        <v>0</v>
      </c>
      <c r="J32" s="112" t="n">
        <v>43827</v>
      </c>
      <c r="K32" s="114" t="str">
        <f aca="false">IF(ISBLANK(J32),"a","b")</f>
        <v>b</v>
      </c>
      <c r="L32" s="112" t="n">
        <f aca="false">IF(ISBLANK(C32),"",IF(K32="b",J32,IF(K32="a","")))</f>
        <v>43827</v>
      </c>
      <c r="M32" s="113" t="n">
        <f aca="false">IF(ISBLANK(C32),"",IF( ISBLANK(J32), , 1))</f>
        <v>1</v>
      </c>
      <c r="N32" s="115" t="n">
        <f aca="true">IF(ISBLANK(C32),"",IF( ISBLANK(F32), "" , IF( ISBLANK(J32), (TODAY()-F32)/365, (J32-F32)/365)) )</f>
        <v>1.01643835616438</v>
      </c>
      <c r="O32" s="116" t="n">
        <f aca="false">IF(ISBLANK(C32),"",IF( ISBLANK(F32), "" , IF( ISBLANK(J32), ($V$41-F32)/365, (J32-F32)/365)) )</f>
        <v>1.01643835616438</v>
      </c>
      <c r="P32" s="117" t="n">
        <f aca="true">IF(ISBLANK(C32),"",IF( ISBLANK(J32), "", (TODAY()-J32)/365))</f>
        <v>1.24383561643836</v>
      </c>
      <c r="Q32" s="118" t="n">
        <f aca="false">IF(ISBLANK(C32),"",IF( ISBLANK(J32), "", ($V$41-J32)/365))</f>
        <v>0.26027397260274</v>
      </c>
      <c r="R32" s="111"/>
      <c r="S32" s="119" t="s">
        <v>448</v>
      </c>
      <c r="T32" s="39" t="n">
        <v>1</v>
      </c>
      <c r="U32" s="40"/>
      <c r="V32" s="64" t="s">
        <v>386</v>
      </c>
      <c r="W32" s="26"/>
      <c r="X32" s="26"/>
      <c r="Y32" s="26"/>
      <c r="Z32" s="26"/>
      <c r="AA32" s="26"/>
      <c r="AB32" s="65" t="n">
        <f aca="false">SUM(I3:I102)</f>
        <v>50</v>
      </c>
      <c r="AC32" s="65" t="n">
        <f aca="false">SUM(M3:M102)</f>
        <v>30</v>
      </c>
      <c r="AD32" s="66" t="n">
        <f aca="false">100-(AB32+AC32)</f>
        <v>20</v>
      </c>
      <c r="AE32" s="26"/>
      <c r="AF32" s="26"/>
      <c r="AG32" s="27"/>
      <c r="AH32" s="27"/>
      <c r="AI32" s="27"/>
      <c r="AJ32" s="27"/>
    </row>
    <row r="33" customFormat="false" ht="15" hidden="false" customHeight="false" outlineLevel="0" collapsed="false">
      <c r="A33" s="89" t="n">
        <v>32</v>
      </c>
      <c r="B33" s="101" t="s">
        <v>386</v>
      </c>
      <c r="C33" s="101" t="n">
        <v>1</v>
      </c>
      <c r="D33" s="127" t="n">
        <v>31</v>
      </c>
      <c r="E33" s="124"/>
      <c r="F33" s="112" t="n">
        <v>43305</v>
      </c>
      <c r="G33" s="112" t="str">
        <f aca="false">IF(ISBLANK(F33),"a","b")</f>
        <v>b</v>
      </c>
      <c r="H33" s="112" t="n">
        <f aca="false">IF(ISBLANK(C33),"",IF(G33="b",F33,IF(G33="a","")))</f>
        <v>43305</v>
      </c>
      <c r="I33" s="113" t="n">
        <f aca="false">IF(ISBLANK(C33),"",IF( ISBLANK(F33), , IF( ISBLANK(J33), 1,) ))</f>
        <v>0</v>
      </c>
      <c r="J33" s="112" t="n">
        <v>43466</v>
      </c>
      <c r="K33" s="114" t="str">
        <f aca="false">IF(ISBLANK(J33),"a","b")</f>
        <v>b</v>
      </c>
      <c r="L33" s="112" t="n">
        <f aca="false">IF(ISBLANK(C33),"",IF(K33="b",J33,IF(K33="a","")))</f>
        <v>43466</v>
      </c>
      <c r="M33" s="113" t="n">
        <f aca="false">IF(ISBLANK(C33),"",IF( ISBLANK(J33), , 1))</f>
        <v>1</v>
      </c>
      <c r="N33" s="115" t="n">
        <f aca="true">IF(ISBLANK(C33),"",IF( ISBLANK(F33), "" , IF( ISBLANK(J33), (TODAY()-F33)/365, (J33-F33)/365)) )</f>
        <v>0.441095890410959</v>
      </c>
      <c r="O33" s="116" t="n">
        <f aca="false">IF(ISBLANK(C33),"",IF( ISBLANK(F33), "" , IF( ISBLANK(J33), ($V$41-F33)/365, (J33-F33)/365)) )</f>
        <v>0.441095890410959</v>
      </c>
      <c r="P33" s="117" t="n">
        <f aca="true">IF(ISBLANK(C33),"",IF( ISBLANK(J33), "", (TODAY()-J33)/365))</f>
        <v>2.23287671232877</v>
      </c>
      <c r="Q33" s="118" t="n">
        <f aca="false">IF(ISBLANK(C33),"",IF( ISBLANK(J33), "", ($V$41-J33)/365))</f>
        <v>1.24931506849315</v>
      </c>
      <c r="R33" s="111"/>
      <c r="S33" s="119" t="s">
        <v>449</v>
      </c>
      <c r="T33" s="39" t="n">
        <v>1</v>
      </c>
      <c r="U33" s="40"/>
      <c r="V33" s="64" t="s">
        <v>450</v>
      </c>
      <c r="W33" s="26"/>
      <c r="X33" s="26"/>
      <c r="Y33" s="26"/>
      <c r="Z33" s="26"/>
      <c r="AA33" s="26"/>
      <c r="AB33" s="65" t="n">
        <f aca="false">SUM(I104:I203)</f>
        <v>51</v>
      </c>
      <c r="AC33" s="65" t="n">
        <f aca="false">SUM(M104:M203)</f>
        <v>26</v>
      </c>
      <c r="AD33" s="66" t="n">
        <f aca="false">100-(AB33+AC33)</f>
        <v>23</v>
      </c>
      <c r="AE33" s="26"/>
      <c r="AF33" s="26"/>
      <c r="AG33" s="27"/>
      <c r="AH33" s="27"/>
      <c r="AI33" s="27"/>
      <c r="AJ33" s="27"/>
    </row>
    <row r="34" customFormat="false" ht="15" hidden="false" customHeight="false" outlineLevel="0" collapsed="false">
      <c r="A34" s="89" t="n">
        <v>33</v>
      </c>
      <c r="B34" s="101" t="s">
        <v>386</v>
      </c>
      <c r="C34" s="101" t="n">
        <v>1</v>
      </c>
      <c r="D34" s="125" t="n">
        <v>32</v>
      </c>
      <c r="E34" s="111" t="s">
        <v>451</v>
      </c>
      <c r="F34" s="112" t="n">
        <v>43798</v>
      </c>
      <c r="G34" s="112" t="str">
        <f aca="false">IF(ISBLANK(F34),"a","b")</f>
        <v>b</v>
      </c>
      <c r="H34" s="112" t="n">
        <f aca="false">IF(ISBLANK(C34),"",IF(G34="b",F34,IF(G34="a","")))</f>
        <v>43798</v>
      </c>
      <c r="I34" s="113" t="n">
        <f aca="false">IF(ISBLANK(C34),"",IF( ISBLANK(F34), , IF( ISBLANK(J34), 1,) ))</f>
        <v>1</v>
      </c>
      <c r="J34" s="111"/>
      <c r="K34" s="114" t="str">
        <f aca="false">IF(ISBLANK(J34),"a","b")</f>
        <v>a</v>
      </c>
      <c r="L34" s="112" t="str">
        <f aca="false">IF(ISBLANK(C34),"",IF(K34="b",J34,IF(K34="a","")))</f>
        <v/>
      </c>
      <c r="M34" s="113" t="n">
        <f aca="false">IF(ISBLANK(C34),"",IF( ISBLANK(J34), , 1))</f>
        <v>0</v>
      </c>
      <c r="N34" s="115" t="n">
        <f aca="true">IF(ISBLANK(C34),"",IF( ISBLANK(F34), "" , IF( ISBLANK(J34), (TODAY()-F34)/365, (J34-F34)/365)) )</f>
        <v>1.32328767123288</v>
      </c>
      <c r="O34" s="116" t="n">
        <f aca="false">IF(ISBLANK(C34),"",IF( ISBLANK(F34), "" , IF( ISBLANK(J34), ($V$41-F34)/365, (J34-F34)/365)) )</f>
        <v>0.33972602739726</v>
      </c>
      <c r="P34" s="117" t="str">
        <f aca="true">IF(ISBLANK(C34),"",IF( ISBLANK(J34), "", (TODAY()-J34)/365))</f>
        <v/>
      </c>
      <c r="Q34" s="118" t="str">
        <f aca="false">IF(ISBLANK(C34),"",IF( ISBLANK(J34), "", ($V$41-J34)/365))</f>
        <v/>
      </c>
      <c r="R34" s="111" t="s">
        <v>452</v>
      </c>
      <c r="S34" s="119" t="s">
        <v>453</v>
      </c>
      <c r="T34" s="39" t="n">
        <v>1</v>
      </c>
      <c r="U34" s="40"/>
      <c r="V34" s="67" t="s">
        <v>454</v>
      </c>
      <c r="W34" s="26"/>
      <c r="X34" s="26"/>
      <c r="Y34" s="26"/>
      <c r="Z34" s="26"/>
      <c r="AA34" s="26"/>
      <c r="AB34" s="65" t="n">
        <f aca="false">SUM(I205:I304)</f>
        <v>42</v>
      </c>
      <c r="AC34" s="65" t="n">
        <f aca="false">SUM(M205:M304)</f>
        <v>24</v>
      </c>
      <c r="AD34" s="66" t="n">
        <f aca="false">100-(AB34+AC34)</f>
        <v>34</v>
      </c>
      <c r="AE34" s="26"/>
      <c r="AF34" s="26"/>
      <c r="AG34" s="27"/>
      <c r="AH34" s="27"/>
      <c r="AI34" s="27"/>
      <c r="AJ34" s="27"/>
    </row>
    <row r="35" customFormat="false" ht="15" hidden="false" customHeight="false" outlineLevel="0" collapsed="false">
      <c r="A35" s="89" t="n">
        <v>34</v>
      </c>
      <c r="B35" s="101" t="s">
        <v>386</v>
      </c>
      <c r="C35" s="101" t="n">
        <v>1</v>
      </c>
      <c r="D35" s="131" t="n">
        <v>33</v>
      </c>
      <c r="E35" s="111" t="s">
        <v>455</v>
      </c>
      <c r="F35" s="112" t="n">
        <v>43459</v>
      </c>
      <c r="G35" s="112" t="str">
        <f aca="false">IF(ISBLANK(F35),"a","b")</f>
        <v>b</v>
      </c>
      <c r="H35" s="112" t="n">
        <f aca="false">IF(ISBLANK(C35),"",IF(G35="b",F35,IF(G35="a","")))</f>
        <v>43459</v>
      </c>
      <c r="I35" s="113" t="n">
        <f aca="false">IF(ISBLANK(C35),"",IF( ISBLANK(F35), , IF( ISBLANK(J35), 1,) ))</f>
        <v>0</v>
      </c>
      <c r="J35" s="112" t="n">
        <v>43891</v>
      </c>
      <c r="K35" s="114" t="str">
        <f aca="false">IF(ISBLANK(J35),"a","b")</f>
        <v>b</v>
      </c>
      <c r="L35" s="112" t="n">
        <f aca="false">IF(ISBLANK(C35),"",IF(K35="b",J35,IF(K35="a","")))</f>
        <v>43891</v>
      </c>
      <c r="M35" s="113" t="n">
        <f aca="false">IF(ISBLANK(C35),"",IF( ISBLANK(J35), , 1))</f>
        <v>1</v>
      </c>
      <c r="N35" s="115" t="n">
        <f aca="true">IF(ISBLANK(C35),"",IF( ISBLANK(F35), "" , IF( ISBLANK(J35), (TODAY()-F35)/365, (J35-F35)/365)) )</f>
        <v>1.18356164383562</v>
      </c>
      <c r="O35" s="116" t="n">
        <f aca="false">IF(ISBLANK(C35),"",IF( ISBLANK(F35), "" , IF( ISBLANK(J35), ($V$41-F35)/365, (J35-F35)/365)) )</f>
        <v>1.18356164383562</v>
      </c>
      <c r="P35" s="117" t="n">
        <f aca="true">IF(ISBLANK(C35),"",IF( ISBLANK(J35), "", (TODAY()-J35)/365))</f>
        <v>1.06849315068493</v>
      </c>
      <c r="Q35" s="118" t="n">
        <f aca="false">IF(ISBLANK(C35),"",IF( ISBLANK(J35), "", ($V$41-J35)/365))</f>
        <v>0.0849315068493151</v>
      </c>
      <c r="R35" s="111" t="s">
        <v>456</v>
      </c>
      <c r="S35" s="119" t="s">
        <v>457</v>
      </c>
      <c r="T35" s="39" t="n">
        <v>1</v>
      </c>
      <c r="U35" s="40"/>
      <c r="V35" s="64" t="s">
        <v>458</v>
      </c>
      <c r="W35" s="26"/>
      <c r="X35" s="26"/>
      <c r="Y35" s="26"/>
      <c r="Z35" s="26"/>
      <c r="AA35" s="26"/>
      <c r="AB35" s="65" t="n">
        <f aca="false">SUM(I306:I405)</f>
        <v>44</v>
      </c>
      <c r="AC35" s="65" t="n">
        <f aca="false">SUM(M306:M405)</f>
        <v>18</v>
      </c>
      <c r="AD35" s="66" t="n">
        <f aca="false">100-(AB35+AC35)</f>
        <v>38</v>
      </c>
      <c r="AE35" s="26"/>
      <c r="AF35" s="26"/>
      <c r="AG35" s="27"/>
      <c r="AH35" s="27"/>
      <c r="AI35" s="27"/>
      <c r="AJ35" s="27"/>
    </row>
    <row r="36" customFormat="false" ht="15" hidden="false" customHeight="false" outlineLevel="0" collapsed="false">
      <c r="A36" s="89" t="n">
        <v>35</v>
      </c>
      <c r="B36" s="101" t="s">
        <v>386</v>
      </c>
      <c r="C36" s="101" t="n">
        <v>1</v>
      </c>
      <c r="D36" s="125" t="n">
        <v>34</v>
      </c>
      <c r="E36" s="111" t="s">
        <v>459</v>
      </c>
      <c r="F36" s="112" t="n">
        <v>43819</v>
      </c>
      <c r="G36" s="112" t="str">
        <f aca="false">IF(ISBLANK(F36),"a","b")</f>
        <v>b</v>
      </c>
      <c r="H36" s="112" t="n">
        <f aca="false">IF(ISBLANK(C36),"",IF(G36="b",F36,IF(G36="a","")))</f>
        <v>43819</v>
      </c>
      <c r="I36" s="113" t="n">
        <f aca="false">IF(ISBLANK(C36),"",IF( ISBLANK(F36), , IF( ISBLANK(J36), 1,) ))</f>
        <v>1</v>
      </c>
      <c r="J36" s="111"/>
      <c r="K36" s="114" t="str">
        <f aca="false">IF(ISBLANK(J36),"a","b")</f>
        <v>a</v>
      </c>
      <c r="L36" s="112" t="str">
        <f aca="false">IF(ISBLANK(C36),"",IF(K36="b",J36,IF(K36="a","")))</f>
        <v/>
      </c>
      <c r="M36" s="113" t="n">
        <f aca="false">IF(ISBLANK(C36),"",IF( ISBLANK(J36), , 1))</f>
        <v>0</v>
      </c>
      <c r="N36" s="115" t="n">
        <f aca="true">IF(ISBLANK(C36),"",IF( ISBLANK(F36), "" , IF( ISBLANK(J36), (TODAY()-F36)/365, (J36-F36)/365)) )</f>
        <v>1.26575342465753</v>
      </c>
      <c r="O36" s="116" t="n">
        <f aca="false">IF(ISBLANK(C36),"",IF( ISBLANK(F36), "" , IF( ISBLANK(J36), ($V$41-F36)/365, (J36-F36)/365)) )</f>
        <v>0.282191780821918</v>
      </c>
      <c r="P36" s="117" t="str">
        <f aca="true">IF(ISBLANK(C36),"",IF( ISBLANK(J36), "", (TODAY()-J36)/365))</f>
        <v/>
      </c>
      <c r="Q36" s="118" t="str">
        <f aca="false">IF(ISBLANK(C36),"",IF( ISBLANK(J36), "", ($V$41-J36)/365))</f>
        <v/>
      </c>
      <c r="R36" s="111"/>
      <c r="S36" s="119" t="s">
        <v>460</v>
      </c>
      <c r="T36" s="39" t="n">
        <v>1</v>
      </c>
      <c r="U36" s="40"/>
      <c r="V36" s="64" t="s">
        <v>461</v>
      </c>
      <c r="W36" s="26"/>
      <c r="X36" s="26"/>
      <c r="Y36" s="26"/>
      <c r="Z36" s="26"/>
      <c r="AA36" s="26"/>
      <c r="AB36" s="65" t="n">
        <f aca="false">SUM(I407:I506)</f>
        <v>19</v>
      </c>
      <c r="AC36" s="65" t="n">
        <f aca="false">SUM(M407:M506)</f>
        <v>3</v>
      </c>
      <c r="AD36" s="66" t="n">
        <f aca="false">100-(AB36+AC36)</f>
        <v>78</v>
      </c>
      <c r="AE36" s="26"/>
      <c r="AF36" s="26"/>
      <c r="AG36" s="27"/>
      <c r="AH36" s="27"/>
      <c r="AI36" s="27"/>
      <c r="AJ36" s="27"/>
    </row>
    <row r="37" customFormat="false" ht="15" hidden="false" customHeight="false" outlineLevel="0" collapsed="false">
      <c r="A37" s="89" t="n">
        <v>36</v>
      </c>
      <c r="B37" s="101" t="s">
        <v>386</v>
      </c>
      <c r="C37" s="101" t="n">
        <v>1</v>
      </c>
      <c r="D37" s="132" t="n">
        <v>35</v>
      </c>
      <c r="E37" s="111" t="s">
        <v>399</v>
      </c>
      <c r="F37" s="112" t="n">
        <v>43851</v>
      </c>
      <c r="G37" s="112" t="str">
        <f aca="false">IF(ISBLANK(F37),"a","b")</f>
        <v>b</v>
      </c>
      <c r="H37" s="112" t="n">
        <f aca="false">IF(ISBLANK(C37),"",IF(G37="b",F37,IF(G37="a","")))</f>
        <v>43851</v>
      </c>
      <c r="I37" s="113" t="n">
        <f aca="false">IF(ISBLANK(C37),"",IF( ISBLANK(F37), , IF( ISBLANK(J37), 1,) ))</f>
        <v>1</v>
      </c>
      <c r="J37" s="111"/>
      <c r="K37" s="114" t="str">
        <f aca="false">IF(ISBLANK(J37),"a","b")</f>
        <v>a</v>
      </c>
      <c r="L37" s="112" t="str">
        <f aca="false">IF(ISBLANK(C37),"",IF(K37="b",J37,IF(K37="a","")))</f>
        <v/>
      </c>
      <c r="M37" s="113" t="n">
        <f aca="false">IF(ISBLANK(C37),"",IF( ISBLANK(J37), , 1))</f>
        <v>0</v>
      </c>
      <c r="N37" s="115" t="n">
        <f aca="true">IF(ISBLANK(C37),"",IF( ISBLANK(F37), "" , IF( ISBLANK(J37), (TODAY()-F37)/365, (J37-F37)/365)) )</f>
        <v>1.17808219178082</v>
      </c>
      <c r="O37" s="116" t="n">
        <f aca="false">IF(ISBLANK(C37),"",IF( ISBLANK(F37), "" , IF( ISBLANK(J37), ($V$41-F37)/365, (J37-F37)/365)) )</f>
        <v>0.194520547945205</v>
      </c>
      <c r="P37" s="117" t="str">
        <f aca="true">IF(ISBLANK(C37),"",IF( ISBLANK(J37), "", (TODAY()-J37)/365))</f>
        <v/>
      </c>
      <c r="Q37" s="118" t="str">
        <f aca="false">IF(ISBLANK(C37),"",IF( ISBLANK(J37), "", ($V$41-J37)/365))</f>
        <v/>
      </c>
      <c r="R37" s="111"/>
      <c r="S37" s="119" t="s">
        <v>462</v>
      </c>
      <c r="T37" s="39" t="n">
        <v>1</v>
      </c>
      <c r="U37" s="40"/>
      <c r="V37" s="64" t="s">
        <v>463</v>
      </c>
      <c r="W37" s="26"/>
      <c r="X37" s="26"/>
      <c r="Y37" s="26"/>
      <c r="Z37" s="26"/>
      <c r="AA37" s="26"/>
      <c r="AB37" s="65" t="n">
        <f aca="false">SUM(I508:I607)</f>
        <v>28</v>
      </c>
      <c r="AC37" s="65" t="n">
        <f aca="false">SUM(M508:M607)</f>
        <v>4</v>
      </c>
      <c r="AD37" s="66" t="n">
        <f aca="false">100-(AB37+AC37)</f>
        <v>68</v>
      </c>
      <c r="AE37" s="26"/>
      <c r="AF37" s="26"/>
      <c r="AG37" s="27"/>
      <c r="AH37" s="27"/>
      <c r="AI37" s="27"/>
      <c r="AJ37" s="27"/>
    </row>
    <row r="38" customFormat="false" ht="15" hidden="false" customHeight="false" outlineLevel="0" collapsed="false">
      <c r="A38" s="89" t="n">
        <v>37</v>
      </c>
      <c r="B38" s="101" t="s">
        <v>386</v>
      </c>
      <c r="C38" s="101" t="n">
        <v>1</v>
      </c>
      <c r="D38" s="126" t="n">
        <v>36</v>
      </c>
      <c r="E38" s="124"/>
      <c r="F38" s="112" t="n">
        <v>43267</v>
      </c>
      <c r="G38" s="112" t="str">
        <f aca="false">IF(ISBLANK(F38),"a","b")</f>
        <v>b</v>
      </c>
      <c r="H38" s="112" t="n">
        <f aca="false">IF(ISBLANK(C38),"",IF(G38="b",F38,IF(G38="a","")))</f>
        <v>43267</v>
      </c>
      <c r="I38" s="113" t="n">
        <f aca="false">IF(ISBLANK(C38),"",IF( ISBLANK(F38), , IF( ISBLANK(J38), 1,) ))</f>
        <v>0</v>
      </c>
      <c r="J38" s="112" t="n">
        <v>43556</v>
      </c>
      <c r="K38" s="114" t="str">
        <f aca="false">IF(ISBLANK(J38),"a","b")</f>
        <v>b</v>
      </c>
      <c r="L38" s="112" t="n">
        <f aca="false">IF(ISBLANK(C38),"",IF(K38="b",J38,IF(K38="a","")))</f>
        <v>43556</v>
      </c>
      <c r="M38" s="113" t="n">
        <f aca="false">IF(ISBLANK(C38),"",IF( ISBLANK(J38), , 1))</f>
        <v>1</v>
      </c>
      <c r="N38" s="115" t="n">
        <f aca="true">IF(ISBLANK(C38),"",IF( ISBLANK(F38), "" , IF( ISBLANK(J38), (TODAY()-F38)/365, (J38-F38)/365)) )</f>
        <v>0.791780821917808</v>
      </c>
      <c r="O38" s="116" t="n">
        <f aca="false">IF(ISBLANK(C38),"",IF( ISBLANK(F38), "" , IF( ISBLANK(J38), ($V$41-F38)/365, (J38-F38)/365)) )</f>
        <v>0.791780821917808</v>
      </c>
      <c r="P38" s="117" t="n">
        <f aca="true">IF(ISBLANK(C38),"",IF( ISBLANK(J38), "", (TODAY()-J38)/365))</f>
        <v>1.98630136986301</v>
      </c>
      <c r="Q38" s="118" t="n">
        <f aca="false">IF(ISBLANK(C38),"",IF( ISBLANK(J38), "", ($V$41-J38)/365))</f>
        <v>1.0027397260274</v>
      </c>
      <c r="R38" s="111"/>
      <c r="S38" s="119" t="s">
        <v>464</v>
      </c>
      <c r="T38" s="39" t="n">
        <v>1</v>
      </c>
      <c r="U38" s="40"/>
      <c r="V38" s="64" t="s">
        <v>465</v>
      </c>
      <c r="W38" s="26"/>
      <c r="X38" s="26"/>
      <c r="Y38" s="26"/>
      <c r="Z38" s="26"/>
      <c r="AA38" s="26"/>
      <c r="AB38" s="65" t="n">
        <f aca="false">SUM(I609:I708)</f>
        <v>25</v>
      </c>
      <c r="AC38" s="65" t="n">
        <f aca="false">SUM(M609:M708)</f>
        <v>7</v>
      </c>
      <c r="AD38" s="66" t="n">
        <f aca="false">100-(AB38+AC38)</f>
        <v>68</v>
      </c>
      <c r="AE38" s="26"/>
      <c r="AF38" s="26"/>
      <c r="AG38" s="27"/>
      <c r="AH38" s="27"/>
      <c r="AI38" s="27"/>
      <c r="AJ38" s="27"/>
    </row>
    <row r="39" customFormat="false" ht="15" hidden="false" customHeight="false" outlineLevel="0" collapsed="false">
      <c r="A39" s="89" t="n">
        <v>38</v>
      </c>
      <c r="B39" s="101" t="s">
        <v>386</v>
      </c>
      <c r="C39" s="101" t="n">
        <v>1</v>
      </c>
      <c r="D39" s="125" t="n">
        <v>37</v>
      </c>
      <c r="E39" s="112" t="s">
        <v>466</v>
      </c>
      <c r="F39" s="112" t="n">
        <v>43870</v>
      </c>
      <c r="G39" s="112" t="str">
        <f aca="false">IF(ISBLANK(F39),"a","b")</f>
        <v>b</v>
      </c>
      <c r="H39" s="112" t="n">
        <f aca="false">IF(ISBLANK(C39),"",IF(G39="b",F39,IF(G39="a","")))</f>
        <v>43870</v>
      </c>
      <c r="I39" s="113" t="n">
        <f aca="false">IF(ISBLANK(C39),"",IF( ISBLANK(F39), , IF( ISBLANK(J39), 1,) ))</f>
        <v>1</v>
      </c>
      <c r="J39" s="112"/>
      <c r="K39" s="114" t="str">
        <f aca="false">IF(ISBLANK(J39),"a","b")</f>
        <v>a</v>
      </c>
      <c r="L39" s="112" t="str">
        <f aca="false">IF(ISBLANK(C39),"",IF(K39="b",J39,IF(K39="a","")))</f>
        <v/>
      </c>
      <c r="M39" s="113" t="n">
        <f aca="false">IF(ISBLANK(C39),"",IF( ISBLANK(J39), , 1))</f>
        <v>0</v>
      </c>
      <c r="N39" s="115" t="n">
        <f aca="true">IF(ISBLANK(C39),"",IF( ISBLANK(F39), "" , IF( ISBLANK(J39), (TODAY()-F39)/365, (J39-F39)/365)) )</f>
        <v>1.12602739726027</v>
      </c>
      <c r="O39" s="116" t="n">
        <f aca="false">IF(ISBLANK(C39),"",IF( ISBLANK(F39), "" , IF( ISBLANK(J39), ($V$41-F39)/365, (J39-F39)/365)) )</f>
        <v>0.142465753424658</v>
      </c>
      <c r="P39" s="117" t="str">
        <f aca="true">IF(ISBLANK(C39),"",IF( ISBLANK(J39), "", (TODAY()-J39)/365))</f>
        <v/>
      </c>
      <c r="Q39" s="118" t="str">
        <f aca="false">IF(ISBLANK(C39),"",IF( ISBLANK(J39), "", ($V$41-J39)/365))</f>
        <v/>
      </c>
      <c r="R39" s="111"/>
      <c r="S39" s="119" t="s">
        <v>467</v>
      </c>
      <c r="T39" s="39" t="n">
        <v>1</v>
      </c>
      <c r="U39" s="40"/>
      <c r="V39" s="64" t="s">
        <v>468</v>
      </c>
      <c r="W39" s="26"/>
      <c r="X39" s="26"/>
      <c r="Y39" s="26"/>
      <c r="Z39" s="26"/>
      <c r="AA39" s="26"/>
      <c r="AB39" s="65" t="n">
        <f aca="false">SUM(I710:I809)</f>
        <v>23</v>
      </c>
      <c r="AC39" s="65" t="n">
        <f aca="false">SUM(M710:M809)</f>
        <v>5</v>
      </c>
      <c r="AD39" s="66" t="n">
        <f aca="false">100-(AB39+AC39)</f>
        <v>72</v>
      </c>
      <c r="AE39" s="26"/>
      <c r="AF39" s="26"/>
      <c r="AG39" s="27"/>
      <c r="AH39" s="27"/>
      <c r="AI39" s="27"/>
      <c r="AJ39" s="27"/>
    </row>
    <row r="40" customFormat="false" ht="15" hidden="false" customHeight="false" outlineLevel="0" collapsed="false">
      <c r="A40" s="89" t="n">
        <v>39</v>
      </c>
      <c r="B40" s="101" t="s">
        <v>386</v>
      </c>
      <c r="C40" s="101" t="n">
        <v>1</v>
      </c>
      <c r="D40" s="126" t="n">
        <v>38</v>
      </c>
      <c r="E40" s="124"/>
      <c r="F40" s="112" t="n">
        <v>43478</v>
      </c>
      <c r="G40" s="112" t="str">
        <f aca="false">IF(ISBLANK(F40),"a","b")</f>
        <v>b</v>
      </c>
      <c r="H40" s="112" t="n">
        <f aca="false">IF(ISBLANK(C40),"",IF(G40="b",F40,IF(G40="a","")))</f>
        <v>43478</v>
      </c>
      <c r="I40" s="113" t="n">
        <f aca="false">IF(ISBLANK(C40),"",IF( ISBLANK(F40), , IF( ISBLANK(J40), 1,) ))</f>
        <v>0</v>
      </c>
      <c r="J40" s="112" t="n">
        <v>43631</v>
      </c>
      <c r="K40" s="114" t="str">
        <f aca="false">IF(ISBLANK(J40),"a","b")</f>
        <v>b</v>
      </c>
      <c r="L40" s="112" t="n">
        <f aca="false">IF(ISBLANK(C40),"",IF(K40="b",J40,IF(K40="a","")))</f>
        <v>43631</v>
      </c>
      <c r="M40" s="113" t="n">
        <f aca="false">IF(ISBLANK(C40),"",IF( ISBLANK(J40), , 1))</f>
        <v>1</v>
      </c>
      <c r="N40" s="115" t="n">
        <f aca="true">IF(ISBLANK(C40),"",IF( ISBLANK(F40), "" , IF( ISBLANK(J40), (TODAY()-F40)/365, (J40-F40)/365)) )</f>
        <v>0.419178082191781</v>
      </c>
      <c r="O40" s="116" t="n">
        <f aca="false">IF(ISBLANK(C40),"",IF( ISBLANK(F40), "" , IF( ISBLANK(J40), ($V$41-F40)/365, (J40-F40)/365)) )</f>
        <v>0.419178082191781</v>
      </c>
      <c r="P40" s="117" t="n">
        <f aca="true">IF(ISBLANK(C40),"",IF( ISBLANK(J40), "", (TODAY()-J40)/365))</f>
        <v>1.78082191780822</v>
      </c>
      <c r="Q40" s="118" t="n">
        <f aca="false">IF(ISBLANK(C40),"",IF( ISBLANK(J40), "", ($V$41-J40)/365))</f>
        <v>0.797260273972603</v>
      </c>
      <c r="R40" s="111" t="s">
        <v>469</v>
      </c>
      <c r="S40" s="119" t="s">
        <v>470</v>
      </c>
      <c r="T40" s="39" t="n">
        <v>1</v>
      </c>
      <c r="U40" s="40"/>
      <c r="V40" s="26"/>
      <c r="W40" s="26"/>
      <c r="X40" s="26"/>
      <c r="Y40" s="26"/>
      <c r="Z40" s="26"/>
      <c r="AA40" s="26"/>
      <c r="AB40" s="26"/>
      <c r="AC40" s="26"/>
      <c r="AD40" s="26"/>
      <c r="AE40" s="26"/>
      <c r="AF40" s="26"/>
      <c r="AG40" s="27"/>
      <c r="AH40" s="27"/>
      <c r="AI40" s="27"/>
      <c r="AJ40" s="27"/>
    </row>
    <row r="41" customFormat="false" ht="15" hidden="false" customHeight="false" outlineLevel="0" collapsed="false">
      <c r="A41" s="89" t="n">
        <v>40</v>
      </c>
      <c r="B41" s="101" t="s">
        <v>386</v>
      </c>
      <c r="C41" s="101" t="n">
        <v>1</v>
      </c>
      <c r="D41" s="125" t="n">
        <v>39</v>
      </c>
      <c r="E41" s="111" t="s">
        <v>471</v>
      </c>
      <c r="F41" s="112" t="n">
        <v>43907</v>
      </c>
      <c r="G41" s="112" t="str">
        <f aca="false">IF(ISBLANK(F41),"a","b")</f>
        <v>b</v>
      </c>
      <c r="H41" s="112" t="n">
        <f aca="false">IF(ISBLANK(C41),"",IF(G41="b",F41,IF(G41="a","")))</f>
        <v>43907</v>
      </c>
      <c r="I41" s="113" t="n">
        <f aca="false">IF(ISBLANK(C41),"",IF( ISBLANK(F41), , IF( ISBLANK(J41), 1,) ))</f>
        <v>1</v>
      </c>
      <c r="J41" s="111"/>
      <c r="K41" s="114" t="str">
        <f aca="false">IF(ISBLANK(J41),"a","b")</f>
        <v>a</v>
      </c>
      <c r="L41" s="112" t="str">
        <f aca="false">IF(ISBLANK(C41),"",IF(K41="b",J41,IF(K41="a","")))</f>
        <v/>
      </c>
      <c r="M41" s="113" t="n">
        <f aca="false">IF(ISBLANK(C41),"",IF( ISBLANK(J41), , 1))</f>
        <v>0</v>
      </c>
      <c r="N41" s="115" t="n">
        <f aca="true">IF(ISBLANK(C41),"",IF( ISBLANK(F41), "" , IF( ISBLANK(J41), (TODAY()-F41)/365, (J41-F41)/365)) )</f>
        <v>1.02465753424658</v>
      </c>
      <c r="O41" s="116" t="n">
        <f aca="false">IF(ISBLANK(C41),"",IF( ISBLANK(F41), "" , IF( ISBLANK(J41), ($V$41-F41)/365, (J41-F41)/365)) )</f>
        <v>0.0410958904109589</v>
      </c>
      <c r="P41" s="117" t="str">
        <f aca="true">IF(ISBLANK(C41),"",IF( ISBLANK(J41), "", (TODAY()-J41)/365))</f>
        <v/>
      </c>
      <c r="Q41" s="118" t="str">
        <f aca="false">IF(ISBLANK(C41),"",IF( ISBLANK(J41), "", ($V$41-J41)/365))</f>
        <v/>
      </c>
      <c r="R41" s="111" t="s">
        <v>472</v>
      </c>
      <c r="S41" s="119" t="s">
        <v>473</v>
      </c>
      <c r="T41" s="39" t="n">
        <v>1</v>
      </c>
      <c r="U41" s="40"/>
      <c r="V41" s="52" t="n">
        <v>43922</v>
      </c>
      <c r="W41" s="41" t="s">
        <v>45</v>
      </c>
      <c r="X41" s="26"/>
      <c r="Y41" s="26"/>
      <c r="Z41" s="26"/>
      <c r="AA41" s="26"/>
      <c r="AB41" s="26"/>
      <c r="AC41" s="26"/>
      <c r="AD41" s="26"/>
      <c r="AE41" s="26"/>
      <c r="AF41" s="26"/>
      <c r="AG41" s="27"/>
      <c r="AH41" s="27"/>
      <c r="AI41" s="27"/>
      <c r="AJ41" s="27"/>
    </row>
    <row r="42" customFormat="false" ht="15" hidden="false" customHeight="false" outlineLevel="0" collapsed="false">
      <c r="A42" s="89" t="n">
        <v>41</v>
      </c>
      <c r="B42" s="101" t="s">
        <v>386</v>
      </c>
      <c r="C42" s="101" t="n">
        <v>1</v>
      </c>
      <c r="D42" s="120" t="n">
        <v>40</v>
      </c>
      <c r="E42" s="111" t="s">
        <v>455</v>
      </c>
      <c r="F42" s="112" t="n">
        <v>43308</v>
      </c>
      <c r="G42" s="112" t="str">
        <f aca="false">IF(ISBLANK(F42),"a","b")</f>
        <v>b</v>
      </c>
      <c r="H42" s="112" t="n">
        <f aca="false">IF(ISBLANK(C42),"",IF(G42="b",F42,IF(G42="a","")))</f>
        <v>43308</v>
      </c>
      <c r="I42" s="113" t="n">
        <f aca="false">IF(ISBLANK(C42),"",IF( ISBLANK(F42), , IF( ISBLANK(J42), 1,) ))</f>
        <v>1</v>
      </c>
      <c r="J42" s="111"/>
      <c r="K42" s="114" t="str">
        <f aca="false">IF(ISBLANK(J42),"a","b")</f>
        <v>a</v>
      </c>
      <c r="L42" s="112" t="str">
        <f aca="false">IF(ISBLANK(C42),"",IF(K42="b",J42,IF(K42="a","")))</f>
        <v/>
      </c>
      <c r="M42" s="113" t="n">
        <f aca="false">IF(ISBLANK(C42),"",IF( ISBLANK(J42), , 1))</f>
        <v>0</v>
      </c>
      <c r="N42" s="115" t="n">
        <f aca="true">IF(ISBLANK(C42),"",IF( ISBLANK(F42), "" , IF( ISBLANK(J42), (TODAY()-F42)/365, (J42-F42)/365)) )</f>
        <v>2.66575342465753</v>
      </c>
      <c r="O42" s="116" t="n">
        <f aca="false">IF(ISBLANK(C42),"",IF( ISBLANK(F42), "" , IF( ISBLANK(J42), ($V$41-F42)/365, (J42-F42)/365)) )</f>
        <v>1.68219178082192</v>
      </c>
      <c r="P42" s="117" t="str">
        <f aca="true">IF(ISBLANK(C42),"",IF( ISBLANK(J42), "", (TODAY()-J42)/365))</f>
        <v/>
      </c>
      <c r="Q42" s="118" t="str">
        <f aca="false">IF(ISBLANK(C42),"",IF( ISBLANK(J42), "", ($V$41-J42)/365))</f>
        <v/>
      </c>
      <c r="R42" s="111" t="s">
        <v>474</v>
      </c>
      <c r="S42" s="119" t="s">
        <v>475</v>
      </c>
      <c r="T42" s="39" t="n">
        <v>1</v>
      </c>
      <c r="U42" s="40"/>
      <c r="V42" s="41"/>
      <c r="W42" s="41"/>
      <c r="X42" s="26"/>
      <c r="Y42" s="26"/>
      <c r="Z42" s="26"/>
      <c r="AA42" s="26"/>
      <c r="AB42" s="26"/>
      <c r="AC42" s="26"/>
      <c r="AD42" s="26"/>
      <c r="AE42" s="26"/>
      <c r="AF42" s="26"/>
      <c r="AG42" s="27"/>
      <c r="AH42" s="27"/>
      <c r="AI42" s="27"/>
      <c r="AJ42" s="27"/>
    </row>
    <row r="43" customFormat="false" ht="15" hidden="false" customHeight="false" outlineLevel="0" collapsed="false">
      <c r="A43" s="89" t="n">
        <v>42</v>
      </c>
      <c r="B43" s="101" t="s">
        <v>386</v>
      </c>
      <c r="C43" s="101" t="n">
        <v>1</v>
      </c>
      <c r="D43" s="120" t="n">
        <v>41</v>
      </c>
      <c r="E43" s="111" t="s">
        <v>476</v>
      </c>
      <c r="F43" s="112" t="n">
        <v>43919</v>
      </c>
      <c r="G43" s="112" t="str">
        <f aca="false">IF(ISBLANK(F43),"a","b")</f>
        <v>b</v>
      </c>
      <c r="H43" s="112" t="n">
        <f aca="false">IF(ISBLANK(C43),"",IF(G43="b",F43,IF(G43="a","")))</f>
        <v>43919</v>
      </c>
      <c r="I43" s="113" t="n">
        <f aca="false">IF(ISBLANK(C43),"",IF( ISBLANK(F43), , IF( ISBLANK(J43), 1,) ))</f>
        <v>1</v>
      </c>
      <c r="J43" s="111"/>
      <c r="K43" s="114" t="str">
        <f aca="false">IF(ISBLANK(J43),"a","b")</f>
        <v>a</v>
      </c>
      <c r="L43" s="112" t="str">
        <f aca="false">IF(ISBLANK(C43),"",IF(K43="b",J43,IF(K43="a","")))</f>
        <v/>
      </c>
      <c r="M43" s="113" t="n">
        <f aca="false">IF(ISBLANK(C43),"",IF( ISBLANK(J43), , 1))</f>
        <v>0</v>
      </c>
      <c r="N43" s="115" t="n">
        <f aca="true">IF(ISBLANK(C43),"",IF( ISBLANK(F43), "" , IF( ISBLANK(J43), (TODAY()-F43)/365, (J43-F43)/365)) )</f>
        <v>0.991780821917808</v>
      </c>
      <c r="O43" s="116" t="n">
        <f aca="false">IF(ISBLANK(C43),"",IF( ISBLANK(F43), "" , IF( ISBLANK(J43), ($V$41-F43)/365, (J43-F43)/365)) )</f>
        <v>0.00821917808219178</v>
      </c>
      <c r="P43" s="117" t="str">
        <f aca="true">IF(ISBLANK(C43),"",IF( ISBLANK(J43), "", (TODAY()-J43)/365))</f>
        <v/>
      </c>
      <c r="Q43" s="118" t="str">
        <f aca="false">IF(ISBLANK(C43),"",IF( ISBLANK(J43), "", ($V$41-J43)/365))</f>
        <v/>
      </c>
      <c r="R43" s="111" t="s">
        <v>477</v>
      </c>
      <c r="S43" s="119" t="s">
        <v>478</v>
      </c>
      <c r="T43" s="39" t="n">
        <v>1</v>
      </c>
      <c r="U43" s="40"/>
    </row>
    <row r="44" customFormat="false" ht="15" hidden="false" customHeight="false" outlineLevel="0" collapsed="false">
      <c r="A44" s="89" t="n">
        <v>43</v>
      </c>
      <c r="B44" s="101" t="s">
        <v>386</v>
      </c>
      <c r="C44" s="101" t="n">
        <v>1</v>
      </c>
      <c r="D44" s="125" t="n">
        <v>42</v>
      </c>
      <c r="E44" s="111" t="s">
        <v>399</v>
      </c>
      <c r="F44" s="112" t="n">
        <v>43873</v>
      </c>
      <c r="G44" s="112" t="str">
        <f aca="false">IF(ISBLANK(F44),"a","b")</f>
        <v>b</v>
      </c>
      <c r="H44" s="112" t="n">
        <f aca="false">IF(ISBLANK(C44),"",IF(G44="b",F44,IF(G44="a","")))</f>
        <v>43873</v>
      </c>
      <c r="I44" s="113" t="n">
        <f aca="false">IF(ISBLANK(C44),"",IF( ISBLANK(F44), , IF( ISBLANK(J44), 1,) ))</f>
        <v>1</v>
      </c>
      <c r="J44" s="111"/>
      <c r="K44" s="114" t="str">
        <f aca="false">IF(ISBLANK(J44),"a","b")</f>
        <v>a</v>
      </c>
      <c r="L44" s="112" t="str">
        <f aca="false">IF(ISBLANK(C44),"",IF(K44="b",J44,IF(K44="a","")))</f>
        <v/>
      </c>
      <c r="M44" s="113" t="n">
        <f aca="false">IF(ISBLANK(C44),"",IF( ISBLANK(J44), , 1))</f>
        <v>0</v>
      </c>
      <c r="N44" s="115" t="n">
        <f aca="true">IF(ISBLANK(C44),"",IF( ISBLANK(F44), "" , IF( ISBLANK(J44), (TODAY()-F44)/365, (J44-F44)/365)) )</f>
        <v>1.11780821917808</v>
      </c>
      <c r="O44" s="116" t="n">
        <f aca="false">IF(ISBLANK(C44),"",IF( ISBLANK(F44), "" , IF( ISBLANK(J44), ($V$41-F44)/365, (J44-F44)/365)) )</f>
        <v>0.134246575342466</v>
      </c>
      <c r="P44" s="117" t="str">
        <f aca="true">IF(ISBLANK(C44),"",IF( ISBLANK(J44), "", (TODAY()-J44)/365))</f>
        <v/>
      </c>
      <c r="Q44" s="118" t="str">
        <f aca="false">IF(ISBLANK(C44),"",IF( ISBLANK(J44), "", ($V$41-J44)/365))</f>
        <v/>
      </c>
      <c r="R44" s="111" t="s">
        <v>479</v>
      </c>
      <c r="S44" s="119" t="s">
        <v>480</v>
      </c>
      <c r="T44" s="39" t="n">
        <v>1</v>
      </c>
      <c r="U44" s="40"/>
    </row>
    <row r="45" customFormat="false" ht="15" hidden="false" customHeight="false" outlineLevel="0" collapsed="false">
      <c r="A45" s="89" t="n">
        <v>44</v>
      </c>
      <c r="B45" s="101" t="s">
        <v>386</v>
      </c>
      <c r="C45" s="101" t="n">
        <v>1</v>
      </c>
      <c r="D45" s="123" t="n">
        <v>43</v>
      </c>
      <c r="E45" s="124"/>
      <c r="F45" s="112" t="n">
        <v>43444</v>
      </c>
      <c r="G45" s="112" t="str">
        <f aca="false">IF(ISBLANK(F45),"a","b")</f>
        <v>b</v>
      </c>
      <c r="H45" s="112" t="n">
        <f aca="false">IF(ISBLANK(C45),"",IF(G45="b",F45,IF(G45="a","")))</f>
        <v>43444</v>
      </c>
      <c r="I45" s="113" t="n">
        <f aca="false">IF(ISBLANK(C45),"",IF( ISBLANK(F45), , IF( ISBLANK(J45), 1,) ))</f>
        <v>0</v>
      </c>
      <c r="J45" s="112" t="n">
        <v>43605</v>
      </c>
      <c r="K45" s="114" t="str">
        <f aca="false">IF(ISBLANK(J45),"a","b")</f>
        <v>b</v>
      </c>
      <c r="L45" s="112" t="n">
        <f aca="false">IF(ISBLANK(C45),"",IF(K45="b",J45,IF(K45="a","")))</f>
        <v>43605</v>
      </c>
      <c r="M45" s="113" t="n">
        <f aca="false">IF(ISBLANK(C45),"",IF( ISBLANK(J45), , 1))</f>
        <v>1</v>
      </c>
      <c r="N45" s="115" t="n">
        <f aca="true">IF(ISBLANK(C45),"",IF( ISBLANK(F45), "" , IF( ISBLANK(J45), (TODAY()-F45)/365, (J45-F45)/365)) )</f>
        <v>0.441095890410959</v>
      </c>
      <c r="O45" s="116" t="n">
        <f aca="false">IF(ISBLANK(C45),"",IF( ISBLANK(F45), "" , IF( ISBLANK(J45), ($V$41-F45)/365, (J45-F45)/365)) )</f>
        <v>0.441095890410959</v>
      </c>
      <c r="P45" s="117" t="n">
        <f aca="true">IF(ISBLANK(C45),"",IF( ISBLANK(J45), "", (TODAY()-J45)/365))</f>
        <v>1.85205479452055</v>
      </c>
      <c r="Q45" s="118" t="n">
        <f aca="false">IF(ISBLANK(C45),"",IF( ISBLANK(J45), "", ($V$41-J45)/365))</f>
        <v>0.868493150684932</v>
      </c>
      <c r="R45" s="111"/>
      <c r="S45" s="119" t="s">
        <v>481</v>
      </c>
      <c r="T45" s="39" t="n">
        <v>1</v>
      </c>
      <c r="U45" s="40"/>
    </row>
    <row r="46" customFormat="false" ht="15" hidden="false" customHeight="false" outlineLevel="0" collapsed="false">
      <c r="A46" s="89" t="n">
        <v>45</v>
      </c>
      <c r="B46" s="101" t="s">
        <v>386</v>
      </c>
      <c r="C46" s="101" t="n">
        <v>1</v>
      </c>
      <c r="D46" s="120" t="n">
        <v>44</v>
      </c>
      <c r="E46" s="111" t="s">
        <v>397</v>
      </c>
      <c r="F46" s="112" t="n">
        <v>43264</v>
      </c>
      <c r="G46" s="112" t="str">
        <f aca="false">IF(ISBLANK(F46),"a","b")</f>
        <v>b</v>
      </c>
      <c r="H46" s="112" t="n">
        <f aca="false">IF(ISBLANK(C46),"",IF(G46="b",F46,IF(G46="a","")))</f>
        <v>43264</v>
      </c>
      <c r="I46" s="113" t="n">
        <f aca="false">IF(ISBLANK(C46),"",IF( ISBLANK(F46), , IF( ISBLANK(J46), 1,) ))</f>
        <v>1</v>
      </c>
      <c r="J46" s="111"/>
      <c r="K46" s="114" t="str">
        <f aca="false">IF(ISBLANK(J46),"a","b")</f>
        <v>a</v>
      </c>
      <c r="L46" s="112" t="str">
        <f aca="false">IF(ISBLANK(C46),"",IF(K46="b",J46,IF(K46="a","")))</f>
        <v/>
      </c>
      <c r="M46" s="113" t="n">
        <f aca="false">IF(ISBLANK(C46),"",IF( ISBLANK(J46), , 1))</f>
        <v>0</v>
      </c>
      <c r="N46" s="115" t="n">
        <f aca="true">IF(ISBLANK(C46),"",IF( ISBLANK(F46), "" , IF( ISBLANK(J46), (TODAY()-F46)/365, (J46-F46)/365)) )</f>
        <v>2.78630136986301</v>
      </c>
      <c r="O46" s="116" t="n">
        <f aca="false">IF(ISBLANK(C46),"",IF( ISBLANK(F46), "" , IF( ISBLANK(J46), ($V$41-F46)/365, (J46-F46)/365)) )</f>
        <v>1.8027397260274</v>
      </c>
      <c r="P46" s="117" t="str">
        <f aca="true">IF(ISBLANK(C46),"",IF( ISBLANK(J46), "", (TODAY()-J46)/365))</f>
        <v/>
      </c>
      <c r="Q46" s="118" t="str">
        <f aca="false">IF(ISBLANK(C46),"",IF( ISBLANK(J46), "", ($V$41-J46)/365))</f>
        <v/>
      </c>
      <c r="R46" s="111" t="s">
        <v>482</v>
      </c>
      <c r="S46" s="119" t="s">
        <v>483</v>
      </c>
      <c r="T46" s="39" t="n">
        <v>1</v>
      </c>
      <c r="U46" s="40"/>
      <c r="V46" s="9" t="str">
        <f aca="false">IF(ISBLANK(C3),"","Не пустая")</f>
        <v>Не пустая</v>
      </c>
    </row>
    <row r="47" customFormat="false" ht="15" hidden="false" customHeight="false" outlineLevel="0" collapsed="false">
      <c r="A47" s="89" t="n">
        <v>46</v>
      </c>
      <c r="B47" s="101" t="s">
        <v>386</v>
      </c>
      <c r="C47" s="101" t="n">
        <v>1</v>
      </c>
      <c r="D47" s="126" t="n">
        <v>45</v>
      </c>
      <c r="E47" s="124"/>
      <c r="F47" s="112" t="n">
        <v>43438</v>
      </c>
      <c r="G47" s="112" t="str">
        <f aca="false">IF(ISBLANK(F47),"a","b")</f>
        <v>b</v>
      </c>
      <c r="H47" s="112" t="n">
        <f aca="false">IF(ISBLANK(C47),"",IF(G47="b",F47,IF(G47="a","")))</f>
        <v>43438</v>
      </c>
      <c r="I47" s="113" t="n">
        <f aca="false">IF(ISBLANK(C47),"",IF( ISBLANK(F47), , IF( ISBLANK(J47), 1,) ))</f>
        <v>0</v>
      </c>
      <c r="J47" s="112" t="n">
        <v>43647</v>
      </c>
      <c r="K47" s="114" t="str">
        <f aca="false">IF(ISBLANK(J47),"a","b")</f>
        <v>b</v>
      </c>
      <c r="L47" s="112" t="n">
        <f aca="false">IF(ISBLANK(C47),"",IF(K47="b",J47,IF(K47="a","")))</f>
        <v>43647</v>
      </c>
      <c r="M47" s="113" t="n">
        <f aca="false">IF(ISBLANK(C47),"",IF( ISBLANK(J47), , 1))</f>
        <v>1</v>
      </c>
      <c r="N47" s="115" t="n">
        <f aca="true">IF(ISBLANK(C47),"",IF( ISBLANK(F47), "" , IF( ISBLANK(J47), (TODAY()-F47)/365, (J47-F47)/365)) )</f>
        <v>0.572602739726027</v>
      </c>
      <c r="O47" s="116" t="n">
        <f aca="false">IF(ISBLANK(C47),"",IF( ISBLANK(F47), "" , IF( ISBLANK(J47), ($V$41-F47)/365, (J47-F47)/365)) )</f>
        <v>0.572602739726027</v>
      </c>
      <c r="P47" s="117" t="n">
        <f aca="true">IF(ISBLANK(C47),"",IF( ISBLANK(J47), "", (TODAY()-J47)/365))</f>
        <v>1.73698630136986</v>
      </c>
      <c r="Q47" s="118" t="n">
        <f aca="false">IF(ISBLANK(C47),"",IF( ISBLANK(J47), "", ($V$41-J47)/365))</f>
        <v>0.753424657534247</v>
      </c>
      <c r="R47" s="111"/>
      <c r="S47" s="119" t="s">
        <v>484</v>
      </c>
      <c r="T47" s="39" t="n">
        <v>1</v>
      </c>
      <c r="U47" s="40"/>
    </row>
    <row r="48" customFormat="false" ht="15" hidden="false" customHeight="false" outlineLevel="0" collapsed="false">
      <c r="A48" s="89" t="n">
        <v>47</v>
      </c>
      <c r="B48" s="101" t="s">
        <v>386</v>
      </c>
      <c r="C48" s="101" t="n">
        <v>1</v>
      </c>
      <c r="D48" s="133" t="n">
        <v>46</v>
      </c>
      <c r="E48" s="111" t="s">
        <v>485</v>
      </c>
      <c r="F48" s="112" t="n">
        <v>43859</v>
      </c>
      <c r="G48" s="112" t="str">
        <f aca="false">IF(ISBLANK(F48),"a","b")</f>
        <v>b</v>
      </c>
      <c r="H48" s="112" t="n">
        <f aca="false">IF(ISBLANK(C48),"",IF(G48="b",F48,IF(G48="a","")))</f>
        <v>43859</v>
      </c>
      <c r="I48" s="113" t="n">
        <f aca="false">IF(ISBLANK(C48),"",IF( ISBLANK(F48), , IF( ISBLANK(J48), 1,) ))</f>
        <v>1</v>
      </c>
      <c r="J48" s="111"/>
      <c r="K48" s="114" t="str">
        <f aca="false">IF(ISBLANK(J48),"a","b")</f>
        <v>a</v>
      </c>
      <c r="L48" s="112" t="str">
        <f aca="false">IF(ISBLANK(C48),"",IF(K48="b",J48,IF(K48="a","")))</f>
        <v/>
      </c>
      <c r="M48" s="113" t="n">
        <f aca="false">IF(ISBLANK(C48),"",IF( ISBLANK(J48), , 1))</f>
        <v>0</v>
      </c>
      <c r="N48" s="115" t="n">
        <f aca="true">IF(ISBLANK(C48),"",IF( ISBLANK(F48), "" , IF( ISBLANK(J48), (TODAY()-F48)/365, (J48-F48)/365)) )</f>
        <v>1.15616438356164</v>
      </c>
      <c r="O48" s="116" t="n">
        <f aca="false">IF(ISBLANK(C48),"",IF( ISBLANK(F48), "" , IF( ISBLANK(J48), ($V$41-F48)/365, (J48-F48)/365)) )</f>
        <v>0.172602739726027</v>
      </c>
      <c r="P48" s="117" t="str">
        <f aca="true">IF(ISBLANK(C48),"",IF( ISBLANK(J48), "", (TODAY()-J48)/365))</f>
        <v/>
      </c>
      <c r="Q48" s="118" t="str">
        <f aca="false">IF(ISBLANK(C48),"",IF( ISBLANK(J48), "", ($V$41-J48)/365))</f>
        <v/>
      </c>
      <c r="R48" s="111"/>
      <c r="S48" s="119" t="s">
        <v>486</v>
      </c>
      <c r="T48" s="39" t="n">
        <v>1</v>
      </c>
      <c r="U48" s="40"/>
    </row>
    <row r="49" customFormat="false" ht="15" hidden="false" customHeight="false" outlineLevel="0" collapsed="false">
      <c r="A49" s="89" t="n">
        <v>48</v>
      </c>
      <c r="B49" s="101" t="s">
        <v>386</v>
      </c>
      <c r="C49" s="101" t="n">
        <v>1</v>
      </c>
      <c r="D49" s="120" t="n">
        <v>47</v>
      </c>
      <c r="E49" s="111" t="s">
        <v>487</v>
      </c>
      <c r="F49" s="112" t="n">
        <v>43315</v>
      </c>
      <c r="G49" s="112" t="str">
        <f aca="false">IF(ISBLANK(F49),"a","b")</f>
        <v>b</v>
      </c>
      <c r="H49" s="112" t="n">
        <f aca="false">IF(ISBLANK(C49),"",IF(G49="b",F49,IF(G49="a","")))</f>
        <v>43315</v>
      </c>
      <c r="I49" s="113" t="n">
        <f aca="false">IF(ISBLANK(C49),"",IF( ISBLANK(F49), , IF( ISBLANK(J49), 1,) ))</f>
        <v>1</v>
      </c>
      <c r="J49" s="111"/>
      <c r="K49" s="114" t="str">
        <f aca="false">IF(ISBLANK(J49),"a","b")</f>
        <v>a</v>
      </c>
      <c r="L49" s="112" t="str">
        <f aca="false">IF(ISBLANK(C49),"",IF(K49="b",J49,IF(K49="a","")))</f>
        <v/>
      </c>
      <c r="M49" s="113" t="n">
        <f aca="false">IF(ISBLANK(C49),"",IF( ISBLANK(J49), , 1))</f>
        <v>0</v>
      </c>
      <c r="N49" s="115" t="n">
        <f aca="true">IF(ISBLANK(C49),"",IF( ISBLANK(F49), "" , IF( ISBLANK(J49), (TODAY()-F49)/365, (J49-F49)/365)) )</f>
        <v>2.64657534246575</v>
      </c>
      <c r="O49" s="116" t="n">
        <f aca="false">IF(ISBLANK(C49),"",IF( ISBLANK(F49), "" , IF( ISBLANK(J49), ($V$41-F49)/365, (J49-F49)/365)) )</f>
        <v>1.66301369863014</v>
      </c>
      <c r="P49" s="117" t="str">
        <f aca="true">IF(ISBLANK(C49),"",IF( ISBLANK(J49), "", (TODAY()-J49)/365))</f>
        <v/>
      </c>
      <c r="Q49" s="118" t="str">
        <f aca="false">IF(ISBLANK(C49),"",IF( ISBLANK(J49), "", ($V$41-J49)/365))</f>
        <v/>
      </c>
      <c r="R49" s="111" t="s">
        <v>488</v>
      </c>
      <c r="S49" s="119" t="s">
        <v>489</v>
      </c>
      <c r="T49" s="39" t="n">
        <v>1</v>
      </c>
      <c r="U49" s="40"/>
    </row>
    <row r="50" customFormat="false" ht="15" hidden="false" customHeight="false" outlineLevel="0" collapsed="false">
      <c r="A50" s="89" t="n">
        <v>49</v>
      </c>
      <c r="B50" s="101" t="s">
        <v>386</v>
      </c>
      <c r="C50" s="101" t="n">
        <v>1</v>
      </c>
      <c r="D50" s="120" t="n">
        <v>48</v>
      </c>
      <c r="E50" s="111" t="s">
        <v>392</v>
      </c>
      <c r="F50" s="112" t="n">
        <v>43117</v>
      </c>
      <c r="G50" s="112" t="str">
        <f aca="false">IF(ISBLANK(F50),"a","b")</f>
        <v>b</v>
      </c>
      <c r="H50" s="112" t="n">
        <f aca="false">IF(ISBLANK(C50),"",IF(G50="b",F50,IF(G50="a","")))</f>
        <v>43117</v>
      </c>
      <c r="I50" s="113" t="n">
        <f aca="false">IF(ISBLANK(C50),"",IF( ISBLANK(F50), , IF( ISBLANK(J50), 1,) ))</f>
        <v>1</v>
      </c>
      <c r="J50" s="111"/>
      <c r="K50" s="114" t="str">
        <f aca="false">IF(ISBLANK(J50),"a","b")</f>
        <v>a</v>
      </c>
      <c r="L50" s="112" t="str">
        <f aca="false">IF(ISBLANK(C50),"",IF(K50="b",J50,IF(K50="a","")))</f>
        <v/>
      </c>
      <c r="M50" s="113" t="n">
        <f aca="false">IF(ISBLANK(C50),"",IF( ISBLANK(J50), , 1))</f>
        <v>0</v>
      </c>
      <c r="N50" s="115" t="n">
        <f aca="true">IF(ISBLANK(C50),"",IF( ISBLANK(F50), "" , IF( ISBLANK(J50), (TODAY()-F50)/365, (J50-F50)/365)) )</f>
        <v>3.18904109589041</v>
      </c>
      <c r="O50" s="116" t="n">
        <f aca="false">IF(ISBLANK(C50),"",IF( ISBLANK(F50), "" , IF( ISBLANK(J50), ($V$41-F50)/365, (J50-F50)/365)) )</f>
        <v>2.20547945205479</v>
      </c>
      <c r="P50" s="117" t="str">
        <f aca="true">IF(ISBLANK(C50),"",IF( ISBLANK(J50), "", (TODAY()-J50)/365))</f>
        <v/>
      </c>
      <c r="Q50" s="118" t="str">
        <f aca="false">IF(ISBLANK(C50),"",IF( ISBLANK(J50), "", ($V$41-J50)/365))</f>
        <v/>
      </c>
      <c r="R50" s="111" t="s">
        <v>490</v>
      </c>
      <c r="S50" s="119" t="s">
        <v>491</v>
      </c>
      <c r="T50" s="39" t="n">
        <v>1</v>
      </c>
      <c r="U50" s="40"/>
    </row>
    <row r="51" customFormat="false" ht="15" hidden="false" customHeight="false" outlineLevel="0" collapsed="false">
      <c r="A51" s="89" t="n">
        <v>50</v>
      </c>
      <c r="B51" s="101" t="s">
        <v>386</v>
      </c>
      <c r="C51" s="101" t="n">
        <v>1</v>
      </c>
      <c r="D51" s="125" t="n">
        <v>49</v>
      </c>
      <c r="E51" s="111" t="s">
        <v>492</v>
      </c>
      <c r="F51" s="112" t="n">
        <v>43873</v>
      </c>
      <c r="G51" s="112" t="str">
        <f aca="false">IF(ISBLANK(F51),"a","b")</f>
        <v>b</v>
      </c>
      <c r="H51" s="112" t="n">
        <f aca="false">IF(ISBLANK(C51),"",IF(G51="b",F51,IF(G51="a","")))</f>
        <v>43873</v>
      </c>
      <c r="I51" s="113" t="n">
        <f aca="false">IF(ISBLANK(C51),"",IF( ISBLANK(F51), , IF( ISBLANK(J51), 1,) ))</f>
        <v>1</v>
      </c>
      <c r="J51" s="111"/>
      <c r="K51" s="114" t="str">
        <f aca="false">IF(ISBLANK(J51),"a","b")</f>
        <v>a</v>
      </c>
      <c r="L51" s="112" t="str">
        <f aca="false">IF(ISBLANK(C51),"",IF(K51="b",J51,IF(K51="a","")))</f>
        <v/>
      </c>
      <c r="M51" s="113" t="n">
        <f aca="false">IF(ISBLANK(C51),"",IF( ISBLANK(J51), , 1))</f>
        <v>0</v>
      </c>
      <c r="N51" s="115" t="n">
        <f aca="true">IF(ISBLANK(C51),"",IF( ISBLANK(F51), "" , IF( ISBLANK(J51), (TODAY()-F51)/365, (J51-F51)/365)) )</f>
        <v>1.11780821917808</v>
      </c>
      <c r="O51" s="116" t="n">
        <f aca="false">IF(ISBLANK(C51),"",IF( ISBLANK(F51), "" , IF( ISBLANK(J51), ($V$41-F51)/365, (J51-F51)/365)) )</f>
        <v>0.134246575342466</v>
      </c>
      <c r="P51" s="117" t="str">
        <f aca="true">IF(ISBLANK(C51),"",IF( ISBLANK(J51), "", (TODAY()-J51)/365))</f>
        <v/>
      </c>
      <c r="Q51" s="118" t="str">
        <f aca="false">IF(ISBLANK(C51),"",IF( ISBLANK(J51), "", ($V$41-J51)/365))</f>
        <v/>
      </c>
      <c r="R51" s="111" t="s">
        <v>493</v>
      </c>
      <c r="S51" s="119" t="s">
        <v>494</v>
      </c>
      <c r="T51" s="39" t="n">
        <v>1</v>
      </c>
      <c r="U51" s="40"/>
    </row>
    <row r="52" customFormat="false" ht="15" hidden="false" customHeight="false" outlineLevel="0" collapsed="false">
      <c r="A52" s="89" t="n">
        <v>51</v>
      </c>
      <c r="B52" s="101" t="s">
        <v>386</v>
      </c>
      <c r="C52" s="101" t="n">
        <v>1</v>
      </c>
      <c r="D52" s="122" t="n">
        <v>50</v>
      </c>
      <c r="E52" s="111"/>
      <c r="F52" s="112"/>
      <c r="G52" s="112" t="str">
        <f aca="false">IF(ISBLANK(F52),"a","b")</f>
        <v>a</v>
      </c>
      <c r="H52" s="112" t="str">
        <f aca="false">IF(ISBLANK(C52),"",IF(G52="b",F52,IF(G52="a","")))</f>
        <v/>
      </c>
      <c r="I52" s="113" t="n">
        <f aca="false">IF(ISBLANK(C52),"",IF( ISBLANK(F52), , IF( ISBLANK(J52), 1,) ))</f>
        <v>0</v>
      </c>
      <c r="J52" s="111"/>
      <c r="K52" s="114" t="str">
        <f aca="false">IF(ISBLANK(J52),"a","b")</f>
        <v>a</v>
      </c>
      <c r="L52" s="112" t="str">
        <f aca="false">IF(ISBLANK(C52),"",IF(K52="b",J52,IF(K52="a","")))</f>
        <v/>
      </c>
      <c r="M52" s="113" t="n">
        <f aca="false">IF(ISBLANK(C52),"",IF( ISBLANK(J52), , 1))</f>
        <v>0</v>
      </c>
      <c r="N52" s="115" t="str">
        <f aca="true">IF(ISBLANK(C52),"",IF( ISBLANK(F52), "" , IF( ISBLANK(J52), (TODAY()-F52)/365, (J52-F52)/365)) )</f>
        <v/>
      </c>
      <c r="O52" s="116" t="str">
        <f aca="false">IF(ISBLANK(C52),"",IF( ISBLANK(F52), "" , IF( ISBLANK(J52), ($V$41-F52)/365, (J52-F52)/365)) )</f>
        <v/>
      </c>
      <c r="P52" s="117" t="str">
        <f aca="true">IF(ISBLANK(C52),"",IF( ISBLANK(J52), "", (TODAY()-J52)/365))</f>
        <v/>
      </c>
      <c r="Q52" s="118" t="str">
        <f aca="false">IF(ISBLANK(C52),"",IF( ISBLANK(J52), "", ($V$41-J52)/365))</f>
        <v/>
      </c>
      <c r="R52" s="111"/>
      <c r="S52" s="119" t="s">
        <v>495</v>
      </c>
      <c r="T52" s="39" t="n">
        <v>1</v>
      </c>
      <c r="U52" s="40"/>
    </row>
    <row r="53" customFormat="false" ht="15" hidden="false" customHeight="false" outlineLevel="0" collapsed="false">
      <c r="A53" s="89" t="n">
        <v>52</v>
      </c>
      <c r="B53" s="101" t="s">
        <v>386</v>
      </c>
      <c r="C53" s="101" t="n">
        <v>1</v>
      </c>
      <c r="D53" s="126" t="n">
        <v>51</v>
      </c>
      <c r="E53" s="124"/>
      <c r="F53" s="112" t="n">
        <v>43267</v>
      </c>
      <c r="G53" s="112" t="str">
        <f aca="false">IF(ISBLANK(F53),"a","b")</f>
        <v>b</v>
      </c>
      <c r="H53" s="112" t="n">
        <f aca="false">IF(ISBLANK(C53),"",IF(G53="b",F53,IF(G53="a","")))</f>
        <v>43267</v>
      </c>
      <c r="I53" s="113" t="n">
        <f aca="false">IF(ISBLANK(C53),"",IF( ISBLANK(F53), , IF( ISBLANK(J53), 1,) ))</f>
        <v>0</v>
      </c>
      <c r="J53" s="112" t="n">
        <v>43556</v>
      </c>
      <c r="K53" s="114" t="str">
        <f aca="false">IF(ISBLANK(J53),"a","b")</f>
        <v>b</v>
      </c>
      <c r="L53" s="112" t="n">
        <f aca="false">IF(ISBLANK(C53),"",IF(K53="b",J53,IF(K53="a","")))</f>
        <v>43556</v>
      </c>
      <c r="M53" s="113" t="n">
        <f aca="false">IF(ISBLANK(C53),"",IF( ISBLANK(J53), , 1))</f>
        <v>1</v>
      </c>
      <c r="N53" s="115" t="n">
        <f aca="true">IF(ISBLANK(C53),"",IF( ISBLANK(F53), "" , IF( ISBLANK(J53), (TODAY()-F53)/365, (J53-F53)/365)) )</f>
        <v>0.791780821917808</v>
      </c>
      <c r="O53" s="116" t="n">
        <f aca="false">IF(ISBLANK(C53),"",IF( ISBLANK(F53), "" , IF( ISBLANK(J53), ($V$41-F53)/365, (J53-F53)/365)) )</f>
        <v>0.791780821917808</v>
      </c>
      <c r="P53" s="117" t="n">
        <f aca="true">IF(ISBLANK(C53),"",IF( ISBLANK(J53), "", (TODAY()-J53)/365))</f>
        <v>1.98630136986301</v>
      </c>
      <c r="Q53" s="118" t="n">
        <f aca="false">IF(ISBLANK(C53),"",IF( ISBLANK(J53), "", ($V$41-J53)/365))</f>
        <v>1.0027397260274</v>
      </c>
      <c r="R53" s="111" t="s">
        <v>496</v>
      </c>
      <c r="S53" s="119" t="s">
        <v>497</v>
      </c>
      <c r="T53" s="39" t="n">
        <v>1</v>
      </c>
      <c r="U53" s="40"/>
    </row>
    <row r="54" customFormat="false" ht="15" hidden="false" customHeight="false" outlineLevel="0" collapsed="false">
      <c r="A54" s="89" t="n">
        <v>53</v>
      </c>
      <c r="B54" s="101" t="s">
        <v>386</v>
      </c>
      <c r="C54" s="101" t="n">
        <v>1</v>
      </c>
      <c r="D54" s="125" t="n">
        <v>52</v>
      </c>
      <c r="E54" s="111" t="s">
        <v>498</v>
      </c>
      <c r="F54" s="112" t="n">
        <v>43858</v>
      </c>
      <c r="G54" s="112" t="str">
        <f aca="false">IF(ISBLANK(F54),"a","b")</f>
        <v>b</v>
      </c>
      <c r="H54" s="112" t="n">
        <f aca="false">IF(ISBLANK(C54),"",IF(G54="b",F54,IF(G54="a","")))</f>
        <v>43858</v>
      </c>
      <c r="I54" s="113" t="n">
        <f aca="false">IF(ISBLANK(C54),"",IF( ISBLANK(F54), , IF( ISBLANK(J54), 1,) ))</f>
        <v>1</v>
      </c>
      <c r="J54" s="111"/>
      <c r="K54" s="114" t="str">
        <f aca="false">IF(ISBLANK(J54),"a","b")</f>
        <v>a</v>
      </c>
      <c r="L54" s="112" t="str">
        <f aca="false">IF(ISBLANK(C54),"",IF(K54="b",J54,IF(K54="a","")))</f>
        <v/>
      </c>
      <c r="M54" s="113" t="n">
        <f aca="false">IF(ISBLANK(C54),"",IF( ISBLANK(J54), , 1))</f>
        <v>0</v>
      </c>
      <c r="N54" s="115" t="n">
        <f aca="true">IF(ISBLANK(C54),"",IF( ISBLANK(F54), "" , IF( ISBLANK(J54), (TODAY()-F54)/365, (J54-F54)/365)) )</f>
        <v>1.15890410958904</v>
      </c>
      <c r="O54" s="116" t="n">
        <f aca="false">IF(ISBLANK(C54),"",IF( ISBLANK(F54), "" , IF( ISBLANK(J54), ($V$41-F54)/365, (J54-F54)/365)) )</f>
        <v>0.175342465753425</v>
      </c>
      <c r="P54" s="117" t="str">
        <f aca="true">IF(ISBLANK(C54),"",IF( ISBLANK(J54), "", (TODAY()-J54)/365))</f>
        <v/>
      </c>
      <c r="Q54" s="118" t="str">
        <f aca="false">IF(ISBLANK(C54),"",IF( ISBLANK(J54), "", ($V$41-J54)/365))</f>
        <v/>
      </c>
      <c r="R54" s="111" t="s">
        <v>499</v>
      </c>
      <c r="S54" s="119" t="s">
        <v>500</v>
      </c>
      <c r="T54" s="39" t="n">
        <v>1</v>
      </c>
      <c r="U54" s="40"/>
    </row>
    <row r="55" customFormat="false" ht="15" hidden="false" customHeight="false" outlineLevel="0" collapsed="false">
      <c r="A55" s="89" t="n">
        <v>54</v>
      </c>
      <c r="B55" s="101" t="s">
        <v>386</v>
      </c>
      <c r="C55" s="101" t="n">
        <v>1</v>
      </c>
      <c r="D55" s="120" t="n">
        <v>53</v>
      </c>
      <c r="E55" s="111" t="s">
        <v>455</v>
      </c>
      <c r="F55" s="112" t="n">
        <v>43459</v>
      </c>
      <c r="G55" s="112" t="str">
        <f aca="false">IF(ISBLANK(F55),"a","b")</f>
        <v>b</v>
      </c>
      <c r="H55" s="112" t="n">
        <f aca="false">IF(ISBLANK(C55),"",IF(G55="b",F55,IF(G55="a","")))</f>
        <v>43459</v>
      </c>
      <c r="I55" s="113" t="n">
        <f aca="false">IF(ISBLANK(C55),"",IF( ISBLANK(F55), , IF( ISBLANK(J55), 1,) ))</f>
        <v>1</v>
      </c>
      <c r="J55" s="111"/>
      <c r="K55" s="114" t="str">
        <f aca="false">IF(ISBLANK(J55),"a","b")</f>
        <v>a</v>
      </c>
      <c r="L55" s="112" t="str">
        <f aca="false">IF(ISBLANK(C55),"",IF(K55="b",J55,IF(K55="a","")))</f>
        <v/>
      </c>
      <c r="M55" s="113" t="n">
        <f aca="false">IF(ISBLANK(C55),"",IF( ISBLANK(J55), , 1))</f>
        <v>0</v>
      </c>
      <c r="N55" s="115" t="n">
        <f aca="true">IF(ISBLANK(C55),"",IF( ISBLANK(F55), "" , IF( ISBLANK(J55), (TODAY()-F55)/365, (J55-F55)/365)) )</f>
        <v>2.25205479452055</v>
      </c>
      <c r="O55" s="116" t="n">
        <f aca="false">IF(ISBLANK(C55),"",IF( ISBLANK(F55), "" , IF( ISBLANK(J55), ($V$41-F55)/365, (J55-F55)/365)) )</f>
        <v>1.26849315068493</v>
      </c>
      <c r="P55" s="117" t="str">
        <f aca="true">IF(ISBLANK(C55),"",IF( ISBLANK(J55), "", (TODAY()-J55)/365))</f>
        <v/>
      </c>
      <c r="Q55" s="118" t="str">
        <f aca="false">IF(ISBLANK(C55),"",IF( ISBLANK(J55), "", ($V$41-J55)/365))</f>
        <v/>
      </c>
      <c r="R55" s="111" t="s">
        <v>501</v>
      </c>
      <c r="S55" s="119" t="s">
        <v>502</v>
      </c>
      <c r="T55" s="39" t="n">
        <v>1</v>
      </c>
      <c r="U55" s="40"/>
    </row>
    <row r="56" customFormat="false" ht="15" hidden="false" customHeight="false" outlineLevel="0" collapsed="false">
      <c r="A56" s="89" t="n">
        <v>55</v>
      </c>
      <c r="B56" s="101" t="s">
        <v>386</v>
      </c>
      <c r="C56" s="101" t="n">
        <v>1</v>
      </c>
      <c r="D56" s="122" t="n">
        <v>54</v>
      </c>
      <c r="E56" s="111"/>
      <c r="F56" s="111"/>
      <c r="G56" s="112" t="str">
        <f aca="false">IF(ISBLANK(F56),"a","b")</f>
        <v>a</v>
      </c>
      <c r="H56" s="112" t="str">
        <f aca="false">IF(ISBLANK(C56),"",IF(G56="b",F56,IF(G56="a","")))</f>
        <v/>
      </c>
      <c r="I56" s="113" t="n">
        <f aca="false">IF(ISBLANK(C56),"",IF( ISBLANK(F56), , IF( ISBLANK(J56), 1,) ))</f>
        <v>0</v>
      </c>
      <c r="J56" s="111"/>
      <c r="K56" s="114" t="str">
        <f aca="false">IF(ISBLANK(J56),"a","b")</f>
        <v>a</v>
      </c>
      <c r="L56" s="112" t="str">
        <f aca="false">IF(ISBLANK(C56),"",IF(K56="b",J56,IF(K56="a","")))</f>
        <v/>
      </c>
      <c r="M56" s="113" t="n">
        <f aca="false">IF(ISBLANK(C56),"",IF( ISBLANK(J56), , 1))</f>
        <v>0</v>
      </c>
      <c r="N56" s="115" t="str">
        <f aca="true">IF(ISBLANK(C56),"",IF( ISBLANK(F56), "" , IF( ISBLANK(J56), (TODAY()-F56)/365, (J56-F56)/365)) )</f>
        <v/>
      </c>
      <c r="O56" s="116" t="str">
        <f aca="false">IF(ISBLANK(C56),"",IF( ISBLANK(F56), "" , IF( ISBLANK(J56), ($V$41-F56)/365, (J56-F56)/365)) )</f>
        <v/>
      </c>
      <c r="P56" s="117" t="str">
        <f aca="true">IF(ISBLANK(C56),"",IF( ISBLANK(J56), "", (TODAY()-J56)/365))</f>
        <v/>
      </c>
      <c r="Q56" s="118" t="str">
        <f aca="false">IF(ISBLANK(C56),"",IF( ISBLANK(J56), "", ($V$41-J56)/365))</f>
        <v/>
      </c>
      <c r="R56" s="111" t="s">
        <v>503</v>
      </c>
      <c r="S56" s="119" t="s">
        <v>504</v>
      </c>
      <c r="T56" s="39" t="n">
        <v>1</v>
      </c>
      <c r="U56" s="40"/>
    </row>
    <row r="57" customFormat="false" ht="15" hidden="false" customHeight="false" outlineLevel="0" collapsed="false">
      <c r="A57" s="89" t="n">
        <v>56</v>
      </c>
      <c r="B57" s="101" t="s">
        <v>386</v>
      </c>
      <c r="C57" s="101" t="n">
        <v>1</v>
      </c>
      <c r="D57" s="126" t="n">
        <v>55</v>
      </c>
      <c r="E57" s="124"/>
      <c r="F57" s="112" t="n">
        <v>43317</v>
      </c>
      <c r="G57" s="112" t="str">
        <f aca="false">IF(ISBLANK(F57),"a","b")</f>
        <v>b</v>
      </c>
      <c r="H57" s="112" t="n">
        <f aca="false">IF(ISBLANK(C57),"",IF(G57="b",F57,IF(G57="a","")))</f>
        <v>43317</v>
      </c>
      <c r="I57" s="113" t="n">
        <f aca="false">IF(ISBLANK(C57),"",IF( ISBLANK(F57), , IF( ISBLANK(J57), 1,) ))</f>
        <v>0</v>
      </c>
      <c r="J57" s="112" t="n">
        <v>43556</v>
      </c>
      <c r="K57" s="114" t="str">
        <f aca="false">IF(ISBLANK(J57),"a","b")</f>
        <v>b</v>
      </c>
      <c r="L57" s="112" t="n">
        <f aca="false">IF(ISBLANK(C57),"",IF(K57="b",J57,IF(K57="a","")))</f>
        <v>43556</v>
      </c>
      <c r="M57" s="113" t="n">
        <f aca="false">IF(ISBLANK(C57),"",IF( ISBLANK(J57), , 1))</f>
        <v>1</v>
      </c>
      <c r="N57" s="115" t="n">
        <f aca="true">IF(ISBLANK(C57),"",IF( ISBLANK(F57), "" , IF( ISBLANK(J57), (TODAY()-F57)/365, (J57-F57)/365)) )</f>
        <v>0.654794520547945</v>
      </c>
      <c r="O57" s="116" t="n">
        <f aca="false">IF(ISBLANK(C57),"",IF( ISBLANK(F57), "" , IF( ISBLANK(J57), ($V$41-F57)/365, (J57-F57)/365)) )</f>
        <v>0.654794520547945</v>
      </c>
      <c r="P57" s="117" t="n">
        <f aca="true">IF(ISBLANK(C57),"",IF( ISBLANK(J57), "", (TODAY()-J57)/365))</f>
        <v>1.98630136986301</v>
      </c>
      <c r="Q57" s="118" t="n">
        <f aca="false">IF(ISBLANK(C57),"",IF( ISBLANK(J57), "", ($V$41-J57)/365))</f>
        <v>1.0027397260274</v>
      </c>
      <c r="R57" s="111"/>
      <c r="S57" s="119" t="s">
        <v>505</v>
      </c>
      <c r="T57" s="39" t="n">
        <v>1</v>
      </c>
      <c r="U57" s="40"/>
    </row>
    <row r="58" customFormat="false" ht="15" hidden="false" customHeight="false" outlineLevel="0" collapsed="false">
      <c r="A58" s="89" t="n">
        <v>57</v>
      </c>
      <c r="B58" s="101" t="s">
        <v>386</v>
      </c>
      <c r="C58" s="101" t="n">
        <v>1</v>
      </c>
      <c r="D58" s="125" t="n">
        <v>56</v>
      </c>
      <c r="E58" s="111" t="s">
        <v>506</v>
      </c>
      <c r="F58" s="112" t="n">
        <v>43862</v>
      </c>
      <c r="G58" s="112" t="str">
        <f aca="false">IF(ISBLANK(F58),"a","b")</f>
        <v>b</v>
      </c>
      <c r="H58" s="112" t="n">
        <f aca="false">IF(ISBLANK(C58),"",IF(G58="b",F58,IF(G58="a","")))</f>
        <v>43862</v>
      </c>
      <c r="I58" s="113" t="n">
        <f aca="false">IF(ISBLANK(C58),"",IF( ISBLANK(F58), , IF( ISBLANK(J58), 1,) ))</f>
        <v>1</v>
      </c>
      <c r="J58" s="111"/>
      <c r="K58" s="114" t="str">
        <f aca="false">IF(ISBLANK(J58),"a","b")</f>
        <v>a</v>
      </c>
      <c r="L58" s="112" t="str">
        <f aca="false">IF(ISBLANK(C58),"",IF(K58="b",J58,IF(K58="a","")))</f>
        <v/>
      </c>
      <c r="M58" s="113" t="n">
        <f aca="false">IF(ISBLANK(C58),"",IF( ISBLANK(J58), , 1))</f>
        <v>0</v>
      </c>
      <c r="N58" s="115" t="n">
        <f aca="true">IF(ISBLANK(C58),"",IF( ISBLANK(F58), "" , IF( ISBLANK(J58), (TODAY()-F58)/365, (J58-F58)/365)) )</f>
        <v>1.14794520547945</v>
      </c>
      <c r="O58" s="116" t="n">
        <f aca="false">IF(ISBLANK(C58),"",IF( ISBLANK(F58), "" , IF( ISBLANK(J58), ($V$41-F58)/365, (J58-F58)/365)) )</f>
        <v>0.164383561643836</v>
      </c>
      <c r="P58" s="117" t="str">
        <f aca="true">IF(ISBLANK(C58),"",IF( ISBLANK(J58), "", (TODAY()-J58)/365))</f>
        <v/>
      </c>
      <c r="Q58" s="118" t="str">
        <f aca="false">IF(ISBLANK(C58),"",IF( ISBLANK(J58), "", ($V$41-J58)/365))</f>
        <v/>
      </c>
      <c r="R58" s="111" t="s">
        <v>507</v>
      </c>
      <c r="S58" s="119" t="s">
        <v>508</v>
      </c>
      <c r="T58" s="39" t="n">
        <v>1</v>
      </c>
      <c r="U58" s="40"/>
    </row>
    <row r="59" customFormat="false" ht="15" hidden="false" customHeight="false" outlineLevel="0" collapsed="false">
      <c r="A59" s="89" t="n">
        <v>58</v>
      </c>
      <c r="B59" s="101" t="s">
        <v>386</v>
      </c>
      <c r="C59" s="101" t="n">
        <v>1</v>
      </c>
      <c r="D59" s="123" t="n">
        <v>57</v>
      </c>
      <c r="E59" s="124"/>
      <c r="F59" s="112" t="n">
        <v>43286</v>
      </c>
      <c r="G59" s="112" t="str">
        <f aca="false">IF(ISBLANK(F59),"a","b")</f>
        <v>b</v>
      </c>
      <c r="H59" s="112" t="n">
        <f aca="false">IF(ISBLANK(C59),"",IF(G59="b",F59,IF(G59="a","")))</f>
        <v>43286</v>
      </c>
      <c r="I59" s="113" t="n">
        <f aca="false">IF(ISBLANK(C59),"",IF( ISBLANK(F59), , IF( ISBLANK(J59), 1,) ))</f>
        <v>0</v>
      </c>
      <c r="J59" s="112" t="n">
        <v>43485</v>
      </c>
      <c r="K59" s="114" t="str">
        <f aca="false">IF(ISBLANK(J59),"a","b")</f>
        <v>b</v>
      </c>
      <c r="L59" s="112" t="n">
        <f aca="false">IF(ISBLANK(C59),"",IF(K59="b",J59,IF(K59="a","")))</f>
        <v>43485</v>
      </c>
      <c r="M59" s="113" t="n">
        <f aca="false">IF(ISBLANK(C59),"",IF( ISBLANK(J59), , 1))</f>
        <v>1</v>
      </c>
      <c r="N59" s="115" t="n">
        <f aca="true">IF(ISBLANK(C59),"",IF( ISBLANK(F59), "" , IF( ISBLANK(J59), (TODAY()-F59)/365, (J59-F59)/365)) )</f>
        <v>0.545205479452055</v>
      </c>
      <c r="O59" s="116" t="n">
        <f aca="false">IF(ISBLANK(C59),"",IF( ISBLANK(F59), "" , IF( ISBLANK(J59), ($V$41-F59)/365, (J59-F59)/365)) )</f>
        <v>0.545205479452055</v>
      </c>
      <c r="P59" s="117" t="n">
        <f aca="true">IF(ISBLANK(C59),"",IF( ISBLANK(J59), "", (TODAY()-J59)/365))</f>
        <v>2.18082191780822</v>
      </c>
      <c r="Q59" s="118" t="n">
        <f aca="false">IF(ISBLANK(C59),"",IF( ISBLANK(J59), "", ($V$41-J59)/365))</f>
        <v>1.1972602739726</v>
      </c>
      <c r="R59" s="111" t="s">
        <v>509</v>
      </c>
      <c r="S59" s="119" t="s">
        <v>510</v>
      </c>
      <c r="T59" s="39" t="n">
        <v>1</v>
      </c>
      <c r="U59" s="40"/>
    </row>
    <row r="60" customFormat="false" ht="15" hidden="false" customHeight="false" outlineLevel="0" collapsed="false">
      <c r="A60" s="89" t="n">
        <v>59</v>
      </c>
      <c r="B60" s="101" t="s">
        <v>386</v>
      </c>
      <c r="C60" s="101" t="n">
        <v>1</v>
      </c>
      <c r="D60" s="120" t="n">
        <v>58</v>
      </c>
      <c r="E60" s="111" t="s">
        <v>427</v>
      </c>
      <c r="F60" s="112" t="n">
        <v>43606</v>
      </c>
      <c r="G60" s="112" t="str">
        <f aca="false">IF(ISBLANK(F60),"a","b")</f>
        <v>b</v>
      </c>
      <c r="H60" s="112" t="n">
        <f aca="false">IF(ISBLANK(C60),"",IF(G60="b",F60,IF(G60="a","")))</f>
        <v>43606</v>
      </c>
      <c r="I60" s="113" t="n">
        <f aca="false">IF(ISBLANK(C60),"",IF( ISBLANK(F60), , IF( ISBLANK(J60), 1,) ))</f>
        <v>1</v>
      </c>
      <c r="J60" s="111"/>
      <c r="K60" s="114" t="str">
        <f aca="false">IF(ISBLANK(J60),"a","b")</f>
        <v>a</v>
      </c>
      <c r="L60" s="112" t="str">
        <f aca="false">IF(ISBLANK(C60),"",IF(K60="b",J60,IF(K60="a","")))</f>
        <v/>
      </c>
      <c r="M60" s="113" t="n">
        <f aca="false">IF(ISBLANK(C60),"",IF( ISBLANK(J60), , 1))</f>
        <v>0</v>
      </c>
      <c r="N60" s="115" t="n">
        <f aca="true">IF(ISBLANK(C60),"",IF( ISBLANK(F60), "" , IF( ISBLANK(J60), (TODAY()-F60)/365, (J60-F60)/365)) )</f>
        <v>1.84931506849315</v>
      </c>
      <c r="O60" s="116" t="n">
        <f aca="false">IF(ISBLANK(C60),"",IF( ISBLANK(F60), "" , IF( ISBLANK(J60), ($V$41-F60)/365, (J60-F60)/365)) )</f>
        <v>0.865753424657534</v>
      </c>
      <c r="P60" s="117" t="str">
        <f aca="true">IF(ISBLANK(C60),"",IF( ISBLANK(J60), "", (TODAY()-J60)/365))</f>
        <v/>
      </c>
      <c r="Q60" s="118" t="str">
        <f aca="false">IF(ISBLANK(C60),"",IF( ISBLANK(J60), "", ($V$41-J60)/365))</f>
        <v/>
      </c>
      <c r="R60" s="111" t="s">
        <v>511</v>
      </c>
      <c r="S60" s="119" t="s">
        <v>512</v>
      </c>
      <c r="T60" s="39" t="n">
        <v>1</v>
      </c>
      <c r="U60" s="40"/>
    </row>
    <row r="61" customFormat="false" ht="15" hidden="false" customHeight="false" outlineLevel="0" collapsed="false">
      <c r="A61" s="89" t="n">
        <v>60</v>
      </c>
      <c r="B61" s="101" t="s">
        <v>386</v>
      </c>
      <c r="C61" s="101" t="n">
        <v>1</v>
      </c>
      <c r="D61" s="122" t="n">
        <v>59</v>
      </c>
      <c r="E61" s="111"/>
      <c r="F61" s="111"/>
      <c r="G61" s="112" t="str">
        <f aca="false">IF(ISBLANK(F61),"a","b")</f>
        <v>a</v>
      </c>
      <c r="H61" s="112" t="str">
        <f aca="false">IF(ISBLANK(C61),"",IF(G61="b",F61,IF(G61="a","")))</f>
        <v/>
      </c>
      <c r="I61" s="113" t="n">
        <f aca="false">IF(ISBLANK(C61),"",IF( ISBLANK(F61), , IF( ISBLANK(J61), 1,) ))</f>
        <v>0</v>
      </c>
      <c r="J61" s="111"/>
      <c r="K61" s="114" t="str">
        <f aca="false">IF(ISBLANK(J61),"a","b")</f>
        <v>a</v>
      </c>
      <c r="L61" s="112" t="str">
        <f aca="false">IF(ISBLANK(C61),"",IF(K61="b",J61,IF(K61="a","")))</f>
        <v/>
      </c>
      <c r="M61" s="113" t="n">
        <f aca="false">IF(ISBLANK(C61),"",IF( ISBLANK(J61), , 1))</f>
        <v>0</v>
      </c>
      <c r="N61" s="115" t="str">
        <f aca="true">IF(ISBLANK(C61),"",IF( ISBLANK(F61), "" , IF( ISBLANK(J61), (TODAY()-F61)/365, (J61-F61)/365)) )</f>
        <v/>
      </c>
      <c r="O61" s="116" t="str">
        <f aca="false">IF(ISBLANK(C61),"",IF( ISBLANK(F61), "" , IF( ISBLANK(J61), ($V$41-F61)/365, (J61-F61)/365)) )</f>
        <v/>
      </c>
      <c r="P61" s="117" t="str">
        <f aca="true">IF(ISBLANK(C61),"",IF( ISBLANK(J61), "", (TODAY()-J61)/365))</f>
        <v/>
      </c>
      <c r="Q61" s="118" t="str">
        <f aca="false">IF(ISBLANK(C61),"",IF( ISBLANK(J61), "", ($V$41-J61)/365))</f>
        <v/>
      </c>
      <c r="R61" s="111" t="s">
        <v>513</v>
      </c>
      <c r="S61" s="119" t="s">
        <v>514</v>
      </c>
      <c r="T61" s="39" t="n">
        <v>1</v>
      </c>
      <c r="U61" s="40"/>
    </row>
    <row r="62" customFormat="false" ht="15" hidden="false" customHeight="false" outlineLevel="0" collapsed="false">
      <c r="A62" s="89" t="n">
        <v>61</v>
      </c>
      <c r="B62" s="101" t="s">
        <v>386</v>
      </c>
      <c r="C62" s="101" t="n">
        <v>1</v>
      </c>
      <c r="D62" s="120" t="n">
        <v>60</v>
      </c>
      <c r="E62" s="111" t="s">
        <v>455</v>
      </c>
      <c r="F62" s="112" t="n">
        <v>43308</v>
      </c>
      <c r="G62" s="112" t="str">
        <f aca="false">IF(ISBLANK(F62),"a","b")</f>
        <v>b</v>
      </c>
      <c r="H62" s="112" t="n">
        <f aca="false">IF(ISBLANK(C62),"",IF(G62="b",F62,IF(G62="a","")))</f>
        <v>43308</v>
      </c>
      <c r="I62" s="113" t="n">
        <f aca="false">IF(ISBLANK(C62),"",IF( ISBLANK(F62), , IF( ISBLANK(J62), 1,) ))</f>
        <v>1</v>
      </c>
      <c r="J62" s="111"/>
      <c r="K62" s="114" t="str">
        <f aca="false">IF(ISBLANK(J62),"a","b")</f>
        <v>a</v>
      </c>
      <c r="L62" s="112" t="str">
        <f aca="false">IF(ISBLANK(C62),"",IF(K62="b",J62,IF(K62="a","")))</f>
        <v/>
      </c>
      <c r="M62" s="113" t="n">
        <f aca="false">IF(ISBLANK(C62),"",IF( ISBLANK(J62), , 1))</f>
        <v>0</v>
      </c>
      <c r="N62" s="115" t="n">
        <f aca="true">IF(ISBLANK(C62),"",IF( ISBLANK(F62), "" , IF( ISBLANK(J62), (TODAY()-F62)/365, (J62-F62)/365)) )</f>
        <v>2.66575342465753</v>
      </c>
      <c r="O62" s="116" t="n">
        <f aca="false">IF(ISBLANK(C62),"",IF( ISBLANK(F62), "" , IF( ISBLANK(J62), ($V$41-F62)/365, (J62-F62)/365)) )</f>
        <v>1.68219178082192</v>
      </c>
      <c r="P62" s="117" t="str">
        <f aca="true">IF(ISBLANK(C62),"",IF( ISBLANK(J62), "", (TODAY()-J62)/365))</f>
        <v/>
      </c>
      <c r="Q62" s="118" t="str">
        <f aca="false">IF(ISBLANK(C62),"",IF( ISBLANK(J62), "", ($V$41-J62)/365))</f>
        <v/>
      </c>
      <c r="R62" s="111"/>
      <c r="S62" s="119" t="s">
        <v>515</v>
      </c>
      <c r="T62" s="39" t="n">
        <v>1</v>
      </c>
      <c r="U62" s="40"/>
    </row>
    <row r="63" customFormat="false" ht="15" hidden="false" customHeight="false" outlineLevel="0" collapsed="false">
      <c r="A63" s="89" t="n">
        <v>62</v>
      </c>
      <c r="B63" s="101" t="s">
        <v>386</v>
      </c>
      <c r="C63" s="101" t="n">
        <v>1</v>
      </c>
      <c r="D63" s="125" t="n">
        <v>61</v>
      </c>
      <c r="E63" s="111" t="s">
        <v>516</v>
      </c>
      <c r="F63" s="112" t="n">
        <v>43886</v>
      </c>
      <c r="G63" s="112" t="str">
        <f aca="false">IF(ISBLANK(F63),"a","b")</f>
        <v>b</v>
      </c>
      <c r="H63" s="112" t="n">
        <f aca="false">IF(ISBLANK(C63),"",IF(G63="b",F63,IF(G63="a","")))</f>
        <v>43886</v>
      </c>
      <c r="I63" s="113" t="n">
        <f aca="false">IF(ISBLANK(C63),"",IF( ISBLANK(F63), , IF( ISBLANK(J63), 1,) ))</f>
        <v>1</v>
      </c>
      <c r="J63" s="111"/>
      <c r="K63" s="114" t="str">
        <f aca="false">IF(ISBLANK(J63),"a","b")</f>
        <v>a</v>
      </c>
      <c r="L63" s="112" t="str">
        <f aca="false">IF(ISBLANK(C63),"",IF(K63="b",J63,IF(K63="a","")))</f>
        <v/>
      </c>
      <c r="M63" s="113" t="n">
        <f aca="false">IF(ISBLANK(C63),"",IF( ISBLANK(J63), , 1))</f>
        <v>0</v>
      </c>
      <c r="N63" s="115" t="n">
        <f aca="true">IF(ISBLANK(C63),"",IF( ISBLANK(F63), "" , IF( ISBLANK(J63), (TODAY()-F63)/365, (J63-F63)/365)) )</f>
        <v>1.08219178082192</v>
      </c>
      <c r="O63" s="116" t="n">
        <f aca="false">IF(ISBLANK(C63),"",IF( ISBLANK(F63), "" , IF( ISBLANK(J63), ($V$41-F63)/365, (J63-F63)/365)) )</f>
        <v>0.0986301369863014</v>
      </c>
      <c r="P63" s="117" t="str">
        <f aca="true">IF(ISBLANK(C63),"",IF( ISBLANK(J63), "", (TODAY()-J63)/365))</f>
        <v/>
      </c>
      <c r="Q63" s="118" t="str">
        <f aca="false">IF(ISBLANK(C63),"",IF( ISBLANK(J63), "", ($V$41-J63)/365))</f>
        <v/>
      </c>
      <c r="R63" s="111" t="s">
        <v>517</v>
      </c>
      <c r="S63" s="119" t="s">
        <v>518</v>
      </c>
      <c r="T63" s="39" t="n">
        <v>1</v>
      </c>
      <c r="U63" s="40"/>
    </row>
    <row r="64" customFormat="false" ht="15" hidden="false" customHeight="false" outlineLevel="0" collapsed="false">
      <c r="A64" s="89" t="n">
        <v>63</v>
      </c>
      <c r="B64" s="101" t="s">
        <v>386</v>
      </c>
      <c r="C64" s="101" t="n">
        <v>1</v>
      </c>
      <c r="D64" s="120" t="n">
        <v>62</v>
      </c>
      <c r="E64" s="111" t="s">
        <v>519</v>
      </c>
      <c r="F64" s="112" t="n">
        <v>43309</v>
      </c>
      <c r="G64" s="112" t="str">
        <f aca="false">IF(ISBLANK(F64),"a","b")</f>
        <v>b</v>
      </c>
      <c r="H64" s="112" t="n">
        <f aca="false">IF(ISBLANK(C64),"",IF(G64="b",F64,IF(G64="a","")))</f>
        <v>43309</v>
      </c>
      <c r="I64" s="113" t="n">
        <f aca="false">IF(ISBLANK(C64),"",IF( ISBLANK(F64), , IF( ISBLANK(J64), 1,) ))</f>
        <v>1</v>
      </c>
      <c r="J64" s="111"/>
      <c r="K64" s="114" t="str">
        <f aca="false">IF(ISBLANK(J64),"a","b")</f>
        <v>a</v>
      </c>
      <c r="L64" s="112" t="str">
        <f aca="false">IF(ISBLANK(C64),"",IF(K64="b",J64,IF(K64="a","")))</f>
        <v/>
      </c>
      <c r="M64" s="113" t="n">
        <f aca="false">IF(ISBLANK(C64),"",IF( ISBLANK(J64), , 1))</f>
        <v>0</v>
      </c>
      <c r="N64" s="115" t="n">
        <f aca="true">IF(ISBLANK(C64),"",IF( ISBLANK(F64), "" , IF( ISBLANK(J64), (TODAY()-F64)/365, (J64-F64)/365)) )</f>
        <v>2.66301369863014</v>
      </c>
      <c r="O64" s="116" t="n">
        <f aca="false">IF(ISBLANK(C64),"",IF( ISBLANK(F64), "" , IF( ISBLANK(J64), ($V$41-F64)/365, (J64-F64)/365)) )</f>
        <v>1.67945205479452</v>
      </c>
      <c r="P64" s="117" t="str">
        <f aca="true">IF(ISBLANK(C64),"",IF( ISBLANK(J64), "", (TODAY()-J64)/365))</f>
        <v/>
      </c>
      <c r="Q64" s="118" t="str">
        <f aca="false">IF(ISBLANK(C64),"",IF( ISBLANK(J64), "", ($V$41-J64)/365))</f>
        <v/>
      </c>
      <c r="R64" s="111"/>
      <c r="S64" s="119" t="s">
        <v>520</v>
      </c>
      <c r="T64" s="39" t="n">
        <v>1</v>
      </c>
      <c r="U64" s="40"/>
    </row>
    <row r="65" customFormat="false" ht="15" hidden="false" customHeight="false" outlineLevel="0" collapsed="false">
      <c r="A65" s="89" t="n">
        <v>64</v>
      </c>
      <c r="B65" s="101" t="s">
        <v>386</v>
      </c>
      <c r="C65" s="101" t="n">
        <v>1</v>
      </c>
      <c r="D65" s="122" t="n">
        <v>63</v>
      </c>
      <c r="E65" s="111"/>
      <c r="F65" s="111"/>
      <c r="G65" s="112" t="str">
        <f aca="false">IF(ISBLANK(F65),"a","b")</f>
        <v>a</v>
      </c>
      <c r="H65" s="112" t="str">
        <f aca="false">IF(ISBLANK(C65),"",IF(G65="b",F65,IF(G65="a","")))</f>
        <v/>
      </c>
      <c r="I65" s="113" t="n">
        <f aca="false">IF(ISBLANK(C65),"",IF( ISBLANK(F65), , IF( ISBLANK(J65), 1,) ))</f>
        <v>0</v>
      </c>
      <c r="J65" s="111"/>
      <c r="K65" s="114" t="str">
        <f aca="false">IF(ISBLANK(J65),"a","b")</f>
        <v>a</v>
      </c>
      <c r="L65" s="112" t="str">
        <f aca="false">IF(ISBLANK(C65),"",IF(K65="b",J65,IF(K65="a","")))</f>
        <v/>
      </c>
      <c r="M65" s="113" t="n">
        <f aca="false">IF(ISBLANK(C65),"",IF( ISBLANK(J65), , 1))</f>
        <v>0</v>
      </c>
      <c r="N65" s="115" t="str">
        <f aca="true">IF(ISBLANK(C65),"",IF( ISBLANK(F65), "" , IF( ISBLANK(J65), (TODAY()-F65)/365, (J65-F65)/365)) )</f>
        <v/>
      </c>
      <c r="O65" s="116" t="str">
        <f aca="false">IF(ISBLANK(C65),"",IF( ISBLANK(F65), "" , IF( ISBLANK(J65), ($V$41-F65)/365, (J65-F65)/365)) )</f>
        <v/>
      </c>
      <c r="P65" s="117" t="str">
        <f aca="true">IF(ISBLANK(C65),"",IF( ISBLANK(J65), "", (TODAY()-J65)/365))</f>
        <v/>
      </c>
      <c r="Q65" s="118" t="str">
        <f aca="false">IF(ISBLANK(C65),"",IF( ISBLANK(J65), "", ($V$41-J65)/365))</f>
        <v/>
      </c>
      <c r="R65" s="111"/>
      <c r="S65" s="119" t="s">
        <v>521</v>
      </c>
      <c r="T65" s="48" t="n">
        <v>1</v>
      </c>
      <c r="U65" s="40"/>
    </row>
    <row r="66" customFormat="false" ht="15" hidden="false" customHeight="false" outlineLevel="0" collapsed="false">
      <c r="A66" s="89" t="n">
        <v>65</v>
      </c>
      <c r="B66" s="101" t="s">
        <v>386</v>
      </c>
      <c r="C66" s="101" t="n">
        <v>1</v>
      </c>
      <c r="D66" s="126" t="n">
        <v>64</v>
      </c>
      <c r="E66" s="124"/>
      <c r="F66" s="112" t="n">
        <v>43267</v>
      </c>
      <c r="G66" s="112" t="str">
        <f aca="false">IF(ISBLANK(F66),"a","b")</f>
        <v>b</v>
      </c>
      <c r="H66" s="112" t="n">
        <f aca="false">IF(ISBLANK(C66),"",IF(G66="b",F66,IF(G66="a","")))</f>
        <v>43267</v>
      </c>
      <c r="I66" s="113" t="n">
        <f aca="false">IF(ISBLANK(C66),"",IF( ISBLANK(F66), , IF( ISBLANK(J66), 1,) ))</f>
        <v>0</v>
      </c>
      <c r="J66" s="112" t="n">
        <v>43556</v>
      </c>
      <c r="K66" s="114" t="str">
        <f aca="false">IF(ISBLANK(J66),"a","b")</f>
        <v>b</v>
      </c>
      <c r="L66" s="112" t="n">
        <f aca="false">IF(ISBLANK(C66),"",IF(K66="b",J66,IF(K66="a","")))</f>
        <v>43556</v>
      </c>
      <c r="M66" s="113" t="n">
        <f aca="false">IF(ISBLANK(C66),"",IF( ISBLANK(J66), , 1))</f>
        <v>1</v>
      </c>
      <c r="N66" s="115" t="n">
        <f aca="true">IF(ISBLANK(C66),"",IF( ISBLANK(F66), "" , IF( ISBLANK(J66), (TODAY()-F66)/365, (J66-F66)/365)) )</f>
        <v>0.791780821917808</v>
      </c>
      <c r="O66" s="116" t="n">
        <f aca="false">IF(ISBLANK(C66),"",IF( ISBLANK(F66), "" , IF( ISBLANK(J66), ($V$41-F66)/365, (J66-F66)/365)) )</f>
        <v>0.791780821917808</v>
      </c>
      <c r="P66" s="117" t="n">
        <f aca="true">IF(ISBLANK(C66),"",IF( ISBLANK(J66), "", (TODAY()-J66)/365))</f>
        <v>1.98630136986301</v>
      </c>
      <c r="Q66" s="118" t="n">
        <f aca="false">IF(ISBLANK(C66),"",IF( ISBLANK(J66), "", ($V$41-J66)/365))</f>
        <v>1.0027397260274</v>
      </c>
      <c r="R66" s="111" t="s">
        <v>522</v>
      </c>
      <c r="S66" s="119" t="s">
        <v>523</v>
      </c>
      <c r="T66" s="48" t="n">
        <v>1</v>
      </c>
      <c r="U66" s="40"/>
    </row>
    <row r="67" customFormat="false" ht="15" hidden="false" customHeight="false" outlineLevel="0" collapsed="false">
      <c r="A67" s="89" t="n">
        <v>66</v>
      </c>
      <c r="B67" s="101" t="s">
        <v>386</v>
      </c>
      <c r="C67" s="101" t="n">
        <v>1</v>
      </c>
      <c r="D67" s="122" t="n">
        <v>65</v>
      </c>
      <c r="E67" s="111"/>
      <c r="F67" s="111"/>
      <c r="G67" s="112" t="str">
        <f aca="false">IF(ISBLANK(F67),"a","b")</f>
        <v>a</v>
      </c>
      <c r="H67" s="112" t="str">
        <f aca="false">IF(ISBLANK(C67),"",IF(G67="b",F67,IF(G67="a","")))</f>
        <v/>
      </c>
      <c r="I67" s="113" t="n">
        <f aca="false">IF(ISBLANK(C67),"",IF( ISBLANK(F67), , IF( ISBLANK(J67), 1,) ))</f>
        <v>0</v>
      </c>
      <c r="J67" s="111"/>
      <c r="K67" s="114" t="str">
        <f aca="false">IF(ISBLANK(J67),"a","b")</f>
        <v>a</v>
      </c>
      <c r="L67" s="112" t="str">
        <f aca="false">IF(ISBLANK(C67),"",IF(K67="b",J67,IF(K67="a","")))</f>
        <v/>
      </c>
      <c r="M67" s="113" t="n">
        <f aca="false">IF(ISBLANK(C67),"",IF( ISBLANK(J67), , 1))</f>
        <v>0</v>
      </c>
      <c r="N67" s="115" t="str">
        <f aca="true">IF(ISBLANK(C67),"",IF( ISBLANK(F67), "" , IF( ISBLANK(J67), (TODAY()-F67)/365, (J67-F67)/365)) )</f>
        <v/>
      </c>
      <c r="O67" s="116" t="str">
        <f aca="false">IF(ISBLANK(C67),"",IF( ISBLANK(F67), "" , IF( ISBLANK(J67), ($V$41-F67)/365, (J67-F67)/365)) )</f>
        <v/>
      </c>
      <c r="P67" s="117" t="str">
        <f aca="true">IF(ISBLANK(C67),"",IF( ISBLANK(J67), "", (TODAY()-J67)/365))</f>
        <v/>
      </c>
      <c r="Q67" s="118" t="str">
        <f aca="false">IF(ISBLANK(C67),"",IF( ISBLANK(J67), "", ($V$41-J67)/365))</f>
        <v/>
      </c>
      <c r="R67" s="111"/>
      <c r="S67" s="119" t="s">
        <v>524</v>
      </c>
      <c r="T67" s="50" t="n">
        <v>1</v>
      </c>
      <c r="U67" s="51"/>
    </row>
    <row r="68" customFormat="false" ht="15" hidden="false" customHeight="false" outlineLevel="0" collapsed="false">
      <c r="A68" s="89" t="n">
        <v>67</v>
      </c>
      <c r="B68" s="101" t="s">
        <v>386</v>
      </c>
      <c r="C68" s="101" t="n">
        <v>1</v>
      </c>
      <c r="D68" s="120" t="n">
        <v>66</v>
      </c>
      <c r="E68" s="111" t="s">
        <v>525</v>
      </c>
      <c r="F68" s="112" t="n">
        <v>43308</v>
      </c>
      <c r="G68" s="112" t="str">
        <f aca="false">IF(ISBLANK(F68),"a","b")</f>
        <v>b</v>
      </c>
      <c r="H68" s="112" t="n">
        <f aca="false">IF(ISBLANK(C68),"",IF(G68="b",F68,IF(G68="a","")))</f>
        <v>43308</v>
      </c>
      <c r="I68" s="113" t="n">
        <f aca="false">IF(ISBLANK(C68),"",IF( ISBLANK(F68), , IF( ISBLANK(J68), 1,) ))</f>
        <v>1</v>
      </c>
      <c r="J68" s="111"/>
      <c r="K68" s="114" t="str">
        <f aca="false">IF(ISBLANK(J68),"a","b")</f>
        <v>a</v>
      </c>
      <c r="L68" s="112" t="str">
        <f aca="false">IF(ISBLANK(C68),"",IF(K68="b",J68,IF(K68="a","")))</f>
        <v/>
      </c>
      <c r="M68" s="113" t="n">
        <f aca="false">IF(ISBLANK(C68),"",IF( ISBLANK(J68), , 1))</f>
        <v>0</v>
      </c>
      <c r="N68" s="115" t="n">
        <f aca="true">IF(ISBLANK(C68),"",IF( ISBLANK(F68), "" , IF( ISBLANK(J68), (TODAY()-F68)/365, (J68-F68)/365)) )</f>
        <v>2.66575342465753</v>
      </c>
      <c r="O68" s="116" t="n">
        <f aca="false">IF(ISBLANK(C68),"",IF( ISBLANK(F68), "" , IF( ISBLANK(J68), ($V$41-F68)/365, (J68-F68)/365)) )</f>
        <v>1.68219178082192</v>
      </c>
      <c r="P68" s="117" t="str">
        <f aca="true">IF(ISBLANK(C68),"",IF( ISBLANK(J68), "", (TODAY()-J68)/365))</f>
        <v/>
      </c>
      <c r="Q68" s="118" t="str">
        <f aca="false">IF(ISBLANK(C68),"",IF( ISBLANK(J68), "", ($V$41-J68)/365))</f>
        <v/>
      </c>
      <c r="R68" s="111"/>
      <c r="S68" s="119" t="s">
        <v>526</v>
      </c>
      <c r="T68" s="50" t="n">
        <v>1</v>
      </c>
      <c r="U68" s="51"/>
    </row>
    <row r="69" customFormat="false" ht="15" hidden="false" customHeight="false" outlineLevel="0" collapsed="false">
      <c r="A69" s="89" t="n">
        <v>68</v>
      </c>
      <c r="B69" s="101" t="s">
        <v>386</v>
      </c>
      <c r="C69" s="101" t="n">
        <v>1</v>
      </c>
      <c r="D69" s="125" t="n">
        <v>67</v>
      </c>
      <c r="E69" s="111" t="s">
        <v>527</v>
      </c>
      <c r="F69" s="112" t="n">
        <v>43867</v>
      </c>
      <c r="G69" s="112" t="str">
        <f aca="false">IF(ISBLANK(F69),"a","b")</f>
        <v>b</v>
      </c>
      <c r="H69" s="112" t="n">
        <f aca="false">IF(ISBLANK(C69),"",IF(G69="b",F69,IF(G69="a","")))</f>
        <v>43867</v>
      </c>
      <c r="I69" s="113" t="n">
        <f aca="false">IF(ISBLANK(C69),"",IF( ISBLANK(F69), , IF( ISBLANK(J69), 1,) ))</f>
        <v>1</v>
      </c>
      <c r="J69" s="111"/>
      <c r="K69" s="114" t="str">
        <f aca="false">IF(ISBLANK(J69),"a","b")</f>
        <v>a</v>
      </c>
      <c r="L69" s="112" t="str">
        <f aca="false">IF(ISBLANK(C69),"",IF(K69="b",J69,IF(K69="a","")))</f>
        <v/>
      </c>
      <c r="M69" s="113" t="n">
        <f aca="false">IF(ISBLANK(C69),"",IF( ISBLANK(J69), , 1))</f>
        <v>0</v>
      </c>
      <c r="N69" s="115" t="n">
        <f aca="true">IF(ISBLANK(C69),"",IF( ISBLANK(F69), "" , IF( ISBLANK(J69), (TODAY()-F69)/365, (J69-F69)/365)) )</f>
        <v>1.13424657534247</v>
      </c>
      <c r="O69" s="116" t="n">
        <f aca="false">IF(ISBLANK(C69),"",IF( ISBLANK(F69), "" , IF( ISBLANK(J69), ($V$41-F69)/365, (J69-F69)/365)) )</f>
        <v>0.150684931506849</v>
      </c>
      <c r="P69" s="117" t="str">
        <f aca="true">IF(ISBLANK(C69),"",IF( ISBLANK(J69), "", (TODAY()-J69)/365))</f>
        <v/>
      </c>
      <c r="Q69" s="118" t="str">
        <f aca="false">IF(ISBLANK(C69),"",IF( ISBLANK(J69), "", ($V$41-J69)/365))</f>
        <v/>
      </c>
      <c r="R69" s="111"/>
      <c r="S69" s="119" t="s">
        <v>528</v>
      </c>
      <c r="T69" s="48" t="n">
        <v>1</v>
      </c>
      <c r="U69" s="40"/>
    </row>
    <row r="70" customFormat="false" ht="15" hidden="false" customHeight="false" outlineLevel="0" collapsed="false">
      <c r="A70" s="89" t="n">
        <v>69</v>
      </c>
      <c r="B70" s="101" t="s">
        <v>386</v>
      </c>
      <c r="C70" s="101" t="n">
        <v>1</v>
      </c>
      <c r="D70" s="127" t="n">
        <v>68</v>
      </c>
      <c r="E70" s="112" t="n">
        <v>43466</v>
      </c>
      <c r="F70" s="112" t="n">
        <v>43286</v>
      </c>
      <c r="G70" s="112" t="str">
        <f aca="false">IF(ISBLANK(F70),"a","b")</f>
        <v>b</v>
      </c>
      <c r="H70" s="112" t="n">
        <f aca="false">IF(ISBLANK(C70),"",IF(G70="b",F70,IF(G70="a","")))</f>
        <v>43286</v>
      </c>
      <c r="I70" s="113" t="n">
        <f aca="false">IF(ISBLANK(C70),"",IF( ISBLANK(F70), , IF( ISBLANK(J70), 1,) ))</f>
        <v>1</v>
      </c>
      <c r="J70" s="112"/>
      <c r="K70" s="114" t="str">
        <f aca="false">IF(ISBLANK(J70),"a","b")</f>
        <v>a</v>
      </c>
      <c r="L70" s="112" t="str">
        <f aca="false">IF(ISBLANK(C70),"",IF(K70="b",J70,IF(K70="a","")))</f>
        <v/>
      </c>
      <c r="M70" s="113" t="n">
        <f aca="false">IF(ISBLANK(C70),"",IF( ISBLANK(J70), , 1))</f>
        <v>0</v>
      </c>
      <c r="N70" s="115" t="n">
        <f aca="true">IF(ISBLANK(C70),"",IF( ISBLANK(F70), "" , IF( ISBLANK(J70), (TODAY()-F70)/365, (J70-F70)/365)) )</f>
        <v>2.72602739726027</v>
      </c>
      <c r="O70" s="116" t="n">
        <f aca="false">IF(ISBLANK(C70),"",IF( ISBLANK(F70), "" , IF( ISBLANK(J70), ($V$41-F70)/365, (J70-F70)/365)) )</f>
        <v>1.74246575342466</v>
      </c>
      <c r="P70" s="117" t="str">
        <f aca="true">IF(ISBLANK(C70),"",IF( ISBLANK(J70), "", (TODAY()-J70)/365))</f>
        <v/>
      </c>
      <c r="Q70" s="118" t="str">
        <f aca="false">IF(ISBLANK(C70),"",IF( ISBLANK(J70), "", ($V$41-J70)/365))</f>
        <v/>
      </c>
      <c r="R70" s="111"/>
      <c r="S70" s="119" t="s">
        <v>529</v>
      </c>
      <c r="T70" s="48" t="n">
        <v>1</v>
      </c>
      <c r="U70" s="40"/>
    </row>
    <row r="71" customFormat="false" ht="15" hidden="false" customHeight="false" outlineLevel="0" collapsed="false">
      <c r="A71" s="89" t="n">
        <v>70</v>
      </c>
      <c r="B71" s="101" t="s">
        <v>386</v>
      </c>
      <c r="C71" s="101" t="n">
        <v>1</v>
      </c>
      <c r="D71" s="126" t="n">
        <v>69</v>
      </c>
      <c r="E71" s="112" t="n">
        <v>43556</v>
      </c>
      <c r="F71" s="112" t="n">
        <v>43444</v>
      </c>
      <c r="G71" s="112" t="str">
        <f aca="false">IF(ISBLANK(F71),"a","b")</f>
        <v>b</v>
      </c>
      <c r="H71" s="112" t="n">
        <f aca="false">IF(ISBLANK(C71),"",IF(G71="b",F71,IF(G71="a","")))</f>
        <v>43444</v>
      </c>
      <c r="I71" s="113" t="n">
        <f aca="false">IF(ISBLANK(C71),"",IF( ISBLANK(F71), , IF( ISBLANK(J71), 1,) ))</f>
        <v>1</v>
      </c>
      <c r="J71" s="112"/>
      <c r="K71" s="114" t="str">
        <f aca="false">IF(ISBLANK(J71),"a","b")</f>
        <v>a</v>
      </c>
      <c r="L71" s="112" t="str">
        <f aca="false">IF(ISBLANK(C71),"",IF(K71="b",J71,IF(K71="a","")))</f>
        <v/>
      </c>
      <c r="M71" s="113" t="n">
        <f aca="false">IF(ISBLANK(C71),"",IF( ISBLANK(J71), , 1))</f>
        <v>0</v>
      </c>
      <c r="N71" s="115" t="n">
        <f aca="true">IF(ISBLANK(C71),"",IF( ISBLANK(F71), "" , IF( ISBLANK(J71), (TODAY()-F71)/365, (J71-F71)/365)) )</f>
        <v>2.29315068493151</v>
      </c>
      <c r="O71" s="116" t="n">
        <f aca="false">IF(ISBLANK(C71),"",IF( ISBLANK(F71), "" , IF( ISBLANK(J71), ($V$41-F71)/365, (J71-F71)/365)) )</f>
        <v>1.30958904109589</v>
      </c>
      <c r="P71" s="117" t="str">
        <f aca="true">IF(ISBLANK(C71),"",IF( ISBLANK(J71), "", (TODAY()-J71)/365))</f>
        <v/>
      </c>
      <c r="Q71" s="118" t="str">
        <f aca="false">IF(ISBLANK(C71),"",IF( ISBLANK(J71), "", ($V$41-J71)/365))</f>
        <v/>
      </c>
      <c r="R71" s="111"/>
      <c r="S71" s="119" t="s">
        <v>530</v>
      </c>
      <c r="T71" s="48" t="n">
        <v>1</v>
      </c>
      <c r="U71" s="40"/>
    </row>
    <row r="72" customFormat="false" ht="15" hidden="false" customHeight="false" outlineLevel="0" collapsed="false">
      <c r="A72" s="89" t="n">
        <v>71</v>
      </c>
      <c r="B72" s="101" t="s">
        <v>386</v>
      </c>
      <c r="C72" s="101" t="n">
        <v>1</v>
      </c>
      <c r="D72" s="122" t="n">
        <v>70</v>
      </c>
      <c r="E72" s="111"/>
      <c r="F72" s="111"/>
      <c r="G72" s="112" t="str">
        <f aca="false">IF(ISBLANK(F72),"a","b")</f>
        <v>a</v>
      </c>
      <c r="H72" s="112" t="str">
        <f aca="false">IF(ISBLANK(C72),"",IF(G72="b",F72,IF(G72="a","")))</f>
        <v/>
      </c>
      <c r="I72" s="113" t="n">
        <f aca="false">IF(ISBLANK(C72),"",IF( ISBLANK(F72), , IF( ISBLANK(J72), 1,) ))</f>
        <v>0</v>
      </c>
      <c r="J72" s="111"/>
      <c r="K72" s="114" t="str">
        <f aca="false">IF(ISBLANK(J72),"a","b")</f>
        <v>a</v>
      </c>
      <c r="L72" s="112" t="str">
        <f aca="false">IF(ISBLANK(C72),"",IF(K72="b",J72,IF(K72="a","")))</f>
        <v/>
      </c>
      <c r="M72" s="113" t="n">
        <f aca="false">IF(ISBLANK(C72),"",IF( ISBLANK(J72), , 1))</f>
        <v>0</v>
      </c>
      <c r="N72" s="115" t="str">
        <f aca="true">IF(ISBLANK(C72),"",IF( ISBLANK(F72), "" , IF( ISBLANK(J72), (TODAY()-F72)/365, (J72-F72)/365)) )</f>
        <v/>
      </c>
      <c r="O72" s="116" t="str">
        <f aca="false">IF(ISBLANK(C72),"",IF( ISBLANK(F72), "" , IF( ISBLANK(J72), ($V$41-F72)/365, (J72-F72)/365)) )</f>
        <v/>
      </c>
      <c r="P72" s="117" t="str">
        <f aca="true">IF(ISBLANK(C72),"",IF( ISBLANK(J72), "", (TODAY()-J72)/365))</f>
        <v/>
      </c>
      <c r="Q72" s="118" t="str">
        <f aca="false">IF(ISBLANK(C72),"",IF( ISBLANK(J72), "", ($V$41-J72)/365))</f>
        <v/>
      </c>
      <c r="R72" s="111" t="s">
        <v>531</v>
      </c>
      <c r="S72" s="119" t="s">
        <v>532</v>
      </c>
      <c r="T72" s="48" t="n">
        <v>1</v>
      </c>
      <c r="U72" s="40"/>
    </row>
    <row r="73" customFormat="false" ht="15" hidden="false" customHeight="false" outlineLevel="0" collapsed="false">
      <c r="A73" s="89" t="n">
        <v>72</v>
      </c>
      <c r="B73" s="101" t="s">
        <v>386</v>
      </c>
      <c r="C73" s="101" t="n">
        <v>1</v>
      </c>
      <c r="D73" s="120" t="n">
        <v>71</v>
      </c>
      <c r="E73" s="128" t="s">
        <v>424</v>
      </c>
      <c r="F73" s="129" t="n">
        <v>43322</v>
      </c>
      <c r="G73" s="112" t="str">
        <f aca="false">IF(ISBLANK(F73),"a","b")</f>
        <v>b</v>
      </c>
      <c r="H73" s="112" t="n">
        <f aca="false">IF(ISBLANK(C73),"",IF(G73="b",F73,IF(G73="a","")))</f>
        <v>43322</v>
      </c>
      <c r="I73" s="113" t="n">
        <f aca="false">IF(ISBLANK(C73),"",IF( ISBLANK(F73), , IF( ISBLANK(J73), 1,) ))</f>
        <v>1</v>
      </c>
      <c r="J73" s="128"/>
      <c r="K73" s="114" t="str">
        <f aca="false">IF(ISBLANK(J73),"a","b")</f>
        <v>a</v>
      </c>
      <c r="L73" s="112" t="str">
        <f aca="false">IF(ISBLANK(C73),"",IF(K73="b",J73,IF(K73="a","")))</f>
        <v/>
      </c>
      <c r="M73" s="113" t="n">
        <f aca="false">IF(ISBLANK(C73),"",IF( ISBLANK(J73), , 1))</f>
        <v>0</v>
      </c>
      <c r="N73" s="115" t="n">
        <f aca="true">IF(ISBLANK(C73),"",IF( ISBLANK(F73), "" , IF( ISBLANK(J73), (TODAY()-F73)/365, (J73-F73)/365)) )</f>
        <v>2.62739726027397</v>
      </c>
      <c r="O73" s="116" t="n">
        <f aca="false">IF(ISBLANK(C73),"",IF( ISBLANK(F73), "" , IF( ISBLANK(J73), ($V$41-F73)/365, (J73-F73)/365)) )</f>
        <v>1.64383561643836</v>
      </c>
      <c r="P73" s="117" t="str">
        <f aca="true">IF(ISBLANK(C73),"",IF( ISBLANK(J73), "", (TODAY()-J73)/365))</f>
        <v/>
      </c>
      <c r="Q73" s="118" t="str">
        <f aca="false">IF(ISBLANK(C73),"",IF( ISBLANK(J73), "", ($V$41-J73)/365))</f>
        <v/>
      </c>
      <c r="R73" s="111" t="s">
        <v>533</v>
      </c>
      <c r="S73" s="119" t="s">
        <v>534</v>
      </c>
      <c r="T73" s="48" t="n">
        <v>1</v>
      </c>
      <c r="U73" s="40"/>
    </row>
    <row r="74" customFormat="false" ht="15" hidden="false" customHeight="false" outlineLevel="0" collapsed="false">
      <c r="A74" s="89" t="n">
        <v>73</v>
      </c>
      <c r="B74" s="101" t="s">
        <v>386</v>
      </c>
      <c r="C74" s="101" t="n">
        <v>1</v>
      </c>
      <c r="D74" s="120" t="n">
        <v>72</v>
      </c>
      <c r="E74" s="111" t="s">
        <v>455</v>
      </c>
      <c r="F74" s="112" t="n">
        <v>43459</v>
      </c>
      <c r="G74" s="112" t="str">
        <f aca="false">IF(ISBLANK(F74),"a","b")</f>
        <v>b</v>
      </c>
      <c r="H74" s="112" t="n">
        <f aca="false">IF(ISBLANK(C74),"",IF(G74="b",F74,IF(G74="a","")))</f>
        <v>43459</v>
      </c>
      <c r="I74" s="113" t="n">
        <f aca="false">IF(ISBLANK(C74),"",IF( ISBLANK(F74), , IF( ISBLANK(J74), 1,) ))</f>
        <v>1</v>
      </c>
      <c r="J74" s="111"/>
      <c r="K74" s="114" t="str">
        <f aca="false">IF(ISBLANK(J74),"a","b")</f>
        <v>a</v>
      </c>
      <c r="L74" s="112" t="str">
        <f aca="false">IF(ISBLANK(C74),"",IF(K74="b",J74,IF(K74="a","")))</f>
        <v/>
      </c>
      <c r="M74" s="113" t="n">
        <f aca="false">IF(ISBLANK(C74),"",IF( ISBLANK(J74), , 1))</f>
        <v>0</v>
      </c>
      <c r="N74" s="115" t="n">
        <f aca="true">IF(ISBLANK(C74),"",IF( ISBLANK(F74), "" , IF( ISBLANK(J74), (TODAY()-F74)/365, (J74-F74)/365)) )</f>
        <v>2.25205479452055</v>
      </c>
      <c r="O74" s="116" t="n">
        <f aca="false">IF(ISBLANK(C74),"",IF( ISBLANK(F74), "" , IF( ISBLANK(J74), ($V$41-F74)/365, (J74-F74)/365)) )</f>
        <v>1.26849315068493</v>
      </c>
      <c r="P74" s="117" t="str">
        <f aca="true">IF(ISBLANK(C74),"",IF( ISBLANK(J74), "", (TODAY()-J74)/365))</f>
        <v/>
      </c>
      <c r="Q74" s="118" t="str">
        <f aca="false">IF(ISBLANK(C74),"",IF( ISBLANK(J74), "", ($V$41-J74)/365))</f>
        <v/>
      </c>
      <c r="R74" s="111" t="s">
        <v>535</v>
      </c>
      <c r="S74" s="119" t="s">
        <v>536</v>
      </c>
      <c r="T74" s="48" t="n">
        <v>1</v>
      </c>
      <c r="U74" s="40"/>
    </row>
    <row r="75" customFormat="false" ht="15" hidden="false" customHeight="false" outlineLevel="0" collapsed="false">
      <c r="A75" s="89" t="n">
        <v>74</v>
      </c>
      <c r="B75" s="101" t="s">
        <v>386</v>
      </c>
      <c r="C75" s="101" t="n">
        <v>1</v>
      </c>
      <c r="D75" s="120" t="n">
        <v>73</v>
      </c>
      <c r="E75" s="111" t="s">
        <v>537</v>
      </c>
      <c r="F75" s="112" t="n">
        <v>43277</v>
      </c>
      <c r="G75" s="112" t="str">
        <f aca="false">IF(ISBLANK(F75),"a","b")</f>
        <v>b</v>
      </c>
      <c r="H75" s="112" t="n">
        <f aca="false">IF(ISBLANK(C75),"",IF(G75="b",F75,IF(G75="a","")))</f>
        <v>43277</v>
      </c>
      <c r="I75" s="113" t="n">
        <f aca="false">IF(ISBLANK(C75),"",IF( ISBLANK(F75), , IF( ISBLANK(J75), 1,) ))</f>
        <v>1</v>
      </c>
      <c r="J75" s="111"/>
      <c r="K75" s="114" t="str">
        <f aca="false">IF(ISBLANK(J75),"a","b")</f>
        <v>a</v>
      </c>
      <c r="L75" s="112" t="str">
        <f aca="false">IF(ISBLANK(C75),"",IF(K75="b",J75,IF(K75="a","")))</f>
        <v/>
      </c>
      <c r="M75" s="113" t="n">
        <f aca="false">IF(ISBLANK(C75),"",IF( ISBLANK(J75), , 1))</f>
        <v>0</v>
      </c>
      <c r="N75" s="115" t="n">
        <f aca="true">IF(ISBLANK(C75),"",IF( ISBLANK(F75), "" , IF( ISBLANK(J75), (TODAY()-F75)/365, (J75-F75)/365)) )</f>
        <v>2.75068493150685</v>
      </c>
      <c r="O75" s="116" t="n">
        <f aca="false">IF(ISBLANK(C75),"",IF( ISBLANK(F75), "" , IF( ISBLANK(J75), ($V$41-F75)/365, (J75-F75)/365)) )</f>
        <v>1.76712328767123</v>
      </c>
      <c r="P75" s="117" t="str">
        <f aca="true">IF(ISBLANK(C75),"",IF( ISBLANK(J75), "", (TODAY()-J75)/365))</f>
        <v/>
      </c>
      <c r="Q75" s="118" t="str">
        <f aca="false">IF(ISBLANK(C75),"",IF( ISBLANK(J75), "", ($V$41-J75)/365))</f>
        <v/>
      </c>
      <c r="R75" s="111"/>
      <c r="S75" s="119" t="s">
        <v>538</v>
      </c>
      <c r="T75" s="48" t="n">
        <v>1</v>
      </c>
      <c r="U75" s="40"/>
    </row>
    <row r="76" customFormat="false" ht="15" hidden="false" customHeight="false" outlineLevel="0" collapsed="false">
      <c r="A76" s="89" t="n">
        <v>75</v>
      </c>
      <c r="B76" s="101" t="s">
        <v>386</v>
      </c>
      <c r="C76" s="101" t="n">
        <v>1</v>
      </c>
      <c r="D76" s="122" t="n">
        <v>74</v>
      </c>
      <c r="E76" s="111"/>
      <c r="F76" s="111"/>
      <c r="G76" s="112" t="str">
        <f aca="false">IF(ISBLANK(F76),"a","b")</f>
        <v>a</v>
      </c>
      <c r="H76" s="112" t="str">
        <f aca="false">IF(ISBLANK(C76),"",IF(G76="b",F76,IF(G76="a","")))</f>
        <v/>
      </c>
      <c r="I76" s="113" t="n">
        <f aca="false">IF(ISBLANK(C76),"",IF( ISBLANK(F76), , IF( ISBLANK(J76), 1,) ))</f>
        <v>0</v>
      </c>
      <c r="J76" s="111"/>
      <c r="K76" s="114" t="str">
        <f aca="false">IF(ISBLANK(J76),"a","b")</f>
        <v>a</v>
      </c>
      <c r="L76" s="112" t="str">
        <f aca="false">IF(ISBLANK(C76),"",IF(K76="b",J76,IF(K76="a","")))</f>
        <v/>
      </c>
      <c r="M76" s="113" t="n">
        <f aca="false">IF(ISBLANK(C76),"",IF( ISBLANK(J76), , 1))</f>
        <v>0</v>
      </c>
      <c r="N76" s="115" t="str">
        <f aca="true">IF(ISBLANK(C76),"",IF( ISBLANK(F76), "" , IF( ISBLANK(J76), (TODAY()-F76)/365, (J76-F76)/365)) )</f>
        <v/>
      </c>
      <c r="O76" s="116" t="str">
        <f aca="false">IF(ISBLANK(C76),"",IF( ISBLANK(F76), "" , IF( ISBLANK(J76), ($V$41-F76)/365, (J76-F76)/365)) )</f>
        <v/>
      </c>
      <c r="P76" s="117" t="str">
        <f aca="true">IF(ISBLANK(C76),"",IF( ISBLANK(J76), "", (TODAY()-J76)/365))</f>
        <v/>
      </c>
      <c r="Q76" s="118" t="str">
        <f aca="false">IF(ISBLANK(C76),"",IF( ISBLANK(J76), "", ($V$41-J76)/365))</f>
        <v/>
      </c>
      <c r="R76" s="111" t="s">
        <v>539</v>
      </c>
      <c r="S76" s="119" t="s">
        <v>540</v>
      </c>
      <c r="T76" s="48" t="n">
        <v>1</v>
      </c>
      <c r="U76" s="40"/>
    </row>
    <row r="77" customFormat="false" ht="15" hidden="false" customHeight="false" outlineLevel="0" collapsed="false">
      <c r="A77" s="89" t="n">
        <v>76</v>
      </c>
      <c r="B77" s="101" t="s">
        <v>386</v>
      </c>
      <c r="C77" s="101" t="n">
        <v>1</v>
      </c>
      <c r="D77" s="134" t="n">
        <v>75</v>
      </c>
      <c r="E77" s="124"/>
      <c r="F77" s="112" t="n">
        <v>43445</v>
      </c>
      <c r="G77" s="112" t="str">
        <f aca="false">IF(ISBLANK(F77),"a","b")</f>
        <v>b</v>
      </c>
      <c r="H77" s="112" t="n">
        <f aca="false">IF(ISBLANK(C77),"",IF(G77="b",F77,IF(G77="a","")))</f>
        <v>43445</v>
      </c>
      <c r="I77" s="113" t="n">
        <f aca="false">IF(ISBLANK(C77),"",IF( ISBLANK(F77), , IF( ISBLANK(J77), 1,) ))</f>
        <v>0</v>
      </c>
      <c r="J77" s="112" t="n">
        <v>43656</v>
      </c>
      <c r="K77" s="114" t="str">
        <f aca="false">IF(ISBLANK(J77),"a","b")</f>
        <v>b</v>
      </c>
      <c r="L77" s="112" t="n">
        <f aca="false">IF(ISBLANK(C77),"",IF(K77="b",J77,IF(K77="a","")))</f>
        <v>43656</v>
      </c>
      <c r="M77" s="113" t="n">
        <f aca="false">IF(ISBLANK(C77),"",IF( ISBLANK(J77), , 1))</f>
        <v>1</v>
      </c>
      <c r="N77" s="115" t="n">
        <f aca="true">IF(ISBLANK(C77),"",IF( ISBLANK(F77), "" , IF( ISBLANK(J77), (TODAY()-F77)/365, (J77-F77)/365)) )</f>
        <v>0.578082191780822</v>
      </c>
      <c r="O77" s="116" t="n">
        <f aca="false">IF(ISBLANK(C77),"",IF( ISBLANK(F77), "" , IF( ISBLANK(J77), ($V$41-F77)/365, (J77-F77)/365)) )</f>
        <v>0.578082191780822</v>
      </c>
      <c r="P77" s="117" t="n">
        <f aca="true">IF(ISBLANK(C77),"",IF( ISBLANK(J77), "", (TODAY()-J77)/365))</f>
        <v>1.71232876712329</v>
      </c>
      <c r="Q77" s="118" t="n">
        <f aca="false">IF(ISBLANK(C77),"",IF( ISBLANK(J77), "", ($V$41-J77)/365))</f>
        <v>0.728767123287671</v>
      </c>
      <c r="R77" s="111"/>
      <c r="S77" s="119" t="s">
        <v>541</v>
      </c>
      <c r="T77" s="48" t="n">
        <v>1</v>
      </c>
      <c r="U77" s="40"/>
    </row>
    <row r="78" customFormat="false" ht="15" hidden="false" customHeight="false" outlineLevel="0" collapsed="false">
      <c r="A78" s="89" t="n">
        <v>77</v>
      </c>
      <c r="B78" s="101" t="s">
        <v>386</v>
      </c>
      <c r="C78" s="101" t="n">
        <v>1</v>
      </c>
      <c r="D78" s="134" t="n">
        <v>76</v>
      </c>
      <c r="E78" s="124"/>
      <c r="F78" s="112" t="n">
        <v>43315</v>
      </c>
      <c r="G78" s="112" t="str">
        <f aca="false">IF(ISBLANK(F78),"a","b")</f>
        <v>b</v>
      </c>
      <c r="H78" s="112" t="n">
        <f aca="false">IF(ISBLANK(C78),"",IF(G78="b",F78,IF(G78="a","")))</f>
        <v>43315</v>
      </c>
      <c r="I78" s="113" t="n">
        <f aca="false">IF(ISBLANK(C78),"",IF( ISBLANK(F78), , IF( ISBLANK(J78), 1,) ))</f>
        <v>0</v>
      </c>
      <c r="J78" s="112" t="n">
        <v>43466</v>
      </c>
      <c r="K78" s="114" t="str">
        <f aca="false">IF(ISBLANK(J78),"a","b")</f>
        <v>b</v>
      </c>
      <c r="L78" s="112" t="n">
        <f aca="false">IF(ISBLANK(C78),"",IF(K78="b",J78,IF(K78="a","")))</f>
        <v>43466</v>
      </c>
      <c r="M78" s="113" t="n">
        <f aca="false">IF(ISBLANK(C78),"",IF( ISBLANK(J78), , 1))</f>
        <v>1</v>
      </c>
      <c r="N78" s="115" t="n">
        <f aca="true">IF(ISBLANK(C78),"",IF( ISBLANK(F78), "" , IF( ISBLANK(J78), (TODAY()-F78)/365, (J78-F78)/365)) )</f>
        <v>0.413698630136986</v>
      </c>
      <c r="O78" s="116" t="n">
        <f aca="false">IF(ISBLANK(C78),"",IF( ISBLANK(F78), "" , IF( ISBLANK(J78), ($V$41-F78)/365, (J78-F78)/365)) )</f>
        <v>0.413698630136986</v>
      </c>
      <c r="P78" s="117" t="n">
        <f aca="true">IF(ISBLANK(C78),"",IF( ISBLANK(J78), "", (TODAY()-J78)/365))</f>
        <v>2.23287671232877</v>
      </c>
      <c r="Q78" s="118" t="n">
        <f aca="false">IF(ISBLANK(C78),"",IF( ISBLANK(J78), "", ($V$41-J78)/365))</f>
        <v>1.24931506849315</v>
      </c>
      <c r="R78" s="111" t="s">
        <v>542</v>
      </c>
      <c r="S78" s="119" t="s">
        <v>543</v>
      </c>
      <c r="T78" s="48" t="n">
        <v>1</v>
      </c>
      <c r="U78" s="40"/>
    </row>
    <row r="79" customFormat="false" ht="15" hidden="false" customHeight="false" outlineLevel="0" collapsed="false">
      <c r="A79" s="89" t="n">
        <v>78</v>
      </c>
      <c r="B79" s="101" t="s">
        <v>386</v>
      </c>
      <c r="C79" s="101" t="n">
        <v>1</v>
      </c>
      <c r="D79" s="120" t="n">
        <v>77</v>
      </c>
      <c r="E79" s="111" t="s">
        <v>544</v>
      </c>
      <c r="F79" s="112" t="n">
        <v>43478</v>
      </c>
      <c r="G79" s="112" t="str">
        <f aca="false">IF(ISBLANK(F79),"a","b")</f>
        <v>b</v>
      </c>
      <c r="H79" s="112" t="n">
        <f aca="false">IF(ISBLANK(C79),"",IF(G79="b",F79,IF(G79="a","")))</f>
        <v>43478</v>
      </c>
      <c r="I79" s="113" t="n">
        <f aca="false">IF(ISBLANK(C79),"",IF( ISBLANK(F79), , IF( ISBLANK(J79), 1,) ))</f>
        <v>1</v>
      </c>
      <c r="J79" s="111"/>
      <c r="K79" s="114" t="str">
        <f aca="false">IF(ISBLANK(J79),"a","b")</f>
        <v>a</v>
      </c>
      <c r="L79" s="112" t="str">
        <f aca="false">IF(ISBLANK(C79),"",IF(K79="b",J79,IF(K79="a","")))</f>
        <v/>
      </c>
      <c r="M79" s="113" t="n">
        <f aca="false">IF(ISBLANK(C79),"",IF( ISBLANK(J79), , 1))</f>
        <v>0</v>
      </c>
      <c r="N79" s="115" t="n">
        <f aca="true">IF(ISBLANK(C79),"",IF( ISBLANK(F79), "" , IF( ISBLANK(J79), (TODAY()-F79)/365, (J79-F79)/365)) )</f>
        <v>2.2</v>
      </c>
      <c r="O79" s="116" t="n">
        <f aca="false">IF(ISBLANK(C79),"",IF( ISBLANK(F79), "" , IF( ISBLANK(J79), ($V$41-F79)/365, (J79-F79)/365)) )</f>
        <v>1.21643835616438</v>
      </c>
      <c r="P79" s="117" t="str">
        <f aca="true">IF(ISBLANK(C79),"",IF( ISBLANK(J79), "", (TODAY()-J79)/365))</f>
        <v/>
      </c>
      <c r="Q79" s="118" t="str">
        <f aca="false">IF(ISBLANK(C79),"",IF( ISBLANK(J79), "", ($V$41-J79)/365))</f>
        <v/>
      </c>
      <c r="R79" s="111" t="s">
        <v>545</v>
      </c>
      <c r="S79" s="119" t="s">
        <v>546</v>
      </c>
      <c r="T79" s="50" t="n">
        <v>1</v>
      </c>
      <c r="U79" s="51"/>
    </row>
    <row r="80" customFormat="false" ht="15" hidden="false" customHeight="false" outlineLevel="0" collapsed="false">
      <c r="A80" s="89" t="n">
        <v>79</v>
      </c>
      <c r="B80" s="101" t="s">
        <v>386</v>
      </c>
      <c r="C80" s="101" t="n">
        <v>1</v>
      </c>
      <c r="D80" s="120" t="n">
        <v>78</v>
      </c>
      <c r="E80" s="111" t="s">
        <v>392</v>
      </c>
      <c r="F80" s="112" t="n">
        <v>43324</v>
      </c>
      <c r="G80" s="112" t="str">
        <f aca="false">IF(ISBLANK(F80),"a","b")</f>
        <v>b</v>
      </c>
      <c r="H80" s="112" t="n">
        <f aca="false">IF(ISBLANK(C80),"",IF(G80="b",F80,IF(G80="a","")))</f>
        <v>43324</v>
      </c>
      <c r="I80" s="113" t="n">
        <f aca="false">IF(ISBLANK(C80),"",IF( ISBLANK(F80), , IF( ISBLANK(J80), 1,) ))</f>
        <v>1</v>
      </c>
      <c r="J80" s="111"/>
      <c r="K80" s="114" t="str">
        <f aca="false">IF(ISBLANK(J80),"a","b")</f>
        <v>a</v>
      </c>
      <c r="L80" s="112" t="str">
        <f aca="false">IF(ISBLANK(C80),"",IF(K80="b",J80,IF(K80="a","")))</f>
        <v/>
      </c>
      <c r="M80" s="113" t="n">
        <f aca="false">IF(ISBLANK(C80),"",IF( ISBLANK(J80), , 1))</f>
        <v>0</v>
      </c>
      <c r="N80" s="115" t="n">
        <f aca="true">IF(ISBLANK(C80),"",IF( ISBLANK(F80), "" , IF( ISBLANK(J80), (TODAY()-F80)/365, (J80-F80)/365)) )</f>
        <v>2.62191780821918</v>
      </c>
      <c r="O80" s="116" t="n">
        <f aca="false">IF(ISBLANK(C80),"",IF( ISBLANK(F80), "" , IF( ISBLANK(J80), ($V$41-F80)/365, (J80-F80)/365)) )</f>
        <v>1.63835616438356</v>
      </c>
      <c r="P80" s="117" t="str">
        <f aca="true">IF(ISBLANK(C80),"",IF( ISBLANK(J80), "", (TODAY()-J80)/365))</f>
        <v/>
      </c>
      <c r="Q80" s="118" t="str">
        <f aca="false">IF(ISBLANK(C80),"",IF( ISBLANK(J80), "", ($V$41-J80)/365))</f>
        <v/>
      </c>
      <c r="R80" s="111" t="s">
        <v>547</v>
      </c>
      <c r="S80" s="119" t="s">
        <v>548</v>
      </c>
      <c r="T80" s="50" t="n">
        <v>1</v>
      </c>
      <c r="U80" s="51"/>
    </row>
    <row r="81" customFormat="false" ht="15" hidden="false" customHeight="false" outlineLevel="0" collapsed="false">
      <c r="A81" s="89" t="n">
        <v>80</v>
      </c>
      <c r="B81" s="101" t="s">
        <v>386</v>
      </c>
      <c r="C81" s="101" t="n">
        <v>1</v>
      </c>
      <c r="D81" s="125" t="n">
        <v>79</v>
      </c>
      <c r="E81" s="111" t="s">
        <v>549</v>
      </c>
      <c r="F81" s="112" t="n">
        <v>43827</v>
      </c>
      <c r="G81" s="112" t="str">
        <f aca="false">IF(ISBLANK(F81),"a","b")</f>
        <v>b</v>
      </c>
      <c r="H81" s="112" t="n">
        <f aca="false">IF(ISBLANK(C81),"",IF(G81="b",F81,IF(G81="a","")))</f>
        <v>43827</v>
      </c>
      <c r="I81" s="113" t="n">
        <f aca="false">IF(ISBLANK(C81),"",IF( ISBLANK(F81), , IF( ISBLANK(J81), 1,) ))</f>
        <v>1</v>
      </c>
      <c r="J81" s="111"/>
      <c r="K81" s="114" t="str">
        <f aca="false">IF(ISBLANK(J81),"a","b")</f>
        <v>a</v>
      </c>
      <c r="L81" s="112" t="str">
        <f aca="false">IF(ISBLANK(C81),"",IF(K81="b",J81,IF(K81="a","")))</f>
        <v/>
      </c>
      <c r="M81" s="113" t="n">
        <f aca="false">IF(ISBLANK(C81),"",IF( ISBLANK(J81), , 1))</f>
        <v>0</v>
      </c>
      <c r="N81" s="115" t="n">
        <f aca="true">IF(ISBLANK(C81),"",IF( ISBLANK(F81), "" , IF( ISBLANK(J81), (TODAY()-F81)/365, (J81-F81)/365)) )</f>
        <v>1.24383561643836</v>
      </c>
      <c r="O81" s="116" t="n">
        <f aca="false">IF(ISBLANK(C81),"",IF( ISBLANK(F81), "" , IF( ISBLANK(J81), ($V$41-F81)/365, (J81-F81)/365)) )</f>
        <v>0.26027397260274</v>
      </c>
      <c r="P81" s="117" t="str">
        <f aca="true">IF(ISBLANK(C81),"",IF( ISBLANK(J81), "", (TODAY()-J81)/365))</f>
        <v/>
      </c>
      <c r="Q81" s="118" t="str">
        <f aca="false">IF(ISBLANK(C81),"",IF( ISBLANK(J81), "", ($V$41-J81)/365))</f>
        <v/>
      </c>
      <c r="R81" s="111"/>
      <c r="S81" s="119" t="s">
        <v>550</v>
      </c>
      <c r="T81" s="50" t="n">
        <v>1</v>
      </c>
      <c r="U81" s="51"/>
    </row>
    <row r="82" customFormat="false" ht="15" hidden="false" customHeight="false" outlineLevel="0" collapsed="false">
      <c r="A82" s="89" t="n">
        <v>81</v>
      </c>
      <c r="B82" s="101" t="s">
        <v>386</v>
      </c>
      <c r="C82" s="101" t="n">
        <v>1</v>
      </c>
      <c r="D82" s="126" t="n">
        <v>80</v>
      </c>
      <c r="E82" s="124"/>
      <c r="F82" s="112" t="n">
        <v>43267</v>
      </c>
      <c r="G82" s="112" t="str">
        <f aca="false">IF(ISBLANK(F82),"a","b")</f>
        <v>b</v>
      </c>
      <c r="H82" s="112" t="n">
        <f aca="false">IF(ISBLANK(C82),"",IF(G82="b",F82,IF(G82="a","")))</f>
        <v>43267</v>
      </c>
      <c r="I82" s="113" t="n">
        <f aca="false">IF(ISBLANK(C82),"",IF( ISBLANK(F82), , IF( ISBLANK(J82), 1,) ))</f>
        <v>0</v>
      </c>
      <c r="J82" s="112" t="n">
        <v>43556</v>
      </c>
      <c r="K82" s="114" t="str">
        <f aca="false">IF(ISBLANK(J82),"a","b")</f>
        <v>b</v>
      </c>
      <c r="L82" s="112" t="n">
        <f aca="false">IF(ISBLANK(C82),"",IF(K82="b",J82,IF(K82="a","")))</f>
        <v>43556</v>
      </c>
      <c r="M82" s="113" t="n">
        <f aca="false">IF(ISBLANK(C82),"",IF( ISBLANK(J82), , 1))</f>
        <v>1</v>
      </c>
      <c r="N82" s="115" t="n">
        <f aca="true">IF(ISBLANK(C82),"",IF( ISBLANK(F82), "" , IF( ISBLANK(J82), (TODAY()-F82)/365, (J82-F82)/365)) )</f>
        <v>0.791780821917808</v>
      </c>
      <c r="O82" s="116" t="n">
        <f aca="false">IF(ISBLANK(C82),"",IF( ISBLANK(F82), "" , IF( ISBLANK(J82), ($V$41-F82)/365, (J82-F82)/365)) )</f>
        <v>0.791780821917808</v>
      </c>
      <c r="P82" s="117" t="n">
        <f aca="true">IF(ISBLANK(C82),"",IF( ISBLANK(J82), "", (TODAY()-J82)/365))</f>
        <v>1.98630136986301</v>
      </c>
      <c r="Q82" s="118" t="n">
        <f aca="false">IF(ISBLANK(C82),"",IF( ISBLANK(J82), "", ($V$41-J82)/365))</f>
        <v>1.0027397260274</v>
      </c>
      <c r="R82" s="111" t="s">
        <v>551</v>
      </c>
      <c r="S82" s="119" t="s">
        <v>552</v>
      </c>
      <c r="T82" s="50" t="n">
        <v>1</v>
      </c>
      <c r="U82" s="51"/>
    </row>
    <row r="83" customFormat="false" ht="15" hidden="false" customHeight="false" outlineLevel="0" collapsed="false">
      <c r="A83" s="89" t="n">
        <v>82</v>
      </c>
      <c r="B83" s="101" t="s">
        <v>386</v>
      </c>
      <c r="C83" s="101" t="n">
        <v>1</v>
      </c>
      <c r="D83" s="122" t="n">
        <v>81</v>
      </c>
      <c r="E83" s="111"/>
      <c r="F83" s="111"/>
      <c r="G83" s="112" t="str">
        <f aca="false">IF(ISBLANK(F83),"a","b")</f>
        <v>a</v>
      </c>
      <c r="H83" s="112" t="str">
        <f aca="false">IF(ISBLANK(C83),"",IF(G83="b",F83,IF(G83="a","")))</f>
        <v/>
      </c>
      <c r="I83" s="113" t="n">
        <f aca="false">IF(ISBLANK(C83),"",IF( ISBLANK(F83), , IF( ISBLANK(J83), 1,) ))</f>
        <v>0</v>
      </c>
      <c r="J83" s="111"/>
      <c r="K83" s="114" t="str">
        <f aca="false">IF(ISBLANK(J83),"a","b")</f>
        <v>a</v>
      </c>
      <c r="L83" s="112" t="str">
        <f aca="false">IF(ISBLANK(C83),"",IF(K83="b",J83,IF(K83="a","")))</f>
        <v/>
      </c>
      <c r="M83" s="113" t="n">
        <f aca="false">IF(ISBLANK(C83),"",IF( ISBLANK(J83), , 1))</f>
        <v>0</v>
      </c>
      <c r="N83" s="115" t="str">
        <f aca="true">IF(ISBLANK(C83),"",IF( ISBLANK(F83), "" , IF( ISBLANK(J83), (TODAY()-F83)/365, (J83-F83)/365)) )</f>
        <v/>
      </c>
      <c r="O83" s="116" t="str">
        <f aca="false">IF(ISBLANK(C83),"",IF( ISBLANK(F83), "" , IF( ISBLANK(J83), ($V$41-F83)/365, (J83-F83)/365)) )</f>
        <v/>
      </c>
      <c r="P83" s="117" t="str">
        <f aca="true">IF(ISBLANK(C83),"",IF( ISBLANK(J83), "", (TODAY()-J83)/365))</f>
        <v/>
      </c>
      <c r="Q83" s="118" t="str">
        <f aca="false">IF(ISBLANK(C83),"",IF( ISBLANK(J83), "", ($V$41-J83)/365))</f>
        <v/>
      </c>
      <c r="R83" s="111" t="s">
        <v>553</v>
      </c>
      <c r="S83" s="119" t="s">
        <v>554</v>
      </c>
      <c r="T83" s="48" t="n">
        <v>1</v>
      </c>
      <c r="U83" s="40"/>
    </row>
    <row r="84" customFormat="false" ht="15" hidden="false" customHeight="false" outlineLevel="0" collapsed="false">
      <c r="A84" s="89" t="n">
        <v>83</v>
      </c>
      <c r="B84" s="101" t="s">
        <v>386</v>
      </c>
      <c r="C84" s="101" t="n">
        <v>1</v>
      </c>
      <c r="D84" s="126" t="n">
        <v>82</v>
      </c>
      <c r="E84" s="124"/>
      <c r="F84" s="112" t="n">
        <v>43444</v>
      </c>
      <c r="G84" s="112" t="str">
        <f aca="false">IF(ISBLANK(F84),"a","b")</f>
        <v>b</v>
      </c>
      <c r="H84" s="112" t="n">
        <f aca="false">IF(ISBLANK(C84),"",IF(G84="b",F84,IF(G84="a","")))</f>
        <v>43444</v>
      </c>
      <c r="I84" s="113" t="n">
        <f aca="false">IF(ISBLANK(C84),"",IF( ISBLANK(F84), , IF( ISBLANK(J84), 1,) ))</f>
        <v>0</v>
      </c>
      <c r="J84" s="112" t="n">
        <v>43556</v>
      </c>
      <c r="K84" s="114" t="str">
        <f aca="false">IF(ISBLANK(J84),"a","b")</f>
        <v>b</v>
      </c>
      <c r="L84" s="112" t="n">
        <f aca="false">IF(ISBLANK(C84),"",IF(K84="b",J84,IF(K84="a","")))</f>
        <v>43556</v>
      </c>
      <c r="M84" s="113" t="n">
        <f aca="false">IF(ISBLANK(C84),"",IF( ISBLANK(J84), , 1))</f>
        <v>1</v>
      </c>
      <c r="N84" s="115" t="n">
        <f aca="true">IF(ISBLANK(C84),"",IF( ISBLANK(F84), "" , IF( ISBLANK(J84), (TODAY()-F84)/365, (J84-F84)/365)) )</f>
        <v>0.306849315068493</v>
      </c>
      <c r="O84" s="116" t="n">
        <f aca="false">IF(ISBLANK(C84),"",IF( ISBLANK(F84), "" , IF( ISBLANK(J84), ($V$41-F84)/365, (J84-F84)/365)) )</f>
        <v>0.306849315068493</v>
      </c>
      <c r="P84" s="117" t="n">
        <f aca="true">IF(ISBLANK(C84),"",IF( ISBLANK(J84), "", (TODAY()-J84)/365))</f>
        <v>1.98630136986301</v>
      </c>
      <c r="Q84" s="118" t="n">
        <f aca="false">IF(ISBLANK(C84),"",IF( ISBLANK(J84), "", ($V$41-J84)/365))</f>
        <v>1.0027397260274</v>
      </c>
      <c r="R84" s="111"/>
      <c r="S84" s="119" t="s">
        <v>555</v>
      </c>
      <c r="T84" s="48" t="n">
        <v>1</v>
      </c>
      <c r="U84" s="40"/>
    </row>
    <row r="85" customFormat="false" ht="15" hidden="false" customHeight="false" outlineLevel="0" collapsed="false">
      <c r="A85" s="89" t="n">
        <v>84</v>
      </c>
      <c r="B85" s="101" t="s">
        <v>386</v>
      </c>
      <c r="C85" s="101" t="n">
        <v>1</v>
      </c>
      <c r="D85" s="120" t="n">
        <v>83</v>
      </c>
      <c r="E85" s="111" t="s">
        <v>455</v>
      </c>
      <c r="F85" s="112" t="n">
        <v>43308</v>
      </c>
      <c r="G85" s="112" t="str">
        <f aca="false">IF(ISBLANK(F85),"a","b")</f>
        <v>b</v>
      </c>
      <c r="H85" s="112" t="n">
        <f aca="false">IF(ISBLANK(C85),"",IF(G85="b",F85,IF(G85="a","")))</f>
        <v>43308</v>
      </c>
      <c r="I85" s="113" t="n">
        <f aca="false">IF(ISBLANK(C85),"",IF( ISBLANK(F85), , IF( ISBLANK(J85), 1,) ))</f>
        <v>1</v>
      </c>
      <c r="J85" s="111"/>
      <c r="K85" s="114" t="str">
        <f aca="false">IF(ISBLANK(J85),"a","b")</f>
        <v>a</v>
      </c>
      <c r="L85" s="112" t="str">
        <f aca="false">IF(ISBLANK(C85),"",IF(K85="b",J85,IF(K85="a","")))</f>
        <v/>
      </c>
      <c r="M85" s="113" t="n">
        <f aca="false">IF(ISBLANK(C85),"",IF( ISBLANK(J85), , 1))</f>
        <v>0</v>
      </c>
      <c r="N85" s="115" t="n">
        <f aca="true">IF(ISBLANK(C85),"",IF( ISBLANK(F85), "" , IF( ISBLANK(J85), (TODAY()-F85)/365, (J85-F85)/365)) )</f>
        <v>2.66575342465753</v>
      </c>
      <c r="O85" s="116" t="n">
        <f aca="false">IF(ISBLANK(C85),"",IF( ISBLANK(F85), "" , IF( ISBLANK(J85), ($V$41-F85)/365, (J85-F85)/365)) )</f>
        <v>1.68219178082192</v>
      </c>
      <c r="P85" s="117" t="str">
        <f aca="true">IF(ISBLANK(C85),"",IF( ISBLANK(J85), "", (TODAY()-J85)/365))</f>
        <v/>
      </c>
      <c r="Q85" s="118" t="str">
        <f aca="false">IF(ISBLANK(C85),"",IF( ISBLANK(J85), "", ($V$41-J85)/365))</f>
        <v/>
      </c>
      <c r="R85" s="111" t="s">
        <v>556</v>
      </c>
      <c r="S85" s="119" t="s">
        <v>557</v>
      </c>
      <c r="T85" s="48" t="n">
        <v>1</v>
      </c>
      <c r="U85" s="40"/>
    </row>
    <row r="86" customFormat="false" ht="15" hidden="false" customHeight="false" outlineLevel="0" collapsed="false">
      <c r="A86" s="89" t="n">
        <v>85</v>
      </c>
      <c r="B86" s="101" t="s">
        <v>386</v>
      </c>
      <c r="C86" s="101" t="n">
        <v>1</v>
      </c>
      <c r="D86" s="126" t="n">
        <v>84</v>
      </c>
      <c r="E86" s="124"/>
      <c r="F86" s="112" t="n">
        <v>43430</v>
      </c>
      <c r="G86" s="112" t="str">
        <f aca="false">IF(ISBLANK(F86),"a","b")</f>
        <v>b</v>
      </c>
      <c r="H86" s="112" t="n">
        <f aca="false">IF(ISBLANK(C86),"",IF(G86="b",F86,IF(G86="a","")))</f>
        <v>43430</v>
      </c>
      <c r="I86" s="113" t="n">
        <f aca="false">IF(ISBLANK(C86),"",IF( ISBLANK(F86), , IF( ISBLANK(J86), 1,) ))</f>
        <v>0</v>
      </c>
      <c r="J86" s="112" t="n">
        <v>43556</v>
      </c>
      <c r="K86" s="114" t="str">
        <f aca="false">IF(ISBLANK(J86),"a","b")</f>
        <v>b</v>
      </c>
      <c r="L86" s="112" t="n">
        <f aca="false">IF(ISBLANK(C86),"",IF(K86="b",J86,IF(K86="a","")))</f>
        <v>43556</v>
      </c>
      <c r="M86" s="113" t="n">
        <f aca="false">IF(ISBLANK(C86),"",IF( ISBLANK(J86), , 1))</f>
        <v>1</v>
      </c>
      <c r="N86" s="115" t="n">
        <f aca="true">IF(ISBLANK(C86),"",IF( ISBLANK(F86), "" , IF( ISBLANK(J86), (TODAY()-F86)/365, (J86-F86)/365)) )</f>
        <v>0.345205479452055</v>
      </c>
      <c r="O86" s="116" t="n">
        <f aca="false">IF(ISBLANK(C86),"",IF( ISBLANK(F86), "" , IF( ISBLANK(J86), ($V$41-F86)/365, (J86-F86)/365)) )</f>
        <v>0.345205479452055</v>
      </c>
      <c r="P86" s="117" t="n">
        <f aca="true">IF(ISBLANK(C86),"",IF( ISBLANK(J86), "", (TODAY()-J86)/365))</f>
        <v>1.98630136986301</v>
      </c>
      <c r="Q86" s="118" t="n">
        <f aca="false">IF(ISBLANK(C86),"",IF( ISBLANK(J86), "", ($V$41-J86)/365))</f>
        <v>1.0027397260274</v>
      </c>
      <c r="R86" s="111"/>
      <c r="S86" s="119" t="s">
        <v>558</v>
      </c>
      <c r="T86" s="39" t="n">
        <v>1</v>
      </c>
      <c r="U86" s="40"/>
    </row>
    <row r="87" customFormat="false" ht="15" hidden="false" customHeight="false" outlineLevel="0" collapsed="false">
      <c r="A87" s="89" t="n">
        <v>86</v>
      </c>
      <c r="B87" s="101" t="s">
        <v>386</v>
      </c>
      <c r="C87" s="101" t="n">
        <v>1</v>
      </c>
      <c r="D87" s="120" t="n">
        <v>85</v>
      </c>
      <c r="E87" s="111" t="s">
        <v>559</v>
      </c>
      <c r="F87" s="112" t="n">
        <v>43317</v>
      </c>
      <c r="G87" s="112" t="str">
        <f aca="false">IF(ISBLANK(F87),"a","b")</f>
        <v>b</v>
      </c>
      <c r="H87" s="112" t="n">
        <f aca="false">IF(ISBLANK(C87),"",IF(G87="b",F87,IF(G87="a","")))</f>
        <v>43317</v>
      </c>
      <c r="I87" s="113" t="n">
        <f aca="false">IF(ISBLANK(C87),"",IF( ISBLANK(F87), , IF( ISBLANK(J87), 1,) ))</f>
        <v>1</v>
      </c>
      <c r="J87" s="111"/>
      <c r="K87" s="114" t="str">
        <f aca="false">IF(ISBLANK(J87),"a","b")</f>
        <v>a</v>
      </c>
      <c r="L87" s="112" t="str">
        <f aca="false">IF(ISBLANK(C87),"",IF(K87="b",J87,IF(K87="a","")))</f>
        <v/>
      </c>
      <c r="M87" s="113" t="n">
        <f aca="false">IF(ISBLANK(C87),"",IF( ISBLANK(J87), , 1))</f>
        <v>0</v>
      </c>
      <c r="N87" s="115" t="n">
        <f aca="true">IF(ISBLANK(C87),"",IF( ISBLANK(F87), "" , IF( ISBLANK(J87), (TODAY()-F87)/365, (J87-F87)/365)) )</f>
        <v>2.64109589041096</v>
      </c>
      <c r="O87" s="116" t="n">
        <f aca="false">IF(ISBLANK(C87),"",IF( ISBLANK(F87), "" , IF( ISBLANK(J87), ($V$41-F87)/365, (J87-F87)/365)) )</f>
        <v>1.65753424657534</v>
      </c>
      <c r="P87" s="117" t="str">
        <f aca="true">IF(ISBLANK(C87),"",IF( ISBLANK(J87), "", (TODAY()-J87)/365))</f>
        <v/>
      </c>
      <c r="Q87" s="118" t="str">
        <f aca="false">IF(ISBLANK(C87),"",IF( ISBLANK(J87), "", ($V$41-J87)/365))</f>
        <v/>
      </c>
      <c r="R87" s="111"/>
      <c r="S87" s="119" t="s">
        <v>560</v>
      </c>
      <c r="T87" s="39" t="n">
        <v>1</v>
      </c>
      <c r="U87" s="40"/>
    </row>
    <row r="88" customFormat="false" ht="15" hidden="false" customHeight="false" outlineLevel="0" collapsed="false">
      <c r="A88" s="89" t="n">
        <v>87</v>
      </c>
      <c r="B88" s="101" t="s">
        <v>386</v>
      </c>
      <c r="C88" s="101" t="n">
        <v>1</v>
      </c>
      <c r="D88" s="122" t="n">
        <v>86</v>
      </c>
      <c r="E88" s="111"/>
      <c r="F88" s="111"/>
      <c r="G88" s="112" t="str">
        <f aca="false">IF(ISBLANK(F88),"a","b")</f>
        <v>a</v>
      </c>
      <c r="H88" s="112" t="str">
        <f aca="false">IF(ISBLANK(C88),"",IF(G88="b",F88,IF(G88="a","")))</f>
        <v/>
      </c>
      <c r="I88" s="113" t="n">
        <f aca="false">IF(ISBLANK(C88),"",IF( ISBLANK(F88), , IF( ISBLANK(J88), 1,) ))</f>
        <v>0</v>
      </c>
      <c r="J88" s="111"/>
      <c r="K88" s="114" t="str">
        <f aca="false">IF(ISBLANK(J88),"a","b")</f>
        <v>a</v>
      </c>
      <c r="L88" s="112" t="str">
        <f aca="false">IF(ISBLANK(C88),"",IF(K88="b",J88,IF(K88="a","")))</f>
        <v/>
      </c>
      <c r="M88" s="113" t="n">
        <f aca="false">IF(ISBLANK(C88),"",IF( ISBLANK(J88), , 1))</f>
        <v>0</v>
      </c>
      <c r="N88" s="115" t="str">
        <f aca="true">IF(ISBLANK(C88),"",IF( ISBLANK(F88), "" , IF( ISBLANK(J88), (TODAY()-F88)/365, (J88-F88)/365)) )</f>
        <v/>
      </c>
      <c r="O88" s="116" t="str">
        <f aca="false">IF(ISBLANK(C88),"",IF( ISBLANK(F88), "" , IF( ISBLANK(J88), ($V$41-F88)/365, (J88-F88)/365)) )</f>
        <v/>
      </c>
      <c r="P88" s="117" t="str">
        <f aca="true">IF(ISBLANK(C88),"",IF( ISBLANK(J88), "", (TODAY()-J88)/365))</f>
        <v/>
      </c>
      <c r="Q88" s="118" t="str">
        <f aca="false">IF(ISBLANK(C88),"",IF( ISBLANK(J88), "", ($V$41-J88)/365))</f>
        <v/>
      </c>
      <c r="R88" s="111" t="s">
        <v>561</v>
      </c>
      <c r="S88" s="119" t="s">
        <v>562</v>
      </c>
      <c r="T88" s="39" t="n">
        <v>1</v>
      </c>
      <c r="U88" s="40"/>
    </row>
    <row r="89" customFormat="false" ht="15" hidden="false" customHeight="false" outlineLevel="0" collapsed="false">
      <c r="A89" s="89" t="n">
        <v>88</v>
      </c>
      <c r="B89" s="101" t="s">
        <v>386</v>
      </c>
      <c r="C89" s="101" t="n">
        <v>1</v>
      </c>
      <c r="D89" s="126" t="n">
        <v>87</v>
      </c>
      <c r="E89" s="124"/>
      <c r="F89" s="112" t="n">
        <v>43417</v>
      </c>
      <c r="G89" s="112" t="str">
        <f aca="false">IF(ISBLANK(F89),"a","b")</f>
        <v>b</v>
      </c>
      <c r="H89" s="112" t="n">
        <f aca="false">IF(ISBLANK(C89),"",IF(G89="b",F89,IF(G89="a","")))</f>
        <v>43417</v>
      </c>
      <c r="I89" s="113" t="n">
        <f aca="false">IF(ISBLANK(C89),"",IF( ISBLANK(F89), , IF( ISBLANK(J89), 1,) ))</f>
        <v>0</v>
      </c>
      <c r="J89" s="112" t="n">
        <v>43556</v>
      </c>
      <c r="K89" s="114" t="str">
        <f aca="false">IF(ISBLANK(J89),"a","b")</f>
        <v>b</v>
      </c>
      <c r="L89" s="112" t="n">
        <f aca="false">IF(ISBLANK(C89),"",IF(K89="b",J89,IF(K89="a","")))</f>
        <v>43556</v>
      </c>
      <c r="M89" s="113" t="n">
        <f aca="false">IF(ISBLANK(C89),"",IF( ISBLANK(J89), , 1))</f>
        <v>1</v>
      </c>
      <c r="N89" s="115" t="n">
        <f aca="true">IF(ISBLANK(C89),"",IF( ISBLANK(F89), "" , IF( ISBLANK(J89), (TODAY()-F89)/365, (J89-F89)/365)) )</f>
        <v>0.380821917808219</v>
      </c>
      <c r="O89" s="116" t="n">
        <f aca="false">IF(ISBLANK(C89),"",IF( ISBLANK(F89), "" , IF( ISBLANK(J89), ($V$41-F89)/365, (J89-F89)/365)) )</f>
        <v>0.380821917808219</v>
      </c>
      <c r="P89" s="117" t="n">
        <f aca="true">IF(ISBLANK(C89),"",IF( ISBLANK(J89), "", (TODAY()-J89)/365))</f>
        <v>1.98630136986301</v>
      </c>
      <c r="Q89" s="118" t="n">
        <f aca="false">IF(ISBLANK(C89),"",IF( ISBLANK(J89), "", ($V$41-J89)/365))</f>
        <v>1.0027397260274</v>
      </c>
      <c r="R89" s="111" t="s">
        <v>563</v>
      </c>
      <c r="S89" s="119" t="s">
        <v>564</v>
      </c>
      <c r="T89" s="39" t="n">
        <v>1</v>
      </c>
      <c r="U89" s="40"/>
    </row>
    <row r="90" customFormat="false" ht="15" hidden="false" customHeight="false" outlineLevel="0" collapsed="false">
      <c r="A90" s="89" t="n">
        <v>89</v>
      </c>
      <c r="B90" s="101" t="s">
        <v>386</v>
      </c>
      <c r="C90" s="101" t="n">
        <v>1</v>
      </c>
      <c r="D90" s="120" t="n">
        <v>88</v>
      </c>
      <c r="E90" s="111" t="s">
        <v>397</v>
      </c>
      <c r="F90" s="112" t="n">
        <v>43264</v>
      </c>
      <c r="G90" s="112" t="str">
        <f aca="false">IF(ISBLANK(F90),"a","b")</f>
        <v>b</v>
      </c>
      <c r="H90" s="112" t="n">
        <f aca="false">IF(ISBLANK(C90),"",IF(G90="b",F90,IF(G90="a","")))</f>
        <v>43264</v>
      </c>
      <c r="I90" s="113" t="n">
        <f aca="false">IF(ISBLANK(C90),"",IF( ISBLANK(F90), , IF( ISBLANK(J90), 1,) ))</f>
        <v>1</v>
      </c>
      <c r="J90" s="111"/>
      <c r="K90" s="114" t="str">
        <f aca="false">IF(ISBLANK(J90),"a","b")</f>
        <v>a</v>
      </c>
      <c r="L90" s="112" t="str">
        <f aca="false">IF(ISBLANK(C90),"",IF(K90="b",J90,IF(K90="a","")))</f>
        <v/>
      </c>
      <c r="M90" s="113" t="n">
        <f aca="false">IF(ISBLANK(C90),"",IF( ISBLANK(J90), , 1))</f>
        <v>0</v>
      </c>
      <c r="N90" s="115" t="n">
        <f aca="true">IF(ISBLANK(C90),"",IF( ISBLANK(F90), "" , IF( ISBLANK(J90), (TODAY()-F90)/365, (J90-F90)/365)) )</f>
        <v>2.78630136986301</v>
      </c>
      <c r="O90" s="116" t="n">
        <f aca="false">IF(ISBLANK(C90),"",IF( ISBLANK(F90), "" , IF( ISBLANK(J90), ($V$41-F90)/365, (J90-F90)/365)) )</f>
        <v>1.8027397260274</v>
      </c>
      <c r="P90" s="117" t="str">
        <f aca="true">IF(ISBLANK(C90),"",IF( ISBLANK(J90), "", (TODAY()-J90)/365))</f>
        <v/>
      </c>
      <c r="Q90" s="118" t="str">
        <f aca="false">IF(ISBLANK(C90),"",IF( ISBLANK(J90), "", ($V$41-J90)/365))</f>
        <v/>
      </c>
      <c r="R90" s="111"/>
      <c r="S90" s="119" t="s">
        <v>565</v>
      </c>
      <c r="T90" s="39" t="n">
        <v>1</v>
      </c>
      <c r="U90" s="40"/>
    </row>
    <row r="91" customFormat="false" ht="15" hidden="false" customHeight="false" outlineLevel="0" collapsed="false">
      <c r="A91" s="89" t="n">
        <v>90</v>
      </c>
      <c r="B91" s="101" t="s">
        <v>386</v>
      </c>
      <c r="C91" s="101" t="n">
        <v>1</v>
      </c>
      <c r="D91" s="120" t="n">
        <v>89</v>
      </c>
      <c r="E91" s="111" t="s">
        <v>427</v>
      </c>
      <c r="F91" s="112" t="n">
        <v>43466</v>
      </c>
      <c r="G91" s="112" t="str">
        <f aca="false">IF(ISBLANK(F91),"a","b")</f>
        <v>b</v>
      </c>
      <c r="H91" s="112" t="n">
        <f aca="false">IF(ISBLANK(C91),"",IF(G91="b",F91,IF(G91="a","")))</f>
        <v>43466</v>
      </c>
      <c r="I91" s="113" t="n">
        <f aca="false">IF(ISBLANK(C91),"",IF( ISBLANK(F91), , IF( ISBLANK(J91), 1,) ))</f>
        <v>1</v>
      </c>
      <c r="J91" s="111"/>
      <c r="K91" s="114" t="str">
        <f aca="false">IF(ISBLANK(J91),"a","b")</f>
        <v>a</v>
      </c>
      <c r="L91" s="112" t="str">
        <f aca="false">IF(ISBLANK(C91),"",IF(K91="b",J91,IF(K91="a","")))</f>
        <v/>
      </c>
      <c r="M91" s="113" t="n">
        <f aca="false">IF(ISBLANK(C91),"",IF( ISBLANK(J91), , 1))</f>
        <v>0</v>
      </c>
      <c r="N91" s="115" t="n">
        <f aca="true">IF(ISBLANK(C91),"",IF( ISBLANK(F91), "" , IF( ISBLANK(J91), (TODAY()-F91)/365, (J91-F91)/365)) )</f>
        <v>2.23287671232877</v>
      </c>
      <c r="O91" s="116" t="n">
        <f aca="false">IF(ISBLANK(C91),"",IF( ISBLANK(F91), "" , IF( ISBLANK(J91), ($V$41-F91)/365, (J91-F91)/365)) )</f>
        <v>1.24931506849315</v>
      </c>
      <c r="P91" s="117" t="str">
        <f aca="true">IF(ISBLANK(C91),"",IF( ISBLANK(J91), "", (TODAY()-J91)/365))</f>
        <v/>
      </c>
      <c r="Q91" s="118" t="str">
        <f aca="false">IF(ISBLANK(C91),"",IF( ISBLANK(J91), "", ($V$41-J91)/365))</f>
        <v/>
      </c>
      <c r="R91" s="111"/>
      <c r="S91" s="119" t="s">
        <v>566</v>
      </c>
      <c r="T91" s="39" t="n">
        <v>1</v>
      </c>
      <c r="U91" s="40"/>
    </row>
    <row r="92" customFormat="false" ht="15" hidden="false" customHeight="false" outlineLevel="0" collapsed="false">
      <c r="A92" s="89" t="n">
        <v>91</v>
      </c>
      <c r="B92" s="101" t="s">
        <v>386</v>
      </c>
      <c r="C92" s="101" t="n">
        <v>1</v>
      </c>
      <c r="D92" s="120" t="n">
        <v>90</v>
      </c>
      <c r="E92" s="111" t="s">
        <v>567</v>
      </c>
      <c r="F92" s="112" t="n">
        <v>43358</v>
      </c>
      <c r="G92" s="112" t="str">
        <f aca="false">IF(ISBLANK(F92),"a","b")</f>
        <v>b</v>
      </c>
      <c r="H92" s="112" t="n">
        <f aca="false">IF(ISBLANK(C92),"",IF(G92="b",F92,IF(G92="a","")))</f>
        <v>43358</v>
      </c>
      <c r="I92" s="113" t="n">
        <f aca="false">IF(ISBLANK(C92),"",IF( ISBLANK(F92), , IF( ISBLANK(J92), 1,) ))</f>
        <v>1</v>
      </c>
      <c r="J92" s="111"/>
      <c r="K92" s="114" t="str">
        <f aca="false">IF(ISBLANK(J92),"a","b")</f>
        <v>a</v>
      </c>
      <c r="L92" s="112" t="str">
        <f aca="false">IF(ISBLANK(C92),"",IF(K92="b",J92,IF(K92="a","")))</f>
        <v/>
      </c>
      <c r="M92" s="113" t="n">
        <f aca="false">IF(ISBLANK(C92),"",IF( ISBLANK(J92), , 1))</f>
        <v>0</v>
      </c>
      <c r="N92" s="115" t="n">
        <f aca="true">IF(ISBLANK(C92),"",IF( ISBLANK(F92), "" , IF( ISBLANK(J92), (TODAY()-F92)/365, (J92-F92)/365)) )</f>
        <v>2.52876712328767</v>
      </c>
      <c r="O92" s="116" t="n">
        <f aca="false">IF(ISBLANK(C92),"",IF( ISBLANK(F92), "" , IF( ISBLANK(J92), ($V$41-F92)/365, (J92-F92)/365)) )</f>
        <v>1.54520547945205</v>
      </c>
      <c r="P92" s="117" t="str">
        <f aca="true">IF(ISBLANK(C92),"",IF( ISBLANK(J92), "", (TODAY()-J92)/365))</f>
        <v/>
      </c>
      <c r="Q92" s="118" t="str">
        <f aca="false">IF(ISBLANK(C92),"",IF( ISBLANK(J92), "", ($V$41-J92)/365))</f>
        <v/>
      </c>
      <c r="R92" s="111"/>
      <c r="S92" s="119" t="s">
        <v>568</v>
      </c>
      <c r="T92" s="39" t="n">
        <v>1</v>
      </c>
      <c r="U92" s="40"/>
    </row>
    <row r="93" customFormat="false" ht="15" hidden="false" customHeight="false" outlineLevel="0" collapsed="false">
      <c r="A93" s="89" t="n">
        <v>92</v>
      </c>
      <c r="B93" s="101" t="s">
        <v>386</v>
      </c>
      <c r="C93" s="101" t="n">
        <v>1</v>
      </c>
      <c r="D93" s="122" t="n">
        <v>91</v>
      </c>
      <c r="E93" s="111"/>
      <c r="F93" s="111"/>
      <c r="G93" s="112" t="str">
        <f aca="false">IF(ISBLANK(F93),"a","b")</f>
        <v>a</v>
      </c>
      <c r="H93" s="112" t="str">
        <f aca="false">IF(ISBLANK(C93),"",IF(G93="b",F93,IF(G93="a","")))</f>
        <v/>
      </c>
      <c r="I93" s="113" t="n">
        <f aca="false">IF(ISBLANK(C93),"",IF( ISBLANK(F93), , IF( ISBLANK(J93), 1,) ))</f>
        <v>0</v>
      </c>
      <c r="J93" s="111"/>
      <c r="K93" s="114" t="str">
        <f aca="false">IF(ISBLANK(J93),"a","b")</f>
        <v>a</v>
      </c>
      <c r="L93" s="112" t="str">
        <f aca="false">IF(ISBLANK(C93),"",IF(K93="b",J93,IF(K93="a","")))</f>
        <v/>
      </c>
      <c r="M93" s="113" t="n">
        <f aca="false">IF(ISBLANK(C93),"",IF( ISBLANK(J93), , 1))</f>
        <v>0</v>
      </c>
      <c r="N93" s="115" t="str">
        <f aca="true">IF(ISBLANK(C93),"",IF( ISBLANK(F93), "" , IF( ISBLANK(J93), (TODAY()-F93)/365, (J93-F93)/365)) )</f>
        <v/>
      </c>
      <c r="O93" s="116" t="str">
        <f aca="false">IF(ISBLANK(C93),"",IF( ISBLANK(F93), "" , IF( ISBLANK(J93), ($V$41-F93)/365, (J93-F93)/365)) )</f>
        <v/>
      </c>
      <c r="P93" s="117" t="str">
        <f aca="true">IF(ISBLANK(C93),"",IF( ISBLANK(J93), "", (TODAY()-J93)/365))</f>
        <v/>
      </c>
      <c r="Q93" s="118" t="str">
        <f aca="false">IF(ISBLANK(C93),"",IF( ISBLANK(J93), "", ($V$41-J93)/365))</f>
        <v/>
      </c>
      <c r="R93" s="111"/>
      <c r="S93" s="119" t="s">
        <v>569</v>
      </c>
      <c r="T93" s="39" t="n">
        <v>1</v>
      </c>
      <c r="U93" s="40"/>
    </row>
    <row r="94" customFormat="false" ht="15" hidden="false" customHeight="false" outlineLevel="0" collapsed="false">
      <c r="A94" s="89" t="n">
        <v>93</v>
      </c>
      <c r="B94" s="101" t="s">
        <v>386</v>
      </c>
      <c r="C94" s="101" t="n">
        <v>1</v>
      </c>
      <c r="D94" s="120" t="n">
        <v>92</v>
      </c>
      <c r="E94" s="111" t="s">
        <v>544</v>
      </c>
      <c r="F94" s="112" t="n">
        <v>43286</v>
      </c>
      <c r="G94" s="112" t="str">
        <f aca="false">IF(ISBLANK(F94),"a","b")</f>
        <v>b</v>
      </c>
      <c r="H94" s="112" t="n">
        <f aca="false">IF(ISBLANK(C94),"",IF(G94="b",F94,IF(G94="a","")))</f>
        <v>43286</v>
      </c>
      <c r="I94" s="113" t="n">
        <f aca="false">IF(ISBLANK(C94),"",IF( ISBLANK(F94), , IF( ISBLANK(J94), 1,) ))</f>
        <v>1</v>
      </c>
      <c r="J94" s="111"/>
      <c r="K94" s="114" t="str">
        <f aca="false">IF(ISBLANK(J94),"a","b")</f>
        <v>a</v>
      </c>
      <c r="L94" s="112" t="str">
        <f aca="false">IF(ISBLANK(C94),"",IF(K94="b",J94,IF(K94="a","")))</f>
        <v/>
      </c>
      <c r="M94" s="113" t="n">
        <f aca="false">IF(ISBLANK(C94),"",IF( ISBLANK(J94), , 1))</f>
        <v>0</v>
      </c>
      <c r="N94" s="115" t="n">
        <f aca="true">IF(ISBLANK(C94),"",IF( ISBLANK(F94), "" , IF( ISBLANK(J94), (TODAY()-F94)/365, (J94-F94)/365)) )</f>
        <v>2.72602739726027</v>
      </c>
      <c r="O94" s="116" t="n">
        <f aca="false">IF(ISBLANK(C94),"",IF( ISBLANK(F94), "" , IF( ISBLANK(J94), ($V$41-F94)/365, (J94-F94)/365)) )</f>
        <v>1.74246575342466</v>
      </c>
      <c r="P94" s="117" t="str">
        <f aca="true">IF(ISBLANK(C94),"",IF( ISBLANK(J94), "", (TODAY()-J94)/365))</f>
        <v/>
      </c>
      <c r="Q94" s="118" t="str">
        <f aca="false">IF(ISBLANK(C94),"",IF( ISBLANK(J94), "", ($V$41-J94)/365))</f>
        <v/>
      </c>
      <c r="R94" s="111"/>
      <c r="S94" s="119" t="s">
        <v>570</v>
      </c>
      <c r="T94" s="39" t="n">
        <v>1</v>
      </c>
      <c r="U94" s="40"/>
    </row>
    <row r="95" customFormat="false" ht="15" hidden="false" customHeight="false" outlineLevel="0" collapsed="false">
      <c r="A95" s="89" t="n">
        <v>94</v>
      </c>
      <c r="B95" s="101" t="s">
        <v>386</v>
      </c>
      <c r="C95" s="101" t="n">
        <v>1</v>
      </c>
      <c r="D95" s="120" t="n">
        <v>93</v>
      </c>
      <c r="E95" s="111" t="s">
        <v>392</v>
      </c>
      <c r="F95" s="112" t="n">
        <v>43117</v>
      </c>
      <c r="G95" s="112" t="str">
        <f aca="false">IF(ISBLANK(F95),"a","b")</f>
        <v>b</v>
      </c>
      <c r="H95" s="112" t="n">
        <f aca="false">IF(ISBLANK(C95),"",IF(G95="b",F95,IF(G95="a","")))</f>
        <v>43117</v>
      </c>
      <c r="I95" s="113" t="n">
        <f aca="false">IF(ISBLANK(C95),"",IF( ISBLANK(F95), , IF( ISBLANK(J95), 1,) ))</f>
        <v>1</v>
      </c>
      <c r="J95" s="111"/>
      <c r="K95" s="114" t="str">
        <f aca="false">IF(ISBLANK(J95),"a","b")</f>
        <v>a</v>
      </c>
      <c r="L95" s="112" t="str">
        <f aca="false">IF(ISBLANK(C95),"",IF(K95="b",J95,IF(K95="a","")))</f>
        <v/>
      </c>
      <c r="M95" s="113" t="n">
        <f aca="false">IF(ISBLANK(C95),"",IF( ISBLANK(J95), , 1))</f>
        <v>0</v>
      </c>
      <c r="N95" s="115" t="n">
        <f aca="true">IF(ISBLANK(C95),"",IF( ISBLANK(F95), "" , IF( ISBLANK(J95), (TODAY()-F95)/365, (J95-F95)/365)) )</f>
        <v>3.18904109589041</v>
      </c>
      <c r="O95" s="116" t="n">
        <f aca="false">IF(ISBLANK(C95),"",IF( ISBLANK(F95), "" , IF( ISBLANK(J95), ($V$41-F95)/365, (J95-F95)/365)) )</f>
        <v>2.20547945205479</v>
      </c>
      <c r="P95" s="117" t="str">
        <f aca="true">IF(ISBLANK(C95),"",IF( ISBLANK(J95), "", (TODAY()-J95)/365))</f>
        <v/>
      </c>
      <c r="Q95" s="118" t="str">
        <f aca="false">IF(ISBLANK(C95),"",IF( ISBLANK(J95), "", ($V$41-J95)/365))</f>
        <v/>
      </c>
      <c r="R95" s="111" t="s">
        <v>571</v>
      </c>
      <c r="S95" s="119" t="s">
        <v>572</v>
      </c>
      <c r="T95" s="39" t="n">
        <v>1</v>
      </c>
      <c r="U95" s="40"/>
    </row>
    <row r="96" customFormat="false" ht="15" hidden="false" customHeight="false" outlineLevel="0" collapsed="false">
      <c r="A96" s="89" t="n">
        <v>95</v>
      </c>
      <c r="B96" s="101" t="s">
        <v>386</v>
      </c>
      <c r="C96" s="101" t="n">
        <v>1</v>
      </c>
      <c r="D96" s="122" t="n">
        <v>94</v>
      </c>
      <c r="E96" s="111"/>
      <c r="F96" s="111"/>
      <c r="G96" s="112" t="str">
        <f aca="false">IF(ISBLANK(F96),"a","b")</f>
        <v>a</v>
      </c>
      <c r="H96" s="112" t="str">
        <f aca="false">IF(ISBLANK(C96),"",IF(G96="b",F96,IF(G96="a","")))</f>
        <v/>
      </c>
      <c r="I96" s="113" t="n">
        <f aca="false">IF(ISBLANK(C96),"",IF( ISBLANK(F96), , IF( ISBLANK(J96), 1,) ))</f>
        <v>0</v>
      </c>
      <c r="J96" s="111"/>
      <c r="K96" s="114" t="str">
        <f aca="false">IF(ISBLANK(J96),"a","b")</f>
        <v>a</v>
      </c>
      <c r="L96" s="112" t="str">
        <f aca="false">IF(ISBLANK(C96),"",IF(K96="b",J96,IF(K96="a","")))</f>
        <v/>
      </c>
      <c r="M96" s="113" t="n">
        <f aca="false">IF(ISBLANK(C96),"",IF( ISBLANK(J96), , 1))</f>
        <v>0</v>
      </c>
      <c r="N96" s="115" t="str">
        <f aca="true">IF(ISBLANK(C96),"",IF( ISBLANK(F96), "" , IF( ISBLANK(J96), (TODAY()-F96)/365, (J96-F96)/365)) )</f>
        <v/>
      </c>
      <c r="O96" s="116" t="str">
        <f aca="false">IF(ISBLANK(C96),"",IF( ISBLANK(F96), "" , IF( ISBLANK(J96), ($V$41-F96)/365, (J96-F96)/365)) )</f>
        <v/>
      </c>
      <c r="P96" s="117" t="str">
        <f aca="true">IF(ISBLANK(C96),"",IF( ISBLANK(J96), "", (TODAY()-J96)/365))</f>
        <v/>
      </c>
      <c r="Q96" s="118" t="str">
        <f aca="false">IF(ISBLANK(C96),"",IF( ISBLANK(J96), "", ($V$41-J96)/365))</f>
        <v/>
      </c>
      <c r="R96" s="111"/>
      <c r="S96" s="119" t="s">
        <v>573</v>
      </c>
      <c r="T96" s="39" t="n">
        <v>1</v>
      </c>
      <c r="U96" s="40"/>
    </row>
    <row r="97" customFormat="false" ht="15" hidden="false" customHeight="false" outlineLevel="0" collapsed="false">
      <c r="A97" s="89" t="n">
        <v>96</v>
      </c>
      <c r="B97" s="101" t="s">
        <v>386</v>
      </c>
      <c r="C97" s="101" t="n">
        <v>1</v>
      </c>
      <c r="D97" s="126" t="n">
        <v>95</v>
      </c>
      <c r="E97" s="124"/>
      <c r="F97" s="112" t="n">
        <v>43308</v>
      </c>
      <c r="G97" s="112" t="str">
        <f aca="false">IF(ISBLANK(F97),"a","b")</f>
        <v>b</v>
      </c>
      <c r="H97" s="112" t="n">
        <f aca="false">IF(ISBLANK(C97),"",IF(G97="b",F97,IF(G97="a","")))</f>
        <v>43308</v>
      </c>
      <c r="I97" s="113" t="n">
        <f aca="false">IF(ISBLANK(C97),"",IF( ISBLANK(F97), , IF( ISBLANK(J97), 1,) ))</f>
        <v>0</v>
      </c>
      <c r="J97" s="112" t="n">
        <v>43497</v>
      </c>
      <c r="K97" s="114" t="str">
        <f aca="false">IF(ISBLANK(J97),"a","b")</f>
        <v>b</v>
      </c>
      <c r="L97" s="112" t="n">
        <f aca="false">IF(ISBLANK(C97),"",IF(K97="b",J97,IF(K97="a","")))</f>
        <v>43497</v>
      </c>
      <c r="M97" s="113" t="n">
        <f aca="false">IF(ISBLANK(C97),"",IF( ISBLANK(J97), , 1))</f>
        <v>1</v>
      </c>
      <c r="N97" s="115" t="n">
        <f aca="true">IF(ISBLANK(C97),"",IF( ISBLANK(F97), "" , IF( ISBLANK(J97), (TODAY()-F97)/365, (J97-F97)/365)) )</f>
        <v>0.517808219178082</v>
      </c>
      <c r="O97" s="116" t="n">
        <f aca="false">IF(ISBLANK(C97),"",IF( ISBLANK(F97), "" , IF( ISBLANK(J97), ($V$41-F97)/365, (J97-F97)/365)) )</f>
        <v>0.517808219178082</v>
      </c>
      <c r="P97" s="117" t="n">
        <f aca="true">IF(ISBLANK(C97),"",IF( ISBLANK(J97), "", (TODAY()-J97)/365))</f>
        <v>2.14794520547945</v>
      </c>
      <c r="Q97" s="118" t="n">
        <f aca="false">IF(ISBLANK(C97),"",IF( ISBLANK(J97), "", ($V$41-J97)/365))</f>
        <v>1.16438356164384</v>
      </c>
      <c r="R97" s="111"/>
      <c r="S97" s="119" t="s">
        <v>574</v>
      </c>
      <c r="T97" s="39" t="n">
        <v>1</v>
      </c>
      <c r="U97" s="40"/>
    </row>
    <row r="98" customFormat="false" ht="15" hidden="false" customHeight="false" outlineLevel="0" collapsed="false">
      <c r="A98" s="89" t="n">
        <v>97</v>
      </c>
      <c r="B98" s="101" t="s">
        <v>386</v>
      </c>
      <c r="C98" s="101" t="n">
        <v>1</v>
      </c>
      <c r="D98" s="120" t="n">
        <v>96</v>
      </c>
      <c r="E98" s="111" t="s">
        <v>427</v>
      </c>
      <c r="F98" s="112" t="n">
        <v>43606</v>
      </c>
      <c r="G98" s="112" t="str">
        <f aca="false">IF(ISBLANK(F98),"a","b")</f>
        <v>b</v>
      </c>
      <c r="H98" s="112" t="n">
        <f aca="false">IF(ISBLANK(C98),"",IF(G98="b",F98,IF(G98="a","")))</f>
        <v>43606</v>
      </c>
      <c r="I98" s="113" t="n">
        <f aca="false">IF(ISBLANK(C98),"",IF( ISBLANK(F98), , IF( ISBLANK(J98), 1,) ))</f>
        <v>1</v>
      </c>
      <c r="J98" s="111"/>
      <c r="K98" s="114" t="str">
        <f aca="false">IF(ISBLANK(J98),"a","b")</f>
        <v>a</v>
      </c>
      <c r="L98" s="112" t="str">
        <f aca="false">IF(ISBLANK(C98),"",IF(K98="b",J98,IF(K98="a","")))</f>
        <v/>
      </c>
      <c r="M98" s="113" t="n">
        <f aca="false">IF(ISBLANK(C98),"",IF( ISBLANK(J98), , 1))</f>
        <v>0</v>
      </c>
      <c r="N98" s="115" t="n">
        <f aca="true">IF(ISBLANK(C98),"",IF( ISBLANK(F98), "" , IF( ISBLANK(J98), (TODAY()-F98)/365, (J98-F98)/365)) )</f>
        <v>1.84931506849315</v>
      </c>
      <c r="O98" s="116" t="n">
        <f aca="false">IF(ISBLANK(C98),"",IF( ISBLANK(F98), "" , IF( ISBLANK(J98), ($V$41-F98)/365, (J98-F98)/365)) )</f>
        <v>0.865753424657534</v>
      </c>
      <c r="P98" s="117" t="str">
        <f aca="true">IF(ISBLANK(C98),"",IF( ISBLANK(J98), "", (TODAY()-J98)/365))</f>
        <v/>
      </c>
      <c r="Q98" s="118" t="str">
        <f aca="false">IF(ISBLANK(C98),"",IF( ISBLANK(J98), "", ($V$41-J98)/365))</f>
        <v/>
      </c>
      <c r="R98" s="111" t="s">
        <v>575</v>
      </c>
      <c r="S98" s="119" t="s">
        <v>576</v>
      </c>
      <c r="T98" s="39" t="n">
        <v>1</v>
      </c>
      <c r="U98" s="40"/>
    </row>
    <row r="99" customFormat="false" ht="15" hidden="false" customHeight="false" outlineLevel="0" collapsed="false">
      <c r="A99" s="89" t="n">
        <v>98</v>
      </c>
      <c r="B99" s="101" t="s">
        <v>386</v>
      </c>
      <c r="C99" s="101" t="n">
        <v>1</v>
      </c>
      <c r="D99" s="126" t="n">
        <v>97</v>
      </c>
      <c r="E99" s="124"/>
      <c r="F99" s="112" t="n">
        <v>43449</v>
      </c>
      <c r="G99" s="112" t="str">
        <f aca="false">IF(ISBLANK(F99),"a","b")</f>
        <v>b</v>
      </c>
      <c r="H99" s="112" t="n">
        <f aca="false">IF(ISBLANK(C99),"",IF(G99="b",F99,IF(G99="a","")))</f>
        <v>43449</v>
      </c>
      <c r="I99" s="113" t="n">
        <f aca="false">IF(ISBLANK(C99),"",IF( ISBLANK(F99), , IF( ISBLANK(J99), 1,) ))</f>
        <v>0</v>
      </c>
      <c r="J99" s="112" t="n">
        <v>43516</v>
      </c>
      <c r="K99" s="114" t="str">
        <f aca="false">IF(ISBLANK(J99),"a","b")</f>
        <v>b</v>
      </c>
      <c r="L99" s="112" t="n">
        <f aca="false">IF(ISBLANK(C99),"",IF(K99="b",J99,IF(K99="a","")))</f>
        <v>43516</v>
      </c>
      <c r="M99" s="113" t="n">
        <f aca="false">IF(ISBLANK(C99),"",IF( ISBLANK(J99), , 1))</f>
        <v>1</v>
      </c>
      <c r="N99" s="115" t="n">
        <f aca="true">IF(ISBLANK(C99),"",IF( ISBLANK(F99), "" , IF( ISBLANK(J99), (TODAY()-F99)/365, (J99-F99)/365)) )</f>
        <v>0.183561643835616</v>
      </c>
      <c r="O99" s="116" t="n">
        <f aca="false">IF(ISBLANK(C99),"",IF( ISBLANK(F99), "" , IF( ISBLANK(J99), ($V$41-F99)/365, (J99-F99)/365)) )</f>
        <v>0.183561643835616</v>
      </c>
      <c r="P99" s="117" t="n">
        <f aca="true">IF(ISBLANK(C99),"",IF( ISBLANK(J99), "", (TODAY()-J99)/365))</f>
        <v>2.0958904109589</v>
      </c>
      <c r="Q99" s="118" t="n">
        <f aca="false">IF(ISBLANK(C99),"",IF( ISBLANK(J99), "", ($V$41-J99)/365))</f>
        <v>1.11232876712329</v>
      </c>
      <c r="R99" s="111" t="s">
        <v>577</v>
      </c>
      <c r="S99" s="119" t="s">
        <v>578</v>
      </c>
      <c r="T99" s="39" t="n">
        <v>1</v>
      </c>
      <c r="U99" s="40"/>
    </row>
    <row r="100" customFormat="false" ht="15" hidden="false" customHeight="false" outlineLevel="0" collapsed="false">
      <c r="A100" s="89" t="n">
        <v>99</v>
      </c>
      <c r="B100" s="101" t="s">
        <v>386</v>
      </c>
      <c r="C100" s="101" t="n">
        <v>1</v>
      </c>
      <c r="D100" s="126" t="n">
        <v>98</v>
      </c>
      <c r="E100" s="124"/>
      <c r="F100" s="112" t="n">
        <v>43267</v>
      </c>
      <c r="G100" s="112" t="str">
        <f aca="false">IF(ISBLANK(F100),"a","b")</f>
        <v>b</v>
      </c>
      <c r="H100" s="112" t="n">
        <f aca="false">IF(ISBLANK(C100),"",IF(G100="b",F100,IF(G100="a","")))</f>
        <v>43267</v>
      </c>
      <c r="I100" s="113" t="n">
        <f aca="false">IF(ISBLANK(C100),"",IF( ISBLANK(F100), , IF( ISBLANK(J100), 1,) ))</f>
        <v>0</v>
      </c>
      <c r="J100" s="112" t="n">
        <v>43556</v>
      </c>
      <c r="K100" s="114" t="str">
        <f aca="false">IF(ISBLANK(J100),"a","b")</f>
        <v>b</v>
      </c>
      <c r="L100" s="112" t="n">
        <f aca="false">IF(ISBLANK(C100),"",IF(K100="b",J100,IF(K100="a","")))</f>
        <v>43556</v>
      </c>
      <c r="M100" s="113" t="n">
        <f aca="false">IF(ISBLANK(C100),"",IF( ISBLANK(J100), , 1))</f>
        <v>1</v>
      </c>
      <c r="N100" s="115" t="n">
        <f aca="true">IF(ISBLANK(C100),"",IF( ISBLANK(F100), "" , IF( ISBLANK(J100), (TODAY()-F100)/365, (J100-F100)/365)) )</f>
        <v>0.791780821917808</v>
      </c>
      <c r="O100" s="116" t="n">
        <f aca="false">IF(ISBLANK(C100),"",IF( ISBLANK(F100), "" , IF( ISBLANK(J100), ($V$41-F100)/365, (J100-F100)/365)) )</f>
        <v>0.791780821917808</v>
      </c>
      <c r="P100" s="117" t="n">
        <f aca="true">IF(ISBLANK(C100),"",IF( ISBLANK(J100), "", (TODAY()-J100)/365))</f>
        <v>1.98630136986301</v>
      </c>
      <c r="Q100" s="118" t="n">
        <f aca="false">IF(ISBLANK(C100),"",IF( ISBLANK(J100), "", ($V$41-J100)/365))</f>
        <v>1.0027397260274</v>
      </c>
      <c r="R100" s="111"/>
      <c r="S100" s="119" t="s">
        <v>579</v>
      </c>
      <c r="T100" s="39" t="n">
        <v>1</v>
      </c>
      <c r="U100" s="40"/>
    </row>
    <row r="101" customFormat="false" ht="15" hidden="false" customHeight="false" outlineLevel="0" collapsed="false">
      <c r="A101" s="89" t="n">
        <v>100</v>
      </c>
      <c r="B101" s="101" t="s">
        <v>386</v>
      </c>
      <c r="C101" s="101" t="n">
        <v>1</v>
      </c>
      <c r="D101" s="120" t="n">
        <v>99</v>
      </c>
      <c r="E101" s="111" t="s">
        <v>580</v>
      </c>
      <c r="F101" s="112" t="n">
        <v>43286</v>
      </c>
      <c r="G101" s="112" t="str">
        <f aca="false">IF(ISBLANK(F101),"a","b")</f>
        <v>b</v>
      </c>
      <c r="H101" s="112" t="n">
        <f aca="false">IF(ISBLANK(C101),"",IF(G101="b",F101,IF(G101="a","")))</f>
        <v>43286</v>
      </c>
      <c r="I101" s="113" t="n">
        <f aca="false">IF(ISBLANK(C101),"",IF( ISBLANK(F101), , IF( ISBLANK(J101), 1,) ))</f>
        <v>1</v>
      </c>
      <c r="J101" s="111"/>
      <c r="K101" s="114" t="str">
        <f aca="false">IF(ISBLANK(J101),"a","b")</f>
        <v>a</v>
      </c>
      <c r="L101" s="112" t="str">
        <f aca="false">IF(ISBLANK(C101),"",IF(K101="b",J101,IF(K101="a","")))</f>
        <v/>
      </c>
      <c r="M101" s="113" t="n">
        <f aca="false">IF(ISBLANK(C101),"",IF( ISBLANK(J101), , 1))</f>
        <v>0</v>
      </c>
      <c r="N101" s="115" t="n">
        <f aca="true">IF(ISBLANK(C101),"",IF( ISBLANK(F101), "" , IF( ISBLANK(J101), (TODAY()-F101)/365, (J101-F101)/365)) )</f>
        <v>2.72602739726027</v>
      </c>
      <c r="O101" s="116" t="n">
        <f aca="false">IF(ISBLANK(C101),"",IF( ISBLANK(F101), "" , IF( ISBLANK(J101), ($V$41-F101)/365, (J101-F101)/365)) )</f>
        <v>1.74246575342466</v>
      </c>
      <c r="P101" s="117" t="str">
        <f aca="true">IF(ISBLANK(C101),"",IF( ISBLANK(J101), "", (TODAY()-J101)/365))</f>
        <v/>
      </c>
      <c r="Q101" s="118" t="str">
        <f aca="false">IF(ISBLANK(C101),"",IF( ISBLANK(J101), "", ($V$41-J101)/365))</f>
        <v/>
      </c>
      <c r="R101" s="111" t="s">
        <v>581</v>
      </c>
      <c r="S101" s="119" t="s">
        <v>582</v>
      </c>
      <c r="T101" s="39" t="n">
        <v>1</v>
      </c>
      <c r="U101" s="40"/>
    </row>
    <row r="102" customFormat="false" ht="15" hidden="false" customHeight="false" outlineLevel="0" collapsed="false">
      <c r="A102" s="89" t="n">
        <v>101</v>
      </c>
      <c r="B102" s="101" t="s">
        <v>386</v>
      </c>
      <c r="C102" s="101" t="n">
        <v>1</v>
      </c>
      <c r="D102" s="120" t="n">
        <v>100</v>
      </c>
      <c r="E102" s="111"/>
      <c r="F102" s="112"/>
      <c r="G102" s="112" t="str">
        <f aca="false">IF(ISBLANK(F102),"a","b")</f>
        <v>a</v>
      </c>
      <c r="H102" s="112" t="str">
        <f aca="false">IF(ISBLANK(C102),"",IF(G102="b",F102,IF(G102="a","")))</f>
        <v/>
      </c>
      <c r="I102" s="113" t="n">
        <f aca="false">IF(ISBLANK(C102),"",IF( ISBLANK(F102), , IF( ISBLANK(J102), 1,) ))</f>
        <v>0</v>
      </c>
      <c r="J102" s="111"/>
      <c r="K102" s="114" t="str">
        <f aca="false">IF(ISBLANK(J102),"a","b")</f>
        <v>a</v>
      </c>
      <c r="L102" s="112" t="str">
        <f aca="false">IF(ISBLANK(C102),"",IF(K102="b",J102,IF(K102="a","")))</f>
        <v/>
      </c>
      <c r="M102" s="113" t="n">
        <f aca="false">IF(ISBLANK(C102),"",IF( ISBLANK(J102), , 1))</f>
        <v>0</v>
      </c>
      <c r="N102" s="115" t="str">
        <f aca="true">IF(ISBLANK(C102),"",IF( ISBLANK(F102), "" , IF( ISBLANK(J102), (TODAY()-F102)/365, (J102-F102)/365)) )</f>
        <v/>
      </c>
      <c r="O102" s="116" t="str">
        <f aca="false">IF(ISBLANK(C102),"",IF( ISBLANK(F102), "" , IF( ISBLANK(J102), ($V$41-F102)/365, (J102-F102)/365)) )</f>
        <v/>
      </c>
      <c r="P102" s="117" t="str">
        <f aca="true">IF(ISBLANK(C102),"",IF( ISBLANK(J102), "", (TODAY()-J102)/365))</f>
        <v/>
      </c>
      <c r="Q102" s="118" t="str">
        <f aca="false">IF(ISBLANK(C102),"",IF( ISBLANK(J102), "", ($V$41-J102)/365))</f>
        <v/>
      </c>
      <c r="R102" s="111"/>
      <c r="S102" s="119"/>
      <c r="T102" s="39" t="n">
        <v>1</v>
      </c>
      <c r="U102" s="40"/>
    </row>
    <row r="103" customFormat="false" ht="15" hidden="false" customHeight="false" outlineLevel="0" collapsed="false">
      <c r="A103" s="89" t="n">
        <v>102</v>
      </c>
      <c r="B103" s="135" t="s">
        <v>450</v>
      </c>
      <c r="C103" s="101" t="n">
        <v>1</v>
      </c>
      <c r="D103" s="135"/>
      <c r="E103" s="135"/>
      <c r="F103" s="135"/>
      <c r="G103" s="112" t="str">
        <f aca="false">IF(ISBLANK(F103),"a","b")</f>
        <v>a</v>
      </c>
      <c r="H103" s="112" t="str">
        <f aca="false">IF(ISBLANK(C103),"",IF(G103="b",F103,IF(G103="a","")))</f>
        <v/>
      </c>
      <c r="I103" s="113" t="n">
        <f aca="false">IF(ISBLANK(C103),"",IF( ISBLANK(F103), , IF( ISBLANK(J103), 1,) ))</f>
        <v>0</v>
      </c>
      <c r="J103" s="135"/>
      <c r="K103" s="114" t="str">
        <f aca="false">IF(ISBLANK(J103),"a","b")</f>
        <v>a</v>
      </c>
      <c r="L103" s="112" t="str">
        <f aca="false">IF(ISBLANK(C103),"",IF(K103="b",J103,IF(K103="a","")))</f>
        <v/>
      </c>
      <c r="M103" s="113" t="n">
        <f aca="false">IF(ISBLANK(C103),"",IF( ISBLANK(J103), , 1))</f>
        <v>0</v>
      </c>
      <c r="N103" s="115" t="str">
        <f aca="true">IF(ISBLANK(C103),"",IF( ISBLANK(F103), "" , IF( ISBLANK(J103), (TODAY()-F103)/365, (J103-F103)/365)) )</f>
        <v/>
      </c>
      <c r="O103" s="116" t="str">
        <f aca="false">IF(ISBLANK(C103),"",IF( ISBLANK(F103), "" , IF( ISBLANK(J103), ($V$41-F103)/365, (J103-F103)/365)) )</f>
        <v/>
      </c>
      <c r="P103" s="117" t="str">
        <f aca="true">IF(ISBLANK(C103),"",IF( ISBLANK(J103), "", (TODAY()-J103)/365))</f>
        <v/>
      </c>
      <c r="Q103" s="118" t="str">
        <f aca="false">IF(ISBLANK(C103),"",IF( ISBLANK(J103), "", ($V$41-J103)/365))</f>
        <v/>
      </c>
      <c r="R103" s="135"/>
      <c r="S103" s="122"/>
      <c r="T103" s="39"/>
      <c r="U103" s="40"/>
    </row>
    <row r="104" customFormat="false" ht="15" hidden="false" customHeight="false" outlineLevel="0" collapsed="false">
      <c r="A104" s="89" t="n">
        <v>103</v>
      </c>
      <c r="B104" s="101" t="s">
        <v>450</v>
      </c>
      <c r="C104" s="101" t="n">
        <v>1</v>
      </c>
      <c r="D104" s="120" t="n">
        <v>1</v>
      </c>
      <c r="E104" s="136" t="s">
        <v>414</v>
      </c>
      <c r="F104" s="137" t="n">
        <v>43514</v>
      </c>
      <c r="G104" s="112" t="str">
        <f aca="false">IF(ISBLANK(F104),"a","b")</f>
        <v>b</v>
      </c>
      <c r="H104" s="112" t="n">
        <f aca="false">IF(ISBLANK(C104),"",IF(G104="b",F104,IF(G104="a","")))</f>
        <v>43514</v>
      </c>
      <c r="I104" s="113" t="n">
        <f aca="false">IF(ISBLANK(C104),"",IF( ISBLANK(F104), , IF( ISBLANK(J104), 1,) ))</f>
        <v>1</v>
      </c>
      <c r="J104" s="138"/>
      <c r="K104" s="114" t="str">
        <f aca="false">IF(ISBLANK(J104),"a","b")</f>
        <v>a</v>
      </c>
      <c r="L104" s="112" t="str">
        <f aca="false">IF(ISBLANK(C104),"",IF(K104="b",J104,IF(K104="a","")))</f>
        <v/>
      </c>
      <c r="M104" s="113" t="n">
        <f aca="false">IF(ISBLANK(C104),"",IF( ISBLANK(J104), , 1))</f>
        <v>0</v>
      </c>
      <c r="N104" s="115" t="n">
        <f aca="true">IF(ISBLANK(C104),"",IF( ISBLANK(F104), "" , IF( ISBLANK(J104), (TODAY()-F104)/365, (J104-F104)/365)) )</f>
        <v>2.1013698630137</v>
      </c>
      <c r="O104" s="116" t="n">
        <f aca="false">IF(ISBLANK(C104),"",IF( ISBLANK(F104), "" , IF( ISBLANK(J104), ($V$41-F104)/365, (J104-F104)/365)) )</f>
        <v>1.11780821917808</v>
      </c>
      <c r="P104" s="117" t="str">
        <f aca="true">IF(ISBLANK(C104),"",IF( ISBLANK(J104), "", (TODAY()-J104)/365))</f>
        <v/>
      </c>
      <c r="Q104" s="118" t="str">
        <f aca="false">IF(ISBLANK(C104),"",IF( ISBLANK(J104), "", ($V$41-J104)/365))</f>
        <v/>
      </c>
      <c r="R104" s="136"/>
      <c r="S104" s="119" t="s">
        <v>583</v>
      </c>
      <c r="T104" s="39" t="n">
        <v>1</v>
      </c>
      <c r="U104" s="40"/>
    </row>
    <row r="105" customFormat="false" ht="15" hidden="false" customHeight="false" outlineLevel="0" collapsed="false">
      <c r="A105" s="89" t="n">
        <v>104</v>
      </c>
      <c r="B105" s="101" t="s">
        <v>450</v>
      </c>
      <c r="C105" s="101" t="n">
        <v>1</v>
      </c>
      <c r="D105" s="126" t="n">
        <v>2</v>
      </c>
      <c r="E105" s="139"/>
      <c r="F105" s="137" t="n">
        <v>43390</v>
      </c>
      <c r="G105" s="112" t="str">
        <f aca="false">IF(ISBLANK(F105),"a","b")</f>
        <v>b</v>
      </c>
      <c r="H105" s="112" t="n">
        <f aca="false">IF(ISBLANK(C105),"",IF(G105="b",F105,IF(G105="a","")))</f>
        <v>43390</v>
      </c>
      <c r="I105" s="113" t="n">
        <f aca="false">IF(ISBLANK(C105),"",IF( ISBLANK(F105), , IF( ISBLANK(J105), 1,) ))</f>
        <v>0</v>
      </c>
      <c r="J105" s="140" t="n">
        <v>43722</v>
      </c>
      <c r="K105" s="114" t="str">
        <f aca="false">IF(ISBLANK(J105),"a","b")</f>
        <v>b</v>
      </c>
      <c r="L105" s="112" t="n">
        <f aca="false">IF(ISBLANK(C105),"",IF(K105="b",J105,IF(K105="a","")))</f>
        <v>43722</v>
      </c>
      <c r="M105" s="113" t="n">
        <f aca="false">IF(ISBLANK(C105),"",IF( ISBLANK(J105), , 1))</f>
        <v>1</v>
      </c>
      <c r="N105" s="115" t="n">
        <f aca="true">IF(ISBLANK(C105),"",IF( ISBLANK(F105), "" , IF( ISBLANK(J105), (TODAY()-F105)/365, (J105-F105)/365)) )</f>
        <v>0.90958904109589</v>
      </c>
      <c r="O105" s="116" t="n">
        <f aca="false">IF(ISBLANK(C105),"",IF( ISBLANK(F105), "" , IF( ISBLANK(J105), ($V$41-F105)/365, (J105-F105)/365)) )</f>
        <v>0.90958904109589</v>
      </c>
      <c r="P105" s="117" t="n">
        <f aca="true">IF(ISBLANK(C105),"",IF( ISBLANK(J105), "", (TODAY()-J105)/365))</f>
        <v>1.53150684931507</v>
      </c>
      <c r="Q105" s="118" t="n">
        <f aca="false">IF(ISBLANK(C105),"",IF( ISBLANK(J105), "", ($V$41-J105)/365))</f>
        <v>0.547945205479452</v>
      </c>
      <c r="R105" s="136"/>
      <c r="S105" s="119" t="s">
        <v>584</v>
      </c>
      <c r="T105" s="39" t="n">
        <v>1</v>
      </c>
      <c r="U105" s="40"/>
    </row>
    <row r="106" customFormat="false" ht="15" hidden="false" customHeight="false" outlineLevel="0" collapsed="false">
      <c r="A106" s="89" t="n">
        <v>105</v>
      </c>
      <c r="B106" s="101" t="s">
        <v>450</v>
      </c>
      <c r="C106" s="101" t="n">
        <v>1</v>
      </c>
      <c r="D106" s="120" t="n">
        <v>3</v>
      </c>
      <c r="E106" s="136" t="s">
        <v>544</v>
      </c>
      <c r="F106" s="137" t="n">
        <v>43478</v>
      </c>
      <c r="G106" s="112" t="str">
        <f aca="false">IF(ISBLANK(F106),"a","b")</f>
        <v>b</v>
      </c>
      <c r="H106" s="112" t="n">
        <f aca="false">IF(ISBLANK(C106),"",IF(G106="b",F106,IF(G106="a","")))</f>
        <v>43478</v>
      </c>
      <c r="I106" s="113" t="n">
        <f aca="false">IF(ISBLANK(C106),"",IF( ISBLANK(F106), , IF( ISBLANK(J106), 1,) ))</f>
        <v>1</v>
      </c>
      <c r="J106" s="138"/>
      <c r="K106" s="114" t="str">
        <f aca="false">IF(ISBLANK(J106),"a","b")</f>
        <v>a</v>
      </c>
      <c r="L106" s="112" t="str">
        <f aca="false">IF(ISBLANK(C106),"",IF(K106="b",J106,IF(K106="a","")))</f>
        <v/>
      </c>
      <c r="M106" s="113" t="n">
        <f aca="false">IF(ISBLANK(C106),"",IF( ISBLANK(J106), , 1))</f>
        <v>0</v>
      </c>
      <c r="N106" s="115" t="n">
        <f aca="true">IF(ISBLANK(C106),"",IF( ISBLANK(F106), "" , IF( ISBLANK(J106), (TODAY()-F106)/365, (J106-F106)/365)) )</f>
        <v>2.2</v>
      </c>
      <c r="O106" s="116" t="n">
        <f aca="false">IF(ISBLANK(C106),"",IF( ISBLANK(F106), "" , IF( ISBLANK(J106), ($V$41-F106)/365, (J106-F106)/365)) )</f>
        <v>1.21643835616438</v>
      </c>
      <c r="P106" s="117" t="str">
        <f aca="true">IF(ISBLANK(C106),"",IF( ISBLANK(J106), "", (TODAY()-J106)/365))</f>
        <v/>
      </c>
      <c r="Q106" s="118" t="str">
        <f aca="false">IF(ISBLANK(C106),"",IF( ISBLANK(J106), "", ($V$41-J106)/365))</f>
        <v/>
      </c>
      <c r="R106" s="136"/>
      <c r="S106" s="119" t="s">
        <v>585</v>
      </c>
      <c r="T106" s="39" t="n">
        <v>1</v>
      </c>
      <c r="U106" s="40"/>
    </row>
    <row r="107" customFormat="false" ht="15" hidden="false" customHeight="false" outlineLevel="0" collapsed="false">
      <c r="A107" s="89" t="n">
        <v>106</v>
      </c>
      <c r="B107" s="101" t="s">
        <v>450</v>
      </c>
      <c r="C107" s="101" t="n">
        <v>1</v>
      </c>
      <c r="D107" s="120" t="n">
        <v>4</v>
      </c>
      <c r="E107" s="136" t="s">
        <v>586</v>
      </c>
      <c r="F107" s="137" t="n">
        <v>43491</v>
      </c>
      <c r="G107" s="112" t="str">
        <f aca="false">IF(ISBLANK(F107),"a","b")</f>
        <v>b</v>
      </c>
      <c r="H107" s="112" t="n">
        <f aca="false">IF(ISBLANK(C107),"",IF(G107="b",F107,IF(G107="a","")))</f>
        <v>43491</v>
      </c>
      <c r="I107" s="113" t="n">
        <f aca="false">IF(ISBLANK(C107),"",IF( ISBLANK(F107), , IF( ISBLANK(J107), 1,) ))</f>
        <v>1</v>
      </c>
      <c r="J107" s="138"/>
      <c r="K107" s="114" t="str">
        <f aca="false">IF(ISBLANK(J107),"a","b")</f>
        <v>a</v>
      </c>
      <c r="L107" s="112" t="str">
        <f aca="false">IF(ISBLANK(C107),"",IF(K107="b",J107,IF(K107="a","")))</f>
        <v/>
      </c>
      <c r="M107" s="113" t="n">
        <f aca="false">IF(ISBLANK(C107),"",IF( ISBLANK(J107), , 1))</f>
        <v>0</v>
      </c>
      <c r="N107" s="115" t="n">
        <f aca="true">IF(ISBLANK(C107),"",IF( ISBLANK(F107), "" , IF( ISBLANK(J107), (TODAY()-F107)/365, (J107-F107)/365)) )</f>
        <v>2.16438356164384</v>
      </c>
      <c r="O107" s="116" t="n">
        <f aca="false">IF(ISBLANK(C107),"",IF( ISBLANK(F107), "" , IF( ISBLANK(J107), ($V$41-F107)/365, (J107-F107)/365)) )</f>
        <v>1.18082191780822</v>
      </c>
      <c r="P107" s="117" t="str">
        <f aca="true">IF(ISBLANK(C107),"",IF( ISBLANK(J107), "", (TODAY()-J107)/365))</f>
        <v/>
      </c>
      <c r="Q107" s="118" t="str">
        <f aca="false">IF(ISBLANK(C107),"",IF( ISBLANK(J107), "", ($V$41-J107)/365))</f>
        <v/>
      </c>
      <c r="R107" s="136"/>
      <c r="S107" s="119" t="s">
        <v>587</v>
      </c>
      <c r="T107" s="39" t="n">
        <v>1</v>
      </c>
      <c r="U107" s="40"/>
    </row>
    <row r="108" customFormat="false" ht="15" hidden="false" customHeight="false" outlineLevel="0" collapsed="false">
      <c r="A108" s="89" t="n">
        <v>107</v>
      </c>
      <c r="B108" s="101" t="s">
        <v>450</v>
      </c>
      <c r="C108" s="101" t="n">
        <v>1</v>
      </c>
      <c r="D108" s="120" t="n">
        <v>5</v>
      </c>
      <c r="E108" s="136" t="s">
        <v>588</v>
      </c>
      <c r="F108" s="137" t="n">
        <v>43347</v>
      </c>
      <c r="G108" s="112" t="str">
        <f aca="false">IF(ISBLANK(F108),"a","b")</f>
        <v>b</v>
      </c>
      <c r="H108" s="112" t="n">
        <f aca="false">IF(ISBLANK(C108),"",IF(G108="b",F108,IF(G108="a","")))</f>
        <v>43347</v>
      </c>
      <c r="I108" s="113" t="n">
        <f aca="false">IF(ISBLANK(C108),"",IF( ISBLANK(F108), , IF( ISBLANK(J108), 1,) ))</f>
        <v>1</v>
      </c>
      <c r="J108" s="138"/>
      <c r="K108" s="114" t="str">
        <f aca="false">IF(ISBLANK(J108),"a","b")</f>
        <v>a</v>
      </c>
      <c r="L108" s="112" t="str">
        <f aca="false">IF(ISBLANK(C108),"",IF(K108="b",J108,IF(K108="a","")))</f>
        <v/>
      </c>
      <c r="M108" s="113" t="n">
        <f aca="false">IF(ISBLANK(C108),"",IF( ISBLANK(J108), , 1))</f>
        <v>0</v>
      </c>
      <c r="N108" s="115" t="n">
        <f aca="true">IF(ISBLANK(C108),"",IF( ISBLANK(F108), "" , IF( ISBLANK(J108), (TODAY()-F108)/365, (J108-F108)/365)) )</f>
        <v>2.55890410958904</v>
      </c>
      <c r="O108" s="116" t="n">
        <f aca="false">IF(ISBLANK(C108),"",IF( ISBLANK(F108), "" , IF( ISBLANK(J108), ($V$41-F108)/365, (J108-F108)/365)) )</f>
        <v>1.57534246575342</v>
      </c>
      <c r="P108" s="117" t="str">
        <f aca="true">IF(ISBLANK(C108),"",IF( ISBLANK(J108), "", (TODAY()-J108)/365))</f>
        <v/>
      </c>
      <c r="Q108" s="118" t="str">
        <f aca="false">IF(ISBLANK(C108),"",IF( ISBLANK(J108), "", ($V$41-J108)/365))</f>
        <v/>
      </c>
      <c r="R108" s="136"/>
      <c r="S108" s="119" t="s">
        <v>589</v>
      </c>
      <c r="T108" s="39" t="n">
        <v>1</v>
      </c>
      <c r="U108" s="40"/>
    </row>
    <row r="109" customFormat="false" ht="15" hidden="false" customHeight="false" outlineLevel="0" collapsed="false">
      <c r="A109" s="89" t="n">
        <v>108</v>
      </c>
      <c r="B109" s="101" t="s">
        <v>450</v>
      </c>
      <c r="C109" s="101" t="n">
        <v>1</v>
      </c>
      <c r="D109" s="141" t="n">
        <v>6</v>
      </c>
      <c r="E109" s="136" t="s">
        <v>399</v>
      </c>
      <c r="F109" s="137" t="n">
        <v>43664</v>
      </c>
      <c r="G109" s="112" t="str">
        <f aca="false">IF(ISBLANK(F109),"a","b")</f>
        <v>b</v>
      </c>
      <c r="H109" s="112" t="n">
        <f aca="false">IF(ISBLANK(C109),"",IF(G109="b",F109,IF(G109="a","")))</f>
        <v>43664</v>
      </c>
      <c r="I109" s="113" t="n">
        <f aca="false">IF(ISBLANK(C109),"",IF( ISBLANK(F109), , IF( ISBLANK(J109), 1,) ))</f>
        <v>1</v>
      </c>
      <c r="J109" s="138"/>
      <c r="K109" s="114" t="str">
        <f aca="false">IF(ISBLANK(J109),"a","b")</f>
        <v>a</v>
      </c>
      <c r="L109" s="112" t="str">
        <f aca="false">IF(ISBLANK(C109),"",IF(K109="b",J109,IF(K109="a","")))</f>
        <v/>
      </c>
      <c r="M109" s="113" t="n">
        <f aca="false">IF(ISBLANK(C109),"",IF( ISBLANK(J109), , 1))</f>
        <v>0</v>
      </c>
      <c r="N109" s="115" t="n">
        <f aca="true">IF(ISBLANK(C109),"",IF( ISBLANK(F109), "" , IF( ISBLANK(J109), (TODAY()-F109)/365, (J109-F109)/365)) )</f>
        <v>1.69041095890411</v>
      </c>
      <c r="O109" s="116" t="n">
        <f aca="false">IF(ISBLANK(C109),"",IF( ISBLANK(F109), "" , IF( ISBLANK(J109), ($V$41-F109)/365, (J109-F109)/365)) )</f>
        <v>0.706849315068493</v>
      </c>
      <c r="P109" s="117" t="str">
        <f aca="true">IF(ISBLANK(C109),"",IF( ISBLANK(J109), "", (TODAY()-J109)/365))</f>
        <v/>
      </c>
      <c r="Q109" s="118" t="str">
        <f aca="false">IF(ISBLANK(C109),"",IF( ISBLANK(J109), "", ($V$41-J109)/365))</f>
        <v/>
      </c>
      <c r="R109" s="136"/>
      <c r="S109" s="119" t="s">
        <v>590</v>
      </c>
      <c r="T109" s="39" t="n">
        <v>1</v>
      </c>
      <c r="U109" s="40"/>
    </row>
    <row r="110" customFormat="false" ht="15" hidden="false" customHeight="false" outlineLevel="0" collapsed="false">
      <c r="A110" s="89" t="n">
        <v>109</v>
      </c>
      <c r="B110" s="101" t="s">
        <v>450</v>
      </c>
      <c r="C110" s="101" t="n">
        <v>1</v>
      </c>
      <c r="D110" s="131" t="n">
        <v>7</v>
      </c>
      <c r="E110" s="139"/>
      <c r="F110" s="137" t="n">
        <v>43438</v>
      </c>
      <c r="G110" s="112" t="str">
        <f aca="false">IF(ISBLANK(F110),"a","b")</f>
        <v>b</v>
      </c>
      <c r="H110" s="112" t="n">
        <f aca="false">IF(ISBLANK(C110),"",IF(G110="b",F110,IF(G110="a","")))</f>
        <v>43438</v>
      </c>
      <c r="I110" s="113" t="n">
        <f aca="false">IF(ISBLANK(C110),"",IF( ISBLANK(F110), , IF( ISBLANK(J110), 1,) ))</f>
        <v>0</v>
      </c>
      <c r="J110" s="140" t="n">
        <v>43797</v>
      </c>
      <c r="K110" s="114" t="str">
        <f aca="false">IF(ISBLANK(J110),"a","b")</f>
        <v>b</v>
      </c>
      <c r="L110" s="112" t="n">
        <f aca="false">IF(ISBLANK(C110),"",IF(K110="b",J110,IF(K110="a","")))</f>
        <v>43797</v>
      </c>
      <c r="M110" s="113" t="n">
        <f aca="false">IF(ISBLANK(C110),"",IF( ISBLANK(J110), , 1))</f>
        <v>1</v>
      </c>
      <c r="N110" s="115" t="n">
        <f aca="true">IF(ISBLANK(C110),"",IF( ISBLANK(F110), "" , IF( ISBLANK(J110), (TODAY()-F110)/365, (J110-F110)/365)) )</f>
        <v>0.983561643835616</v>
      </c>
      <c r="O110" s="116" t="n">
        <f aca="false">IF(ISBLANK(C110),"",IF( ISBLANK(F110), "" , IF( ISBLANK(J110), ($V$41-F110)/365, (J110-F110)/365)) )</f>
        <v>0.983561643835616</v>
      </c>
      <c r="P110" s="117" t="n">
        <f aca="true">IF(ISBLANK(C110),"",IF( ISBLANK(J110), "", (TODAY()-J110)/365))</f>
        <v>1.32602739726027</v>
      </c>
      <c r="Q110" s="118" t="n">
        <f aca="false">IF(ISBLANK(C110),"",IF( ISBLANK(J110), "", ($V$41-J110)/365))</f>
        <v>0.342465753424657</v>
      </c>
      <c r="R110" s="136"/>
      <c r="S110" s="119" t="s">
        <v>591</v>
      </c>
      <c r="T110" s="39" t="n">
        <v>1</v>
      </c>
      <c r="U110" s="40"/>
    </row>
    <row r="111" customFormat="false" ht="15" hidden="false" customHeight="false" outlineLevel="0" collapsed="false">
      <c r="A111" s="89" t="n">
        <v>110</v>
      </c>
      <c r="B111" s="101" t="s">
        <v>450</v>
      </c>
      <c r="C111" s="101" t="n">
        <v>1</v>
      </c>
      <c r="D111" s="125" t="n">
        <v>8</v>
      </c>
      <c r="E111" s="136" t="s">
        <v>404</v>
      </c>
      <c r="F111" s="137" t="n">
        <v>43762</v>
      </c>
      <c r="G111" s="112" t="str">
        <f aca="false">IF(ISBLANK(F111),"a","b")</f>
        <v>b</v>
      </c>
      <c r="H111" s="112" t="n">
        <f aca="false">IF(ISBLANK(C111),"",IF(G111="b",F111,IF(G111="a","")))</f>
        <v>43762</v>
      </c>
      <c r="I111" s="113" t="n">
        <f aca="false">IF(ISBLANK(C111),"",IF( ISBLANK(F111), , IF( ISBLANK(J111), 1,) ))</f>
        <v>1</v>
      </c>
      <c r="J111" s="138"/>
      <c r="K111" s="114" t="str">
        <f aca="false">IF(ISBLANK(J111),"a","b")</f>
        <v>a</v>
      </c>
      <c r="L111" s="112" t="str">
        <f aca="false">IF(ISBLANK(C111),"",IF(K111="b",J111,IF(K111="a","")))</f>
        <v/>
      </c>
      <c r="M111" s="113" t="n">
        <f aca="false">IF(ISBLANK(C111),"",IF( ISBLANK(J111), , 1))</f>
        <v>0</v>
      </c>
      <c r="N111" s="115" t="n">
        <f aca="true">IF(ISBLANK(C111),"",IF( ISBLANK(F111), "" , IF( ISBLANK(J111), (TODAY()-F111)/365, (J111-F111)/365)) )</f>
        <v>1.42191780821918</v>
      </c>
      <c r="O111" s="116" t="n">
        <f aca="false">IF(ISBLANK(C111),"",IF( ISBLANK(F111), "" , IF( ISBLANK(J111), ($V$41-F111)/365, (J111-F111)/365)) )</f>
        <v>0.438356164383562</v>
      </c>
      <c r="P111" s="117" t="str">
        <f aca="true">IF(ISBLANK(C111),"",IF( ISBLANK(J111), "", (TODAY()-J111)/365))</f>
        <v/>
      </c>
      <c r="Q111" s="118" t="str">
        <f aca="false">IF(ISBLANK(C111),"",IF( ISBLANK(J111), "", ($V$41-J111)/365))</f>
        <v/>
      </c>
      <c r="R111" s="136" t="s">
        <v>592</v>
      </c>
      <c r="S111" s="119" t="s">
        <v>593</v>
      </c>
      <c r="T111" s="39" t="n">
        <v>1</v>
      </c>
      <c r="U111" s="40"/>
    </row>
    <row r="112" customFormat="false" ht="15" hidden="false" customHeight="false" outlineLevel="0" collapsed="false">
      <c r="A112" s="89" t="n">
        <v>111</v>
      </c>
      <c r="B112" s="101" t="s">
        <v>450</v>
      </c>
      <c r="C112" s="101" t="n">
        <v>1</v>
      </c>
      <c r="D112" s="125" t="n">
        <v>9</v>
      </c>
      <c r="E112" s="136" t="s">
        <v>594</v>
      </c>
      <c r="F112" s="137" t="n">
        <v>43511</v>
      </c>
      <c r="G112" s="112" t="str">
        <f aca="false">IF(ISBLANK(F112),"a","b")</f>
        <v>b</v>
      </c>
      <c r="H112" s="112" t="n">
        <f aca="false">IF(ISBLANK(C112),"",IF(G112="b",F112,IF(G112="a","")))</f>
        <v>43511</v>
      </c>
      <c r="I112" s="113" t="n">
        <f aca="false">IF(ISBLANK(C112),"",IF( ISBLANK(F112), , IF( ISBLANK(J112), 1,) ))</f>
        <v>1</v>
      </c>
      <c r="J112" s="138"/>
      <c r="K112" s="114" t="str">
        <f aca="false">IF(ISBLANK(J112),"a","b")</f>
        <v>a</v>
      </c>
      <c r="L112" s="112" t="str">
        <f aca="false">IF(ISBLANK(C112),"",IF(K112="b",J112,IF(K112="a","")))</f>
        <v/>
      </c>
      <c r="M112" s="113" t="n">
        <f aca="false">IF(ISBLANK(C112),"",IF( ISBLANK(J112), , 1))</f>
        <v>0</v>
      </c>
      <c r="N112" s="115" t="n">
        <f aca="true">IF(ISBLANK(C112),"",IF( ISBLANK(F112), "" , IF( ISBLANK(J112), (TODAY()-F112)/365, (J112-F112)/365)) )</f>
        <v>2.10958904109589</v>
      </c>
      <c r="O112" s="116" t="n">
        <f aca="false">IF(ISBLANK(C112),"",IF( ISBLANK(F112), "" , IF( ISBLANK(J112), ($V$41-F112)/365, (J112-F112)/365)) )</f>
        <v>1.12602739726027</v>
      </c>
      <c r="P112" s="117" t="str">
        <f aca="true">IF(ISBLANK(C112),"",IF( ISBLANK(J112), "", (TODAY()-J112)/365))</f>
        <v/>
      </c>
      <c r="Q112" s="118" t="str">
        <f aca="false">IF(ISBLANK(C112),"",IF( ISBLANK(J112), "", ($V$41-J112)/365))</f>
        <v/>
      </c>
      <c r="R112" s="136" t="s">
        <v>595</v>
      </c>
      <c r="S112" s="119" t="s">
        <v>596</v>
      </c>
      <c r="T112" s="39" t="n">
        <v>1</v>
      </c>
      <c r="U112" s="40"/>
    </row>
    <row r="113" customFormat="false" ht="15" hidden="false" customHeight="false" outlineLevel="0" collapsed="false">
      <c r="A113" s="89" t="n">
        <v>112</v>
      </c>
      <c r="B113" s="101" t="s">
        <v>450</v>
      </c>
      <c r="C113" s="101" t="n">
        <v>1</v>
      </c>
      <c r="D113" s="125" t="n">
        <v>10</v>
      </c>
      <c r="E113" s="136" t="s">
        <v>597</v>
      </c>
      <c r="F113" s="137" t="n">
        <v>43771</v>
      </c>
      <c r="G113" s="112" t="str">
        <f aca="false">IF(ISBLANK(F113),"a","b")</f>
        <v>b</v>
      </c>
      <c r="H113" s="112" t="n">
        <f aca="false">IF(ISBLANK(C113),"",IF(G113="b",F113,IF(G113="a","")))</f>
        <v>43771</v>
      </c>
      <c r="I113" s="113" t="n">
        <f aca="false">IF(ISBLANK(C113),"",IF( ISBLANK(F113), , IF( ISBLANK(J113), 1,) ))</f>
        <v>1</v>
      </c>
      <c r="J113" s="138"/>
      <c r="K113" s="114" t="str">
        <f aca="false">IF(ISBLANK(J113),"a","b")</f>
        <v>a</v>
      </c>
      <c r="L113" s="112" t="str">
        <f aca="false">IF(ISBLANK(C113),"",IF(K113="b",J113,IF(K113="a","")))</f>
        <v/>
      </c>
      <c r="M113" s="113" t="n">
        <f aca="false">IF(ISBLANK(C113),"",IF( ISBLANK(J113), , 1))</f>
        <v>0</v>
      </c>
      <c r="N113" s="115" t="n">
        <f aca="true">IF(ISBLANK(C113),"",IF( ISBLANK(F113), "" , IF( ISBLANK(J113), (TODAY()-F113)/365, (J113-F113)/365)) )</f>
        <v>1.3972602739726</v>
      </c>
      <c r="O113" s="116" t="n">
        <f aca="false">IF(ISBLANK(C113),"",IF( ISBLANK(F113), "" , IF( ISBLANK(J113), ($V$41-F113)/365, (J113-F113)/365)) )</f>
        <v>0.413698630136986</v>
      </c>
      <c r="P113" s="117" t="str">
        <f aca="true">IF(ISBLANK(C113),"",IF( ISBLANK(J113), "", (TODAY()-J113)/365))</f>
        <v/>
      </c>
      <c r="Q113" s="118" t="str">
        <f aca="false">IF(ISBLANK(C113),"",IF( ISBLANK(J113), "", ($V$41-J113)/365))</f>
        <v/>
      </c>
      <c r="R113" s="136"/>
      <c r="S113" s="119" t="s">
        <v>598</v>
      </c>
      <c r="T113" s="39" t="n">
        <v>1</v>
      </c>
      <c r="U113" s="40"/>
    </row>
    <row r="114" customFormat="false" ht="15" hidden="false" customHeight="false" outlineLevel="0" collapsed="false">
      <c r="A114" s="89" t="n">
        <v>113</v>
      </c>
      <c r="B114" s="101" t="s">
        <v>450</v>
      </c>
      <c r="C114" s="101" t="n">
        <v>1</v>
      </c>
      <c r="D114" s="126" t="n">
        <v>11</v>
      </c>
      <c r="E114" s="139"/>
      <c r="F114" s="137" t="n">
        <v>43347</v>
      </c>
      <c r="G114" s="112" t="str">
        <f aca="false">IF(ISBLANK(F114),"a","b")</f>
        <v>b</v>
      </c>
      <c r="H114" s="112" t="n">
        <f aca="false">IF(ISBLANK(C114),"",IF(G114="b",F114,IF(G114="a","")))</f>
        <v>43347</v>
      </c>
      <c r="I114" s="113" t="n">
        <f aca="false">IF(ISBLANK(C114),"",IF( ISBLANK(F114), , IF( ISBLANK(J114), 1,) ))</f>
        <v>0</v>
      </c>
      <c r="J114" s="140" t="n">
        <v>43631</v>
      </c>
      <c r="K114" s="114" t="str">
        <f aca="false">IF(ISBLANK(J114),"a","b")</f>
        <v>b</v>
      </c>
      <c r="L114" s="112" t="n">
        <f aca="false">IF(ISBLANK(C114),"",IF(K114="b",J114,IF(K114="a","")))</f>
        <v>43631</v>
      </c>
      <c r="M114" s="113" t="n">
        <f aca="false">IF(ISBLANK(C114),"",IF( ISBLANK(J114), , 1))</f>
        <v>1</v>
      </c>
      <c r="N114" s="115" t="n">
        <f aca="true">IF(ISBLANK(C114),"",IF( ISBLANK(F114), "" , IF( ISBLANK(J114), (TODAY()-F114)/365, (J114-F114)/365)) )</f>
        <v>0.778082191780822</v>
      </c>
      <c r="O114" s="116" t="n">
        <f aca="false">IF(ISBLANK(C114),"",IF( ISBLANK(F114), "" , IF( ISBLANK(J114), ($V$41-F114)/365, (J114-F114)/365)) )</f>
        <v>0.778082191780822</v>
      </c>
      <c r="P114" s="117" t="n">
        <f aca="true">IF(ISBLANK(C114),"",IF( ISBLANK(J114), "", (TODAY()-J114)/365))</f>
        <v>1.78082191780822</v>
      </c>
      <c r="Q114" s="118" t="n">
        <f aca="false">IF(ISBLANK(C114),"",IF( ISBLANK(J114), "", ($V$41-J114)/365))</f>
        <v>0.797260273972603</v>
      </c>
      <c r="R114" s="136"/>
      <c r="S114" s="119" t="s">
        <v>599</v>
      </c>
      <c r="T114" s="39" t="n">
        <v>1</v>
      </c>
      <c r="U114" s="40"/>
    </row>
    <row r="115" customFormat="false" ht="15" hidden="false" customHeight="false" outlineLevel="0" collapsed="false">
      <c r="A115" s="89" t="n">
        <v>114</v>
      </c>
      <c r="B115" s="101" t="s">
        <v>450</v>
      </c>
      <c r="C115" s="101" t="n">
        <v>1</v>
      </c>
      <c r="D115" s="122" t="n">
        <v>12</v>
      </c>
      <c r="E115" s="136"/>
      <c r="F115" s="136"/>
      <c r="G115" s="112" t="str">
        <f aca="false">IF(ISBLANK(F115),"a","b")</f>
        <v>a</v>
      </c>
      <c r="H115" s="112" t="str">
        <f aca="false">IF(ISBLANK(C115),"",IF(G115="b",F115,IF(G115="a","")))</f>
        <v/>
      </c>
      <c r="I115" s="113" t="n">
        <f aca="false">IF(ISBLANK(C115),"",IF( ISBLANK(F115), , IF( ISBLANK(J115), 1,) ))</f>
        <v>0</v>
      </c>
      <c r="J115" s="138"/>
      <c r="K115" s="114" t="str">
        <f aca="false">IF(ISBLANK(J115),"a","b")</f>
        <v>a</v>
      </c>
      <c r="L115" s="112" t="str">
        <f aca="false">IF(ISBLANK(C115),"",IF(K115="b",J115,IF(K115="a","")))</f>
        <v/>
      </c>
      <c r="M115" s="113" t="n">
        <f aca="false">IF(ISBLANK(C115),"",IF( ISBLANK(J115), , 1))</f>
        <v>0</v>
      </c>
      <c r="N115" s="115" t="str">
        <f aca="true">IF(ISBLANK(C115),"",IF( ISBLANK(F115), "" , IF( ISBLANK(J115), (TODAY()-F115)/365, (J115-F115)/365)) )</f>
        <v/>
      </c>
      <c r="O115" s="116" t="str">
        <f aca="false">IF(ISBLANK(C115),"",IF( ISBLANK(F115), "" , IF( ISBLANK(J115), ($V$41-F115)/365, (J115-F115)/365)) )</f>
        <v/>
      </c>
      <c r="P115" s="117" t="str">
        <f aca="true">IF(ISBLANK(C115),"",IF( ISBLANK(J115), "", (TODAY()-J115)/365))</f>
        <v/>
      </c>
      <c r="Q115" s="118" t="str">
        <f aca="false">IF(ISBLANK(C115),"",IF( ISBLANK(J115), "", ($V$41-J115)/365))</f>
        <v/>
      </c>
      <c r="R115" s="136" t="s">
        <v>600</v>
      </c>
      <c r="S115" s="119" t="s">
        <v>601</v>
      </c>
      <c r="T115" s="39" t="n">
        <v>1</v>
      </c>
      <c r="U115" s="40"/>
    </row>
    <row r="116" customFormat="false" ht="15" hidden="false" customHeight="false" outlineLevel="0" collapsed="false">
      <c r="A116" s="89" t="n">
        <v>115</v>
      </c>
      <c r="B116" s="101" t="s">
        <v>450</v>
      </c>
      <c r="C116" s="101" t="n">
        <v>1</v>
      </c>
      <c r="D116" s="120" t="n">
        <v>13</v>
      </c>
      <c r="E116" s="136" t="s">
        <v>414</v>
      </c>
      <c r="F116" s="137" t="n">
        <v>43438</v>
      </c>
      <c r="G116" s="112" t="str">
        <f aca="false">IF(ISBLANK(F116),"a","b")</f>
        <v>b</v>
      </c>
      <c r="H116" s="112" t="n">
        <f aca="false">IF(ISBLANK(C116),"",IF(G116="b",F116,IF(G116="a","")))</f>
        <v>43438</v>
      </c>
      <c r="I116" s="113" t="n">
        <f aca="false">IF(ISBLANK(C116),"",IF( ISBLANK(F116), , IF( ISBLANK(J116), 1,) ))</f>
        <v>1</v>
      </c>
      <c r="J116" s="138"/>
      <c r="K116" s="114" t="str">
        <f aca="false">IF(ISBLANK(J116),"a","b")</f>
        <v>a</v>
      </c>
      <c r="L116" s="112" t="str">
        <f aca="false">IF(ISBLANK(C116),"",IF(K116="b",J116,IF(K116="a","")))</f>
        <v/>
      </c>
      <c r="M116" s="113" t="n">
        <f aca="false">IF(ISBLANK(C116),"",IF( ISBLANK(J116), , 1))</f>
        <v>0</v>
      </c>
      <c r="N116" s="115" t="n">
        <f aca="true">IF(ISBLANK(C116),"",IF( ISBLANK(F116), "" , IF( ISBLANK(J116), (TODAY()-F116)/365, (J116-F116)/365)) )</f>
        <v>2.30958904109589</v>
      </c>
      <c r="O116" s="116" t="n">
        <f aca="false">IF(ISBLANK(C116),"",IF( ISBLANK(F116), "" , IF( ISBLANK(J116), ($V$41-F116)/365, (J116-F116)/365)) )</f>
        <v>1.32602739726027</v>
      </c>
      <c r="P116" s="117" t="str">
        <f aca="true">IF(ISBLANK(C116),"",IF( ISBLANK(J116), "", (TODAY()-J116)/365))</f>
        <v/>
      </c>
      <c r="Q116" s="118" t="str">
        <f aca="false">IF(ISBLANK(C116),"",IF( ISBLANK(J116), "", ($V$41-J116)/365))</f>
        <v/>
      </c>
      <c r="R116" s="136"/>
      <c r="S116" s="119" t="s">
        <v>602</v>
      </c>
      <c r="T116" s="39" t="n">
        <v>1</v>
      </c>
      <c r="U116" s="40"/>
    </row>
    <row r="117" customFormat="false" ht="15" hidden="false" customHeight="false" outlineLevel="0" collapsed="false">
      <c r="A117" s="89" t="n">
        <v>116</v>
      </c>
      <c r="B117" s="101" t="s">
        <v>450</v>
      </c>
      <c r="C117" s="101" t="n">
        <v>1</v>
      </c>
      <c r="D117" s="120" t="n">
        <v>14</v>
      </c>
      <c r="E117" s="136" t="s">
        <v>603</v>
      </c>
      <c r="F117" s="137" t="n">
        <v>43398</v>
      </c>
      <c r="G117" s="112" t="str">
        <f aca="false">IF(ISBLANK(F117),"a","b")</f>
        <v>b</v>
      </c>
      <c r="H117" s="112" t="n">
        <f aca="false">IF(ISBLANK(C117),"",IF(G117="b",F117,IF(G117="a","")))</f>
        <v>43398</v>
      </c>
      <c r="I117" s="113" t="n">
        <f aca="false">IF(ISBLANK(C117),"",IF( ISBLANK(F117), , IF( ISBLANK(J117), 1,) ))</f>
        <v>1</v>
      </c>
      <c r="J117" s="138"/>
      <c r="K117" s="114" t="str">
        <f aca="false">IF(ISBLANK(J117),"a","b")</f>
        <v>a</v>
      </c>
      <c r="L117" s="112" t="str">
        <f aca="false">IF(ISBLANK(C117),"",IF(K117="b",J117,IF(K117="a","")))</f>
        <v/>
      </c>
      <c r="M117" s="113" t="n">
        <f aca="false">IF(ISBLANK(C117),"",IF( ISBLANK(J117), , 1))</f>
        <v>0</v>
      </c>
      <c r="N117" s="115" t="n">
        <f aca="true">IF(ISBLANK(C117),"",IF( ISBLANK(F117), "" , IF( ISBLANK(J117), (TODAY()-F117)/365, (J117-F117)/365)) )</f>
        <v>2.41917808219178</v>
      </c>
      <c r="O117" s="116" t="n">
        <f aca="false">IF(ISBLANK(C117),"",IF( ISBLANK(F117), "" , IF( ISBLANK(J117), ($V$41-F117)/365, (J117-F117)/365)) )</f>
        <v>1.43561643835616</v>
      </c>
      <c r="P117" s="117" t="str">
        <f aca="true">IF(ISBLANK(C117),"",IF( ISBLANK(J117), "", (TODAY()-J117)/365))</f>
        <v/>
      </c>
      <c r="Q117" s="118" t="str">
        <f aca="false">IF(ISBLANK(C117),"",IF( ISBLANK(J117), "", ($V$41-J117)/365))</f>
        <v/>
      </c>
      <c r="R117" s="136" t="s">
        <v>604</v>
      </c>
      <c r="S117" s="119" t="s">
        <v>605</v>
      </c>
      <c r="T117" s="39" t="n">
        <v>1</v>
      </c>
      <c r="U117" s="40"/>
    </row>
    <row r="118" customFormat="false" ht="15" hidden="false" customHeight="false" outlineLevel="0" collapsed="false">
      <c r="A118" s="89" t="n">
        <v>117</v>
      </c>
      <c r="B118" s="101" t="s">
        <v>450</v>
      </c>
      <c r="C118" s="101" t="n">
        <v>1</v>
      </c>
      <c r="D118" s="122" t="n">
        <v>15</v>
      </c>
      <c r="E118" s="136"/>
      <c r="F118" s="136"/>
      <c r="G118" s="112" t="str">
        <f aca="false">IF(ISBLANK(F118),"a","b")</f>
        <v>a</v>
      </c>
      <c r="H118" s="112" t="str">
        <f aca="false">IF(ISBLANK(C118),"",IF(G118="b",F118,IF(G118="a","")))</f>
        <v/>
      </c>
      <c r="I118" s="113" t="n">
        <f aca="false">IF(ISBLANK(C118),"",IF( ISBLANK(F118), , IF( ISBLANK(J118), 1,) ))</f>
        <v>0</v>
      </c>
      <c r="J118" s="138"/>
      <c r="K118" s="114" t="str">
        <f aca="false">IF(ISBLANK(J118),"a","b")</f>
        <v>a</v>
      </c>
      <c r="L118" s="112" t="str">
        <f aca="false">IF(ISBLANK(C118),"",IF(K118="b",J118,IF(K118="a","")))</f>
        <v/>
      </c>
      <c r="M118" s="113" t="n">
        <f aca="false">IF(ISBLANK(C118),"",IF( ISBLANK(J118), , 1))</f>
        <v>0</v>
      </c>
      <c r="N118" s="115" t="str">
        <f aca="true">IF(ISBLANK(C118),"",IF( ISBLANK(F118), "" , IF( ISBLANK(J118), (TODAY()-F118)/365, (J118-F118)/365)) )</f>
        <v/>
      </c>
      <c r="O118" s="116" t="str">
        <f aca="false">IF(ISBLANK(C118),"",IF( ISBLANK(F118), "" , IF( ISBLANK(J118), ($V$41-F118)/365, (J118-F118)/365)) )</f>
        <v/>
      </c>
      <c r="P118" s="117" t="str">
        <f aca="true">IF(ISBLANK(C118),"",IF( ISBLANK(J118), "", (TODAY()-J118)/365))</f>
        <v/>
      </c>
      <c r="Q118" s="118" t="str">
        <f aca="false">IF(ISBLANK(C118),"",IF( ISBLANK(J118), "", ($V$41-J118)/365))</f>
        <v/>
      </c>
      <c r="R118" s="136" t="s">
        <v>606</v>
      </c>
      <c r="S118" s="119" t="s">
        <v>607</v>
      </c>
      <c r="T118" s="39" t="n">
        <v>1</v>
      </c>
      <c r="U118" s="40"/>
    </row>
    <row r="119" customFormat="false" ht="15" hidden="false" customHeight="false" outlineLevel="0" collapsed="false">
      <c r="A119" s="89" t="n">
        <v>118</v>
      </c>
      <c r="B119" s="101" t="s">
        <v>450</v>
      </c>
      <c r="C119" s="101" t="n">
        <v>1</v>
      </c>
      <c r="D119" s="120" t="n">
        <v>16</v>
      </c>
      <c r="E119" s="136" t="s">
        <v>608</v>
      </c>
      <c r="F119" s="137" t="n">
        <v>43467</v>
      </c>
      <c r="G119" s="112" t="str">
        <f aca="false">IF(ISBLANK(F119),"a","b")</f>
        <v>b</v>
      </c>
      <c r="H119" s="112" t="n">
        <f aca="false">IF(ISBLANK(C119),"",IF(G119="b",F119,IF(G119="a","")))</f>
        <v>43467</v>
      </c>
      <c r="I119" s="113" t="n">
        <f aca="false">IF(ISBLANK(C119),"",IF( ISBLANK(F119), , IF( ISBLANK(J119), 1,) ))</f>
        <v>1</v>
      </c>
      <c r="J119" s="138"/>
      <c r="K119" s="114" t="str">
        <f aca="false">IF(ISBLANK(J119),"a","b")</f>
        <v>a</v>
      </c>
      <c r="L119" s="112" t="str">
        <f aca="false">IF(ISBLANK(C119),"",IF(K119="b",J119,IF(K119="a","")))</f>
        <v/>
      </c>
      <c r="M119" s="113" t="n">
        <f aca="false">IF(ISBLANK(C119),"",IF( ISBLANK(J119), , 1))</f>
        <v>0</v>
      </c>
      <c r="N119" s="115" t="n">
        <f aca="true">IF(ISBLANK(C119),"",IF( ISBLANK(F119), "" , IF( ISBLANK(J119), (TODAY()-F119)/365, (J119-F119)/365)) )</f>
        <v>2.23013698630137</v>
      </c>
      <c r="O119" s="116" t="n">
        <f aca="false">IF(ISBLANK(C119),"",IF( ISBLANK(F119), "" , IF( ISBLANK(J119), ($V$41-F119)/365, (J119-F119)/365)) )</f>
        <v>1.24657534246575</v>
      </c>
      <c r="P119" s="117" t="str">
        <f aca="true">IF(ISBLANK(C119),"",IF( ISBLANK(J119), "", (TODAY()-J119)/365))</f>
        <v/>
      </c>
      <c r="Q119" s="118" t="str">
        <f aca="false">IF(ISBLANK(C119),"",IF( ISBLANK(J119), "", ($V$41-J119)/365))</f>
        <v/>
      </c>
      <c r="R119" s="136" t="s">
        <v>609</v>
      </c>
      <c r="S119" s="119" t="s">
        <v>610</v>
      </c>
      <c r="T119" s="39" t="n">
        <v>1</v>
      </c>
      <c r="U119" s="40"/>
    </row>
    <row r="120" customFormat="false" ht="15" hidden="false" customHeight="false" outlineLevel="0" collapsed="false">
      <c r="A120" s="89" t="n">
        <v>119</v>
      </c>
      <c r="B120" s="101" t="s">
        <v>450</v>
      </c>
      <c r="C120" s="101" t="n">
        <v>1</v>
      </c>
      <c r="D120" s="122" t="n">
        <v>17</v>
      </c>
      <c r="E120" s="136"/>
      <c r="F120" s="136"/>
      <c r="G120" s="112" t="str">
        <f aca="false">IF(ISBLANK(F120),"a","b")</f>
        <v>a</v>
      </c>
      <c r="H120" s="112" t="str">
        <f aca="false">IF(ISBLANK(C120),"",IF(G120="b",F120,IF(G120="a","")))</f>
        <v/>
      </c>
      <c r="I120" s="113" t="n">
        <f aca="false">IF(ISBLANK(C120),"",IF( ISBLANK(F120), , IF( ISBLANK(J120), 1,) ))</f>
        <v>0</v>
      </c>
      <c r="J120" s="138"/>
      <c r="K120" s="114" t="str">
        <f aca="false">IF(ISBLANK(J120),"a","b")</f>
        <v>a</v>
      </c>
      <c r="L120" s="112" t="str">
        <f aca="false">IF(ISBLANK(C120),"",IF(K120="b",J120,IF(K120="a","")))</f>
        <v/>
      </c>
      <c r="M120" s="113" t="n">
        <f aca="false">IF(ISBLANK(C120),"",IF( ISBLANK(J120), , 1))</f>
        <v>0</v>
      </c>
      <c r="N120" s="115" t="str">
        <f aca="true">IF(ISBLANK(C120),"",IF( ISBLANK(F120), "" , IF( ISBLANK(J120), (TODAY()-F120)/365, (J120-F120)/365)) )</f>
        <v/>
      </c>
      <c r="O120" s="116" t="str">
        <f aca="false">IF(ISBLANK(C120),"",IF( ISBLANK(F120), "" , IF( ISBLANK(J120), ($V$41-F120)/365, (J120-F120)/365)) )</f>
        <v/>
      </c>
      <c r="P120" s="117" t="str">
        <f aca="true">IF(ISBLANK(C120),"",IF( ISBLANK(J120), "", (TODAY()-J120)/365))</f>
        <v/>
      </c>
      <c r="Q120" s="118" t="str">
        <f aca="false">IF(ISBLANK(C120),"",IF( ISBLANK(J120), "", ($V$41-J120)/365))</f>
        <v/>
      </c>
      <c r="R120" s="136" t="s">
        <v>611</v>
      </c>
      <c r="S120" s="119" t="s">
        <v>612</v>
      </c>
      <c r="T120" s="39" t="n">
        <v>1</v>
      </c>
      <c r="U120" s="40"/>
    </row>
    <row r="121" customFormat="false" ht="15" hidden="false" customHeight="false" outlineLevel="0" collapsed="false">
      <c r="A121" s="89" t="n">
        <v>120</v>
      </c>
      <c r="B121" s="101" t="s">
        <v>450</v>
      </c>
      <c r="C121" s="101" t="n">
        <v>1</v>
      </c>
      <c r="D121" s="126" t="n">
        <v>18</v>
      </c>
      <c r="E121" s="139"/>
      <c r="F121" s="137" t="n">
        <v>43390</v>
      </c>
      <c r="G121" s="112" t="str">
        <f aca="false">IF(ISBLANK(F121),"a","b")</f>
        <v>b</v>
      </c>
      <c r="H121" s="112" t="n">
        <f aca="false">IF(ISBLANK(C121),"",IF(G121="b",F121,IF(G121="a","")))</f>
        <v>43390</v>
      </c>
      <c r="I121" s="113" t="n">
        <f aca="false">IF(ISBLANK(C121),"",IF( ISBLANK(F121), , IF( ISBLANK(J121), 1,) ))</f>
        <v>0</v>
      </c>
      <c r="J121" s="140" t="n">
        <v>43497</v>
      </c>
      <c r="K121" s="114" t="str">
        <f aca="false">IF(ISBLANK(J121),"a","b")</f>
        <v>b</v>
      </c>
      <c r="L121" s="112" t="n">
        <f aca="false">IF(ISBLANK(C121),"",IF(K121="b",J121,IF(K121="a","")))</f>
        <v>43497</v>
      </c>
      <c r="M121" s="113" t="n">
        <f aca="false">IF(ISBLANK(C121),"",IF( ISBLANK(J121), , 1))</f>
        <v>1</v>
      </c>
      <c r="N121" s="115" t="n">
        <f aca="true">IF(ISBLANK(C121),"",IF( ISBLANK(F121), "" , IF( ISBLANK(J121), (TODAY()-F121)/365, (J121-F121)/365)) )</f>
        <v>0.293150684931507</v>
      </c>
      <c r="O121" s="116" t="n">
        <f aca="false">IF(ISBLANK(C121),"",IF( ISBLANK(F121), "" , IF( ISBLANK(J121), ($V$41-F121)/365, (J121-F121)/365)) )</f>
        <v>0.293150684931507</v>
      </c>
      <c r="P121" s="117" t="n">
        <f aca="true">IF(ISBLANK(C121),"",IF( ISBLANK(J121), "", (TODAY()-J121)/365))</f>
        <v>2.14794520547945</v>
      </c>
      <c r="Q121" s="118" t="n">
        <f aca="false">IF(ISBLANK(C121),"",IF( ISBLANK(J121), "", ($V$41-J121)/365))</f>
        <v>1.16438356164384</v>
      </c>
      <c r="R121" s="136"/>
      <c r="S121" s="119" t="s">
        <v>613</v>
      </c>
      <c r="T121" s="39" t="n">
        <v>1</v>
      </c>
      <c r="U121" s="40"/>
    </row>
    <row r="122" customFormat="false" ht="15" hidden="false" customHeight="false" outlineLevel="0" collapsed="false">
      <c r="A122" s="89" t="n">
        <v>121</v>
      </c>
      <c r="B122" s="101" t="s">
        <v>450</v>
      </c>
      <c r="C122" s="101" t="n">
        <v>1</v>
      </c>
      <c r="D122" s="122" t="n">
        <v>19</v>
      </c>
      <c r="E122" s="136"/>
      <c r="F122" s="136"/>
      <c r="G122" s="112" t="str">
        <f aca="false">IF(ISBLANK(F122),"a","b")</f>
        <v>a</v>
      </c>
      <c r="H122" s="112" t="str">
        <f aca="false">IF(ISBLANK(C122),"",IF(G122="b",F122,IF(G122="a","")))</f>
        <v/>
      </c>
      <c r="I122" s="113" t="n">
        <f aca="false">IF(ISBLANK(C122),"",IF( ISBLANK(F122), , IF( ISBLANK(J122), 1,) ))</f>
        <v>0</v>
      </c>
      <c r="J122" s="138"/>
      <c r="K122" s="114" t="str">
        <f aca="false">IF(ISBLANK(J122),"a","b")</f>
        <v>a</v>
      </c>
      <c r="L122" s="112" t="str">
        <f aca="false">IF(ISBLANK(C122),"",IF(K122="b",J122,IF(K122="a","")))</f>
        <v/>
      </c>
      <c r="M122" s="113" t="n">
        <f aca="false">IF(ISBLANK(C122),"",IF( ISBLANK(J122), , 1))</f>
        <v>0</v>
      </c>
      <c r="N122" s="115" t="str">
        <f aca="true">IF(ISBLANK(C122),"",IF( ISBLANK(F122), "" , IF( ISBLANK(J122), (TODAY()-F122)/365, (J122-F122)/365)) )</f>
        <v/>
      </c>
      <c r="O122" s="116" t="str">
        <f aca="false">IF(ISBLANK(C122),"",IF( ISBLANK(F122), "" , IF( ISBLANK(J122), ($V$41-F122)/365, (J122-F122)/365)) )</f>
        <v/>
      </c>
      <c r="P122" s="117" t="str">
        <f aca="true">IF(ISBLANK(C122),"",IF( ISBLANK(J122), "", (TODAY()-J122)/365))</f>
        <v/>
      </c>
      <c r="Q122" s="118" t="str">
        <f aca="false">IF(ISBLANK(C122),"",IF( ISBLANK(J122), "", ($V$41-J122)/365))</f>
        <v/>
      </c>
      <c r="R122" s="136" t="s">
        <v>614</v>
      </c>
      <c r="S122" s="119" t="s">
        <v>615</v>
      </c>
      <c r="T122" s="39" t="n">
        <v>1</v>
      </c>
      <c r="U122" s="40"/>
    </row>
    <row r="123" customFormat="false" ht="15" hidden="false" customHeight="false" outlineLevel="0" collapsed="false">
      <c r="A123" s="89" t="n">
        <v>122</v>
      </c>
      <c r="B123" s="101" t="s">
        <v>450</v>
      </c>
      <c r="C123" s="101" t="n">
        <v>1</v>
      </c>
      <c r="D123" s="120" t="n">
        <v>20</v>
      </c>
      <c r="E123" s="136" t="s">
        <v>427</v>
      </c>
      <c r="F123" s="137" t="n">
        <v>43494</v>
      </c>
      <c r="G123" s="112" t="str">
        <f aca="false">IF(ISBLANK(F123),"a","b")</f>
        <v>b</v>
      </c>
      <c r="H123" s="112" t="n">
        <f aca="false">IF(ISBLANK(C123),"",IF(G123="b",F123,IF(G123="a","")))</f>
        <v>43494</v>
      </c>
      <c r="I123" s="113" t="n">
        <f aca="false">IF(ISBLANK(C123),"",IF( ISBLANK(F123), , IF( ISBLANK(J123), 1,) ))</f>
        <v>1</v>
      </c>
      <c r="J123" s="138"/>
      <c r="K123" s="114" t="str">
        <f aca="false">IF(ISBLANK(J123),"a","b")</f>
        <v>a</v>
      </c>
      <c r="L123" s="112" t="str">
        <f aca="false">IF(ISBLANK(C123),"",IF(K123="b",J123,IF(K123="a","")))</f>
        <v/>
      </c>
      <c r="M123" s="113" t="n">
        <f aca="false">IF(ISBLANK(C123),"",IF( ISBLANK(J123), , 1))</f>
        <v>0</v>
      </c>
      <c r="N123" s="115" t="n">
        <f aca="true">IF(ISBLANK(C123),"",IF( ISBLANK(F123), "" , IF( ISBLANK(J123), (TODAY()-F123)/365, (J123-F123)/365)) )</f>
        <v>2.15616438356164</v>
      </c>
      <c r="O123" s="116" t="n">
        <f aca="false">IF(ISBLANK(C123),"",IF( ISBLANK(F123), "" , IF( ISBLANK(J123), ($V$41-F123)/365, (J123-F123)/365)) )</f>
        <v>1.17260273972603</v>
      </c>
      <c r="P123" s="117" t="str">
        <f aca="true">IF(ISBLANK(C123),"",IF( ISBLANK(J123), "", (TODAY()-J123)/365))</f>
        <v/>
      </c>
      <c r="Q123" s="118" t="str">
        <f aca="false">IF(ISBLANK(C123),"",IF( ISBLANK(J123), "", ($V$41-J123)/365))</f>
        <v/>
      </c>
      <c r="R123" s="136" t="s">
        <v>616</v>
      </c>
      <c r="S123" s="119" t="s">
        <v>617</v>
      </c>
      <c r="T123" s="48" t="n">
        <v>1</v>
      </c>
      <c r="U123" s="40"/>
    </row>
    <row r="124" customFormat="false" ht="15" hidden="false" customHeight="false" outlineLevel="0" collapsed="false">
      <c r="A124" s="89" t="n">
        <v>123</v>
      </c>
      <c r="B124" s="101" t="s">
        <v>450</v>
      </c>
      <c r="C124" s="101" t="n">
        <v>1</v>
      </c>
      <c r="D124" s="120" t="n">
        <v>21</v>
      </c>
      <c r="E124" s="136" t="s">
        <v>618</v>
      </c>
      <c r="F124" s="137" t="n">
        <v>43356</v>
      </c>
      <c r="G124" s="112" t="str">
        <f aca="false">IF(ISBLANK(F124),"a","b")</f>
        <v>b</v>
      </c>
      <c r="H124" s="112" t="n">
        <f aca="false">IF(ISBLANK(C124),"",IF(G124="b",F124,IF(G124="a","")))</f>
        <v>43356</v>
      </c>
      <c r="I124" s="113" t="n">
        <f aca="false">IF(ISBLANK(C124),"",IF( ISBLANK(F124), , IF( ISBLANK(J124), 1,) ))</f>
        <v>1</v>
      </c>
      <c r="J124" s="138"/>
      <c r="K124" s="114" t="str">
        <f aca="false">IF(ISBLANK(J124),"a","b")</f>
        <v>a</v>
      </c>
      <c r="L124" s="112" t="str">
        <f aca="false">IF(ISBLANK(C124),"",IF(K124="b",J124,IF(K124="a","")))</f>
        <v/>
      </c>
      <c r="M124" s="113" t="n">
        <f aca="false">IF(ISBLANK(C124),"",IF( ISBLANK(J124), , 1))</f>
        <v>0</v>
      </c>
      <c r="N124" s="115" t="n">
        <f aca="true">IF(ISBLANK(C124),"",IF( ISBLANK(F124), "" , IF( ISBLANK(J124), (TODAY()-F124)/365, (J124-F124)/365)) )</f>
        <v>2.53424657534247</v>
      </c>
      <c r="O124" s="116" t="n">
        <f aca="false">IF(ISBLANK(C124),"",IF( ISBLANK(F124), "" , IF( ISBLANK(J124), ($V$41-F124)/365, (J124-F124)/365)) )</f>
        <v>1.55068493150685</v>
      </c>
      <c r="P124" s="117" t="str">
        <f aca="true">IF(ISBLANK(C124),"",IF( ISBLANK(J124), "", (TODAY()-J124)/365))</f>
        <v/>
      </c>
      <c r="Q124" s="118" t="str">
        <f aca="false">IF(ISBLANK(C124),"",IF( ISBLANK(J124), "", ($V$41-J124)/365))</f>
        <v/>
      </c>
      <c r="R124" s="136" t="s">
        <v>619</v>
      </c>
      <c r="S124" s="119" t="s">
        <v>620</v>
      </c>
      <c r="T124" s="48" t="n">
        <v>1</v>
      </c>
      <c r="U124" s="40"/>
    </row>
    <row r="125" customFormat="false" ht="15" hidden="false" customHeight="false" outlineLevel="0" collapsed="false">
      <c r="A125" s="89" t="n">
        <v>124</v>
      </c>
      <c r="B125" s="101" t="s">
        <v>450</v>
      </c>
      <c r="C125" s="101" t="n">
        <v>1</v>
      </c>
      <c r="D125" s="123" t="n">
        <v>22</v>
      </c>
      <c r="E125" s="139"/>
      <c r="F125" s="137" t="n">
        <v>43366</v>
      </c>
      <c r="G125" s="112" t="str">
        <f aca="false">IF(ISBLANK(F125),"a","b")</f>
        <v>b</v>
      </c>
      <c r="H125" s="112" t="n">
        <f aca="false">IF(ISBLANK(C125),"",IF(G125="b",F125,IF(G125="a","")))</f>
        <v>43366</v>
      </c>
      <c r="I125" s="113" t="n">
        <f aca="false">IF(ISBLANK(C125),"",IF( ISBLANK(F125), , IF( ISBLANK(J125), 1,) ))</f>
        <v>0</v>
      </c>
      <c r="J125" s="140" t="n">
        <v>43605</v>
      </c>
      <c r="K125" s="114" t="str">
        <f aca="false">IF(ISBLANK(J125),"a","b")</f>
        <v>b</v>
      </c>
      <c r="L125" s="112" t="n">
        <f aca="false">IF(ISBLANK(C125),"",IF(K125="b",J125,IF(K125="a","")))</f>
        <v>43605</v>
      </c>
      <c r="M125" s="113" t="n">
        <f aca="false">IF(ISBLANK(C125),"",IF( ISBLANK(J125), , 1))</f>
        <v>1</v>
      </c>
      <c r="N125" s="115" t="n">
        <f aca="true">IF(ISBLANK(C125),"",IF( ISBLANK(F125), "" , IF( ISBLANK(J125), (TODAY()-F125)/365, (J125-F125)/365)) )</f>
        <v>0.654794520547945</v>
      </c>
      <c r="O125" s="116" t="n">
        <f aca="false">IF(ISBLANK(C125),"",IF( ISBLANK(F125), "" , IF( ISBLANK(J125), ($V$41-F125)/365, (J125-F125)/365)) )</f>
        <v>0.654794520547945</v>
      </c>
      <c r="P125" s="117" t="n">
        <f aca="true">IF(ISBLANK(C125),"",IF( ISBLANK(J125), "", (TODAY()-J125)/365))</f>
        <v>1.85205479452055</v>
      </c>
      <c r="Q125" s="118" t="n">
        <f aca="false">IF(ISBLANK(C125),"",IF( ISBLANK(J125), "", ($V$41-J125)/365))</f>
        <v>0.868493150684932</v>
      </c>
      <c r="R125" s="136"/>
      <c r="S125" s="119" t="s">
        <v>621</v>
      </c>
      <c r="T125" s="50" t="n">
        <v>1</v>
      </c>
      <c r="U125" s="51"/>
    </row>
    <row r="126" customFormat="false" ht="15" hidden="false" customHeight="false" outlineLevel="0" collapsed="false">
      <c r="A126" s="89" t="n">
        <v>125</v>
      </c>
      <c r="B126" s="101" t="s">
        <v>450</v>
      </c>
      <c r="C126" s="101" t="n">
        <v>1</v>
      </c>
      <c r="D126" s="125" t="n">
        <v>23</v>
      </c>
      <c r="E126" s="136" t="s">
        <v>622</v>
      </c>
      <c r="F126" s="137" t="n">
        <v>43818</v>
      </c>
      <c r="G126" s="112" t="str">
        <f aca="false">IF(ISBLANK(F126),"a","b")</f>
        <v>b</v>
      </c>
      <c r="H126" s="112" t="n">
        <f aca="false">IF(ISBLANK(C126),"",IF(G126="b",F126,IF(G126="a","")))</f>
        <v>43818</v>
      </c>
      <c r="I126" s="113" t="n">
        <f aca="false">IF(ISBLANK(C126),"",IF( ISBLANK(F126), , IF( ISBLANK(J126), 1,) ))</f>
        <v>1</v>
      </c>
      <c r="J126" s="138"/>
      <c r="K126" s="114" t="str">
        <f aca="false">IF(ISBLANK(J126),"a","b")</f>
        <v>a</v>
      </c>
      <c r="L126" s="112" t="str">
        <f aca="false">IF(ISBLANK(C126),"",IF(K126="b",J126,IF(K126="a","")))</f>
        <v/>
      </c>
      <c r="M126" s="113" t="n">
        <f aca="false">IF(ISBLANK(C126),"",IF( ISBLANK(J126), , 1))</f>
        <v>0</v>
      </c>
      <c r="N126" s="115" t="n">
        <f aca="true">IF(ISBLANK(C126),"",IF( ISBLANK(F126), "" , IF( ISBLANK(J126), (TODAY()-F126)/365, (J126-F126)/365)) )</f>
        <v>1.26849315068493</v>
      </c>
      <c r="O126" s="116" t="n">
        <f aca="false">IF(ISBLANK(C126),"",IF( ISBLANK(F126), "" , IF( ISBLANK(J126), ($V$41-F126)/365, (J126-F126)/365)) )</f>
        <v>0.284931506849315</v>
      </c>
      <c r="P126" s="117" t="str">
        <f aca="true">IF(ISBLANK(C126),"",IF( ISBLANK(J126), "", (TODAY()-J126)/365))</f>
        <v/>
      </c>
      <c r="Q126" s="118" t="str">
        <f aca="false">IF(ISBLANK(C126),"",IF( ISBLANK(J126), "", ($V$41-J126)/365))</f>
        <v/>
      </c>
      <c r="R126" s="136"/>
      <c r="S126" s="119" t="s">
        <v>623</v>
      </c>
      <c r="T126" s="50" t="n">
        <v>1</v>
      </c>
      <c r="U126" s="51"/>
    </row>
    <row r="127" customFormat="false" ht="15" hidden="false" customHeight="false" outlineLevel="0" collapsed="false">
      <c r="A127" s="89" t="n">
        <v>126</v>
      </c>
      <c r="B127" s="101" t="s">
        <v>450</v>
      </c>
      <c r="C127" s="101" t="n">
        <v>1</v>
      </c>
      <c r="D127" s="123" t="n">
        <v>24</v>
      </c>
      <c r="E127" s="139"/>
      <c r="F127" s="137" t="n">
        <v>43117</v>
      </c>
      <c r="G127" s="112" t="str">
        <f aca="false">IF(ISBLANK(F127),"a","b")</f>
        <v>b</v>
      </c>
      <c r="H127" s="112" t="n">
        <f aca="false">IF(ISBLANK(C127),"",IF(G127="b",F127,IF(G127="a","")))</f>
        <v>43117</v>
      </c>
      <c r="I127" s="113" t="n">
        <f aca="false">IF(ISBLANK(C127),"",IF( ISBLANK(F127), , IF( ISBLANK(J127), 1,) ))</f>
        <v>1</v>
      </c>
      <c r="J127" s="140"/>
      <c r="K127" s="114" t="str">
        <f aca="false">IF(ISBLANK(J127),"a","b")</f>
        <v>a</v>
      </c>
      <c r="L127" s="112" t="str">
        <f aca="false">IF(ISBLANK(C127),"",IF(K127="b",J127,IF(K127="a","")))</f>
        <v/>
      </c>
      <c r="M127" s="113" t="n">
        <f aca="false">IF(ISBLANK(C127),"",IF( ISBLANK(J127), , 1))</f>
        <v>0</v>
      </c>
      <c r="N127" s="115" t="n">
        <f aca="true">IF(ISBLANK(C127),"",IF( ISBLANK(F127), "" , IF( ISBLANK(J127), (TODAY()-F127)/365, (J127-F127)/365)) )</f>
        <v>3.18904109589041</v>
      </c>
      <c r="O127" s="116" t="n">
        <f aca="false">IF(ISBLANK(C127),"",IF( ISBLANK(F127), "" , IF( ISBLANK(J127), ($V$41-F127)/365, (J127-F127)/365)) )</f>
        <v>2.20547945205479</v>
      </c>
      <c r="P127" s="117" t="str">
        <f aca="true">IF(ISBLANK(C127),"",IF( ISBLANK(J127), "", (TODAY()-J127)/365))</f>
        <v/>
      </c>
      <c r="Q127" s="118" t="str">
        <f aca="false">IF(ISBLANK(C127),"",IF( ISBLANK(J127), "", ($V$41-J127)/365))</f>
        <v/>
      </c>
      <c r="R127" s="136" t="s">
        <v>624</v>
      </c>
      <c r="S127" s="119" t="s">
        <v>625</v>
      </c>
      <c r="T127" s="48" t="n">
        <v>1</v>
      </c>
      <c r="U127" s="40"/>
    </row>
    <row r="128" customFormat="false" ht="15" hidden="false" customHeight="false" outlineLevel="0" collapsed="false">
      <c r="A128" s="89" t="n">
        <v>127</v>
      </c>
      <c r="B128" s="101" t="s">
        <v>450</v>
      </c>
      <c r="C128" s="101" t="n">
        <v>1</v>
      </c>
      <c r="D128" s="123" t="n">
        <v>25</v>
      </c>
      <c r="E128" s="139"/>
      <c r="F128" s="137" t="n">
        <v>43373</v>
      </c>
      <c r="G128" s="112" t="str">
        <f aca="false">IF(ISBLANK(F128),"a","b")</f>
        <v>b</v>
      </c>
      <c r="H128" s="112" t="n">
        <f aca="false">IF(ISBLANK(C128),"",IF(G128="b",F128,IF(G128="a","")))</f>
        <v>43373</v>
      </c>
      <c r="I128" s="113" t="n">
        <f aca="false">IF(ISBLANK(C128),"",IF( ISBLANK(F128), , IF( ISBLANK(J128), 1,) ))</f>
        <v>0</v>
      </c>
      <c r="J128" s="140" t="n">
        <v>43516</v>
      </c>
      <c r="K128" s="114" t="str">
        <f aca="false">IF(ISBLANK(J128),"a","b")</f>
        <v>b</v>
      </c>
      <c r="L128" s="112" t="n">
        <f aca="false">IF(ISBLANK(C128),"",IF(K128="b",J128,IF(K128="a","")))</f>
        <v>43516</v>
      </c>
      <c r="M128" s="113" t="n">
        <f aca="false">IF(ISBLANK(C128),"",IF( ISBLANK(J128), , 1))</f>
        <v>1</v>
      </c>
      <c r="N128" s="115" t="n">
        <f aca="true">IF(ISBLANK(C128),"",IF( ISBLANK(F128), "" , IF( ISBLANK(J128), (TODAY()-F128)/365, (J128-F128)/365)) )</f>
        <v>0.391780821917808</v>
      </c>
      <c r="O128" s="116" t="n">
        <f aca="false">IF(ISBLANK(C128),"",IF( ISBLANK(F128), "" , IF( ISBLANK(J128), ($V$41-F128)/365, (J128-F128)/365)) )</f>
        <v>0.391780821917808</v>
      </c>
      <c r="P128" s="117" t="n">
        <f aca="true">IF(ISBLANK(C128),"",IF( ISBLANK(J128), "", (TODAY()-J128)/365))</f>
        <v>2.0958904109589</v>
      </c>
      <c r="Q128" s="118" t="n">
        <f aca="false">IF(ISBLANK(C128),"",IF( ISBLANK(J128), "", ($V$41-J128)/365))</f>
        <v>1.11232876712329</v>
      </c>
      <c r="R128" s="136" t="s">
        <v>626</v>
      </c>
      <c r="S128" s="119" t="s">
        <v>627</v>
      </c>
      <c r="T128" s="48" t="n">
        <v>1</v>
      </c>
      <c r="U128" s="40"/>
    </row>
    <row r="129" customFormat="false" ht="15" hidden="false" customHeight="false" outlineLevel="0" collapsed="false">
      <c r="A129" s="89" t="n">
        <v>128</v>
      </c>
      <c r="B129" s="101" t="s">
        <v>450</v>
      </c>
      <c r="C129" s="101" t="n">
        <v>1</v>
      </c>
      <c r="D129" s="125" t="n">
        <v>26</v>
      </c>
      <c r="E129" s="136" t="s">
        <v>437</v>
      </c>
      <c r="F129" s="137" t="n">
        <v>43852</v>
      </c>
      <c r="G129" s="112" t="str">
        <f aca="false">IF(ISBLANK(F129),"a","b")</f>
        <v>b</v>
      </c>
      <c r="H129" s="112" t="n">
        <f aca="false">IF(ISBLANK(C129),"",IF(G129="b",F129,IF(G129="a","")))</f>
        <v>43852</v>
      </c>
      <c r="I129" s="113" t="n">
        <f aca="false">IF(ISBLANK(C129),"",IF( ISBLANK(F129), , IF( ISBLANK(J129), 1,) ))</f>
        <v>1</v>
      </c>
      <c r="J129" s="138"/>
      <c r="K129" s="114" t="str">
        <f aca="false">IF(ISBLANK(J129),"a","b")</f>
        <v>a</v>
      </c>
      <c r="L129" s="112" t="str">
        <f aca="false">IF(ISBLANK(C129),"",IF(K129="b",J129,IF(K129="a","")))</f>
        <v/>
      </c>
      <c r="M129" s="113" t="n">
        <f aca="false">IF(ISBLANK(C129),"",IF( ISBLANK(J129), , 1))</f>
        <v>0</v>
      </c>
      <c r="N129" s="115" t="n">
        <f aca="true">IF(ISBLANK(C129),"",IF( ISBLANK(F129), "" , IF( ISBLANK(J129), (TODAY()-F129)/365, (J129-F129)/365)) )</f>
        <v>1.17534246575342</v>
      </c>
      <c r="O129" s="116" t="n">
        <f aca="false">IF(ISBLANK(C129),"",IF( ISBLANK(F129), "" , IF( ISBLANK(J129), ($V$41-F129)/365, (J129-F129)/365)) )</f>
        <v>0.191780821917808</v>
      </c>
      <c r="P129" s="117" t="str">
        <f aca="true">IF(ISBLANK(C129),"",IF( ISBLANK(J129), "", (TODAY()-J129)/365))</f>
        <v/>
      </c>
      <c r="Q129" s="118" t="str">
        <f aca="false">IF(ISBLANK(C129),"",IF( ISBLANK(J129), "", ($V$41-J129)/365))</f>
        <v/>
      </c>
      <c r="R129" s="136" t="s">
        <v>628</v>
      </c>
      <c r="S129" s="119" t="s">
        <v>629</v>
      </c>
      <c r="T129" s="48" t="n">
        <v>1</v>
      </c>
      <c r="U129" s="40"/>
    </row>
    <row r="130" customFormat="false" ht="15" hidden="false" customHeight="false" outlineLevel="0" collapsed="false">
      <c r="A130" s="89" t="n">
        <v>129</v>
      </c>
      <c r="B130" s="101" t="s">
        <v>450</v>
      </c>
      <c r="C130" s="101" t="n">
        <v>1</v>
      </c>
      <c r="D130" s="122" t="n">
        <v>27</v>
      </c>
      <c r="E130" s="136"/>
      <c r="F130" s="136"/>
      <c r="G130" s="112" t="str">
        <f aca="false">IF(ISBLANK(F130),"a","b")</f>
        <v>a</v>
      </c>
      <c r="H130" s="112" t="str">
        <f aca="false">IF(ISBLANK(C130),"",IF(G130="b",F130,IF(G130="a","")))</f>
        <v/>
      </c>
      <c r="I130" s="113" t="n">
        <f aca="false">IF(ISBLANK(C130),"",IF( ISBLANK(F130), , IF( ISBLANK(J130), 1,) ))</f>
        <v>0</v>
      </c>
      <c r="J130" s="138"/>
      <c r="K130" s="114" t="str">
        <f aca="false">IF(ISBLANK(J130),"a","b")</f>
        <v>a</v>
      </c>
      <c r="L130" s="112" t="str">
        <f aca="false">IF(ISBLANK(C130),"",IF(K130="b",J130,IF(K130="a","")))</f>
        <v/>
      </c>
      <c r="M130" s="113" t="n">
        <f aca="false">IF(ISBLANK(C130),"",IF( ISBLANK(J130), , 1))</f>
        <v>0</v>
      </c>
      <c r="N130" s="115" t="str">
        <f aca="true">IF(ISBLANK(C130),"",IF( ISBLANK(F130), "" , IF( ISBLANK(J130), (TODAY()-F130)/365, (J130-F130)/365)) )</f>
        <v/>
      </c>
      <c r="O130" s="116" t="str">
        <f aca="false">IF(ISBLANK(C130),"",IF( ISBLANK(F130), "" , IF( ISBLANK(J130), ($V$41-F130)/365, (J130-F130)/365)) )</f>
        <v/>
      </c>
      <c r="P130" s="117" t="str">
        <f aca="true">IF(ISBLANK(C130),"",IF( ISBLANK(J130), "", (TODAY()-J130)/365))</f>
        <v/>
      </c>
      <c r="Q130" s="118" t="str">
        <f aca="false">IF(ISBLANK(C130),"",IF( ISBLANK(J130), "", ($V$41-J130)/365))</f>
        <v/>
      </c>
      <c r="R130" s="136"/>
      <c r="S130" s="119" t="s">
        <v>630</v>
      </c>
      <c r="T130" s="48" t="n">
        <v>1</v>
      </c>
      <c r="U130" s="40"/>
    </row>
    <row r="131" customFormat="false" ht="15" hidden="false" customHeight="false" outlineLevel="0" collapsed="false">
      <c r="A131" s="89" t="n">
        <v>130</v>
      </c>
      <c r="B131" s="101" t="s">
        <v>450</v>
      </c>
      <c r="C131" s="101" t="n">
        <v>1</v>
      </c>
      <c r="D131" s="120" t="n">
        <v>28</v>
      </c>
      <c r="E131" s="136" t="s">
        <v>631</v>
      </c>
      <c r="F131" s="137" t="n">
        <v>43368</v>
      </c>
      <c r="G131" s="112" t="str">
        <f aca="false">IF(ISBLANK(F131),"a","b")</f>
        <v>b</v>
      </c>
      <c r="H131" s="112" t="n">
        <f aca="false">IF(ISBLANK(C131),"",IF(G131="b",F131,IF(G131="a","")))</f>
        <v>43368</v>
      </c>
      <c r="I131" s="113" t="n">
        <f aca="false">IF(ISBLANK(C131),"",IF( ISBLANK(F131), , IF( ISBLANK(J131), 1,) ))</f>
        <v>1</v>
      </c>
      <c r="J131" s="138"/>
      <c r="K131" s="114" t="str">
        <f aca="false">IF(ISBLANK(J131),"a","b")</f>
        <v>a</v>
      </c>
      <c r="L131" s="112" t="str">
        <f aca="false">IF(ISBLANK(C131),"",IF(K131="b",J131,IF(K131="a","")))</f>
        <v/>
      </c>
      <c r="M131" s="113" t="n">
        <f aca="false">IF(ISBLANK(C131),"",IF( ISBLANK(J131), , 1))</f>
        <v>0</v>
      </c>
      <c r="N131" s="115" t="n">
        <f aca="true">IF(ISBLANK(C131),"",IF( ISBLANK(F131), "" , IF( ISBLANK(J131), (TODAY()-F131)/365, (J131-F131)/365)) )</f>
        <v>2.5013698630137</v>
      </c>
      <c r="O131" s="116" t="n">
        <f aca="false">IF(ISBLANK(C131),"",IF( ISBLANK(F131), "" , IF( ISBLANK(J131), ($V$41-F131)/365, (J131-F131)/365)) )</f>
        <v>1.51780821917808</v>
      </c>
      <c r="P131" s="117" t="str">
        <f aca="true">IF(ISBLANK(C131),"",IF( ISBLANK(J131), "", (TODAY()-J131)/365))</f>
        <v/>
      </c>
      <c r="Q131" s="118" t="str">
        <f aca="false">IF(ISBLANK(C131),"",IF( ISBLANK(J131), "", ($V$41-J131)/365))</f>
        <v/>
      </c>
      <c r="R131" s="136"/>
      <c r="S131" s="119" t="s">
        <v>632</v>
      </c>
      <c r="T131" s="48" t="n">
        <v>1</v>
      </c>
      <c r="U131" s="40"/>
    </row>
    <row r="132" customFormat="false" ht="15" hidden="false" customHeight="false" outlineLevel="0" collapsed="false">
      <c r="A132" s="89" t="n">
        <v>131</v>
      </c>
      <c r="B132" s="101" t="s">
        <v>450</v>
      </c>
      <c r="C132" s="101" t="n">
        <v>1</v>
      </c>
      <c r="D132" s="142" t="n">
        <v>29</v>
      </c>
      <c r="E132" s="136" t="s">
        <v>451</v>
      </c>
      <c r="F132" s="136"/>
      <c r="G132" s="112" t="str">
        <f aca="false">IF(ISBLANK(F132),"a","b")</f>
        <v>a</v>
      </c>
      <c r="H132" s="112" t="str">
        <f aca="false">IF(ISBLANK(C132),"",IF(G132="b",F132,IF(G132="a","")))</f>
        <v/>
      </c>
      <c r="I132" s="113" t="n">
        <f aca="false">IF(ISBLANK(C132),"",IF( ISBLANK(F132), , IF( ISBLANK(J132), 1,) ))</f>
        <v>0</v>
      </c>
      <c r="J132" s="140" t="n">
        <v>43875</v>
      </c>
      <c r="K132" s="114" t="str">
        <f aca="false">IF(ISBLANK(J132),"a","b")</f>
        <v>b</v>
      </c>
      <c r="L132" s="112" t="n">
        <f aca="false">IF(ISBLANK(C132),"",IF(K132="b",J132,IF(K132="a","")))</f>
        <v>43875</v>
      </c>
      <c r="M132" s="113" t="n">
        <f aca="false">IF(ISBLANK(C132),"",IF( ISBLANK(J132), , 1))</f>
        <v>1</v>
      </c>
      <c r="N132" s="115" t="str">
        <f aca="true">IF(ISBLANK(C132),"",IF( ISBLANK(F132), "" , IF( ISBLANK(J132), (TODAY()-F132)/365, (J132-F132)/365)) )</f>
        <v/>
      </c>
      <c r="O132" s="116" t="str">
        <f aca="false">IF(ISBLANK(C132),"",IF( ISBLANK(F132), "" , IF( ISBLANK(J132), ($V$41-F132)/365, (J132-F132)/365)) )</f>
        <v/>
      </c>
      <c r="P132" s="117" t="n">
        <f aca="true">IF(ISBLANK(C132),"",IF( ISBLANK(J132), "", (TODAY()-J132)/365))</f>
        <v>1.11232876712329</v>
      </c>
      <c r="Q132" s="118" t="n">
        <f aca="false">IF(ISBLANK(C132),"",IF( ISBLANK(J132), "", ($V$41-J132)/365))</f>
        <v>0.128767123287671</v>
      </c>
      <c r="R132" s="136" t="s">
        <v>633</v>
      </c>
      <c r="S132" s="119" t="s">
        <v>634</v>
      </c>
      <c r="T132" s="48" t="n">
        <v>1</v>
      </c>
      <c r="U132" s="40"/>
    </row>
    <row r="133" customFormat="false" ht="15" hidden="false" customHeight="false" outlineLevel="0" collapsed="false">
      <c r="A133" s="89" t="n">
        <v>132</v>
      </c>
      <c r="B133" s="101" t="s">
        <v>450</v>
      </c>
      <c r="C133" s="101" t="n">
        <v>1</v>
      </c>
      <c r="D133" s="131" t="n">
        <v>30</v>
      </c>
      <c r="E133" s="139"/>
      <c r="F133" s="137" t="n">
        <v>43456</v>
      </c>
      <c r="G133" s="112" t="str">
        <f aca="false">IF(ISBLANK(F133),"a","b")</f>
        <v>b</v>
      </c>
      <c r="H133" s="112" t="n">
        <f aca="false">IF(ISBLANK(C133),"",IF(G133="b",F133,IF(G133="a","")))</f>
        <v>43456</v>
      </c>
      <c r="I133" s="113" t="n">
        <f aca="false">IF(ISBLANK(C133),"",IF( ISBLANK(F133), , IF( ISBLANK(J133), 1,) ))</f>
        <v>0</v>
      </c>
      <c r="J133" s="140" t="n">
        <v>43827</v>
      </c>
      <c r="K133" s="114" t="str">
        <f aca="false">IF(ISBLANK(J133),"a","b")</f>
        <v>b</v>
      </c>
      <c r="L133" s="112" t="n">
        <f aca="false">IF(ISBLANK(C133),"",IF(K133="b",J133,IF(K133="a","")))</f>
        <v>43827</v>
      </c>
      <c r="M133" s="113" t="n">
        <f aca="false">IF(ISBLANK(C133),"",IF( ISBLANK(J133), , 1))</f>
        <v>1</v>
      </c>
      <c r="N133" s="115" t="n">
        <f aca="true">IF(ISBLANK(C133),"",IF( ISBLANK(F133), "" , IF( ISBLANK(J133), (TODAY()-F133)/365, (J133-F133)/365)) )</f>
        <v>1.01643835616438</v>
      </c>
      <c r="O133" s="116" t="n">
        <f aca="false">IF(ISBLANK(C133),"",IF( ISBLANK(F133), "" , IF( ISBLANK(J133), ($V$41-F133)/365, (J133-F133)/365)) )</f>
        <v>1.01643835616438</v>
      </c>
      <c r="P133" s="117" t="n">
        <f aca="true">IF(ISBLANK(C133),"",IF( ISBLANK(J133), "", (TODAY()-J133)/365))</f>
        <v>1.24383561643836</v>
      </c>
      <c r="Q133" s="118" t="n">
        <f aca="false">IF(ISBLANK(C133),"",IF( ISBLANK(J133), "", ($V$41-J133)/365))</f>
        <v>0.26027397260274</v>
      </c>
      <c r="R133" s="136" t="s">
        <v>635</v>
      </c>
      <c r="S133" s="119" t="s">
        <v>636</v>
      </c>
      <c r="T133" s="48" t="n">
        <v>1</v>
      </c>
      <c r="U133" s="40"/>
    </row>
    <row r="134" customFormat="false" ht="15" hidden="false" customHeight="false" outlineLevel="0" collapsed="false">
      <c r="A134" s="89" t="n">
        <v>133</v>
      </c>
      <c r="B134" s="101" t="s">
        <v>450</v>
      </c>
      <c r="C134" s="101" t="n">
        <v>1</v>
      </c>
      <c r="D134" s="143" t="n">
        <v>31</v>
      </c>
      <c r="E134" s="136"/>
      <c r="F134" s="137"/>
      <c r="G134" s="112" t="str">
        <f aca="false">IF(ISBLANK(F134),"a","b")</f>
        <v>a</v>
      </c>
      <c r="H134" s="112" t="str">
        <f aca="false">IF(ISBLANK(C134),"",IF(G134="b",F134,IF(G134="a","")))</f>
        <v/>
      </c>
      <c r="I134" s="113" t="n">
        <f aca="false">IF(ISBLANK(C134),"",IF( ISBLANK(F134), , IF( ISBLANK(J134), 1,) ))</f>
        <v>0</v>
      </c>
      <c r="J134" s="138"/>
      <c r="K134" s="114" t="str">
        <f aca="false">IF(ISBLANK(J134),"a","b")</f>
        <v>a</v>
      </c>
      <c r="L134" s="112" t="str">
        <f aca="false">IF(ISBLANK(C134),"",IF(K134="b",J134,IF(K134="a","")))</f>
        <v/>
      </c>
      <c r="M134" s="113" t="n">
        <f aca="false">IF(ISBLANK(C134),"",IF( ISBLANK(J134), , 1))</f>
        <v>0</v>
      </c>
      <c r="N134" s="115" t="str">
        <f aca="true">IF(ISBLANK(C134),"",IF( ISBLANK(F134), "" , IF( ISBLANK(J134), (TODAY()-F134)/365, (J134-F134)/365)) )</f>
        <v/>
      </c>
      <c r="O134" s="116" t="str">
        <f aca="false">IF(ISBLANK(C134),"",IF( ISBLANK(F134), "" , IF( ISBLANK(J134), ($V$41-F134)/365, (J134-F134)/365)) )</f>
        <v/>
      </c>
      <c r="P134" s="117" t="str">
        <f aca="true">IF(ISBLANK(C134),"",IF( ISBLANK(J134), "", (TODAY()-J134)/365))</f>
        <v/>
      </c>
      <c r="Q134" s="118" t="str">
        <f aca="false">IF(ISBLANK(C134),"",IF( ISBLANK(J134), "", ($V$41-J134)/365))</f>
        <v/>
      </c>
      <c r="R134" s="136" t="s">
        <v>637</v>
      </c>
      <c r="S134" s="119" t="s">
        <v>638</v>
      </c>
      <c r="T134" s="48" t="n">
        <v>1</v>
      </c>
      <c r="U134" s="40"/>
    </row>
    <row r="135" customFormat="false" ht="15" hidden="false" customHeight="false" outlineLevel="0" collapsed="false">
      <c r="A135" s="89" t="n">
        <v>134</v>
      </c>
      <c r="B135" s="101" t="s">
        <v>450</v>
      </c>
      <c r="C135" s="101" t="n">
        <v>1</v>
      </c>
      <c r="D135" s="125" t="n">
        <v>32</v>
      </c>
      <c r="E135" s="136" t="s">
        <v>451</v>
      </c>
      <c r="F135" s="137" t="n">
        <v>43798</v>
      </c>
      <c r="G135" s="112" t="str">
        <f aca="false">IF(ISBLANK(F135),"a","b")</f>
        <v>b</v>
      </c>
      <c r="H135" s="112" t="n">
        <f aca="false">IF(ISBLANK(C135),"",IF(G135="b",F135,IF(G135="a","")))</f>
        <v>43798</v>
      </c>
      <c r="I135" s="113" t="n">
        <f aca="false">IF(ISBLANK(C135),"",IF( ISBLANK(F135), , IF( ISBLANK(J135), 1,) ))</f>
        <v>1</v>
      </c>
      <c r="J135" s="138"/>
      <c r="K135" s="114" t="str">
        <f aca="false">IF(ISBLANK(J135),"a","b")</f>
        <v>a</v>
      </c>
      <c r="L135" s="112" t="str">
        <f aca="false">IF(ISBLANK(C135),"",IF(K135="b",J135,IF(K135="a","")))</f>
        <v/>
      </c>
      <c r="M135" s="113" t="n">
        <f aca="false">IF(ISBLANK(C135),"",IF( ISBLANK(J135), , 1))</f>
        <v>0</v>
      </c>
      <c r="N135" s="115" t="n">
        <f aca="true">IF(ISBLANK(C135),"",IF( ISBLANK(F135), "" , IF( ISBLANK(J135), (TODAY()-F135)/365, (J135-F135)/365)) )</f>
        <v>1.32328767123288</v>
      </c>
      <c r="O135" s="116" t="n">
        <f aca="false">IF(ISBLANK(C135),"",IF( ISBLANK(F135), "" , IF( ISBLANK(J135), ($V$41-F135)/365, (J135-F135)/365)) )</f>
        <v>0.33972602739726</v>
      </c>
      <c r="P135" s="117" t="str">
        <f aca="true">IF(ISBLANK(C135),"",IF( ISBLANK(J135), "", (TODAY()-J135)/365))</f>
        <v/>
      </c>
      <c r="Q135" s="118" t="str">
        <f aca="false">IF(ISBLANK(C135),"",IF( ISBLANK(J135), "", ($V$41-J135)/365))</f>
        <v/>
      </c>
      <c r="R135" s="136"/>
      <c r="S135" s="119" t="s">
        <v>639</v>
      </c>
      <c r="T135" s="48" t="n">
        <v>1</v>
      </c>
      <c r="U135" s="40"/>
    </row>
    <row r="136" customFormat="false" ht="15" hidden="false" customHeight="false" outlineLevel="0" collapsed="false">
      <c r="A136" s="89" t="n">
        <v>135</v>
      </c>
      <c r="B136" s="101" t="s">
        <v>450</v>
      </c>
      <c r="C136" s="101" t="n">
        <v>1</v>
      </c>
      <c r="D136" s="127" t="n">
        <v>33</v>
      </c>
      <c r="E136" s="139"/>
      <c r="F136" s="137" t="n">
        <v>43347</v>
      </c>
      <c r="G136" s="112" t="str">
        <f aca="false">IF(ISBLANK(F136),"a","b")</f>
        <v>b</v>
      </c>
      <c r="H136" s="112" t="n">
        <f aca="false">IF(ISBLANK(C136),"",IF(G136="b",F136,IF(G136="a","")))</f>
        <v>43347</v>
      </c>
      <c r="I136" s="113" t="n">
        <f aca="false">IF(ISBLANK(C136),"",IF( ISBLANK(F136), , IF( ISBLANK(J136), 1,) ))</f>
        <v>0</v>
      </c>
      <c r="J136" s="140" t="n">
        <v>43466</v>
      </c>
      <c r="K136" s="114" t="str">
        <f aca="false">IF(ISBLANK(J136),"a","b")</f>
        <v>b</v>
      </c>
      <c r="L136" s="112" t="n">
        <f aca="false">IF(ISBLANK(C136),"",IF(K136="b",J136,IF(K136="a","")))</f>
        <v>43466</v>
      </c>
      <c r="M136" s="113" t="n">
        <f aca="false">IF(ISBLANK(C136),"",IF( ISBLANK(J136), , 1))</f>
        <v>1</v>
      </c>
      <c r="N136" s="115" t="n">
        <f aca="true">IF(ISBLANK(C136),"",IF( ISBLANK(F136), "" , IF( ISBLANK(J136), (TODAY()-F136)/365, (J136-F136)/365)) )</f>
        <v>0.326027397260274</v>
      </c>
      <c r="O136" s="116" t="n">
        <f aca="false">IF(ISBLANK(C136),"",IF( ISBLANK(F136), "" , IF( ISBLANK(J136), ($V$41-F136)/365, (J136-F136)/365)) )</f>
        <v>0.326027397260274</v>
      </c>
      <c r="P136" s="117" t="n">
        <f aca="true">IF(ISBLANK(C136),"",IF( ISBLANK(J136), "", (TODAY()-J136)/365))</f>
        <v>2.23287671232877</v>
      </c>
      <c r="Q136" s="118" t="n">
        <f aca="false">IF(ISBLANK(C136),"",IF( ISBLANK(J136), "", ($V$41-J136)/365))</f>
        <v>1.24931506849315</v>
      </c>
      <c r="R136" s="136" t="s">
        <v>640</v>
      </c>
      <c r="S136" s="119" t="s">
        <v>641</v>
      </c>
      <c r="T136" s="48" t="n">
        <v>1</v>
      </c>
      <c r="U136" s="40"/>
    </row>
    <row r="137" customFormat="false" ht="15" hidden="false" customHeight="false" outlineLevel="0" collapsed="false">
      <c r="A137" s="89" t="n">
        <v>136</v>
      </c>
      <c r="B137" s="101" t="s">
        <v>450</v>
      </c>
      <c r="C137" s="101" t="n">
        <v>1</v>
      </c>
      <c r="D137" s="122" t="n">
        <v>34</v>
      </c>
      <c r="E137" s="136"/>
      <c r="F137" s="136"/>
      <c r="G137" s="112" t="str">
        <f aca="false">IF(ISBLANK(F137),"a","b")</f>
        <v>a</v>
      </c>
      <c r="H137" s="112" t="str">
        <f aca="false">IF(ISBLANK(C137),"",IF(G137="b",F137,IF(G137="a","")))</f>
        <v/>
      </c>
      <c r="I137" s="113" t="n">
        <f aca="false">IF(ISBLANK(C137),"",IF( ISBLANK(F137), , IF( ISBLANK(J137), 1,) ))</f>
        <v>0</v>
      </c>
      <c r="J137" s="138"/>
      <c r="K137" s="114" t="str">
        <f aca="false">IF(ISBLANK(J137),"a","b")</f>
        <v>a</v>
      </c>
      <c r="L137" s="112" t="str">
        <f aca="false">IF(ISBLANK(C137),"",IF(K137="b",J137,IF(K137="a","")))</f>
        <v/>
      </c>
      <c r="M137" s="113" t="n">
        <f aca="false">IF(ISBLANK(C137),"",IF( ISBLANK(J137), , 1))</f>
        <v>0</v>
      </c>
      <c r="N137" s="115" t="str">
        <f aca="true">IF(ISBLANK(C137),"",IF( ISBLANK(F137), "" , IF( ISBLANK(J137), (TODAY()-F137)/365, (J137-F137)/365)) )</f>
        <v/>
      </c>
      <c r="O137" s="116" t="str">
        <f aca="false">IF(ISBLANK(C137),"",IF( ISBLANK(F137), "" , IF( ISBLANK(J137), ($V$41-F137)/365, (J137-F137)/365)) )</f>
        <v/>
      </c>
      <c r="P137" s="117" t="str">
        <f aca="true">IF(ISBLANK(C137),"",IF( ISBLANK(J137), "", (TODAY()-J137)/365))</f>
        <v/>
      </c>
      <c r="Q137" s="118" t="str">
        <f aca="false">IF(ISBLANK(C137),"",IF( ISBLANK(J137), "", ($V$41-J137)/365))</f>
        <v/>
      </c>
      <c r="R137" s="136" t="s">
        <v>642</v>
      </c>
      <c r="S137" s="119" t="s">
        <v>643</v>
      </c>
      <c r="T137" s="50" t="n">
        <v>1</v>
      </c>
      <c r="U137" s="51"/>
    </row>
    <row r="138" customFormat="false" ht="15" hidden="false" customHeight="false" outlineLevel="0" collapsed="false">
      <c r="A138" s="89" t="n">
        <v>137</v>
      </c>
      <c r="B138" s="101" t="s">
        <v>450</v>
      </c>
      <c r="C138" s="101" t="n">
        <v>1</v>
      </c>
      <c r="D138" s="120" t="n">
        <v>35</v>
      </c>
      <c r="E138" s="136" t="s">
        <v>588</v>
      </c>
      <c r="F138" s="137" t="n">
        <v>43413</v>
      </c>
      <c r="G138" s="112" t="str">
        <f aca="false">IF(ISBLANK(F138),"a","b")</f>
        <v>b</v>
      </c>
      <c r="H138" s="112" t="n">
        <f aca="false">IF(ISBLANK(C138),"",IF(G138="b",F138,IF(G138="a","")))</f>
        <v>43413</v>
      </c>
      <c r="I138" s="113" t="n">
        <f aca="false">IF(ISBLANK(C138),"",IF( ISBLANK(F138), , IF( ISBLANK(J138), 1,) ))</f>
        <v>1</v>
      </c>
      <c r="J138" s="138"/>
      <c r="K138" s="114" t="str">
        <f aca="false">IF(ISBLANK(J138),"a","b")</f>
        <v>a</v>
      </c>
      <c r="L138" s="112" t="str">
        <f aca="false">IF(ISBLANK(C138),"",IF(K138="b",J138,IF(K138="a","")))</f>
        <v/>
      </c>
      <c r="M138" s="113" t="n">
        <f aca="false">IF(ISBLANK(C138),"",IF( ISBLANK(J138), , 1))</f>
        <v>0</v>
      </c>
      <c r="N138" s="115" t="n">
        <f aca="true">IF(ISBLANK(C138),"",IF( ISBLANK(F138), "" , IF( ISBLANK(J138), (TODAY()-F138)/365, (J138-F138)/365)) )</f>
        <v>2.37808219178082</v>
      </c>
      <c r="O138" s="116" t="n">
        <f aca="false">IF(ISBLANK(C138),"",IF( ISBLANK(F138), "" , IF( ISBLANK(J138), ($V$41-F138)/365, (J138-F138)/365)) )</f>
        <v>1.39452054794521</v>
      </c>
      <c r="P138" s="117" t="str">
        <f aca="true">IF(ISBLANK(C138),"",IF( ISBLANK(J138), "", (TODAY()-J138)/365))</f>
        <v/>
      </c>
      <c r="Q138" s="118" t="str">
        <f aca="false">IF(ISBLANK(C138),"",IF( ISBLANK(J138), "", ($V$41-J138)/365))</f>
        <v/>
      </c>
      <c r="R138" s="136"/>
      <c r="S138" s="119" t="s">
        <v>644</v>
      </c>
      <c r="T138" s="50" t="n">
        <v>1</v>
      </c>
      <c r="U138" s="51"/>
    </row>
    <row r="139" customFormat="false" ht="15" hidden="false" customHeight="false" outlineLevel="0" collapsed="false">
      <c r="A139" s="89" t="n">
        <v>138</v>
      </c>
      <c r="B139" s="101" t="s">
        <v>450</v>
      </c>
      <c r="C139" s="101" t="n">
        <v>1</v>
      </c>
      <c r="D139" s="122" t="n">
        <v>36</v>
      </c>
      <c r="E139" s="136"/>
      <c r="F139" s="136"/>
      <c r="G139" s="112" t="str">
        <f aca="false">IF(ISBLANK(F139),"a","b")</f>
        <v>a</v>
      </c>
      <c r="H139" s="112" t="str">
        <f aca="false">IF(ISBLANK(C139),"",IF(G139="b",F139,IF(G139="a","")))</f>
        <v/>
      </c>
      <c r="I139" s="113" t="n">
        <f aca="false">IF(ISBLANK(C139),"",IF( ISBLANK(F139), , IF( ISBLANK(J139), 1,) ))</f>
        <v>0</v>
      </c>
      <c r="J139" s="138"/>
      <c r="K139" s="114" t="str">
        <f aca="false">IF(ISBLANK(J139),"a","b")</f>
        <v>a</v>
      </c>
      <c r="L139" s="112" t="str">
        <f aca="false">IF(ISBLANK(C139),"",IF(K139="b",J139,IF(K139="a","")))</f>
        <v/>
      </c>
      <c r="M139" s="113" t="n">
        <f aca="false">IF(ISBLANK(C139),"",IF( ISBLANK(J139), , 1))</f>
        <v>0</v>
      </c>
      <c r="N139" s="115" t="str">
        <f aca="true">IF(ISBLANK(C139),"",IF( ISBLANK(F139), "" , IF( ISBLANK(J139), (TODAY()-F139)/365, (J139-F139)/365)) )</f>
        <v/>
      </c>
      <c r="O139" s="116" t="str">
        <f aca="false">IF(ISBLANK(C139),"",IF( ISBLANK(F139), "" , IF( ISBLANK(J139), ($V$41-F139)/365, (J139-F139)/365)) )</f>
        <v/>
      </c>
      <c r="P139" s="117" t="str">
        <f aca="true">IF(ISBLANK(C139),"",IF( ISBLANK(J139), "", (TODAY()-J139)/365))</f>
        <v/>
      </c>
      <c r="Q139" s="118" t="str">
        <f aca="false">IF(ISBLANK(C139),"",IF( ISBLANK(J139), "", ($V$41-J139)/365))</f>
        <v/>
      </c>
      <c r="R139" s="136"/>
      <c r="S139" s="119" t="s">
        <v>645</v>
      </c>
      <c r="T139" s="50" t="n">
        <v>1</v>
      </c>
      <c r="U139" s="51"/>
    </row>
    <row r="140" customFormat="false" ht="15" hidden="false" customHeight="false" outlineLevel="0" collapsed="false">
      <c r="A140" s="89" t="n">
        <v>139</v>
      </c>
      <c r="B140" s="101" t="s">
        <v>450</v>
      </c>
      <c r="C140" s="101" t="n">
        <v>1</v>
      </c>
      <c r="D140" s="127" t="n">
        <v>37</v>
      </c>
      <c r="E140" s="139"/>
      <c r="F140" s="137" t="n">
        <v>43379</v>
      </c>
      <c r="G140" s="112" t="str">
        <f aca="false">IF(ISBLANK(F140),"a","b")</f>
        <v>b</v>
      </c>
      <c r="H140" s="112" t="n">
        <f aca="false">IF(ISBLANK(C140),"",IF(G140="b",F140,IF(G140="a","")))</f>
        <v>43379</v>
      </c>
      <c r="I140" s="113" t="n">
        <f aca="false">IF(ISBLANK(C140),"",IF( ISBLANK(F140), , IF( ISBLANK(J140), 1,) ))</f>
        <v>0</v>
      </c>
      <c r="J140" s="140" t="n">
        <v>43466</v>
      </c>
      <c r="K140" s="114" t="str">
        <f aca="false">IF(ISBLANK(J140),"a","b")</f>
        <v>b</v>
      </c>
      <c r="L140" s="112" t="n">
        <f aca="false">IF(ISBLANK(C140),"",IF(K140="b",J140,IF(K140="a","")))</f>
        <v>43466</v>
      </c>
      <c r="M140" s="113" t="n">
        <f aca="false">IF(ISBLANK(C140),"",IF( ISBLANK(J140), , 1))</f>
        <v>1</v>
      </c>
      <c r="N140" s="115" t="n">
        <f aca="true">IF(ISBLANK(C140),"",IF( ISBLANK(F140), "" , IF( ISBLANK(J140), (TODAY()-F140)/365, (J140-F140)/365)) )</f>
        <v>0.238356164383562</v>
      </c>
      <c r="O140" s="116" t="n">
        <f aca="false">IF(ISBLANK(C140),"",IF( ISBLANK(F140), "" , IF( ISBLANK(J140), ($V$41-F140)/365, (J140-F140)/365)) )</f>
        <v>0.238356164383562</v>
      </c>
      <c r="P140" s="117" t="n">
        <f aca="true">IF(ISBLANK(C140),"",IF( ISBLANK(J140), "", (TODAY()-J140)/365))</f>
        <v>2.23287671232877</v>
      </c>
      <c r="Q140" s="118" t="n">
        <f aca="false">IF(ISBLANK(C140),"",IF( ISBLANK(J140), "", ($V$41-J140)/365))</f>
        <v>1.24931506849315</v>
      </c>
      <c r="R140" s="136"/>
      <c r="S140" s="119" t="s">
        <v>646</v>
      </c>
      <c r="T140" s="50" t="n">
        <v>1</v>
      </c>
      <c r="U140" s="51"/>
    </row>
    <row r="141" customFormat="false" ht="15" hidden="false" customHeight="false" outlineLevel="0" collapsed="false">
      <c r="A141" s="89" t="n">
        <v>140</v>
      </c>
      <c r="B141" s="101" t="s">
        <v>450</v>
      </c>
      <c r="C141" s="101" t="n">
        <v>1</v>
      </c>
      <c r="D141" s="120" t="n">
        <v>38</v>
      </c>
      <c r="E141" s="136" t="s">
        <v>519</v>
      </c>
      <c r="F141" s="137" t="n">
        <v>43470</v>
      </c>
      <c r="G141" s="112" t="str">
        <f aca="false">IF(ISBLANK(F141),"a","b")</f>
        <v>b</v>
      </c>
      <c r="H141" s="112" t="n">
        <f aca="false">IF(ISBLANK(C141),"",IF(G141="b",F141,IF(G141="a","")))</f>
        <v>43470</v>
      </c>
      <c r="I141" s="113" t="n">
        <f aca="false">IF(ISBLANK(C141),"",IF( ISBLANK(F141), , IF( ISBLANK(J141), 1,) ))</f>
        <v>1</v>
      </c>
      <c r="J141" s="138"/>
      <c r="K141" s="114" t="str">
        <f aca="false">IF(ISBLANK(J141),"a","b")</f>
        <v>a</v>
      </c>
      <c r="L141" s="112" t="str">
        <f aca="false">IF(ISBLANK(C141),"",IF(K141="b",J141,IF(K141="a","")))</f>
        <v/>
      </c>
      <c r="M141" s="113" t="n">
        <f aca="false">IF(ISBLANK(C141),"",IF( ISBLANK(J141), , 1))</f>
        <v>0</v>
      </c>
      <c r="N141" s="115" t="n">
        <f aca="true">IF(ISBLANK(C141),"",IF( ISBLANK(F141), "" , IF( ISBLANK(J141), (TODAY()-F141)/365, (J141-F141)/365)) )</f>
        <v>2.22191780821918</v>
      </c>
      <c r="O141" s="116" t="n">
        <f aca="false">IF(ISBLANK(C141),"",IF( ISBLANK(F141), "" , IF( ISBLANK(J141), ($V$41-F141)/365, (J141-F141)/365)) )</f>
        <v>1.23835616438356</v>
      </c>
      <c r="P141" s="117" t="str">
        <f aca="true">IF(ISBLANK(C141),"",IF( ISBLANK(J141), "", (TODAY()-J141)/365))</f>
        <v/>
      </c>
      <c r="Q141" s="118" t="str">
        <f aca="false">IF(ISBLANK(C141),"",IF( ISBLANK(J141), "", ($V$41-J141)/365))</f>
        <v/>
      </c>
      <c r="R141" s="136"/>
      <c r="S141" s="119" t="s">
        <v>647</v>
      </c>
      <c r="T141" s="48" t="n">
        <v>1</v>
      </c>
      <c r="U141" s="40"/>
    </row>
    <row r="142" customFormat="false" ht="15" hidden="false" customHeight="false" outlineLevel="0" collapsed="false">
      <c r="A142" s="89" t="n">
        <v>141</v>
      </c>
      <c r="B142" s="101" t="s">
        <v>450</v>
      </c>
      <c r="C142" s="101" t="n">
        <v>1</v>
      </c>
      <c r="D142" s="125" t="n">
        <v>39</v>
      </c>
      <c r="E142" s="136" t="s">
        <v>648</v>
      </c>
      <c r="F142" s="137" t="n">
        <v>43907</v>
      </c>
      <c r="G142" s="112" t="str">
        <f aca="false">IF(ISBLANK(F142),"a","b")</f>
        <v>b</v>
      </c>
      <c r="H142" s="112" t="n">
        <f aca="false">IF(ISBLANK(C142),"",IF(G142="b",F142,IF(G142="a","")))</f>
        <v>43907</v>
      </c>
      <c r="I142" s="113" t="n">
        <f aca="false">IF(ISBLANK(C142),"",IF( ISBLANK(F142), , IF( ISBLANK(J142), 1,) ))</f>
        <v>1</v>
      </c>
      <c r="J142" s="138"/>
      <c r="K142" s="114" t="str">
        <f aca="false">IF(ISBLANK(J142),"a","b")</f>
        <v>a</v>
      </c>
      <c r="L142" s="112" t="str">
        <f aca="false">IF(ISBLANK(C142),"",IF(K142="b",J142,IF(K142="a","")))</f>
        <v/>
      </c>
      <c r="M142" s="113" t="n">
        <f aca="false">IF(ISBLANK(C142),"",IF( ISBLANK(J142), , 1))</f>
        <v>0</v>
      </c>
      <c r="N142" s="115" t="n">
        <f aca="true">IF(ISBLANK(C142),"",IF( ISBLANK(F142), "" , IF( ISBLANK(J142), (TODAY()-F142)/365, (J142-F142)/365)) )</f>
        <v>1.02465753424658</v>
      </c>
      <c r="O142" s="116" t="n">
        <f aca="false">IF(ISBLANK(C142),"",IF( ISBLANK(F142), "" , IF( ISBLANK(J142), ($V$41-F142)/365, (J142-F142)/365)) )</f>
        <v>0.0410958904109589</v>
      </c>
      <c r="P142" s="117" t="str">
        <f aca="true">IF(ISBLANK(C142),"",IF( ISBLANK(J142), "", (TODAY()-J142)/365))</f>
        <v/>
      </c>
      <c r="Q142" s="118" t="str">
        <f aca="false">IF(ISBLANK(C142),"",IF( ISBLANK(J142), "", ($V$41-J142)/365))</f>
        <v/>
      </c>
      <c r="R142" s="136" t="s">
        <v>649</v>
      </c>
      <c r="S142" s="119" t="s">
        <v>650</v>
      </c>
      <c r="T142" s="48" t="n">
        <v>1</v>
      </c>
      <c r="U142" s="40"/>
    </row>
    <row r="143" customFormat="false" ht="15" hidden="false" customHeight="false" outlineLevel="0" collapsed="false">
      <c r="A143" s="89" t="n">
        <v>142</v>
      </c>
      <c r="B143" s="101" t="s">
        <v>450</v>
      </c>
      <c r="C143" s="101" t="n">
        <v>1</v>
      </c>
      <c r="D143" s="122" t="n">
        <v>40</v>
      </c>
      <c r="E143" s="136"/>
      <c r="F143" s="136"/>
      <c r="G143" s="112" t="str">
        <f aca="false">IF(ISBLANK(F143),"a","b")</f>
        <v>a</v>
      </c>
      <c r="H143" s="112" t="str">
        <f aca="false">IF(ISBLANK(C143),"",IF(G143="b",F143,IF(G143="a","")))</f>
        <v/>
      </c>
      <c r="I143" s="113" t="n">
        <f aca="false">IF(ISBLANK(C143),"",IF( ISBLANK(F143), , IF( ISBLANK(J143), 1,) ))</f>
        <v>0</v>
      </c>
      <c r="J143" s="138"/>
      <c r="K143" s="114" t="str">
        <f aca="false">IF(ISBLANK(J143),"a","b")</f>
        <v>a</v>
      </c>
      <c r="L143" s="112" t="str">
        <f aca="false">IF(ISBLANK(C143),"",IF(K143="b",J143,IF(K143="a","")))</f>
        <v/>
      </c>
      <c r="M143" s="113" t="n">
        <f aca="false">IF(ISBLANK(C143),"",IF( ISBLANK(J143), , 1))</f>
        <v>0</v>
      </c>
      <c r="N143" s="115" t="str">
        <f aca="true">IF(ISBLANK(C143),"",IF( ISBLANK(F143), "" , IF( ISBLANK(J143), (TODAY()-F143)/365, (J143-F143)/365)) )</f>
        <v/>
      </c>
      <c r="O143" s="116" t="str">
        <f aca="false">IF(ISBLANK(C143),"",IF( ISBLANK(F143), "" , IF( ISBLANK(J143), ($V$41-F143)/365, (J143-F143)/365)) )</f>
        <v/>
      </c>
      <c r="P143" s="117" t="str">
        <f aca="true">IF(ISBLANK(C143),"",IF( ISBLANK(J143), "", (TODAY()-J143)/365))</f>
        <v/>
      </c>
      <c r="Q143" s="118" t="str">
        <f aca="false">IF(ISBLANK(C143),"",IF( ISBLANK(J143), "", ($V$41-J143)/365))</f>
        <v/>
      </c>
      <c r="R143" s="136" t="s">
        <v>651</v>
      </c>
      <c r="S143" s="119" t="s">
        <v>652</v>
      </c>
      <c r="T143" s="48" t="n">
        <v>1</v>
      </c>
      <c r="U143" s="40"/>
    </row>
    <row r="144" customFormat="false" ht="15" hidden="false" customHeight="false" outlineLevel="0" collapsed="false">
      <c r="A144" s="89" t="n">
        <v>143</v>
      </c>
      <c r="B144" s="101" t="s">
        <v>450</v>
      </c>
      <c r="C144" s="101" t="n">
        <v>1</v>
      </c>
      <c r="D144" s="144" t="n">
        <v>41</v>
      </c>
      <c r="E144" s="139"/>
      <c r="F144" s="137" t="n">
        <v>43356</v>
      </c>
      <c r="G144" s="112" t="str">
        <f aca="false">IF(ISBLANK(F144),"a","b")</f>
        <v>b</v>
      </c>
      <c r="H144" s="112" t="n">
        <f aca="false">IF(ISBLANK(C144),"",IF(G144="b",F144,IF(G144="a","")))</f>
        <v>43356</v>
      </c>
      <c r="I144" s="113" t="n">
        <f aca="false">IF(ISBLANK(C144),"",IF( ISBLANK(F144), , IF( ISBLANK(J144), 1,) ))</f>
        <v>0</v>
      </c>
      <c r="J144" s="140" t="n">
        <v>43466</v>
      </c>
      <c r="K144" s="114" t="str">
        <f aca="false">IF(ISBLANK(J144),"a","b")</f>
        <v>b</v>
      </c>
      <c r="L144" s="112" t="n">
        <f aca="false">IF(ISBLANK(C144),"",IF(K144="b",J144,IF(K144="a","")))</f>
        <v>43466</v>
      </c>
      <c r="M144" s="113" t="n">
        <f aca="false">IF(ISBLANK(C144),"",IF( ISBLANK(J144), , 1))</f>
        <v>1</v>
      </c>
      <c r="N144" s="115" t="n">
        <f aca="true">IF(ISBLANK(C144),"",IF( ISBLANK(F144), "" , IF( ISBLANK(J144), (TODAY()-F144)/365, (J144-F144)/365)) )</f>
        <v>0.301369863013699</v>
      </c>
      <c r="O144" s="116" t="n">
        <f aca="false">IF(ISBLANK(C144),"",IF( ISBLANK(F144), "" , IF( ISBLANK(J144), ($V$41-F144)/365, (J144-F144)/365)) )</f>
        <v>0.301369863013699</v>
      </c>
      <c r="P144" s="117" t="n">
        <f aca="true">IF(ISBLANK(C144),"",IF( ISBLANK(J144), "", (TODAY()-J144)/365))</f>
        <v>2.23287671232877</v>
      </c>
      <c r="Q144" s="118" t="n">
        <f aca="false">IF(ISBLANK(C144),"",IF( ISBLANK(J144), "", ($V$41-J144)/365))</f>
        <v>1.24931506849315</v>
      </c>
      <c r="R144" s="136"/>
      <c r="S144" s="119" t="s">
        <v>653</v>
      </c>
      <c r="T144" s="39" t="n">
        <v>1</v>
      </c>
      <c r="U144" s="40"/>
    </row>
    <row r="145" customFormat="false" ht="15" hidden="false" customHeight="false" outlineLevel="0" collapsed="false">
      <c r="A145" s="89" t="n">
        <v>144</v>
      </c>
      <c r="B145" s="101" t="s">
        <v>450</v>
      </c>
      <c r="C145" s="101" t="n">
        <v>1</v>
      </c>
      <c r="D145" s="125" t="n">
        <v>42</v>
      </c>
      <c r="E145" s="136" t="s">
        <v>399</v>
      </c>
      <c r="F145" s="137" t="n">
        <v>43873</v>
      </c>
      <c r="G145" s="112" t="str">
        <f aca="false">IF(ISBLANK(F145),"a","b")</f>
        <v>b</v>
      </c>
      <c r="H145" s="112" t="n">
        <f aca="false">IF(ISBLANK(C145),"",IF(G145="b",F145,IF(G145="a","")))</f>
        <v>43873</v>
      </c>
      <c r="I145" s="113" t="n">
        <f aca="false">IF(ISBLANK(C145),"",IF( ISBLANK(F145), , IF( ISBLANK(J145), 1,) ))</f>
        <v>1</v>
      </c>
      <c r="J145" s="138"/>
      <c r="K145" s="114" t="str">
        <f aca="false">IF(ISBLANK(J145),"a","b")</f>
        <v>a</v>
      </c>
      <c r="L145" s="112" t="str">
        <f aca="false">IF(ISBLANK(C145),"",IF(K145="b",J145,IF(K145="a","")))</f>
        <v/>
      </c>
      <c r="M145" s="113" t="n">
        <f aca="false">IF(ISBLANK(C145),"",IF( ISBLANK(J145), , 1))</f>
        <v>0</v>
      </c>
      <c r="N145" s="115" t="n">
        <f aca="true">IF(ISBLANK(C145),"",IF( ISBLANK(F145), "" , IF( ISBLANK(J145), (TODAY()-F145)/365, (J145-F145)/365)) )</f>
        <v>1.11780821917808</v>
      </c>
      <c r="O145" s="116" t="n">
        <f aca="false">IF(ISBLANK(C145),"",IF( ISBLANK(F145), "" , IF( ISBLANK(J145), ($V$41-F145)/365, (J145-F145)/365)) )</f>
        <v>0.134246575342466</v>
      </c>
      <c r="P145" s="117" t="str">
        <f aca="true">IF(ISBLANK(C145),"",IF( ISBLANK(J145), "", (TODAY()-J145)/365))</f>
        <v/>
      </c>
      <c r="Q145" s="118" t="str">
        <f aca="false">IF(ISBLANK(C145),"",IF( ISBLANK(J145), "", ($V$41-J145)/365))</f>
        <v/>
      </c>
      <c r="R145" s="136" t="s">
        <v>654</v>
      </c>
      <c r="S145" s="119" t="s">
        <v>655</v>
      </c>
      <c r="T145" s="39" t="n">
        <v>1</v>
      </c>
      <c r="U145" s="40"/>
    </row>
    <row r="146" customFormat="false" ht="15" hidden="false" customHeight="false" outlineLevel="0" collapsed="false">
      <c r="A146" s="89" t="n">
        <v>145</v>
      </c>
      <c r="B146" s="101" t="s">
        <v>450</v>
      </c>
      <c r="C146" s="101" t="n">
        <v>1</v>
      </c>
      <c r="D146" s="123" t="n">
        <v>43</v>
      </c>
      <c r="E146" s="139"/>
      <c r="F146" s="137" t="n">
        <v>43444</v>
      </c>
      <c r="G146" s="112" t="str">
        <f aca="false">IF(ISBLANK(F146),"a","b")</f>
        <v>b</v>
      </c>
      <c r="H146" s="112" t="n">
        <f aca="false">IF(ISBLANK(C146),"",IF(G146="b",F146,IF(G146="a","")))</f>
        <v>43444</v>
      </c>
      <c r="I146" s="113" t="n">
        <f aca="false">IF(ISBLANK(C146),"",IF( ISBLANK(F146), , IF( ISBLANK(J146), 1,) ))</f>
        <v>0</v>
      </c>
      <c r="J146" s="140" t="n">
        <v>43605</v>
      </c>
      <c r="K146" s="114" t="str">
        <f aca="false">IF(ISBLANK(J146),"a","b")</f>
        <v>b</v>
      </c>
      <c r="L146" s="112" t="n">
        <f aca="false">IF(ISBLANK(C146),"",IF(K146="b",J146,IF(K146="a","")))</f>
        <v>43605</v>
      </c>
      <c r="M146" s="113" t="n">
        <f aca="false">IF(ISBLANK(C146),"",IF( ISBLANK(J146), , 1))</f>
        <v>1</v>
      </c>
      <c r="N146" s="115" t="n">
        <f aca="true">IF(ISBLANK(C146),"",IF( ISBLANK(F146), "" , IF( ISBLANK(J146), (TODAY()-F146)/365, (J146-F146)/365)) )</f>
        <v>0.441095890410959</v>
      </c>
      <c r="O146" s="116" t="n">
        <f aca="false">IF(ISBLANK(C146),"",IF( ISBLANK(F146), "" , IF( ISBLANK(J146), ($V$41-F146)/365, (J146-F146)/365)) )</f>
        <v>0.441095890410959</v>
      </c>
      <c r="P146" s="117" t="n">
        <f aca="true">IF(ISBLANK(C146),"",IF( ISBLANK(J146), "", (TODAY()-J146)/365))</f>
        <v>1.85205479452055</v>
      </c>
      <c r="Q146" s="118" t="n">
        <f aca="false">IF(ISBLANK(C146),"",IF( ISBLANK(J146), "", ($V$41-J146)/365))</f>
        <v>0.868493150684932</v>
      </c>
      <c r="R146" s="136"/>
      <c r="S146" s="119" t="s">
        <v>656</v>
      </c>
      <c r="T146" s="39" t="n">
        <v>1</v>
      </c>
      <c r="U146" s="40"/>
    </row>
    <row r="147" customFormat="false" ht="15" hidden="false" customHeight="false" outlineLevel="0" collapsed="false">
      <c r="A147" s="89" t="n">
        <v>146</v>
      </c>
      <c r="B147" s="101" t="s">
        <v>450</v>
      </c>
      <c r="C147" s="101" t="n">
        <v>1</v>
      </c>
      <c r="D147" s="120" t="n">
        <v>44</v>
      </c>
      <c r="E147" s="136" t="s">
        <v>544</v>
      </c>
      <c r="F147" s="137" t="n">
        <v>43478</v>
      </c>
      <c r="G147" s="112" t="str">
        <f aca="false">IF(ISBLANK(F147),"a","b")</f>
        <v>b</v>
      </c>
      <c r="H147" s="112" t="n">
        <f aca="false">IF(ISBLANK(C147),"",IF(G147="b",F147,IF(G147="a","")))</f>
        <v>43478</v>
      </c>
      <c r="I147" s="113" t="n">
        <f aca="false">IF(ISBLANK(C147),"",IF( ISBLANK(F147), , IF( ISBLANK(J147), 1,) ))</f>
        <v>1</v>
      </c>
      <c r="J147" s="138"/>
      <c r="K147" s="114" t="str">
        <f aca="false">IF(ISBLANK(J147),"a","b")</f>
        <v>a</v>
      </c>
      <c r="L147" s="112" t="str">
        <f aca="false">IF(ISBLANK(C147),"",IF(K147="b",J147,IF(K147="a","")))</f>
        <v/>
      </c>
      <c r="M147" s="113" t="n">
        <f aca="false">IF(ISBLANK(C147),"",IF( ISBLANK(J147), , 1))</f>
        <v>0</v>
      </c>
      <c r="N147" s="115" t="n">
        <f aca="true">IF(ISBLANK(C147),"",IF( ISBLANK(F147), "" , IF( ISBLANK(J147), (TODAY()-F147)/365, (J147-F147)/365)) )</f>
        <v>2.2</v>
      </c>
      <c r="O147" s="116" t="n">
        <f aca="false">IF(ISBLANK(C147),"",IF( ISBLANK(F147), "" , IF( ISBLANK(J147), ($V$41-F147)/365, (J147-F147)/365)) )</f>
        <v>1.21643835616438</v>
      </c>
      <c r="P147" s="117" t="str">
        <f aca="true">IF(ISBLANK(C147),"",IF( ISBLANK(J147), "", (TODAY()-J147)/365))</f>
        <v/>
      </c>
      <c r="Q147" s="118" t="str">
        <f aca="false">IF(ISBLANK(C147),"",IF( ISBLANK(J147), "", ($V$41-J147)/365))</f>
        <v/>
      </c>
      <c r="R147" s="136" t="s">
        <v>657</v>
      </c>
      <c r="S147" s="119" t="s">
        <v>658</v>
      </c>
      <c r="T147" s="39" t="n">
        <v>1</v>
      </c>
      <c r="U147" s="40"/>
    </row>
    <row r="148" customFormat="false" ht="15" hidden="false" customHeight="false" outlineLevel="0" collapsed="false">
      <c r="A148" s="89" t="n">
        <v>147</v>
      </c>
      <c r="B148" s="101" t="s">
        <v>450</v>
      </c>
      <c r="C148" s="101" t="n">
        <v>1</v>
      </c>
      <c r="D148" s="122" t="n">
        <v>45</v>
      </c>
      <c r="E148" s="136"/>
      <c r="F148" s="136"/>
      <c r="G148" s="112" t="str">
        <f aca="false">IF(ISBLANK(F148),"a","b")</f>
        <v>a</v>
      </c>
      <c r="H148" s="112" t="str">
        <f aca="false">IF(ISBLANK(C148),"",IF(G148="b",F148,IF(G148="a","")))</f>
        <v/>
      </c>
      <c r="I148" s="113" t="n">
        <f aca="false">IF(ISBLANK(C148),"",IF( ISBLANK(F148), , IF( ISBLANK(J148), 1,) ))</f>
        <v>0</v>
      </c>
      <c r="J148" s="138"/>
      <c r="K148" s="114" t="str">
        <f aca="false">IF(ISBLANK(J148),"a","b")</f>
        <v>a</v>
      </c>
      <c r="L148" s="112" t="str">
        <f aca="false">IF(ISBLANK(C148),"",IF(K148="b",J148,IF(K148="a","")))</f>
        <v/>
      </c>
      <c r="M148" s="113" t="n">
        <f aca="false">IF(ISBLANK(C148),"",IF( ISBLANK(J148), , 1))</f>
        <v>0</v>
      </c>
      <c r="N148" s="115" t="str">
        <f aca="true">IF(ISBLANK(C148),"",IF( ISBLANK(F148), "" , IF( ISBLANK(J148), (TODAY()-F148)/365, (J148-F148)/365)) )</f>
        <v/>
      </c>
      <c r="O148" s="116" t="str">
        <f aca="false">IF(ISBLANK(C148),"",IF( ISBLANK(F148), "" , IF( ISBLANK(J148), ($V$41-F148)/365, (J148-F148)/365)) )</f>
        <v/>
      </c>
      <c r="P148" s="117" t="str">
        <f aca="true">IF(ISBLANK(C148),"",IF( ISBLANK(J148), "", (TODAY()-J148)/365))</f>
        <v/>
      </c>
      <c r="Q148" s="118" t="str">
        <f aca="false">IF(ISBLANK(C148),"",IF( ISBLANK(J148), "", ($V$41-J148)/365))</f>
        <v/>
      </c>
      <c r="R148" s="136" t="s">
        <v>659</v>
      </c>
      <c r="S148" s="119" t="s">
        <v>660</v>
      </c>
      <c r="T148" s="39" t="n">
        <v>1</v>
      </c>
      <c r="U148" s="40"/>
    </row>
    <row r="149" customFormat="false" ht="15" hidden="false" customHeight="false" outlineLevel="0" collapsed="false">
      <c r="A149" s="89" t="n">
        <v>148</v>
      </c>
      <c r="B149" s="101" t="s">
        <v>450</v>
      </c>
      <c r="C149" s="101" t="n">
        <v>1</v>
      </c>
      <c r="D149" s="120" t="n">
        <v>46</v>
      </c>
      <c r="E149" s="136" t="s">
        <v>631</v>
      </c>
      <c r="F149" s="137" t="n">
        <v>43368</v>
      </c>
      <c r="G149" s="112" t="str">
        <f aca="false">IF(ISBLANK(F149),"a","b")</f>
        <v>b</v>
      </c>
      <c r="H149" s="112" t="n">
        <f aca="false">IF(ISBLANK(C149),"",IF(G149="b",F149,IF(G149="a","")))</f>
        <v>43368</v>
      </c>
      <c r="I149" s="113" t="n">
        <f aca="false">IF(ISBLANK(C149),"",IF( ISBLANK(F149), , IF( ISBLANK(J149), 1,) ))</f>
        <v>1</v>
      </c>
      <c r="J149" s="138"/>
      <c r="K149" s="114" t="str">
        <f aca="false">IF(ISBLANK(J149),"a","b")</f>
        <v>a</v>
      </c>
      <c r="L149" s="112" t="str">
        <f aca="false">IF(ISBLANK(C149),"",IF(K149="b",J149,IF(K149="a","")))</f>
        <v/>
      </c>
      <c r="M149" s="113" t="n">
        <f aca="false">IF(ISBLANK(C149),"",IF( ISBLANK(J149), , 1))</f>
        <v>0</v>
      </c>
      <c r="N149" s="115" t="n">
        <f aca="true">IF(ISBLANK(C149),"",IF( ISBLANK(F149), "" , IF( ISBLANK(J149), (TODAY()-F149)/365, (J149-F149)/365)) )</f>
        <v>2.5013698630137</v>
      </c>
      <c r="O149" s="116" t="n">
        <f aca="false">IF(ISBLANK(C149),"",IF( ISBLANK(F149), "" , IF( ISBLANK(J149), ($V$41-F149)/365, (J149-F149)/365)) )</f>
        <v>1.51780821917808</v>
      </c>
      <c r="P149" s="117" t="str">
        <f aca="true">IF(ISBLANK(C149),"",IF( ISBLANK(J149), "", (TODAY()-J149)/365))</f>
        <v/>
      </c>
      <c r="Q149" s="118" t="str">
        <f aca="false">IF(ISBLANK(C149),"",IF( ISBLANK(J149), "", ($V$41-J149)/365))</f>
        <v/>
      </c>
      <c r="R149" s="136"/>
      <c r="S149" s="119" t="s">
        <v>661</v>
      </c>
      <c r="T149" s="39" t="n">
        <v>1</v>
      </c>
      <c r="U149" s="40"/>
    </row>
    <row r="150" customFormat="false" ht="15" hidden="false" customHeight="false" outlineLevel="0" collapsed="false">
      <c r="A150" s="89" t="n">
        <v>149</v>
      </c>
      <c r="B150" s="101" t="s">
        <v>450</v>
      </c>
      <c r="C150" s="101" t="n">
        <v>1</v>
      </c>
      <c r="D150" s="122" t="n">
        <v>47</v>
      </c>
      <c r="E150" s="136"/>
      <c r="F150" s="136"/>
      <c r="G150" s="112" t="str">
        <f aca="false">IF(ISBLANK(F150),"a","b")</f>
        <v>a</v>
      </c>
      <c r="H150" s="112" t="str">
        <f aca="false">IF(ISBLANK(C150),"",IF(G150="b",F150,IF(G150="a","")))</f>
        <v/>
      </c>
      <c r="I150" s="113" t="n">
        <f aca="false">IF(ISBLANK(C150),"",IF( ISBLANK(F150), , IF( ISBLANK(J150), 1,) ))</f>
        <v>0</v>
      </c>
      <c r="J150" s="138"/>
      <c r="K150" s="114" t="str">
        <f aca="false">IF(ISBLANK(J150),"a","b")</f>
        <v>a</v>
      </c>
      <c r="L150" s="112" t="str">
        <f aca="false">IF(ISBLANK(C150),"",IF(K150="b",J150,IF(K150="a","")))</f>
        <v/>
      </c>
      <c r="M150" s="113" t="n">
        <f aca="false">IF(ISBLANK(C150),"",IF( ISBLANK(J150), , 1))</f>
        <v>0</v>
      </c>
      <c r="N150" s="115" t="str">
        <f aca="true">IF(ISBLANK(C150),"",IF( ISBLANK(F150), "" , IF( ISBLANK(J150), (TODAY()-F150)/365, (J150-F150)/365)) )</f>
        <v/>
      </c>
      <c r="O150" s="116" t="str">
        <f aca="false">IF(ISBLANK(C150),"",IF( ISBLANK(F150), "" , IF( ISBLANK(J150), ($V$41-F150)/365, (J150-F150)/365)) )</f>
        <v/>
      </c>
      <c r="P150" s="117" t="str">
        <f aca="true">IF(ISBLANK(C150),"",IF( ISBLANK(J150), "", (TODAY()-J150)/365))</f>
        <v/>
      </c>
      <c r="Q150" s="118" t="str">
        <f aca="false">IF(ISBLANK(C150),"",IF( ISBLANK(J150), "", ($V$41-J150)/365))</f>
        <v/>
      </c>
      <c r="R150" s="136" t="s">
        <v>662</v>
      </c>
      <c r="S150" s="119" t="s">
        <v>663</v>
      </c>
      <c r="T150" s="39" t="n">
        <v>1</v>
      </c>
      <c r="U150" s="40"/>
    </row>
    <row r="151" customFormat="false" ht="15" hidden="false" customHeight="false" outlineLevel="0" collapsed="false">
      <c r="A151" s="89" t="n">
        <v>150</v>
      </c>
      <c r="B151" s="101" t="s">
        <v>450</v>
      </c>
      <c r="C151" s="101" t="n">
        <v>1</v>
      </c>
      <c r="D151" s="126" t="n">
        <v>48</v>
      </c>
      <c r="E151" s="139"/>
      <c r="F151" s="137" t="n">
        <v>43413</v>
      </c>
      <c r="G151" s="112" t="str">
        <f aca="false">IF(ISBLANK(F151),"a","b")</f>
        <v>b</v>
      </c>
      <c r="H151" s="112" t="n">
        <f aca="false">IF(ISBLANK(C151),"",IF(G151="b",F151,IF(G151="a","")))</f>
        <v>43413</v>
      </c>
      <c r="I151" s="113" t="n">
        <f aca="false">IF(ISBLANK(C151),"",IF( ISBLANK(F151), , IF( ISBLANK(J151), 1,) ))</f>
        <v>0</v>
      </c>
      <c r="J151" s="140" t="n">
        <v>43656</v>
      </c>
      <c r="K151" s="114" t="str">
        <f aca="false">IF(ISBLANK(J151),"a","b")</f>
        <v>b</v>
      </c>
      <c r="L151" s="112" t="n">
        <f aca="false">IF(ISBLANK(C151),"",IF(K151="b",J151,IF(K151="a","")))</f>
        <v>43656</v>
      </c>
      <c r="M151" s="113" t="n">
        <f aca="false">IF(ISBLANK(C151),"",IF( ISBLANK(J151), , 1))</f>
        <v>1</v>
      </c>
      <c r="N151" s="115" t="n">
        <f aca="true">IF(ISBLANK(C151),"",IF( ISBLANK(F151), "" , IF( ISBLANK(J151), (TODAY()-F151)/365, (J151-F151)/365)) )</f>
        <v>0.665753424657534</v>
      </c>
      <c r="O151" s="116" t="n">
        <f aca="false">IF(ISBLANK(C151),"",IF( ISBLANK(F151), "" , IF( ISBLANK(J151), ($V$41-F151)/365, (J151-F151)/365)) )</f>
        <v>0.665753424657534</v>
      </c>
      <c r="P151" s="117" t="n">
        <f aca="true">IF(ISBLANK(C151),"",IF( ISBLANK(J151), "", (TODAY()-J151)/365))</f>
        <v>1.71232876712329</v>
      </c>
      <c r="Q151" s="118" t="n">
        <f aca="false">IF(ISBLANK(C151),"",IF( ISBLANK(J151), "", ($V$41-J151)/365))</f>
        <v>0.728767123287671</v>
      </c>
      <c r="R151" s="136"/>
      <c r="S151" s="119" t="s">
        <v>664</v>
      </c>
      <c r="T151" s="39" t="n">
        <v>1</v>
      </c>
      <c r="U151" s="40"/>
    </row>
    <row r="152" customFormat="false" ht="15" hidden="false" customHeight="false" outlineLevel="0" collapsed="false">
      <c r="A152" s="89" t="n">
        <v>151</v>
      </c>
      <c r="B152" s="101" t="s">
        <v>450</v>
      </c>
      <c r="C152" s="101" t="n">
        <v>1</v>
      </c>
      <c r="D152" s="125" t="n">
        <v>49</v>
      </c>
      <c r="E152" s="136" t="s">
        <v>594</v>
      </c>
      <c r="F152" s="137" t="n">
        <v>43846</v>
      </c>
      <c r="G152" s="112" t="str">
        <f aca="false">IF(ISBLANK(F152),"a","b")</f>
        <v>b</v>
      </c>
      <c r="H152" s="112" t="n">
        <f aca="false">IF(ISBLANK(C152),"",IF(G152="b",F152,IF(G152="a","")))</f>
        <v>43846</v>
      </c>
      <c r="I152" s="113" t="n">
        <f aca="false">IF(ISBLANK(C152),"",IF( ISBLANK(F152), , IF( ISBLANK(J152), 1,) ))</f>
        <v>1</v>
      </c>
      <c r="J152" s="138"/>
      <c r="K152" s="114" t="str">
        <f aca="false">IF(ISBLANK(J152),"a","b")</f>
        <v>a</v>
      </c>
      <c r="L152" s="112" t="str">
        <f aca="false">IF(ISBLANK(C152),"",IF(K152="b",J152,IF(K152="a","")))</f>
        <v/>
      </c>
      <c r="M152" s="113" t="n">
        <f aca="false">IF(ISBLANK(C152),"",IF( ISBLANK(J152), , 1))</f>
        <v>0</v>
      </c>
      <c r="N152" s="115" t="n">
        <f aca="true">IF(ISBLANK(C152),"",IF( ISBLANK(F152), "" , IF( ISBLANK(J152), (TODAY()-F152)/365, (J152-F152)/365)) )</f>
        <v>1.19178082191781</v>
      </c>
      <c r="O152" s="116" t="n">
        <f aca="false">IF(ISBLANK(C152),"",IF( ISBLANK(F152), "" , IF( ISBLANK(J152), ($V$41-F152)/365, (J152-F152)/365)) )</f>
        <v>0.208219178082192</v>
      </c>
      <c r="P152" s="117" t="str">
        <f aca="true">IF(ISBLANK(C152),"",IF( ISBLANK(J152), "", (TODAY()-J152)/365))</f>
        <v/>
      </c>
      <c r="Q152" s="118" t="str">
        <f aca="false">IF(ISBLANK(C152),"",IF( ISBLANK(J152), "", ($V$41-J152)/365))</f>
        <v/>
      </c>
      <c r="R152" s="136" t="s">
        <v>665</v>
      </c>
      <c r="S152" s="119" t="s">
        <v>666</v>
      </c>
      <c r="T152" s="39" t="n">
        <v>1</v>
      </c>
      <c r="U152" s="40"/>
    </row>
    <row r="153" customFormat="false" ht="15" hidden="false" customHeight="false" outlineLevel="0" collapsed="false">
      <c r="A153" s="89" t="n">
        <v>152</v>
      </c>
      <c r="B153" s="101" t="s">
        <v>450</v>
      </c>
      <c r="C153" s="101" t="n">
        <v>1</v>
      </c>
      <c r="D153" s="122" t="n">
        <v>50</v>
      </c>
      <c r="E153" s="136"/>
      <c r="F153" s="137"/>
      <c r="G153" s="112" t="str">
        <f aca="false">IF(ISBLANK(F153),"a","b")</f>
        <v>a</v>
      </c>
      <c r="H153" s="112" t="str">
        <f aca="false">IF(ISBLANK(C153),"",IF(G153="b",F153,IF(G153="a","")))</f>
        <v/>
      </c>
      <c r="I153" s="113" t="n">
        <f aca="false">IF(ISBLANK(C153),"",IF( ISBLANK(F153), , IF( ISBLANK(J153), 1,) ))</f>
        <v>0</v>
      </c>
      <c r="J153" s="138"/>
      <c r="K153" s="114" t="str">
        <f aca="false">IF(ISBLANK(J153),"a","b")</f>
        <v>a</v>
      </c>
      <c r="L153" s="112" t="str">
        <f aca="false">IF(ISBLANK(C153),"",IF(K153="b",J153,IF(K153="a","")))</f>
        <v/>
      </c>
      <c r="M153" s="113" t="n">
        <f aca="false">IF(ISBLANK(C153),"",IF( ISBLANK(J153), , 1))</f>
        <v>0</v>
      </c>
      <c r="N153" s="115" t="str">
        <f aca="true">IF(ISBLANK(C153),"",IF( ISBLANK(F153), "" , IF( ISBLANK(J153), (TODAY()-F153)/365, (J153-F153)/365)) )</f>
        <v/>
      </c>
      <c r="O153" s="116" t="str">
        <f aca="false">IF(ISBLANK(C153),"",IF( ISBLANK(F153), "" , IF( ISBLANK(J153), ($V$41-F153)/365, (J153-F153)/365)) )</f>
        <v/>
      </c>
      <c r="P153" s="117" t="str">
        <f aca="true">IF(ISBLANK(C153),"",IF( ISBLANK(J153), "", (TODAY()-J153)/365))</f>
        <v/>
      </c>
      <c r="Q153" s="118" t="str">
        <f aca="false">IF(ISBLANK(C153),"",IF( ISBLANK(J153), "", ($V$41-J153)/365))</f>
        <v/>
      </c>
      <c r="R153" s="136" t="s">
        <v>667</v>
      </c>
      <c r="S153" s="119" t="s">
        <v>668</v>
      </c>
      <c r="T153" s="39" t="n">
        <v>1</v>
      </c>
      <c r="U153" s="40"/>
    </row>
    <row r="154" customFormat="false" ht="15" hidden="false" customHeight="false" outlineLevel="0" collapsed="false">
      <c r="A154" s="89" t="n">
        <v>153</v>
      </c>
      <c r="B154" s="101" t="s">
        <v>450</v>
      </c>
      <c r="C154" s="101" t="n">
        <v>1</v>
      </c>
      <c r="D154" s="120" t="n">
        <v>51</v>
      </c>
      <c r="E154" s="136" t="s">
        <v>588</v>
      </c>
      <c r="F154" s="137" t="n">
        <v>43347</v>
      </c>
      <c r="G154" s="112" t="str">
        <f aca="false">IF(ISBLANK(F154),"a","b")</f>
        <v>b</v>
      </c>
      <c r="H154" s="112" t="n">
        <f aca="false">IF(ISBLANK(C154),"",IF(G154="b",F154,IF(G154="a","")))</f>
        <v>43347</v>
      </c>
      <c r="I154" s="113" t="n">
        <f aca="false">IF(ISBLANK(C154),"",IF( ISBLANK(F154), , IF( ISBLANK(J154), 1,) ))</f>
        <v>1</v>
      </c>
      <c r="J154" s="138"/>
      <c r="K154" s="114" t="str">
        <f aca="false">IF(ISBLANK(J154),"a","b")</f>
        <v>a</v>
      </c>
      <c r="L154" s="112" t="str">
        <f aca="false">IF(ISBLANK(C154),"",IF(K154="b",J154,IF(K154="a","")))</f>
        <v/>
      </c>
      <c r="M154" s="113" t="n">
        <f aca="false">IF(ISBLANK(C154),"",IF( ISBLANK(J154), , 1))</f>
        <v>0</v>
      </c>
      <c r="N154" s="115" t="n">
        <f aca="true">IF(ISBLANK(C154),"",IF( ISBLANK(F154), "" , IF( ISBLANK(J154), (TODAY()-F154)/365, (J154-F154)/365)) )</f>
        <v>2.55890410958904</v>
      </c>
      <c r="O154" s="116" t="n">
        <f aca="false">IF(ISBLANK(C154),"",IF( ISBLANK(F154), "" , IF( ISBLANK(J154), ($V$41-F154)/365, (J154-F154)/365)) )</f>
        <v>1.57534246575342</v>
      </c>
      <c r="P154" s="117" t="str">
        <f aca="true">IF(ISBLANK(C154),"",IF( ISBLANK(J154), "", (TODAY()-J154)/365))</f>
        <v/>
      </c>
      <c r="Q154" s="118" t="str">
        <f aca="false">IF(ISBLANK(C154),"",IF( ISBLANK(J154), "", ($V$41-J154)/365))</f>
        <v/>
      </c>
      <c r="R154" s="136"/>
      <c r="S154" s="119" t="s">
        <v>669</v>
      </c>
      <c r="T154" s="39" t="n">
        <v>1</v>
      </c>
      <c r="U154" s="40"/>
    </row>
    <row r="155" customFormat="false" ht="15" hidden="false" customHeight="false" outlineLevel="0" collapsed="false">
      <c r="A155" s="89" t="n">
        <v>154</v>
      </c>
      <c r="B155" s="101" t="s">
        <v>450</v>
      </c>
      <c r="C155" s="101" t="n">
        <v>1</v>
      </c>
      <c r="D155" s="125" t="n">
        <v>52</v>
      </c>
      <c r="E155" s="136" t="s">
        <v>498</v>
      </c>
      <c r="F155" s="137" t="n">
        <v>43858</v>
      </c>
      <c r="G155" s="112" t="str">
        <f aca="false">IF(ISBLANK(F155),"a","b")</f>
        <v>b</v>
      </c>
      <c r="H155" s="112" t="n">
        <f aca="false">IF(ISBLANK(C155),"",IF(G155="b",F155,IF(G155="a","")))</f>
        <v>43858</v>
      </c>
      <c r="I155" s="113" t="n">
        <f aca="false">IF(ISBLANK(C155),"",IF( ISBLANK(F155), , IF( ISBLANK(J155), 1,) ))</f>
        <v>1</v>
      </c>
      <c r="J155" s="138"/>
      <c r="K155" s="114" t="str">
        <f aca="false">IF(ISBLANK(J155),"a","b")</f>
        <v>a</v>
      </c>
      <c r="L155" s="112" t="str">
        <f aca="false">IF(ISBLANK(C155),"",IF(K155="b",J155,IF(K155="a","")))</f>
        <v/>
      </c>
      <c r="M155" s="113" t="n">
        <f aca="false">IF(ISBLANK(C155),"",IF( ISBLANK(J155), , 1))</f>
        <v>0</v>
      </c>
      <c r="N155" s="115" t="n">
        <f aca="true">IF(ISBLANK(C155),"",IF( ISBLANK(F155), "" , IF( ISBLANK(J155), (TODAY()-F155)/365, (J155-F155)/365)) )</f>
        <v>1.15890410958904</v>
      </c>
      <c r="O155" s="116" t="n">
        <f aca="false">IF(ISBLANK(C155),"",IF( ISBLANK(F155), "" , IF( ISBLANK(J155), ($V$41-F155)/365, (J155-F155)/365)) )</f>
        <v>0.175342465753425</v>
      </c>
      <c r="P155" s="117" t="str">
        <f aca="true">IF(ISBLANK(C155),"",IF( ISBLANK(J155), "", (TODAY()-J155)/365))</f>
        <v/>
      </c>
      <c r="Q155" s="118" t="str">
        <f aca="false">IF(ISBLANK(C155),"",IF( ISBLANK(J155), "", ($V$41-J155)/365))</f>
        <v/>
      </c>
      <c r="R155" s="136"/>
      <c r="S155" s="119" t="s">
        <v>670</v>
      </c>
      <c r="T155" s="39" t="n">
        <v>1</v>
      </c>
      <c r="U155" s="40"/>
    </row>
    <row r="156" customFormat="false" ht="15" hidden="false" customHeight="false" outlineLevel="0" collapsed="false">
      <c r="A156" s="89" t="n">
        <v>155</v>
      </c>
      <c r="B156" s="101" t="s">
        <v>450</v>
      </c>
      <c r="C156" s="101" t="n">
        <v>1</v>
      </c>
      <c r="D156" s="126" t="n">
        <v>53</v>
      </c>
      <c r="E156" s="139"/>
      <c r="F156" s="137" t="n">
        <v>43467</v>
      </c>
      <c r="G156" s="112" t="str">
        <f aca="false">IF(ISBLANK(F156),"a","b")</f>
        <v>b</v>
      </c>
      <c r="H156" s="112" t="n">
        <f aca="false">IF(ISBLANK(C156),"",IF(G156="b",F156,IF(G156="a","")))</f>
        <v>43467</v>
      </c>
      <c r="I156" s="113" t="n">
        <f aca="false">IF(ISBLANK(C156),"",IF( ISBLANK(F156), , IF( ISBLANK(J156), 1,) ))</f>
        <v>0</v>
      </c>
      <c r="J156" s="140" t="n">
        <v>43586</v>
      </c>
      <c r="K156" s="114" t="str">
        <f aca="false">IF(ISBLANK(J156),"a","b")</f>
        <v>b</v>
      </c>
      <c r="L156" s="112" t="n">
        <f aca="false">IF(ISBLANK(C156),"",IF(K156="b",J156,IF(K156="a","")))</f>
        <v>43586</v>
      </c>
      <c r="M156" s="113" t="n">
        <f aca="false">IF(ISBLANK(C156),"",IF( ISBLANK(J156), , 1))</f>
        <v>1</v>
      </c>
      <c r="N156" s="115" t="n">
        <f aca="true">IF(ISBLANK(C156),"",IF( ISBLANK(F156), "" , IF( ISBLANK(J156), (TODAY()-F156)/365, (J156-F156)/365)) )</f>
        <v>0.326027397260274</v>
      </c>
      <c r="O156" s="116" t="n">
        <f aca="false">IF(ISBLANK(C156),"",IF( ISBLANK(F156), "" , IF( ISBLANK(J156), ($V$41-F156)/365, (J156-F156)/365)) )</f>
        <v>0.326027397260274</v>
      </c>
      <c r="P156" s="117" t="n">
        <f aca="true">IF(ISBLANK(C156),"",IF( ISBLANK(J156), "", (TODAY()-J156)/365))</f>
        <v>1.9041095890411</v>
      </c>
      <c r="Q156" s="118" t="n">
        <f aca="false">IF(ISBLANK(C156),"",IF( ISBLANK(J156), "", ($V$41-J156)/365))</f>
        <v>0.920547945205479</v>
      </c>
      <c r="R156" s="136"/>
      <c r="S156" s="119" t="s">
        <v>671</v>
      </c>
      <c r="T156" s="39" t="n">
        <v>1</v>
      </c>
      <c r="U156" s="40"/>
    </row>
    <row r="157" customFormat="false" ht="15" hidden="false" customHeight="false" outlineLevel="0" collapsed="false">
      <c r="A157" s="89" t="n">
        <v>156</v>
      </c>
      <c r="B157" s="101" t="s">
        <v>450</v>
      </c>
      <c r="C157" s="101" t="n">
        <v>1</v>
      </c>
      <c r="D157" s="125" t="n">
        <v>54</v>
      </c>
      <c r="E157" s="136" t="s">
        <v>672</v>
      </c>
      <c r="F157" s="137" t="n">
        <v>43872</v>
      </c>
      <c r="G157" s="112" t="str">
        <f aca="false">IF(ISBLANK(F157),"a","b")</f>
        <v>b</v>
      </c>
      <c r="H157" s="112" t="n">
        <f aca="false">IF(ISBLANK(C157),"",IF(G157="b",F157,IF(G157="a","")))</f>
        <v>43872</v>
      </c>
      <c r="I157" s="113" t="n">
        <f aca="false">IF(ISBLANK(C157),"",IF( ISBLANK(F157), , IF( ISBLANK(J157), 1,) ))</f>
        <v>1</v>
      </c>
      <c r="J157" s="138"/>
      <c r="K157" s="114" t="str">
        <f aca="false">IF(ISBLANK(J157),"a","b")</f>
        <v>a</v>
      </c>
      <c r="L157" s="112" t="str">
        <f aca="false">IF(ISBLANK(C157),"",IF(K157="b",J157,IF(K157="a","")))</f>
        <v/>
      </c>
      <c r="M157" s="113" t="n">
        <f aca="false">IF(ISBLANK(C157),"",IF( ISBLANK(J157), , 1))</f>
        <v>0</v>
      </c>
      <c r="N157" s="115" t="n">
        <f aca="true">IF(ISBLANK(C157),"",IF( ISBLANK(F157), "" , IF( ISBLANK(J157), (TODAY()-F157)/365, (J157-F157)/365)) )</f>
        <v>1.12054794520548</v>
      </c>
      <c r="O157" s="116" t="n">
        <f aca="false">IF(ISBLANK(C157),"",IF( ISBLANK(F157), "" , IF( ISBLANK(J157), ($V$41-F157)/365, (J157-F157)/365)) )</f>
        <v>0.136986301369863</v>
      </c>
      <c r="P157" s="117" t="str">
        <f aca="true">IF(ISBLANK(C157),"",IF( ISBLANK(J157), "", (TODAY()-J157)/365))</f>
        <v/>
      </c>
      <c r="Q157" s="118" t="str">
        <f aca="false">IF(ISBLANK(C157),"",IF( ISBLANK(J157), "", ($V$41-J157)/365))</f>
        <v/>
      </c>
      <c r="R157" s="136" t="s">
        <v>673</v>
      </c>
      <c r="S157" s="119" t="s">
        <v>674</v>
      </c>
      <c r="T157" s="39" t="n">
        <v>1</v>
      </c>
      <c r="U157" s="40"/>
    </row>
    <row r="158" customFormat="false" ht="15" hidden="false" customHeight="false" outlineLevel="0" collapsed="false">
      <c r="A158" s="89" t="n">
        <v>157</v>
      </c>
      <c r="B158" s="101" t="s">
        <v>450</v>
      </c>
      <c r="C158" s="101" t="n">
        <v>1</v>
      </c>
      <c r="D158" s="126" t="n">
        <v>55</v>
      </c>
      <c r="E158" s="139"/>
      <c r="F158" s="137" t="n">
        <v>43366</v>
      </c>
      <c r="G158" s="112" t="str">
        <f aca="false">IF(ISBLANK(F158),"a","b")</f>
        <v>b</v>
      </c>
      <c r="H158" s="112" t="n">
        <f aca="false">IF(ISBLANK(C158),"",IF(G158="b",F158,IF(G158="a","")))</f>
        <v>43366</v>
      </c>
      <c r="I158" s="113" t="n">
        <f aca="false">IF(ISBLANK(C158),"",IF( ISBLANK(F158), , IF( ISBLANK(J158), 1,) ))</f>
        <v>0</v>
      </c>
      <c r="J158" s="140" t="n">
        <v>43586</v>
      </c>
      <c r="K158" s="114" t="str">
        <f aca="false">IF(ISBLANK(J158),"a","b")</f>
        <v>b</v>
      </c>
      <c r="L158" s="112" t="n">
        <f aca="false">IF(ISBLANK(C158),"",IF(K158="b",J158,IF(K158="a","")))</f>
        <v>43586</v>
      </c>
      <c r="M158" s="113" t="n">
        <f aca="false">IF(ISBLANK(C158),"",IF( ISBLANK(J158), , 1))</f>
        <v>1</v>
      </c>
      <c r="N158" s="115" t="n">
        <f aca="true">IF(ISBLANK(C158),"",IF( ISBLANK(F158), "" , IF( ISBLANK(J158), (TODAY()-F158)/365, (J158-F158)/365)) )</f>
        <v>0.602739726027397</v>
      </c>
      <c r="O158" s="116" t="n">
        <f aca="false">IF(ISBLANK(C158),"",IF( ISBLANK(F158), "" , IF( ISBLANK(J158), ($V$41-F158)/365, (J158-F158)/365)) )</f>
        <v>0.602739726027397</v>
      </c>
      <c r="P158" s="117" t="n">
        <f aca="true">IF(ISBLANK(C158),"",IF( ISBLANK(J158), "", (TODAY()-J158)/365))</f>
        <v>1.9041095890411</v>
      </c>
      <c r="Q158" s="118" t="n">
        <f aca="false">IF(ISBLANK(C158),"",IF( ISBLANK(J158), "", ($V$41-J158)/365))</f>
        <v>0.920547945205479</v>
      </c>
      <c r="R158" s="136" t="s">
        <v>675</v>
      </c>
      <c r="S158" s="119" t="s">
        <v>676</v>
      </c>
      <c r="T158" s="39" t="n">
        <v>1</v>
      </c>
      <c r="U158" s="40"/>
    </row>
    <row r="159" customFormat="false" ht="15" hidden="false" customHeight="false" outlineLevel="0" collapsed="false">
      <c r="A159" s="89" t="n">
        <v>158</v>
      </c>
      <c r="B159" s="101" t="s">
        <v>450</v>
      </c>
      <c r="C159" s="101" t="n">
        <v>1</v>
      </c>
      <c r="D159" s="120" t="n">
        <v>56</v>
      </c>
      <c r="E159" s="136" t="s">
        <v>519</v>
      </c>
      <c r="F159" s="137" t="n">
        <v>43358</v>
      </c>
      <c r="G159" s="112" t="str">
        <f aca="false">IF(ISBLANK(F159),"a","b")</f>
        <v>b</v>
      </c>
      <c r="H159" s="112" t="n">
        <f aca="false">IF(ISBLANK(C159),"",IF(G159="b",F159,IF(G159="a","")))</f>
        <v>43358</v>
      </c>
      <c r="I159" s="113" t="n">
        <f aca="false">IF(ISBLANK(C159),"",IF( ISBLANK(F159), , IF( ISBLANK(J159), 1,) ))</f>
        <v>1</v>
      </c>
      <c r="J159" s="138"/>
      <c r="K159" s="114" t="str">
        <f aca="false">IF(ISBLANK(J159),"a","b")</f>
        <v>a</v>
      </c>
      <c r="L159" s="112" t="str">
        <f aca="false">IF(ISBLANK(C159),"",IF(K159="b",J159,IF(K159="a","")))</f>
        <v/>
      </c>
      <c r="M159" s="113" t="n">
        <f aca="false">IF(ISBLANK(C159),"",IF( ISBLANK(J159), , 1))</f>
        <v>0</v>
      </c>
      <c r="N159" s="115" t="n">
        <f aca="true">IF(ISBLANK(C159),"",IF( ISBLANK(F159), "" , IF( ISBLANK(J159), (TODAY()-F159)/365, (J159-F159)/365)) )</f>
        <v>2.52876712328767</v>
      </c>
      <c r="O159" s="116" t="n">
        <f aca="false">IF(ISBLANK(C159),"",IF( ISBLANK(F159), "" , IF( ISBLANK(J159), ($V$41-F159)/365, (J159-F159)/365)) )</f>
        <v>1.54520547945205</v>
      </c>
      <c r="P159" s="117" t="str">
        <f aca="true">IF(ISBLANK(C159),"",IF( ISBLANK(J159), "", (TODAY()-J159)/365))</f>
        <v/>
      </c>
      <c r="Q159" s="118" t="str">
        <f aca="false">IF(ISBLANK(C159),"",IF( ISBLANK(J159), "", ($V$41-J159)/365))</f>
        <v/>
      </c>
      <c r="R159" s="136"/>
      <c r="S159" s="119" t="s">
        <v>677</v>
      </c>
      <c r="T159" s="39" t="n">
        <v>1</v>
      </c>
      <c r="U159" s="40"/>
    </row>
    <row r="160" customFormat="false" ht="15" hidden="false" customHeight="false" outlineLevel="0" collapsed="false">
      <c r="A160" s="89" t="n">
        <v>159</v>
      </c>
      <c r="B160" s="101" t="s">
        <v>450</v>
      </c>
      <c r="C160" s="101" t="n">
        <v>1</v>
      </c>
      <c r="D160" s="126" t="n">
        <v>57</v>
      </c>
      <c r="E160" s="139"/>
      <c r="F160" s="137" t="n">
        <v>43430</v>
      </c>
      <c r="G160" s="112" t="str">
        <f aca="false">IF(ISBLANK(F160),"a","b")</f>
        <v>b</v>
      </c>
      <c r="H160" s="112" t="n">
        <f aca="false">IF(ISBLANK(C160),"",IF(G160="b",F160,IF(G160="a","")))</f>
        <v>43430</v>
      </c>
      <c r="I160" s="113" t="n">
        <f aca="false">IF(ISBLANK(C160),"",IF( ISBLANK(F160), , IF( ISBLANK(J160), 1,) ))</f>
        <v>0</v>
      </c>
      <c r="J160" s="140" t="n">
        <v>43722</v>
      </c>
      <c r="K160" s="114" t="str">
        <f aca="false">IF(ISBLANK(J160),"a","b")</f>
        <v>b</v>
      </c>
      <c r="L160" s="112" t="n">
        <f aca="false">IF(ISBLANK(C160),"",IF(K160="b",J160,IF(K160="a","")))</f>
        <v>43722</v>
      </c>
      <c r="M160" s="113" t="n">
        <f aca="false">IF(ISBLANK(C160),"",IF( ISBLANK(J160), , 1))</f>
        <v>1</v>
      </c>
      <c r="N160" s="115" t="n">
        <f aca="true">IF(ISBLANK(C160),"",IF( ISBLANK(F160), "" , IF( ISBLANK(J160), (TODAY()-F160)/365, (J160-F160)/365)) )</f>
        <v>0.8</v>
      </c>
      <c r="O160" s="116" t="n">
        <f aca="false">IF(ISBLANK(C160),"",IF( ISBLANK(F160), "" , IF( ISBLANK(J160), ($V$41-F160)/365, (J160-F160)/365)) )</f>
        <v>0.8</v>
      </c>
      <c r="P160" s="117" t="n">
        <f aca="true">IF(ISBLANK(C160),"",IF( ISBLANK(J160), "", (TODAY()-J160)/365))</f>
        <v>1.53150684931507</v>
      </c>
      <c r="Q160" s="118" t="n">
        <f aca="false">IF(ISBLANK(C160),"",IF( ISBLANK(J160), "", ($V$41-J160)/365))</f>
        <v>0.547945205479452</v>
      </c>
      <c r="R160" s="136"/>
      <c r="S160" s="119" t="s">
        <v>678</v>
      </c>
      <c r="T160" s="39" t="n">
        <v>1</v>
      </c>
      <c r="U160" s="40"/>
    </row>
    <row r="161" customFormat="false" ht="15" hidden="false" customHeight="false" outlineLevel="0" collapsed="false">
      <c r="A161" s="89" t="n">
        <v>160</v>
      </c>
      <c r="B161" s="101" t="s">
        <v>450</v>
      </c>
      <c r="C161" s="101" t="n">
        <v>1</v>
      </c>
      <c r="D161" s="120" t="n">
        <v>58</v>
      </c>
      <c r="E161" s="136" t="s">
        <v>427</v>
      </c>
      <c r="F161" s="137" t="n">
        <v>43606</v>
      </c>
      <c r="G161" s="112" t="str">
        <f aca="false">IF(ISBLANK(F161),"a","b")</f>
        <v>b</v>
      </c>
      <c r="H161" s="112" t="n">
        <f aca="false">IF(ISBLANK(C161),"",IF(G161="b",F161,IF(G161="a","")))</f>
        <v>43606</v>
      </c>
      <c r="I161" s="113" t="n">
        <f aca="false">IF(ISBLANK(C161),"",IF( ISBLANK(F161), , IF( ISBLANK(J161), 1,) ))</f>
        <v>1</v>
      </c>
      <c r="J161" s="138"/>
      <c r="K161" s="114" t="str">
        <f aca="false">IF(ISBLANK(J161),"a","b")</f>
        <v>a</v>
      </c>
      <c r="L161" s="112" t="str">
        <f aca="false">IF(ISBLANK(C161),"",IF(K161="b",J161,IF(K161="a","")))</f>
        <v/>
      </c>
      <c r="M161" s="113" t="n">
        <f aca="false">IF(ISBLANK(C161),"",IF( ISBLANK(J161), , 1))</f>
        <v>0</v>
      </c>
      <c r="N161" s="115" t="n">
        <f aca="true">IF(ISBLANK(C161),"",IF( ISBLANK(F161), "" , IF( ISBLANK(J161), (TODAY()-F161)/365, (J161-F161)/365)) )</f>
        <v>1.84931506849315</v>
      </c>
      <c r="O161" s="116" t="n">
        <f aca="false">IF(ISBLANK(C161),"",IF( ISBLANK(F161), "" , IF( ISBLANK(J161), ($V$41-F161)/365, (J161-F161)/365)) )</f>
        <v>0.865753424657534</v>
      </c>
      <c r="P161" s="117" t="str">
        <f aca="true">IF(ISBLANK(C161),"",IF( ISBLANK(J161), "", (TODAY()-J161)/365))</f>
        <v/>
      </c>
      <c r="Q161" s="118" t="str">
        <f aca="false">IF(ISBLANK(C161),"",IF( ISBLANK(J161), "", ($V$41-J161)/365))</f>
        <v/>
      </c>
      <c r="R161" s="136" t="s">
        <v>679</v>
      </c>
      <c r="S161" s="119" t="s">
        <v>680</v>
      </c>
      <c r="T161" s="39" t="n">
        <v>1</v>
      </c>
      <c r="U161" s="40"/>
    </row>
    <row r="162" customFormat="false" ht="15" hidden="false" customHeight="false" outlineLevel="0" collapsed="false">
      <c r="A162" s="89" t="n">
        <v>161</v>
      </c>
      <c r="B162" s="101" t="s">
        <v>450</v>
      </c>
      <c r="C162" s="101" t="n">
        <v>1</v>
      </c>
      <c r="D162" s="120" t="n">
        <v>59</v>
      </c>
      <c r="E162" s="136" t="s">
        <v>603</v>
      </c>
      <c r="F162" s="137" t="n">
        <v>43398</v>
      </c>
      <c r="G162" s="112" t="str">
        <f aca="false">IF(ISBLANK(F162),"a","b")</f>
        <v>b</v>
      </c>
      <c r="H162" s="112" t="n">
        <f aca="false">IF(ISBLANK(C162),"",IF(G162="b",F162,IF(G162="a","")))</f>
        <v>43398</v>
      </c>
      <c r="I162" s="113" t="n">
        <f aca="false">IF(ISBLANK(C162),"",IF( ISBLANK(F162), , IF( ISBLANK(J162), 1,) ))</f>
        <v>1</v>
      </c>
      <c r="J162" s="138"/>
      <c r="K162" s="114" t="str">
        <f aca="false">IF(ISBLANK(J162),"a","b")</f>
        <v>a</v>
      </c>
      <c r="L162" s="112" t="str">
        <f aca="false">IF(ISBLANK(C162),"",IF(K162="b",J162,IF(K162="a","")))</f>
        <v/>
      </c>
      <c r="M162" s="113" t="n">
        <f aca="false">IF(ISBLANK(C162),"",IF( ISBLANK(J162), , 1))</f>
        <v>0</v>
      </c>
      <c r="N162" s="115" t="n">
        <f aca="true">IF(ISBLANK(C162),"",IF( ISBLANK(F162), "" , IF( ISBLANK(J162), (TODAY()-F162)/365, (J162-F162)/365)) )</f>
        <v>2.41917808219178</v>
      </c>
      <c r="O162" s="116" t="n">
        <f aca="false">IF(ISBLANK(C162),"",IF( ISBLANK(F162), "" , IF( ISBLANK(J162), ($V$41-F162)/365, (J162-F162)/365)) )</f>
        <v>1.43561643835616</v>
      </c>
      <c r="P162" s="117" t="str">
        <f aca="true">IF(ISBLANK(C162),"",IF( ISBLANK(J162), "", (TODAY()-J162)/365))</f>
        <v/>
      </c>
      <c r="Q162" s="118" t="str">
        <f aca="false">IF(ISBLANK(C162),"",IF( ISBLANK(J162), "", ($V$41-J162)/365))</f>
        <v/>
      </c>
      <c r="R162" s="136" t="s">
        <v>681</v>
      </c>
      <c r="S162" s="119" t="s">
        <v>682</v>
      </c>
      <c r="T162" s="39" t="n">
        <v>1</v>
      </c>
      <c r="U162" s="40"/>
    </row>
    <row r="163" customFormat="false" ht="15" hidden="false" customHeight="false" outlineLevel="0" collapsed="false">
      <c r="A163" s="89" t="n">
        <v>162</v>
      </c>
      <c r="B163" s="101" t="s">
        <v>450</v>
      </c>
      <c r="C163" s="101" t="n">
        <v>1</v>
      </c>
      <c r="D163" s="125" t="n">
        <v>60</v>
      </c>
      <c r="E163" s="136" t="s">
        <v>516</v>
      </c>
      <c r="F163" s="137" t="n">
        <v>43886</v>
      </c>
      <c r="G163" s="112" t="str">
        <f aca="false">IF(ISBLANK(F163),"a","b")</f>
        <v>b</v>
      </c>
      <c r="H163" s="112" t="n">
        <f aca="false">IF(ISBLANK(C163),"",IF(G163="b",F163,IF(G163="a","")))</f>
        <v>43886</v>
      </c>
      <c r="I163" s="113" t="n">
        <f aca="false">IF(ISBLANK(C163),"",IF( ISBLANK(F163), , IF( ISBLANK(J163), 1,) ))</f>
        <v>1</v>
      </c>
      <c r="J163" s="138"/>
      <c r="K163" s="114" t="str">
        <f aca="false">IF(ISBLANK(J163),"a","b")</f>
        <v>a</v>
      </c>
      <c r="L163" s="112" t="str">
        <f aca="false">IF(ISBLANK(C163),"",IF(K163="b",J163,IF(K163="a","")))</f>
        <v/>
      </c>
      <c r="M163" s="113" t="n">
        <f aca="false">IF(ISBLANK(C163),"",IF( ISBLANK(J163), , 1))</f>
        <v>0</v>
      </c>
      <c r="N163" s="115" t="n">
        <f aca="true">IF(ISBLANK(C163),"",IF( ISBLANK(F163), "" , IF( ISBLANK(J163), (TODAY()-F163)/365, (J163-F163)/365)) )</f>
        <v>1.08219178082192</v>
      </c>
      <c r="O163" s="116" t="n">
        <f aca="false">IF(ISBLANK(C163),"",IF( ISBLANK(F163), "" , IF( ISBLANK(J163), ($V$41-F163)/365, (J163-F163)/365)) )</f>
        <v>0.0986301369863014</v>
      </c>
      <c r="P163" s="117" t="str">
        <f aca="true">IF(ISBLANK(C163),"",IF( ISBLANK(J163), "", (TODAY()-J163)/365))</f>
        <v/>
      </c>
      <c r="Q163" s="118" t="str">
        <f aca="false">IF(ISBLANK(C163),"",IF( ISBLANK(J163), "", ($V$41-J163)/365))</f>
        <v/>
      </c>
      <c r="R163" s="136" t="s">
        <v>683</v>
      </c>
      <c r="S163" s="119" t="s">
        <v>684</v>
      </c>
      <c r="T163" s="39" t="n">
        <v>1</v>
      </c>
      <c r="U163" s="40"/>
    </row>
    <row r="164" customFormat="false" ht="15" hidden="false" customHeight="false" outlineLevel="0" collapsed="false">
      <c r="A164" s="89" t="n">
        <v>163</v>
      </c>
      <c r="B164" s="101" t="s">
        <v>450</v>
      </c>
      <c r="C164" s="101" t="n">
        <v>1</v>
      </c>
      <c r="D164" s="130" t="n">
        <v>61</v>
      </c>
      <c r="E164" s="139"/>
      <c r="F164" s="137" t="n">
        <v>43480</v>
      </c>
      <c r="G164" s="112" t="str">
        <f aca="false">IF(ISBLANK(F164),"a","b")</f>
        <v>b</v>
      </c>
      <c r="H164" s="112" t="n">
        <f aca="false">IF(ISBLANK(C164),"",IF(G164="b",F164,IF(G164="a","")))</f>
        <v>43480</v>
      </c>
      <c r="I164" s="113" t="n">
        <f aca="false">IF(ISBLANK(C164),"",IF( ISBLANK(F164), , IF( ISBLANK(J164), 1,) ))</f>
        <v>0</v>
      </c>
      <c r="J164" s="140" t="n">
        <v>43655</v>
      </c>
      <c r="K164" s="114" t="str">
        <f aca="false">IF(ISBLANK(J164),"a","b")</f>
        <v>b</v>
      </c>
      <c r="L164" s="112" t="n">
        <f aca="false">IF(ISBLANK(C164),"",IF(K164="b",J164,IF(K164="a","")))</f>
        <v>43655</v>
      </c>
      <c r="M164" s="113" t="n">
        <f aca="false">IF(ISBLANK(C164),"",IF( ISBLANK(J164), , 1))</f>
        <v>1</v>
      </c>
      <c r="N164" s="115" t="n">
        <f aca="true">IF(ISBLANK(C164),"",IF( ISBLANK(F164), "" , IF( ISBLANK(J164), (TODAY()-F164)/365, (J164-F164)/365)) )</f>
        <v>0.479452054794521</v>
      </c>
      <c r="O164" s="116" t="n">
        <f aca="false">IF(ISBLANK(C164),"",IF( ISBLANK(F164), "" , IF( ISBLANK(J164), ($V$41-F164)/365, (J164-F164)/365)) )</f>
        <v>0.479452054794521</v>
      </c>
      <c r="P164" s="117" t="n">
        <f aca="true">IF(ISBLANK(C164),"",IF( ISBLANK(J164), "", (TODAY()-J164)/365))</f>
        <v>1.71506849315069</v>
      </c>
      <c r="Q164" s="118" t="n">
        <f aca="false">IF(ISBLANK(C164),"",IF( ISBLANK(J164), "", ($V$41-J164)/365))</f>
        <v>0.731506849315069</v>
      </c>
      <c r="R164" s="136"/>
      <c r="S164" s="119" t="s">
        <v>685</v>
      </c>
      <c r="T164" s="39" t="n">
        <v>1</v>
      </c>
      <c r="U164" s="40"/>
    </row>
    <row r="165" customFormat="false" ht="15" hidden="false" customHeight="false" outlineLevel="0" collapsed="false">
      <c r="A165" s="89" t="n">
        <v>164</v>
      </c>
      <c r="B165" s="101" t="s">
        <v>450</v>
      </c>
      <c r="C165" s="101" t="n">
        <v>1</v>
      </c>
      <c r="D165" s="127" t="n">
        <v>62</v>
      </c>
      <c r="E165" s="139"/>
      <c r="F165" s="137" t="n">
        <v>43347</v>
      </c>
      <c r="G165" s="112" t="str">
        <f aca="false">IF(ISBLANK(F165),"a","b")</f>
        <v>b</v>
      </c>
      <c r="H165" s="112" t="n">
        <f aca="false">IF(ISBLANK(C165),"",IF(G165="b",F165,IF(G165="a","")))</f>
        <v>43347</v>
      </c>
      <c r="I165" s="113" t="n">
        <f aca="false">IF(ISBLANK(C165),"",IF( ISBLANK(F165), , IF( ISBLANK(J165), 1,) ))</f>
        <v>0</v>
      </c>
      <c r="J165" s="140" t="n">
        <v>43466</v>
      </c>
      <c r="K165" s="114" t="str">
        <f aca="false">IF(ISBLANK(J165),"a","b")</f>
        <v>b</v>
      </c>
      <c r="L165" s="112" t="n">
        <f aca="false">IF(ISBLANK(C165),"",IF(K165="b",J165,IF(K165="a","")))</f>
        <v>43466</v>
      </c>
      <c r="M165" s="113" t="n">
        <f aca="false">IF(ISBLANK(C165),"",IF( ISBLANK(J165), , 1))</f>
        <v>1</v>
      </c>
      <c r="N165" s="115" t="n">
        <f aca="true">IF(ISBLANK(C165),"",IF( ISBLANK(F165), "" , IF( ISBLANK(J165), (TODAY()-F165)/365, (J165-F165)/365)) )</f>
        <v>0.326027397260274</v>
      </c>
      <c r="O165" s="116" t="n">
        <f aca="false">IF(ISBLANK(C165),"",IF( ISBLANK(F165), "" , IF( ISBLANK(J165), ($V$41-F165)/365, (J165-F165)/365)) )</f>
        <v>0.326027397260274</v>
      </c>
      <c r="P165" s="117" t="n">
        <f aca="true">IF(ISBLANK(C165),"",IF( ISBLANK(J165), "", (TODAY()-J165)/365))</f>
        <v>2.23287671232877</v>
      </c>
      <c r="Q165" s="118" t="n">
        <f aca="false">IF(ISBLANK(C165),"",IF( ISBLANK(J165), "", ($V$41-J165)/365))</f>
        <v>1.24931506849315</v>
      </c>
      <c r="R165" s="136" t="s">
        <v>686</v>
      </c>
      <c r="S165" s="119" t="s">
        <v>687</v>
      </c>
      <c r="T165" s="39" t="n">
        <v>1</v>
      </c>
      <c r="U165" s="40"/>
    </row>
    <row r="166" customFormat="false" ht="15" hidden="false" customHeight="false" outlineLevel="0" collapsed="false">
      <c r="A166" s="89" t="n">
        <v>165</v>
      </c>
      <c r="B166" s="101" t="s">
        <v>450</v>
      </c>
      <c r="C166" s="101" t="n">
        <v>1</v>
      </c>
      <c r="D166" s="120" t="n">
        <v>63</v>
      </c>
      <c r="E166" s="136" t="s">
        <v>392</v>
      </c>
      <c r="F166" s="137" t="n">
        <v>43117</v>
      </c>
      <c r="G166" s="112" t="str">
        <f aca="false">IF(ISBLANK(F166),"a","b")</f>
        <v>b</v>
      </c>
      <c r="H166" s="112" t="n">
        <f aca="false">IF(ISBLANK(C166),"",IF(G166="b",F166,IF(G166="a","")))</f>
        <v>43117</v>
      </c>
      <c r="I166" s="113" t="n">
        <f aca="false">IF(ISBLANK(C166),"",IF( ISBLANK(F166), , IF( ISBLANK(J166), 1,) ))</f>
        <v>1</v>
      </c>
      <c r="J166" s="138"/>
      <c r="K166" s="114" t="str">
        <f aca="false">IF(ISBLANK(J166),"a","b")</f>
        <v>a</v>
      </c>
      <c r="L166" s="112" t="str">
        <f aca="false">IF(ISBLANK(C166),"",IF(K166="b",J166,IF(K166="a","")))</f>
        <v/>
      </c>
      <c r="M166" s="113" t="n">
        <f aca="false">IF(ISBLANK(C166),"",IF( ISBLANK(J166), , 1))</f>
        <v>0</v>
      </c>
      <c r="N166" s="115" t="n">
        <f aca="true">IF(ISBLANK(C166),"",IF( ISBLANK(F166), "" , IF( ISBLANK(J166), (TODAY()-F166)/365, (J166-F166)/365)) )</f>
        <v>3.18904109589041</v>
      </c>
      <c r="O166" s="116" t="n">
        <f aca="false">IF(ISBLANK(C166),"",IF( ISBLANK(F166), "" , IF( ISBLANK(J166), ($V$41-F166)/365, (J166-F166)/365)) )</f>
        <v>2.20547945205479</v>
      </c>
      <c r="P166" s="117" t="str">
        <f aca="true">IF(ISBLANK(C166),"",IF( ISBLANK(J166), "", (TODAY()-J166)/365))</f>
        <v/>
      </c>
      <c r="Q166" s="118" t="str">
        <f aca="false">IF(ISBLANK(C166),"",IF( ISBLANK(J166), "", ($V$41-J166)/365))</f>
        <v/>
      </c>
      <c r="R166" s="136" t="s">
        <v>688</v>
      </c>
      <c r="S166" s="119" t="s">
        <v>689</v>
      </c>
      <c r="T166" s="39" t="n">
        <v>1</v>
      </c>
      <c r="U166" s="40"/>
    </row>
    <row r="167" customFormat="false" ht="15" hidden="false" customHeight="false" outlineLevel="0" collapsed="false">
      <c r="A167" s="89" t="n">
        <v>166</v>
      </c>
      <c r="B167" s="101" t="s">
        <v>450</v>
      </c>
      <c r="C167" s="101" t="n">
        <v>1</v>
      </c>
      <c r="D167" s="122" t="n">
        <v>64</v>
      </c>
      <c r="E167" s="136"/>
      <c r="F167" s="136"/>
      <c r="G167" s="112" t="str">
        <f aca="false">IF(ISBLANK(F167),"a","b")</f>
        <v>a</v>
      </c>
      <c r="H167" s="112" t="str">
        <f aca="false">IF(ISBLANK(C167),"",IF(G167="b",F167,IF(G167="a","")))</f>
        <v/>
      </c>
      <c r="I167" s="113" t="n">
        <f aca="false">IF(ISBLANK(C167),"",IF( ISBLANK(F167), , IF( ISBLANK(J167), 1,) ))</f>
        <v>0</v>
      </c>
      <c r="J167" s="138"/>
      <c r="K167" s="114" t="str">
        <f aca="false">IF(ISBLANK(J167),"a","b")</f>
        <v>a</v>
      </c>
      <c r="L167" s="112" t="str">
        <f aca="false">IF(ISBLANK(C167),"",IF(K167="b",J167,IF(K167="a","")))</f>
        <v/>
      </c>
      <c r="M167" s="113" t="n">
        <f aca="false">IF(ISBLANK(C167),"",IF( ISBLANK(J167), , 1))</f>
        <v>0</v>
      </c>
      <c r="N167" s="115" t="str">
        <f aca="true">IF(ISBLANK(C167),"",IF( ISBLANK(F167), "" , IF( ISBLANK(J167), (TODAY()-F167)/365, (J167-F167)/365)) )</f>
        <v/>
      </c>
      <c r="O167" s="116" t="str">
        <f aca="false">IF(ISBLANK(C167),"",IF( ISBLANK(F167), "" , IF( ISBLANK(J167), ($V$41-F167)/365, (J167-F167)/365)) )</f>
        <v/>
      </c>
      <c r="P167" s="117" t="str">
        <f aca="true">IF(ISBLANK(C167),"",IF( ISBLANK(J167), "", (TODAY()-J167)/365))</f>
        <v/>
      </c>
      <c r="Q167" s="118" t="str">
        <f aca="false">IF(ISBLANK(C167),"",IF( ISBLANK(J167), "", ($V$41-J167)/365))</f>
        <v/>
      </c>
      <c r="R167" s="136"/>
      <c r="S167" s="119" t="s">
        <v>690</v>
      </c>
      <c r="T167" s="39" t="n">
        <v>1</v>
      </c>
      <c r="U167" s="40"/>
    </row>
    <row r="168" customFormat="false" ht="15" hidden="false" customHeight="false" outlineLevel="0" collapsed="false">
      <c r="A168" s="89" t="n">
        <v>167</v>
      </c>
      <c r="B168" s="101" t="s">
        <v>450</v>
      </c>
      <c r="C168" s="101" t="n">
        <v>1</v>
      </c>
      <c r="D168" s="120" t="n">
        <v>65</v>
      </c>
      <c r="E168" s="136" t="s">
        <v>603</v>
      </c>
      <c r="F168" s="137" t="n">
        <v>43398</v>
      </c>
      <c r="G168" s="112" t="str">
        <f aca="false">IF(ISBLANK(F168),"a","b")</f>
        <v>b</v>
      </c>
      <c r="H168" s="112" t="n">
        <f aca="false">IF(ISBLANK(C168),"",IF(G168="b",F168,IF(G168="a","")))</f>
        <v>43398</v>
      </c>
      <c r="I168" s="113" t="n">
        <f aca="false">IF(ISBLANK(C168),"",IF( ISBLANK(F168), , IF( ISBLANK(J168), 1,) ))</f>
        <v>1</v>
      </c>
      <c r="J168" s="138"/>
      <c r="K168" s="114" t="str">
        <f aca="false">IF(ISBLANK(J168),"a","b")</f>
        <v>a</v>
      </c>
      <c r="L168" s="112" t="str">
        <f aca="false">IF(ISBLANK(C168),"",IF(K168="b",J168,IF(K168="a","")))</f>
        <v/>
      </c>
      <c r="M168" s="113" t="n">
        <f aca="false">IF(ISBLANK(C168),"",IF( ISBLANK(J168), , 1))</f>
        <v>0</v>
      </c>
      <c r="N168" s="115" t="n">
        <f aca="true">IF(ISBLANK(C168),"",IF( ISBLANK(F168), "" , IF( ISBLANK(J168), (TODAY()-F168)/365, (J168-F168)/365)) )</f>
        <v>2.41917808219178</v>
      </c>
      <c r="O168" s="116" t="n">
        <f aca="false">IF(ISBLANK(C168),"",IF( ISBLANK(F168), "" , IF( ISBLANK(J168), ($V$41-F168)/365, (J168-F168)/365)) )</f>
        <v>1.43561643835616</v>
      </c>
      <c r="P168" s="117" t="str">
        <f aca="true">IF(ISBLANK(C168),"",IF( ISBLANK(J168), "", (TODAY()-J168)/365))</f>
        <v/>
      </c>
      <c r="Q168" s="118" t="str">
        <f aca="false">IF(ISBLANK(C168),"",IF( ISBLANK(J168), "", ($V$41-J168)/365))</f>
        <v/>
      </c>
      <c r="R168" s="136" t="s">
        <v>691</v>
      </c>
      <c r="S168" s="119" t="s">
        <v>692</v>
      </c>
      <c r="T168" s="39" t="n">
        <v>1</v>
      </c>
      <c r="U168" s="40"/>
    </row>
    <row r="169" customFormat="false" ht="15" hidden="false" customHeight="false" outlineLevel="0" collapsed="false">
      <c r="A169" s="89" t="n">
        <v>168</v>
      </c>
      <c r="B169" s="101" t="s">
        <v>450</v>
      </c>
      <c r="C169" s="101" t="n">
        <v>1</v>
      </c>
      <c r="D169" s="122" t="n">
        <v>66</v>
      </c>
      <c r="E169" s="136"/>
      <c r="F169" s="136"/>
      <c r="G169" s="112" t="str">
        <f aca="false">IF(ISBLANK(F169),"a","b")</f>
        <v>a</v>
      </c>
      <c r="H169" s="112" t="str">
        <f aca="false">IF(ISBLANK(C169),"",IF(G169="b",F169,IF(G169="a","")))</f>
        <v/>
      </c>
      <c r="I169" s="113" t="n">
        <f aca="false">IF(ISBLANK(C169),"",IF( ISBLANK(F169), , IF( ISBLANK(J169), 1,) ))</f>
        <v>0</v>
      </c>
      <c r="J169" s="138"/>
      <c r="K169" s="114" t="str">
        <f aca="false">IF(ISBLANK(J169),"a","b")</f>
        <v>a</v>
      </c>
      <c r="L169" s="112" t="str">
        <f aca="false">IF(ISBLANK(C169),"",IF(K169="b",J169,IF(K169="a","")))</f>
        <v/>
      </c>
      <c r="M169" s="113" t="n">
        <f aca="false">IF(ISBLANK(C169),"",IF( ISBLANK(J169), , 1))</f>
        <v>0</v>
      </c>
      <c r="N169" s="115" t="str">
        <f aca="true">IF(ISBLANK(C169),"",IF( ISBLANK(F169), "" , IF( ISBLANK(J169), (TODAY()-F169)/365, (J169-F169)/365)) )</f>
        <v/>
      </c>
      <c r="O169" s="116" t="str">
        <f aca="false">IF(ISBLANK(C169),"",IF( ISBLANK(F169), "" , IF( ISBLANK(J169), ($V$41-F169)/365, (J169-F169)/365)) )</f>
        <v/>
      </c>
      <c r="P169" s="117" t="str">
        <f aca="true">IF(ISBLANK(C169),"",IF( ISBLANK(J169), "", (TODAY()-J169)/365))</f>
        <v/>
      </c>
      <c r="Q169" s="118" t="str">
        <f aca="false">IF(ISBLANK(C169),"",IF( ISBLANK(J169), "", ($V$41-J169)/365))</f>
        <v/>
      </c>
      <c r="R169" s="136"/>
      <c r="S169" s="119" t="s">
        <v>693</v>
      </c>
      <c r="T169" s="39" t="n">
        <v>1</v>
      </c>
      <c r="U169" s="40"/>
    </row>
    <row r="170" customFormat="false" ht="15" hidden="false" customHeight="false" outlineLevel="0" collapsed="false">
      <c r="A170" s="89" t="n">
        <v>169</v>
      </c>
      <c r="B170" s="101" t="s">
        <v>450</v>
      </c>
      <c r="C170" s="101" t="n">
        <v>1</v>
      </c>
      <c r="D170" s="125" t="n">
        <v>67</v>
      </c>
      <c r="E170" s="136" t="s">
        <v>527</v>
      </c>
      <c r="F170" s="137" t="n">
        <v>43867</v>
      </c>
      <c r="G170" s="112" t="str">
        <f aca="false">IF(ISBLANK(F170),"a","b")</f>
        <v>b</v>
      </c>
      <c r="H170" s="112" t="n">
        <f aca="false">IF(ISBLANK(C170),"",IF(G170="b",F170,IF(G170="a","")))</f>
        <v>43867</v>
      </c>
      <c r="I170" s="113" t="n">
        <f aca="false">IF(ISBLANK(C170),"",IF( ISBLANK(F170), , IF( ISBLANK(J170), 1,) ))</f>
        <v>1</v>
      </c>
      <c r="J170" s="138"/>
      <c r="K170" s="114" t="str">
        <f aca="false">IF(ISBLANK(J170),"a","b")</f>
        <v>a</v>
      </c>
      <c r="L170" s="112" t="str">
        <f aca="false">IF(ISBLANK(C170),"",IF(K170="b",J170,IF(K170="a","")))</f>
        <v/>
      </c>
      <c r="M170" s="113" t="n">
        <f aca="false">IF(ISBLANK(C170),"",IF( ISBLANK(J170), , 1))</f>
        <v>0</v>
      </c>
      <c r="N170" s="115" t="n">
        <f aca="true">IF(ISBLANK(C170),"",IF( ISBLANK(F170), "" , IF( ISBLANK(J170), (TODAY()-F170)/365, (J170-F170)/365)) )</f>
        <v>1.13424657534247</v>
      </c>
      <c r="O170" s="116" t="n">
        <f aca="false">IF(ISBLANK(C170),"",IF( ISBLANK(F170), "" , IF( ISBLANK(J170), ($V$41-F170)/365, (J170-F170)/365)) )</f>
        <v>0.150684931506849</v>
      </c>
      <c r="P170" s="117" t="str">
        <f aca="true">IF(ISBLANK(C170),"",IF( ISBLANK(J170), "", (TODAY()-J170)/365))</f>
        <v/>
      </c>
      <c r="Q170" s="118" t="str">
        <f aca="false">IF(ISBLANK(C170),"",IF( ISBLANK(J170), "", ($V$41-J170)/365))</f>
        <v/>
      </c>
      <c r="R170" s="136" t="s">
        <v>694</v>
      </c>
      <c r="S170" s="119" t="s">
        <v>695</v>
      </c>
      <c r="T170" s="39" t="n">
        <v>1</v>
      </c>
      <c r="U170" s="40"/>
    </row>
    <row r="171" customFormat="false" ht="15" hidden="false" customHeight="false" outlineLevel="0" collapsed="false">
      <c r="A171" s="89" t="n">
        <v>170</v>
      </c>
      <c r="B171" s="101" t="s">
        <v>450</v>
      </c>
      <c r="C171" s="101" t="n">
        <v>1</v>
      </c>
      <c r="D171" s="120" t="n">
        <v>68</v>
      </c>
      <c r="E171" s="136" t="s">
        <v>631</v>
      </c>
      <c r="F171" s="137" t="n">
        <v>43368</v>
      </c>
      <c r="G171" s="112" t="str">
        <f aca="false">IF(ISBLANK(F171),"a","b")</f>
        <v>b</v>
      </c>
      <c r="H171" s="112" t="n">
        <f aca="false">IF(ISBLANK(C171),"",IF(G171="b",F171,IF(G171="a","")))</f>
        <v>43368</v>
      </c>
      <c r="I171" s="113" t="n">
        <f aca="false">IF(ISBLANK(C171),"",IF( ISBLANK(F171), , IF( ISBLANK(J171), 1,) ))</f>
        <v>1</v>
      </c>
      <c r="J171" s="138"/>
      <c r="K171" s="114" t="str">
        <f aca="false">IF(ISBLANK(J171),"a","b")</f>
        <v>a</v>
      </c>
      <c r="L171" s="112" t="str">
        <f aca="false">IF(ISBLANK(C171),"",IF(K171="b",J171,IF(K171="a","")))</f>
        <v/>
      </c>
      <c r="M171" s="113" t="n">
        <f aca="false">IF(ISBLANK(C171),"",IF( ISBLANK(J171), , 1))</f>
        <v>0</v>
      </c>
      <c r="N171" s="115" t="n">
        <f aca="true">IF(ISBLANK(C171),"",IF( ISBLANK(F171), "" , IF( ISBLANK(J171), (TODAY()-F171)/365, (J171-F171)/365)) )</f>
        <v>2.5013698630137</v>
      </c>
      <c r="O171" s="116" t="n">
        <f aca="false">IF(ISBLANK(C171),"",IF( ISBLANK(F171), "" , IF( ISBLANK(J171), ($V$41-F171)/365, (J171-F171)/365)) )</f>
        <v>1.51780821917808</v>
      </c>
      <c r="P171" s="117" t="str">
        <f aca="true">IF(ISBLANK(C171),"",IF( ISBLANK(J171), "", (TODAY()-J171)/365))</f>
        <v/>
      </c>
      <c r="Q171" s="118" t="str">
        <f aca="false">IF(ISBLANK(C171),"",IF( ISBLANK(J171), "", ($V$41-J171)/365))</f>
        <v/>
      </c>
      <c r="R171" s="136"/>
      <c r="S171" s="119" t="s">
        <v>696</v>
      </c>
      <c r="T171" s="39" t="n">
        <v>1</v>
      </c>
      <c r="U171" s="40"/>
    </row>
    <row r="172" customFormat="false" ht="15" hidden="false" customHeight="false" outlineLevel="0" collapsed="false">
      <c r="A172" s="89" t="n">
        <v>171</v>
      </c>
      <c r="B172" s="101" t="s">
        <v>450</v>
      </c>
      <c r="C172" s="101" t="n">
        <v>1</v>
      </c>
      <c r="D172" s="120" t="n">
        <v>69</v>
      </c>
      <c r="E172" s="136" t="s">
        <v>697</v>
      </c>
      <c r="F172" s="137" t="n">
        <v>43444</v>
      </c>
      <c r="G172" s="112" t="str">
        <f aca="false">IF(ISBLANK(F172),"a","b")</f>
        <v>b</v>
      </c>
      <c r="H172" s="112" t="n">
        <f aca="false">IF(ISBLANK(C172),"",IF(G172="b",F172,IF(G172="a","")))</f>
        <v>43444</v>
      </c>
      <c r="I172" s="113" t="n">
        <f aca="false">IF(ISBLANK(C172),"",IF( ISBLANK(F172), , IF( ISBLANK(J172), 1,) ))</f>
        <v>1</v>
      </c>
      <c r="J172" s="138"/>
      <c r="K172" s="114" t="str">
        <f aca="false">IF(ISBLANK(J172),"a","b")</f>
        <v>a</v>
      </c>
      <c r="L172" s="112" t="str">
        <f aca="false">IF(ISBLANK(C172),"",IF(K172="b",J172,IF(K172="a","")))</f>
        <v/>
      </c>
      <c r="M172" s="113" t="n">
        <f aca="false">IF(ISBLANK(C172),"",IF( ISBLANK(J172), , 1))</f>
        <v>0</v>
      </c>
      <c r="N172" s="115" t="n">
        <f aca="true">IF(ISBLANK(C172),"",IF( ISBLANK(F172), "" , IF( ISBLANK(J172), (TODAY()-F172)/365, (J172-F172)/365)) )</f>
        <v>2.29315068493151</v>
      </c>
      <c r="O172" s="116" t="n">
        <f aca="false">IF(ISBLANK(C172),"",IF( ISBLANK(F172), "" , IF( ISBLANK(J172), ($V$41-F172)/365, (J172-F172)/365)) )</f>
        <v>1.30958904109589</v>
      </c>
      <c r="P172" s="117" t="str">
        <f aca="true">IF(ISBLANK(C172),"",IF( ISBLANK(J172), "", (TODAY()-J172)/365))</f>
        <v/>
      </c>
      <c r="Q172" s="118" t="str">
        <f aca="false">IF(ISBLANK(C172),"",IF( ISBLANK(J172), "", ($V$41-J172)/365))</f>
        <v/>
      </c>
      <c r="R172" s="136"/>
      <c r="S172" s="119" t="s">
        <v>698</v>
      </c>
      <c r="T172" s="39" t="n">
        <v>1</v>
      </c>
      <c r="U172" s="40"/>
    </row>
    <row r="173" customFormat="false" ht="15" hidden="false" customHeight="false" outlineLevel="0" collapsed="false">
      <c r="A173" s="89" t="n">
        <v>172</v>
      </c>
      <c r="B173" s="101" t="s">
        <v>450</v>
      </c>
      <c r="C173" s="101" t="n">
        <v>1</v>
      </c>
      <c r="D173" s="120" t="n">
        <v>70</v>
      </c>
      <c r="E173" s="136" t="s">
        <v>699</v>
      </c>
      <c r="F173" s="137" t="n">
        <v>43623</v>
      </c>
      <c r="G173" s="112" t="str">
        <f aca="false">IF(ISBLANK(F173),"a","b")</f>
        <v>b</v>
      </c>
      <c r="H173" s="112" t="n">
        <f aca="false">IF(ISBLANK(C173),"",IF(G173="b",F173,IF(G173="a","")))</f>
        <v>43623</v>
      </c>
      <c r="I173" s="113" t="n">
        <f aca="false">IF(ISBLANK(C173),"",IF( ISBLANK(F173), , IF( ISBLANK(J173), 1,) ))</f>
        <v>1</v>
      </c>
      <c r="J173" s="138"/>
      <c r="K173" s="114" t="str">
        <f aca="false">IF(ISBLANK(J173),"a","b")</f>
        <v>a</v>
      </c>
      <c r="L173" s="112" t="str">
        <f aca="false">IF(ISBLANK(C173),"",IF(K173="b",J173,IF(K173="a","")))</f>
        <v/>
      </c>
      <c r="M173" s="113" t="n">
        <f aca="false">IF(ISBLANK(C173),"",IF( ISBLANK(J173), , 1))</f>
        <v>0</v>
      </c>
      <c r="N173" s="115" t="n">
        <f aca="true">IF(ISBLANK(C173),"",IF( ISBLANK(F173), "" , IF( ISBLANK(J173), (TODAY()-F173)/365, (J173-F173)/365)) )</f>
        <v>1.8027397260274</v>
      </c>
      <c r="O173" s="116" t="n">
        <f aca="false">IF(ISBLANK(C173),"",IF( ISBLANK(F173), "" , IF( ISBLANK(J173), ($V$41-F173)/365, (J173-F173)/365)) )</f>
        <v>0.819178082191781</v>
      </c>
      <c r="P173" s="117" t="str">
        <f aca="true">IF(ISBLANK(C173),"",IF( ISBLANK(J173), "", (TODAY()-J173)/365))</f>
        <v/>
      </c>
      <c r="Q173" s="118" t="str">
        <f aca="false">IF(ISBLANK(C173),"",IF( ISBLANK(J173), "", ($V$41-J173)/365))</f>
        <v/>
      </c>
      <c r="R173" s="136"/>
      <c r="S173" s="119" t="s">
        <v>700</v>
      </c>
      <c r="T173" s="39" t="n">
        <v>1</v>
      </c>
      <c r="U173" s="40"/>
    </row>
    <row r="174" customFormat="false" ht="15" hidden="false" customHeight="false" outlineLevel="0" collapsed="false">
      <c r="A174" s="89" t="n">
        <v>173</v>
      </c>
      <c r="B174" s="101" t="s">
        <v>450</v>
      </c>
      <c r="C174" s="101" t="n">
        <v>1</v>
      </c>
      <c r="D174" s="141" t="n">
        <v>71</v>
      </c>
      <c r="E174" s="136" t="s">
        <v>603</v>
      </c>
      <c r="F174" s="137" t="n">
        <v>43390</v>
      </c>
      <c r="G174" s="112" t="str">
        <f aca="false">IF(ISBLANK(F174),"a","b")</f>
        <v>b</v>
      </c>
      <c r="H174" s="112" t="n">
        <f aca="false">IF(ISBLANK(C174),"",IF(G174="b",F174,IF(G174="a","")))</f>
        <v>43390</v>
      </c>
      <c r="I174" s="113" t="n">
        <f aca="false">IF(ISBLANK(C174),"",IF( ISBLANK(F174), , IF( ISBLANK(J174), 1,) ))</f>
        <v>1</v>
      </c>
      <c r="J174" s="138"/>
      <c r="K174" s="114" t="str">
        <f aca="false">IF(ISBLANK(J174),"a","b")</f>
        <v>a</v>
      </c>
      <c r="L174" s="112" t="str">
        <f aca="false">IF(ISBLANK(C174),"",IF(K174="b",J174,IF(K174="a","")))</f>
        <v/>
      </c>
      <c r="M174" s="113" t="n">
        <f aca="false">IF(ISBLANK(C174),"",IF( ISBLANK(J174), , 1))</f>
        <v>0</v>
      </c>
      <c r="N174" s="115" t="n">
        <f aca="true">IF(ISBLANK(C174),"",IF( ISBLANK(F174), "" , IF( ISBLANK(J174), (TODAY()-F174)/365, (J174-F174)/365)) )</f>
        <v>2.44109589041096</v>
      </c>
      <c r="O174" s="116" t="n">
        <f aca="false">IF(ISBLANK(C174),"",IF( ISBLANK(F174), "" , IF( ISBLANK(J174), ($V$41-F174)/365, (J174-F174)/365)) )</f>
        <v>1.45753424657534</v>
      </c>
      <c r="P174" s="117" t="str">
        <f aca="true">IF(ISBLANK(C174),"",IF( ISBLANK(J174), "", (TODAY()-J174)/365))</f>
        <v/>
      </c>
      <c r="Q174" s="118" t="str">
        <f aca="false">IF(ISBLANK(C174),"",IF( ISBLANK(J174), "", ($V$41-J174)/365))</f>
        <v/>
      </c>
      <c r="R174" s="136"/>
      <c r="S174" s="119" t="s">
        <v>701</v>
      </c>
      <c r="T174" s="39" t="n">
        <v>1</v>
      </c>
      <c r="U174" s="40"/>
    </row>
    <row r="175" customFormat="false" ht="15" hidden="false" customHeight="false" outlineLevel="0" collapsed="false">
      <c r="A175" s="89" t="n">
        <v>174</v>
      </c>
      <c r="B175" s="101" t="s">
        <v>450</v>
      </c>
      <c r="C175" s="101" t="n">
        <v>1</v>
      </c>
      <c r="D175" s="110" t="n">
        <v>72</v>
      </c>
      <c r="E175" s="136" t="s">
        <v>702</v>
      </c>
      <c r="F175" s="137" t="n">
        <v>43673</v>
      </c>
      <c r="G175" s="112" t="str">
        <f aca="false">IF(ISBLANK(F175),"a","b")</f>
        <v>b</v>
      </c>
      <c r="H175" s="112" t="n">
        <f aca="false">IF(ISBLANK(C175),"",IF(G175="b",F175,IF(G175="a","")))</f>
        <v>43673</v>
      </c>
      <c r="I175" s="113" t="n">
        <f aca="false">IF(ISBLANK(C175),"",IF( ISBLANK(F175), , IF( ISBLANK(J175), 1,) ))</f>
        <v>0</v>
      </c>
      <c r="J175" s="140" t="n">
        <v>43918</v>
      </c>
      <c r="K175" s="114" t="str">
        <f aca="false">IF(ISBLANK(J175),"a","b")</f>
        <v>b</v>
      </c>
      <c r="L175" s="112" t="n">
        <f aca="false">IF(ISBLANK(C175),"",IF(K175="b",J175,IF(K175="a","")))</f>
        <v>43918</v>
      </c>
      <c r="M175" s="113" t="n">
        <f aca="false">IF(ISBLANK(C175),"",IF( ISBLANK(J175), , 1))</f>
        <v>1</v>
      </c>
      <c r="N175" s="115" t="n">
        <f aca="true">IF(ISBLANK(C175),"",IF( ISBLANK(F175), "" , IF( ISBLANK(J175), (TODAY()-F175)/365, (J175-F175)/365)) )</f>
        <v>0.671232876712329</v>
      </c>
      <c r="O175" s="116" t="n">
        <f aca="false">IF(ISBLANK(C175),"",IF( ISBLANK(F175), "" , IF( ISBLANK(J175), ($V$41-F175)/365, (J175-F175)/365)) )</f>
        <v>0.671232876712329</v>
      </c>
      <c r="P175" s="117" t="n">
        <f aca="true">IF(ISBLANK(C175),"",IF( ISBLANK(J175), "", (TODAY()-J175)/365))</f>
        <v>0.994520547945205</v>
      </c>
      <c r="Q175" s="118" t="n">
        <f aca="false">IF(ISBLANK(C175),"",IF( ISBLANK(J175), "", ($V$41-J175)/365))</f>
        <v>0.010958904109589</v>
      </c>
      <c r="R175" s="136" t="s">
        <v>703</v>
      </c>
      <c r="S175" s="119" t="s">
        <v>704</v>
      </c>
      <c r="T175" s="39" t="n">
        <v>1</v>
      </c>
      <c r="U175" s="40"/>
    </row>
    <row r="176" customFormat="false" ht="15" hidden="false" customHeight="false" outlineLevel="0" collapsed="false">
      <c r="A176" s="89" t="n">
        <v>175</v>
      </c>
      <c r="B176" s="101" t="s">
        <v>450</v>
      </c>
      <c r="C176" s="101" t="n">
        <v>1</v>
      </c>
      <c r="D176" s="122" t="n">
        <v>73</v>
      </c>
      <c r="E176" s="136"/>
      <c r="F176" s="136"/>
      <c r="G176" s="112" t="str">
        <f aca="false">IF(ISBLANK(F176),"a","b")</f>
        <v>a</v>
      </c>
      <c r="H176" s="112" t="str">
        <f aca="false">IF(ISBLANK(C176),"",IF(G176="b",F176,IF(G176="a","")))</f>
        <v/>
      </c>
      <c r="I176" s="113" t="n">
        <f aca="false">IF(ISBLANK(C176),"",IF( ISBLANK(F176), , IF( ISBLANK(J176), 1,) ))</f>
        <v>0</v>
      </c>
      <c r="J176" s="138"/>
      <c r="K176" s="114" t="str">
        <f aca="false">IF(ISBLANK(J176),"a","b")</f>
        <v>a</v>
      </c>
      <c r="L176" s="112" t="str">
        <f aca="false">IF(ISBLANK(C176),"",IF(K176="b",J176,IF(K176="a","")))</f>
        <v/>
      </c>
      <c r="M176" s="113" t="n">
        <f aca="false">IF(ISBLANK(C176),"",IF( ISBLANK(J176), , 1))</f>
        <v>0</v>
      </c>
      <c r="N176" s="115" t="str">
        <f aca="true">IF(ISBLANK(C176),"",IF( ISBLANK(F176), "" , IF( ISBLANK(J176), (TODAY()-F176)/365, (J176-F176)/365)) )</f>
        <v/>
      </c>
      <c r="O176" s="116" t="str">
        <f aca="false">IF(ISBLANK(C176),"",IF( ISBLANK(F176), "" , IF( ISBLANK(J176), ($V$41-F176)/365, (J176-F176)/365)) )</f>
        <v/>
      </c>
      <c r="P176" s="117" t="str">
        <f aca="true">IF(ISBLANK(C176),"",IF( ISBLANK(J176), "", (TODAY()-J176)/365))</f>
        <v/>
      </c>
      <c r="Q176" s="118" t="str">
        <f aca="false">IF(ISBLANK(C176),"",IF( ISBLANK(J176), "", ($V$41-J176)/365))</f>
        <v/>
      </c>
      <c r="R176" s="136"/>
      <c r="S176" s="119" t="s">
        <v>705</v>
      </c>
      <c r="T176" s="39" t="n">
        <v>1</v>
      </c>
      <c r="U176" s="40"/>
    </row>
    <row r="177" customFormat="false" ht="15" hidden="false" customHeight="false" outlineLevel="0" collapsed="false">
      <c r="A177" s="89" t="n">
        <v>176</v>
      </c>
      <c r="B177" s="101" t="s">
        <v>450</v>
      </c>
      <c r="C177" s="101" t="n">
        <v>1</v>
      </c>
      <c r="D177" s="127" t="n">
        <v>74</v>
      </c>
      <c r="E177" s="139"/>
      <c r="F177" s="137" t="n">
        <v>43347</v>
      </c>
      <c r="G177" s="112" t="str">
        <f aca="false">IF(ISBLANK(F177),"a","b")</f>
        <v>b</v>
      </c>
      <c r="H177" s="112" t="n">
        <f aca="false">IF(ISBLANK(C177),"",IF(G177="b",F177,IF(G177="a","")))</f>
        <v>43347</v>
      </c>
      <c r="I177" s="113" t="n">
        <f aca="false">IF(ISBLANK(C177),"",IF( ISBLANK(F177), , IF( ISBLANK(J177), 1,) ))</f>
        <v>0</v>
      </c>
      <c r="J177" s="140" t="n">
        <v>43466</v>
      </c>
      <c r="K177" s="114" t="str">
        <f aca="false">IF(ISBLANK(J177),"a","b")</f>
        <v>b</v>
      </c>
      <c r="L177" s="112" t="n">
        <f aca="false">IF(ISBLANK(C177),"",IF(K177="b",J177,IF(K177="a","")))</f>
        <v>43466</v>
      </c>
      <c r="M177" s="113" t="n">
        <f aca="false">IF(ISBLANK(C177),"",IF( ISBLANK(J177), , 1))</f>
        <v>1</v>
      </c>
      <c r="N177" s="115" t="n">
        <f aca="true">IF(ISBLANK(C177),"",IF( ISBLANK(F177), "" , IF( ISBLANK(J177), (TODAY()-F177)/365, (J177-F177)/365)) )</f>
        <v>0.326027397260274</v>
      </c>
      <c r="O177" s="116" t="n">
        <f aca="false">IF(ISBLANK(C177),"",IF( ISBLANK(F177), "" , IF( ISBLANK(J177), ($V$41-F177)/365, (J177-F177)/365)) )</f>
        <v>0.326027397260274</v>
      </c>
      <c r="P177" s="117" t="n">
        <f aca="true">IF(ISBLANK(C177),"",IF( ISBLANK(J177), "", (TODAY()-J177)/365))</f>
        <v>2.23287671232877</v>
      </c>
      <c r="Q177" s="118" t="n">
        <f aca="false">IF(ISBLANK(C177),"",IF( ISBLANK(J177), "", ($V$41-J177)/365))</f>
        <v>1.24931506849315</v>
      </c>
      <c r="R177" s="136" t="s">
        <v>706</v>
      </c>
      <c r="S177" s="119" t="s">
        <v>707</v>
      </c>
      <c r="T177" s="39" t="n">
        <v>1</v>
      </c>
      <c r="U177" s="40"/>
    </row>
    <row r="178" customFormat="false" ht="15" hidden="false" customHeight="false" outlineLevel="0" collapsed="false">
      <c r="A178" s="89" t="n">
        <v>177</v>
      </c>
      <c r="B178" s="101" t="s">
        <v>450</v>
      </c>
      <c r="C178" s="101" t="n">
        <v>1</v>
      </c>
      <c r="D178" s="120" t="n">
        <v>75</v>
      </c>
      <c r="E178" s="136" t="s">
        <v>399</v>
      </c>
      <c r="F178" s="137" t="n">
        <v>43445</v>
      </c>
      <c r="G178" s="112" t="str">
        <f aca="false">IF(ISBLANK(F178),"a","b")</f>
        <v>b</v>
      </c>
      <c r="H178" s="112" t="n">
        <f aca="false">IF(ISBLANK(C178),"",IF(G178="b",F178,IF(G178="a","")))</f>
        <v>43445</v>
      </c>
      <c r="I178" s="113" t="n">
        <f aca="false">IF(ISBLANK(C178),"",IF( ISBLANK(F178), , IF( ISBLANK(J178), 1,) ))</f>
        <v>1</v>
      </c>
      <c r="J178" s="138"/>
      <c r="K178" s="114" t="str">
        <f aca="false">IF(ISBLANK(J178),"a","b")</f>
        <v>a</v>
      </c>
      <c r="L178" s="112" t="str">
        <f aca="false">IF(ISBLANK(C178),"",IF(K178="b",J178,IF(K178="a","")))</f>
        <v/>
      </c>
      <c r="M178" s="113" t="n">
        <f aca="false">IF(ISBLANK(C178),"",IF( ISBLANK(J178), , 1))</f>
        <v>0</v>
      </c>
      <c r="N178" s="115" t="n">
        <f aca="true">IF(ISBLANK(C178),"",IF( ISBLANK(F178), "" , IF( ISBLANK(J178), (TODAY()-F178)/365, (J178-F178)/365)) )</f>
        <v>2.29041095890411</v>
      </c>
      <c r="O178" s="116" t="n">
        <f aca="false">IF(ISBLANK(C178),"",IF( ISBLANK(F178), "" , IF( ISBLANK(J178), ($V$41-F178)/365, (J178-F178)/365)) )</f>
        <v>1.30684931506849</v>
      </c>
      <c r="P178" s="117" t="str">
        <f aca="true">IF(ISBLANK(C178),"",IF( ISBLANK(J178), "", (TODAY()-J178)/365))</f>
        <v/>
      </c>
      <c r="Q178" s="118" t="str">
        <f aca="false">IF(ISBLANK(C178),"",IF( ISBLANK(J178), "", ($V$41-J178)/365))</f>
        <v/>
      </c>
      <c r="R178" s="136"/>
      <c r="S178" s="119" t="s">
        <v>708</v>
      </c>
      <c r="T178" s="39" t="n">
        <v>1</v>
      </c>
      <c r="U178" s="40"/>
    </row>
    <row r="179" customFormat="false" ht="15" hidden="false" customHeight="false" outlineLevel="0" collapsed="false">
      <c r="A179" s="89" t="n">
        <v>178</v>
      </c>
      <c r="B179" s="101" t="s">
        <v>450</v>
      </c>
      <c r="C179" s="101" t="n">
        <v>1</v>
      </c>
      <c r="D179" s="126" t="n">
        <v>76</v>
      </c>
      <c r="E179" s="139"/>
      <c r="F179" s="137" t="n">
        <v>43356</v>
      </c>
      <c r="G179" s="112" t="str">
        <f aca="false">IF(ISBLANK(F179),"a","b")</f>
        <v>b</v>
      </c>
      <c r="H179" s="112" t="n">
        <f aca="false">IF(ISBLANK(C179),"",IF(G179="b",F179,IF(G179="a","")))</f>
        <v>43356</v>
      </c>
      <c r="I179" s="113" t="n">
        <f aca="false">IF(ISBLANK(C179),"",IF( ISBLANK(F179), , IF( ISBLANK(J179), 1,) ))</f>
        <v>0</v>
      </c>
      <c r="J179" s="140" t="n">
        <v>43466</v>
      </c>
      <c r="K179" s="114" t="str">
        <f aca="false">IF(ISBLANK(J179),"a","b")</f>
        <v>b</v>
      </c>
      <c r="L179" s="112" t="n">
        <f aca="false">IF(ISBLANK(C179),"",IF(K179="b",J179,IF(K179="a","")))</f>
        <v>43466</v>
      </c>
      <c r="M179" s="113" t="n">
        <f aca="false">IF(ISBLANK(C179),"",IF( ISBLANK(J179), , 1))</f>
        <v>1</v>
      </c>
      <c r="N179" s="115" t="n">
        <f aca="true">IF(ISBLANK(C179),"",IF( ISBLANK(F179), "" , IF( ISBLANK(J179), (TODAY()-F179)/365, (J179-F179)/365)) )</f>
        <v>0.301369863013699</v>
      </c>
      <c r="O179" s="116" t="n">
        <f aca="false">IF(ISBLANK(C179),"",IF( ISBLANK(F179), "" , IF( ISBLANK(J179), ($V$41-F179)/365, (J179-F179)/365)) )</f>
        <v>0.301369863013699</v>
      </c>
      <c r="P179" s="117" t="n">
        <f aca="true">IF(ISBLANK(C179),"",IF( ISBLANK(J179), "", (TODAY()-J179)/365))</f>
        <v>2.23287671232877</v>
      </c>
      <c r="Q179" s="118" t="n">
        <f aca="false">IF(ISBLANK(C179),"",IF( ISBLANK(J179), "", ($V$41-J179)/365))</f>
        <v>1.24931506849315</v>
      </c>
      <c r="R179" s="136" t="s">
        <v>709</v>
      </c>
      <c r="S179" s="119" t="s">
        <v>710</v>
      </c>
      <c r="T179" s="39" t="n">
        <v>1</v>
      </c>
      <c r="U179" s="40"/>
    </row>
    <row r="180" customFormat="false" ht="15" hidden="false" customHeight="false" outlineLevel="0" collapsed="false">
      <c r="A180" s="89" t="n">
        <v>179</v>
      </c>
      <c r="B180" s="101" t="s">
        <v>450</v>
      </c>
      <c r="C180" s="101" t="n">
        <v>1</v>
      </c>
      <c r="D180" s="122" t="n">
        <v>77</v>
      </c>
      <c r="E180" s="136"/>
      <c r="F180" s="136"/>
      <c r="G180" s="112" t="str">
        <f aca="false">IF(ISBLANK(F180),"a","b")</f>
        <v>a</v>
      </c>
      <c r="H180" s="112" t="str">
        <f aca="false">IF(ISBLANK(C180),"",IF(G180="b",F180,IF(G180="a","")))</f>
        <v/>
      </c>
      <c r="I180" s="113" t="n">
        <f aca="false">IF(ISBLANK(C180),"",IF( ISBLANK(F180), , IF( ISBLANK(J180), 1,) ))</f>
        <v>0</v>
      </c>
      <c r="J180" s="138"/>
      <c r="K180" s="114" t="str">
        <f aca="false">IF(ISBLANK(J180),"a","b")</f>
        <v>a</v>
      </c>
      <c r="L180" s="112" t="str">
        <f aca="false">IF(ISBLANK(C180),"",IF(K180="b",J180,IF(K180="a","")))</f>
        <v/>
      </c>
      <c r="M180" s="113" t="n">
        <f aca="false">IF(ISBLANK(C180),"",IF( ISBLANK(J180), , 1))</f>
        <v>0</v>
      </c>
      <c r="N180" s="115" t="str">
        <f aca="true">IF(ISBLANK(C180),"",IF( ISBLANK(F180), "" , IF( ISBLANK(J180), (TODAY()-F180)/365, (J180-F180)/365)) )</f>
        <v/>
      </c>
      <c r="O180" s="116" t="str">
        <f aca="false">IF(ISBLANK(C180),"",IF( ISBLANK(F180), "" , IF( ISBLANK(J180), ($V$41-F180)/365, (J180-F180)/365)) )</f>
        <v/>
      </c>
      <c r="P180" s="117" t="str">
        <f aca="true">IF(ISBLANK(C180),"",IF( ISBLANK(J180), "", (TODAY()-J180)/365))</f>
        <v/>
      </c>
      <c r="Q180" s="118" t="str">
        <f aca="false">IF(ISBLANK(C180),"",IF( ISBLANK(J180), "", ($V$41-J180)/365))</f>
        <v/>
      </c>
      <c r="R180" s="136" t="s">
        <v>711</v>
      </c>
      <c r="S180" s="119" t="s">
        <v>712</v>
      </c>
      <c r="T180" s="48" t="n">
        <v>1</v>
      </c>
      <c r="U180" s="40"/>
    </row>
    <row r="181" customFormat="false" ht="15" hidden="false" customHeight="false" outlineLevel="0" collapsed="false">
      <c r="A181" s="89" t="n">
        <v>180</v>
      </c>
      <c r="B181" s="101" t="s">
        <v>450</v>
      </c>
      <c r="C181" s="101" t="n">
        <v>1</v>
      </c>
      <c r="D181" s="122" t="n">
        <v>78</v>
      </c>
      <c r="E181" s="136"/>
      <c r="F181" s="136"/>
      <c r="G181" s="112" t="str">
        <f aca="false">IF(ISBLANK(F181),"a","b")</f>
        <v>a</v>
      </c>
      <c r="H181" s="112" t="str">
        <f aca="false">IF(ISBLANK(C181),"",IF(G181="b",F181,IF(G181="a","")))</f>
        <v/>
      </c>
      <c r="I181" s="113" t="n">
        <f aca="false">IF(ISBLANK(C181),"",IF( ISBLANK(F181), , IF( ISBLANK(J181), 1,) ))</f>
        <v>0</v>
      </c>
      <c r="J181" s="138"/>
      <c r="K181" s="114" t="str">
        <f aca="false">IF(ISBLANK(J181),"a","b")</f>
        <v>a</v>
      </c>
      <c r="L181" s="112" t="str">
        <f aca="false">IF(ISBLANK(C181),"",IF(K181="b",J181,IF(K181="a","")))</f>
        <v/>
      </c>
      <c r="M181" s="113" t="n">
        <f aca="false">IF(ISBLANK(C181),"",IF( ISBLANK(J181), , 1))</f>
        <v>0</v>
      </c>
      <c r="N181" s="115" t="str">
        <f aca="true">IF(ISBLANK(C181),"",IF( ISBLANK(F181), "" , IF( ISBLANK(J181), (TODAY()-F181)/365, (J181-F181)/365)) )</f>
        <v/>
      </c>
      <c r="O181" s="116" t="str">
        <f aca="false">IF(ISBLANK(C181),"",IF( ISBLANK(F181), "" , IF( ISBLANK(J181), ($V$41-F181)/365, (J181-F181)/365)) )</f>
        <v/>
      </c>
      <c r="P181" s="117" t="str">
        <f aca="true">IF(ISBLANK(C181),"",IF( ISBLANK(J181), "", (TODAY()-J181)/365))</f>
        <v/>
      </c>
      <c r="Q181" s="118" t="str">
        <f aca="false">IF(ISBLANK(C181),"",IF( ISBLANK(J181), "", ($V$41-J181)/365))</f>
        <v/>
      </c>
      <c r="R181" s="136"/>
      <c r="S181" s="119" t="s">
        <v>713</v>
      </c>
      <c r="T181" s="48" t="n">
        <v>1</v>
      </c>
      <c r="U181" s="40"/>
    </row>
    <row r="182" customFormat="false" ht="15" hidden="false" customHeight="false" outlineLevel="0" collapsed="false">
      <c r="A182" s="89" t="n">
        <v>181</v>
      </c>
      <c r="B182" s="101" t="s">
        <v>450</v>
      </c>
      <c r="C182" s="101" t="n">
        <v>1</v>
      </c>
      <c r="D182" s="145" t="n">
        <v>79</v>
      </c>
      <c r="E182" s="139"/>
      <c r="F182" s="137" t="n">
        <v>43413</v>
      </c>
      <c r="G182" s="112" t="str">
        <f aca="false">IF(ISBLANK(F182),"a","b")</f>
        <v>b</v>
      </c>
      <c r="H182" s="112" t="n">
        <f aca="false">IF(ISBLANK(C182),"",IF(G182="b",F182,IF(G182="a","")))</f>
        <v>43413</v>
      </c>
      <c r="I182" s="113" t="n">
        <f aca="false">IF(ISBLANK(C182),"",IF( ISBLANK(F182), , IF( ISBLANK(J182), 1,) ))</f>
        <v>0</v>
      </c>
      <c r="J182" s="140" t="n">
        <v>43863</v>
      </c>
      <c r="K182" s="114" t="str">
        <f aca="false">IF(ISBLANK(J182),"a","b")</f>
        <v>b</v>
      </c>
      <c r="L182" s="112" t="n">
        <f aca="false">IF(ISBLANK(C182),"",IF(K182="b",J182,IF(K182="a","")))</f>
        <v>43863</v>
      </c>
      <c r="M182" s="113" t="n">
        <f aca="false">IF(ISBLANK(C182),"",IF( ISBLANK(J182), , 1))</f>
        <v>1</v>
      </c>
      <c r="N182" s="115" t="n">
        <f aca="true">IF(ISBLANK(C182),"",IF( ISBLANK(F182), "" , IF( ISBLANK(J182), (TODAY()-F182)/365, (J182-F182)/365)) )</f>
        <v>1.23287671232877</v>
      </c>
      <c r="O182" s="116" t="n">
        <f aca="false">IF(ISBLANK(C182),"",IF( ISBLANK(F182), "" , IF( ISBLANK(J182), ($V$41-F182)/365, (J182-F182)/365)) )</f>
        <v>1.23287671232877</v>
      </c>
      <c r="P182" s="117" t="n">
        <f aca="true">IF(ISBLANK(C182),"",IF( ISBLANK(J182), "", (TODAY()-J182)/365))</f>
        <v>1.14520547945205</v>
      </c>
      <c r="Q182" s="118" t="n">
        <f aca="false">IF(ISBLANK(C182),"",IF( ISBLANK(J182), "", ($V$41-J182)/365))</f>
        <v>0.161643835616438</v>
      </c>
      <c r="R182" s="136"/>
      <c r="S182" s="119" t="s">
        <v>714</v>
      </c>
      <c r="T182" s="50" t="n">
        <v>1</v>
      </c>
      <c r="U182" s="51"/>
    </row>
    <row r="183" customFormat="false" ht="15" hidden="false" customHeight="false" outlineLevel="0" collapsed="false">
      <c r="A183" s="89" t="n">
        <v>182</v>
      </c>
      <c r="B183" s="101" t="s">
        <v>450</v>
      </c>
      <c r="C183" s="101" t="n">
        <v>1</v>
      </c>
      <c r="D183" s="122" t="n">
        <v>80</v>
      </c>
      <c r="E183" s="136" t="s">
        <v>549</v>
      </c>
      <c r="F183" s="137" t="n">
        <v>43827</v>
      </c>
      <c r="G183" s="112" t="str">
        <f aca="false">IF(ISBLANK(F183),"a","b")</f>
        <v>b</v>
      </c>
      <c r="H183" s="112" t="n">
        <f aca="false">IF(ISBLANK(C183),"",IF(G183="b",F183,IF(G183="a","")))</f>
        <v>43827</v>
      </c>
      <c r="I183" s="113" t="n">
        <f aca="false">IF(ISBLANK(C183),"",IF( ISBLANK(F183), , IF( ISBLANK(J183), 1,) ))</f>
        <v>1</v>
      </c>
      <c r="J183" s="138"/>
      <c r="K183" s="114" t="str">
        <f aca="false">IF(ISBLANK(J183),"a","b")</f>
        <v>a</v>
      </c>
      <c r="L183" s="112" t="str">
        <f aca="false">IF(ISBLANK(C183),"",IF(K183="b",J183,IF(K183="a","")))</f>
        <v/>
      </c>
      <c r="M183" s="113" t="n">
        <f aca="false">IF(ISBLANK(C183),"",IF( ISBLANK(J183), , 1))</f>
        <v>0</v>
      </c>
      <c r="N183" s="115" t="n">
        <f aca="true">IF(ISBLANK(C183),"",IF( ISBLANK(F183), "" , IF( ISBLANK(J183), (TODAY()-F183)/365, (J183-F183)/365)) )</f>
        <v>1.24383561643836</v>
      </c>
      <c r="O183" s="116" t="n">
        <f aca="false">IF(ISBLANK(C183),"",IF( ISBLANK(F183), "" , IF( ISBLANK(J183), ($V$41-F183)/365, (J183-F183)/365)) )</f>
        <v>0.26027397260274</v>
      </c>
      <c r="P183" s="117" t="str">
        <f aca="true">IF(ISBLANK(C183),"",IF( ISBLANK(J183), "", (TODAY()-J183)/365))</f>
        <v/>
      </c>
      <c r="Q183" s="118" t="str">
        <f aca="false">IF(ISBLANK(C183),"",IF( ISBLANK(J183), "", ($V$41-J183)/365))</f>
        <v/>
      </c>
      <c r="R183" s="136" t="s">
        <v>715</v>
      </c>
      <c r="S183" s="119" t="s">
        <v>716</v>
      </c>
      <c r="T183" s="50" t="n">
        <v>1</v>
      </c>
      <c r="U183" s="51"/>
    </row>
    <row r="184" customFormat="false" ht="15" hidden="false" customHeight="false" outlineLevel="0" collapsed="false">
      <c r="A184" s="89" t="n">
        <v>183</v>
      </c>
      <c r="B184" s="101" t="s">
        <v>450</v>
      </c>
      <c r="C184" s="101" t="n">
        <v>1</v>
      </c>
      <c r="D184" s="120" t="n">
        <v>81</v>
      </c>
      <c r="E184" s="136" t="s">
        <v>631</v>
      </c>
      <c r="F184" s="137" t="n">
        <v>43368</v>
      </c>
      <c r="G184" s="112" t="str">
        <f aca="false">IF(ISBLANK(F184),"a","b")</f>
        <v>b</v>
      </c>
      <c r="H184" s="112" t="n">
        <f aca="false">IF(ISBLANK(C184),"",IF(G184="b",F184,IF(G184="a","")))</f>
        <v>43368</v>
      </c>
      <c r="I184" s="113" t="n">
        <f aca="false">IF(ISBLANK(C184),"",IF( ISBLANK(F184), , IF( ISBLANK(J184), 1,) ))</f>
        <v>1</v>
      </c>
      <c r="J184" s="138"/>
      <c r="K184" s="114" t="str">
        <f aca="false">IF(ISBLANK(J184),"a","b")</f>
        <v>a</v>
      </c>
      <c r="L184" s="112" t="str">
        <f aca="false">IF(ISBLANK(C184),"",IF(K184="b",J184,IF(K184="a","")))</f>
        <v/>
      </c>
      <c r="M184" s="113" t="n">
        <f aca="false">IF(ISBLANK(C184),"",IF( ISBLANK(J184), , 1))</f>
        <v>0</v>
      </c>
      <c r="N184" s="115" t="n">
        <f aca="true">IF(ISBLANK(C184),"",IF( ISBLANK(F184), "" , IF( ISBLANK(J184), (TODAY()-F184)/365, (J184-F184)/365)) )</f>
        <v>2.5013698630137</v>
      </c>
      <c r="O184" s="116" t="n">
        <f aca="false">IF(ISBLANK(C184),"",IF( ISBLANK(F184), "" , IF( ISBLANK(J184), ($V$41-F184)/365, (J184-F184)/365)) )</f>
        <v>1.51780821917808</v>
      </c>
      <c r="P184" s="117" t="str">
        <f aca="true">IF(ISBLANK(C184),"",IF( ISBLANK(J184), "", (TODAY()-J184)/365))</f>
        <v/>
      </c>
      <c r="Q184" s="118" t="str">
        <f aca="false">IF(ISBLANK(C184),"",IF( ISBLANK(J184), "", ($V$41-J184)/365))</f>
        <v/>
      </c>
      <c r="R184" s="136"/>
      <c r="S184" s="119" t="s">
        <v>717</v>
      </c>
      <c r="T184" s="48" t="n">
        <v>1</v>
      </c>
      <c r="U184" s="40"/>
    </row>
    <row r="185" customFormat="false" ht="15" hidden="false" customHeight="false" outlineLevel="0" collapsed="false">
      <c r="A185" s="89" t="n">
        <v>184</v>
      </c>
      <c r="B185" s="101" t="s">
        <v>450</v>
      </c>
      <c r="C185" s="101" t="n">
        <v>1</v>
      </c>
      <c r="D185" s="126" t="n">
        <v>82</v>
      </c>
      <c r="E185" s="139"/>
      <c r="F185" s="137" t="n">
        <v>43444</v>
      </c>
      <c r="G185" s="112" t="str">
        <f aca="false">IF(ISBLANK(F185),"a","b")</f>
        <v>b</v>
      </c>
      <c r="H185" s="112" t="n">
        <f aca="false">IF(ISBLANK(C185),"",IF(G185="b",F185,IF(G185="a","")))</f>
        <v>43444</v>
      </c>
      <c r="I185" s="113" t="n">
        <f aca="false">IF(ISBLANK(C185),"",IF( ISBLANK(F185), , IF( ISBLANK(J185), 1,) ))</f>
        <v>0</v>
      </c>
      <c r="J185" s="140" t="n">
        <v>43586</v>
      </c>
      <c r="K185" s="114" t="str">
        <f aca="false">IF(ISBLANK(J185),"a","b")</f>
        <v>b</v>
      </c>
      <c r="L185" s="112" t="n">
        <f aca="false">IF(ISBLANK(C185),"",IF(K185="b",J185,IF(K185="a","")))</f>
        <v>43586</v>
      </c>
      <c r="M185" s="113" t="n">
        <f aca="false">IF(ISBLANK(C185),"",IF( ISBLANK(J185), , 1))</f>
        <v>1</v>
      </c>
      <c r="N185" s="115" t="n">
        <f aca="true">IF(ISBLANK(C185),"",IF( ISBLANK(F185), "" , IF( ISBLANK(J185), (TODAY()-F185)/365, (J185-F185)/365)) )</f>
        <v>0.389041095890411</v>
      </c>
      <c r="O185" s="116" t="n">
        <f aca="false">IF(ISBLANK(C185),"",IF( ISBLANK(F185), "" , IF( ISBLANK(J185), ($V$41-F185)/365, (J185-F185)/365)) )</f>
        <v>0.389041095890411</v>
      </c>
      <c r="P185" s="117" t="n">
        <f aca="true">IF(ISBLANK(C185),"",IF( ISBLANK(J185), "", (TODAY()-J185)/365))</f>
        <v>1.9041095890411</v>
      </c>
      <c r="Q185" s="118" t="n">
        <f aca="false">IF(ISBLANK(C185),"",IF( ISBLANK(J185), "", ($V$41-J185)/365))</f>
        <v>0.920547945205479</v>
      </c>
      <c r="R185" s="136"/>
      <c r="S185" s="119" t="s">
        <v>718</v>
      </c>
      <c r="T185" s="48" t="n">
        <v>1</v>
      </c>
      <c r="U185" s="40"/>
    </row>
    <row r="186" customFormat="false" ht="15" hidden="false" customHeight="false" outlineLevel="0" collapsed="false">
      <c r="A186" s="89" t="n">
        <v>185</v>
      </c>
      <c r="B186" s="101" t="s">
        <v>450</v>
      </c>
      <c r="C186" s="101" t="n">
        <v>1</v>
      </c>
      <c r="D186" s="122" t="n">
        <v>83</v>
      </c>
      <c r="E186" s="136"/>
      <c r="F186" s="136"/>
      <c r="G186" s="112" t="str">
        <f aca="false">IF(ISBLANK(F186),"a","b")</f>
        <v>a</v>
      </c>
      <c r="H186" s="112" t="str">
        <f aca="false">IF(ISBLANK(C186),"",IF(G186="b",F186,IF(G186="a","")))</f>
        <v/>
      </c>
      <c r="I186" s="113" t="n">
        <f aca="false">IF(ISBLANK(C186),"",IF( ISBLANK(F186), , IF( ISBLANK(J186), 1,) ))</f>
        <v>0</v>
      </c>
      <c r="J186" s="138"/>
      <c r="K186" s="114" t="str">
        <f aca="false">IF(ISBLANK(J186),"a","b")</f>
        <v>a</v>
      </c>
      <c r="L186" s="112" t="str">
        <f aca="false">IF(ISBLANK(C186),"",IF(K186="b",J186,IF(K186="a","")))</f>
        <v/>
      </c>
      <c r="M186" s="113" t="n">
        <f aca="false">IF(ISBLANK(C186),"",IF( ISBLANK(J186), , 1))</f>
        <v>0</v>
      </c>
      <c r="N186" s="115" t="str">
        <f aca="true">IF(ISBLANK(C186),"",IF( ISBLANK(F186), "" , IF( ISBLANK(J186), (TODAY()-F186)/365, (J186-F186)/365)) )</f>
        <v/>
      </c>
      <c r="O186" s="116" t="str">
        <f aca="false">IF(ISBLANK(C186),"",IF( ISBLANK(F186), "" , IF( ISBLANK(J186), ($V$41-F186)/365, (J186-F186)/365)) )</f>
        <v/>
      </c>
      <c r="P186" s="117" t="str">
        <f aca="true">IF(ISBLANK(C186),"",IF( ISBLANK(J186), "", (TODAY()-J186)/365))</f>
        <v/>
      </c>
      <c r="Q186" s="118" t="str">
        <f aca="false">IF(ISBLANK(C186),"",IF( ISBLANK(J186), "", ($V$41-J186)/365))</f>
        <v/>
      </c>
      <c r="R186" s="136" t="s">
        <v>719</v>
      </c>
      <c r="S186" s="119" t="s">
        <v>720</v>
      </c>
      <c r="T186" s="48" t="n">
        <v>1</v>
      </c>
      <c r="U186" s="40"/>
    </row>
    <row r="187" customFormat="false" ht="15" hidden="false" customHeight="false" outlineLevel="0" collapsed="false">
      <c r="A187" s="89" t="n">
        <v>186</v>
      </c>
      <c r="B187" s="101" t="s">
        <v>450</v>
      </c>
      <c r="C187" s="101" t="n">
        <v>1</v>
      </c>
      <c r="D187" s="120" t="n">
        <v>84</v>
      </c>
      <c r="E187" s="136" t="s">
        <v>721</v>
      </c>
      <c r="F187" s="137" t="n">
        <v>43430</v>
      </c>
      <c r="G187" s="112" t="str">
        <f aca="false">IF(ISBLANK(F187),"a","b")</f>
        <v>b</v>
      </c>
      <c r="H187" s="112" t="n">
        <f aca="false">IF(ISBLANK(C187),"",IF(G187="b",F187,IF(G187="a","")))</f>
        <v>43430</v>
      </c>
      <c r="I187" s="113" t="n">
        <f aca="false">IF(ISBLANK(C187),"",IF( ISBLANK(F187), , IF( ISBLANK(J187), 1,) ))</f>
        <v>1</v>
      </c>
      <c r="J187" s="138"/>
      <c r="K187" s="114" t="str">
        <f aca="false">IF(ISBLANK(J187),"a","b")</f>
        <v>a</v>
      </c>
      <c r="L187" s="112" t="str">
        <f aca="false">IF(ISBLANK(C187),"",IF(K187="b",J187,IF(K187="a","")))</f>
        <v/>
      </c>
      <c r="M187" s="113" t="n">
        <f aca="false">IF(ISBLANK(C187),"",IF( ISBLANK(J187), , 1))</f>
        <v>0</v>
      </c>
      <c r="N187" s="115" t="n">
        <f aca="true">IF(ISBLANK(C187),"",IF( ISBLANK(F187), "" , IF( ISBLANK(J187), (TODAY()-F187)/365, (J187-F187)/365)) )</f>
        <v>2.33150684931507</v>
      </c>
      <c r="O187" s="116" t="n">
        <f aca="false">IF(ISBLANK(C187),"",IF( ISBLANK(F187), "" , IF( ISBLANK(J187), ($V$41-F187)/365, (J187-F187)/365)) )</f>
        <v>1.34794520547945</v>
      </c>
      <c r="P187" s="117" t="str">
        <f aca="true">IF(ISBLANK(C187),"",IF( ISBLANK(J187), "", (TODAY()-J187)/365))</f>
        <v/>
      </c>
      <c r="Q187" s="118" t="str">
        <f aca="false">IF(ISBLANK(C187),"",IF( ISBLANK(J187), "", ($V$41-J187)/365))</f>
        <v/>
      </c>
      <c r="R187" s="136" t="s">
        <v>722</v>
      </c>
      <c r="S187" s="119" t="s">
        <v>723</v>
      </c>
      <c r="T187" s="48" t="n">
        <v>1</v>
      </c>
      <c r="U187" s="40"/>
    </row>
    <row r="188" customFormat="false" ht="15" hidden="false" customHeight="false" outlineLevel="0" collapsed="false">
      <c r="A188" s="89" t="n">
        <v>187</v>
      </c>
      <c r="B188" s="101" t="s">
        <v>450</v>
      </c>
      <c r="C188" s="101" t="n">
        <v>1</v>
      </c>
      <c r="D188" s="122" t="n">
        <v>85</v>
      </c>
      <c r="E188" s="136"/>
      <c r="F188" s="136"/>
      <c r="G188" s="112" t="str">
        <f aca="false">IF(ISBLANK(F188),"a","b")</f>
        <v>a</v>
      </c>
      <c r="H188" s="112" t="str">
        <f aca="false">IF(ISBLANK(C188),"",IF(G188="b",F188,IF(G188="a","")))</f>
        <v/>
      </c>
      <c r="I188" s="113" t="n">
        <f aca="false">IF(ISBLANK(C188),"",IF( ISBLANK(F188), , IF( ISBLANK(J188), 1,) ))</f>
        <v>0</v>
      </c>
      <c r="J188" s="138"/>
      <c r="K188" s="114" t="str">
        <f aca="false">IF(ISBLANK(J188),"a","b")</f>
        <v>a</v>
      </c>
      <c r="L188" s="112" t="str">
        <f aca="false">IF(ISBLANK(C188),"",IF(K188="b",J188,IF(K188="a","")))</f>
        <v/>
      </c>
      <c r="M188" s="113" t="n">
        <f aca="false">IF(ISBLANK(C188),"",IF( ISBLANK(J188), , 1))</f>
        <v>0</v>
      </c>
      <c r="N188" s="115" t="str">
        <f aca="true">IF(ISBLANK(C188),"",IF( ISBLANK(F188), "" , IF( ISBLANK(J188), (TODAY()-F188)/365, (J188-F188)/365)) )</f>
        <v/>
      </c>
      <c r="O188" s="116" t="str">
        <f aca="false">IF(ISBLANK(C188),"",IF( ISBLANK(F188), "" , IF( ISBLANK(J188), ($V$41-F188)/365, (J188-F188)/365)) )</f>
        <v/>
      </c>
      <c r="P188" s="117" t="str">
        <f aca="true">IF(ISBLANK(C188),"",IF( ISBLANK(J188), "", (TODAY()-J188)/365))</f>
        <v/>
      </c>
      <c r="Q188" s="118" t="str">
        <f aca="false">IF(ISBLANK(C188),"",IF( ISBLANK(J188), "", ($V$41-J188)/365))</f>
        <v/>
      </c>
      <c r="R188" s="136"/>
      <c r="S188" s="119" t="s">
        <v>724</v>
      </c>
      <c r="T188" s="48" t="n">
        <v>1</v>
      </c>
      <c r="U188" s="40"/>
    </row>
    <row r="189" customFormat="false" ht="15" hidden="false" customHeight="false" outlineLevel="0" collapsed="false">
      <c r="A189" s="89" t="n">
        <v>188</v>
      </c>
      <c r="B189" s="101" t="s">
        <v>450</v>
      </c>
      <c r="C189" s="101" t="n">
        <v>1</v>
      </c>
      <c r="D189" s="127" t="n">
        <v>86</v>
      </c>
      <c r="E189" s="139"/>
      <c r="F189" s="137" t="n">
        <v>43356</v>
      </c>
      <c r="G189" s="112" t="str">
        <f aca="false">IF(ISBLANK(F189),"a","b")</f>
        <v>b</v>
      </c>
      <c r="H189" s="112" t="n">
        <f aca="false">IF(ISBLANK(C189),"",IF(G189="b",F189,IF(G189="a","")))</f>
        <v>43356</v>
      </c>
      <c r="I189" s="113" t="n">
        <f aca="false">IF(ISBLANK(C189),"",IF( ISBLANK(F189), , IF( ISBLANK(J189), 1,) ))</f>
        <v>0</v>
      </c>
      <c r="J189" s="140" t="n">
        <v>43466</v>
      </c>
      <c r="K189" s="114" t="str">
        <f aca="false">IF(ISBLANK(J189),"a","b")</f>
        <v>b</v>
      </c>
      <c r="L189" s="112" t="n">
        <f aca="false">IF(ISBLANK(C189),"",IF(K189="b",J189,IF(K189="a","")))</f>
        <v>43466</v>
      </c>
      <c r="M189" s="113" t="n">
        <f aca="false">IF(ISBLANK(C189),"",IF( ISBLANK(J189), , 1))</f>
        <v>1</v>
      </c>
      <c r="N189" s="115" t="n">
        <f aca="true">IF(ISBLANK(C189),"",IF( ISBLANK(F189), "" , IF( ISBLANK(J189), (TODAY()-F189)/365, (J189-F189)/365)) )</f>
        <v>0.301369863013699</v>
      </c>
      <c r="O189" s="116" t="n">
        <f aca="false">IF(ISBLANK(C189),"",IF( ISBLANK(F189), "" , IF( ISBLANK(J189), ($V$41-F189)/365, (J189-F189)/365)) )</f>
        <v>0.301369863013699</v>
      </c>
      <c r="P189" s="117" t="n">
        <f aca="true">IF(ISBLANK(C189),"",IF( ISBLANK(J189), "", (TODAY()-J189)/365))</f>
        <v>2.23287671232877</v>
      </c>
      <c r="Q189" s="118" t="n">
        <f aca="false">IF(ISBLANK(C189),"",IF( ISBLANK(J189), "", ($V$41-J189)/365))</f>
        <v>1.24931506849315</v>
      </c>
      <c r="R189" s="136" t="s">
        <v>725</v>
      </c>
      <c r="S189" s="119" t="s">
        <v>726</v>
      </c>
      <c r="T189" s="48" t="n">
        <v>1</v>
      </c>
      <c r="U189" s="40"/>
    </row>
    <row r="190" customFormat="false" ht="15" hidden="false" customHeight="false" outlineLevel="0" collapsed="false">
      <c r="A190" s="89" t="n">
        <v>189</v>
      </c>
      <c r="B190" s="101" t="s">
        <v>450</v>
      </c>
      <c r="C190" s="101" t="n">
        <v>1</v>
      </c>
      <c r="D190" s="120" t="n">
        <v>87</v>
      </c>
      <c r="E190" s="136" t="s">
        <v>727</v>
      </c>
      <c r="F190" s="137" t="n">
        <v>43417</v>
      </c>
      <c r="G190" s="112" t="str">
        <f aca="false">IF(ISBLANK(F190),"a","b")</f>
        <v>b</v>
      </c>
      <c r="H190" s="112" t="n">
        <f aca="false">IF(ISBLANK(C190),"",IF(G190="b",F190,IF(G190="a","")))</f>
        <v>43417</v>
      </c>
      <c r="I190" s="113" t="n">
        <f aca="false">IF(ISBLANK(C190),"",IF( ISBLANK(F190), , IF( ISBLANK(J190), 1,) ))</f>
        <v>1</v>
      </c>
      <c r="J190" s="138"/>
      <c r="K190" s="114" t="str">
        <f aca="false">IF(ISBLANK(J190),"a","b")</f>
        <v>a</v>
      </c>
      <c r="L190" s="112" t="str">
        <f aca="false">IF(ISBLANK(C190),"",IF(K190="b",J190,IF(K190="a","")))</f>
        <v/>
      </c>
      <c r="M190" s="113" t="n">
        <f aca="false">IF(ISBLANK(C190),"",IF( ISBLANK(J190), , 1))</f>
        <v>0</v>
      </c>
      <c r="N190" s="115" t="n">
        <f aca="true">IF(ISBLANK(C190),"",IF( ISBLANK(F190), "" , IF( ISBLANK(J190), (TODAY()-F190)/365, (J190-F190)/365)) )</f>
        <v>2.36712328767123</v>
      </c>
      <c r="O190" s="116" t="n">
        <f aca="false">IF(ISBLANK(C190),"",IF( ISBLANK(F190), "" , IF( ISBLANK(J190), ($V$41-F190)/365, (J190-F190)/365)) )</f>
        <v>1.38356164383562</v>
      </c>
      <c r="P190" s="117" t="str">
        <f aca="true">IF(ISBLANK(C190),"",IF( ISBLANK(J190), "", (TODAY()-J190)/365))</f>
        <v/>
      </c>
      <c r="Q190" s="118" t="str">
        <f aca="false">IF(ISBLANK(C190),"",IF( ISBLANK(J190), "", ($V$41-J190)/365))</f>
        <v/>
      </c>
      <c r="R190" s="136"/>
      <c r="S190" s="119" t="s">
        <v>728</v>
      </c>
      <c r="T190" s="48" t="n">
        <v>1</v>
      </c>
      <c r="U190" s="40"/>
    </row>
    <row r="191" customFormat="false" ht="15" hidden="false" customHeight="false" outlineLevel="0" collapsed="false">
      <c r="A191" s="89" t="n">
        <v>190</v>
      </c>
      <c r="B191" s="101" t="s">
        <v>450</v>
      </c>
      <c r="C191" s="101" t="n">
        <v>1</v>
      </c>
      <c r="D191" s="122" t="n">
        <v>88</v>
      </c>
      <c r="E191" s="136"/>
      <c r="F191" s="136"/>
      <c r="G191" s="112" t="str">
        <f aca="false">IF(ISBLANK(F191),"a","b")</f>
        <v>a</v>
      </c>
      <c r="H191" s="112" t="str">
        <f aca="false">IF(ISBLANK(C191),"",IF(G191="b",F191,IF(G191="a","")))</f>
        <v/>
      </c>
      <c r="I191" s="113" t="n">
        <f aca="false">IF(ISBLANK(C191),"",IF( ISBLANK(F191), , IF( ISBLANK(J191), 1,) ))</f>
        <v>0</v>
      </c>
      <c r="J191" s="138"/>
      <c r="K191" s="114" t="str">
        <f aca="false">IF(ISBLANK(J191),"a","b")</f>
        <v>a</v>
      </c>
      <c r="L191" s="112" t="str">
        <f aca="false">IF(ISBLANK(C191),"",IF(K191="b",J191,IF(K191="a","")))</f>
        <v/>
      </c>
      <c r="M191" s="113" t="n">
        <f aca="false">IF(ISBLANK(C191),"",IF( ISBLANK(J191), , 1))</f>
        <v>0</v>
      </c>
      <c r="N191" s="115" t="str">
        <f aca="true">IF(ISBLANK(C191),"",IF( ISBLANK(F191), "" , IF( ISBLANK(J191), (TODAY()-F191)/365, (J191-F191)/365)) )</f>
        <v/>
      </c>
      <c r="O191" s="116" t="str">
        <f aca="false">IF(ISBLANK(C191),"",IF( ISBLANK(F191), "" , IF( ISBLANK(J191), ($V$41-F191)/365, (J191-F191)/365)) )</f>
        <v/>
      </c>
      <c r="P191" s="117" t="str">
        <f aca="true">IF(ISBLANK(C191),"",IF( ISBLANK(J191), "", (TODAY()-J191)/365))</f>
        <v/>
      </c>
      <c r="Q191" s="118" t="str">
        <f aca="false">IF(ISBLANK(C191),"",IF( ISBLANK(J191), "", ($V$41-J191)/365))</f>
        <v/>
      </c>
      <c r="R191" s="136"/>
      <c r="S191" s="119" t="s">
        <v>729</v>
      </c>
      <c r="T191" s="48" t="n">
        <v>1</v>
      </c>
      <c r="U191" s="40"/>
    </row>
    <row r="192" customFormat="false" ht="15" hidden="false" customHeight="false" outlineLevel="0" collapsed="false">
      <c r="A192" s="89" t="n">
        <v>191</v>
      </c>
      <c r="B192" s="101" t="s">
        <v>450</v>
      </c>
      <c r="C192" s="101" t="n">
        <v>1</v>
      </c>
      <c r="D192" s="120" t="n">
        <v>89</v>
      </c>
      <c r="E192" s="136" t="s">
        <v>427</v>
      </c>
      <c r="F192" s="137" t="n">
        <v>43466</v>
      </c>
      <c r="G192" s="112" t="str">
        <f aca="false">IF(ISBLANK(F192),"a","b")</f>
        <v>b</v>
      </c>
      <c r="H192" s="112" t="n">
        <f aca="false">IF(ISBLANK(C192),"",IF(G192="b",F192,IF(G192="a","")))</f>
        <v>43466</v>
      </c>
      <c r="I192" s="113" t="n">
        <f aca="false">IF(ISBLANK(C192),"",IF( ISBLANK(F192), , IF( ISBLANK(J192), 1,) ))</f>
        <v>1</v>
      </c>
      <c r="J192" s="138"/>
      <c r="K192" s="114" t="str">
        <f aca="false">IF(ISBLANK(J192),"a","b")</f>
        <v>a</v>
      </c>
      <c r="L192" s="112" t="str">
        <f aca="false">IF(ISBLANK(C192),"",IF(K192="b",J192,IF(K192="a","")))</f>
        <v/>
      </c>
      <c r="M192" s="113" t="n">
        <f aca="false">IF(ISBLANK(C192),"",IF( ISBLANK(J192), , 1))</f>
        <v>0</v>
      </c>
      <c r="N192" s="115" t="n">
        <f aca="true">IF(ISBLANK(C192),"",IF( ISBLANK(F192), "" , IF( ISBLANK(J192), (TODAY()-F192)/365, (J192-F192)/365)) )</f>
        <v>2.23287671232877</v>
      </c>
      <c r="O192" s="116" t="n">
        <f aca="false">IF(ISBLANK(C192),"",IF( ISBLANK(F192), "" , IF( ISBLANK(J192), ($V$41-F192)/365, (J192-F192)/365)) )</f>
        <v>1.24931506849315</v>
      </c>
      <c r="P192" s="117" t="str">
        <f aca="true">IF(ISBLANK(C192),"",IF( ISBLANK(J192), "", (TODAY()-J192)/365))</f>
        <v/>
      </c>
      <c r="Q192" s="118" t="str">
        <f aca="false">IF(ISBLANK(C192),"",IF( ISBLANK(J192), "", ($V$41-J192)/365))</f>
        <v/>
      </c>
      <c r="R192" s="136"/>
      <c r="S192" s="119" t="s">
        <v>730</v>
      </c>
      <c r="T192" s="48" t="n">
        <v>1</v>
      </c>
      <c r="U192" s="40"/>
    </row>
    <row r="193" customFormat="false" ht="15" hidden="false" customHeight="false" outlineLevel="0" collapsed="false">
      <c r="A193" s="89" t="n">
        <v>192</v>
      </c>
      <c r="B193" s="101" t="s">
        <v>450</v>
      </c>
      <c r="C193" s="101" t="n">
        <v>1</v>
      </c>
      <c r="D193" s="120" t="n">
        <v>90</v>
      </c>
      <c r="E193" s="136" t="s">
        <v>567</v>
      </c>
      <c r="F193" s="137" t="n">
        <v>43358</v>
      </c>
      <c r="G193" s="112" t="str">
        <f aca="false">IF(ISBLANK(F193),"a","b")</f>
        <v>b</v>
      </c>
      <c r="H193" s="112" t="n">
        <f aca="false">IF(ISBLANK(C193),"",IF(G193="b",F193,IF(G193="a","")))</f>
        <v>43358</v>
      </c>
      <c r="I193" s="113" t="n">
        <f aca="false">IF(ISBLANK(C193),"",IF( ISBLANK(F193), , IF( ISBLANK(J193), 1,) ))</f>
        <v>1</v>
      </c>
      <c r="J193" s="138"/>
      <c r="K193" s="114" t="str">
        <f aca="false">IF(ISBLANK(J193),"a","b")</f>
        <v>a</v>
      </c>
      <c r="L193" s="112" t="str">
        <f aca="false">IF(ISBLANK(C193),"",IF(K193="b",J193,IF(K193="a","")))</f>
        <v/>
      </c>
      <c r="M193" s="113" t="n">
        <f aca="false">IF(ISBLANK(C193),"",IF( ISBLANK(J193), , 1))</f>
        <v>0</v>
      </c>
      <c r="N193" s="115" t="n">
        <f aca="true">IF(ISBLANK(C193),"",IF( ISBLANK(F193), "" , IF( ISBLANK(J193), (TODAY()-F193)/365, (J193-F193)/365)) )</f>
        <v>2.52876712328767</v>
      </c>
      <c r="O193" s="116" t="n">
        <f aca="false">IF(ISBLANK(C193),"",IF( ISBLANK(F193), "" , IF( ISBLANK(J193), ($V$41-F193)/365, (J193-F193)/365)) )</f>
        <v>1.54520547945205</v>
      </c>
      <c r="P193" s="117" t="str">
        <f aca="true">IF(ISBLANK(C193),"",IF( ISBLANK(J193), "", (TODAY()-J193)/365))</f>
        <v/>
      </c>
      <c r="Q193" s="118" t="str">
        <f aca="false">IF(ISBLANK(C193),"",IF( ISBLANK(J193), "", ($V$41-J193)/365))</f>
        <v/>
      </c>
      <c r="R193" s="136"/>
      <c r="S193" s="119" t="s">
        <v>731</v>
      </c>
      <c r="T193" s="48" t="n">
        <v>1</v>
      </c>
      <c r="U193" s="40"/>
    </row>
    <row r="194" customFormat="false" ht="15" hidden="false" customHeight="false" outlineLevel="0" collapsed="false">
      <c r="A194" s="89" t="n">
        <v>193</v>
      </c>
      <c r="B194" s="101" t="s">
        <v>450</v>
      </c>
      <c r="C194" s="101" t="n">
        <v>1</v>
      </c>
      <c r="D194" s="120" t="n">
        <v>91</v>
      </c>
      <c r="E194" s="136" t="s">
        <v>618</v>
      </c>
      <c r="F194" s="137" t="n">
        <v>43356</v>
      </c>
      <c r="G194" s="112" t="str">
        <f aca="false">IF(ISBLANK(F194),"a","b")</f>
        <v>b</v>
      </c>
      <c r="H194" s="112" t="n">
        <f aca="false">IF(ISBLANK(C194),"",IF(G194="b",F194,IF(G194="a","")))</f>
        <v>43356</v>
      </c>
      <c r="I194" s="113" t="n">
        <f aca="false">IF(ISBLANK(C194),"",IF( ISBLANK(F194), , IF( ISBLANK(J194), 1,) ))</f>
        <v>1</v>
      </c>
      <c r="J194" s="138"/>
      <c r="K194" s="114" t="str">
        <f aca="false">IF(ISBLANK(J194),"a","b")</f>
        <v>a</v>
      </c>
      <c r="L194" s="112" t="str">
        <f aca="false">IF(ISBLANK(C194),"",IF(K194="b",J194,IF(K194="a","")))</f>
        <v/>
      </c>
      <c r="M194" s="113" t="n">
        <f aca="false">IF(ISBLANK(C194),"",IF( ISBLANK(J194), , 1))</f>
        <v>0</v>
      </c>
      <c r="N194" s="115" t="n">
        <f aca="true">IF(ISBLANK(C194),"",IF( ISBLANK(F194), "" , IF( ISBLANK(J194), (TODAY()-F194)/365, (J194-F194)/365)) )</f>
        <v>2.53424657534247</v>
      </c>
      <c r="O194" s="116" t="n">
        <f aca="false">IF(ISBLANK(C194),"",IF( ISBLANK(F194), "" , IF( ISBLANK(J194), ($V$41-F194)/365, (J194-F194)/365)) )</f>
        <v>1.55068493150685</v>
      </c>
      <c r="P194" s="117" t="str">
        <f aca="true">IF(ISBLANK(C194),"",IF( ISBLANK(J194), "", (TODAY()-J194)/365))</f>
        <v/>
      </c>
      <c r="Q194" s="118" t="str">
        <f aca="false">IF(ISBLANK(C194),"",IF( ISBLANK(J194), "", ($V$41-J194)/365))</f>
        <v/>
      </c>
      <c r="R194" s="136"/>
      <c r="S194" s="119" t="s">
        <v>732</v>
      </c>
      <c r="T194" s="50" t="n">
        <v>1</v>
      </c>
      <c r="U194" s="51"/>
    </row>
    <row r="195" customFormat="false" ht="15" hidden="false" customHeight="false" outlineLevel="0" collapsed="false">
      <c r="A195" s="89" t="n">
        <v>194</v>
      </c>
      <c r="B195" s="101" t="s">
        <v>450</v>
      </c>
      <c r="C195" s="101" t="n">
        <v>1</v>
      </c>
      <c r="D195" s="125" t="n">
        <v>92</v>
      </c>
      <c r="E195" s="136" t="s">
        <v>733</v>
      </c>
      <c r="F195" s="137" t="n">
        <v>43886</v>
      </c>
      <c r="G195" s="112" t="str">
        <f aca="false">IF(ISBLANK(F195),"a","b")</f>
        <v>b</v>
      </c>
      <c r="H195" s="112" t="n">
        <f aca="false">IF(ISBLANK(C195),"",IF(G195="b",F195,IF(G195="a","")))</f>
        <v>43886</v>
      </c>
      <c r="I195" s="113" t="n">
        <f aca="false">IF(ISBLANK(C195),"",IF( ISBLANK(F195), , IF( ISBLANK(J195), 1,) ))</f>
        <v>1</v>
      </c>
      <c r="J195" s="138"/>
      <c r="K195" s="114" t="str">
        <f aca="false">IF(ISBLANK(J195),"a","b")</f>
        <v>a</v>
      </c>
      <c r="L195" s="112" t="str">
        <f aca="false">IF(ISBLANK(C195),"",IF(K195="b",J195,IF(K195="a","")))</f>
        <v/>
      </c>
      <c r="M195" s="113" t="n">
        <f aca="false">IF(ISBLANK(C195),"",IF( ISBLANK(J195), , 1))</f>
        <v>0</v>
      </c>
      <c r="N195" s="115" t="n">
        <f aca="true">IF(ISBLANK(C195),"",IF( ISBLANK(F195), "" , IF( ISBLANK(J195), (TODAY()-F195)/365, (J195-F195)/365)) )</f>
        <v>1.08219178082192</v>
      </c>
      <c r="O195" s="116" t="n">
        <f aca="false">IF(ISBLANK(C195),"",IF( ISBLANK(F195), "" , IF( ISBLANK(J195), ($V$41-F195)/365, (J195-F195)/365)) )</f>
        <v>0.0986301369863014</v>
      </c>
      <c r="P195" s="117" t="str">
        <f aca="true">IF(ISBLANK(C195),"",IF( ISBLANK(J195), "", (TODAY()-J195)/365))</f>
        <v/>
      </c>
      <c r="Q195" s="118" t="str">
        <f aca="false">IF(ISBLANK(C195),"",IF( ISBLANK(J195), "", ($V$41-J195)/365))</f>
        <v/>
      </c>
      <c r="R195" s="136"/>
      <c r="S195" s="119" t="s">
        <v>734</v>
      </c>
      <c r="T195" s="50" t="n">
        <v>1</v>
      </c>
      <c r="U195" s="51"/>
    </row>
    <row r="196" customFormat="false" ht="15" hidden="false" customHeight="false" outlineLevel="0" collapsed="false">
      <c r="A196" s="89" t="n">
        <v>195</v>
      </c>
      <c r="B196" s="101" t="s">
        <v>450</v>
      </c>
      <c r="C196" s="101" t="n">
        <v>1</v>
      </c>
      <c r="D196" s="120" t="n">
        <v>93</v>
      </c>
      <c r="E196" s="136" t="s">
        <v>594</v>
      </c>
      <c r="F196" s="137" t="n">
        <v>43449</v>
      </c>
      <c r="G196" s="112" t="str">
        <f aca="false">IF(ISBLANK(F196),"a","b")</f>
        <v>b</v>
      </c>
      <c r="H196" s="112" t="n">
        <f aca="false">IF(ISBLANK(C196),"",IF(G196="b",F196,IF(G196="a","")))</f>
        <v>43449</v>
      </c>
      <c r="I196" s="113" t="n">
        <f aca="false">IF(ISBLANK(C196),"",IF( ISBLANK(F196), , IF( ISBLANK(J196), 1,) ))</f>
        <v>1</v>
      </c>
      <c r="J196" s="138"/>
      <c r="K196" s="114" t="str">
        <f aca="false">IF(ISBLANK(J196),"a","b")</f>
        <v>a</v>
      </c>
      <c r="L196" s="112" t="str">
        <f aca="false">IF(ISBLANK(C196),"",IF(K196="b",J196,IF(K196="a","")))</f>
        <v/>
      </c>
      <c r="M196" s="113" t="n">
        <f aca="false">IF(ISBLANK(C196),"",IF( ISBLANK(J196), , 1))</f>
        <v>0</v>
      </c>
      <c r="N196" s="115" t="n">
        <f aca="true">IF(ISBLANK(C196),"",IF( ISBLANK(F196), "" , IF( ISBLANK(J196), (TODAY()-F196)/365, (J196-F196)/365)) )</f>
        <v>2.27945205479452</v>
      </c>
      <c r="O196" s="116" t="n">
        <f aca="false">IF(ISBLANK(C196),"",IF( ISBLANK(F196), "" , IF( ISBLANK(J196), ($V$41-F196)/365, (J196-F196)/365)) )</f>
        <v>1.2958904109589</v>
      </c>
      <c r="P196" s="117" t="str">
        <f aca="true">IF(ISBLANK(C196),"",IF( ISBLANK(J196), "", (TODAY()-J196)/365))</f>
        <v/>
      </c>
      <c r="Q196" s="118" t="str">
        <f aca="false">IF(ISBLANK(C196),"",IF( ISBLANK(J196), "", ($V$41-J196)/365))</f>
        <v/>
      </c>
      <c r="R196" s="136" t="s">
        <v>735</v>
      </c>
      <c r="S196" s="119" t="s">
        <v>736</v>
      </c>
      <c r="T196" s="50" t="n">
        <v>1</v>
      </c>
      <c r="U196" s="51"/>
    </row>
    <row r="197" customFormat="false" ht="15" hidden="false" customHeight="false" outlineLevel="0" collapsed="false">
      <c r="A197" s="89" t="n">
        <v>196</v>
      </c>
      <c r="B197" s="101" t="s">
        <v>450</v>
      </c>
      <c r="C197" s="101" t="n">
        <v>1</v>
      </c>
      <c r="D197" s="122" t="n">
        <v>94</v>
      </c>
      <c r="E197" s="136"/>
      <c r="F197" s="136"/>
      <c r="G197" s="112" t="str">
        <f aca="false">IF(ISBLANK(F197),"a","b")</f>
        <v>a</v>
      </c>
      <c r="H197" s="112" t="str">
        <f aca="false">IF(ISBLANK(C197),"",IF(G197="b",F197,IF(G197="a","")))</f>
        <v/>
      </c>
      <c r="I197" s="113" t="n">
        <f aca="false">IF(ISBLANK(C197),"",IF( ISBLANK(F197), , IF( ISBLANK(J197), 1,) ))</f>
        <v>0</v>
      </c>
      <c r="J197" s="138"/>
      <c r="K197" s="114" t="str">
        <f aca="false">IF(ISBLANK(J197),"a","b")</f>
        <v>a</v>
      </c>
      <c r="L197" s="112" t="str">
        <f aca="false">IF(ISBLANK(C197),"",IF(K197="b",J197,IF(K197="a","")))</f>
        <v/>
      </c>
      <c r="M197" s="113" t="n">
        <f aca="false">IF(ISBLANK(C197),"",IF( ISBLANK(J197), , 1))</f>
        <v>0</v>
      </c>
      <c r="N197" s="115" t="str">
        <f aca="true">IF(ISBLANK(C197),"",IF( ISBLANK(F197), "" , IF( ISBLANK(J197), (TODAY()-F197)/365, (J197-F197)/365)) )</f>
        <v/>
      </c>
      <c r="O197" s="116" t="str">
        <f aca="false">IF(ISBLANK(C197),"",IF( ISBLANK(F197), "" , IF( ISBLANK(J197), ($V$41-F197)/365, (J197-F197)/365)) )</f>
        <v/>
      </c>
      <c r="P197" s="117" t="str">
        <f aca="true">IF(ISBLANK(C197),"",IF( ISBLANK(J197), "", (TODAY()-J197)/365))</f>
        <v/>
      </c>
      <c r="Q197" s="118" t="str">
        <f aca="false">IF(ISBLANK(C197),"",IF( ISBLANK(J197), "", ($V$41-J197)/365))</f>
        <v/>
      </c>
      <c r="R197" s="136" t="s">
        <v>737</v>
      </c>
      <c r="S197" s="119" t="s">
        <v>738</v>
      </c>
      <c r="T197" s="50" t="n">
        <v>1</v>
      </c>
      <c r="U197" s="51"/>
    </row>
    <row r="198" customFormat="false" ht="15" hidden="false" customHeight="false" outlineLevel="0" collapsed="false">
      <c r="A198" s="89" t="n">
        <v>197</v>
      </c>
      <c r="B198" s="101" t="s">
        <v>450</v>
      </c>
      <c r="C198" s="101" t="n">
        <v>1</v>
      </c>
      <c r="D198" s="120" t="n">
        <v>95</v>
      </c>
      <c r="E198" s="136" t="s">
        <v>622</v>
      </c>
      <c r="F198" s="137" t="n">
        <v>43388</v>
      </c>
      <c r="G198" s="112" t="str">
        <f aca="false">IF(ISBLANK(F198),"a","b")</f>
        <v>b</v>
      </c>
      <c r="H198" s="112" t="n">
        <f aca="false">IF(ISBLANK(C198),"",IF(G198="b",F198,IF(G198="a","")))</f>
        <v>43388</v>
      </c>
      <c r="I198" s="113" t="n">
        <f aca="false">IF(ISBLANK(C198),"",IF( ISBLANK(F198), , IF( ISBLANK(J198), 1,) ))</f>
        <v>1</v>
      </c>
      <c r="J198" s="138"/>
      <c r="K198" s="114" t="str">
        <f aca="false">IF(ISBLANK(J198),"a","b")</f>
        <v>a</v>
      </c>
      <c r="L198" s="112" t="str">
        <f aca="false">IF(ISBLANK(C198),"",IF(K198="b",J198,IF(K198="a","")))</f>
        <v/>
      </c>
      <c r="M198" s="113" t="n">
        <f aca="false">IF(ISBLANK(C198),"",IF( ISBLANK(J198), , 1))</f>
        <v>0</v>
      </c>
      <c r="N198" s="115" t="n">
        <f aca="true">IF(ISBLANK(C198),"",IF( ISBLANK(F198), "" , IF( ISBLANK(J198), (TODAY()-F198)/365, (J198-F198)/365)) )</f>
        <v>2.44657534246575</v>
      </c>
      <c r="O198" s="116" t="n">
        <f aca="false">IF(ISBLANK(C198),"",IF( ISBLANK(F198), "" , IF( ISBLANK(J198), ($V$41-F198)/365, (J198-F198)/365)) )</f>
        <v>1.46301369863014</v>
      </c>
      <c r="P198" s="117" t="str">
        <f aca="true">IF(ISBLANK(C198),"",IF( ISBLANK(J198), "", (TODAY()-J198)/365))</f>
        <v/>
      </c>
      <c r="Q198" s="118" t="str">
        <f aca="false">IF(ISBLANK(C198),"",IF( ISBLANK(J198), "", ($V$41-J198)/365))</f>
        <v/>
      </c>
      <c r="R198" s="136"/>
      <c r="S198" s="119" t="s">
        <v>739</v>
      </c>
      <c r="T198" s="48" t="n">
        <v>1</v>
      </c>
      <c r="U198" s="40"/>
    </row>
    <row r="199" customFormat="false" ht="15" hidden="false" customHeight="false" outlineLevel="0" collapsed="false">
      <c r="A199" s="89" t="n">
        <v>198</v>
      </c>
      <c r="B199" s="101" t="s">
        <v>450</v>
      </c>
      <c r="C199" s="101" t="n">
        <v>1</v>
      </c>
      <c r="D199" s="120" t="n">
        <v>96</v>
      </c>
      <c r="E199" s="136" t="s">
        <v>427</v>
      </c>
      <c r="F199" s="137" t="n">
        <v>43606</v>
      </c>
      <c r="G199" s="112" t="str">
        <f aca="false">IF(ISBLANK(F199),"a","b")</f>
        <v>b</v>
      </c>
      <c r="H199" s="112" t="n">
        <f aca="false">IF(ISBLANK(C199),"",IF(G199="b",F199,IF(G199="a","")))</f>
        <v>43606</v>
      </c>
      <c r="I199" s="113" t="n">
        <f aca="false">IF(ISBLANK(C199),"",IF( ISBLANK(F199), , IF( ISBLANK(J199), 1,) ))</f>
        <v>1</v>
      </c>
      <c r="J199" s="138"/>
      <c r="K199" s="114" t="str">
        <f aca="false">IF(ISBLANK(J199),"a","b")</f>
        <v>a</v>
      </c>
      <c r="L199" s="112" t="str">
        <f aca="false">IF(ISBLANK(C199),"",IF(K199="b",J199,IF(K199="a","")))</f>
        <v/>
      </c>
      <c r="M199" s="113" t="n">
        <f aca="false">IF(ISBLANK(C199),"",IF( ISBLANK(J199), , 1))</f>
        <v>0</v>
      </c>
      <c r="N199" s="115" t="n">
        <f aca="true">IF(ISBLANK(C199),"",IF( ISBLANK(F199), "" , IF( ISBLANK(J199), (TODAY()-F199)/365, (J199-F199)/365)) )</f>
        <v>1.84931506849315</v>
      </c>
      <c r="O199" s="116" t="n">
        <f aca="false">IF(ISBLANK(C199),"",IF( ISBLANK(F199), "" , IF( ISBLANK(J199), ($V$41-F199)/365, (J199-F199)/365)) )</f>
        <v>0.865753424657534</v>
      </c>
      <c r="P199" s="117" t="str">
        <f aca="true">IF(ISBLANK(C199),"",IF( ISBLANK(J199), "", (TODAY()-J199)/365))</f>
        <v/>
      </c>
      <c r="Q199" s="118" t="str">
        <f aca="false">IF(ISBLANK(C199),"",IF( ISBLANK(J199), "", ($V$41-J199)/365))</f>
        <v/>
      </c>
      <c r="R199" s="136" t="s">
        <v>740</v>
      </c>
      <c r="S199" s="119" t="s">
        <v>741</v>
      </c>
      <c r="T199" s="48" t="n">
        <v>1</v>
      </c>
      <c r="U199" s="40"/>
    </row>
    <row r="200" customFormat="false" ht="15" hidden="false" customHeight="false" outlineLevel="0" collapsed="false">
      <c r="A200" s="89" t="n">
        <v>199</v>
      </c>
      <c r="B200" s="101" t="s">
        <v>450</v>
      </c>
      <c r="C200" s="101" t="n">
        <v>1</v>
      </c>
      <c r="D200" s="123" t="n">
        <v>97</v>
      </c>
      <c r="E200" s="139"/>
      <c r="F200" s="137" t="n">
        <v>43449</v>
      </c>
      <c r="G200" s="112" t="str">
        <f aca="false">IF(ISBLANK(F200),"a","b")</f>
        <v>b</v>
      </c>
      <c r="H200" s="112" t="n">
        <f aca="false">IF(ISBLANK(C200),"",IF(G200="b",F200,IF(G200="a","")))</f>
        <v>43449</v>
      </c>
      <c r="I200" s="113" t="n">
        <f aca="false">IF(ISBLANK(C200),"",IF( ISBLANK(F200), , IF( ISBLANK(J200), 1,) ))</f>
        <v>0</v>
      </c>
      <c r="J200" s="140" t="n">
        <v>43516</v>
      </c>
      <c r="K200" s="114" t="str">
        <f aca="false">IF(ISBLANK(J200),"a","b")</f>
        <v>b</v>
      </c>
      <c r="L200" s="112" t="n">
        <f aca="false">IF(ISBLANK(C200),"",IF(K200="b",J200,IF(K200="a","")))</f>
        <v>43516</v>
      </c>
      <c r="M200" s="113" t="n">
        <f aca="false">IF(ISBLANK(C200),"",IF( ISBLANK(J200), , 1))</f>
        <v>1</v>
      </c>
      <c r="N200" s="115" t="n">
        <f aca="true">IF(ISBLANK(C200),"",IF( ISBLANK(F200), "" , IF( ISBLANK(J200), (TODAY()-F200)/365, (J200-F200)/365)) )</f>
        <v>0.183561643835616</v>
      </c>
      <c r="O200" s="116" t="n">
        <f aca="false">IF(ISBLANK(C200),"",IF( ISBLANK(F200), "" , IF( ISBLANK(J200), ($V$41-F200)/365, (J200-F200)/365)) )</f>
        <v>0.183561643835616</v>
      </c>
      <c r="P200" s="117" t="n">
        <f aca="true">IF(ISBLANK(C200),"",IF( ISBLANK(J200), "", (TODAY()-J200)/365))</f>
        <v>2.0958904109589</v>
      </c>
      <c r="Q200" s="118" t="n">
        <f aca="false">IF(ISBLANK(C200),"",IF( ISBLANK(J200), "", ($V$41-J200)/365))</f>
        <v>1.11232876712329</v>
      </c>
      <c r="R200" s="136"/>
      <c r="S200" s="119" t="s">
        <v>742</v>
      </c>
      <c r="T200" s="48" t="n">
        <v>1</v>
      </c>
      <c r="U200" s="40"/>
    </row>
    <row r="201" customFormat="false" ht="15" hidden="false" customHeight="false" outlineLevel="0" collapsed="false">
      <c r="A201" s="89" t="n">
        <v>200</v>
      </c>
      <c r="B201" s="101" t="s">
        <v>450</v>
      </c>
      <c r="C201" s="101" t="n">
        <v>1</v>
      </c>
      <c r="D201" s="131" t="n">
        <v>98</v>
      </c>
      <c r="E201" s="139"/>
      <c r="F201" s="137" t="n">
        <v>43347</v>
      </c>
      <c r="G201" s="112" t="str">
        <f aca="false">IF(ISBLANK(F201),"a","b")</f>
        <v>b</v>
      </c>
      <c r="H201" s="112" t="n">
        <f aca="false">IF(ISBLANK(C201),"",IF(G201="b",F201,IF(G201="a","")))</f>
        <v>43347</v>
      </c>
      <c r="I201" s="113" t="n">
        <f aca="false">IF(ISBLANK(C201),"",IF( ISBLANK(F201), , IF( ISBLANK(J201), 1,) ))</f>
        <v>0</v>
      </c>
      <c r="J201" s="140" t="n">
        <v>43771</v>
      </c>
      <c r="K201" s="114" t="str">
        <f aca="false">IF(ISBLANK(J201),"a","b")</f>
        <v>b</v>
      </c>
      <c r="L201" s="112" t="n">
        <f aca="false">IF(ISBLANK(C201),"",IF(K201="b",J201,IF(K201="a","")))</f>
        <v>43771</v>
      </c>
      <c r="M201" s="113" t="n">
        <f aca="false">IF(ISBLANK(C201),"",IF( ISBLANK(J201), , 1))</f>
        <v>1</v>
      </c>
      <c r="N201" s="115" t="n">
        <f aca="true">IF(ISBLANK(C201),"",IF( ISBLANK(F201), "" , IF( ISBLANK(J201), (TODAY()-F201)/365, (J201-F201)/365)) )</f>
        <v>1.16164383561644</v>
      </c>
      <c r="O201" s="116" t="n">
        <f aca="false">IF(ISBLANK(C201),"",IF( ISBLANK(F201), "" , IF( ISBLANK(J201), ($V$41-F201)/365, (J201-F201)/365)) )</f>
        <v>1.16164383561644</v>
      </c>
      <c r="P201" s="117" t="n">
        <f aca="true">IF(ISBLANK(C201),"",IF( ISBLANK(J201), "", (TODAY()-J201)/365))</f>
        <v>1.3972602739726</v>
      </c>
      <c r="Q201" s="118" t="n">
        <f aca="false">IF(ISBLANK(C201),"",IF( ISBLANK(J201), "", ($V$41-J201)/365))</f>
        <v>0.413698630136986</v>
      </c>
      <c r="R201" s="136"/>
      <c r="S201" s="119" t="s">
        <v>743</v>
      </c>
      <c r="T201" s="39" t="n">
        <v>1</v>
      </c>
      <c r="U201" s="40"/>
    </row>
    <row r="202" customFormat="false" ht="15" hidden="false" customHeight="false" outlineLevel="0" collapsed="false">
      <c r="A202" s="89" t="n">
        <v>201</v>
      </c>
      <c r="B202" s="101" t="s">
        <v>450</v>
      </c>
      <c r="C202" s="101" t="n">
        <v>1</v>
      </c>
      <c r="D202" s="122" t="n">
        <v>99</v>
      </c>
      <c r="E202" s="136"/>
      <c r="F202" s="136"/>
      <c r="G202" s="112" t="str">
        <f aca="false">IF(ISBLANK(F202),"a","b")</f>
        <v>a</v>
      </c>
      <c r="H202" s="112" t="str">
        <f aca="false">IF(ISBLANK(C202),"",IF(G202="b",F202,IF(G202="a","")))</f>
        <v/>
      </c>
      <c r="I202" s="113" t="n">
        <f aca="false">IF(ISBLANK(C202),"",IF( ISBLANK(F202), , IF( ISBLANK(J202), 1,) ))</f>
        <v>0</v>
      </c>
      <c r="J202" s="138"/>
      <c r="K202" s="114" t="str">
        <f aca="false">IF(ISBLANK(J202),"a","b")</f>
        <v>a</v>
      </c>
      <c r="L202" s="112" t="str">
        <f aca="false">IF(ISBLANK(C202),"",IF(K202="b",J202,IF(K202="a","")))</f>
        <v/>
      </c>
      <c r="M202" s="113" t="n">
        <f aca="false">IF(ISBLANK(C202),"",IF( ISBLANK(J202), , 1))</f>
        <v>0</v>
      </c>
      <c r="N202" s="115" t="str">
        <f aca="true">IF(ISBLANK(C202),"",IF( ISBLANK(F202), "" , IF( ISBLANK(J202), (TODAY()-F202)/365, (J202-F202)/365)) )</f>
        <v/>
      </c>
      <c r="O202" s="116" t="str">
        <f aca="false">IF(ISBLANK(C202),"",IF( ISBLANK(F202), "" , IF( ISBLANK(J202), ($V$41-F202)/365, (J202-F202)/365)) )</f>
        <v/>
      </c>
      <c r="P202" s="117" t="str">
        <f aca="true">IF(ISBLANK(C202),"",IF( ISBLANK(J202), "", (TODAY()-J202)/365))</f>
        <v/>
      </c>
      <c r="Q202" s="118" t="str">
        <f aca="false">IF(ISBLANK(C202),"",IF( ISBLANK(J202), "", ($V$41-J202)/365))</f>
        <v/>
      </c>
      <c r="R202" s="136"/>
      <c r="S202" s="119" t="s">
        <v>744</v>
      </c>
      <c r="T202" s="39" t="n">
        <v>1</v>
      </c>
      <c r="U202" s="40"/>
    </row>
    <row r="203" customFormat="false" ht="15" hidden="false" customHeight="false" outlineLevel="0" collapsed="false">
      <c r="A203" s="89" t="n">
        <v>202</v>
      </c>
      <c r="B203" s="101" t="s">
        <v>450</v>
      </c>
      <c r="C203" s="101" t="n">
        <v>1</v>
      </c>
      <c r="D203" s="122" t="n">
        <v>100</v>
      </c>
      <c r="E203" s="136"/>
      <c r="F203" s="136"/>
      <c r="G203" s="112" t="str">
        <f aca="false">IF(ISBLANK(F203),"a","b")</f>
        <v>a</v>
      </c>
      <c r="H203" s="112" t="str">
        <f aca="false">IF(ISBLANK(C203),"",IF(G203="b",F203,IF(G203="a","")))</f>
        <v/>
      </c>
      <c r="I203" s="113" t="n">
        <f aca="false">IF(ISBLANK(C203),"",IF( ISBLANK(F203), , IF( ISBLANK(J203), 1,) ))</f>
        <v>0</v>
      </c>
      <c r="J203" s="138"/>
      <c r="K203" s="114" t="str">
        <f aca="false">IF(ISBLANK(J203),"a","b")</f>
        <v>a</v>
      </c>
      <c r="L203" s="112" t="str">
        <f aca="false">IF(ISBLANK(C203),"",IF(K203="b",J203,IF(K203="a","")))</f>
        <v/>
      </c>
      <c r="M203" s="113" t="n">
        <f aca="false">IF(ISBLANK(C203),"",IF( ISBLANK(J203), , 1))</f>
        <v>0</v>
      </c>
      <c r="N203" s="115" t="str">
        <f aca="true">IF(ISBLANK(C203),"",IF( ISBLANK(F203), "" , IF( ISBLANK(J203), (TODAY()-F203)/365, (J203-F203)/365)) )</f>
        <v/>
      </c>
      <c r="O203" s="116" t="str">
        <f aca="false">IF(ISBLANK(C203),"",IF( ISBLANK(F203), "" , IF( ISBLANK(J203), ($V$41-F203)/365, (J203-F203)/365)) )</f>
        <v/>
      </c>
      <c r="P203" s="117" t="str">
        <f aca="true">IF(ISBLANK(C203),"",IF( ISBLANK(J203), "", (TODAY()-J203)/365))</f>
        <v/>
      </c>
      <c r="Q203" s="118" t="str">
        <f aca="false">IF(ISBLANK(C203),"",IF( ISBLANK(J203), "", ($V$41-J203)/365))</f>
        <v/>
      </c>
      <c r="R203" s="136"/>
      <c r="S203" s="119"/>
      <c r="T203" s="39" t="n">
        <v>1</v>
      </c>
      <c r="U203" s="40"/>
    </row>
    <row r="204" customFormat="false" ht="15" hidden="false" customHeight="false" outlineLevel="0" collapsed="false">
      <c r="A204" s="89" t="n">
        <v>203</v>
      </c>
      <c r="B204" s="135" t="s">
        <v>454</v>
      </c>
      <c r="C204" s="101" t="n">
        <v>1</v>
      </c>
      <c r="D204" s="135"/>
      <c r="E204" s="135"/>
      <c r="F204" s="135"/>
      <c r="G204" s="112" t="str">
        <f aca="false">IF(ISBLANK(F204),"a","b")</f>
        <v>a</v>
      </c>
      <c r="H204" s="112" t="str">
        <f aca="false">IF(ISBLANK(C204),"",IF(G204="b",F204,IF(G204="a","")))</f>
        <v/>
      </c>
      <c r="I204" s="113" t="n">
        <f aca="false">IF(ISBLANK(C204),"",IF( ISBLANK(F204), , IF( ISBLANK(J204), 1,) ))</f>
        <v>0</v>
      </c>
      <c r="J204" s="135"/>
      <c r="K204" s="114" t="str">
        <f aca="false">IF(ISBLANK(J204),"a","b")</f>
        <v>a</v>
      </c>
      <c r="L204" s="112" t="str">
        <f aca="false">IF(ISBLANK(C204),"",IF(K204="b",J204,IF(K204="a","")))</f>
        <v/>
      </c>
      <c r="M204" s="113" t="n">
        <f aca="false">IF(ISBLANK(C204),"",IF( ISBLANK(J204), , 1))</f>
        <v>0</v>
      </c>
      <c r="N204" s="115" t="str">
        <f aca="true">IF(ISBLANK(C204),"",IF( ISBLANK(F204), "" , IF( ISBLANK(J204), (TODAY()-F204)/365, (J204-F204)/365)) )</f>
        <v/>
      </c>
      <c r="O204" s="116" t="str">
        <f aca="false">IF(ISBLANK(C204),"",IF( ISBLANK(F204), "" , IF( ISBLANK(J204), ($V$41-F204)/365, (J204-F204)/365)) )</f>
        <v/>
      </c>
      <c r="P204" s="117" t="str">
        <f aca="true">IF(ISBLANK(C204),"",IF( ISBLANK(J204), "", (TODAY()-J204)/365))</f>
        <v/>
      </c>
      <c r="Q204" s="118" t="str">
        <f aca="false">IF(ISBLANK(C204),"",IF( ISBLANK(J204), "", ($V$41-J204)/365))</f>
        <v/>
      </c>
      <c r="R204" s="146"/>
      <c r="S204" s="122"/>
      <c r="T204" s="39"/>
      <c r="U204" s="40"/>
    </row>
    <row r="205" customFormat="false" ht="15" hidden="false" customHeight="false" outlineLevel="0" collapsed="false">
      <c r="A205" s="89" t="n">
        <v>204</v>
      </c>
      <c r="B205" s="135" t="s">
        <v>454</v>
      </c>
      <c r="C205" s="101" t="n">
        <v>1</v>
      </c>
      <c r="D205" s="126" t="n">
        <v>1</v>
      </c>
      <c r="E205" s="147"/>
      <c r="F205" s="148" t="n">
        <v>43497</v>
      </c>
      <c r="G205" s="112" t="str">
        <f aca="false">IF(ISBLANK(F205),"a","b")</f>
        <v>b</v>
      </c>
      <c r="H205" s="112" t="n">
        <f aca="false">IF(ISBLANK(C205),"",IF(G205="b",F205,IF(G205="a","")))</f>
        <v>43497</v>
      </c>
      <c r="I205" s="113" t="n">
        <f aca="false">IF(ISBLANK(C205),"",IF( ISBLANK(F205), , IF( ISBLANK(J205), 1,) ))</f>
        <v>0</v>
      </c>
      <c r="J205" s="149" t="n">
        <v>43617</v>
      </c>
      <c r="K205" s="114" t="str">
        <f aca="false">IF(ISBLANK(J205),"a","b")</f>
        <v>b</v>
      </c>
      <c r="L205" s="112" t="n">
        <f aca="false">IF(ISBLANK(C205),"",IF(K205="b",J205,IF(K205="a","")))</f>
        <v>43617</v>
      </c>
      <c r="M205" s="113" t="n">
        <f aca="false">IF(ISBLANK(C205),"",IF( ISBLANK(J205), , 1))</f>
        <v>1</v>
      </c>
      <c r="N205" s="115" t="n">
        <f aca="true">IF(ISBLANK(C205),"",IF( ISBLANK(F205), "" , IF( ISBLANK(J205), (TODAY()-F205)/365, (J205-F205)/365)) )</f>
        <v>0.328767123287671</v>
      </c>
      <c r="O205" s="116" t="n">
        <f aca="false">IF(ISBLANK(C205),"",IF( ISBLANK(F205), "" , IF( ISBLANK(J205), ($V$41-F205)/365, (J205-F205)/365)) )</f>
        <v>0.328767123287671</v>
      </c>
      <c r="P205" s="117" t="n">
        <f aca="true">IF(ISBLANK(C205),"",IF( ISBLANK(J205), "", (TODAY()-J205)/365))</f>
        <v>1.81917808219178</v>
      </c>
      <c r="Q205" s="118" t="n">
        <f aca="false">IF(ISBLANK(C205),"",IF( ISBLANK(J205), "", ($V$41-J205)/365))</f>
        <v>0.835616438356164</v>
      </c>
      <c r="R205" s="150"/>
      <c r="S205" s="119" t="s">
        <v>745</v>
      </c>
      <c r="T205" s="39" t="n">
        <v>1</v>
      </c>
      <c r="U205" s="40"/>
    </row>
    <row r="206" customFormat="false" ht="15" hidden="false" customHeight="false" outlineLevel="0" collapsed="false">
      <c r="A206" s="89" t="n">
        <v>205</v>
      </c>
      <c r="B206" s="135" t="s">
        <v>454</v>
      </c>
      <c r="C206" s="101" t="n">
        <v>1</v>
      </c>
      <c r="D206" s="120" t="n">
        <v>2</v>
      </c>
      <c r="E206" s="150" t="s">
        <v>746</v>
      </c>
      <c r="F206" s="148" t="n">
        <v>43698</v>
      </c>
      <c r="G206" s="112" t="str">
        <f aca="false">IF(ISBLANK(F206),"a","b")</f>
        <v>b</v>
      </c>
      <c r="H206" s="112" t="n">
        <f aca="false">IF(ISBLANK(C206),"",IF(G206="b",F206,IF(G206="a","")))</f>
        <v>43698</v>
      </c>
      <c r="I206" s="113" t="n">
        <f aca="false">IF(ISBLANK(C206),"",IF( ISBLANK(F206), , IF( ISBLANK(J206), 1,) ))</f>
        <v>1</v>
      </c>
      <c r="J206" s="151"/>
      <c r="K206" s="114" t="str">
        <f aca="false">IF(ISBLANK(J206),"a","b")</f>
        <v>a</v>
      </c>
      <c r="L206" s="112" t="str">
        <f aca="false">IF(ISBLANK(C206),"",IF(K206="b",J206,IF(K206="a","")))</f>
        <v/>
      </c>
      <c r="M206" s="113" t="n">
        <f aca="false">IF(ISBLANK(C206),"",IF( ISBLANK(J206), , 1))</f>
        <v>0</v>
      </c>
      <c r="N206" s="115" t="n">
        <f aca="true">IF(ISBLANK(C206),"",IF( ISBLANK(F206), "" , IF( ISBLANK(J206), (TODAY()-F206)/365, (J206-F206)/365)) )</f>
        <v>1.5972602739726</v>
      </c>
      <c r="O206" s="116" t="n">
        <f aca="false">IF(ISBLANK(C206),"",IF( ISBLANK(F206), "" , IF( ISBLANK(J206), ($V$41-F206)/365, (J206-F206)/365)) )</f>
        <v>0.613698630136986</v>
      </c>
      <c r="P206" s="117" t="str">
        <f aca="true">IF(ISBLANK(C206),"",IF( ISBLANK(J206), "", (TODAY()-J206)/365))</f>
        <v/>
      </c>
      <c r="Q206" s="118" t="str">
        <f aca="false">IF(ISBLANK(C206),"",IF( ISBLANK(J206), "", ($V$41-J206)/365))</f>
        <v/>
      </c>
      <c r="R206" s="150"/>
      <c r="S206" s="119" t="s">
        <v>747</v>
      </c>
      <c r="T206" s="39" t="n">
        <v>1</v>
      </c>
      <c r="U206" s="40"/>
    </row>
    <row r="207" customFormat="false" ht="15" hidden="false" customHeight="false" outlineLevel="0" collapsed="false">
      <c r="A207" s="89" t="n">
        <v>206</v>
      </c>
      <c r="B207" s="135" t="s">
        <v>454</v>
      </c>
      <c r="C207" s="101" t="n">
        <v>1</v>
      </c>
      <c r="D207" s="120" t="n">
        <v>3</v>
      </c>
      <c r="E207" s="150" t="s">
        <v>748</v>
      </c>
      <c r="F207" s="148" t="n">
        <v>43559</v>
      </c>
      <c r="G207" s="112" t="str">
        <f aca="false">IF(ISBLANK(F207),"a","b")</f>
        <v>b</v>
      </c>
      <c r="H207" s="112" t="n">
        <f aca="false">IF(ISBLANK(C207),"",IF(G207="b",F207,IF(G207="a","")))</f>
        <v>43559</v>
      </c>
      <c r="I207" s="113" t="n">
        <f aca="false">IF(ISBLANK(C207),"",IF( ISBLANK(F207), , IF( ISBLANK(J207), 1,) ))</f>
        <v>1</v>
      </c>
      <c r="J207" s="151"/>
      <c r="K207" s="114" t="str">
        <f aca="false">IF(ISBLANK(J207),"a","b")</f>
        <v>a</v>
      </c>
      <c r="L207" s="112" t="str">
        <f aca="false">IF(ISBLANK(C207),"",IF(K207="b",J207,IF(K207="a","")))</f>
        <v/>
      </c>
      <c r="M207" s="113" t="n">
        <f aca="false">IF(ISBLANK(C207),"",IF( ISBLANK(J207), , 1))</f>
        <v>0</v>
      </c>
      <c r="N207" s="115" t="n">
        <f aca="true">IF(ISBLANK(C207),"",IF( ISBLANK(F207), "" , IF( ISBLANK(J207), (TODAY()-F207)/365, (J207-F207)/365)) )</f>
        <v>1.97808219178082</v>
      </c>
      <c r="O207" s="116" t="n">
        <f aca="false">IF(ISBLANK(C207),"",IF( ISBLANK(F207), "" , IF( ISBLANK(J207), ($V$41-F207)/365, (J207-F207)/365)) )</f>
        <v>0.994520547945205</v>
      </c>
      <c r="P207" s="117" t="str">
        <f aca="true">IF(ISBLANK(C207),"",IF( ISBLANK(J207), "", (TODAY()-J207)/365))</f>
        <v/>
      </c>
      <c r="Q207" s="118" t="str">
        <f aca="false">IF(ISBLANK(C207),"",IF( ISBLANK(J207), "", ($V$41-J207)/365))</f>
        <v/>
      </c>
      <c r="R207" s="150"/>
      <c r="S207" s="119" t="s">
        <v>749</v>
      </c>
      <c r="T207" s="39" t="n">
        <v>1</v>
      </c>
      <c r="U207" s="40"/>
    </row>
    <row r="208" customFormat="false" ht="15" hidden="false" customHeight="false" outlineLevel="0" collapsed="false">
      <c r="A208" s="89" t="n">
        <v>207</v>
      </c>
      <c r="B208" s="135" t="s">
        <v>454</v>
      </c>
      <c r="C208" s="101" t="n">
        <v>1</v>
      </c>
      <c r="D208" s="122" t="n">
        <v>4</v>
      </c>
      <c r="E208" s="150"/>
      <c r="F208" s="150"/>
      <c r="G208" s="112" t="str">
        <f aca="false">IF(ISBLANK(F208),"a","b")</f>
        <v>a</v>
      </c>
      <c r="H208" s="112" t="str">
        <f aca="false">IF(ISBLANK(C208),"",IF(G208="b",F208,IF(G208="a","")))</f>
        <v/>
      </c>
      <c r="I208" s="113" t="n">
        <f aca="false">IF(ISBLANK(C208),"",IF( ISBLANK(F208), , IF( ISBLANK(J208), 1,) ))</f>
        <v>0</v>
      </c>
      <c r="J208" s="151"/>
      <c r="K208" s="114" t="str">
        <f aca="false">IF(ISBLANK(J208),"a","b")</f>
        <v>a</v>
      </c>
      <c r="L208" s="112" t="str">
        <f aca="false">IF(ISBLANK(C208),"",IF(K208="b",J208,IF(K208="a","")))</f>
        <v/>
      </c>
      <c r="M208" s="113" t="n">
        <f aca="false">IF(ISBLANK(C208),"",IF( ISBLANK(J208), , 1))</f>
        <v>0</v>
      </c>
      <c r="N208" s="115" t="str">
        <f aca="true">IF(ISBLANK(C208),"",IF( ISBLANK(F208), "" , IF( ISBLANK(J208), (TODAY()-F208)/365, (J208-F208)/365)) )</f>
        <v/>
      </c>
      <c r="O208" s="116" t="str">
        <f aca="false">IF(ISBLANK(C208),"",IF( ISBLANK(F208), "" , IF( ISBLANK(J208), ($V$41-F208)/365, (J208-F208)/365)) )</f>
        <v/>
      </c>
      <c r="P208" s="117" t="str">
        <f aca="true">IF(ISBLANK(C208),"",IF( ISBLANK(J208), "", (TODAY()-J208)/365))</f>
        <v/>
      </c>
      <c r="Q208" s="118" t="str">
        <f aca="false">IF(ISBLANK(C208),"",IF( ISBLANK(J208), "", ($V$41-J208)/365))</f>
        <v/>
      </c>
      <c r="R208" s="150" t="s">
        <v>750</v>
      </c>
      <c r="S208" s="119" t="s">
        <v>751</v>
      </c>
      <c r="T208" s="39" t="n">
        <v>1</v>
      </c>
      <c r="U208" s="40"/>
    </row>
    <row r="209" customFormat="false" ht="15" hidden="false" customHeight="false" outlineLevel="0" collapsed="false">
      <c r="A209" s="89" t="n">
        <v>208</v>
      </c>
      <c r="B209" s="135" t="s">
        <v>454</v>
      </c>
      <c r="C209" s="101" t="n">
        <v>1</v>
      </c>
      <c r="D209" s="120" t="n">
        <v>5</v>
      </c>
      <c r="E209" s="150" t="s">
        <v>752</v>
      </c>
      <c r="F209" s="148" t="n">
        <v>43497</v>
      </c>
      <c r="G209" s="112" t="str">
        <f aca="false">IF(ISBLANK(F209),"a","b")</f>
        <v>b</v>
      </c>
      <c r="H209" s="112" t="n">
        <f aca="false">IF(ISBLANK(C209),"",IF(G209="b",F209,IF(G209="a","")))</f>
        <v>43497</v>
      </c>
      <c r="I209" s="113" t="n">
        <f aca="false">IF(ISBLANK(C209),"",IF( ISBLANK(F209), , IF( ISBLANK(J209), 1,) ))</f>
        <v>1</v>
      </c>
      <c r="J209" s="151"/>
      <c r="K209" s="114" t="str">
        <f aca="false">IF(ISBLANK(J209),"a","b")</f>
        <v>a</v>
      </c>
      <c r="L209" s="112" t="str">
        <f aca="false">IF(ISBLANK(C209),"",IF(K209="b",J209,IF(K209="a","")))</f>
        <v/>
      </c>
      <c r="M209" s="113" t="n">
        <f aca="false">IF(ISBLANK(C209),"",IF( ISBLANK(J209), , 1))</f>
        <v>0</v>
      </c>
      <c r="N209" s="115" t="n">
        <f aca="true">IF(ISBLANK(C209),"",IF( ISBLANK(F209), "" , IF( ISBLANK(J209), (TODAY()-F209)/365, (J209-F209)/365)) )</f>
        <v>2.14794520547945</v>
      </c>
      <c r="O209" s="116" t="n">
        <f aca="false">IF(ISBLANK(C209),"",IF( ISBLANK(F209), "" , IF( ISBLANK(J209), ($V$41-F209)/365, (J209-F209)/365)) )</f>
        <v>1.16438356164384</v>
      </c>
      <c r="P209" s="117" t="str">
        <f aca="true">IF(ISBLANK(C209),"",IF( ISBLANK(J209), "", (TODAY()-J209)/365))</f>
        <v/>
      </c>
      <c r="Q209" s="118" t="str">
        <f aca="false">IF(ISBLANK(C209),"",IF( ISBLANK(J209), "", ($V$41-J209)/365))</f>
        <v/>
      </c>
      <c r="R209" s="150"/>
      <c r="S209" s="119" t="s">
        <v>753</v>
      </c>
      <c r="T209" s="39" t="n">
        <v>1</v>
      </c>
      <c r="U209" s="40"/>
    </row>
    <row r="210" customFormat="false" ht="15" hidden="false" customHeight="false" outlineLevel="0" collapsed="false">
      <c r="A210" s="89" t="n">
        <v>209</v>
      </c>
      <c r="B210" s="135" t="s">
        <v>454</v>
      </c>
      <c r="C210" s="101" t="n">
        <v>1</v>
      </c>
      <c r="D210" s="122" t="n">
        <v>6</v>
      </c>
      <c r="E210" s="150"/>
      <c r="F210" s="150"/>
      <c r="G210" s="112" t="str">
        <f aca="false">IF(ISBLANK(F210),"a","b")</f>
        <v>a</v>
      </c>
      <c r="H210" s="112" t="str">
        <f aca="false">IF(ISBLANK(C210),"",IF(G210="b",F210,IF(G210="a","")))</f>
        <v/>
      </c>
      <c r="I210" s="113" t="n">
        <f aca="false">IF(ISBLANK(C210),"",IF( ISBLANK(F210), , IF( ISBLANK(J210), 1,) ))</f>
        <v>0</v>
      </c>
      <c r="J210" s="151"/>
      <c r="K210" s="114" t="str">
        <f aca="false">IF(ISBLANK(J210),"a","b")</f>
        <v>a</v>
      </c>
      <c r="L210" s="112" t="str">
        <f aca="false">IF(ISBLANK(C210),"",IF(K210="b",J210,IF(K210="a","")))</f>
        <v/>
      </c>
      <c r="M210" s="113" t="n">
        <f aca="false">IF(ISBLANK(C210),"",IF( ISBLANK(J210), , 1))</f>
        <v>0</v>
      </c>
      <c r="N210" s="115" t="str">
        <f aca="true">IF(ISBLANK(C210),"",IF( ISBLANK(F210), "" , IF( ISBLANK(J210), (TODAY()-F210)/365, (J210-F210)/365)) )</f>
        <v/>
      </c>
      <c r="O210" s="116" t="str">
        <f aca="false">IF(ISBLANK(C210),"",IF( ISBLANK(F210), "" , IF( ISBLANK(J210), ($V$41-F210)/365, (J210-F210)/365)) )</f>
        <v/>
      </c>
      <c r="P210" s="117" t="str">
        <f aca="true">IF(ISBLANK(C210),"",IF( ISBLANK(J210), "", (TODAY()-J210)/365))</f>
        <v/>
      </c>
      <c r="Q210" s="118" t="str">
        <f aca="false">IF(ISBLANK(C210),"",IF( ISBLANK(J210), "", ($V$41-J210)/365))</f>
        <v/>
      </c>
      <c r="R210" s="150" t="s">
        <v>754</v>
      </c>
      <c r="S210" s="119" t="s">
        <v>755</v>
      </c>
      <c r="T210" s="39" t="n">
        <v>1</v>
      </c>
      <c r="U210" s="40"/>
    </row>
    <row r="211" customFormat="false" ht="15" hidden="false" customHeight="false" outlineLevel="0" collapsed="false">
      <c r="A211" s="89" t="n">
        <v>210</v>
      </c>
      <c r="B211" s="135" t="s">
        <v>454</v>
      </c>
      <c r="C211" s="101" t="n">
        <v>1</v>
      </c>
      <c r="D211" s="125" t="n">
        <v>7</v>
      </c>
      <c r="E211" s="150" t="s">
        <v>756</v>
      </c>
      <c r="F211" s="148" t="n">
        <v>43824</v>
      </c>
      <c r="G211" s="112" t="str">
        <f aca="false">IF(ISBLANK(F211),"a","b")</f>
        <v>b</v>
      </c>
      <c r="H211" s="112" t="n">
        <f aca="false">IF(ISBLANK(C211),"",IF(G211="b",F211,IF(G211="a","")))</f>
        <v>43824</v>
      </c>
      <c r="I211" s="113" t="n">
        <f aca="false">IF(ISBLANK(C211),"",IF( ISBLANK(F211), , IF( ISBLANK(J211), 1,) ))</f>
        <v>1</v>
      </c>
      <c r="J211" s="151"/>
      <c r="K211" s="114" t="str">
        <f aca="false">IF(ISBLANK(J211),"a","b")</f>
        <v>a</v>
      </c>
      <c r="L211" s="112" t="str">
        <f aca="false">IF(ISBLANK(C211),"",IF(K211="b",J211,IF(K211="a","")))</f>
        <v/>
      </c>
      <c r="M211" s="113" t="n">
        <f aca="false">IF(ISBLANK(C211),"",IF( ISBLANK(J211), , 1))</f>
        <v>0</v>
      </c>
      <c r="N211" s="115" t="n">
        <f aca="true">IF(ISBLANK(C211),"",IF( ISBLANK(F211), "" , IF( ISBLANK(J211), (TODAY()-F211)/365, (J211-F211)/365)) )</f>
        <v>1.25205479452055</v>
      </c>
      <c r="O211" s="116" t="n">
        <f aca="false">IF(ISBLANK(C211),"",IF( ISBLANK(F211), "" , IF( ISBLANK(J211), ($V$41-F211)/365, (J211-F211)/365)) )</f>
        <v>0.268493150684932</v>
      </c>
      <c r="P211" s="117" t="str">
        <f aca="true">IF(ISBLANK(C211),"",IF( ISBLANK(J211), "", (TODAY()-J211)/365))</f>
        <v/>
      </c>
      <c r="Q211" s="118" t="str">
        <f aca="false">IF(ISBLANK(C211),"",IF( ISBLANK(J211), "", ($V$41-J211)/365))</f>
        <v/>
      </c>
      <c r="R211" s="150"/>
      <c r="S211" s="119" t="s">
        <v>757</v>
      </c>
      <c r="T211" s="39" t="n">
        <v>1</v>
      </c>
      <c r="U211" s="40"/>
    </row>
    <row r="212" customFormat="false" ht="15" hidden="false" customHeight="false" outlineLevel="0" collapsed="false">
      <c r="A212" s="89" t="n">
        <v>211</v>
      </c>
      <c r="B212" s="135" t="s">
        <v>454</v>
      </c>
      <c r="C212" s="101" t="n">
        <v>1</v>
      </c>
      <c r="D212" s="120" t="n">
        <v>8</v>
      </c>
      <c r="E212" s="150" t="s">
        <v>392</v>
      </c>
      <c r="F212" s="148" t="n">
        <v>43570</v>
      </c>
      <c r="G212" s="112" t="str">
        <f aca="false">IF(ISBLANK(F212),"a","b")</f>
        <v>b</v>
      </c>
      <c r="H212" s="112" t="n">
        <f aca="false">IF(ISBLANK(C212),"",IF(G212="b",F212,IF(G212="a","")))</f>
        <v>43570</v>
      </c>
      <c r="I212" s="113" t="n">
        <f aca="false">IF(ISBLANK(C212),"",IF( ISBLANK(F212), , IF( ISBLANK(J212), 1,) ))</f>
        <v>1</v>
      </c>
      <c r="J212" s="151"/>
      <c r="K212" s="114" t="str">
        <f aca="false">IF(ISBLANK(J212),"a","b")</f>
        <v>a</v>
      </c>
      <c r="L212" s="112" t="str">
        <f aca="false">IF(ISBLANK(C212),"",IF(K212="b",J212,IF(K212="a","")))</f>
        <v/>
      </c>
      <c r="M212" s="113" t="n">
        <f aca="false">IF(ISBLANK(C212),"",IF( ISBLANK(J212), , 1))</f>
        <v>0</v>
      </c>
      <c r="N212" s="115" t="n">
        <f aca="true">IF(ISBLANK(C212),"",IF( ISBLANK(F212), "" , IF( ISBLANK(J212), (TODAY()-F212)/365, (J212-F212)/365)) )</f>
        <v>1.94794520547945</v>
      </c>
      <c r="O212" s="116" t="n">
        <f aca="false">IF(ISBLANK(C212),"",IF( ISBLANK(F212), "" , IF( ISBLANK(J212), ($V$41-F212)/365, (J212-F212)/365)) )</f>
        <v>0.964383561643836</v>
      </c>
      <c r="P212" s="117" t="str">
        <f aca="true">IF(ISBLANK(C212),"",IF( ISBLANK(J212), "", (TODAY()-J212)/365))</f>
        <v/>
      </c>
      <c r="Q212" s="118" t="str">
        <f aca="false">IF(ISBLANK(C212),"",IF( ISBLANK(J212), "", ($V$41-J212)/365))</f>
        <v/>
      </c>
      <c r="R212" s="150"/>
      <c r="S212" s="119" t="s">
        <v>758</v>
      </c>
      <c r="T212" s="39" t="n">
        <v>1</v>
      </c>
      <c r="U212" s="40"/>
    </row>
    <row r="213" customFormat="false" ht="15" hidden="false" customHeight="false" outlineLevel="0" collapsed="false">
      <c r="A213" s="89" t="n">
        <v>212</v>
      </c>
      <c r="B213" s="135" t="s">
        <v>454</v>
      </c>
      <c r="C213" s="101" t="n">
        <v>1</v>
      </c>
      <c r="D213" s="131" t="n">
        <v>9</v>
      </c>
      <c r="E213" s="150" t="s">
        <v>759</v>
      </c>
      <c r="F213" s="148" t="n">
        <v>43751</v>
      </c>
      <c r="G213" s="112" t="str">
        <f aca="false">IF(ISBLANK(F213),"a","b")</f>
        <v>b</v>
      </c>
      <c r="H213" s="112" t="n">
        <f aca="false">IF(ISBLANK(C213),"",IF(G213="b",F213,IF(G213="a","")))</f>
        <v>43751</v>
      </c>
      <c r="I213" s="113" t="n">
        <f aca="false">IF(ISBLANK(C213),"",IF( ISBLANK(F213), , IF( ISBLANK(J213), 1,) ))</f>
        <v>0</v>
      </c>
      <c r="J213" s="149" t="n">
        <v>43889</v>
      </c>
      <c r="K213" s="114" t="str">
        <f aca="false">IF(ISBLANK(J213),"a","b")</f>
        <v>b</v>
      </c>
      <c r="L213" s="112" t="n">
        <f aca="false">IF(ISBLANK(C213),"",IF(K213="b",J213,IF(K213="a","")))</f>
        <v>43889</v>
      </c>
      <c r="M213" s="113" t="n">
        <f aca="false">IF(ISBLANK(C213),"",IF( ISBLANK(J213), , 1))</f>
        <v>1</v>
      </c>
      <c r="N213" s="115" t="n">
        <f aca="true">IF(ISBLANK(C213),"",IF( ISBLANK(F213), "" , IF( ISBLANK(J213), (TODAY()-F213)/365, (J213-F213)/365)) )</f>
        <v>0.378082191780822</v>
      </c>
      <c r="O213" s="116" t="n">
        <f aca="false">IF(ISBLANK(C213),"",IF( ISBLANK(F213), "" , IF( ISBLANK(J213), ($V$41-F213)/365, (J213-F213)/365)) )</f>
        <v>0.378082191780822</v>
      </c>
      <c r="P213" s="117" t="n">
        <f aca="true">IF(ISBLANK(C213),"",IF( ISBLANK(J213), "", (TODAY()-J213)/365))</f>
        <v>1.07397260273973</v>
      </c>
      <c r="Q213" s="118" t="n">
        <f aca="false">IF(ISBLANK(C213),"",IF( ISBLANK(J213), "", ($V$41-J213)/365))</f>
        <v>0.0904109589041096</v>
      </c>
      <c r="R213" s="150"/>
      <c r="S213" s="119" t="s">
        <v>760</v>
      </c>
      <c r="T213" s="39" t="n">
        <v>1</v>
      </c>
      <c r="U213" s="40"/>
    </row>
    <row r="214" customFormat="false" ht="15" hidden="false" customHeight="false" outlineLevel="0" collapsed="false">
      <c r="A214" s="89" t="n">
        <v>213</v>
      </c>
      <c r="B214" s="135" t="s">
        <v>454</v>
      </c>
      <c r="C214" s="101" t="n">
        <v>1</v>
      </c>
      <c r="D214" s="131" t="n">
        <v>10</v>
      </c>
      <c r="E214" s="150" t="s">
        <v>761</v>
      </c>
      <c r="F214" s="148" t="n">
        <v>43503</v>
      </c>
      <c r="G214" s="112" t="str">
        <f aca="false">IF(ISBLANK(F214),"a","b")</f>
        <v>b</v>
      </c>
      <c r="H214" s="112" t="n">
        <f aca="false">IF(ISBLANK(C214),"",IF(G214="b",F214,IF(G214="a","")))</f>
        <v>43503</v>
      </c>
      <c r="I214" s="113" t="n">
        <f aca="false">IF(ISBLANK(C214),"",IF( ISBLANK(F214), , IF( ISBLANK(J214), 1,) ))</f>
        <v>0</v>
      </c>
      <c r="J214" s="149" t="n">
        <v>43758</v>
      </c>
      <c r="K214" s="114" t="str">
        <f aca="false">IF(ISBLANK(J214),"a","b")</f>
        <v>b</v>
      </c>
      <c r="L214" s="112" t="n">
        <f aca="false">IF(ISBLANK(C214),"",IF(K214="b",J214,IF(K214="a","")))</f>
        <v>43758</v>
      </c>
      <c r="M214" s="113" t="n">
        <f aca="false">IF(ISBLANK(C214),"",IF( ISBLANK(J214), , 1))</f>
        <v>1</v>
      </c>
      <c r="N214" s="115" t="n">
        <f aca="true">IF(ISBLANK(C214),"",IF( ISBLANK(F214), "" , IF( ISBLANK(J214), (TODAY()-F214)/365, (J214-F214)/365)) )</f>
        <v>0.698630136986301</v>
      </c>
      <c r="O214" s="116" t="n">
        <f aca="false">IF(ISBLANK(C214),"",IF( ISBLANK(F214), "" , IF( ISBLANK(J214), ($V$41-F214)/365, (J214-F214)/365)) )</f>
        <v>0.698630136986301</v>
      </c>
      <c r="P214" s="117" t="n">
        <f aca="true">IF(ISBLANK(C214),"",IF( ISBLANK(J214), "", (TODAY()-J214)/365))</f>
        <v>1.43287671232877</v>
      </c>
      <c r="Q214" s="118" t="n">
        <f aca="false">IF(ISBLANK(C214),"",IF( ISBLANK(J214), "", ($V$41-J214)/365))</f>
        <v>0.449315068493151</v>
      </c>
      <c r="R214" s="150"/>
      <c r="S214" s="119" t="s">
        <v>762</v>
      </c>
      <c r="T214" s="39" t="n">
        <v>1</v>
      </c>
      <c r="U214" s="40"/>
    </row>
    <row r="215" customFormat="false" ht="15" hidden="false" customHeight="false" outlineLevel="0" collapsed="false">
      <c r="A215" s="89" t="n">
        <v>214</v>
      </c>
      <c r="B215" s="135" t="s">
        <v>454</v>
      </c>
      <c r="C215" s="101" t="n">
        <v>1</v>
      </c>
      <c r="D215" s="125" t="n">
        <v>11</v>
      </c>
      <c r="E215" s="150" t="s">
        <v>487</v>
      </c>
      <c r="F215" s="148" t="n">
        <v>43887</v>
      </c>
      <c r="G215" s="112" t="str">
        <f aca="false">IF(ISBLANK(F215),"a","b")</f>
        <v>b</v>
      </c>
      <c r="H215" s="112" t="n">
        <f aca="false">IF(ISBLANK(C215),"",IF(G215="b",F215,IF(G215="a","")))</f>
        <v>43887</v>
      </c>
      <c r="I215" s="113" t="n">
        <f aca="false">IF(ISBLANK(C215),"",IF( ISBLANK(F215), , IF( ISBLANK(J215), 1,) ))</f>
        <v>1</v>
      </c>
      <c r="J215" s="151"/>
      <c r="K215" s="114" t="str">
        <f aca="false">IF(ISBLANK(J215),"a","b")</f>
        <v>a</v>
      </c>
      <c r="L215" s="112" t="str">
        <f aca="false">IF(ISBLANK(C215),"",IF(K215="b",J215,IF(K215="a","")))</f>
        <v/>
      </c>
      <c r="M215" s="113" t="n">
        <f aca="false">IF(ISBLANK(C215),"",IF( ISBLANK(J215), , 1))</f>
        <v>0</v>
      </c>
      <c r="N215" s="115" t="n">
        <f aca="true">IF(ISBLANK(C215),"",IF( ISBLANK(F215), "" , IF( ISBLANK(J215), (TODAY()-F215)/365, (J215-F215)/365)) )</f>
        <v>1.07945205479452</v>
      </c>
      <c r="O215" s="116" t="n">
        <f aca="false">IF(ISBLANK(C215),"",IF( ISBLANK(F215), "" , IF( ISBLANK(J215), ($V$41-F215)/365, (J215-F215)/365)) )</f>
        <v>0.0958904109589041</v>
      </c>
      <c r="P215" s="117" t="str">
        <f aca="true">IF(ISBLANK(C215),"",IF( ISBLANK(J215), "", (TODAY()-J215)/365))</f>
        <v/>
      </c>
      <c r="Q215" s="118" t="str">
        <f aca="false">IF(ISBLANK(C215),"",IF( ISBLANK(J215), "", ($V$41-J215)/365))</f>
        <v/>
      </c>
      <c r="R215" s="150"/>
      <c r="S215" s="119" t="s">
        <v>763</v>
      </c>
      <c r="T215" s="39" t="n">
        <v>1</v>
      </c>
      <c r="U215" s="40"/>
    </row>
    <row r="216" customFormat="false" ht="15" hidden="false" customHeight="false" outlineLevel="0" collapsed="false">
      <c r="A216" s="89" t="n">
        <v>215</v>
      </c>
      <c r="B216" s="135" t="s">
        <v>454</v>
      </c>
      <c r="C216" s="101" t="n">
        <v>1</v>
      </c>
      <c r="D216" s="131" t="n">
        <v>12</v>
      </c>
      <c r="E216" s="150" t="s">
        <v>764</v>
      </c>
      <c r="F216" s="148" t="n">
        <v>43622</v>
      </c>
      <c r="G216" s="112" t="str">
        <f aca="false">IF(ISBLANK(F216),"a","b")</f>
        <v>b</v>
      </c>
      <c r="H216" s="112" t="n">
        <f aca="false">IF(ISBLANK(C216),"",IF(G216="b",F216,IF(G216="a","")))</f>
        <v>43622</v>
      </c>
      <c r="I216" s="113" t="n">
        <f aca="false">IF(ISBLANK(C216),"",IF( ISBLANK(F216), , IF( ISBLANK(J216), 1,) ))</f>
        <v>0</v>
      </c>
      <c r="J216" s="149" t="n">
        <v>43904</v>
      </c>
      <c r="K216" s="114" t="str">
        <f aca="false">IF(ISBLANK(J216),"a","b")</f>
        <v>b</v>
      </c>
      <c r="L216" s="112" t="n">
        <f aca="false">IF(ISBLANK(C216),"",IF(K216="b",J216,IF(K216="a","")))</f>
        <v>43904</v>
      </c>
      <c r="M216" s="113" t="n">
        <f aca="false">IF(ISBLANK(C216),"",IF( ISBLANK(J216), , 1))</f>
        <v>1</v>
      </c>
      <c r="N216" s="115" t="n">
        <f aca="true">IF(ISBLANK(C216),"",IF( ISBLANK(F216), "" , IF( ISBLANK(J216), (TODAY()-F216)/365, (J216-F216)/365)) )</f>
        <v>0.772602739726027</v>
      </c>
      <c r="O216" s="116" t="n">
        <f aca="false">IF(ISBLANK(C216),"",IF( ISBLANK(F216), "" , IF( ISBLANK(J216), ($V$41-F216)/365, (J216-F216)/365)) )</f>
        <v>0.772602739726027</v>
      </c>
      <c r="P216" s="117" t="n">
        <f aca="true">IF(ISBLANK(C216),"",IF( ISBLANK(J216), "", (TODAY()-J216)/365))</f>
        <v>1.03287671232877</v>
      </c>
      <c r="Q216" s="118" t="n">
        <f aca="false">IF(ISBLANK(C216),"",IF( ISBLANK(J216), "", ($V$41-J216)/365))</f>
        <v>0.0493150684931507</v>
      </c>
      <c r="R216" s="150"/>
      <c r="S216" s="119" t="s">
        <v>765</v>
      </c>
      <c r="T216" s="39" t="n">
        <v>1</v>
      </c>
      <c r="U216" s="40"/>
    </row>
    <row r="217" customFormat="false" ht="15" hidden="false" customHeight="false" outlineLevel="0" collapsed="false">
      <c r="A217" s="89" t="n">
        <v>216</v>
      </c>
      <c r="B217" s="135" t="s">
        <v>454</v>
      </c>
      <c r="C217" s="101" t="n">
        <v>1</v>
      </c>
      <c r="D217" s="122" t="n">
        <v>13</v>
      </c>
      <c r="E217" s="150"/>
      <c r="F217" s="150"/>
      <c r="G217" s="112" t="str">
        <f aca="false">IF(ISBLANK(F217),"a","b")</f>
        <v>a</v>
      </c>
      <c r="H217" s="112" t="str">
        <f aca="false">IF(ISBLANK(C217),"",IF(G217="b",F217,IF(G217="a","")))</f>
        <v/>
      </c>
      <c r="I217" s="113" t="n">
        <f aca="false">IF(ISBLANK(C217),"",IF( ISBLANK(F217), , IF( ISBLANK(J217), 1,) ))</f>
        <v>0</v>
      </c>
      <c r="J217" s="151"/>
      <c r="K217" s="114" t="str">
        <f aca="false">IF(ISBLANK(J217),"a","b")</f>
        <v>a</v>
      </c>
      <c r="L217" s="112" t="str">
        <f aca="false">IF(ISBLANK(C217),"",IF(K217="b",J217,IF(K217="a","")))</f>
        <v/>
      </c>
      <c r="M217" s="113" t="n">
        <f aca="false">IF(ISBLANK(C217),"",IF( ISBLANK(J217), , 1))</f>
        <v>0</v>
      </c>
      <c r="N217" s="115" t="str">
        <f aca="true">IF(ISBLANK(C217),"",IF( ISBLANK(F217), "" , IF( ISBLANK(J217), (TODAY()-F217)/365, (J217-F217)/365)) )</f>
        <v/>
      </c>
      <c r="O217" s="116" t="str">
        <f aca="false">IF(ISBLANK(C217),"",IF( ISBLANK(F217), "" , IF( ISBLANK(J217), ($V$41-F217)/365, (J217-F217)/365)) )</f>
        <v/>
      </c>
      <c r="P217" s="117" t="str">
        <f aca="true">IF(ISBLANK(C217),"",IF( ISBLANK(J217), "", (TODAY()-J217)/365))</f>
        <v/>
      </c>
      <c r="Q217" s="118" t="str">
        <f aca="false">IF(ISBLANK(C217),"",IF( ISBLANK(J217), "", ($V$41-J217)/365))</f>
        <v/>
      </c>
      <c r="R217" s="150" t="s">
        <v>766</v>
      </c>
      <c r="S217" s="119" t="s">
        <v>767</v>
      </c>
      <c r="T217" s="39" t="n">
        <v>1</v>
      </c>
      <c r="U217" s="40"/>
    </row>
    <row r="218" customFormat="false" ht="15" hidden="false" customHeight="false" outlineLevel="0" collapsed="false">
      <c r="A218" s="89" t="n">
        <v>217</v>
      </c>
      <c r="B218" s="135" t="s">
        <v>454</v>
      </c>
      <c r="C218" s="101" t="n">
        <v>1</v>
      </c>
      <c r="D218" s="122" t="n">
        <v>14</v>
      </c>
      <c r="E218" s="150"/>
      <c r="F218" s="150"/>
      <c r="G218" s="112" t="str">
        <f aca="false">IF(ISBLANK(F218),"a","b")</f>
        <v>a</v>
      </c>
      <c r="H218" s="112" t="str">
        <f aca="false">IF(ISBLANK(C218),"",IF(G218="b",F218,IF(G218="a","")))</f>
        <v/>
      </c>
      <c r="I218" s="113" t="n">
        <f aca="false">IF(ISBLANK(C218),"",IF( ISBLANK(F218), , IF( ISBLANK(J218), 1,) ))</f>
        <v>0</v>
      </c>
      <c r="J218" s="151"/>
      <c r="K218" s="114" t="str">
        <f aca="false">IF(ISBLANK(J218),"a","b")</f>
        <v>a</v>
      </c>
      <c r="L218" s="112" t="str">
        <f aca="false">IF(ISBLANK(C218),"",IF(K218="b",J218,IF(K218="a","")))</f>
        <v/>
      </c>
      <c r="M218" s="113" t="n">
        <f aca="false">IF(ISBLANK(C218),"",IF( ISBLANK(J218), , 1))</f>
        <v>0</v>
      </c>
      <c r="N218" s="115" t="str">
        <f aca="true">IF(ISBLANK(C218),"",IF( ISBLANK(F218), "" , IF( ISBLANK(J218), (TODAY()-F218)/365, (J218-F218)/365)) )</f>
        <v/>
      </c>
      <c r="O218" s="116" t="str">
        <f aca="false">IF(ISBLANK(C218),"",IF( ISBLANK(F218), "" , IF( ISBLANK(J218), ($V$41-F218)/365, (J218-F218)/365)) )</f>
        <v/>
      </c>
      <c r="P218" s="117" t="str">
        <f aca="true">IF(ISBLANK(C218),"",IF( ISBLANK(J218), "", (TODAY()-J218)/365))</f>
        <v/>
      </c>
      <c r="Q218" s="118" t="str">
        <f aca="false">IF(ISBLANK(C218),"",IF( ISBLANK(J218), "", ($V$41-J218)/365))</f>
        <v/>
      </c>
      <c r="R218" s="150" t="s">
        <v>768</v>
      </c>
      <c r="S218" s="119" t="s">
        <v>769</v>
      </c>
      <c r="T218" s="39" t="n">
        <v>1</v>
      </c>
      <c r="U218" s="40"/>
    </row>
    <row r="219" customFormat="false" ht="15" hidden="false" customHeight="false" outlineLevel="0" collapsed="false">
      <c r="A219" s="89" t="n">
        <v>218</v>
      </c>
      <c r="B219" s="135" t="s">
        <v>454</v>
      </c>
      <c r="C219" s="101" t="n">
        <v>1</v>
      </c>
      <c r="D219" s="131" t="n">
        <v>15</v>
      </c>
      <c r="E219" s="147"/>
      <c r="F219" s="148" t="n">
        <v>43525</v>
      </c>
      <c r="G219" s="112" t="str">
        <f aca="false">IF(ISBLANK(F219),"a","b")</f>
        <v>b</v>
      </c>
      <c r="H219" s="112" t="n">
        <f aca="false">IF(ISBLANK(C219),"",IF(G219="b",F219,IF(G219="a","")))</f>
        <v>43525</v>
      </c>
      <c r="I219" s="113" t="n">
        <f aca="false">IF(ISBLANK(C219),"",IF( ISBLANK(F219), , IF( ISBLANK(J219), 1,) ))</f>
        <v>0</v>
      </c>
      <c r="J219" s="149" t="n">
        <v>43827</v>
      </c>
      <c r="K219" s="114" t="str">
        <f aca="false">IF(ISBLANK(J219),"a","b")</f>
        <v>b</v>
      </c>
      <c r="L219" s="112" t="n">
        <f aca="false">IF(ISBLANK(C219),"",IF(K219="b",J219,IF(K219="a","")))</f>
        <v>43827</v>
      </c>
      <c r="M219" s="113" t="n">
        <f aca="false">IF(ISBLANK(C219),"",IF( ISBLANK(J219), , 1))</f>
        <v>1</v>
      </c>
      <c r="N219" s="115" t="n">
        <f aca="true">IF(ISBLANK(C219),"",IF( ISBLANK(F219), "" , IF( ISBLANK(J219), (TODAY()-F219)/365, (J219-F219)/365)) )</f>
        <v>0.827397260273973</v>
      </c>
      <c r="O219" s="116" t="n">
        <f aca="false">IF(ISBLANK(C219),"",IF( ISBLANK(F219), "" , IF( ISBLANK(J219), ($V$41-F219)/365, (J219-F219)/365)) )</f>
        <v>0.827397260273973</v>
      </c>
      <c r="P219" s="117" t="n">
        <f aca="true">IF(ISBLANK(C219),"",IF( ISBLANK(J219), "", (TODAY()-J219)/365))</f>
        <v>1.24383561643836</v>
      </c>
      <c r="Q219" s="118" t="n">
        <f aca="false">IF(ISBLANK(C219),"",IF( ISBLANK(J219), "", ($V$41-J219)/365))</f>
        <v>0.26027397260274</v>
      </c>
      <c r="R219" s="150"/>
      <c r="S219" s="119" t="s">
        <v>770</v>
      </c>
      <c r="T219" s="39" t="n">
        <v>1</v>
      </c>
      <c r="U219" s="40"/>
    </row>
    <row r="220" customFormat="false" ht="15" hidden="false" customHeight="false" outlineLevel="0" collapsed="false">
      <c r="A220" s="89" t="n">
        <v>219</v>
      </c>
      <c r="B220" s="135" t="s">
        <v>454</v>
      </c>
      <c r="C220" s="101" t="n">
        <v>1</v>
      </c>
      <c r="D220" s="125" t="n">
        <v>16</v>
      </c>
      <c r="E220" s="150" t="s">
        <v>771</v>
      </c>
      <c r="F220" s="148" t="n">
        <v>43782</v>
      </c>
      <c r="G220" s="112" t="str">
        <f aca="false">IF(ISBLANK(F220),"a","b")</f>
        <v>b</v>
      </c>
      <c r="H220" s="112" t="n">
        <f aca="false">IF(ISBLANK(C220),"",IF(G220="b",F220,IF(G220="a","")))</f>
        <v>43782</v>
      </c>
      <c r="I220" s="113" t="n">
        <f aca="false">IF(ISBLANK(C220),"",IF( ISBLANK(F220), , IF( ISBLANK(J220), 1,) ))</f>
        <v>1</v>
      </c>
      <c r="J220" s="151"/>
      <c r="K220" s="114" t="str">
        <f aca="false">IF(ISBLANK(J220),"a","b")</f>
        <v>a</v>
      </c>
      <c r="L220" s="112" t="str">
        <f aca="false">IF(ISBLANK(C220),"",IF(K220="b",J220,IF(K220="a","")))</f>
        <v/>
      </c>
      <c r="M220" s="113" t="n">
        <f aca="false">IF(ISBLANK(C220),"",IF( ISBLANK(J220), , 1))</f>
        <v>0</v>
      </c>
      <c r="N220" s="115" t="n">
        <f aca="true">IF(ISBLANK(C220),"",IF( ISBLANK(F220), "" , IF( ISBLANK(J220), (TODAY()-F220)/365, (J220-F220)/365)) )</f>
        <v>1.36712328767123</v>
      </c>
      <c r="O220" s="116" t="n">
        <f aca="false">IF(ISBLANK(C220),"",IF( ISBLANK(F220), "" , IF( ISBLANK(J220), ($V$41-F220)/365, (J220-F220)/365)) )</f>
        <v>0.383561643835616</v>
      </c>
      <c r="P220" s="117" t="str">
        <f aca="true">IF(ISBLANK(C220),"",IF( ISBLANK(J220), "", (TODAY()-J220)/365))</f>
        <v/>
      </c>
      <c r="Q220" s="118" t="str">
        <f aca="false">IF(ISBLANK(C220),"",IF( ISBLANK(J220), "", ($V$41-J220)/365))</f>
        <v/>
      </c>
      <c r="R220" s="150"/>
      <c r="S220" s="119" t="s">
        <v>772</v>
      </c>
      <c r="T220" s="48" t="n">
        <v>1</v>
      </c>
      <c r="U220" s="40"/>
    </row>
    <row r="221" customFormat="false" ht="15" hidden="false" customHeight="false" outlineLevel="0" collapsed="false">
      <c r="A221" s="89" t="n">
        <v>220</v>
      </c>
      <c r="B221" s="135" t="s">
        <v>454</v>
      </c>
      <c r="C221" s="101" t="n">
        <v>1</v>
      </c>
      <c r="D221" s="126" t="n">
        <v>17</v>
      </c>
      <c r="E221" s="147"/>
      <c r="F221" s="148" t="n">
        <v>43537</v>
      </c>
      <c r="G221" s="112" t="str">
        <f aca="false">IF(ISBLANK(F221),"a","b")</f>
        <v>b</v>
      </c>
      <c r="H221" s="112" t="n">
        <f aca="false">IF(ISBLANK(C221),"",IF(G221="b",F221,IF(G221="a","")))</f>
        <v>43537</v>
      </c>
      <c r="I221" s="113" t="n">
        <f aca="false">IF(ISBLANK(C221),"",IF( ISBLANK(F221), , IF( ISBLANK(J221), 1,) ))</f>
        <v>0</v>
      </c>
      <c r="J221" s="149" t="n">
        <v>43631</v>
      </c>
      <c r="K221" s="114" t="str">
        <f aca="false">IF(ISBLANK(J221),"a","b")</f>
        <v>b</v>
      </c>
      <c r="L221" s="112" t="n">
        <f aca="false">IF(ISBLANK(C221),"",IF(K221="b",J221,IF(K221="a","")))</f>
        <v>43631</v>
      </c>
      <c r="M221" s="113" t="n">
        <f aca="false">IF(ISBLANK(C221),"",IF( ISBLANK(J221), , 1))</f>
        <v>1</v>
      </c>
      <c r="N221" s="115" t="n">
        <f aca="true">IF(ISBLANK(C221),"",IF( ISBLANK(F221), "" , IF( ISBLANK(J221), (TODAY()-F221)/365, (J221-F221)/365)) )</f>
        <v>0.257534246575342</v>
      </c>
      <c r="O221" s="116" t="n">
        <f aca="false">IF(ISBLANK(C221),"",IF( ISBLANK(F221), "" , IF( ISBLANK(J221), ($V$41-F221)/365, (J221-F221)/365)) )</f>
        <v>0.257534246575342</v>
      </c>
      <c r="P221" s="117" t="n">
        <f aca="true">IF(ISBLANK(C221),"",IF( ISBLANK(J221), "", (TODAY()-J221)/365))</f>
        <v>1.78082191780822</v>
      </c>
      <c r="Q221" s="118" t="n">
        <f aca="false">IF(ISBLANK(C221),"",IF( ISBLANK(J221), "", ($V$41-J221)/365))</f>
        <v>0.797260273972603</v>
      </c>
      <c r="R221" s="150" t="s">
        <v>773</v>
      </c>
      <c r="S221" s="119" t="s">
        <v>774</v>
      </c>
      <c r="T221" s="48" t="n">
        <v>1</v>
      </c>
      <c r="U221" s="40"/>
    </row>
    <row r="222" customFormat="false" ht="15" hidden="false" customHeight="false" outlineLevel="0" collapsed="false">
      <c r="A222" s="89" t="n">
        <v>221</v>
      </c>
      <c r="B222" s="135" t="s">
        <v>454</v>
      </c>
      <c r="C222" s="101" t="n">
        <v>1</v>
      </c>
      <c r="D222" s="122" t="n">
        <v>18</v>
      </c>
      <c r="E222" s="150"/>
      <c r="F222" s="150"/>
      <c r="G222" s="112" t="str">
        <f aca="false">IF(ISBLANK(F222),"a","b")</f>
        <v>a</v>
      </c>
      <c r="H222" s="112" t="str">
        <f aca="false">IF(ISBLANK(C222),"",IF(G222="b",F222,IF(G222="a","")))</f>
        <v/>
      </c>
      <c r="I222" s="113" t="n">
        <f aca="false">IF(ISBLANK(C222),"",IF( ISBLANK(F222), , IF( ISBLANK(J222), 1,) ))</f>
        <v>0</v>
      </c>
      <c r="J222" s="151"/>
      <c r="K222" s="114" t="str">
        <f aca="false">IF(ISBLANK(J222),"a","b")</f>
        <v>a</v>
      </c>
      <c r="L222" s="112" t="str">
        <f aca="false">IF(ISBLANK(C222),"",IF(K222="b",J222,IF(K222="a","")))</f>
        <v/>
      </c>
      <c r="M222" s="113" t="n">
        <f aca="false">IF(ISBLANK(C222),"",IF( ISBLANK(J222), , 1))</f>
        <v>0</v>
      </c>
      <c r="N222" s="115" t="str">
        <f aca="true">IF(ISBLANK(C222),"",IF( ISBLANK(F222), "" , IF( ISBLANK(J222), (TODAY()-F222)/365, (J222-F222)/365)) )</f>
        <v/>
      </c>
      <c r="O222" s="116" t="str">
        <f aca="false">IF(ISBLANK(C222),"",IF( ISBLANK(F222), "" , IF( ISBLANK(J222), ($V$41-F222)/365, (J222-F222)/365)) )</f>
        <v/>
      </c>
      <c r="P222" s="117" t="str">
        <f aca="true">IF(ISBLANK(C222),"",IF( ISBLANK(J222), "", (TODAY()-J222)/365))</f>
        <v/>
      </c>
      <c r="Q222" s="118" t="str">
        <f aca="false">IF(ISBLANK(C222),"",IF( ISBLANK(J222), "", ($V$41-J222)/365))</f>
        <v/>
      </c>
      <c r="R222" s="150" t="s">
        <v>775</v>
      </c>
      <c r="S222" s="119" t="s">
        <v>776</v>
      </c>
      <c r="T222" s="50" t="n">
        <v>1</v>
      </c>
      <c r="U222" s="51"/>
    </row>
    <row r="223" customFormat="false" ht="15" hidden="false" customHeight="false" outlineLevel="0" collapsed="false">
      <c r="A223" s="89" t="n">
        <v>222</v>
      </c>
      <c r="B223" s="135" t="s">
        <v>454</v>
      </c>
      <c r="C223" s="101" t="n">
        <v>1</v>
      </c>
      <c r="D223" s="122" t="n">
        <v>19</v>
      </c>
      <c r="E223" s="150"/>
      <c r="F223" s="150"/>
      <c r="G223" s="112" t="str">
        <f aca="false">IF(ISBLANK(F223),"a","b")</f>
        <v>a</v>
      </c>
      <c r="H223" s="112" t="str">
        <f aca="false">IF(ISBLANK(C223),"",IF(G223="b",F223,IF(G223="a","")))</f>
        <v/>
      </c>
      <c r="I223" s="113" t="n">
        <f aca="false">IF(ISBLANK(C223),"",IF( ISBLANK(F223), , IF( ISBLANK(J223), 1,) ))</f>
        <v>0</v>
      </c>
      <c r="J223" s="151"/>
      <c r="K223" s="114" t="str">
        <f aca="false">IF(ISBLANK(J223),"a","b")</f>
        <v>a</v>
      </c>
      <c r="L223" s="112" t="str">
        <f aca="false">IF(ISBLANK(C223),"",IF(K223="b",J223,IF(K223="a","")))</f>
        <v/>
      </c>
      <c r="M223" s="113" t="n">
        <f aca="false">IF(ISBLANK(C223),"",IF( ISBLANK(J223), , 1))</f>
        <v>0</v>
      </c>
      <c r="N223" s="115" t="str">
        <f aca="true">IF(ISBLANK(C223),"",IF( ISBLANK(F223), "" , IF( ISBLANK(J223), (TODAY()-F223)/365, (J223-F223)/365)) )</f>
        <v/>
      </c>
      <c r="O223" s="116" t="str">
        <f aca="false">IF(ISBLANK(C223),"",IF( ISBLANK(F223), "" , IF( ISBLANK(J223), ($V$41-F223)/365, (J223-F223)/365)) )</f>
        <v/>
      </c>
      <c r="P223" s="117" t="str">
        <f aca="true">IF(ISBLANK(C223),"",IF( ISBLANK(J223), "", (TODAY()-J223)/365))</f>
        <v/>
      </c>
      <c r="Q223" s="118" t="str">
        <f aca="false">IF(ISBLANK(C223),"",IF( ISBLANK(J223), "", ($V$41-J223)/365))</f>
        <v/>
      </c>
      <c r="R223" s="150"/>
      <c r="S223" s="119" t="s">
        <v>777</v>
      </c>
      <c r="T223" s="50" t="n">
        <v>1</v>
      </c>
      <c r="U223" s="51"/>
    </row>
    <row r="224" customFormat="false" ht="15" hidden="false" customHeight="false" outlineLevel="0" collapsed="false">
      <c r="A224" s="89" t="n">
        <v>223</v>
      </c>
      <c r="B224" s="135" t="s">
        <v>454</v>
      </c>
      <c r="C224" s="101" t="n">
        <v>1</v>
      </c>
      <c r="D224" s="126" t="n">
        <v>20</v>
      </c>
      <c r="E224" s="147"/>
      <c r="F224" s="148" t="n">
        <v>43497</v>
      </c>
      <c r="G224" s="112" t="str">
        <f aca="false">IF(ISBLANK(F224),"a","b")</f>
        <v>b</v>
      </c>
      <c r="H224" s="112" t="n">
        <f aca="false">IF(ISBLANK(C224),"",IF(G224="b",F224,IF(G224="a","")))</f>
        <v>43497</v>
      </c>
      <c r="I224" s="113" t="n">
        <f aca="false">IF(ISBLANK(C224),"",IF( ISBLANK(F224), , IF( ISBLANK(J224), 1,) ))</f>
        <v>0</v>
      </c>
      <c r="J224" s="149" t="n">
        <v>43617</v>
      </c>
      <c r="K224" s="114" t="str">
        <f aca="false">IF(ISBLANK(J224),"a","b")</f>
        <v>b</v>
      </c>
      <c r="L224" s="112" t="n">
        <f aca="false">IF(ISBLANK(C224),"",IF(K224="b",J224,IF(K224="a","")))</f>
        <v>43617</v>
      </c>
      <c r="M224" s="113" t="n">
        <f aca="false">IF(ISBLANK(C224),"",IF( ISBLANK(J224), , 1))</f>
        <v>1</v>
      </c>
      <c r="N224" s="115" t="n">
        <f aca="true">IF(ISBLANK(C224),"",IF( ISBLANK(F224), "" , IF( ISBLANK(J224), (TODAY()-F224)/365, (J224-F224)/365)) )</f>
        <v>0.328767123287671</v>
      </c>
      <c r="O224" s="116" t="n">
        <f aca="false">IF(ISBLANK(C224),"",IF( ISBLANK(F224), "" , IF( ISBLANK(J224), ($V$41-F224)/365, (J224-F224)/365)) )</f>
        <v>0.328767123287671</v>
      </c>
      <c r="P224" s="117" t="n">
        <f aca="true">IF(ISBLANK(C224),"",IF( ISBLANK(J224), "", (TODAY()-J224)/365))</f>
        <v>1.81917808219178</v>
      </c>
      <c r="Q224" s="118" t="n">
        <f aca="false">IF(ISBLANK(C224),"",IF( ISBLANK(J224), "", ($V$41-J224)/365))</f>
        <v>0.835616438356164</v>
      </c>
      <c r="R224" s="150" t="s">
        <v>778</v>
      </c>
      <c r="S224" s="119" t="s">
        <v>779</v>
      </c>
      <c r="T224" s="48" t="n">
        <v>1</v>
      </c>
      <c r="U224" s="40"/>
    </row>
    <row r="225" customFormat="false" ht="15" hidden="false" customHeight="false" outlineLevel="0" collapsed="false">
      <c r="A225" s="89" t="n">
        <v>224</v>
      </c>
      <c r="B225" s="135" t="s">
        <v>454</v>
      </c>
      <c r="C225" s="101" t="n">
        <v>1</v>
      </c>
      <c r="D225" s="122" t="n">
        <v>21</v>
      </c>
      <c r="E225" s="150"/>
      <c r="F225" s="150"/>
      <c r="G225" s="112" t="str">
        <f aca="false">IF(ISBLANK(F225),"a","b")</f>
        <v>a</v>
      </c>
      <c r="H225" s="112" t="str">
        <f aca="false">IF(ISBLANK(C225),"",IF(G225="b",F225,IF(G225="a","")))</f>
        <v/>
      </c>
      <c r="I225" s="113" t="n">
        <f aca="false">IF(ISBLANK(C225),"",IF( ISBLANK(F225), , IF( ISBLANK(J225), 1,) ))</f>
        <v>0</v>
      </c>
      <c r="J225" s="151"/>
      <c r="K225" s="114" t="str">
        <f aca="false">IF(ISBLANK(J225),"a","b")</f>
        <v>a</v>
      </c>
      <c r="L225" s="112" t="str">
        <f aca="false">IF(ISBLANK(C225),"",IF(K225="b",J225,IF(K225="a","")))</f>
        <v/>
      </c>
      <c r="M225" s="113" t="n">
        <f aca="false">IF(ISBLANK(C225),"",IF( ISBLANK(J225), , 1))</f>
        <v>0</v>
      </c>
      <c r="N225" s="115" t="str">
        <f aca="true">IF(ISBLANK(C225),"",IF( ISBLANK(F225), "" , IF( ISBLANK(J225), (TODAY()-F225)/365, (J225-F225)/365)) )</f>
        <v/>
      </c>
      <c r="O225" s="116" t="str">
        <f aca="false">IF(ISBLANK(C225),"",IF( ISBLANK(F225), "" , IF( ISBLANK(J225), ($V$41-F225)/365, (J225-F225)/365)) )</f>
        <v/>
      </c>
      <c r="P225" s="117" t="str">
        <f aca="true">IF(ISBLANK(C225),"",IF( ISBLANK(J225), "", (TODAY()-J225)/365))</f>
        <v/>
      </c>
      <c r="Q225" s="118" t="str">
        <f aca="false">IF(ISBLANK(C225),"",IF( ISBLANK(J225), "", ($V$41-J225)/365))</f>
        <v/>
      </c>
      <c r="R225" s="150" t="s">
        <v>780</v>
      </c>
      <c r="S225" s="119" t="s">
        <v>781</v>
      </c>
      <c r="T225" s="48" t="n">
        <v>1</v>
      </c>
      <c r="U225" s="40"/>
    </row>
    <row r="226" customFormat="false" ht="15" hidden="false" customHeight="false" outlineLevel="0" collapsed="false">
      <c r="A226" s="89" t="n">
        <v>225</v>
      </c>
      <c r="B226" s="135" t="s">
        <v>454</v>
      </c>
      <c r="C226" s="101" t="n">
        <v>1</v>
      </c>
      <c r="D226" s="120" t="n">
        <v>22</v>
      </c>
      <c r="E226" s="150" t="s">
        <v>782</v>
      </c>
      <c r="F226" s="148" t="n">
        <v>43606</v>
      </c>
      <c r="G226" s="112" t="str">
        <f aca="false">IF(ISBLANK(F226),"a","b")</f>
        <v>b</v>
      </c>
      <c r="H226" s="112" t="n">
        <f aca="false">IF(ISBLANK(C226),"",IF(G226="b",F226,IF(G226="a","")))</f>
        <v>43606</v>
      </c>
      <c r="I226" s="113" t="n">
        <f aca="false">IF(ISBLANK(C226),"",IF( ISBLANK(F226), , IF( ISBLANK(J226), 1,) ))</f>
        <v>1</v>
      </c>
      <c r="J226" s="151"/>
      <c r="K226" s="114" t="str">
        <f aca="false">IF(ISBLANK(J226),"a","b")</f>
        <v>a</v>
      </c>
      <c r="L226" s="112" t="str">
        <f aca="false">IF(ISBLANK(C226),"",IF(K226="b",J226,IF(K226="a","")))</f>
        <v/>
      </c>
      <c r="M226" s="113" t="n">
        <f aca="false">IF(ISBLANK(C226),"",IF( ISBLANK(J226), , 1))</f>
        <v>0</v>
      </c>
      <c r="N226" s="115" t="n">
        <f aca="true">IF(ISBLANK(C226),"",IF( ISBLANK(F226), "" , IF( ISBLANK(J226), (TODAY()-F226)/365, (J226-F226)/365)) )</f>
        <v>1.84931506849315</v>
      </c>
      <c r="O226" s="116" t="n">
        <f aca="false">IF(ISBLANK(C226),"",IF( ISBLANK(F226), "" , IF( ISBLANK(J226), ($V$41-F226)/365, (J226-F226)/365)) )</f>
        <v>0.865753424657534</v>
      </c>
      <c r="P226" s="117" t="str">
        <f aca="true">IF(ISBLANK(C226),"",IF( ISBLANK(J226), "", (TODAY()-J226)/365))</f>
        <v/>
      </c>
      <c r="Q226" s="118" t="str">
        <f aca="false">IF(ISBLANK(C226),"",IF( ISBLANK(J226), "", ($V$41-J226)/365))</f>
        <v/>
      </c>
      <c r="R226" s="150" t="s">
        <v>783</v>
      </c>
      <c r="S226" s="119" t="s">
        <v>784</v>
      </c>
      <c r="T226" s="48" t="n">
        <v>1</v>
      </c>
      <c r="U226" s="40"/>
    </row>
    <row r="227" customFormat="false" ht="15" hidden="false" customHeight="false" outlineLevel="0" collapsed="false">
      <c r="A227" s="89" t="n">
        <v>226</v>
      </c>
      <c r="B227" s="135" t="s">
        <v>454</v>
      </c>
      <c r="C227" s="101" t="n">
        <v>1</v>
      </c>
      <c r="D227" s="122" t="n">
        <v>23</v>
      </c>
      <c r="E227" s="150"/>
      <c r="F227" s="150"/>
      <c r="G227" s="112" t="str">
        <f aca="false">IF(ISBLANK(F227),"a","b")</f>
        <v>a</v>
      </c>
      <c r="H227" s="112" t="str">
        <f aca="false">IF(ISBLANK(C227),"",IF(G227="b",F227,IF(G227="a","")))</f>
        <v/>
      </c>
      <c r="I227" s="113" t="n">
        <f aca="false">IF(ISBLANK(C227),"",IF( ISBLANK(F227), , IF( ISBLANK(J227), 1,) ))</f>
        <v>0</v>
      </c>
      <c r="J227" s="151"/>
      <c r="K227" s="114" t="str">
        <f aca="false">IF(ISBLANK(J227),"a","b")</f>
        <v>a</v>
      </c>
      <c r="L227" s="112" t="str">
        <f aca="false">IF(ISBLANK(C227),"",IF(K227="b",J227,IF(K227="a","")))</f>
        <v/>
      </c>
      <c r="M227" s="113" t="n">
        <f aca="false">IF(ISBLANK(C227),"",IF( ISBLANK(J227), , 1))</f>
        <v>0</v>
      </c>
      <c r="N227" s="115" t="str">
        <f aca="true">IF(ISBLANK(C227),"",IF( ISBLANK(F227), "" , IF( ISBLANK(J227), (TODAY()-F227)/365, (J227-F227)/365)) )</f>
        <v/>
      </c>
      <c r="O227" s="116" t="str">
        <f aca="false">IF(ISBLANK(C227),"",IF( ISBLANK(F227), "" , IF( ISBLANK(J227), ($V$41-F227)/365, (J227-F227)/365)) )</f>
        <v/>
      </c>
      <c r="P227" s="117" t="str">
        <f aca="true">IF(ISBLANK(C227),"",IF( ISBLANK(J227), "", (TODAY()-J227)/365))</f>
        <v/>
      </c>
      <c r="Q227" s="118" t="str">
        <f aca="false">IF(ISBLANK(C227),"",IF( ISBLANK(J227), "", ($V$41-J227)/365))</f>
        <v/>
      </c>
      <c r="R227" s="150" t="s">
        <v>785</v>
      </c>
      <c r="S227" s="119" t="s">
        <v>786</v>
      </c>
      <c r="T227" s="48" t="n">
        <v>1</v>
      </c>
      <c r="U227" s="40"/>
    </row>
    <row r="228" customFormat="false" ht="15" hidden="false" customHeight="false" outlineLevel="0" collapsed="false">
      <c r="A228" s="89" t="n">
        <v>227</v>
      </c>
      <c r="B228" s="135" t="s">
        <v>454</v>
      </c>
      <c r="C228" s="101" t="n">
        <v>1</v>
      </c>
      <c r="D228" s="122" t="n">
        <v>24</v>
      </c>
      <c r="E228" s="150"/>
      <c r="F228" s="150"/>
      <c r="G228" s="112" t="str">
        <f aca="false">IF(ISBLANK(F228),"a","b")</f>
        <v>a</v>
      </c>
      <c r="H228" s="112" t="str">
        <f aca="false">IF(ISBLANK(C228),"",IF(G228="b",F228,IF(G228="a","")))</f>
        <v/>
      </c>
      <c r="I228" s="113" t="n">
        <f aca="false">IF(ISBLANK(C228),"",IF( ISBLANK(F228), , IF( ISBLANK(J228), 1,) ))</f>
        <v>0</v>
      </c>
      <c r="J228" s="151"/>
      <c r="K228" s="114" t="str">
        <f aca="false">IF(ISBLANK(J228),"a","b")</f>
        <v>a</v>
      </c>
      <c r="L228" s="112" t="str">
        <f aca="false">IF(ISBLANK(C228),"",IF(K228="b",J228,IF(K228="a","")))</f>
        <v/>
      </c>
      <c r="M228" s="113" t="n">
        <f aca="false">IF(ISBLANK(C228),"",IF( ISBLANK(J228), , 1))</f>
        <v>0</v>
      </c>
      <c r="N228" s="115" t="str">
        <f aca="true">IF(ISBLANK(C228),"",IF( ISBLANK(F228), "" , IF( ISBLANK(J228), (TODAY()-F228)/365, (J228-F228)/365)) )</f>
        <v/>
      </c>
      <c r="O228" s="116" t="str">
        <f aca="false">IF(ISBLANK(C228),"",IF( ISBLANK(F228), "" , IF( ISBLANK(J228), ($V$41-F228)/365, (J228-F228)/365)) )</f>
        <v/>
      </c>
      <c r="P228" s="117" t="str">
        <f aca="true">IF(ISBLANK(C228),"",IF( ISBLANK(J228), "", (TODAY()-J228)/365))</f>
        <v/>
      </c>
      <c r="Q228" s="118" t="str">
        <f aca="false">IF(ISBLANK(C228),"",IF( ISBLANK(J228), "", ($V$41-J228)/365))</f>
        <v/>
      </c>
      <c r="R228" s="150"/>
      <c r="S228" s="119" t="s">
        <v>787</v>
      </c>
      <c r="T228" s="48" t="n">
        <v>1</v>
      </c>
      <c r="U228" s="40"/>
    </row>
    <row r="229" customFormat="false" ht="15" hidden="false" customHeight="false" outlineLevel="0" collapsed="false">
      <c r="A229" s="89" t="n">
        <v>228</v>
      </c>
      <c r="B229" s="135" t="s">
        <v>454</v>
      </c>
      <c r="C229" s="101" t="n">
        <v>1</v>
      </c>
      <c r="D229" s="126" t="n">
        <v>25</v>
      </c>
      <c r="E229" s="147"/>
      <c r="F229" s="148" t="n">
        <v>43520</v>
      </c>
      <c r="G229" s="112" t="str">
        <f aca="false">IF(ISBLANK(F229),"a","b")</f>
        <v>b</v>
      </c>
      <c r="H229" s="112" t="n">
        <f aca="false">IF(ISBLANK(C229),"",IF(G229="b",F229,IF(G229="a","")))</f>
        <v>43520</v>
      </c>
      <c r="I229" s="113" t="n">
        <f aca="false">IF(ISBLANK(C229),"",IF( ISBLANK(F229), , IF( ISBLANK(J229), 1,) ))</f>
        <v>0</v>
      </c>
      <c r="J229" s="149" t="n">
        <v>43656</v>
      </c>
      <c r="K229" s="114" t="str">
        <f aca="false">IF(ISBLANK(J229),"a","b")</f>
        <v>b</v>
      </c>
      <c r="L229" s="112" t="n">
        <f aca="false">IF(ISBLANK(C229),"",IF(K229="b",J229,IF(K229="a","")))</f>
        <v>43656</v>
      </c>
      <c r="M229" s="113" t="n">
        <f aca="false">IF(ISBLANK(C229),"",IF( ISBLANK(J229), , 1))</f>
        <v>1</v>
      </c>
      <c r="N229" s="115" t="n">
        <f aca="true">IF(ISBLANK(C229),"",IF( ISBLANK(F229), "" , IF( ISBLANK(J229), (TODAY()-F229)/365, (J229-F229)/365)) )</f>
        <v>0.372602739726027</v>
      </c>
      <c r="O229" s="116" t="n">
        <f aca="false">IF(ISBLANK(C229),"",IF( ISBLANK(F229), "" , IF( ISBLANK(J229), ($V$41-F229)/365, (J229-F229)/365)) )</f>
        <v>0.372602739726027</v>
      </c>
      <c r="P229" s="117" t="n">
        <f aca="true">IF(ISBLANK(C229),"",IF( ISBLANK(J229), "", (TODAY()-J229)/365))</f>
        <v>1.71232876712329</v>
      </c>
      <c r="Q229" s="118" t="n">
        <f aca="false">IF(ISBLANK(C229),"",IF( ISBLANK(J229), "", ($V$41-J229)/365))</f>
        <v>0.728767123287671</v>
      </c>
      <c r="R229" s="150" t="s">
        <v>788</v>
      </c>
      <c r="S229" s="119" t="s">
        <v>789</v>
      </c>
      <c r="T229" s="48" t="n">
        <v>1</v>
      </c>
      <c r="U229" s="40"/>
    </row>
    <row r="230" customFormat="false" ht="15" hidden="false" customHeight="false" outlineLevel="0" collapsed="false">
      <c r="A230" s="89" t="n">
        <v>229</v>
      </c>
      <c r="B230" s="135" t="s">
        <v>454</v>
      </c>
      <c r="C230" s="101" t="n">
        <v>1</v>
      </c>
      <c r="D230" s="131" t="n">
        <v>26</v>
      </c>
      <c r="E230" s="150" t="s">
        <v>790</v>
      </c>
      <c r="F230" s="148" t="n">
        <v>43819</v>
      </c>
      <c r="G230" s="112" t="str">
        <f aca="false">IF(ISBLANK(F230),"a","b")</f>
        <v>b</v>
      </c>
      <c r="H230" s="112" t="n">
        <f aca="false">IF(ISBLANK(C230),"",IF(G230="b",F230,IF(G230="a","")))</f>
        <v>43819</v>
      </c>
      <c r="I230" s="113" t="n">
        <f aca="false">IF(ISBLANK(C230),"",IF( ISBLANK(F230), , IF( ISBLANK(J230), 1,) ))</f>
        <v>0</v>
      </c>
      <c r="J230" s="149" t="n">
        <v>43873</v>
      </c>
      <c r="K230" s="114" t="str">
        <f aca="false">IF(ISBLANK(J230),"a","b")</f>
        <v>b</v>
      </c>
      <c r="L230" s="112" t="n">
        <f aca="false">IF(ISBLANK(C230),"",IF(K230="b",J230,IF(K230="a","")))</f>
        <v>43873</v>
      </c>
      <c r="M230" s="113" t="n">
        <f aca="false">IF(ISBLANK(C230),"",IF( ISBLANK(J230), , 1))</f>
        <v>1</v>
      </c>
      <c r="N230" s="115" t="n">
        <f aca="true">IF(ISBLANK(C230),"",IF( ISBLANK(F230), "" , IF( ISBLANK(J230), (TODAY()-F230)/365, (J230-F230)/365)) )</f>
        <v>0.147945205479452</v>
      </c>
      <c r="O230" s="116" t="n">
        <f aca="false">IF(ISBLANK(C230),"",IF( ISBLANK(F230), "" , IF( ISBLANK(J230), ($V$41-F230)/365, (J230-F230)/365)) )</f>
        <v>0.147945205479452</v>
      </c>
      <c r="P230" s="117" t="n">
        <f aca="true">IF(ISBLANK(C230),"",IF( ISBLANK(J230), "", (TODAY()-J230)/365))</f>
        <v>1.11780821917808</v>
      </c>
      <c r="Q230" s="118" t="n">
        <f aca="false">IF(ISBLANK(C230),"",IF( ISBLANK(J230), "", ($V$41-J230)/365))</f>
        <v>0.134246575342466</v>
      </c>
      <c r="R230" s="150" t="s">
        <v>791</v>
      </c>
      <c r="S230" s="119" t="s">
        <v>792</v>
      </c>
      <c r="T230" s="48" t="n">
        <v>1</v>
      </c>
      <c r="U230" s="40"/>
    </row>
    <row r="231" customFormat="false" ht="15" hidden="false" customHeight="false" outlineLevel="0" collapsed="false">
      <c r="A231" s="89" t="n">
        <v>230</v>
      </c>
      <c r="B231" s="135" t="s">
        <v>454</v>
      </c>
      <c r="C231" s="101" t="n">
        <v>1</v>
      </c>
      <c r="D231" s="120" t="n">
        <v>27</v>
      </c>
      <c r="E231" s="150" t="s">
        <v>793</v>
      </c>
      <c r="F231" s="148" t="n">
        <v>43624</v>
      </c>
      <c r="G231" s="112" t="str">
        <f aca="false">IF(ISBLANK(F231),"a","b")</f>
        <v>b</v>
      </c>
      <c r="H231" s="112" t="n">
        <f aca="false">IF(ISBLANK(C231),"",IF(G231="b",F231,IF(G231="a","")))</f>
        <v>43624</v>
      </c>
      <c r="I231" s="113" t="n">
        <f aca="false">IF(ISBLANK(C231),"",IF( ISBLANK(F231), , IF( ISBLANK(J231), 1,) ))</f>
        <v>1</v>
      </c>
      <c r="J231" s="151"/>
      <c r="K231" s="114" t="str">
        <f aca="false">IF(ISBLANK(J231),"a","b")</f>
        <v>a</v>
      </c>
      <c r="L231" s="112" t="str">
        <f aca="false">IF(ISBLANK(C231),"",IF(K231="b",J231,IF(K231="a","")))</f>
        <v/>
      </c>
      <c r="M231" s="113" t="n">
        <f aca="false">IF(ISBLANK(C231),"",IF( ISBLANK(J231), , 1))</f>
        <v>0</v>
      </c>
      <c r="N231" s="115" t="n">
        <f aca="true">IF(ISBLANK(C231),"",IF( ISBLANK(F231), "" , IF( ISBLANK(J231), (TODAY()-F231)/365, (J231-F231)/365)) )</f>
        <v>1.8</v>
      </c>
      <c r="O231" s="116" t="n">
        <f aca="false">IF(ISBLANK(C231),"",IF( ISBLANK(F231), "" , IF( ISBLANK(J231), ($V$41-F231)/365, (J231-F231)/365)) )</f>
        <v>0.816438356164383</v>
      </c>
      <c r="P231" s="117" t="str">
        <f aca="true">IF(ISBLANK(C231),"",IF( ISBLANK(J231), "", (TODAY()-J231)/365))</f>
        <v/>
      </c>
      <c r="Q231" s="118" t="str">
        <f aca="false">IF(ISBLANK(C231),"",IF( ISBLANK(J231), "", ($V$41-J231)/365))</f>
        <v/>
      </c>
      <c r="R231" s="150" t="s">
        <v>794</v>
      </c>
      <c r="S231" s="119" t="s">
        <v>795</v>
      </c>
      <c r="T231" s="48" t="n">
        <v>1</v>
      </c>
      <c r="U231" s="40"/>
    </row>
    <row r="232" customFormat="false" ht="15" hidden="false" customHeight="false" outlineLevel="0" collapsed="false">
      <c r="A232" s="89" t="n">
        <v>231</v>
      </c>
      <c r="B232" s="135" t="s">
        <v>454</v>
      </c>
      <c r="C232" s="101" t="n">
        <v>1</v>
      </c>
      <c r="D232" s="131" t="n">
        <v>28</v>
      </c>
      <c r="E232" s="150" t="s">
        <v>796</v>
      </c>
      <c r="F232" s="148" t="n">
        <v>43673</v>
      </c>
      <c r="G232" s="112" t="str">
        <f aca="false">IF(ISBLANK(F232),"a","b")</f>
        <v>b</v>
      </c>
      <c r="H232" s="112" t="n">
        <f aca="false">IF(ISBLANK(C232),"",IF(G232="b",F232,IF(G232="a","")))</f>
        <v>43673</v>
      </c>
      <c r="I232" s="113" t="n">
        <f aca="false">IF(ISBLANK(C232),"",IF( ISBLANK(F232), , IF( ISBLANK(J232), 1,) ))</f>
        <v>0</v>
      </c>
      <c r="J232" s="149" t="n">
        <v>43889</v>
      </c>
      <c r="K232" s="114" t="str">
        <f aca="false">IF(ISBLANK(J232),"a","b")</f>
        <v>b</v>
      </c>
      <c r="L232" s="112" t="n">
        <f aca="false">IF(ISBLANK(C232),"",IF(K232="b",J232,IF(K232="a","")))</f>
        <v>43889</v>
      </c>
      <c r="M232" s="113" t="n">
        <f aca="false">IF(ISBLANK(C232),"",IF( ISBLANK(J232), , 1))</f>
        <v>1</v>
      </c>
      <c r="N232" s="115" t="n">
        <f aca="true">IF(ISBLANK(C232),"",IF( ISBLANK(F232), "" , IF( ISBLANK(J232), (TODAY()-F232)/365, (J232-F232)/365)) )</f>
        <v>0.591780821917808</v>
      </c>
      <c r="O232" s="116" t="n">
        <f aca="false">IF(ISBLANK(C232),"",IF( ISBLANK(F232), "" , IF( ISBLANK(J232), ($V$41-F232)/365, (J232-F232)/365)) )</f>
        <v>0.591780821917808</v>
      </c>
      <c r="P232" s="117" t="n">
        <f aca="true">IF(ISBLANK(C232),"",IF( ISBLANK(J232), "", (TODAY()-J232)/365))</f>
        <v>1.07397260273973</v>
      </c>
      <c r="Q232" s="118" t="n">
        <f aca="false">IF(ISBLANK(C232),"",IF( ISBLANK(J232), "", ($V$41-J232)/365))</f>
        <v>0.0904109589041096</v>
      </c>
      <c r="R232" s="150"/>
      <c r="S232" s="119" t="s">
        <v>797</v>
      </c>
      <c r="T232" s="48" t="n">
        <v>1</v>
      </c>
      <c r="U232" s="40"/>
    </row>
    <row r="233" customFormat="false" ht="15" hidden="false" customHeight="false" outlineLevel="0" collapsed="false">
      <c r="A233" s="89" t="n">
        <v>232</v>
      </c>
      <c r="B233" s="135" t="s">
        <v>454</v>
      </c>
      <c r="C233" s="101" t="n">
        <v>1</v>
      </c>
      <c r="D233" s="142" t="n">
        <v>29</v>
      </c>
      <c r="E233" s="150" t="s">
        <v>798</v>
      </c>
      <c r="F233" s="150"/>
      <c r="G233" s="112" t="str">
        <f aca="false">IF(ISBLANK(F233),"a","b")</f>
        <v>a</v>
      </c>
      <c r="H233" s="112" t="str">
        <f aca="false">IF(ISBLANK(C233),"",IF(G233="b",F233,IF(G233="a","")))</f>
        <v/>
      </c>
      <c r="I233" s="113" t="n">
        <f aca="false">IF(ISBLANK(C233),"",IF( ISBLANK(F233), , IF( ISBLANK(J233), 1,) ))</f>
        <v>0</v>
      </c>
      <c r="J233" s="149" t="n">
        <v>43875</v>
      </c>
      <c r="K233" s="114" t="str">
        <f aca="false">IF(ISBLANK(J233),"a","b")</f>
        <v>b</v>
      </c>
      <c r="L233" s="112" t="n">
        <f aca="false">IF(ISBLANK(C233),"",IF(K233="b",J233,IF(K233="a","")))</f>
        <v>43875</v>
      </c>
      <c r="M233" s="113" t="n">
        <f aca="false">IF(ISBLANK(C233),"",IF( ISBLANK(J233), , 1))</f>
        <v>1</v>
      </c>
      <c r="N233" s="115" t="str">
        <f aca="true">IF(ISBLANK(C233),"",IF( ISBLANK(F233), "" , IF( ISBLANK(J233), (TODAY()-F233)/365, (J233-F233)/365)) )</f>
        <v/>
      </c>
      <c r="O233" s="116" t="str">
        <f aca="false">IF(ISBLANK(C233),"",IF( ISBLANK(F233), "" , IF( ISBLANK(J233), ($V$41-F233)/365, (J233-F233)/365)) )</f>
        <v/>
      </c>
      <c r="P233" s="117" t="n">
        <f aca="true">IF(ISBLANK(C233),"",IF( ISBLANK(J233), "", (TODAY()-J233)/365))</f>
        <v>1.11232876712329</v>
      </c>
      <c r="Q233" s="118" t="n">
        <f aca="false">IF(ISBLANK(C233),"",IF( ISBLANK(J233), "", ($V$41-J233)/365))</f>
        <v>0.128767123287671</v>
      </c>
      <c r="R233" s="150" t="s">
        <v>799</v>
      </c>
      <c r="S233" s="119" t="s">
        <v>800</v>
      </c>
      <c r="T233" s="48" t="n">
        <v>1</v>
      </c>
      <c r="U233" s="40"/>
    </row>
    <row r="234" customFormat="false" ht="15" hidden="false" customHeight="false" outlineLevel="0" collapsed="false">
      <c r="A234" s="89" t="n">
        <v>233</v>
      </c>
      <c r="B234" s="135" t="s">
        <v>454</v>
      </c>
      <c r="C234" s="101" t="n">
        <v>1</v>
      </c>
      <c r="D234" s="131" t="n">
        <v>30</v>
      </c>
      <c r="E234" s="147"/>
      <c r="F234" s="148" t="n">
        <v>43503</v>
      </c>
      <c r="G234" s="112" t="str">
        <f aca="false">IF(ISBLANK(F234),"a","b")</f>
        <v>b</v>
      </c>
      <c r="H234" s="112" t="n">
        <f aca="false">IF(ISBLANK(C234),"",IF(G234="b",F234,IF(G234="a","")))</f>
        <v>43503</v>
      </c>
      <c r="I234" s="113" t="n">
        <f aca="false">IF(ISBLANK(C234),"",IF( ISBLANK(F234), , IF( ISBLANK(J234), 1,) ))</f>
        <v>0</v>
      </c>
      <c r="J234" s="149" t="n">
        <v>43827</v>
      </c>
      <c r="K234" s="114" t="str">
        <f aca="false">IF(ISBLANK(J234),"a","b")</f>
        <v>b</v>
      </c>
      <c r="L234" s="112" t="n">
        <f aca="false">IF(ISBLANK(C234),"",IF(K234="b",J234,IF(K234="a","")))</f>
        <v>43827</v>
      </c>
      <c r="M234" s="113" t="n">
        <f aca="false">IF(ISBLANK(C234),"",IF( ISBLANK(J234), , 1))</f>
        <v>1</v>
      </c>
      <c r="N234" s="115" t="n">
        <f aca="true">IF(ISBLANK(C234),"",IF( ISBLANK(F234), "" , IF( ISBLANK(J234), (TODAY()-F234)/365, (J234-F234)/365)) )</f>
        <v>0.887671232876712</v>
      </c>
      <c r="O234" s="116" t="n">
        <f aca="false">IF(ISBLANK(C234),"",IF( ISBLANK(F234), "" , IF( ISBLANK(J234), ($V$41-F234)/365, (J234-F234)/365)) )</f>
        <v>0.887671232876712</v>
      </c>
      <c r="P234" s="117" t="n">
        <f aca="true">IF(ISBLANK(C234),"",IF( ISBLANK(J234), "", (TODAY()-J234)/365))</f>
        <v>1.24383561643836</v>
      </c>
      <c r="Q234" s="118" t="n">
        <f aca="false">IF(ISBLANK(C234),"",IF( ISBLANK(J234), "", ($V$41-J234)/365))</f>
        <v>0.26027397260274</v>
      </c>
      <c r="R234" s="150"/>
      <c r="S234" s="119" t="s">
        <v>801</v>
      </c>
      <c r="T234" s="50" t="n">
        <v>1</v>
      </c>
      <c r="U234" s="51"/>
    </row>
    <row r="235" customFormat="false" ht="15" hidden="false" customHeight="false" outlineLevel="0" collapsed="false">
      <c r="A235" s="89" t="n">
        <v>234</v>
      </c>
      <c r="B235" s="135" t="s">
        <v>454</v>
      </c>
      <c r="C235" s="101" t="n">
        <v>1</v>
      </c>
      <c r="D235" s="125" t="n">
        <v>31</v>
      </c>
      <c r="E235" s="150" t="s">
        <v>802</v>
      </c>
      <c r="F235" s="148" t="n">
        <v>43879</v>
      </c>
      <c r="G235" s="112" t="str">
        <f aca="false">IF(ISBLANK(F235),"a","b")</f>
        <v>b</v>
      </c>
      <c r="H235" s="112" t="n">
        <f aca="false">IF(ISBLANK(C235),"",IF(G235="b",F235,IF(G235="a","")))</f>
        <v>43879</v>
      </c>
      <c r="I235" s="113" t="n">
        <f aca="false">IF(ISBLANK(C235),"",IF( ISBLANK(F235), , IF( ISBLANK(J235), 1,) ))</f>
        <v>1</v>
      </c>
      <c r="J235" s="151"/>
      <c r="K235" s="114" t="str">
        <f aca="false">IF(ISBLANK(J235),"a","b")</f>
        <v>a</v>
      </c>
      <c r="L235" s="112" t="str">
        <f aca="false">IF(ISBLANK(C235),"",IF(K235="b",J235,IF(K235="a","")))</f>
        <v/>
      </c>
      <c r="M235" s="113" t="n">
        <f aca="false">IF(ISBLANK(C235),"",IF( ISBLANK(J235), , 1))</f>
        <v>0</v>
      </c>
      <c r="N235" s="115" t="n">
        <f aca="true">IF(ISBLANK(C235),"",IF( ISBLANK(F235), "" , IF( ISBLANK(J235), (TODAY()-F235)/365, (J235-F235)/365)) )</f>
        <v>1.1013698630137</v>
      </c>
      <c r="O235" s="116" t="n">
        <f aca="false">IF(ISBLANK(C235),"",IF( ISBLANK(F235), "" , IF( ISBLANK(J235), ($V$41-F235)/365, (J235-F235)/365)) )</f>
        <v>0.117808219178082</v>
      </c>
      <c r="P235" s="117" t="str">
        <f aca="true">IF(ISBLANK(C235),"",IF( ISBLANK(J235), "", (TODAY()-J235)/365))</f>
        <v/>
      </c>
      <c r="Q235" s="118" t="str">
        <f aca="false">IF(ISBLANK(C235),"",IF( ISBLANK(J235), "", ($V$41-J235)/365))</f>
        <v/>
      </c>
      <c r="R235" s="150"/>
      <c r="S235" s="119" t="s">
        <v>803</v>
      </c>
      <c r="T235" s="50" t="n">
        <v>1</v>
      </c>
      <c r="U235" s="51"/>
    </row>
    <row r="236" customFormat="false" ht="15" hidden="false" customHeight="false" outlineLevel="0" collapsed="false">
      <c r="A236" s="89" t="n">
        <v>235</v>
      </c>
      <c r="B236" s="135" t="s">
        <v>454</v>
      </c>
      <c r="C236" s="101" t="n">
        <v>1</v>
      </c>
      <c r="D236" s="122" t="n">
        <v>32</v>
      </c>
      <c r="E236" s="150"/>
      <c r="F236" s="150"/>
      <c r="G236" s="112" t="str">
        <f aca="false">IF(ISBLANK(F236),"a","b")</f>
        <v>a</v>
      </c>
      <c r="H236" s="112" t="str">
        <f aca="false">IF(ISBLANK(C236),"",IF(G236="b",F236,IF(G236="a","")))</f>
        <v/>
      </c>
      <c r="I236" s="113" t="n">
        <f aca="false">IF(ISBLANK(C236),"",IF( ISBLANK(F236), , IF( ISBLANK(J236), 1,) ))</f>
        <v>0</v>
      </c>
      <c r="J236" s="151"/>
      <c r="K236" s="114" t="str">
        <f aca="false">IF(ISBLANK(J236),"a","b")</f>
        <v>a</v>
      </c>
      <c r="L236" s="112" t="str">
        <f aca="false">IF(ISBLANK(C236),"",IF(K236="b",J236,IF(K236="a","")))</f>
        <v/>
      </c>
      <c r="M236" s="113" t="n">
        <f aca="false">IF(ISBLANK(C236),"",IF( ISBLANK(J236), , 1))</f>
        <v>0</v>
      </c>
      <c r="N236" s="115" t="str">
        <f aca="true">IF(ISBLANK(C236),"",IF( ISBLANK(F236), "" , IF( ISBLANK(J236), (TODAY()-F236)/365, (J236-F236)/365)) )</f>
        <v/>
      </c>
      <c r="O236" s="116" t="str">
        <f aca="false">IF(ISBLANK(C236),"",IF( ISBLANK(F236), "" , IF( ISBLANK(J236), ($V$41-F236)/365, (J236-F236)/365)) )</f>
        <v/>
      </c>
      <c r="P236" s="117" t="str">
        <f aca="true">IF(ISBLANK(C236),"",IF( ISBLANK(J236), "", (TODAY()-J236)/365))</f>
        <v/>
      </c>
      <c r="Q236" s="118" t="str">
        <f aca="false">IF(ISBLANK(C236),"",IF( ISBLANK(J236), "", ($V$41-J236)/365))</f>
        <v/>
      </c>
      <c r="R236" s="150"/>
      <c r="S236" s="119" t="s">
        <v>804</v>
      </c>
      <c r="T236" s="50" t="n">
        <v>1</v>
      </c>
      <c r="U236" s="51"/>
    </row>
    <row r="237" customFormat="false" ht="15" hidden="false" customHeight="false" outlineLevel="0" collapsed="false">
      <c r="A237" s="89" t="n">
        <v>236</v>
      </c>
      <c r="B237" s="135" t="s">
        <v>454</v>
      </c>
      <c r="C237" s="101" t="n">
        <v>1</v>
      </c>
      <c r="D237" s="120" t="n">
        <v>33</v>
      </c>
      <c r="E237" s="150" t="s">
        <v>782</v>
      </c>
      <c r="F237" s="148" t="n">
        <v>43624</v>
      </c>
      <c r="G237" s="112" t="str">
        <f aca="false">IF(ISBLANK(F237),"a","b")</f>
        <v>b</v>
      </c>
      <c r="H237" s="112" t="n">
        <f aca="false">IF(ISBLANK(C237),"",IF(G237="b",F237,IF(G237="a","")))</f>
        <v>43624</v>
      </c>
      <c r="I237" s="113" t="n">
        <f aca="false">IF(ISBLANK(C237),"",IF( ISBLANK(F237), , IF( ISBLANK(J237), 1,) ))</f>
        <v>1</v>
      </c>
      <c r="J237" s="151"/>
      <c r="K237" s="114" t="str">
        <f aca="false">IF(ISBLANK(J237),"a","b")</f>
        <v>a</v>
      </c>
      <c r="L237" s="112" t="str">
        <f aca="false">IF(ISBLANK(C237),"",IF(K237="b",J237,IF(K237="a","")))</f>
        <v/>
      </c>
      <c r="M237" s="113" t="n">
        <f aca="false">IF(ISBLANK(C237),"",IF( ISBLANK(J237), , 1))</f>
        <v>0</v>
      </c>
      <c r="N237" s="115" t="n">
        <f aca="true">IF(ISBLANK(C237),"",IF( ISBLANK(F237), "" , IF( ISBLANK(J237), (TODAY()-F237)/365, (J237-F237)/365)) )</f>
        <v>1.8</v>
      </c>
      <c r="O237" s="116" t="n">
        <f aca="false">IF(ISBLANK(C237),"",IF( ISBLANK(F237), "" , IF( ISBLANK(J237), ($V$41-F237)/365, (J237-F237)/365)) )</f>
        <v>0.816438356164383</v>
      </c>
      <c r="P237" s="117" t="str">
        <f aca="true">IF(ISBLANK(C237),"",IF( ISBLANK(J237), "", (TODAY()-J237)/365))</f>
        <v/>
      </c>
      <c r="Q237" s="118" t="str">
        <f aca="false">IF(ISBLANK(C237),"",IF( ISBLANK(J237), "", ($V$41-J237)/365))</f>
        <v/>
      </c>
      <c r="R237" s="150" t="s">
        <v>805</v>
      </c>
      <c r="S237" s="119" t="s">
        <v>806</v>
      </c>
      <c r="T237" s="50" t="n">
        <v>1</v>
      </c>
      <c r="U237" s="51"/>
    </row>
    <row r="238" customFormat="false" ht="15" hidden="false" customHeight="false" outlineLevel="0" collapsed="false">
      <c r="A238" s="89" t="n">
        <v>237</v>
      </c>
      <c r="B238" s="135" t="s">
        <v>454</v>
      </c>
      <c r="C238" s="101" t="n">
        <v>1</v>
      </c>
      <c r="D238" s="125" t="n">
        <v>34</v>
      </c>
      <c r="E238" s="150" t="s">
        <v>459</v>
      </c>
      <c r="F238" s="148" t="n">
        <v>43819</v>
      </c>
      <c r="G238" s="112" t="str">
        <f aca="false">IF(ISBLANK(F238),"a","b")</f>
        <v>b</v>
      </c>
      <c r="H238" s="112" t="n">
        <f aca="false">IF(ISBLANK(C238),"",IF(G238="b",F238,IF(G238="a","")))</f>
        <v>43819</v>
      </c>
      <c r="I238" s="113" t="n">
        <f aca="false">IF(ISBLANK(C238),"",IF( ISBLANK(F238), , IF( ISBLANK(J238), 1,) ))</f>
        <v>1</v>
      </c>
      <c r="J238" s="151"/>
      <c r="K238" s="114" t="str">
        <f aca="false">IF(ISBLANK(J238),"a","b")</f>
        <v>a</v>
      </c>
      <c r="L238" s="112" t="str">
        <f aca="false">IF(ISBLANK(C238),"",IF(K238="b",J238,IF(K238="a","")))</f>
        <v/>
      </c>
      <c r="M238" s="113" t="n">
        <f aca="false">IF(ISBLANK(C238),"",IF( ISBLANK(J238), , 1))</f>
        <v>0</v>
      </c>
      <c r="N238" s="115" t="n">
        <f aca="true">IF(ISBLANK(C238),"",IF( ISBLANK(F238), "" , IF( ISBLANK(J238), (TODAY()-F238)/365, (J238-F238)/365)) )</f>
        <v>1.26575342465753</v>
      </c>
      <c r="O238" s="116" t="n">
        <f aca="false">IF(ISBLANK(C238),"",IF( ISBLANK(F238), "" , IF( ISBLANK(J238), ($V$41-F238)/365, (J238-F238)/365)) )</f>
        <v>0.282191780821918</v>
      </c>
      <c r="P238" s="117" t="str">
        <f aca="true">IF(ISBLANK(C238),"",IF( ISBLANK(J238), "", (TODAY()-J238)/365))</f>
        <v/>
      </c>
      <c r="Q238" s="118" t="str">
        <f aca="false">IF(ISBLANK(C238),"",IF( ISBLANK(J238), "", ($V$41-J238)/365))</f>
        <v/>
      </c>
      <c r="R238" s="150" t="s">
        <v>807</v>
      </c>
      <c r="S238" s="119" t="s">
        <v>808</v>
      </c>
      <c r="T238" s="48" t="n">
        <v>1</v>
      </c>
      <c r="U238" s="40"/>
    </row>
    <row r="239" customFormat="false" ht="15" hidden="false" customHeight="false" outlineLevel="0" collapsed="false">
      <c r="A239" s="89" t="n">
        <v>238</v>
      </c>
      <c r="B239" s="135" t="s">
        <v>454</v>
      </c>
      <c r="C239" s="101" t="n">
        <v>1</v>
      </c>
      <c r="D239" s="126" t="n">
        <v>35</v>
      </c>
      <c r="E239" s="147"/>
      <c r="F239" s="148" t="n">
        <v>43497</v>
      </c>
      <c r="G239" s="112" t="str">
        <f aca="false">IF(ISBLANK(F239),"a","b")</f>
        <v>b</v>
      </c>
      <c r="H239" s="112" t="n">
        <f aca="false">IF(ISBLANK(C239),"",IF(G239="b",F239,IF(G239="a","")))</f>
        <v>43497</v>
      </c>
      <c r="I239" s="113" t="n">
        <f aca="false">IF(ISBLANK(C239),"",IF( ISBLANK(F239), , IF( ISBLANK(J239), 1,) ))</f>
        <v>0</v>
      </c>
      <c r="J239" s="149" t="n">
        <v>43617</v>
      </c>
      <c r="K239" s="114" t="str">
        <f aca="false">IF(ISBLANK(J239),"a","b")</f>
        <v>b</v>
      </c>
      <c r="L239" s="112" t="n">
        <f aca="false">IF(ISBLANK(C239),"",IF(K239="b",J239,IF(K239="a","")))</f>
        <v>43617</v>
      </c>
      <c r="M239" s="113" t="n">
        <f aca="false">IF(ISBLANK(C239),"",IF( ISBLANK(J239), , 1))</f>
        <v>1</v>
      </c>
      <c r="N239" s="115" t="n">
        <f aca="true">IF(ISBLANK(C239),"",IF( ISBLANK(F239), "" , IF( ISBLANK(J239), (TODAY()-F239)/365, (J239-F239)/365)) )</f>
        <v>0.328767123287671</v>
      </c>
      <c r="O239" s="116" t="n">
        <f aca="false">IF(ISBLANK(C239),"",IF( ISBLANK(F239), "" , IF( ISBLANK(J239), ($V$41-F239)/365, (J239-F239)/365)) )</f>
        <v>0.328767123287671</v>
      </c>
      <c r="P239" s="117" t="n">
        <f aca="true">IF(ISBLANK(C239),"",IF( ISBLANK(J239), "", (TODAY()-J239)/365))</f>
        <v>1.81917808219178</v>
      </c>
      <c r="Q239" s="118" t="n">
        <f aca="false">IF(ISBLANK(C239),"",IF( ISBLANK(J239), "", ($V$41-J239)/365))</f>
        <v>0.835616438356164</v>
      </c>
      <c r="R239" s="150" t="s">
        <v>809</v>
      </c>
      <c r="S239" s="119" t="s">
        <v>810</v>
      </c>
      <c r="T239" s="48" t="n">
        <v>1</v>
      </c>
      <c r="U239" s="40"/>
    </row>
    <row r="240" customFormat="false" ht="15" hidden="false" customHeight="false" outlineLevel="0" collapsed="false">
      <c r="A240" s="89" t="n">
        <v>239</v>
      </c>
      <c r="B240" s="135" t="s">
        <v>454</v>
      </c>
      <c r="C240" s="101" t="n">
        <v>1</v>
      </c>
      <c r="D240" s="122" t="n">
        <v>36</v>
      </c>
      <c r="E240" s="150"/>
      <c r="F240" s="150"/>
      <c r="G240" s="112" t="str">
        <f aca="false">IF(ISBLANK(F240),"a","b")</f>
        <v>a</v>
      </c>
      <c r="H240" s="112" t="str">
        <f aca="false">IF(ISBLANK(C240),"",IF(G240="b",F240,IF(G240="a","")))</f>
        <v/>
      </c>
      <c r="I240" s="113" t="n">
        <f aca="false">IF(ISBLANK(C240),"",IF( ISBLANK(F240), , IF( ISBLANK(J240), 1,) ))</f>
        <v>0</v>
      </c>
      <c r="J240" s="151"/>
      <c r="K240" s="114" t="str">
        <f aca="false">IF(ISBLANK(J240),"a","b")</f>
        <v>a</v>
      </c>
      <c r="L240" s="112" t="str">
        <f aca="false">IF(ISBLANK(C240),"",IF(K240="b",J240,IF(K240="a","")))</f>
        <v/>
      </c>
      <c r="M240" s="113" t="n">
        <f aca="false">IF(ISBLANK(C240),"",IF( ISBLANK(J240), , 1))</f>
        <v>0</v>
      </c>
      <c r="N240" s="115" t="str">
        <f aca="true">IF(ISBLANK(C240),"",IF( ISBLANK(F240), "" , IF( ISBLANK(J240), (TODAY()-F240)/365, (J240-F240)/365)) )</f>
        <v/>
      </c>
      <c r="O240" s="116" t="str">
        <f aca="false">IF(ISBLANK(C240),"",IF( ISBLANK(F240), "" , IF( ISBLANK(J240), ($V$41-F240)/365, (J240-F240)/365)) )</f>
        <v/>
      </c>
      <c r="P240" s="117" t="str">
        <f aca="true">IF(ISBLANK(C240),"",IF( ISBLANK(J240), "", (TODAY()-J240)/365))</f>
        <v/>
      </c>
      <c r="Q240" s="118" t="str">
        <f aca="false">IF(ISBLANK(C240),"",IF( ISBLANK(J240), "", ($V$41-J240)/365))</f>
        <v/>
      </c>
      <c r="R240" s="150"/>
      <c r="S240" s="119" t="s">
        <v>811</v>
      </c>
      <c r="T240" s="48" t="n">
        <v>1</v>
      </c>
      <c r="U240" s="40"/>
    </row>
    <row r="241" customFormat="false" ht="15" hidden="false" customHeight="false" outlineLevel="0" collapsed="false">
      <c r="A241" s="89" t="n">
        <v>240</v>
      </c>
      <c r="B241" s="135" t="s">
        <v>454</v>
      </c>
      <c r="C241" s="101" t="n">
        <v>1</v>
      </c>
      <c r="D241" s="120" t="n">
        <v>37</v>
      </c>
      <c r="E241" s="150" t="s">
        <v>455</v>
      </c>
      <c r="F241" s="148" t="n">
        <v>43589</v>
      </c>
      <c r="G241" s="112" t="str">
        <f aca="false">IF(ISBLANK(F241),"a","b")</f>
        <v>b</v>
      </c>
      <c r="H241" s="112" t="n">
        <f aca="false">IF(ISBLANK(C241),"",IF(G241="b",F241,IF(G241="a","")))</f>
        <v>43589</v>
      </c>
      <c r="I241" s="113" t="n">
        <f aca="false">IF(ISBLANK(C241),"",IF( ISBLANK(F241), , IF( ISBLANK(J241), 1,) ))</f>
        <v>1</v>
      </c>
      <c r="J241" s="151"/>
      <c r="K241" s="114" t="str">
        <f aca="false">IF(ISBLANK(J241),"a","b")</f>
        <v>a</v>
      </c>
      <c r="L241" s="112" t="str">
        <f aca="false">IF(ISBLANK(C241),"",IF(K241="b",J241,IF(K241="a","")))</f>
        <v/>
      </c>
      <c r="M241" s="113" t="n">
        <f aca="false">IF(ISBLANK(C241),"",IF( ISBLANK(J241), , 1))</f>
        <v>0</v>
      </c>
      <c r="N241" s="115" t="n">
        <f aca="true">IF(ISBLANK(C241),"",IF( ISBLANK(F241), "" , IF( ISBLANK(J241), (TODAY()-F241)/365, (J241-F241)/365)) )</f>
        <v>1.8958904109589</v>
      </c>
      <c r="O241" s="116" t="n">
        <f aca="false">IF(ISBLANK(C241),"",IF( ISBLANK(F241), "" , IF( ISBLANK(J241), ($V$41-F241)/365, (J241-F241)/365)) )</f>
        <v>0.912328767123288</v>
      </c>
      <c r="P241" s="117" t="str">
        <f aca="true">IF(ISBLANK(C241),"",IF( ISBLANK(J241), "", (TODAY()-J241)/365))</f>
        <v/>
      </c>
      <c r="Q241" s="118" t="str">
        <f aca="false">IF(ISBLANK(C241),"",IF( ISBLANK(J241), "", ($V$41-J241)/365))</f>
        <v/>
      </c>
      <c r="R241" s="150"/>
      <c r="S241" s="119" t="s">
        <v>812</v>
      </c>
      <c r="T241" s="39" t="n">
        <v>1</v>
      </c>
      <c r="U241" s="40"/>
    </row>
    <row r="242" customFormat="false" ht="15" hidden="false" customHeight="false" outlineLevel="0" collapsed="false">
      <c r="A242" s="89" t="n">
        <v>241</v>
      </c>
      <c r="B242" s="135" t="s">
        <v>454</v>
      </c>
      <c r="C242" s="101" t="n">
        <v>1</v>
      </c>
      <c r="D242" s="122" t="n">
        <v>38</v>
      </c>
      <c r="E242" s="150"/>
      <c r="F242" s="150"/>
      <c r="G242" s="112" t="str">
        <f aca="false">IF(ISBLANK(F242),"a","b")</f>
        <v>a</v>
      </c>
      <c r="H242" s="112" t="str">
        <f aca="false">IF(ISBLANK(C242),"",IF(G242="b",F242,IF(G242="a","")))</f>
        <v/>
      </c>
      <c r="I242" s="113" t="n">
        <f aca="false">IF(ISBLANK(C242),"",IF( ISBLANK(F242), , IF( ISBLANK(J242), 1,) ))</f>
        <v>0</v>
      </c>
      <c r="J242" s="151"/>
      <c r="K242" s="114" t="str">
        <f aca="false">IF(ISBLANK(J242),"a","b")</f>
        <v>a</v>
      </c>
      <c r="L242" s="112" t="str">
        <f aca="false">IF(ISBLANK(C242),"",IF(K242="b",J242,IF(K242="a","")))</f>
        <v/>
      </c>
      <c r="M242" s="113" t="n">
        <f aca="false">IF(ISBLANK(C242),"",IF( ISBLANK(J242), , 1))</f>
        <v>0</v>
      </c>
      <c r="N242" s="115" t="str">
        <f aca="true">IF(ISBLANK(C242),"",IF( ISBLANK(F242), "" , IF( ISBLANK(J242), (TODAY()-F242)/365, (J242-F242)/365)) )</f>
        <v/>
      </c>
      <c r="O242" s="116" t="str">
        <f aca="false">IF(ISBLANK(C242),"",IF( ISBLANK(F242), "" , IF( ISBLANK(J242), ($V$41-F242)/365, (J242-F242)/365)) )</f>
        <v/>
      </c>
      <c r="P242" s="117" t="str">
        <f aca="true">IF(ISBLANK(C242),"",IF( ISBLANK(J242), "", (TODAY()-J242)/365))</f>
        <v/>
      </c>
      <c r="Q242" s="118" t="str">
        <f aca="false">IF(ISBLANK(C242),"",IF( ISBLANK(J242), "", ($V$41-J242)/365))</f>
        <v/>
      </c>
      <c r="R242" s="150" t="s">
        <v>813</v>
      </c>
      <c r="S242" s="119" t="s">
        <v>814</v>
      </c>
      <c r="T242" s="39" t="n">
        <v>1</v>
      </c>
      <c r="U242" s="40"/>
    </row>
    <row r="243" customFormat="false" ht="15" hidden="false" customHeight="false" outlineLevel="0" collapsed="false">
      <c r="A243" s="89" t="n">
        <v>242</v>
      </c>
      <c r="B243" s="135" t="s">
        <v>454</v>
      </c>
      <c r="C243" s="101" t="n">
        <v>1</v>
      </c>
      <c r="D243" s="120" t="n">
        <v>39</v>
      </c>
      <c r="E243" s="150" t="s">
        <v>487</v>
      </c>
      <c r="F243" s="148" t="n">
        <v>43601</v>
      </c>
      <c r="G243" s="112" t="str">
        <f aca="false">IF(ISBLANK(F243),"a","b")</f>
        <v>b</v>
      </c>
      <c r="H243" s="112" t="n">
        <f aca="false">IF(ISBLANK(C243),"",IF(G243="b",F243,IF(G243="a","")))</f>
        <v>43601</v>
      </c>
      <c r="I243" s="113" t="n">
        <f aca="false">IF(ISBLANK(C243),"",IF( ISBLANK(F243), , IF( ISBLANK(J243), 1,) ))</f>
        <v>1</v>
      </c>
      <c r="J243" s="151"/>
      <c r="K243" s="114" t="str">
        <f aca="false">IF(ISBLANK(J243),"a","b")</f>
        <v>a</v>
      </c>
      <c r="L243" s="112" t="str">
        <f aca="false">IF(ISBLANK(C243),"",IF(K243="b",J243,IF(K243="a","")))</f>
        <v/>
      </c>
      <c r="M243" s="113" t="n">
        <f aca="false">IF(ISBLANK(C243),"",IF( ISBLANK(J243), , 1))</f>
        <v>0</v>
      </c>
      <c r="N243" s="115" t="n">
        <f aca="true">IF(ISBLANK(C243),"",IF( ISBLANK(F243), "" , IF( ISBLANK(J243), (TODAY()-F243)/365, (J243-F243)/365)) )</f>
        <v>1.86301369863014</v>
      </c>
      <c r="O243" s="116" t="n">
        <f aca="false">IF(ISBLANK(C243),"",IF( ISBLANK(F243), "" , IF( ISBLANK(J243), ($V$41-F243)/365, (J243-F243)/365)) )</f>
        <v>0.879452054794521</v>
      </c>
      <c r="P243" s="117" t="str">
        <f aca="true">IF(ISBLANK(C243),"",IF( ISBLANK(J243), "", (TODAY()-J243)/365))</f>
        <v/>
      </c>
      <c r="Q243" s="118" t="str">
        <f aca="false">IF(ISBLANK(C243),"",IF( ISBLANK(J243), "", ($V$41-J243)/365))</f>
        <v/>
      </c>
      <c r="R243" s="150" t="s">
        <v>815</v>
      </c>
      <c r="S243" s="119" t="s">
        <v>816</v>
      </c>
      <c r="T243" s="39" t="n">
        <v>1</v>
      </c>
      <c r="U243" s="40"/>
    </row>
    <row r="244" customFormat="false" ht="15" hidden="false" customHeight="false" outlineLevel="0" collapsed="false">
      <c r="A244" s="89" t="n">
        <v>243</v>
      </c>
      <c r="B244" s="135" t="s">
        <v>454</v>
      </c>
      <c r="C244" s="101" t="n">
        <v>1</v>
      </c>
      <c r="D244" s="120" t="n">
        <v>40</v>
      </c>
      <c r="E244" s="150" t="s">
        <v>817</v>
      </c>
      <c r="F244" s="148" t="n">
        <v>43683</v>
      </c>
      <c r="G244" s="112" t="str">
        <f aca="false">IF(ISBLANK(F244),"a","b")</f>
        <v>b</v>
      </c>
      <c r="H244" s="112" t="n">
        <f aca="false">IF(ISBLANK(C244),"",IF(G244="b",F244,IF(G244="a","")))</f>
        <v>43683</v>
      </c>
      <c r="I244" s="113" t="n">
        <f aca="false">IF(ISBLANK(C244),"",IF( ISBLANK(F244), , IF( ISBLANK(J244), 1,) ))</f>
        <v>1</v>
      </c>
      <c r="J244" s="151"/>
      <c r="K244" s="114" t="str">
        <f aca="false">IF(ISBLANK(J244),"a","b")</f>
        <v>a</v>
      </c>
      <c r="L244" s="112" t="str">
        <f aca="false">IF(ISBLANK(C244),"",IF(K244="b",J244,IF(K244="a","")))</f>
        <v/>
      </c>
      <c r="M244" s="113" t="n">
        <f aca="false">IF(ISBLANK(C244),"",IF( ISBLANK(J244), , 1))</f>
        <v>0</v>
      </c>
      <c r="N244" s="115" t="n">
        <f aca="true">IF(ISBLANK(C244),"",IF( ISBLANK(F244), "" , IF( ISBLANK(J244), (TODAY()-F244)/365, (J244-F244)/365)) )</f>
        <v>1.63835616438356</v>
      </c>
      <c r="O244" s="116" t="n">
        <f aca="false">IF(ISBLANK(C244),"",IF( ISBLANK(F244), "" , IF( ISBLANK(J244), ($V$41-F244)/365, (J244-F244)/365)) )</f>
        <v>0.654794520547945</v>
      </c>
      <c r="P244" s="117" t="str">
        <f aca="true">IF(ISBLANK(C244),"",IF( ISBLANK(J244), "", (TODAY()-J244)/365))</f>
        <v/>
      </c>
      <c r="Q244" s="118" t="str">
        <f aca="false">IF(ISBLANK(C244),"",IF( ISBLANK(J244), "", ($V$41-J244)/365))</f>
        <v/>
      </c>
      <c r="R244" s="150"/>
      <c r="S244" s="119" t="s">
        <v>818</v>
      </c>
      <c r="T244" s="39" t="n">
        <v>1</v>
      </c>
      <c r="U244" s="40"/>
    </row>
    <row r="245" customFormat="false" ht="15" hidden="false" customHeight="false" outlineLevel="0" collapsed="false">
      <c r="A245" s="89" t="n">
        <v>244</v>
      </c>
      <c r="B245" s="135" t="s">
        <v>454</v>
      </c>
      <c r="C245" s="101" t="n">
        <v>1</v>
      </c>
      <c r="D245" s="122" t="n">
        <v>41</v>
      </c>
      <c r="E245" s="150"/>
      <c r="F245" s="150"/>
      <c r="G245" s="112" t="str">
        <f aca="false">IF(ISBLANK(F245),"a","b")</f>
        <v>a</v>
      </c>
      <c r="H245" s="112" t="str">
        <f aca="false">IF(ISBLANK(C245),"",IF(G245="b",F245,IF(G245="a","")))</f>
        <v/>
      </c>
      <c r="I245" s="113" t="n">
        <f aca="false">IF(ISBLANK(C245),"",IF( ISBLANK(F245), , IF( ISBLANK(J245), 1,) ))</f>
        <v>0</v>
      </c>
      <c r="J245" s="151"/>
      <c r="K245" s="114" t="str">
        <f aca="false">IF(ISBLANK(J245),"a","b")</f>
        <v>a</v>
      </c>
      <c r="L245" s="112" t="str">
        <f aca="false">IF(ISBLANK(C245),"",IF(K245="b",J245,IF(K245="a","")))</f>
        <v/>
      </c>
      <c r="M245" s="113" t="n">
        <f aca="false">IF(ISBLANK(C245),"",IF( ISBLANK(J245), , 1))</f>
        <v>0</v>
      </c>
      <c r="N245" s="115" t="str">
        <f aca="true">IF(ISBLANK(C245),"",IF( ISBLANK(F245), "" , IF( ISBLANK(J245), (TODAY()-F245)/365, (J245-F245)/365)) )</f>
        <v/>
      </c>
      <c r="O245" s="116" t="str">
        <f aca="false">IF(ISBLANK(C245),"",IF( ISBLANK(F245), "" , IF( ISBLANK(J245), ($V$41-F245)/365, (J245-F245)/365)) )</f>
        <v/>
      </c>
      <c r="P245" s="117" t="str">
        <f aca="true">IF(ISBLANK(C245),"",IF( ISBLANK(J245), "", (TODAY()-J245)/365))</f>
        <v/>
      </c>
      <c r="Q245" s="118" t="str">
        <f aca="false">IF(ISBLANK(C245),"",IF( ISBLANK(J245), "", ($V$41-J245)/365))</f>
        <v/>
      </c>
      <c r="R245" s="150"/>
      <c r="S245" s="119" t="s">
        <v>819</v>
      </c>
      <c r="T245" s="39" t="n">
        <v>1</v>
      </c>
      <c r="U245" s="40"/>
    </row>
    <row r="246" customFormat="false" ht="15" hidden="false" customHeight="false" outlineLevel="0" collapsed="false">
      <c r="A246" s="89" t="n">
        <v>245</v>
      </c>
      <c r="B246" s="135" t="s">
        <v>454</v>
      </c>
      <c r="C246" s="101" t="n">
        <v>1</v>
      </c>
      <c r="D246" s="120" t="n">
        <v>42</v>
      </c>
      <c r="E246" s="150" t="s">
        <v>820</v>
      </c>
      <c r="F246" s="148" t="n">
        <v>43612</v>
      </c>
      <c r="G246" s="112" t="str">
        <f aca="false">IF(ISBLANK(F246),"a","b")</f>
        <v>b</v>
      </c>
      <c r="H246" s="112" t="n">
        <f aca="false">IF(ISBLANK(C246),"",IF(G246="b",F246,IF(G246="a","")))</f>
        <v>43612</v>
      </c>
      <c r="I246" s="113" t="n">
        <f aca="false">IF(ISBLANK(C246),"",IF( ISBLANK(F246), , IF( ISBLANK(J246), 1,) ))</f>
        <v>1</v>
      </c>
      <c r="J246" s="151"/>
      <c r="K246" s="114" t="str">
        <f aca="false">IF(ISBLANK(J246),"a","b")</f>
        <v>a</v>
      </c>
      <c r="L246" s="112" t="str">
        <f aca="false">IF(ISBLANK(C246),"",IF(K246="b",J246,IF(K246="a","")))</f>
        <v/>
      </c>
      <c r="M246" s="113" t="n">
        <f aca="false">IF(ISBLANK(C246),"",IF( ISBLANK(J246), , 1))</f>
        <v>0</v>
      </c>
      <c r="N246" s="115" t="n">
        <f aca="true">IF(ISBLANK(C246),"",IF( ISBLANK(F246), "" , IF( ISBLANK(J246), (TODAY()-F246)/365, (J246-F246)/365)) )</f>
        <v>1.83287671232877</v>
      </c>
      <c r="O246" s="116" t="n">
        <f aca="false">IF(ISBLANK(C246),"",IF( ISBLANK(F246), "" , IF( ISBLANK(J246), ($V$41-F246)/365, (J246-F246)/365)) )</f>
        <v>0.849315068493151</v>
      </c>
      <c r="P246" s="117" t="str">
        <f aca="true">IF(ISBLANK(C246),"",IF( ISBLANK(J246), "", (TODAY()-J246)/365))</f>
        <v/>
      </c>
      <c r="Q246" s="118" t="str">
        <f aca="false">IF(ISBLANK(C246),"",IF( ISBLANK(J246), "", ($V$41-J246)/365))</f>
        <v/>
      </c>
      <c r="R246" s="150"/>
      <c r="S246" s="119" t="s">
        <v>821</v>
      </c>
      <c r="T246" s="39" t="n">
        <v>1</v>
      </c>
      <c r="U246" s="40"/>
    </row>
    <row r="247" customFormat="false" ht="15" hidden="false" customHeight="false" outlineLevel="0" collapsed="false">
      <c r="A247" s="89" t="n">
        <v>246</v>
      </c>
      <c r="B247" s="135" t="s">
        <v>454</v>
      </c>
      <c r="C247" s="101" t="n">
        <v>1</v>
      </c>
      <c r="D247" s="125" t="n">
        <v>43</v>
      </c>
      <c r="E247" s="150" t="s">
        <v>756</v>
      </c>
      <c r="F247" s="148" t="n">
        <v>43863</v>
      </c>
      <c r="G247" s="112" t="str">
        <f aca="false">IF(ISBLANK(F247),"a","b")</f>
        <v>b</v>
      </c>
      <c r="H247" s="112" t="n">
        <f aca="false">IF(ISBLANK(C247),"",IF(G247="b",F247,IF(G247="a","")))</f>
        <v>43863</v>
      </c>
      <c r="I247" s="113" t="n">
        <f aca="false">IF(ISBLANK(C247),"",IF( ISBLANK(F247), , IF( ISBLANK(J247), 1,) ))</f>
        <v>1</v>
      </c>
      <c r="J247" s="151"/>
      <c r="K247" s="114" t="str">
        <f aca="false">IF(ISBLANK(J247),"a","b")</f>
        <v>a</v>
      </c>
      <c r="L247" s="112" t="str">
        <f aca="false">IF(ISBLANK(C247),"",IF(K247="b",J247,IF(K247="a","")))</f>
        <v/>
      </c>
      <c r="M247" s="113" t="n">
        <f aca="false">IF(ISBLANK(C247),"",IF( ISBLANK(J247), , 1))</f>
        <v>0</v>
      </c>
      <c r="N247" s="115" t="n">
        <f aca="true">IF(ISBLANK(C247),"",IF( ISBLANK(F247), "" , IF( ISBLANK(J247), (TODAY()-F247)/365, (J247-F247)/365)) )</f>
        <v>1.14520547945205</v>
      </c>
      <c r="O247" s="116" t="n">
        <f aca="false">IF(ISBLANK(C247),"",IF( ISBLANK(F247), "" , IF( ISBLANK(J247), ($V$41-F247)/365, (J247-F247)/365)) )</f>
        <v>0.161643835616438</v>
      </c>
      <c r="P247" s="117" t="str">
        <f aca="true">IF(ISBLANK(C247),"",IF( ISBLANK(J247), "", (TODAY()-J247)/365))</f>
        <v/>
      </c>
      <c r="Q247" s="118" t="str">
        <f aca="false">IF(ISBLANK(C247),"",IF( ISBLANK(J247), "", ($V$41-J247)/365))</f>
        <v/>
      </c>
      <c r="R247" s="150" t="s">
        <v>822</v>
      </c>
      <c r="S247" s="119" t="s">
        <v>823</v>
      </c>
      <c r="T247" s="39" t="n">
        <v>1</v>
      </c>
      <c r="U247" s="40"/>
    </row>
    <row r="248" customFormat="false" ht="15" hidden="false" customHeight="false" outlineLevel="0" collapsed="false">
      <c r="A248" s="89" t="n">
        <v>247</v>
      </c>
      <c r="B248" s="135" t="s">
        <v>454</v>
      </c>
      <c r="C248" s="101" t="n">
        <v>1</v>
      </c>
      <c r="D248" s="122" t="n">
        <v>44</v>
      </c>
      <c r="E248" s="150"/>
      <c r="F248" s="150"/>
      <c r="G248" s="112" t="str">
        <f aca="false">IF(ISBLANK(F248),"a","b")</f>
        <v>a</v>
      </c>
      <c r="H248" s="112" t="str">
        <f aca="false">IF(ISBLANK(C248),"",IF(G248="b",F248,IF(G248="a","")))</f>
        <v/>
      </c>
      <c r="I248" s="113" t="n">
        <f aca="false">IF(ISBLANK(C248),"",IF( ISBLANK(F248), , IF( ISBLANK(J248), 1,) ))</f>
        <v>0</v>
      </c>
      <c r="J248" s="151"/>
      <c r="K248" s="114" t="str">
        <f aca="false">IF(ISBLANK(J248),"a","b")</f>
        <v>a</v>
      </c>
      <c r="L248" s="112" t="str">
        <f aca="false">IF(ISBLANK(C248),"",IF(K248="b",J248,IF(K248="a","")))</f>
        <v/>
      </c>
      <c r="M248" s="113" t="n">
        <f aca="false">IF(ISBLANK(C248),"",IF( ISBLANK(J248), , 1))</f>
        <v>0</v>
      </c>
      <c r="N248" s="115" t="str">
        <f aca="true">IF(ISBLANK(C248),"",IF( ISBLANK(F248), "" , IF( ISBLANK(J248), (TODAY()-F248)/365, (J248-F248)/365)) )</f>
        <v/>
      </c>
      <c r="O248" s="116" t="str">
        <f aca="false">IF(ISBLANK(C248),"",IF( ISBLANK(F248), "" , IF( ISBLANK(J248), ($V$41-F248)/365, (J248-F248)/365)) )</f>
        <v/>
      </c>
      <c r="P248" s="117" t="str">
        <f aca="true">IF(ISBLANK(C248),"",IF( ISBLANK(J248), "", (TODAY()-J248)/365))</f>
        <v/>
      </c>
      <c r="Q248" s="118" t="str">
        <f aca="false">IF(ISBLANK(C248),"",IF( ISBLANK(J248), "", ($V$41-J248)/365))</f>
        <v/>
      </c>
      <c r="R248" s="150" t="s">
        <v>824</v>
      </c>
      <c r="S248" s="119" t="s">
        <v>825</v>
      </c>
      <c r="T248" s="39" t="n">
        <v>1</v>
      </c>
      <c r="U248" s="40"/>
    </row>
    <row r="249" customFormat="false" ht="15" hidden="false" customHeight="false" outlineLevel="0" collapsed="false">
      <c r="A249" s="89" t="n">
        <v>248</v>
      </c>
      <c r="B249" s="135" t="s">
        <v>454</v>
      </c>
      <c r="C249" s="101" t="n">
        <v>1</v>
      </c>
      <c r="D249" s="120" t="n">
        <v>45</v>
      </c>
      <c r="E249" s="150" t="s">
        <v>392</v>
      </c>
      <c r="F249" s="148" t="n">
        <v>43570</v>
      </c>
      <c r="G249" s="112" t="str">
        <f aca="false">IF(ISBLANK(F249),"a","b")</f>
        <v>b</v>
      </c>
      <c r="H249" s="112" t="n">
        <f aca="false">IF(ISBLANK(C249),"",IF(G249="b",F249,IF(G249="a","")))</f>
        <v>43570</v>
      </c>
      <c r="I249" s="113" t="n">
        <f aca="false">IF(ISBLANK(C249),"",IF( ISBLANK(F249), , IF( ISBLANK(J249), 1,) ))</f>
        <v>1</v>
      </c>
      <c r="J249" s="151"/>
      <c r="K249" s="114" t="str">
        <f aca="false">IF(ISBLANK(J249),"a","b")</f>
        <v>a</v>
      </c>
      <c r="L249" s="112" t="str">
        <f aca="false">IF(ISBLANK(C249),"",IF(K249="b",J249,IF(K249="a","")))</f>
        <v/>
      </c>
      <c r="M249" s="113" t="n">
        <f aca="false">IF(ISBLANK(C249),"",IF( ISBLANK(J249), , 1))</f>
        <v>0</v>
      </c>
      <c r="N249" s="115" t="n">
        <f aca="true">IF(ISBLANK(C249),"",IF( ISBLANK(F249), "" , IF( ISBLANK(J249), (TODAY()-F249)/365, (J249-F249)/365)) )</f>
        <v>1.94794520547945</v>
      </c>
      <c r="O249" s="116" t="n">
        <f aca="false">IF(ISBLANK(C249),"",IF( ISBLANK(F249), "" , IF( ISBLANK(J249), ($V$41-F249)/365, (J249-F249)/365)) )</f>
        <v>0.964383561643836</v>
      </c>
      <c r="P249" s="117" t="str">
        <f aca="true">IF(ISBLANK(C249),"",IF( ISBLANK(J249), "", (TODAY()-J249)/365))</f>
        <v/>
      </c>
      <c r="Q249" s="118" t="str">
        <f aca="false">IF(ISBLANK(C249),"",IF( ISBLANK(J249), "", ($V$41-J249)/365))</f>
        <v/>
      </c>
      <c r="R249" s="150" t="s">
        <v>826</v>
      </c>
      <c r="S249" s="119" t="s">
        <v>827</v>
      </c>
      <c r="T249" s="39" t="n">
        <v>1</v>
      </c>
      <c r="U249" s="40"/>
    </row>
    <row r="250" customFormat="false" ht="15" hidden="false" customHeight="false" outlineLevel="0" collapsed="false">
      <c r="A250" s="89" t="n">
        <v>249</v>
      </c>
      <c r="B250" s="135" t="s">
        <v>454</v>
      </c>
      <c r="C250" s="101" t="n">
        <v>1</v>
      </c>
      <c r="D250" s="122" t="n">
        <v>46</v>
      </c>
      <c r="E250" s="150"/>
      <c r="F250" s="150"/>
      <c r="G250" s="112" t="str">
        <f aca="false">IF(ISBLANK(F250),"a","b")</f>
        <v>a</v>
      </c>
      <c r="H250" s="112" t="str">
        <f aca="false">IF(ISBLANK(C250),"",IF(G250="b",F250,IF(G250="a","")))</f>
        <v/>
      </c>
      <c r="I250" s="113" t="n">
        <f aca="false">IF(ISBLANK(C250),"",IF( ISBLANK(F250), , IF( ISBLANK(J250), 1,) ))</f>
        <v>0</v>
      </c>
      <c r="J250" s="151"/>
      <c r="K250" s="114" t="str">
        <f aca="false">IF(ISBLANK(J250),"a","b")</f>
        <v>a</v>
      </c>
      <c r="L250" s="112" t="str">
        <f aca="false">IF(ISBLANK(C250),"",IF(K250="b",J250,IF(K250="a","")))</f>
        <v/>
      </c>
      <c r="M250" s="113" t="n">
        <f aca="false">IF(ISBLANK(C250),"",IF( ISBLANK(J250), , 1))</f>
        <v>0</v>
      </c>
      <c r="N250" s="115" t="str">
        <f aca="true">IF(ISBLANK(C250),"",IF( ISBLANK(F250), "" , IF( ISBLANK(J250), (TODAY()-F250)/365, (J250-F250)/365)) )</f>
        <v/>
      </c>
      <c r="O250" s="116" t="str">
        <f aca="false">IF(ISBLANK(C250),"",IF( ISBLANK(F250), "" , IF( ISBLANK(J250), ($V$41-F250)/365, (J250-F250)/365)) )</f>
        <v/>
      </c>
      <c r="P250" s="117" t="str">
        <f aca="true">IF(ISBLANK(C250),"",IF( ISBLANK(J250), "", (TODAY()-J250)/365))</f>
        <v/>
      </c>
      <c r="Q250" s="118" t="str">
        <f aca="false">IF(ISBLANK(C250),"",IF( ISBLANK(J250), "", ($V$41-J250)/365))</f>
        <v/>
      </c>
      <c r="R250" s="150" t="s">
        <v>828</v>
      </c>
      <c r="S250" s="119" t="s">
        <v>829</v>
      </c>
      <c r="T250" s="39" t="n">
        <v>1</v>
      </c>
      <c r="U250" s="40"/>
    </row>
    <row r="251" customFormat="false" ht="15" hidden="false" customHeight="false" outlineLevel="0" collapsed="false">
      <c r="A251" s="89" t="n">
        <v>250</v>
      </c>
      <c r="B251" s="135" t="s">
        <v>454</v>
      </c>
      <c r="C251" s="101" t="n">
        <v>1</v>
      </c>
      <c r="D251" s="122" t="n">
        <v>47</v>
      </c>
      <c r="E251" s="150"/>
      <c r="F251" s="150"/>
      <c r="G251" s="112" t="str">
        <f aca="false">IF(ISBLANK(F251),"a","b")</f>
        <v>a</v>
      </c>
      <c r="H251" s="112" t="str">
        <f aca="false">IF(ISBLANK(C251),"",IF(G251="b",F251,IF(G251="a","")))</f>
        <v/>
      </c>
      <c r="I251" s="113" t="n">
        <f aca="false">IF(ISBLANK(C251),"",IF( ISBLANK(F251), , IF( ISBLANK(J251), 1,) ))</f>
        <v>0</v>
      </c>
      <c r="J251" s="151"/>
      <c r="K251" s="114" t="str">
        <f aca="false">IF(ISBLANK(J251),"a","b")</f>
        <v>a</v>
      </c>
      <c r="L251" s="112" t="str">
        <f aca="false">IF(ISBLANK(C251),"",IF(K251="b",J251,IF(K251="a","")))</f>
        <v/>
      </c>
      <c r="M251" s="113" t="n">
        <f aca="false">IF(ISBLANK(C251),"",IF( ISBLANK(J251), , 1))</f>
        <v>0</v>
      </c>
      <c r="N251" s="115" t="str">
        <f aca="true">IF(ISBLANK(C251),"",IF( ISBLANK(F251), "" , IF( ISBLANK(J251), (TODAY()-F251)/365, (J251-F251)/365)) )</f>
        <v/>
      </c>
      <c r="O251" s="116" t="str">
        <f aca="false">IF(ISBLANK(C251),"",IF( ISBLANK(F251), "" , IF( ISBLANK(J251), ($V$41-F251)/365, (J251-F251)/365)) )</f>
        <v/>
      </c>
      <c r="P251" s="117" t="str">
        <f aca="true">IF(ISBLANK(C251),"",IF( ISBLANK(J251), "", (TODAY()-J251)/365))</f>
        <v/>
      </c>
      <c r="Q251" s="118" t="str">
        <f aca="false">IF(ISBLANK(C251),"",IF( ISBLANK(J251), "", ($V$41-J251)/365))</f>
        <v/>
      </c>
      <c r="R251" s="150"/>
      <c r="S251" s="119" t="s">
        <v>830</v>
      </c>
      <c r="T251" s="39" t="n">
        <v>1</v>
      </c>
      <c r="U251" s="40"/>
    </row>
    <row r="252" customFormat="false" ht="15" hidden="false" customHeight="false" outlineLevel="0" collapsed="false">
      <c r="A252" s="89" t="n">
        <v>251</v>
      </c>
      <c r="B252" s="135" t="s">
        <v>454</v>
      </c>
      <c r="C252" s="101" t="n">
        <v>1</v>
      </c>
      <c r="D252" s="131" t="n">
        <v>48</v>
      </c>
      <c r="E252" s="147"/>
      <c r="F252" s="148" t="n">
        <v>43639</v>
      </c>
      <c r="G252" s="112" t="str">
        <f aca="false">IF(ISBLANK(F252),"a","b")</f>
        <v>b</v>
      </c>
      <c r="H252" s="112" t="n">
        <f aca="false">IF(ISBLANK(C252),"",IF(G252="b",F252,IF(G252="a","")))</f>
        <v>43639</v>
      </c>
      <c r="I252" s="113" t="n">
        <f aca="false">IF(ISBLANK(C252),"",IF( ISBLANK(F252), , IF( ISBLANK(J252), 1,) ))</f>
        <v>0</v>
      </c>
      <c r="J252" s="149" t="n">
        <v>43814</v>
      </c>
      <c r="K252" s="114" t="str">
        <f aca="false">IF(ISBLANK(J252),"a","b")</f>
        <v>b</v>
      </c>
      <c r="L252" s="112" t="n">
        <f aca="false">IF(ISBLANK(C252),"",IF(K252="b",J252,IF(K252="a","")))</f>
        <v>43814</v>
      </c>
      <c r="M252" s="113" t="n">
        <f aca="false">IF(ISBLANK(C252),"",IF( ISBLANK(J252), , 1))</f>
        <v>1</v>
      </c>
      <c r="N252" s="115" t="n">
        <f aca="true">IF(ISBLANK(C252),"",IF( ISBLANK(F252), "" , IF( ISBLANK(J252), (TODAY()-F252)/365, (J252-F252)/365)) )</f>
        <v>0.479452054794521</v>
      </c>
      <c r="O252" s="116" t="n">
        <f aca="false">IF(ISBLANK(C252),"",IF( ISBLANK(F252), "" , IF( ISBLANK(J252), ($V$41-F252)/365, (J252-F252)/365)) )</f>
        <v>0.479452054794521</v>
      </c>
      <c r="P252" s="117" t="n">
        <f aca="true">IF(ISBLANK(C252),"",IF( ISBLANK(J252), "", (TODAY()-J252)/365))</f>
        <v>1.27945205479452</v>
      </c>
      <c r="Q252" s="118" t="n">
        <f aca="false">IF(ISBLANK(C252),"",IF( ISBLANK(J252), "", ($V$41-J252)/365))</f>
        <v>0.295890410958904</v>
      </c>
      <c r="R252" s="150" t="s">
        <v>831</v>
      </c>
      <c r="S252" s="119" t="s">
        <v>832</v>
      </c>
      <c r="T252" s="39" t="n">
        <v>1</v>
      </c>
      <c r="U252" s="40"/>
    </row>
    <row r="253" customFormat="false" ht="15" hidden="false" customHeight="false" outlineLevel="0" collapsed="false">
      <c r="A253" s="89" t="n">
        <v>252</v>
      </c>
      <c r="B253" s="135" t="s">
        <v>454</v>
      </c>
      <c r="C253" s="101" t="n">
        <v>1</v>
      </c>
      <c r="D253" s="122" t="n">
        <v>49</v>
      </c>
      <c r="E253" s="150"/>
      <c r="F253" s="150"/>
      <c r="G253" s="112" t="str">
        <f aca="false">IF(ISBLANK(F253),"a","b")</f>
        <v>a</v>
      </c>
      <c r="H253" s="112" t="str">
        <f aca="false">IF(ISBLANK(C253),"",IF(G253="b",F253,IF(G253="a","")))</f>
        <v/>
      </c>
      <c r="I253" s="113" t="n">
        <f aca="false">IF(ISBLANK(C253),"",IF( ISBLANK(F253), , IF( ISBLANK(J253), 1,) ))</f>
        <v>0</v>
      </c>
      <c r="J253" s="151"/>
      <c r="K253" s="114" t="str">
        <f aca="false">IF(ISBLANK(J253),"a","b")</f>
        <v>a</v>
      </c>
      <c r="L253" s="112" t="str">
        <f aca="false">IF(ISBLANK(C253),"",IF(K253="b",J253,IF(K253="a","")))</f>
        <v/>
      </c>
      <c r="M253" s="113" t="n">
        <f aca="false">IF(ISBLANK(C253),"",IF( ISBLANK(J253), , 1))</f>
        <v>0</v>
      </c>
      <c r="N253" s="115" t="str">
        <f aca="true">IF(ISBLANK(C253),"",IF( ISBLANK(F253), "" , IF( ISBLANK(J253), (TODAY()-F253)/365, (J253-F253)/365)) )</f>
        <v/>
      </c>
      <c r="O253" s="116" t="str">
        <f aca="false">IF(ISBLANK(C253),"",IF( ISBLANK(F253), "" , IF( ISBLANK(J253), ($V$41-F253)/365, (J253-F253)/365)) )</f>
        <v/>
      </c>
      <c r="P253" s="117" t="str">
        <f aca="true">IF(ISBLANK(C253),"",IF( ISBLANK(J253), "", (TODAY()-J253)/365))</f>
        <v/>
      </c>
      <c r="Q253" s="118" t="str">
        <f aca="false">IF(ISBLANK(C253),"",IF( ISBLANK(J253), "", ($V$41-J253)/365))</f>
        <v/>
      </c>
      <c r="R253" s="150"/>
      <c r="S253" s="119" t="s">
        <v>833</v>
      </c>
      <c r="T253" s="39" t="n">
        <v>1</v>
      </c>
      <c r="U253" s="40"/>
    </row>
    <row r="254" customFormat="false" ht="15" hidden="false" customHeight="false" outlineLevel="0" collapsed="false">
      <c r="A254" s="89" t="n">
        <v>253</v>
      </c>
      <c r="B254" s="135" t="s">
        <v>454</v>
      </c>
      <c r="C254" s="101" t="n">
        <v>1</v>
      </c>
      <c r="D254" s="126" t="n">
        <v>50</v>
      </c>
      <c r="E254" s="147"/>
      <c r="F254" s="148" t="n">
        <v>43497</v>
      </c>
      <c r="G254" s="112" t="str">
        <f aca="false">IF(ISBLANK(F254),"a","b")</f>
        <v>b</v>
      </c>
      <c r="H254" s="112" t="n">
        <f aca="false">IF(ISBLANK(C254),"",IF(G254="b",F254,IF(G254="a","")))</f>
        <v>43497</v>
      </c>
      <c r="I254" s="113" t="n">
        <f aca="false">IF(ISBLANK(C254),"",IF( ISBLANK(F254), , IF( ISBLANK(J254), 1,) ))</f>
        <v>0</v>
      </c>
      <c r="J254" s="149" t="n">
        <v>43722</v>
      </c>
      <c r="K254" s="114" t="str">
        <f aca="false">IF(ISBLANK(J254),"a","b")</f>
        <v>b</v>
      </c>
      <c r="L254" s="112" t="n">
        <f aca="false">IF(ISBLANK(C254),"",IF(K254="b",J254,IF(K254="a","")))</f>
        <v>43722</v>
      </c>
      <c r="M254" s="113" t="n">
        <f aca="false">IF(ISBLANK(C254),"",IF( ISBLANK(J254), , 1))</f>
        <v>1</v>
      </c>
      <c r="N254" s="115" t="n">
        <f aca="true">IF(ISBLANK(C254),"",IF( ISBLANK(F254), "" , IF( ISBLANK(J254), (TODAY()-F254)/365, (J254-F254)/365)) )</f>
        <v>0.616438356164384</v>
      </c>
      <c r="O254" s="116" t="n">
        <f aca="false">IF(ISBLANK(C254),"",IF( ISBLANK(F254), "" , IF( ISBLANK(J254), ($V$41-F254)/365, (J254-F254)/365)) )</f>
        <v>0.616438356164384</v>
      </c>
      <c r="P254" s="117" t="n">
        <f aca="true">IF(ISBLANK(C254),"",IF( ISBLANK(J254), "", (TODAY()-J254)/365))</f>
        <v>1.53150684931507</v>
      </c>
      <c r="Q254" s="118" t="n">
        <f aca="false">IF(ISBLANK(C254),"",IF( ISBLANK(J254), "", ($V$41-J254)/365))</f>
        <v>0.547945205479452</v>
      </c>
      <c r="R254" s="150"/>
      <c r="S254" s="119" t="s">
        <v>834</v>
      </c>
      <c r="T254" s="39" t="n">
        <v>1</v>
      </c>
      <c r="U254" s="40"/>
    </row>
    <row r="255" customFormat="false" ht="15" hidden="false" customHeight="false" outlineLevel="0" collapsed="false">
      <c r="A255" s="89" t="n">
        <v>254</v>
      </c>
      <c r="B255" s="135" t="s">
        <v>454</v>
      </c>
      <c r="C255" s="101" t="n">
        <v>1</v>
      </c>
      <c r="D255" s="125" t="n">
        <v>51</v>
      </c>
      <c r="E255" s="150" t="s">
        <v>835</v>
      </c>
      <c r="F255" s="148" t="n">
        <v>43827</v>
      </c>
      <c r="G255" s="112" t="str">
        <f aca="false">IF(ISBLANK(F255),"a","b")</f>
        <v>b</v>
      </c>
      <c r="H255" s="112" t="n">
        <f aca="false">IF(ISBLANK(C255),"",IF(G255="b",F255,IF(G255="a","")))</f>
        <v>43827</v>
      </c>
      <c r="I255" s="113" t="n">
        <f aca="false">IF(ISBLANK(C255),"",IF( ISBLANK(F255), , IF( ISBLANK(J255), 1,) ))</f>
        <v>1</v>
      </c>
      <c r="J255" s="151"/>
      <c r="K255" s="114" t="str">
        <f aca="false">IF(ISBLANK(J255),"a","b")</f>
        <v>a</v>
      </c>
      <c r="L255" s="112" t="str">
        <f aca="false">IF(ISBLANK(C255),"",IF(K255="b",J255,IF(K255="a","")))</f>
        <v/>
      </c>
      <c r="M255" s="113" t="n">
        <f aca="false">IF(ISBLANK(C255),"",IF( ISBLANK(J255), , 1))</f>
        <v>0</v>
      </c>
      <c r="N255" s="115" t="n">
        <f aca="true">IF(ISBLANK(C255),"",IF( ISBLANK(F255), "" , IF( ISBLANK(J255), (TODAY()-F255)/365, (J255-F255)/365)) )</f>
        <v>1.24383561643836</v>
      </c>
      <c r="O255" s="116" t="n">
        <f aca="false">IF(ISBLANK(C255),"",IF( ISBLANK(F255), "" , IF( ISBLANK(J255), ($V$41-F255)/365, (J255-F255)/365)) )</f>
        <v>0.26027397260274</v>
      </c>
      <c r="P255" s="117" t="str">
        <f aca="true">IF(ISBLANK(C255),"",IF( ISBLANK(J255), "", (TODAY()-J255)/365))</f>
        <v/>
      </c>
      <c r="Q255" s="118" t="str">
        <f aca="false">IF(ISBLANK(C255),"",IF( ISBLANK(J255), "", ($V$41-J255)/365))</f>
        <v/>
      </c>
      <c r="R255" s="150"/>
      <c r="S255" s="119" t="s">
        <v>836</v>
      </c>
      <c r="T255" s="39" t="n">
        <v>1</v>
      </c>
      <c r="U255" s="40"/>
    </row>
    <row r="256" customFormat="false" ht="15" hidden="false" customHeight="false" outlineLevel="0" collapsed="false">
      <c r="A256" s="89" t="n">
        <v>255</v>
      </c>
      <c r="B256" s="135" t="s">
        <v>454</v>
      </c>
      <c r="C256" s="101" t="n">
        <v>1</v>
      </c>
      <c r="D256" s="120" t="n">
        <v>52</v>
      </c>
      <c r="E256" s="150" t="s">
        <v>837</v>
      </c>
      <c r="F256" s="148" t="n">
        <v>43654</v>
      </c>
      <c r="G256" s="112" t="str">
        <f aca="false">IF(ISBLANK(F256),"a","b")</f>
        <v>b</v>
      </c>
      <c r="H256" s="112" t="n">
        <f aca="false">IF(ISBLANK(C256),"",IF(G256="b",F256,IF(G256="a","")))</f>
        <v>43654</v>
      </c>
      <c r="I256" s="113" t="n">
        <f aca="false">IF(ISBLANK(C256),"",IF( ISBLANK(F256), , IF( ISBLANK(J256), 1,) ))</f>
        <v>1</v>
      </c>
      <c r="J256" s="151"/>
      <c r="K256" s="114" t="str">
        <f aca="false">IF(ISBLANK(J256),"a","b")</f>
        <v>a</v>
      </c>
      <c r="L256" s="112" t="str">
        <f aca="false">IF(ISBLANK(C256),"",IF(K256="b",J256,IF(K256="a","")))</f>
        <v/>
      </c>
      <c r="M256" s="113" t="n">
        <f aca="false">IF(ISBLANK(C256),"",IF( ISBLANK(J256), , 1))</f>
        <v>0</v>
      </c>
      <c r="N256" s="115" t="n">
        <f aca="true">IF(ISBLANK(C256),"",IF( ISBLANK(F256), "" , IF( ISBLANK(J256), (TODAY()-F256)/365, (J256-F256)/365)) )</f>
        <v>1.71780821917808</v>
      </c>
      <c r="O256" s="116" t="n">
        <f aca="false">IF(ISBLANK(C256),"",IF( ISBLANK(F256), "" , IF( ISBLANK(J256), ($V$41-F256)/365, (J256-F256)/365)) )</f>
        <v>0.734246575342466</v>
      </c>
      <c r="P256" s="117" t="str">
        <f aca="true">IF(ISBLANK(C256),"",IF( ISBLANK(J256), "", (TODAY()-J256)/365))</f>
        <v/>
      </c>
      <c r="Q256" s="118" t="str">
        <f aca="false">IF(ISBLANK(C256),"",IF( ISBLANK(J256), "", ($V$41-J256)/365))</f>
        <v/>
      </c>
      <c r="R256" s="150"/>
      <c r="S256" s="119" t="s">
        <v>838</v>
      </c>
      <c r="T256" s="39" t="n">
        <v>1</v>
      </c>
      <c r="U256" s="40"/>
    </row>
    <row r="257" customFormat="false" ht="15" hidden="false" customHeight="false" outlineLevel="0" collapsed="false">
      <c r="A257" s="89" t="n">
        <v>256</v>
      </c>
      <c r="B257" s="135" t="s">
        <v>454</v>
      </c>
      <c r="C257" s="101" t="n">
        <v>1</v>
      </c>
      <c r="D257" s="122" t="n">
        <v>53</v>
      </c>
      <c r="E257" s="150"/>
      <c r="F257" s="150"/>
      <c r="G257" s="112" t="str">
        <f aca="false">IF(ISBLANK(F257),"a","b")</f>
        <v>a</v>
      </c>
      <c r="H257" s="112" t="str">
        <f aca="false">IF(ISBLANK(C257),"",IF(G257="b",F257,IF(G257="a","")))</f>
        <v/>
      </c>
      <c r="I257" s="113" t="n">
        <f aca="false">IF(ISBLANK(C257),"",IF( ISBLANK(F257), , IF( ISBLANK(J257), 1,) ))</f>
        <v>0</v>
      </c>
      <c r="J257" s="151"/>
      <c r="K257" s="114" t="str">
        <f aca="false">IF(ISBLANK(J257),"a","b")</f>
        <v>a</v>
      </c>
      <c r="L257" s="112" t="str">
        <f aca="false">IF(ISBLANK(C257),"",IF(K257="b",J257,IF(K257="a","")))</f>
        <v/>
      </c>
      <c r="M257" s="113" t="n">
        <f aca="false">IF(ISBLANK(C257),"",IF( ISBLANK(J257), , 1))</f>
        <v>0</v>
      </c>
      <c r="N257" s="115" t="str">
        <f aca="true">IF(ISBLANK(C257),"",IF( ISBLANK(F257), "" , IF( ISBLANK(J257), (TODAY()-F257)/365, (J257-F257)/365)) )</f>
        <v/>
      </c>
      <c r="O257" s="116" t="str">
        <f aca="false">IF(ISBLANK(C257),"",IF( ISBLANK(F257), "" , IF( ISBLANK(J257), ($V$41-F257)/365, (J257-F257)/365)) )</f>
        <v/>
      </c>
      <c r="P257" s="117" t="str">
        <f aca="true">IF(ISBLANK(C257),"",IF( ISBLANK(J257), "", (TODAY()-J257)/365))</f>
        <v/>
      </c>
      <c r="Q257" s="118" t="str">
        <f aca="false">IF(ISBLANK(C257),"",IF( ISBLANK(J257), "", ($V$41-J257)/365))</f>
        <v/>
      </c>
      <c r="R257" s="150"/>
      <c r="S257" s="119" t="s">
        <v>839</v>
      </c>
      <c r="T257" s="39" t="n">
        <v>1</v>
      </c>
      <c r="U257" s="40"/>
    </row>
    <row r="258" customFormat="false" ht="15" hidden="false" customHeight="false" outlineLevel="0" collapsed="false">
      <c r="A258" s="89" t="n">
        <v>257</v>
      </c>
      <c r="B258" s="135" t="s">
        <v>454</v>
      </c>
      <c r="C258" s="101" t="n">
        <v>1</v>
      </c>
      <c r="D258" s="120" t="n">
        <v>54</v>
      </c>
      <c r="E258" s="150" t="s">
        <v>392</v>
      </c>
      <c r="F258" s="148" t="n">
        <v>43570</v>
      </c>
      <c r="G258" s="112" t="str">
        <f aca="false">IF(ISBLANK(F258),"a","b")</f>
        <v>b</v>
      </c>
      <c r="H258" s="112" t="n">
        <f aca="false">IF(ISBLANK(C258),"",IF(G258="b",F258,IF(G258="a","")))</f>
        <v>43570</v>
      </c>
      <c r="I258" s="113" t="n">
        <f aca="false">IF(ISBLANK(C258),"",IF( ISBLANK(F258), , IF( ISBLANK(J258), 1,) ))</f>
        <v>1</v>
      </c>
      <c r="J258" s="151"/>
      <c r="K258" s="114" t="str">
        <f aca="false">IF(ISBLANK(J258),"a","b")</f>
        <v>a</v>
      </c>
      <c r="L258" s="112" t="str">
        <f aca="false">IF(ISBLANK(C258),"",IF(K258="b",J258,IF(K258="a","")))</f>
        <v/>
      </c>
      <c r="M258" s="113" t="n">
        <f aca="false">IF(ISBLANK(C258),"",IF( ISBLANK(J258), , 1))</f>
        <v>0</v>
      </c>
      <c r="N258" s="115" t="n">
        <f aca="true">IF(ISBLANK(C258),"",IF( ISBLANK(F258), "" , IF( ISBLANK(J258), (TODAY()-F258)/365, (J258-F258)/365)) )</f>
        <v>1.94794520547945</v>
      </c>
      <c r="O258" s="116" t="n">
        <f aca="false">IF(ISBLANK(C258),"",IF( ISBLANK(F258), "" , IF( ISBLANK(J258), ($V$41-F258)/365, (J258-F258)/365)) )</f>
        <v>0.964383561643836</v>
      </c>
      <c r="P258" s="117" t="str">
        <f aca="true">IF(ISBLANK(C258),"",IF( ISBLANK(J258), "", (TODAY()-J258)/365))</f>
        <v/>
      </c>
      <c r="Q258" s="118" t="str">
        <f aca="false">IF(ISBLANK(C258),"",IF( ISBLANK(J258), "", ($V$41-J258)/365))</f>
        <v/>
      </c>
      <c r="R258" s="150" t="s">
        <v>840</v>
      </c>
      <c r="S258" s="119" t="s">
        <v>841</v>
      </c>
      <c r="T258" s="39" t="n">
        <v>1</v>
      </c>
      <c r="U258" s="40"/>
    </row>
    <row r="259" customFormat="false" ht="15" hidden="false" customHeight="false" outlineLevel="0" collapsed="false">
      <c r="A259" s="89" t="n">
        <v>258</v>
      </c>
      <c r="B259" s="135" t="s">
        <v>454</v>
      </c>
      <c r="C259" s="101" t="n">
        <v>1</v>
      </c>
      <c r="D259" s="131" t="n">
        <v>55</v>
      </c>
      <c r="E259" s="150" t="s">
        <v>842</v>
      </c>
      <c r="F259" s="148" t="n">
        <v>43681</v>
      </c>
      <c r="G259" s="112" t="str">
        <f aca="false">IF(ISBLANK(F259),"a","b")</f>
        <v>b</v>
      </c>
      <c r="H259" s="112" t="n">
        <f aca="false">IF(ISBLANK(C259),"",IF(G259="b",F259,IF(G259="a","")))</f>
        <v>43681</v>
      </c>
      <c r="I259" s="113" t="n">
        <f aca="false">IF(ISBLANK(C259),"",IF( ISBLANK(F259), , IF( ISBLANK(J259), 1,) ))</f>
        <v>0</v>
      </c>
      <c r="J259" s="149" t="n">
        <v>43889</v>
      </c>
      <c r="K259" s="114" t="str">
        <f aca="false">IF(ISBLANK(J259),"a","b")</f>
        <v>b</v>
      </c>
      <c r="L259" s="112" t="n">
        <f aca="false">IF(ISBLANK(C259),"",IF(K259="b",J259,IF(K259="a","")))</f>
        <v>43889</v>
      </c>
      <c r="M259" s="113" t="n">
        <f aca="false">IF(ISBLANK(C259),"",IF( ISBLANK(J259), , 1))</f>
        <v>1</v>
      </c>
      <c r="N259" s="115" t="n">
        <f aca="true">IF(ISBLANK(C259),"",IF( ISBLANK(F259), "" , IF( ISBLANK(J259), (TODAY()-F259)/365, (J259-F259)/365)) )</f>
        <v>0.56986301369863</v>
      </c>
      <c r="O259" s="116" t="n">
        <f aca="false">IF(ISBLANK(C259),"",IF( ISBLANK(F259), "" , IF( ISBLANK(J259), ($V$41-F259)/365, (J259-F259)/365)) )</f>
        <v>0.56986301369863</v>
      </c>
      <c r="P259" s="117" t="n">
        <f aca="true">IF(ISBLANK(C259),"",IF( ISBLANK(J259), "", (TODAY()-J259)/365))</f>
        <v>1.07397260273973</v>
      </c>
      <c r="Q259" s="118" t="n">
        <f aca="false">IF(ISBLANK(C259),"",IF( ISBLANK(J259), "", ($V$41-J259)/365))</f>
        <v>0.0904109589041096</v>
      </c>
      <c r="R259" s="150"/>
      <c r="S259" s="119" t="s">
        <v>843</v>
      </c>
      <c r="T259" s="39" t="n">
        <v>1</v>
      </c>
      <c r="U259" s="40"/>
    </row>
    <row r="260" customFormat="false" ht="15" hidden="false" customHeight="false" outlineLevel="0" collapsed="false">
      <c r="A260" s="89" t="n">
        <v>259</v>
      </c>
      <c r="B260" s="135" t="s">
        <v>454</v>
      </c>
      <c r="C260" s="101" t="n">
        <v>1</v>
      </c>
      <c r="D260" s="125" t="n">
        <v>56</v>
      </c>
      <c r="E260" s="150" t="s">
        <v>506</v>
      </c>
      <c r="F260" s="148" t="n">
        <v>43863</v>
      </c>
      <c r="G260" s="112" t="str">
        <f aca="false">IF(ISBLANK(F260),"a","b")</f>
        <v>b</v>
      </c>
      <c r="H260" s="112" t="n">
        <f aca="false">IF(ISBLANK(C260),"",IF(G260="b",F260,IF(G260="a","")))</f>
        <v>43863</v>
      </c>
      <c r="I260" s="113" t="n">
        <f aca="false">IF(ISBLANK(C260),"",IF( ISBLANK(F260), , IF( ISBLANK(J260), 1,) ))</f>
        <v>1</v>
      </c>
      <c r="J260" s="151"/>
      <c r="K260" s="114" t="str">
        <f aca="false">IF(ISBLANK(J260),"a","b")</f>
        <v>a</v>
      </c>
      <c r="L260" s="112" t="str">
        <f aca="false">IF(ISBLANK(C260),"",IF(K260="b",J260,IF(K260="a","")))</f>
        <v/>
      </c>
      <c r="M260" s="113" t="n">
        <f aca="false">IF(ISBLANK(C260),"",IF( ISBLANK(J260), , 1))</f>
        <v>0</v>
      </c>
      <c r="N260" s="115" t="n">
        <f aca="true">IF(ISBLANK(C260),"",IF( ISBLANK(F260), "" , IF( ISBLANK(J260), (TODAY()-F260)/365, (J260-F260)/365)) )</f>
        <v>1.14520547945205</v>
      </c>
      <c r="O260" s="116" t="n">
        <f aca="false">IF(ISBLANK(C260),"",IF( ISBLANK(F260), "" , IF( ISBLANK(J260), ($V$41-F260)/365, (J260-F260)/365)) )</f>
        <v>0.161643835616438</v>
      </c>
      <c r="P260" s="117" t="str">
        <f aca="true">IF(ISBLANK(C260),"",IF( ISBLANK(J260), "", (TODAY()-J260)/365))</f>
        <v/>
      </c>
      <c r="Q260" s="118" t="str">
        <f aca="false">IF(ISBLANK(C260),"",IF( ISBLANK(J260), "", ($V$41-J260)/365))</f>
        <v/>
      </c>
      <c r="R260" s="150"/>
      <c r="S260" s="119" t="s">
        <v>844</v>
      </c>
      <c r="T260" s="39" t="n">
        <v>1</v>
      </c>
      <c r="U260" s="40"/>
    </row>
    <row r="261" customFormat="false" ht="15" hidden="false" customHeight="false" outlineLevel="0" collapsed="false">
      <c r="A261" s="89" t="n">
        <v>260</v>
      </c>
      <c r="B261" s="135" t="s">
        <v>454</v>
      </c>
      <c r="C261" s="101" t="n">
        <v>1</v>
      </c>
      <c r="D261" s="120" t="n">
        <v>57</v>
      </c>
      <c r="E261" s="150" t="s">
        <v>455</v>
      </c>
      <c r="F261" s="148" t="n">
        <v>43589</v>
      </c>
      <c r="G261" s="112" t="str">
        <f aca="false">IF(ISBLANK(F261),"a","b")</f>
        <v>b</v>
      </c>
      <c r="H261" s="112" t="n">
        <f aca="false">IF(ISBLANK(C261),"",IF(G261="b",F261,IF(G261="a","")))</f>
        <v>43589</v>
      </c>
      <c r="I261" s="113" t="n">
        <f aca="false">IF(ISBLANK(C261),"",IF( ISBLANK(F261), , IF( ISBLANK(J261), 1,) ))</f>
        <v>1</v>
      </c>
      <c r="J261" s="151"/>
      <c r="K261" s="114" t="str">
        <f aca="false">IF(ISBLANK(J261),"a","b")</f>
        <v>a</v>
      </c>
      <c r="L261" s="112" t="str">
        <f aca="false">IF(ISBLANK(C261),"",IF(K261="b",J261,IF(K261="a","")))</f>
        <v/>
      </c>
      <c r="M261" s="113" t="n">
        <f aca="false">IF(ISBLANK(C261),"",IF( ISBLANK(J261), , 1))</f>
        <v>0</v>
      </c>
      <c r="N261" s="115" t="n">
        <f aca="true">IF(ISBLANK(C261),"",IF( ISBLANK(F261), "" , IF( ISBLANK(J261), (TODAY()-F261)/365, (J261-F261)/365)) )</f>
        <v>1.8958904109589</v>
      </c>
      <c r="O261" s="116" t="n">
        <f aca="false">IF(ISBLANK(C261),"",IF( ISBLANK(F261), "" , IF( ISBLANK(J261), ($V$41-F261)/365, (J261-F261)/365)) )</f>
        <v>0.912328767123288</v>
      </c>
      <c r="P261" s="117" t="str">
        <f aca="true">IF(ISBLANK(C261),"",IF( ISBLANK(J261), "", (TODAY()-J261)/365))</f>
        <v/>
      </c>
      <c r="Q261" s="118" t="str">
        <f aca="false">IF(ISBLANK(C261),"",IF( ISBLANK(J261), "", ($V$41-J261)/365))</f>
        <v/>
      </c>
      <c r="R261" s="150"/>
      <c r="S261" s="119" t="s">
        <v>845</v>
      </c>
      <c r="T261" s="39" t="n">
        <v>1</v>
      </c>
      <c r="U261" s="40"/>
    </row>
    <row r="262" customFormat="false" ht="15" hidden="false" customHeight="false" outlineLevel="0" collapsed="false">
      <c r="A262" s="89" t="n">
        <v>261</v>
      </c>
      <c r="B262" s="135" t="s">
        <v>454</v>
      </c>
      <c r="C262" s="101" t="n">
        <v>1</v>
      </c>
      <c r="D262" s="122" t="n">
        <v>58</v>
      </c>
      <c r="E262" s="150"/>
      <c r="F262" s="150"/>
      <c r="G262" s="112" t="str">
        <f aca="false">IF(ISBLANK(F262),"a","b")</f>
        <v>a</v>
      </c>
      <c r="H262" s="112" t="str">
        <f aca="false">IF(ISBLANK(C262),"",IF(G262="b",F262,IF(G262="a","")))</f>
        <v/>
      </c>
      <c r="I262" s="113" t="n">
        <f aca="false">IF(ISBLANK(C262),"",IF( ISBLANK(F262), , IF( ISBLANK(J262), 1,) ))</f>
        <v>0</v>
      </c>
      <c r="J262" s="151"/>
      <c r="K262" s="114" t="str">
        <f aca="false">IF(ISBLANK(J262),"a","b")</f>
        <v>a</v>
      </c>
      <c r="L262" s="112" t="str">
        <f aca="false">IF(ISBLANK(C262),"",IF(K262="b",J262,IF(K262="a","")))</f>
        <v/>
      </c>
      <c r="M262" s="113" t="n">
        <f aca="false">IF(ISBLANK(C262),"",IF( ISBLANK(J262), , 1))</f>
        <v>0</v>
      </c>
      <c r="N262" s="115" t="str">
        <f aca="true">IF(ISBLANK(C262),"",IF( ISBLANK(F262), "" , IF( ISBLANK(J262), (TODAY()-F262)/365, (J262-F262)/365)) )</f>
        <v/>
      </c>
      <c r="O262" s="116" t="str">
        <f aca="false">IF(ISBLANK(C262),"",IF( ISBLANK(F262), "" , IF( ISBLANK(J262), ($V$41-F262)/365, (J262-F262)/365)) )</f>
        <v/>
      </c>
      <c r="P262" s="117" t="str">
        <f aca="true">IF(ISBLANK(C262),"",IF( ISBLANK(J262), "", (TODAY()-J262)/365))</f>
        <v/>
      </c>
      <c r="Q262" s="118" t="str">
        <f aca="false">IF(ISBLANK(C262),"",IF( ISBLANK(J262), "", ($V$41-J262)/365))</f>
        <v/>
      </c>
      <c r="R262" s="150"/>
      <c r="S262" s="119" t="s">
        <v>846</v>
      </c>
      <c r="T262" s="39" t="n">
        <v>1</v>
      </c>
      <c r="U262" s="40"/>
    </row>
    <row r="263" customFormat="false" ht="15" hidden="false" customHeight="false" outlineLevel="0" collapsed="false">
      <c r="A263" s="89" t="n">
        <v>262</v>
      </c>
      <c r="B263" s="135" t="s">
        <v>454</v>
      </c>
      <c r="C263" s="101" t="n">
        <v>1</v>
      </c>
      <c r="D263" s="120" t="n">
        <v>59</v>
      </c>
      <c r="E263" s="150" t="s">
        <v>782</v>
      </c>
      <c r="F263" s="148" t="n">
        <v>43660</v>
      </c>
      <c r="G263" s="112" t="str">
        <f aca="false">IF(ISBLANK(F263),"a","b")</f>
        <v>b</v>
      </c>
      <c r="H263" s="112" t="n">
        <f aca="false">IF(ISBLANK(C263),"",IF(G263="b",F263,IF(G263="a","")))</f>
        <v>43660</v>
      </c>
      <c r="I263" s="113" t="n">
        <f aca="false">IF(ISBLANK(C263),"",IF( ISBLANK(F263), , IF( ISBLANK(J263), 1,) ))</f>
        <v>1</v>
      </c>
      <c r="J263" s="151"/>
      <c r="K263" s="114" t="str">
        <f aca="false">IF(ISBLANK(J263),"a","b")</f>
        <v>a</v>
      </c>
      <c r="L263" s="112" t="str">
        <f aca="false">IF(ISBLANK(C263),"",IF(K263="b",J263,IF(K263="a","")))</f>
        <v/>
      </c>
      <c r="M263" s="113" t="n">
        <f aca="false">IF(ISBLANK(C263),"",IF( ISBLANK(J263), , 1))</f>
        <v>0</v>
      </c>
      <c r="N263" s="115" t="n">
        <f aca="true">IF(ISBLANK(C263),"",IF( ISBLANK(F263), "" , IF( ISBLANK(J263), (TODAY()-F263)/365, (J263-F263)/365)) )</f>
        <v>1.7013698630137</v>
      </c>
      <c r="O263" s="116" t="n">
        <f aca="false">IF(ISBLANK(C263),"",IF( ISBLANK(F263), "" , IF( ISBLANK(J263), ($V$41-F263)/365, (J263-F263)/365)) )</f>
        <v>0.717808219178082</v>
      </c>
      <c r="P263" s="117" t="str">
        <f aca="true">IF(ISBLANK(C263),"",IF( ISBLANK(J263), "", (TODAY()-J263)/365))</f>
        <v/>
      </c>
      <c r="Q263" s="118" t="str">
        <f aca="false">IF(ISBLANK(C263),"",IF( ISBLANK(J263), "", ($V$41-J263)/365))</f>
        <v/>
      </c>
      <c r="R263" s="150" t="s">
        <v>847</v>
      </c>
      <c r="S263" s="119" t="s">
        <v>848</v>
      </c>
      <c r="T263" s="39" t="n">
        <v>1</v>
      </c>
      <c r="U263" s="40"/>
    </row>
    <row r="264" customFormat="false" ht="15" hidden="false" customHeight="false" outlineLevel="0" collapsed="false">
      <c r="A264" s="89" t="n">
        <v>263</v>
      </c>
      <c r="B264" s="135" t="s">
        <v>454</v>
      </c>
      <c r="C264" s="101" t="n">
        <v>1</v>
      </c>
      <c r="D264" s="120" t="n">
        <v>60</v>
      </c>
      <c r="E264" s="150" t="s">
        <v>699</v>
      </c>
      <c r="F264" s="148" t="n">
        <v>43511</v>
      </c>
      <c r="G264" s="112" t="str">
        <f aca="false">IF(ISBLANK(F264),"a","b")</f>
        <v>b</v>
      </c>
      <c r="H264" s="112" t="n">
        <f aca="false">IF(ISBLANK(C264),"",IF(G264="b",F264,IF(G264="a","")))</f>
        <v>43511</v>
      </c>
      <c r="I264" s="113" t="n">
        <f aca="false">IF(ISBLANK(C264),"",IF( ISBLANK(F264), , IF( ISBLANK(J264), 1,) ))</f>
        <v>1</v>
      </c>
      <c r="J264" s="151"/>
      <c r="K264" s="114" t="str">
        <f aca="false">IF(ISBLANK(J264),"a","b")</f>
        <v>a</v>
      </c>
      <c r="L264" s="112" t="str">
        <f aca="false">IF(ISBLANK(C264),"",IF(K264="b",J264,IF(K264="a","")))</f>
        <v/>
      </c>
      <c r="M264" s="113" t="n">
        <f aca="false">IF(ISBLANK(C264),"",IF( ISBLANK(J264), , 1))</f>
        <v>0</v>
      </c>
      <c r="N264" s="115" t="n">
        <f aca="true">IF(ISBLANK(C264),"",IF( ISBLANK(F264), "" , IF( ISBLANK(J264), (TODAY()-F264)/365, (J264-F264)/365)) )</f>
        <v>2.10958904109589</v>
      </c>
      <c r="O264" s="116" t="n">
        <f aca="false">IF(ISBLANK(C264),"",IF( ISBLANK(F264), "" , IF( ISBLANK(J264), ($V$41-F264)/365, (J264-F264)/365)) )</f>
        <v>1.12602739726027</v>
      </c>
      <c r="P264" s="117" t="str">
        <f aca="true">IF(ISBLANK(C264),"",IF( ISBLANK(J264), "", (TODAY()-J264)/365))</f>
        <v/>
      </c>
      <c r="Q264" s="118" t="str">
        <f aca="false">IF(ISBLANK(C264),"",IF( ISBLANK(J264), "", ($V$41-J264)/365))</f>
        <v/>
      </c>
      <c r="R264" s="150" t="s">
        <v>849</v>
      </c>
      <c r="S264" s="119" t="s">
        <v>850</v>
      </c>
      <c r="T264" s="39" t="n">
        <v>1</v>
      </c>
      <c r="U264" s="40"/>
    </row>
    <row r="265" customFormat="false" ht="15" hidden="false" customHeight="false" outlineLevel="0" collapsed="false">
      <c r="A265" s="89" t="n">
        <v>264</v>
      </c>
      <c r="B265" s="135" t="s">
        <v>454</v>
      </c>
      <c r="C265" s="101" t="n">
        <v>1</v>
      </c>
      <c r="D265" s="125" t="n">
        <v>61</v>
      </c>
      <c r="E265" s="150" t="s">
        <v>516</v>
      </c>
      <c r="F265" s="148" t="n">
        <v>43886</v>
      </c>
      <c r="G265" s="112" t="str">
        <f aca="false">IF(ISBLANK(F265),"a","b")</f>
        <v>b</v>
      </c>
      <c r="H265" s="112" t="n">
        <f aca="false">IF(ISBLANK(C265),"",IF(G265="b",F265,IF(G265="a","")))</f>
        <v>43886</v>
      </c>
      <c r="I265" s="113" t="n">
        <f aca="false">IF(ISBLANK(C265),"",IF( ISBLANK(F265), , IF( ISBLANK(J265), 1,) ))</f>
        <v>1</v>
      </c>
      <c r="J265" s="151"/>
      <c r="K265" s="114" t="str">
        <f aca="false">IF(ISBLANK(J265),"a","b")</f>
        <v>a</v>
      </c>
      <c r="L265" s="112" t="str">
        <f aca="false">IF(ISBLANK(C265),"",IF(K265="b",J265,IF(K265="a","")))</f>
        <v/>
      </c>
      <c r="M265" s="113" t="n">
        <f aca="false">IF(ISBLANK(C265),"",IF( ISBLANK(J265), , 1))</f>
        <v>0</v>
      </c>
      <c r="N265" s="115" t="n">
        <f aca="true">IF(ISBLANK(C265),"",IF( ISBLANK(F265), "" , IF( ISBLANK(J265), (TODAY()-F265)/365, (J265-F265)/365)) )</f>
        <v>1.08219178082192</v>
      </c>
      <c r="O265" s="116" t="n">
        <f aca="false">IF(ISBLANK(C265),"",IF( ISBLANK(F265), "" , IF( ISBLANK(J265), ($V$41-F265)/365, (J265-F265)/365)) )</f>
        <v>0.0986301369863014</v>
      </c>
      <c r="P265" s="117" t="str">
        <f aca="true">IF(ISBLANK(C265),"",IF( ISBLANK(J265), "", (TODAY()-J265)/365))</f>
        <v/>
      </c>
      <c r="Q265" s="118" t="str">
        <f aca="false">IF(ISBLANK(C265),"",IF( ISBLANK(J265), "", ($V$41-J265)/365))</f>
        <v/>
      </c>
      <c r="R265" s="150"/>
      <c r="S265" s="119" t="s">
        <v>851</v>
      </c>
      <c r="T265" s="39" t="n">
        <v>1</v>
      </c>
      <c r="U265" s="40"/>
    </row>
    <row r="266" customFormat="false" ht="15" hidden="false" customHeight="false" outlineLevel="0" collapsed="false">
      <c r="A266" s="89" t="n">
        <v>265</v>
      </c>
      <c r="B266" s="135" t="s">
        <v>454</v>
      </c>
      <c r="C266" s="101" t="n">
        <v>1</v>
      </c>
      <c r="D266" s="120" t="n">
        <v>62</v>
      </c>
      <c r="E266" s="150" t="s">
        <v>748</v>
      </c>
      <c r="F266" s="148" t="n">
        <v>43655</v>
      </c>
      <c r="G266" s="112" t="str">
        <f aca="false">IF(ISBLANK(F266),"a","b")</f>
        <v>b</v>
      </c>
      <c r="H266" s="112" t="n">
        <f aca="false">IF(ISBLANK(C266),"",IF(G266="b",F266,IF(G266="a","")))</f>
        <v>43655</v>
      </c>
      <c r="I266" s="113" t="n">
        <f aca="false">IF(ISBLANK(C266),"",IF( ISBLANK(F266), , IF( ISBLANK(J266), 1,) ))</f>
        <v>1</v>
      </c>
      <c r="J266" s="151"/>
      <c r="K266" s="114" t="str">
        <f aca="false">IF(ISBLANK(J266),"a","b")</f>
        <v>a</v>
      </c>
      <c r="L266" s="112" t="str">
        <f aca="false">IF(ISBLANK(C266),"",IF(K266="b",J266,IF(K266="a","")))</f>
        <v/>
      </c>
      <c r="M266" s="113" t="n">
        <f aca="false">IF(ISBLANK(C266),"",IF( ISBLANK(J266), , 1))</f>
        <v>0</v>
      </c>
      <c r="N266" s="115" t="n">
        <f aca="true">IF(ISBLANK(C266),"",IF( ISBLANK(F266), "" , IF( ISBLANK(J266), (TODAY()-F266)/365, (J266-F266)/365)) )</f>
        <v>1.71506849315069</v>
      </c>
      <c r="O266" s="116" t="n">
        <f aca="false">IF(ISBLANK(C266),"",IF( ISBLANK(F266), "" , IF( ISBLANK(J266), ($V$41-F266)/365, (J266-F266)/365)) )</f>
        <v>0.731506849315069</v>
      </c>
      <c r="P266" s="117" t="str">
        <f aca="true">IF(ISBLANK(C266),"",IF( ISBLANK(J266), "", (TODAY()-J266)/365))</f>
        <v/>
      </c>
      <c r="Q266" s="118" t="str">
        <f aca="false">IF(ISBLANK(C266),"",IF( ISBLANK(J266), "", ($V$41-J266)/365))</f>
        <v/>
      </c>
      <c r="R266" s="150"/>
      <c r="S266" s="119" t="s">
        <v>852</v>
      </c>
      <c r="T266" s="39" t="n">
        <v>1</v>
      </c>
      <c r="U266" s="40"/>
    </row>
    <row r="267" customFormat="false" ht="15" hidden="false" customHeight="false" outlineLevel="0" collapsed="false">
      <c r="A267" s="89" t="n">
        <v>266</v>
      </c>
      <c r="B267" s="135" t="s">
        <v>454</v>
      </c>
      <c r="C267" s="101" t="n">
        <v>1</v>
      </c>
      <c r="D267" s="120" t="n">
        <v>63</v>
      </c>
      <c r="E267" s="150" t="s">
        <v>817</v>
      </c>
      <c r="F267" s="148" t="n">
        <v>43683</v>
      </c>
      <c r="G267" s="112" t="str">
        <f aca="false">IF(ISBLANK(F267),"a","b")</f>
        <v>b</v>
      </c>
      <c r="H267" s="112" t="n">
        <f aca="false">IF(ISBLANK(C267),"",IF(G267="b",F267,IF(G267="a","")))</f>
        <v>43683</v>
      </c>
      <c r="I267" s="113" t="n">
        <f aca="false">IF(ISBLANK(C267),"",IF( ISBLANK(F267), , IF( ISBLANK(J267), 1,) ))</f>
        <v>1</v>
      </c>
      <c r="J267" s="151"/>
      <c r="K267" s="114" t="str">
        <f aca="false">IF(ISBLANK(J267),"a","b")</f>
        <v>a</v>
      </c>
      <c r="L267" s="112" t="str">
        <f aca="false">IF(ISBLANK(C267),"",IF(K267="b",J267,IF(K267="a","")))</f>
        <v/>
      </c>
      <c r="M267" s="113" t="n">
        <f aca="false">IF(ISBLANK(C267),"",IF( ISBLANK(J267), , 1))</f>
        <v>0</v>
      </c>
      <c r="N267" s="115" t="n">
        <f aca="true">IF(ISBLANK(C267),"",IF( ISBLANK(F267), "" , IF( ISBLANK(J267), (TODAY()-F267)/365, (J267-F267)/365)) )</f>
        <v>1.63835616438356</v>
      </c>
      <c r="O267" s="116" t="n">
        <f aca="false">IF(ISBLANK(C267),"",IF( ISBLANK(F267), "" , IF( ISBLANK(J267), ($V$41-F267)/365, (J267-F267)/365)) )</f>
        <v>0.654794520547945</v>
      </c>
      <c r="P267" s="117" t="str">
        <f aca="true">IF(ISBLANK(C267),"",IF( ISBLANK(J267), "", (TODAY()-J267)/365))</f>
        <v/>
      </c>
      <c r="Q267" s="118" t="str">
        <f aca="false">IF(ISBLANK(C267),"",IF( ISBLANK(J267), "", ($V$41-J267)/365))</f>
        <v/>
      </c>
      <c r="R267" s="150"/>
      <c r="S267" s="119" t="s">
        <v>853</v>
      </c>
      <c r="T267" s="39" t="n">
        <v>1</v>
      </c>
      <c r="U267" s="40"/>
    </row>
    <row r="268" customFormat="false" ht="15" hidden="false" customHeight="false" outlineLevel="0" collapsed="false">
      <c r="A268" s="89" t="n">
        <v>267</v>
      </c>
      <c r="B268" s="135" t="s">
        <v>454</v>
      </c>
      <c r="C268" s="101" t="n">
        <v>1</v>
      </c>
      <c r="D268" s="131" t="n">
        <v>64</v>
      </c>
      <c r="E268" s="150" t="s">
        <v>756</v>
      </c>
      <c r="F268" s="148" t="n">
        <v>43863</v>
      </c>
      <c r="G268" s="112" t="str">
        <f aca="false">IF(ISBLANK(F268),"a","b")</f>
        <v>b</v>
      </c>
      <c r="H268" s="112" t="n">
        <f aca="false">IF(ISBLANK(C268),"",IF(G268="b",F268,IF(G268="a","")))</f>
        <v>43863</v>
      </c>
      <c r="I268" s="113" t="n">
        <f aca="false">IF(ISBLANK(C268),"",IF( ISBLANK(F268), , IF( ISBLANK(J268), 1,) ))</f>
        <v>0</v>
      </c>
      <c r="J268" s="149" t="n">
        <v>43907</v>
      </c>
      <c r="K268" s="114" t="str">
        <f aca="false">IF(ISBLANK(J268),"a","b")</f>
        <v>b</v>
      </c>
      <c r="L268" s="112" t="n">
        <f aca="false">IF(ISBLANK(C268),"",IF(K268="b",J268,IF(K268="a","")))</f>
        <v>43907</v>
      </c>
      <c r="M268" s="113" t="n">
        <f aca="false">IF(ISBLANK(C268),"",IF( ISBLANK(J268), , 1))</f>
        <v>1</v>
      </c>
      <c r="N268" s="115" t="n">
        <f aca="true">IF(ISBLANK(C268),"",IF( ISBLANK(F268), "" , IF( ISBLANK(J268), (TODAY()-F268)/365, (J268-F268)/365)) )</f>
        <v>0.120547945205479</v>
      </c>
      <c r="O268" s="116" t="n">
        <f aca="false">IF(ISBLANK(C268),"",IF( ISBLANK(F268), "" , IF( ISBLANK(J268), ($V$41-F268)/365, (J268-F268)/365)) )</f>
        <v>0.120547945205479</v>
      </c>
      <c r="P268" s="117" t="n">
        <f aca="true">IF(ISBLANK(C268),"",IF( ISBLANK(J268), "", (TODAY()-J268)/365))</f>
        <v>1.02465753424658</v>
      </c>
      <c r="Q268" s="118" t="n">
        <f aca="false">IF(ISBLANK(C268),"",IF( ISBLANK(J268), "", ($V$41-J268)/365))</f>
        <v>0.0410958904109589</v>
      </c>
      <c r="R268" s="150" t="s">
        <v>854</v>
      </c>
      <c r="S268" s="119" t="s">
        <v>855</v>
      </c>
      <c r="T268" s="39" t="n">
        <v>1</v>
      </c>
      <c r="U268" s="40"/>
    </row>
    <row r="269" customFormat="false" ht="15" hidden="false" customHeight="false" outlineLevel="0" collapsed="false">
      <c r="A269" s="89" t="n">
        <v>268</v>
      </c>
      <c r="B269" s="135" t="s">
        <v>454</v>
      </c>
      <c r="C269" s="101" t="n">
        <v>1</v>
      </c>
      <c r="D269" s="120" t="n">
        <v>65</v>
      </c>
      <c r="E269" s="150" t="s">
        <v>856</v>
      </c>
      <c r="F269" s="148" t="n">
        <v>43503</v>
      </c>
      <c r="G269" s="112" t="str">
        <f aca="false">IF(ISBLANK(F269),"a","b")</f>
        <v>b</v>
      </c>
      <c r="H269" s="112" t="n">
        <f aca="false">IF(ISBLANK(C269),"",IF(G269="b",F269,IF(G269="a","")))</f>
        <v>43503</v>
      </c>
      <c r="I269" s="113" t="n">
        <f aca="false">IF(ISBLANK(C269),"",IF( ISBLANK(F269), , IF( ISBLANK(J269), 1,) ))</f>
        <v>1</v>
      </c>
      <c r="J269" s="151"/>
      <c r="K269" s="114" t="str">
        <f aca="false">IF(ISBLANK(J269),"a","b")</f>
        <v>a</v>
      </c>
      <c r="L269" s="112" t="str">
        <f aca="false">IF(ISBLANK(C269),"",IF(K269="b",J269,IF(K269="a","")))</f>
        <v/>
      </c>
      <c r="M269" s="113" t="n">
        <f aca="false">IF(ISBLANK(C269),"",IF( ISBLANK(J269), , 1))</f>
        <v>0</v>
      </c>
      <c r="N269" s="115" t="n">
        <f aca="true">IF(ISBLANK(C269),"",IF( ISBLANK(F269), "" , IF( ISBLANK(J269), (TODAY()-F269)/365, (J269-F269)/365)) )</f>
        <v>2.13150684931507</v>
      </c>
      <c r="O269" s="116" t="n">
        <f aca="false">IF(ISBLANK(C269),"",IF( ISBLANK(F269), "" , IF( ISBLANK(J269), ($V$41-F269)/365, (J269-F269)/365)) )</f>
        <v>1.14794520547945</v>
      </c>
      <c r="P269" s="117" t="str">
        <f aca="true">IF(ISBLANK(C269),"",IF( ISBLANK(J269), "", (TODAY()-J269)/365))</f>
        <v/>
      </c>
      <c r="Q269" s="118" t="str">
        <f aca="false">IF(ISBLANK(C269),"",IF( ISBLANK(J269), "", ($V$41-J269)/365))</f>
        <v/>
      </c>
      <c r="R269" s="150"/>
      <c r="S269" s="119" t="s">
        <v>857</v>
      </c>
      <c r="T269" s="39" t="n">
        <v>1</v>
      </c>
      <c r="U269" s="40"/>
    </row>
    <row r="270" customFormat="false" ht="15" hidden="false" customHeight="false" outlineLevel="0" collapsed="false">
      <c r="A270" s="89" t="n">
        <v>269</v>
      </c>
      <c r="B270" s="135" t="s">
        <v>454</v>
      </c>
      <c r="C270" s="101" t="n">
        <v>1</v>
      </c>
      <c r="D270" s="122" t="n">
        <v>66</v>
      </c>
      <c r="E270" s="150"/>
      <c r="F270" s="150"/>
      <c r="G270" s="112" t="str">
        <f aca="false">IF(ISBLANK(F270),"a","b")</f>
        <v>a</v>
      </c>
      <c r="H270" s="112" t="str">
        <f aca="false">IF(ISBLANK(C270),"",IF(G270="b",F270,IF(G270="a","")))</f>
        <v/>
      </c>
      <c r="I270" s="113" t="n">
        <f aca="false">IF(ISBLANK(C270),"",IF( ISBLANK(F270), , IF( ISBLANK(J270), 1,) ))</f>
        <v>0</v>
      </c>
      <c r="J270" s="151"/>
      <c r="K270" s="114" t="str">
        <f aca="false">IF(ISBLANK(J270),"a","b")</f>
        <v>a</v>
      </c>
      <c r="L270" s="112" t="str">
        <f aca="false">IF(ISBLANK(C270),"",IF(K270="b",J270,IF(K270="a","")))</f>
        <v/>
      </c>
      <c r="M270" s="113" t="n">
        <f aca="false">IF(ISBLANK(C270),"",IF( ISBLANK(J270), , 1))</f>
        <v>0</v>
      </c>
      <c r="N270" s="115" t="str">
        <f aca="true">IF(ISBLANK(C270),"",IF( ISBLANK(F270), "" , IF( ISBLANK(J270), (TODAY()-F270)/365, (J270-F270)/365)) )</f>
        <v/>
      </c>
      <c r="O270" s="116" t="str">
        <f aca="false">IF(ISBLANK(C270),"",IF( ISBLANK(F270), "" , IF( ISBLANK(J270), ($V$41-F270)/365, (J270-F270)/365)) )</f>
        <v/>
      </c>
      <c r="P270" s="117" t="str">
        <f aca="true">IF(ISBLANK(C270),"",IF( ISBLANK(J270), "", (TODAY()-J270)/365))</f>
        <v/>
      </c>
      <c r="Q270" s="118" t="str">
        <f aca="false">IF(ISBLANK(C270),"",IF( ISBLANK(J270), "", ($V$41-J270)/365))</f>
        <v/>
      </c>
      <c r="R270" s="150" t="s">
        <v>858</v>
      </c>
      <c r="S270" s="119" t="s">
        <v>859</v>
      </c>
      <c r="T270" s="39" t="n">
        <v>1</v>
      </c>
      <c r="U270" s="40"/>
    </row>
    <row r="271" customFormat="false" ht="15" hidden="false" customHeight="false" outlineLevel="0" collapsed="false">
      <c r="A271" s="89" t="n">
        <v>270</v>
      </c>
      <c r="B271" s="135" t="s">
        <v>454</v>
      </c>
      <c r="C271" s="101" t="n">
        <v>1</v>
      </c>
      <c r="D271" s="120" t="n">
        <v>67</v>
      </c>
      <c r="E271" s="150" t="s">
        <v>392</v>
      </c>
      <c r="F271" s="148" t="n">
        <v>43654</v>
      </c>
      <c r="G271" s="112" t="str">
        <f aca="false">IF(ISBLANK(F271),"a","b")</f>
        <v>b</v>
      </c>
      <c r="H271" s="112" t="n">
        <f aca="false">IF(ISBLANK(C271),"",IF(G271="b",F271,IF(G271="a","")))</f>
        <v>43654</v>
      </c>
      <c r="I271" s="113" t="n">
        <f aca="false">IF(ISBLANK(C271),"",IF( ISBLANK(F271), , IF( ISBLANK(J271), 1,) ))</f>
        <v>1</v>
      </c>
      <c r="J271" s="151"/>
      <c r="K271" s="114" t="str">
        <f aca="false">IF(ISBLANK(J271),"a","b")</f>
        <v>a</v>
      </c>
      <c r="L271" s="112" t="str">
        <f aca="false">IF(ISBLANK(C271),"",IF(K271="b",J271,IF(K271="a","")))</f>
        <v/>
      </c>
      <c r="M271" s="113" t="n">
        <f aca="false">IF(ISBLANK(C271),"",IF( ISBLANK(J271), , 1))</f>
        <v>0</v>
      </c>
      <c r="N271" s="115" t="n">
        <f aca="true">IF(ISBLANK(C271),"",IF( ISBLANK(F271), "" , IF( ISBLANK(J271), (TODAY()-F271)/365, (J271-F271)/365)) )</f>
        <v>1.71780821917808</v>
      </c>
      <c r="O271" s="116" t="n">
        <f aca="false">IF(ISBLANK(C271),"",IF( ISBLANK(F271), "" , IF( ISBLANK(J271), ($V$41-F271)/365, (J271-F271)/365)) )</f>
        <v>0.734246575342466</v>
      </c>
      <c r="P271" s="117" t="str">
        <f aca="true">IF(ISBLANK(C271),"",IF( ISBLANK(J271), "", (TODAY()-J271)/365))</f>
        <v/>
      </c>
      <c r="Q271" s="118" t="str">
        <f aca="false">IF(ISBLANK(C271),"",IF( ISBLANK(J271), "", ($V$41-J271)/365))</f>
        <v/>
      </c>
      <c r="R271" s="150"/>
      <c r="S271" s="119" t="s">
        <v>860</v>
      </c>
      <c r="T271" s="39" t="n">
        <v>1</v>
      </c>
      <c r="U271" s="40"/>
    </row>
    <row r="272" customFormat="false" ht="15" hidden="false" customHeight="false" outlineLevel="0" collapsed="false">
      <c r="A272" s="89" t="n">
        <v>271</v>
      </c>
      <c r="B272" s="135" t="s">
        <v>454</v>
      </c>
      <c r="C272" s="101" t="n">
        <v>1</v>
      </c>
      <c r="D272" s="122" t="n">
        <v>68</v>
      </c>
      <c r="E272" s="150"/>
      <c r="F272" s="150"/>
      <c r="G272" s="112" t="str">
        <f aca="false">IF(ISBLANK(F272),"a","b")</f>
        <v>a</v>
      </c>
      <c r="H272" s="112" t="str">
        <f aca="false">IF(ISBLANK(C272),"",IF(G272="b",F272,IF(G272="a","")))</f>
        <v/>
      </c>
      <c r="I272" s="113" t="n">
        <f aca="false">IF(ISBLANK(C272),"",IF( ISBLANK(F272), , IF( ISBLANK(J272), 1,) ))</f>
        <v>0</v>
      </c>
      <c r="J272" s="151"/>
      <c r="K272" s="114" t="str">
        <f aca="false">IF(ISBLANK(J272),"a","b")</f>
        <v>a</v>
      </c>
      <c r="L272" s="112" t="str">
        <f aca="false">IF(ISBLANK(C272),"",IF(K272="b",J272,IF(K272="a","")))</f>
        <v/>
      </c>
      <c r="M272" s="113" t="n">
        <f aca="false">IF(ISBLANK(C272),"",IF( ISBLANK(J272), , 1))</f>
        <v>0</v>
      </c>
      <c r="N272" s="115" t="str">
        <f aca="true">IF(ISBLANK(C272),"",IF( ISBLANK(F272), "" , IF( ISBLANK(J272), (TODAY()-F272)/365, (J272-F272)/365)) )</f>
        <v/>
      </c>
      <c r="O272" s="116" t="str">
        <f aca="false">IF(ISBLANK(C272),"",IF( ISBLANK(F272), "" , IF( ISBLANK(J272), ($V$41-F272)/365, (J272-F272)/365)) )</f>
        <v/>
      </c>
      <c r="P272" s="117" t="str">
        <f aca="true">IF(ISBLANK(C272),"",IF( ISBLANK(J272), "", (TODAY()-J272)/365))</f>
        <v/>
      </c>
      <c r="Q272" s="118" t="str">
        <f aca="false">IF(ISBLANK(C272),"",IF( ISBLANK(J272), "", ($V$41-J272)/365))</f>
        <v/>
      </c>
      <c r="R272" s="150" t="s">
        <v>861</v>
      </c>
      <c r="S272" s="119" t="s">
        <v>862</v>
      </c>
      <c r="T272" s="39" t="n">
        <v>1</v>
      </c>
      <c r="U272" s="40"/>
    </row>
    <row r="273" customFormat="false" ht="15" hidden="false" customHeight="false" outlineLevel="0" collapsed="false">
      <c r="A273" s="89" t="n">
        <v>272</v>
      </c>
      <c r="B273" s="135" t="s">
        <v>454</v>
      </c>
      <c r="C273" s="101" t="n">
        <v>1</v>
      </c>
      <c r="D273" s="122" t="n">
        <v>69</v>
      </c>
      <c r="E273" s="150"/>
      <c r="F273" s="150"/>
      <c r="G273" s="112" t="str">
        <f aca="false">IF(ISBLANK(F273),"a","b")</f>
        <v>a</v>
      </c>
      <c r="H273" s="112" t="str">
        <f aca="false">IF(ISBLANK(C273),"",IF(G273="b",F273,IF(G273="a","")))</f>
        <v/>
      </c>
      <c r="I273" s="113" t="n">
        <f aca="false">IF(ISBLANK(C273),"",IF( ISBLANK(F273), , IF( ISBLANK(J273), 1,) ))</f>
        <v>0</v>
      </c>
      <c r="J273" s="151"/>
      <c r="K273" s="114" t="str">
        <f aca="false">IF(ISBLANK(J273),"a","b")</f>
        <v>a</v>
      </c>
      <c r="L273" s="112" t="str">
        <f aca="false">IF(ISBLANK(C273),"",IF(K273="b",J273,IF(K273="a","")))</f>
        <v/>
      </c>
      <c r="M273" s="113" t="n">
        <f aca="false">IF(ISBLANK(C273),"",IF( ISBLANK(J273), , 1))</f>
        <v>0</v>
      </c>
      <c r="N273" s="115" t="str">
        <f aca="true">IF(ISBLANK(C273),"",IF( ISBLANK(F273), "" , IF( ISBLANK(J273), (TODAY()-F273)/365, (J273-F273)/365)) )</f>
        <v/>
      </c>
      <c r="O273" s="116" t="str">
        <f aca="false">IF(ISBLANK(C273),"",IF( ISBLANK(F273), "" , IF( ISBLANK(J273), ($V$41-F273)/365, (J273-F273)/365)) )</f>
        <v/>
      </c>
      <c r="P273" s="117" t="str">
        <f aca="true">IF(ISBLANK(C273),"",IF( ISBLANK(J273), "", (TODAY()-J273)/365))</f>
        <v/>
      </c>
      <c r="Q273" s="118" t="str">
        <f aca="false">IF(ISBLANK(C273),"",IF( ISBLANK(J273), "", ($V$41-J273)/365))</f>
        <v/>
      </c>
      <c r="R273" s="150"/>
      <c r="S273" s="119" t="s">
        <v>863</v>
      </c>
      <c r="T273" s="39" t="n">
        <v>1</v>
      </c>
      <c r="U273" s="40"/>
    </row>
    <row r="274" customFormat="false" ht="15" hidden="false" customHeight="false" outlineLevel="0" collapsed="false">
      <c r="A274" s="89" t="n">
        <v>273</v>
      </c>
      <c r="B274" s="135" t="s">
        <v>454</v>
      </c>
      <c r="C274" s="101" t="n">
        <v>1</v>
      </c>
      <c r="D274" s="120" t="n">
        <v>70</v>
      </c>
      <c r="E274" s="150" t="s">
        <v>487</v>
      </c>
      <c r="F274" s="148" t="n">
        <v>43534</v>
      </c>
      <c r="G274" s="112" t="str">
        <f aca="false">IF(ISBLANK(F274),"a","b")</f>
        <v>b</v>
      </c>
      <c r="H274" s="112" t="n">
        <f aca="false">IF(ISBLANK(C274),"",IF(G274="b",F274,IF(G274="a","")))</f>
        <v>43534</v>
      </c>
      <c r="I274" s="113" t="n">
        <f aca="false">IF(ISBLANK(C274),"",IF( ISBLANK(F274), , IF( ISBLANK(J274), 1,) ))</f>
        <v>1</v>
      </c>
      <c r="J274" s="151"/>
      <c r="K274" s="114" t="str">
        <f aca="false">IF(ISBLANK(J274),"a","b")</f>
        <v>a</v>
      </c>
      <c r="L274" s="112" t="str">
        <f aca="false">IF(ISBLANK(C274),"",IF(K274="b",J274,IF(K274="a","")))</f>
        <v/>
      </c>
      <c r="M274" s="113" t="n">
        <f aca="false">IF(ISBLANK(C274),"",IF( ISBLANK(J274), , 1))</f>
        <v>0</v>
      </c>
      <c r="N274" s="115" t="n">
        <f aca="true">IF(ISBLANK(C274),"",IF( ISBLANK(F274), "" , IF( ISBLANK(J274), (TODAY()-F274)/365, (J274-F274)/365)) )</f>
        <v>2.04657534246575</v>
      </c>
      <c r="O274" s="116" t="n">
        <f aca="false">IF(ISBLANK(C274),"",IF( ISBLANK(F274), "" , IF( ISBLANK(J274), ($V$41-F274)/365, (J274-F274)/365)) )</f>
        <v>1.06301369863014</v>
      </c>
      <c r="P274" s="117" t="str">
        <f aca="true">IF(ISBLANK(C274),"",IF( ISBLANK(J274), "", (TODAY()-J274)/365))</f>
        <v/>
      </c>
      <c r="Q274" s="118" t="str">
        <f aca="false">IF(ISBLANK(C274),"",IF( ISBLANK(J274), "", ($V$41-J274)/365))</f>
        <v/>
      </c>
      <c r="R274" s="150"/>
      <c r="S274" s="119" t="s">
        <v>864</v>
      </c>
      <c r="T274" s="39" t="n">
        <v>1</v>
      </c>
      <c r="U274" s="40"/>
    </row>
    <row r="275" customFormat="false" ht="15" hidden="false" customHeight="false" outlineLevel="0" collapsed="false">
      <c r="A275" s="89" t="n">
        <v>274</v>
      </c>
      <c r="B275" s="135" t="s">
        <v>454</v>
      </c>
      <c r="C275" s="101" t="n">
        <v>1</v>
      </c>
      <c r="D275" s="120" t="n">
        <v>71</v>
      </c>
      <c r="E275" s="150" t="s">
        <v>699</v>
      </c>
      <c r="F275" s="148" t="n">
        <v>43623</v>
      </c>
      <c r="G275" s="112" t="str">
        <f aca="false">IF(ISBLANK(F275),"a","b")</f>
        <v>b</v>
      </c>
      <c r="H275" s="112" t="n">
        <f aca="false">IF(ISBLANK(C275),"",IF(G275="b",F275,IF(G275="a","")))</f>
        <v>43623</v>
      </c>
      <c r="I275" s="113" t="n">
        <f aca="false">IF(ISBLANK(C275),"",IF( ISBLANK(F275), , IF( ISBLANK(J275), 1,) ))</f>
        <v>1</v>
      </c>
      <c r="J275" s="151"/>
      <c r="K275" s="114" t="str">
        <f aca="false">IF(ISBLANK(J275),"a","b")</f>
        <v>a</v>
      </c>
      <c r="L275" s="112" t="str">
        <f aca="false">IF(ISBLANK(C275),"",IF(K275="b",J275,IF(K275="a","")))</f>
        <v/>
      </c>
      <c r="M275" s="113" t="n">
        <f aca="false">IF(ISBLANK(C275),"",IF( ISBLANK(J275), , 1))</f>
        <v>0</v>
      </c>
      <c r="N275" s="115" t="n">
        <f aca="true">IF(ISBLANK(C275),"",IF( ISBLANK(F275), "" , IF( ISBLANK(J275), (TODAY()-F275)/365, (J275-F275)/365)) )</f>
        <v>1.8027397260274</v>
      </c>
      <c r="O275" s="116" t="n">
        <f aca="false">IF(ISBLANK(C275),"",IF( ISBLANK(F275), "" , IF( ISBLANK(J275), ($V$41-F275)/365, (J275-F275)/365)) )</f>
        <v>0.819178082191781</v>
      </c>
      <c r="P275" s="117" t="str">
        <f aca="true">IF(ISBLANK(C275),"",IF( ISBLANK(J275), "", (TODAY()-J275)/365))</f>
        <v/>
      </c>
      <c r="Q275" s="118" t="str">
        <f aca="false">IF(ISBLANK(C275),"",IF( ISBLANK(J275), "", ($V$41-J275)/365))</f>
        <v/>
      </c>
      <c r="R275" s="150"/>
      <c r="S275" s="119" t="s">
        <v>865</v>
      </c>
      <c r="T275" s="39" t="n">
        <v>1</v>
      </c>
      <c r="U275" s="40"/>
    </row>
    <row r="276" customFormat="false" ht="15" hidden="false" customHeight="false" outlineLevel="0" collapsed="false">
      <c r="A276" s="89" t="n">
        <v>275</v>
      </c>
      <c r="B276" s="135" t="s">
        <v>454</v>
      </c>
      <c r="C276" s="101" t="n">
        <v>1</v>
      </c>
      <c r="D276" s="122" t="n">
        <v>72</v>
      </c>
      <c r="E276" s="150"/>
      <c r="F276" s="150"/>
      <c r="G276" s="112" t="str">
        <f aca="false">IF(ISBLANK(F276),"a","b")</f>
        <v>a</v>
      </c>
      <c r="H276" s="112" t="str">
        <f aca="false">IF(ISBLANK(C276),"",IF(G276="b",F276,IF(G276="a","")))</f>
        <v/>
      </c>
      <c r="I276" s="113" t="n">
        <f aca="false">IF(ISBLANK(C276),"",IF( ISBLANK(F276), , IF( ISBLANK(J276), 1,) ))</f>
        <v>0</v>
      </c>
      <c r="J276" s="151"/>
      <c r="K276" s="114" t="str">
        <f aca="false">IF(ISBLANK(J276),"a","b")</f>
        <v>a</v>
      </c>
      <c r="L276" s="112" t="str">
        <f aca="false">IF(ISBLANK(C276),"",IF(K276="b",J276,IF(K276="a","")))</f>
        <v/>
      </c>
      <c r="M276" s="113" t="n">
        <f aca="false">IF(ISBLANK(C276),"",IF( ISBLANK(J276), , 1))</f>
        <v>0</v>
      </c>
      <c r="N276" s="115" t="str">
        <f aca="true">IF(ISBLANK(C276),"",IF( ISBLANK(F276), "" , IF( ISBLANK(J276), (TODAY()-F276)/365, (J276-F276)/365)) )</f>
        <v/>
      </c>
      <c r="O276" s="116" t="str">
        <f aca="false">IF(ISBLANK(C276),"",IF( ISBLANK(F276), "" , IF( ISBLANK(J276), ($V$41-F276)/365, (J276-F276)/365)) )</f>
        <v/>
      </c>
      <c r="P276" s="117" t="str">
        <f aca="true">IF(ISBLANK(C276),"",IF( ISBLANK(J276), "", (TODAY()-J276)/365))</f>
        <v/>
      </c>
      <c r="Q276" s="118" t="str">
        <f aca="false">IF(ISBLANK(C276),"",IF( ISBLANK(J276), "", ($V$41-J276)/365))</f>
        <v/>
      </c>
      <c r="R276" s="150"/>
      <c r="S276" s="119" t="s">
        <v>866</v>
      </c>
      <c r="T276" s="39" t="n">
        <v>1</v>
      </c>
      <c r="U276" s="40"/>
    </row>
    <row r="277" customFormat="false" ht="15" hidden="false" customHeight="false" outlineLevel="0" collapsed="false">
      <c r="A277" s="89" t="n">
        <v>276</v>
      </c>
      <c r="B277" s="135" t="s">
        <v>454</v>
      </c>
      <c r="C277" s="101" t="n">
        <v>1</v>
      </c>
      <c r="D277" s="122" t="n">
        <v>73</v>
      </c>
      <c r="E277" s="150"/>
      <c r="F277" s="150"/>
      <c r="G277" s="112" t="str">
        <f aca="false">IF(ISBLANK(F277),"a","b")</f>
        <v>a</v>
      </c>
      <c r="H277" s="112" t="str">
        <f aca="false">IF(ISBLANK(C277),"",IF(G277="b",F277,IF(G277="a","")))</f>
        <v/>
      </c>
      <c r="I277" s="113" t="n">
        <f aca="false">IF(ISBLANK(C277),"",IF( ISBLANK(F277), , IF( ISBLANK(J277), 1,) ))</f>
        <v>0</v>
      </c>
      <c r="J277" s="151"/>
      <c r="K277" s="114" t="str">
        <f aca="false">IF(ISBLANK(J277),"a","b")</f>
        <v>a</v>
      </c>
      <c r="L277" s="112" t="str">
        <f aca="false">IF(ISBLANK(C277),"",IF(K277="b",J277,IF(K277="a","")))</f>
        <v/>
      </c>
      <c r="M277" s="113" t="n">
        <f aca="false">IF(ISBLANK(C277),"",IF( ISBLANK(J277), , 1))</f>
        <v>0</v>
      </c>
      <c r="N277" s="115" t="str">
        <f aca="true">IF(ISBLANK(C277),"",IF( ISBLANK(F277), "" , IF( ISBLANK(J277), (TODAY()-F277)/365, (J277-F277)/365)) )</f>
        <v/>
      </c>
      <c r="O277" s="116" t="str">
        <f aca="false">IF(ISBLANK(C277),"",IF( ISBLANK(F277), "" , IF( ISBLANK(J277), ($V$41-F277)/365, (J277-F277)/365)) )</f>
        <v/>
      </c>
      <c r="P277" s="117" t="str">
        <f aca="true">IF(ISBLANK(C277),"",IF( ISBLANK(J277), "", (TODAY()-J277)/365))</f>
        <v/>
      </c>
      <c r="Q277" s="118" t="str">
        <f aca="false">IF(ISBLANK(C277),"",IF( ISBLANK(J277), "", ($V$41-J277)/365))</f>
        <v/>
      </c>
      <c r="R277" s="150" t="s">
        <v>867</v>
      </c>
      <c r="S277" s="119" t="s">
        <v>868</v>
      </c>
      <c r="T277" s="48" t="n">
        <v>1</v>
      </c>
      <c r="U277" s="40"/>
    </row>
    <row r="278" customFormat="false" ht="15" hidden="false" customHeight="false" outlineLevel="0" collapsed="false">
      <c r="A278" s="89" t="n">
        <v>277</v>
      </c>
      <c r="B278" s="135" t="s">
        <v>454</v>
      </c>
      <c r="C278" s="101" t="n">
        <v>1</v>
      </c>
      <c r="D278" s="120" t="n">
        <v>74</v>
      </c>
      <c r="E278" s="150" t="s">
        <v>869</v>
      </c>
      <c r="F278" s="148" t="n">
        <v>43589</v>
      </c>
      <c r="G278" s="112" t="str">
        <f aca="false">IF(ISBLANK(F278),"a","b")</f>
        <v>b</v>
      </c>
      <c r="H278" s="112" t="n">
        <f aca="false">IF(ISBLANK(C278),"",IF(G278="b",F278,IF(G278="a","")))</f>
        <v>43589</v>
      </c>
      <c r="I278" s="113" t="n">
        <f aca="false">IF(ISBLANK(C278),"",IF( ISBLANK(F278), , IF( ISBLANK(J278), 1,) ))</f>
        <v>1</v>
      </c>
      <c r="J278" s="151"/>
      <c r="K278" s="114" t="str">
        <f aca="false">IF(ISBLANK(J278),"a","b")</f>
        <v>a</v>
      </c>
      <c r="L278" s="112" t="str">
        <f aca="false">IF(ISBLANK(C278),"",IF(K278="b",J278,IF(K278="a","")))</f>
        <v/>
      </c>
      <c r="M278" s="113" t="n">
        <f aca="false">IF(ISBLANK(C278),"",IF( ISBLANK(J278), , 1))</f>
        <v>0</v>
      </c>
      <c r="N278" s="115" t="n">
        <f aca="true">IF(ISBLANK(C278),"",IF( ISBLANK(F278), "" , IF( ISBLANK(J278), (TODAY()-F278)/365, (J278-F278)/365)) )</f>
        <v>1.8958904109589</v>
      </c>
      <c r="O278" s="116" t="n">
        <f aca="false">IF(ISBLANK(C278),"",IF( ISBLANK(F278), "" , IF( ISBLANK(J278), ($V$41-F278)/365, (J278-F278)/365)) )</f>
        <v>0.912328767123288</v>
      </c>
      <c r="P278" s="117" t="str">
        <f aca="true">IF(ISBLANK(C278),"",IF( ISBLANK(J278), "", (TODAY()-J278)/365))</f>
        <v/>
      </c>
      <c r="Q278" s="118" t="str">
        <f aca="false">IF(ISBLANK(C278),"",IF( ISBLANK(J278), "", ($V$41-J278)/365))</f>
        <v/>
      </c>
      <c r="R278" s="150"/>
      <c r="S278" s="119" t="s">
        <v>870</v>
      </c>
      <c r="T278" s="48" t="n">
        <v>1</v>
      </c>
      <c r="U278" s="40"/>
    </row>
    <row r="279" customFormat="false" ht="15" hidden="false" customHeight="false" outlineLevel="0" collapsed="false">
      <c r="A279" s="89" t="n">
        <v>278</v>
      </c>
      <c r="B279" s="135" t="s">
        <v>454</v>
      </c>
      <c r="C279" s="101" t="n">
        <v>1</v>
      </c>
      <c r="D279" s="122" t="n">
        <v>75</v>
      </c>
      <c r="E279" s="150"/>
      <c r="F279" s="150"/>
      <c r="G279" s="112" t="str">
        <f aca="false">IF(ISBLANK(F279),"a","b")</f>
        <v>a</v>
      </c>
      <c r="H279" s="112" t="str">
        <f aca="false">IF(ISBLANK(C279),"",IF(G279="b",F279,IF(G279="a","")))</f>
        <v/>
      </c>
      <c r="I279" s="113" t="n">
        <f aca="false">IF(ISBLANK(C279),"",IF( ISBLANK(F279), , IF( ISBLANK(J279), 1,) ))</f>
        <v>0</v>
      </c>
      <c r="J279" s="151"/>
      <c r="K279" s="114" t="str">
        <f aca="false">IF(ISBLANK(J279),"a","b")</f>
        <v>a</v>
      </c>
      <c r="L279" s="112" t="str">
        <f aca="false">IF(ISBLANK(C279),"",IF(K279="b",J279,IF(K279="a","")))</f>
        <v/>
      </c>
      <c r="M279" s="113" t="n">
        <f aca="false">IF(ISBLANK(C279),"",IF( ISBLANK(J279), , 1))</f>
        <v>0</v>
      </c>
      <c r="N279" s="115" t="str">
        <f aca="true">IF(ISBLANK(C279),"",IF( ISBLANK(F279), "" , IF( ISBLANK(J279), (TODAY()-F279)/365, (J279-F279)/365)) )</f>
        <v/>
      </c>
      <c r="O279" s="116" t="str">
        <f aca="false">IF(ISBLANK(C279),"",IF( ISBLANK(F279), "" , IF( ISBLANK(J279), ($V$41-F279)/365, (J279-F279)/365)) )</f>
        <v/>
      </c>
      <c r="P279" s="117" t="str">
        <f aca="true">IF(ISBLANK(C279),"",IF( ISBLANK(J279), "", (TODAY()-J279)/365))</f>
        <v/>
      </c>
      <c r="Q279" s="118" t="str">
        <f aca="false">IF(ISBLANK(C279),"",IF( ISBLANK(J279), "", ($V$41-J279)/365))</f>
        <v/>
      </c>
      <c r="R279" s="150"/>
      <c r="S279" s="119" t="s">
        <v>871</v>
      </c>
      <c r="T279" s="50" t="n">
        <v>1</v>
      </c>
      <c r="U279" s="51"/>
    </row>
    <row r="280" customFormat="false" ht="15" hidden="false" customHeight="false" outlineLevel="0" collapsed="false">
      <c r="A280" s="89" t="n">
        <v>279</v>
      </c>
      <c r="B280" s="135" t="s">
        <v>454</v>
      </c>
      <c r="C280" s="101" t="n">
        <v>1</v>
      </c>
      <c r="D280" s="122" t="n">
        <v>76</v>
      </c>
      <c r="E280" s="150"/>
      <c r="F280" s="150"/>
      <c r="G280" s="112" t="str">
        <f aca="false">IF(ISBLANK(F280),"a","b")</f>
        <v>a</v>
      </c>
      <c r="H280" s="112" t="str">
        <f aca="false">IF(ISBLANK(C280),"",IF(G280="b",F280,IF(G280="a","")))</f>
        <v/>
      </c>
      <c r="I280" s="113" t="n">
        <f aca="false">IF(ISBLANK(C280),"",IF( ISBLANK(F280), , IF( ISBLANK(J280), 1,) ))</f>
        <v>0</v>
      </c>
      <c r="J280" s="151"/>
      <c r="K280" s="114" t="str">
        <f aca="false">IF(ISBLANK(J280),"a","b")</f>
        <v>a</v>
      </c>
      <c r="L280" s="112" t="str">
        <f aca="false">IF(ISBLANK(C280),"",IF(K280="b",J280,IF(K280="a","")))</f>
        <v/>
      </c>
      <c r="M280" s="113" t="n">
        <f aca="false">IF(ISBLANK(C280),"",IF( ISBLANK(J280), , 1))</f>
        <v>0</v>
      </c>
      <c r="N280" s="115" t="str">
        <f aca="true">IF(ISBLANK(C280),"",IF( ISBLANK(F280), "" , IF( ISBLANK(J280), (TODAY()-F280)/365, (J280-F280)/365)) )</f>
        <v/>
      </c>
      <c r="O280" s="116" t="str">
        <f aca="false">IF(ISBLANK(C280),"",IF( ISBLANK(F280), "" , IF( ISBLANK(J280), ($V$41-F280)/365, (J280-F280)/365)) )</f>
        <v/>
      </c>
      <c r="P280" s="117" t="str">
        <f aca="true">IF(ISBLANK(C280),"",IF( ISBLANK(J280), "", (TODAY()-J280)/365))</f>
        <v/>
      </c>
      <c r="Q280" s="118" t="str">
        <f aca="false">IF(ISBLANK(C280),"",IF( ISBLANK(J280), "", ($V$41-J280)/365))</f>
        <v/>
      </c>
      <c r="R280" s="150"/>
      <c r="S280" s="119" t="s">
        <v>872</v>
      </c>
      <c r="T280" s="50" t="n">
        <v>1</v>
      </c>
      <c r="U280" s="51"/>
    </row>
    <row r="281" customFormat="false" ht="15" hidden="false" customHeight="false" outlineLevel="0" collapsed="false">
      <c r="A281" s="89" t="n">
        <v>280</v>
      </c>
      <c r="B281" s="135" t="s">
        <v>454</v>
      </c>
      <c r="C281" s="101" t="n">
        <v>1</v>
      </c>
      <c r="D281" s="123" t="n">
        <v>77</v>
      </c>
      <c r="E281" s="147"/>
      <c r="F281" s="148" t="n">
        <v>43497</v>
      </c>
      <c r="G281" s="112" t="str">
        <f aca="false">IF(ISBLANK(F281),"a","b")</f>
        <v>b</v>
      </c>
      <c r="H281" s="112" t="n">
        <f aca="false">IF(ISBLANK(C281),"",IF(G281="b",F281,IF(G281="a","")))</f>
        <v>43497</v>
      </c>
      <c r="I281" s="113" t="n">
        <f aca="false">IF(ISBLANK(C281),"",IF( ISBLANK(F281), , IF( ISBLANK(J281), 1,) ))</f>
        <v>0</v>
      </c>
      <c r="J281" s="149" t="n">
        <v>43722</v>
      </c>
      <c r="K281" s="114" t="str">
        <f aca="false">IF(ISBLANK(J281),"a","b")</f>
        <v>b</v>
      </c>
      <c r="L281" s="112" t="n">
        <f aca="false">IF(ISBLANK(C281),"",IF(K281="b",J281,IF(K281="a","")))</f>
        <v>43722</v>
      </c>
      <c r="M281" s="113" t="n">
        <f aca="false">IF(ISBLANK(C281),"",IF( ISBLANK(J281), , 1))</f>
        <v>1</v>
      </c>
      <c r="N281" s="115" t="n">
        <f aca="true">IF(ISBLANK(C281),"",IF( ISBLANK(F281), "" , IF( ISBLANK(J281), (TODAY()-F281)/365, (J281-F281)/365)) )</f>
        <v>0.616438356164384</v>
      </c>
      <c r="O281" s="116" t="n">
        <f aca="false">IF(ISBLANK(C281),"",IF( ISBLANK(F281), "" , IF( ISBLANK(J281), ($V$41-F281)/365, (J281-F281)/365)) )</f>
        <v>0.616438356164384</v>
      </c>
      <c r="P281" s="117" t="n">
        <f aca="true">IF(ISBLANK(C281),"",IF( ISBLANK(J281), "", (TODAY()-J281)/365))</f>
        <v>1.53150684931507</v>
      </c>
      <c r="Q281" s="118" t="n">
        <f aca="false">IF(ISBLANK(C281),"",IF( ISBLANK(J281), "", ($V$41-J281)/365))</f>
        <v>0.547945205479452</v>
      </c>
      <c r="R281" s="150"/>
      <c r="S281" s="119" t="s">
        <v>873</v>
      </c>
      <c r="T281" s="48" t="n">
        <v>1</v>
      </c>
      <c r="U281" s="40"/>
    </row>
    <row r="282" customFormat="false" ht="15" hidden="false" customHeight="false" outlineLevel="0" collapsed="false">
      <c r="A282" s="89" t="n">
        <v>281</v>
      </c>
      <c r="B282" s="135" t="s">
        <v>454</v>
      </c>
      <c r="C282" s="101" t="n">
        <v>1</v>
      </c>
      <c r="D282" s="122" t="n">
        <v>78</v>
      </c>
      <c r="E282" s="150"/>
      <c r="F282" s="150"/>
      <c r="G282" s="112" t="str">
        <f aca="false">IF(ISBLANK(F282),"a","b")</f>
        <v>a</v>
      </c>
      <c r="H282" s="112" t="str">
        <f aca="false">IF(ISBLANK(C282),"",IF(G282="b",F282,IF(G282="a","")))</f>
        <v/>
      </c>
      <c r="I282" s="113" t="n">
        <f aca="false">IF(ISBLANK(C282),"",IF( ISBLANK(F282), , IF( ISBLANK(J282), 1,) ))</f>
        <v>0</v>
      </c>
      <c r="J282" s="151"/>
      <c r="K282" s="114" t="str">
        <f aca="false">IF(ISBLANK(J282),"a","b")</f>
        <v>a</v>
      </c>
      <c r="L282" s="112" t="str">
        <f aca="false">IF(ISBLANK(C282),"",IF(K282="b",J282,IF(K282="a","")))</f>
        <v/>
      </c>
      <c r="M282" s="113" t="n">
        <f aca="false">IF(ISBLANK(C282),"",IF( ISBLANK(J282), , 1))</f>
        <v>0</v>
      </c>
      <c r="N282" s="115" t="str">
        <f aca="true">IF(ISBLANK(C282),"",IF( ISBLANK(F282), "" , IF( ISBLANK(J282), (TODAY()-F282)/365, (J282-F282)/365)) )</f>
        <v/>
      </c>
      <c r="O282" s="116" t="str">
        <f aca="false">IF(ISBLANK(C282),"",IF( ISBLANK(F282), "" , IF( ISBLANK(J282), ($V$41-F282)/365, (J282-F282)/365)) )</f>
        <v/>
      </c>
      <c r="P282" s="117" t="str">
        <f aca="true">IF(ISBLANK(C282),"",IF( ISBLANK(J282), "", (TODAY()-J282)/365))</f>
        <v/>
      </c>
      <c r="Q282" s="118" t="str">
        <f aca="false">IF(ISBLANK(C282),"",IF( ISBLANK(J282), "", ($V$41-J282)/365))</f>
        <v/>
      </c>
      <c r="R282" s="150"/>
      <c r="S282" s="119" t="s">
        <v>874</v>
      </c>
      <c r="T282" s="48" t="n">
        <v>1</v>
      </c>
      <c r="U282" s="40"/>
    </row>
    <row r="283" customFormat="false" ht="15" hidden="false" customHeight="false" outlineLevel="0" collapsed="false">
      <c r="A283" s="89" t="n">
        <v>282</v>
      </c>
      <c r="B283" s="135" t="s">
        <v>454</v>
      </c>
      <c r="C283" s="101" t="n">
        <v>1</v>
      </c>
      <c r="D283" s="120" t="n">
        <v>79</v>
      </c>
      <c r="E283" s="150" t="s">
        <v>817</v>
      </c>
      <c r="F283" s="148" t="n">
        <v>43639</v>
      </c>
      <c r="G283" s="112" t="str">
        <f aca="false">IF(ISBLANK(F283),"a","b")</f>
        <v>b</v>
      </c>
      <c r="H283" s="112" t="n">
        <f aca="false">IF(ISBLANK(C283),"",IF(G283="b",F283,IF(G283="a","")))</f>
        <v>43639</v>
      </c>
      <c r="I283" s="113" t="n">
        <f aca="false">IF(ISBLANK(C283),"",IF( ISBLANK(F283), , IF( ISBLANK(J283), 1,) ))</f>
        <v>1</v>
      </c>
      <c r="J283" s="151"/>
      <c r="K283" s="114" t="str">
        <f aca="false">IF(ISBLANK(J283),"a","b")</f>
        <v>a</v>
      </c>
      <c r="L283" s="112" t="str">
        <f aca="false">IF(ISBLANK(C283),"",IF(K283="b",J283,IF(K283="a","")))</f>
        <v/>
      </c>
      <c r="M283" s="113" t="n">
        <f aca="false">IF(ISBLANK(C283),"",IF( ISBLANK(J283), , 1))</f>
        <v>0</v>
      </c>
      <c r="N283" s="115" t="n">
        <f aca="true">IF(ISBLANK(C283),"",IF( ISBLANK(F283), "" , IF( ISBLANK(J283), (TODAY()-F283)/365, (J283-F283)/365)) )</f>
        <v>1.75890410958904</v>
      </c>
      <c r="O283" s="116" t="n">
        <f aca="false">IF(ISBLANK(C283),"",IF( ISBLANK(F283), "" , IF( ISBLANK(J283), ($V$41-F283)/365, (J283-F283)/365)) )</f>
        <v>0.775342465753425</v>
      </c>
      <c r="P283" s="117" t="str">
        <f aca="true">IF(ISBLANK(C283),"",IF( ISBLANK(J283), "", (TODAY()-J283)/365))</f>
        <v/>
      </c>
      <c r="Q283" s="118" t="str">
        <f aca="false">IF(ISBLANK(C283),"",IF( ISBLANK(J283), "", ($V$41-J283)/365))</f>
        <v/>
      </c>
      <c r="R283" s="150" t="s">
        <v>875</v>
      </c>
      <c r="S283" s="119" t="s">
        <v>876</v>
      </c>
      <c r="T283" s="48" t="n">
        <v>1</v>
      </c>
      <c r="U283" s="40"/>
    </row>
    <row r="284" customFormat="false" ht="15" hidden="false" customHeight="false" outlineLevel="0" collapsed="false">
      <c r="A284" s="89" t="n">
        <v>283</v>
      </c>
      <c r="B284" s="135" t="s">
        <v>454</v>
      </c>
      <c r="C284" s="101" t="n">
        <v>1</v>
      </c>
      <c r="D284" s="125" t="n">
        <v>80</v>
      </c>
      <c r="E284" s="150" t="s">
        <v>549</v>
      </c>
      <c r="F284" s="148" t="n">
        <v>43827</v>
      </c>
      <c r="G284" s="112" t="str">
        <f aca="false">IF(ISBLANK(F284),"a","b")</f>
        <v>b</v>
      </c>
      <c r="H284" s="112" t="n">
        <f aca="false">IF(ISBLANK(C284),"",IF(G284="b",F284,IF(G284="a","")))</f>
        <v>43827</v>
      </c>
      <c r="I284" s="113" t="n">
        <f aca="false">IF(ISBLANK(C284),"",IF( ISBLANK(F284), , IF( ISBLANK(J284), 1,) ))</f>
        <v>1</v>
      </c>
      <c r="J284" s="151"/>
      <c r="K284" s="114" t="str">
        <f aca="false">IF(ISBLANK(J284),"a","b")</f>
        <v>a</v>
      </c>
      <c r="L284" s="112" t="str">
        <f aca="false">IF(ISBLANK(C284),"",IF(K284="b",J284,IF(K284="a","")))</f>
        <v/>
      </c>
      <c r="M284" s="113" t="n">
        <f aca="false">IF(ISBLANK(C284),"",IF( ISBLANK(J284), , 1))</f>
        <v>0</v>
      </c>
      <c r="N284" s="115" t="n">
        <f aca="true">IF(ISBLANK(C284),"",IF( ISBLANK(F284), "" , IF( ISBLANK(J284), (TODAY()-F284)/365, (J284-F284)/365)) )</f>
        <v>1.24383561643836</v>
      </c>
      <c r="O284" s="116" t="n">
        <f aca="false">IF(ISBLANK(C284),"",IF( ISBLANK(F284), "" , IF( ISBLANK(J284), ($V$41-F284)/365, (J284-F284)/365)) )</f>
        <v>0.26027397260274</v>
      </c>
      <c r="P284" s="117" t="str">
        <f aca="true">IF(ISBLANK(C284),"",IF( ISBLANK(J284), "", (TODAY()-J284)/365))</f>
        <v/>
      </c>
      <c r="Q284" s="118" t="str">
        <f aca="false">IF(ISBLANK(C284),"",IF( ISBLANK(J284), "", ($V$41-J284)/365))</f>
        <v/>
      </c>
      <c r="R284" s="150"/>
      <c r="S284" s="119" t="s">
        <v>877</v>
      </c>
      <c r="T284" s="48" t="n">
        <v>1</v>
      </c>
      <c r="U284" s="40"/>
    </row>
    <row r="285" customFormat="false" ht="15" hidden="false" customHeight="false" outlineLevel="0" collapsed="false">
      <c r="A285" s="89" t="n">
        <v>284</v>
      </c>
      <c r="B285" s="135" t="s">
        <v>454</v>
      </c>
      <c r="C285" s="101" t="n">
        <v>1</v>
      </c>
      <c r="D285" s="131" t="n">
        <v>81</v>
      </c>
      <c r="E285" s="147"/>
      <c r="F285" s="148" t="n">
        <v>43601</v>
      </c>
      <c r="G285" s="112" t="str">
        <f aca="false">IF(ISBLANK(F285),"a","b")</f>
        <v>b</v>
      </c>
      <c r="H285" s="112" t="n">
        <f aca="false">IF(ISBLANK(C285),"",IF(G285="b",F285,IF(G285="a","")))</f>
        <v>43601</v>
      </c>
      <c r="I285" s="113" t="n">
        <f aca="false">IF(ISBLANK(C285),"",IF( ISBLANK(F285), , IF( ISBLANK(J285), 1,) ))</f>
        <v>0</v>
      </c>
      <c r="J285" s="149" t="n">
        <v>43867</v>
      </c>
      <c r="K285" s="114" t="str">
        <f aca="false">IF(ISBLANK(J285),"a","b")</f>
        <v>b</v>
      </c>
      <c r="L285" s="112" t="n">
        <f aca="false">IF(ISBLANK(C285),"",IF(K285="b",J285,IF(K285="a","")))</f>
        <v>43867</v>
      </c>
      <c r="M285" s="113" t="n">
        <f aca="false">IF(ISBLANK(C285),"",IF( ISBLANK(J285), , 1))</f>
        <v>1</v>
      </c>
      <c r="N285" s="115" t="n">
        <f aca="true">IF(ISBLANK(C285),"",IF( ISBLANK(F285), "" , IF( ISBLANK(J285), (TODAY()-F285)/365, (J285-F285)/365)) )</f>
        <v>0.728767123287671</v>
      </c>
      <c r="O285" s="116" t="n">
        <f aca="false">IF(ISBLANK(C285),"",IF( ISBLANK(F285), "" , IF( ISBLANK(J285), ($V$41-F285)/365, (J285-F285)/365)) )</f>
        <v>0.728767123287671</v>
      </c>
      <c r="P285" s="117" t="n">
        <f aca="true">IF(ISBLANK(C285),"",IF( ISBLANK(J285), "", (TODAY()-J285)/365))</f>
        <v>1.13424657534247</v>
      </c>
      <c r="Q285" s="118" t="n">
        <f aca="false">IF(ISBLANK(C285),"",IF( ISBLANK(J285), "", ($V$41-J285)/365))</f>
        <v>0.150684931506849</v>
      </c>
      <c r="R285" s="150"/>
      <c r="S285" s="119" t="s">
        <v>878</v>
      </c>
      <c r="T285" s="48" t="n">
        <v>1</v>
      </c>
      <c r="U285" s="40"/>
    </row>
    <row r="286" customFormat="false" ht="15" hidden="false" customHeight="false" outlineLevel="0" collapsed="false">
      <c r="A286" s="89" t="n">
        <v>285</v>
      </c>
      <c r="B286" s="135" t="s">
        <v>454</v>
      </c>
      <c r="C286" s="101" t="n">
        <v>1</v>
      </c>
      <c r="D286" s="122" t="n">
        <v>82</v>
      </c>
      <c r="E286" s="150"/>
      <c r="F286" s="150"/>
      <c r="G286" s="112" t="str">
        <f aca="false">IF(ISBLANK(F286),"a","b")</f>
        <v>a</v>
      </c>
      <c r="H286" s="112" t="str">
        <f aca="false">IF(ISBLANK(C286),"",IF(G286="b",F286,IF(G286="a","")))</f>
        <v/>
      </c>
      <c r="I286" s="113" t="n">
        <f aca="false">IF(ISBLANK(C286),"",IF( ISBLANK(F286), , IF( ISBLANK(J286), 1,) ))</f>
        <v>0</v>
      </c>
      <c r="J286" s="151"/>
      <c r="K286" s="114" t="str">
        <f aca="false">IF(ISBLANK(J286),"a","b")</f>
        <v>a</v>
      </c>
      <c r="L286" s="112" t="str">
        <f aca="false">IF(ISBLANK(C286),"",IF(K286="b",J286,IF(K286="a","")))</f>
        <v/>
      </c>
      <c r="M286" s="113" t="n">
        <f aca="false">IF(ISBLANK(C286),"",IF( ISBLANK(J286), , 1))</f>
        <v>0</v>
      </c>
      <c r="N286" s="115" t="str">
        <f aca="true">IF(ISBLANK(C286),"",IF( ISBLANK(F286), "" , IF( ISBLANK(J286), (TODAY()-F286)/365, (J286-F286)/365)) )</f>
        <v/>
      </c>
      <c r="O286" s="116" t="str">
        <f aca="false">IF(ISBLANK(C286),"",IF( ISBLANK(F286), "" , IF( ISBLANK(J286), ($V$41-F286)/365, (J286-F286)/365)) )</f>
        <v/>
      </c>
      <c r="P286" s="117" t="str">
        <f aca="true">IF(ISBLANK(C286),"",IF( ISBLANK(J286), "", (TODAY()-J286)/365))</f>
        <v/>
      </c>
      <c r="Q286" s="118" t="str">
        <f aca="false">IF(ISBLANK(C286),"",IF( ISBLANK(J286), "", ($V$41-J286)/365))</f>
        <v/>
      </c>
      <c r="R286" s="150"/>
      <c r="S286" s="119" t="s">
        <v>879</v>
      </c>
      <c r="T286" s="48" t="n">
        <v>1</v>
      </c>
      <c r="U286" s="40"/>
    </row>
    <row r="287" customFormat="false" ht="15" hidden="false" customHeight="false" outlineLevel="0" collapsed="false">
      <c r="A287" s="89" t="n">
        <v>286</v>
      </c>
      <c r="B287" s="135" t="s">
        <v>454</v>
      </c>
      <c r="C287" s="101" t="n">
        <v>1</v>
      </c>
      <c r="D287" s="120" t="n">
        <v>83</v>
      </c>
      <c r="E287" s="150" t="s">
        <v>399</v>
      </c>
      <c r="F287" s="148" t="n">
        <v>43537</v>
      </c>
      <c r="G287" s="112" t="str">
        <f aca="false">IF(ISBLANK(F287),"a","b")</f>
        <v>b</v>
      </c>
      <c r="H287" s="112" t="n">
        <f aca="false">IF(ISBLANK(C287),"",IF(G287="b",F287,IF(G287="a","")))</f>
        <v>43537</v>
      </c>
      <c r="I287" s="113" t="n">
        <f aca="false">IF(ISBLANK(C287),"",IF( ISBLANK(F287), , IF( ISBLANK(J287), 1,) ))</f>
        <v>1</v>
      </c>
      <c r="J287" s="151"/>
      <c r="K287" s="114" t="str">
        <f aca="false">IF(ISBLANK(J287),"a","b")</f>
        <v>a</v>
      </c>
      <c r="L287" s="112" t="str">
        <f aca="false">IF(ISBLANK(C287),"",IF(K287="b",J287,IF(K287="a","")))</f>
        <v/>
      </c>
      <c r="M287" s="113" t="n">
        <f aca="false">IF(ISBLANK(C287),"",IF( ISBLANK(J287), , 1))</f>
        <v>0</v>
      </c>
      <c r="N287" s="115" t="n">
        <f aca="true">IF(ISBLANK(C287),"",IF( ISBLANK(F287), "" , IF( ISBLANK(J287), (TODAY()-F287)/365, (J287-F287)/365)) )</f>
        <v>2.03835616438356</v>
      </c>
      <c r="O287" s="116" t="n">
        <f aca="false">IF(ISBLANK(C287),"",IF( ISBLANK(F287), "" , IF( ISBLANK(J287), ($V$41-F287)/365, (J287-F287)/365)) )</f>
        <v>1.05479452054795</v>
      </c>
      <c r="P287" s="117" t="str">
        <f aca="true">IF(ISBLANK(C287),"",IF( ISBLANK(J287), "", (TODAY()-J287)/365))</f>
        <v/>
      </c>
      <c r="Q287" s="118" t="str">
        <f aca="false">IF(ISBLANK(C287),"",IF( ISBLANK(J287), "", ($V$41-J287)/365))</f>
        <v/>
      </c>
      <c r="R287" s="150" t="s">
        <v>880</v>
      </c>
      <c r="S287" s="119" t="s">
        <v>881</v>
      </c>
      <c r="T287" s="48" t="n">
        <v>1</v>
      </c>
      <c r="U287" s="40"/>
    </row>
    <row r="288" customFormat="false" ht="15" hidden="false" customHeight="false" outlineLevel="0" collapsed="false">
      <c r="A288" s="89" t="n">
        <v>287</v>
      </c>
      <c r="B288" s="135" t="s">
        <v>454</v>
      </c>
      <c r="C288" s="101" t="n">
        <v>1</v>
      </c>
      <c r="D288" s="120" t="n">
        <v>84</v>
      </c>
      <c r="E288" s="150" t="s">
        <v>817</v>
      </c>
      <c r="F288" s="148" t="n">
        <v>43683</v>
      </c>
      <c r="G288" s="112" t="str">
        <f aca="false">IF(ISBLANK(F288),"a","b")</f>
        <v>b</v>
      </c>
      <c r="H288" s="112" t="n">
        <f aca="false">IF(ISBLANK(C288),"",IF(G288="b",F288,IF(G288="a","")))</f>
        <v>43683</v>
      </c>
      <c r="I288" s="113" t="n">
        <f aca="false">IF(ISBLANK(C288),"",IF( ISBLANK(F288), , IF( ISBLANK(J288), 1,) ))</f>
        <v>1</v>
      </c>
      <c r="J288" s="151"/>
      <c r="K288" s="114" t="str">
        <f aca="false">IF(ISBLANK(J288),"a","b")</f>
        <v>a</v>
      </c>
      <c r="L288" s="112" t="str">
        <f aca="false">IF(ISBLANK(C288),"",IF(K288="b",J288,IF(K288="a","")))</f>
        <v/>
      </c>
      <c r="M288" s="113" t="n">
        <f aca="false">IF(ISBLANK(C288),"",IF( ISBLANK(J288), , 1))</f>
        <v>0</v>
      </c>
      <c r="N288" s="115" t="n">
        <f aca="true">IF(ISBLANK(C288),"",IF( ISBLANK(F288), "" , IF( ISBLANK(J288), (TODAY()-F288)/365, (J288-F288)/365)) )</f>
        <v>1.63835616438356</v>
      </c>
      <c r="O288" s="116" t="n">
        <f aca="false">IF(ISBLANK(C288),"",IF( ISBLANK(F288), "" , IF( ISBLANK(J288), ($V$41-F288)/365, (J288-F288)/365)) )</f>
        <v>0.654794520547945</v>
      </c>
      <c r="P288" s="117" t="str">
        <f aca="true">IF(ISBLANK(C288),"",IF( ISBLANK(J288), "", (TODAY()-J288)/365))</f>
        <v/>
      </c>
      <c r="Q288" s="118" t="str">
        <f aca="false">IF(ISBLANK(C288),"",IF( ISBLANK(J288), "", ($V$41-J288)/365))</f>
        <v/>
      </c>
      <c r="R288" s="150"/>
      <c r="S288" s="119" t="s">
        <v>882</v>
      </c>
      <c r="T288" s="48" t="n">
        <v>1</v>
      </c>
      <c r="U288" s="40"/>
    </row>
    <row r="289" customFormat="false" ht="15" hidden="false" customHeight="false" outlineLevel="0" collapsed="false">
      <c r="A289" s="89" t="n">
        <v>288</v>
      </c>
      <c r="B289" s="135" t="s">
        <v>454</v>
      </c>
      <c r="C289" s="101" t="n">
        <v>1</v>
      </c>
      <c r="D289" s="122" t="n">
        <v>85</v>
      </c>
      <c r="E289" s="150"/>
      <c r="F289" s="150"/>
      <c r="G289" s="112" t="str">
        <f aca="false">IF(ISBLANK(F289),"a","b")</f>
        <v>a</v>
      </c>
      <c r="H289" s="112" t="str">
        <f aca="false">IF(ISBLANK(C289),"",IF(G289="b",F289,IF(G289="a","")))</f>
        <v/>
      </c>
      <c r="I289" s="113" t="n">
        <f aca="false">IF(ISBLANK(C289),"",IF( ISBLANK(F289), , IF( ISBLANK(J289), 1,) ))</f>
        <v>0</v>
      </c>
      <c r="J289" s="151"/>
      <c r="K289" s="114" t="str">
        <f aca="false">IF(ISBLANK(J289),"a","b")</f>
        <v>a</v>
      </c>
      <c r="L289" s="112" t="str">
        <f aca="false">IF(ISBLANK(C289),"",IF(K289="b",J289,IF(K289="a","")))</f>
        <v/>
      </c>
      <c r="M289" s="113" t="n">
        <f aca="false">IF(ISBLANK(C289),"",IF( ISBLANK(J289), , 1))</f>
        <v>0</v>
      </c>
      <c r="N289" s="115" t="str">
        <f aca="true">IF(ISBLANK(C289),"",IF( ISBLANK(F289), "" , IF( ISBLANK(J289), (TODAY()-F289)/365, (J289-F289)/365)) )</f>
        <v/>
      </c>
      <c r="O289" s="116" t="str">
        <f aca="false">IF(ISBLANK(C289),"",IF( ISBLANK(F289), "" , IF( ISBLANK(J289), ($V$41-F289)/365, (J289-F289)/365)) )</f>
        <v/>
      </c>
      <c r="P289" s="117" t="str">
        <f aca="true">IF(ISBLANK(C289),"",IF( ISBLANK(J289), "", (TODAY()-J289)/365))</f>
        <v/>
      </c>
      <c r="Q289" s="118" t="str">
        <f aca="false">IF(ISBLANK(C289),"",IF( ISBLANK(J289), "", ($V$41-J289)/365))</f>
        <v/>
      </c>
      <c r="R289" s="150" t="s">
        <v>883</v>
      </c>
      <c r="S289" s="119" t="s">
        <v>884</v>
      </c>
      <c r="T289" s="48" t="n">
        <v>1</v>
      </c>
      <c r="U289" s="40"/>
    </row>
    <row r="290" customFormat="false" ht="15" hidden="false" customHeight="false" outlineLevel="0" collapsed="false">
      <c r="A290" s="89" t="n">
        <v>289</v>
      </c>
      <c r="B290" s="135" t="s">
        <v>454</v>
      </c>
      <c r="C290" s="101" t="n">
        <v>1</v>
      </c>
      <c r="D290" s="131" t="n">
        <v>86</v>
      </c>
      <c r="E290" s="150" t="s">
        <v>455</v>
      </c>
      <c r="F290" s="148" t="n">
        <v>43589</v>
      </c>
      <c r="G290" s="112" t="str">
        <f aca="false">IF(ISBLANK(F290),"a","b")</f>
        <v>b</v>
      </c>
      <c r="H290" s="112" t="n">
        <f aca="false">IF(ISBLANK(C290),"",IF(G290="b",F290,IF(G290="a","")))</f>
        <v>43589</v>
      </c>
      <c r="I290" s="113" t="n">
        <f aca="false">IF(ISBLANK(C290),"",IF( ISBLANK(F290), , IF( ISBLANK(J290), 1,) ))</f>
        <v>0</v>
      </c>
      <c r="J290" s="149" t="n">
        <v>43862</v>
      </c>
      <c r="K290" s="114" t="str">
        <f aca="false">IF(ISBLANK(J290),"a","b")</f>
        <v>b</v>
      </c>
      <c r="L290" s="112" t="n">
        <f aca="false">IF(ISBLANK(C290),"",IF(K290="b",J290,IF(K290="a","")))</f>
        <v>43862</v>
      </c>
      <c r="M290" s="113" t="n">
        <f aca="false">IF(ISBLANK(C290),"",IF( ISBLANK(J290), , 1))</f>
        <v>1</v>
      </c>
      <c r="N290" s="115" t="n">
        <f aca="true">IF(ISBLANK(C290),"",IF( ISBLANK(F290), "" , IF( ISBLANK(J290), (TODAY()-F290)/365, (J290-F290)/365)) )</f>
        <v>0.747945205479452</v>
      </c>
      <c r="O290" s="116" t="n">
        <f aca="false">IF(ISBLANK(C290),"",IF( ISBLANK(F290), "" , IF( ISBLANK(J290), ($V$41-F290)/365, (J290-F290)/365)) )</f>
        <v>0.747945205479452</v>
      </c>
      <c r="P290" s="117" t="n">
        <f aca="true">IF(ISBLANK(C290),"",IF( ISBLANK(J290), "", (TODAY()-J290)/365))</f>
        <v>1.14794520547945</v>
      </c>
      <c r="Q290" s="118" t="n">
        <f aca="false">IF(ISBLANK(C290),"",IF( ISBLANK(J290), "", ($V$41-J290)/365))</f>
        <v>0.164383561643836</v>
      </c>
      <c r="R290" s="150"/>
      <c r="S290" s="119" t="s">
        <v>885</v>
      </c>
      <c r="T290" s="48" t="n">
        <v>1</v>
      </c>
      <c r="U290" s="40"/>
    </row>
    <row r="291" customFormat="false" ht="15" hidden="false" customHeight="false" outlineLevel="0" collapsed="false">
      <c r="A291" s="89" t="n">
        <v>290</v>
      </c>
      <c r="B291" s="135" t="s">
        <v>454</v>
      </c>
      <c r="C291" s="101" t="n">
        <v>1</v>
      </c>
      <c r="D291" s="122" t="n">
        <v>87</v>
      </c>
      <c r="E291" s="150"/>
      <c r="F291" s="150"/>
      <c r="G291" s="112" t="str">
        <f aca="false">IF(ISBLANK(F291),"a","b")</f>
        <v>a</v>
      </c>
      <c r="H291" s="112" t="str">
        <f aca="false">IF(ISBLANK(C291),"",IF(G291="b",F291,IF(G291="a","")))</f>
        <v/>
      </c>
      <c r="I291" s="113" t="n">
        <f aca="false">IF(ISBLANK(C291),"",IF( ISBLANK(F291), , IF( ISBLANK(J291), 1,) ))</f>
        <v>0</v>
      </c>
      <c r="J291" s="151"/>
      <c r="K291" s="114" t="str">
        <f aca="false">IF(ISBLANK(J291),"a","b")</f>
        <v>a</v>
      </c>
      <c r="L291" s="112" t="str">
        <f aca="false">IF(ISBLANK(C291),"",IF(K291="b",J291,IF(K291="a","")))</f>
        <v/>
      </c>
      <c r="M291" s="113" t="n">
        <f aca="false">IF(ISBLANK(C291),"",IF( ISBLANK(J291), , 1))</f>
        <v>0</v>
      </c>
      <c r="N291" s="115" t="str">
        <f aca="true">IF(ISBLANK(C291),"",IF( ISBLANK(F291), "" , IF( ISBLANK(J291), (TODAY()-F291)/365, (J291-F291)/365)) )</f>
        <v/>
      </c>
      <c r="O291" s="116" t="str">
        <f aca="false">IF(ISBLANK(C291),"",IF( ISBLANK(F291), "" , IF( ISBLANK(J291), ($V$41-F291)/365, (J291-F291)/365)) )</f>
        <v/>
      </c>
      <c r="P291" s="117" t="str">
        <f aca="true">IF(ISBLANK(C291),"",IF( ISBLANK(J291), "", (TODAY()-J291)/365))</f>
        <v/>
      </c>
      <c r="Q291" s="118" t="str">
        <f aca="false">IF(ISBLANK(C291),"",IF( ISBLANK(J291), "", ($V$41-J291)/365))</f>
        <v/>
      </c>
      <c r="R291" s="150"/>
      <c r="S291" s="119" t="s">
        <v>886</v>
      </c>
      <c r="T291" s="50" t="n">
        <v>1</v>
      </c>
      <c r="U291" s="51"/>
    </row>
    <row r="292" customFormat="false" ht="15" hidden="false" customHeight="false" outlineLevel="0" collapsed="false">
      <c r="A292" s="89" t="n">
        <v>291</v>
      </c>
      <c r="B292" s="135" t="s">
        <v>454</v>
      </c>
      <c r="C292" s="101" t="n">
        <v>1</v>
      </c>
      <c r="D292" s="123" t="n">
        <v>88</v>
      </c>
      <c r="E292" s="147"/>
      <c r="F292" s="148" t="n">
        <v>43639</v>
      </c>
      <c r="G292" s="112" t="str">
        <f aca="false">IF(ISBLANK(F292),"a","b")</f>
        <v>b</v>
      </c>
      <c r="H292" s="112" t="n">
        <f aca="false">IF(ISBLANK(C292),"",IF(G292="b",F292,IF(G292="a","")))</f>
        <v>43639</v>
      </c>
      <c r="I292" s="113" t="n">
        <f aca="false">IF(ISBLANK(C292),"",IF( ISBLANK(F292), , IF( ISBLANK(J292), 1,) ))</f>
        <v>0</v>
      </c>
      <c r="J292" s="149" t="n">
        <v>43751</v>
      </c>
      <c r="K292" s="114" t="str">
        <f aca="false">IF(ISBLANK(J292),"a","b")</f>
        <v>b</v>
      </c>
      <c r="L292" s="112" t="n">
        <f aca="false">IF(ISBLANK(C292),"",IF(K292="b",J292,IF(K292="a","")))</f>
        <v>43751</v>
      </c>
      <c r="M292" s="113" t="n">
        <f aca="false">IF(ISBLANK(C292),"",IF( ISBLANK(J292), , 1))</f>
        <v>1</v>
      </c>
      <c r="N292" s="115" t="n">
        <f aca="true">IF(ISBLANK(C292),"",IF( ISBLANK(F292), "" , IF( ISBLANK(J292), (TODAY()-F292)/365, (J292-F292)/365)) )</f>
        <v>0.306849315068493</v>
      </c>
      <c r="O292" s="116" t="n">
        <f aca="false">IF(ISBLANK(C292),"",IF( ISBLANK(F292), "" , IF( ISBLANK(J292), ($V$41-F292)/365, (J292-F292)/365)) )</f>
        <v>0.306849315068493</v>
      </c>
      <c r="P292" s="117" t="n">
        <f aca="true">IF(ISBLANK(C292),"",IF( ISBLANK(J292), "", (TODAY()-J292)/365))</f>
        <v>1.45205479452055</v>
      </c>
      <c r="Q292" s="118" t="n">
        <f aca="false">IF(ISBLANK(C292),"",IF( ISBLANK(J292), "", ($V$41-J292)/365))</f>
        <v>0.468493150684932</v>
      </c>
      <c r="R292" s="150"/>
      <c r="S292" s="119" t="s">
        <v>887</v>
      </c>
      <c r="T292" s="50" t="n">
        <v>1</v>
      </c>
      <c r="U292" s="51"/>
    </row>
    <row r="293" customFormat="false" ht="15" hidden="false" customHeight="false" outlineLevel="0" collapsed="false">
      <c r="A293" s="89" t="n">
        <v>292</v>
      </c>
      <c r="B293" s="135" t="s">
        <v>454</v>
      </c>
      <c r="C293" s="101" t="n">
        <v>1</v>
      </c>
      <c r="D293" s="125" t="n">
        <v>89</v>
      </c>
      <c r="E293" s="150" t="s">
        <v>888</v>
      </c>
      <c r="F293" s="148" t="n">
        <v>43873</v>
      </c>
      <c r="G293" s="112" t="str">
        <f aca="false">IF(ISBLANK(F293),"a","b")</f>
        <v>b</v>
      </c>
      <c r="H293" s="112" t="n">
        <f aca="false">IF(ISBLANK(C293),"",IF(G293="b",F293,IF(G293="a","")))</f>
        <v>43873</v>
      </c>
      <c r="I293" s="113" t="n">
        <f aca="false">IF(ISBLANK(C293),"",IF( ISBLANK(F293), , IF( ISBLANK(J293), 1,) ))</f>
        <v>1</v>
      </c>
      <c r="J293" s="151"/>
      <c r="K293" s="114" t="str">
        <f aca="false">IF(ISBLANK(J293),"a","b")</f>
        <v>a</v>
      </c>
      <c r="L293" s="112" t="str">
        <f aca="false">IF(ISBLANK(C293),"",IF(K293="b",J293,IF(K293="a","")))</f>
        <v/>
      </c>
      <c r="M293" s="113" t="n">
        <f aca="false">IF(ISBLANK(C293),"",IF( ISBLANK(J293), , 1))</f>
        <v>0</v>
      </c>
      <c r="N293" s="115" t="n">
        <f aca="true">IF(ISBLANK(C293),"",IF( ISBLANK(F293), "" , IF( ISBLANK(J293), (TODAY()-F293)/365, (J293-F293)/365)) )</f>
        <v>1.11780821917808</v>
      </c>
      <c r="O293" s="116" t="n">
        <f aca="false">IF(ISBLANK(C293),"",IF( ISBLANK(F293), "" , IF( ISBLANK(J293), ($V$41-F293)/365, (J293-F293)/365)) )</f>
        <v>0.134246575342466</v>
      </c>
      <c r="P293" s="117" t="str">
        <f aca="true">IF(ISBLANK(C293),"",IF( ISBLANK(J293), "", (TODAY()-J293)/365))</f>
        <v/>
      </c>
      <c r="Q293" s="118" t="str">
        <f aca="false">IF(ISBLANK(C293),"",IF( ISBLANK(J293), "", ($V$41-J293)/365))</f>
        <v/>
      </c>
      <c r="R293" s="150" t="s">
        <v>889</v>
      </c>
      <c r="S293" s="119" t="s">
        <v>890</v>
      </c>
      <c r="T293" s="50" t="n">
        <v>1</v>
      </c>
      <c r="U293" s="51"/>
    </row>
    <row r="294" customFormat="false" ht="15" hidden="false" customHeight="false" outlineLevel="0" collapsed="false">
      <c r="A294" s="89" t="n">
        <v>293</v>
      </c>
      <c r="B294" s="135" t="s">
        <v>454</v>
      </c>
      <c r="C294" s="101" t="n">
        <v>1</v>
      </c>
      <c r="D294" s="122" t="n">
        <v>90</v>
      </c>
      <c r="E294" s="150"/>
      <c r="F294" s="150"/>
      <c r="G294" s="112" t="str">
        <f aca="false">IF(ISBLANK(F294),"a","b")</f>
        <v>a</v>
      </c>
      <c r="H294" s="112" t="str">
        <f aca="false">IF(ISBLANK(C294),"",IF(G294="b",F294,IF(G294="a","")))</f>
        <v/>
      </c>
      <c r="I294" s="113" t="n">
        <f aca="false">IF(ISBLANK(C294),"",IF( ISBLANK(F294), , IF( ISBLANK(J294), 1,) ))</f>
        <v>0</v>
      </c>
      <c r="J294" s="151"/>
      <c r="K294" s="114" t="str">
        <f aca="false">IF(ISBLANK(J294),"a","b")</f>
        <v>a</v>
      </c>
      <c r="L294" s="112" t="str">
        <f aca="false">IF(ISBLANK(C294),"",IF(K294="b",J294,IF(K294="a","")))</f>
        <v/>
      </c>
      <c r="M294" s="113" t="n">
        <f aca="false">IF(ISBLANK(C294),"",IF( ISBLANK(J294), , 1))</f>
        <v>0</v>
      </c>
      <c r="N294" s="115" t="str">
        <f aca="true">IF(ISBLANK(C294),"",IF( ISBLANK(F294), "" , IF( ISBLANK(J294), (TODAY()-F294)/365, (J294-F294)/365)) )</f>
        <v/>
      </c>
      <c r="O294" s="116" t="str">
        <f aca="false">IF(ISBLANK(C294),"",IF( ISBLANK(F294), "" , IF( ISBLANK(J294), ($V$41-F294)/365, (J294-F294)/365)) )</f>
        <v/>
      </c>
      <c r="P294" s="117" t="str">
        <f aca="true">IF(ISBLANK(C294),"",IF( ISBLANK(J294), "", (TODAY()-J294)/365))</f>
        <v/>
      </c>
      <c r="Q294" s="118" t="str">
        <f aca="false">IF(ISBLANK(C294),"",IF( ISBLANK(J294), "", ($V$41-J294)/365))</f>
        <v/>
      </c>
      <c r="R294" s="150"/>
      <c r="S294" s="119" t="s">
        <v>891</v>
      </c>
      <c r="T294" s="50" t="n">
        <v>1</v>
      </c>
      <c r="U294" s="51"/>
    </row>
    <row r="295" customFormat="false" ht="15" hidden="false" customHeight="false" outlineLevel="0" collapsed="false">
      <c r="A295" s="89" t="n">
        <v>294</v>
      </c>
      <c r="B295" s="135" t="s">
        <v>454</v>
      </c>
      <c r="C295" s="101" t="n">
        <v>1</v>
      </c>
      <c r="D295" s="120" t="n">
        <v>91</v>
      </c>
      <c r="E295" s="150" t="s">
        <v>455</v>
      </c>
      <c r="F295" s="148" t="n">
        <v>43497</v>
      </c>
      <c r="G295" s="112" t="str">
        <f aca="false">IF(ISBLANK(F295),"a","b")</f>
        <v>b</v>
      </c>
      <c r="H295" s="112" t="n">
        <f aca="false">IF(ISBLANK(C295),"",IF(G295="b",F295,IF(G295="a","")))</f>
        <v>43497</v>
      </c>
      <c r="I295" s="113" t="n">
        <f aca="false">IF(ISBLANK(C295),"",IF( ISBLANK(F295), , IF( ISBLANK(J295), 1,) ))</f>
        <v>1</v>
      </c>
      <c r="J295" s="151"/>
      <c r="K295" s="114" t="str">
        <f aca="false">IF(ISBLANK(J295),"a","b")</f>
        <v>a</v>
      </c>
      <c r="L295" s="112" t="str">
        <f aca="false">IF(ISBLANK(C295),"",IF(K295="b",J295,IF(K295="a","")))</f>
        <v/>
      </c>
      <c r="M295" s="113" t="n">
        <f aca="false">IF(ISBLANK(C295),"",IF( ISBLANK(J295), , 1))</f>
        <v>0</v>
      </c>
      <c r="N295" s="115" t="n">
        <f aca="true">IF(ISBLANK(C295),"",IF( ISBLANK(F295), "" , IF( ISBLANK(J295), (TODAY()-F295)/365, (J295-F295)/365)) )</f>
        <v>2.14794520547945</v>
      </c>
      <c r="O295" s="116" t="n">
        <f aca="false">IF(ISBLANK(C295),"",IF( ISBLANK(F295), "" , IF( ISBLANK(J295), ($V$41-F295)/365, (J295-F295)/365)) )</f>
        <v>1.16438356164384</v>
      </c>
      <c r="P295" s="117" t="str">
        <f aca="true">IF(ISBLANK(C295),"",IF( ISBLANK(J295), "", (TODAY()-J295)/365))</f>
        <v/>
      </c>
      <c r="Q295" s="118" t="str">
        <f aca="false">IF(ISBLANK(C295),"",IF( ISBLANK(J295), "", ($V$41-J295)/365))</f>
        <v/>
      </c>
      <c r="R295" s="150" t="s">
        <v>892</v>
      </c>
      <c r="S295" s="119" t="s">
        <v>893</v>
      </c>
      <c r="T295" s="48" t="n">
        <v>1</v>
      </c>
      <c r="U295" s="40"/>
    </row>
    <row r="296" customFormat="false" ht="15" hidden="false" customHeight="false" outlineLevel="0" collapsed="false">
      <c r="A296" s="89" t="n">
        <v>295</v>
      </c>
      <c r="B296" s="135" t="s">
        <v>454</v>
      </c>
      <c r="C296" s="101" t="n">
        <v>1</v>
      </c>
      <c r="D296" s="125" t="n">
        <v>92</v>
      </c>
      <c r="E296" s="150" t="s">
        <v>733</v>
      </c>
      <c r="F296" s="148" t="n">
        <v>43886</v>
      </c>
      <c r="G296" s="112" t="str">
        <f aca="false">IF(ISBLANK(F296),"a","b")</f>
        <v>b</v>
      </c>
      <c r="H296" s="112" t="n">
        <f aca="false">IF(ISBLANK(C296),"",IF(G296="b",F296,IF(G296="a","")))</f>
        <v>43886</v>
      </c>
      <c r="I296" s="113" t="n">
        <f aca="false">IF(ISBLANK(C296),"",IF( ISBLANK(F296), , IF( ISBLANK(J296), 1,) ))</f>
        <v>1</v>
      </c>
      <c r="J296" s="151"/>
      <c r="K296" s="114" t="str">
        <f aca="false">IF(ISBLANK(J296),"a","b")</f>
        <v>a</v>
      </c>
      <c r="L296" s="112" t="str">
        <f aca="false">IF(ISBLANK(C296),"",IF(K296="b",J296,IF(K296="a","")))</f>
        <v/>
      </c>
      <c r="M296" s="113" t="n">
        <f aca="false">IF(ISBLANK(C296),"",IF( ISBLANK(J296), , 1))</f>
        <v>0</v>
      </c>
      <c r="N296" s="115" t="n">
        <f aca="true">IF(ISBLANK(C296),"",IF( ISBLANK(F296), "" , IF( ISBLANK(J296), (TODAY()-F296)/365, (J296-F296)/365)) )</f>
        <v>1.08219178082192</v>
      </c>
      <c r="O296" s="116" t="n">
        <f aca="false">IF(ISBLANK(C296),"",IF( ISBLANK(F296), "" , IF( ISBLANK(J296), ($V$41-F296)/365, (J296-F296)/365)) )</f>
        <v>0.0986301369863014</v>
      </c>
      <c r="P296" s="117" t="str">
        <f aca="true">IF(ISBLANK(C296),"",IF( ISBLANK(J296), "", (TODAY()-J296)/365))</f>
        <v/>
      </c>
      <c r="Q296" s="118" t="str">
        <f aca="false">IF(ISBLANK(C296),"",IF( ISBLANK(J296), "", ($V$41-J296)/365))</f>
        <v/>
      </c>
      <c r="R296" s="150"/>
      <c r="S296" s="119" t="s">
        <v>894</v>
      </c>
      <c r="T296" s="48" t="n">
        <v>1</v>
      </c>
      <c r="U296" s="40"/>
    </row>
    <row r="297" customFormat="false" ht="15" hidden="false" customHeight="false" outlineLevel="0" collapsed="false">
      <c r="A297" s="89" t="n">
        <v>296</v>
      </c>
      <c r="B297" s="135" t="s">
        <v>454</v>
      </c>
      <c r="C297" s="101" t="n">
        <v>1</v>
      </c>
      <c r="D297" s="123" t="n">
        <v>93</v>
      </c>
      <c r="E297" s="147"/>
      <c r="F297" s="148" t="n">
        <v>43698</v>
      </c>
      <c r="G297" s="112" t="str">
        <f aca="false">IF(ISBLANK(F297),"a","b")</f>
        <v>b</v>
      </c>
      <c r="H297" s="112" t="n">
        <f aca="false">IF(ISBLANK(C297),"",IF(G297="b",F297,IF(G297="a","")))</f>
        <v>43698</v>
      </c>
      <c r="I297" s="113" t="n">
        <f aca="false">IF(ISBLANK(C297),"",IF( ISBLANK(F297), , IF( ISBLANK(J297), 1,) ))</f>
        <v>0</v>
      </c>
      <c r="J297" s="149" t="n">
        <v>43733</v>
      </c>
      <c r="K297" s="114" t="str">
        <f aca="false">IF(ISBLANK(J297),"a","b")</f>
        <v>b</v>
      </c>
      <c r="L297" s="112" t="n">
        <f aca="false">IF(ISBLANK(C297),"",IF(K297="b",J297,IF(K297="a","")))</f>
        <v>43733</v>
      </c>
      <c r="M297" s="113" t="n">
        <f aca="false">IF(ISBLANK(C297),"",IF( ISBLANK(J297), , 1))</f>
        <v>1</v>
      </c>
      <c r="N297" s="115" t="n">
        <f aca="true">IF(ISBLANK(C297),"",IF( ISBLANK(F297), "" , IF( ISBLANK(J297), (TODAY()-F297)/365, (J297-F297)/365)) )</f>
        <v>0.0958904109589041</v>
      </c>
      <c r="O297" s="116" t="n">
        <f aca="false">IF(ISBLANK(C297),"",IF( ISBLANK(F297), "" , IF( ISBLANK(J297), ($V$41-F297)/365, (J297-F297)/365)) )</f>
        <v>0.0958904109589041</v>
      </c>
      <c r="P297" s="117" t="n">
        <f aca="true">IF(ISBLANK(C297),"",IF( ISBLANK(J297), "", (TODAY()-J297)/365))</f>
        <v>1.5013698630137</v>
      </c>
      <c r="Q297" s="118" t="n">
        <f aca="false">IF(ISBLANK(C297),"",IF( ISBLANK(J297), "", ($V$41-J297)/365))</f>
        <v>0.517808219178082</v>
      </c>
      <c r="R297" s="150"/>
      <c r="S297" s="119" t="s">
        <v>895</v>
      </c>
      <c r="T297" s="48" t="n">
        <v>1</v>
      </c>
      <c r="U297" s="40"/>
    </row>
    <row r="298" customFormat="false" ht="15" hidden="false" customHeight="false" outlineLevel="0" collapsed="false">
      <c r="A298" s="89" t="n">
        <v>297</v>
      </c>
      <c r="B298" s="135" t="s">
        <v>454</v>
      </c>
      <c r="C298" s="101" t="n">
        <v>1</v>
      </c>
      <c r="D298" s="120" t="n">
        <v>94</v>
      </c>
      <c r="E298" s="150" t="s">
        <v>594</v>
      </c>
      <c r="F298" s="148" t="n">
        <v>43650</v>
      </c>
      <c r="G298" s="112" t="str">
        <f aca="false">IF(ISBLANK(F298),"a","b")</f>
        <v>b</v>
      </c>
      <c r="H298" s="112" t="n">
        <f aca="false">IF(ISBLANK(C298),"",IF(G298="b",F298,IF(G298="a","")))</f>
        <v>43650</v>
      </c>
      <c r="I298" s="113" t="n">
        <f aca="false">IF(ISBLANK(C298),"",IF( ISBLANK(F298), , IF( ISBLANK(J298), 1,) ))</f>
        <v>1</v>
      </c>
      <c r="J298" s="151"/>
      <c r="K298" s="114" t="str">
        <f aca="false">IF(ISBLANK(J298),"a","b")</f>
        <v>a</v>
      </c>
      <c r="L298" s="112" t="str">
        <f aca="false">IF(ISBLANK(C298),"",IF(K298="b",J298,IF(K298="a","")))</f>
        <v/>
      </c>
      <c r="M298" s="113" t="n">
        <f aca="false">IF(ISBLANK(C298),"",IF( ISBLANK(J298), , 1))</f>
        <v>0</v>
      </c>
      <c r="N298" s="115" t="n">
        <f aca="true">IF(ISBLANK(C298),"",IF( ISBLANK(F298), "" , IF( ISBLANK(J298), (TODAY()-F298)/365, (J298-F298)/365)) )</f>
        <v>1.72876712328767</v>
      </c>
      <c r="O298" s="116" t="n">
        <f aca="false">IF(ISBLANK(C298),"",IF( ISBLANK(F298), "" , IF( ISBLANK(J298), ($V$41-F298)/365, (J298-F298)/365)) )</f>
        <v>0.745205479452055</v>
      </c>
      <c r="P298" s="117" t="str">
        <f aca="true">IF(ISBLANK(C298),"",IF( ISBLANK(J298), "", (TODAY()-J298)/365))</f>
        <v/>
      </c>
      <c r="Q298" s="118" t="str">
        <f aca="false">IF(ISBLANK(C298),"",IF( ISBLANK(J298), "", ($V$41-J298)/365))</f>
        <v/>
      </c>
      <c r="R298" s="150" t="s">
        <v>896</v>
      </c>
      <c r="S298" s="119" t="s">
        <v>897</v>
      </c>
      <c r="T298" s="39" t="n">
        <v>1</v>
      </c>
      <c r="U298" s="40"/>
    </row>
    <row r="299" customFormat="false" ht="15" hidden="false" customHeight="false" outlineLevel="0" collapsed="false">
      <c r="A299" s="89" t="n">
        <v>298</v>
      </c>
      <c r="B299" s="135" t="s">
        <v>454</v>
      </c>
      <c r="C299" s="101" t="n">
        <v>1</v>
      </c>
      <c r="D299" s="122" t="n">
        <v>95</v>
      </c>
      <c r="E299" s="150"/>
      <c r="F299" s="150"/>
      <c r="G299" s="112" t="str">
        <f aca="false">IF(ISBLANK(F299),"a","b")</f>
        <v>a</v>
      </c>
      <c r="H299" s="112" t="str">
        <f aca="false">IF(ISBLANK(C299),"",IF(G299="b",F299,IF(G299="a","")))</f>
        <v/>
      </c>
      <c r="I299" s="113" t="n">
        <f aca="false">IF(ISBLANK(C299),"",IF( ISBLANK(F299), , IF( ISBLANK(J299), 1,) ))</f>
        <v>0</v>
      </c>
      <c r="J299" s="151"/>
      <c r="K299" s="114" t="str">
        <f aca="false">IF(ISBLANK(J299),"a","b")</f>
        <v>a</v>
      </c>
      <c r="L299" s="112" t="str">
        <f aca="false">IF(ISBLANK(C299),"",IF(K299="b",J299,IF(K299="a","")))</f>
        <v/>
      </c>
      <c r="M299" s="113" t="n">
        <f aca="false">IF(ISBLANK(C299),"",IF( ISBLANK(J299), , 1))</f>
        <v>0</v>
      </c>
      <c r="N299" s="115" t="str">
        <f aca="true">IF(ISBLANK(C299),"",IF( ISBLANK(F299), "" , IF( ISBLANK(J299), (TODAY()-F299)/365, (J299-F299)/365)) )</f>
        <v/>
      </c>
      <c r="O299" s="116" t="str">
        <f aca="false">IF(ISBLANK(C299),"",IF( ISBLANK(F299), "" , IF( ISBLANK(J299), ($V$41-F299)/365, (J299-F299)/365)) )</f>
        <v/>
      </c>
      <c r="P299" s="117" t="str">
        <f aca="true">IF(ISBLANK(C299),"",IF( ISBLANK(J299), "", (TODAY()-J299)/365))</f>
        <v/>
      </c>
      <c r="Q299" s="118" t="str">
        <f aca="false">IF(ISBLANK(C299),"",IF( ISBLANK(J299), "", ($V$41-J299)/365))</f>
        <v/>
      </c>
      <c r="R299" s="150"/>
      <c r="S299" s="119" t="s">
        <v>898</v>
      </c>
      <c r="T299" s="39" t="n">
        <v>1</v>
      </c>
      <c r="U299" s="40"/>
    </row>
    <row r="300" customFormat="false" ht="15" hidden="false" customHeight="false" outlineLevel="0" collapsed="false">
      <c r="A300" s="89" t="n">
        <v>299</v>
      </c>
      <c r="B300" s="135" t="s">
        <v>454</v>
      </c>
      <c r="C300" s="101" t="n">
        <v>1</v>
      </c>
      <c r="D300" s="122" t="n">
        <v>96</v>
      </c>
      <c r="E300" s="150"/>
      <c r="F300" s="150"/>
      <c r="G300" s="112" t="str">
        <f aca="false">IF(ISBLANK(F300),"a","b")</f>
        <v>a</v>
      </c>
      <c r="H300" s="112" t="str">
        <f aca="false">IF(ISBLANK(C300),"",IF(G300="b",F300,IF(G300="a","")))</f>
        <v/>
      </c>
      <c r="I300" s="113" t="n">
        <f aca="false">IF(ISBLANK(C300),"",IF( ISBLANK(F300), , IF( ISBLANK(J300), 1,) ))</f>
        <v>0</v>
      </c>
      <c r="J300" s="151"/>
      <c r="K300" s="114" t="str">
        <f aca="false">IF(ISBLANK(J300),"a","b")</f>
        <v>a</v>
      </c>
      <c r="L300" s="112" t="str">
        <f aca="false">IF(ISBLANK(C300),"",IF(K300="b",J300,IF(K300="a","")))</f>
        <v/>
      </c>
      <c r="M300" s="113" t="n">
        <f aca="false">IF(ISBLANK(C300),"",IF( ISBLANK(J300), , 1))</f>
        <v>0</v>
      </c>
      <c r="N300" s="115" t="str">
        <f aca="true">IF(ISBLANK(C300),"",IF( ISBLANK(F300), "" , IF( ISBLANK(J300), (TODAY()-F300)/365, (J300-F300)/365)) )</f>
        <v/>
      </c>
      <c r="O300" s="116" t="str">
        <f aca="false">IF(ISBLANK(C300),"",IF( ISBLANK(F300), "" , IF( ISBLANK(J300), ($V$41-F300)/365, (J300-F300)/365)) )</f>
        <v/>
      </c>
      <c r="P300" s="117" t="str">
        <f aca="true">IF(ISBLANK(C300),"",IF( ISBLANK(J300), "", (TODAY()-J300)/365))</f>
        <v/>
      </c>
      <c r="Q300" s="118" t="str">
        <f aca="false">IF(ISBLANK(C300),"",IF( ISBLANK(J300), "", ($V$41-J300)/365))</f>
        <v/>
      </c>
      <c r="R300" s="150"/>
      <c r="S300" s="119" t="s">
        <v>899</v>
      </c>
      <c r="T300" s="39" t="n">
        <v>1</v>
      </c>
      <c r="U300" s="40"/>
    </row>
    <row r="301" customFormat="false" ht="15" hidden="false" customHeight="false" outlineLevel="0" collapsed="false">
      <c r="A301" s="89" t="n">
        <v>300</v>
      </c>
      <c r="B301" s="135" t="s">
        <v>454</v>
      </c>
      <c r="C301" s="101" t="n">
        <v>1</v>
      </c>
      <c r="D301" s="123" t="n">
        <v>97</v>
      </c>
      <c r="E301" s="147"/>
      <c r="F301" s="148" t="n">
        <v>43613</v>
      </c>
      <c r="G301" s="112" t="str">
        <f aca="false">IF(ISBLANK(F301),"a","b")</f>
        <v>b</v>
      </c>
      <c r="H301" s="112" t="n">
        <f aca="false">IF(ISBLANK(C301),"",IF(G301="b",F301,IF(G301="a","")))</f>
        <v>43613</v>
      </c>
      <c r="I301" s="113" t="n">
        <f aca="false">IF(ISBLANK(C301),"",IF( ISBLANK(F301), , IF( ISBLANK(J301), 1,) ))</f>
        <v>0</v>
      </c>
      <c r="J301" s="149" t="n">
        <v>43718</v>
      </c>
      <c r="K301" s="114" t="str">
        <f aca="false">IF(ISBLANK(J301),"a","b")</f>
        <v>b</v>
      </c>
      <c r="L301" s="112" t="n">
        <f aca="false">IF(ISBLANK(C301),"",IF(K301="b",J301,IF(K301="a","")))</f>
        <v>43718</v>
      </c>
      <c r="M301" s="113" t="n">
        <f aca="false">IF(ISBLANK(C301),"",IF( ISBLANK(J301), , 1))</f>
        <v>1</v>
      </c>
      <c r="N301" s="115" t="n">
        <f aca="true">IF(ISBLANK(C301),"",IF( ISBLANK(F301), "" , IF( ISBLANK(J301), (TODAY()-F301)/365, (J301-F301)/365)) )</f>
        <v>0.287671232876712</v>
      </c>
      <c r="O301" s="116" t="n">
        <f aca="false">IF(ISBLANK(C301),"",IF( ISBLANK(F301), "" , IF( ISBLANK(J301), ($V$41-F301)/365, (J301-F301)/365)) )</f>
        <v>0.287671232876712</v>
      </c>
      <c r="P301" s="117" t="n">
        <f aca="true">IF(ISBLANK(C301),"",IF( ISBLANK(J301), "", (TODAY()-J301)/365))</f>
        <v>1.54246575342466</v>
      </c>
      <c r="Q301" s="118" t="n">
        <f aca="false">IF(ISBLANK(C301),"",IF( ISBLANK(J301), "", ($V$41-J301)/365))</f>
        <v>0.558904109589041</v>
      </c>
      <c r="R301" s="150" t="s">
        <v>900</v>
      </c>
      <c r="S301" s="119" t="s">
        <v>901</v>
      </c>
      <c r="T301" s="39" t="n">
        <v>1</v>
      </c>
      <c r="U301" s="40"/>
    </row>
    <row r="302" customFormat="false" ht="15" hidden="false" customHeight="false" outlineLevel="0" collapsed="false">
      <c r="A302" s="89" t="n">
        <v>301</v>
      </c>
      <c r="B302" s="135" t="s">
        <v>454</v>
      </c>
      <c r="C302" s="101" t="n">
        <v>1</v>
      </c>
      <c r="D302" s="122" t="n">
        <v>98</v>
      </c>
      <c r="E302" s="150"/>
      <c r="F302" s="150"/>
      <c r="G302" s="112" t="str">
        <f aca="false">IF(ISBLANK(F302),"a","b")</f>
        <v>a</v>
      </c>
      <c r="H302" s="112" t="str">
        <f aca="false">IF(ISBLANK(C302),"",IF(G302="b",F302,IF(G302="a","")))</f>
        <v/>
      </c>
      <c r="I302" s="113" t="n">
        <f aca="false">IF(ISBLANK(C302),"",IF( ISBLANK(F302), , IF( ISBLANK(J302), 1,) ))</f>
        <v>0</v>
      </c>
      <c r="J302" s="151"/>
      <c r="K302" s="114" t="str">
        <f aca="false">IF(ISBLANK(J302),"a","b")</f>
        <v>a</v>
      </c>
      <c r="L302" s="112" t="str">
        <f aca="false">IF(ISBLANK(C302),"",IF(K302="b",J302,IF(K302="a","")))</f>
        <v/>
      </c>
      <c r="M302" s="113" t="n">
        <f aca="false">IF(ISBLANK(C302),"",IF( ISBLANK(J302), , 1))</f>
        <v>0</v>
      </c>
      <c r="N302" s="115" t="str">
        <f aca="true">IF(ISBLANK(C302),"",IF( ISBLANK(F302), "" , IF( ISBLANK(J302), (TODAY()-F302)/365, (J302-F302)/365)) )</f>
        <v/>
      </c>
      <c r="O302" s="116" t="str">
        <f aca="false">IF(ISBLANK(C302),"",IF( ISBLANK(F302), "" , IF( ISBLANK(J302), ($V$41-F302)/365, (J302-F302)/365)) )</f>
        <v/>
      </c>
      <c r="P302" s="117" t="str">
        <f aca="true">IF(ISBLANK(C302),"",IF( ISBLANK(J302), "", (TODAY()-J302)/365))</f>
        <v/>
      </c>
      <c r="Q302" s="118" t="str">
        <f aca="false">IF(ISBLANK(C302),"",IF( ISBLANK(J302), "", ($V$41-J302)/365))</f>
        <v/>
      </c>
      <c r="R302" s="150" t="s">
        <v>902</v>
      </c>
      <c r="S302" s="119" t="s">
        <v>903</v>
      </c>
      <c r="T302" s="39" t="n">
        <v>1</v>
      </c>
      <c r="U302" s="40"/>
    </row>
    <row r="303" customFormat="false" ht="15" hidden="false" customHeight="false" outlineLevel="0" collapsed="false">
      <c r="A303" s="89" t="n">
        <v>302</v>
      </c>
      <c r="B303" s="135" t="s">
        <v>454</v>
      </c>
      <c r="C303" s="101" t="n">
        <v>1</v>
      </c>
      <c r="D303" s="122" t="n">
        <v>99</v>
      </c>
      <c r="E303" s="150" t="s">
        <v>487</v>
      </c>
      <c r="F303" s="148" t="n">
        <v>43746</v>
      </c>
      <c r="G303" s="112" t="str">
        <f aca="false">IF(ISBLANK(F303),"a","b")</f>
        <v>b</v>
      </c>
      <c r="H303" s="112" t="n">
        <f aca="false">IF(ISBLANK(C303),"",IF(G303="b",F303,IF(G303="a","")))</f>
        <v>43746</v>
      </c>
      <c r="I303" s="113" t="n">
        <f aca="false">IF(ISBLANK(C303),"",IF( ISBLANK(F303), , IF( ISBLANK(J303), 1,) ))</f>
        <v>1</v>
      </c>
      <c r="J303" s="151"/>
      <c r="K303" s="114" t="str">
        <f aca="false">IF(ISBLANK(J303),"a","b")</f>
        <v>a</v>
      </c>
      <c r="L303" s="112" t="str">
        <f aca="false">IF(ISBLANK(C303),"",IF(K303="b",J303,IF(K303="a","")))</f>
        <v/>
      </c>
      <c r="M303" s="113" t="n">
        <f aca="false">IF(ISBLANK(C303),"",IF( ISBLANK(J303), , 1))</f>
        <v>0</v>
      </c>
      <c r="N303" s="115" t="n">
        <f aca="true">IF(ISBLANK(C303),"",IF( ISBLANK(F303), "" , IF( ISBLANK(J303), (TODAY()-F303)/365, (J303-F303)/365)) )</f>
        <v>1.46575342465753</v>
      </c>
      <c r="O303" s="116" t="n">
        <f aca="false">IF(ISBLANK(C303),"",IF( ISBLANK(F303), "" , IF( ISBLANK(J303), ($V$41-F303)/365, (J303-F303)/365)) )</f>
        <v>0.482191780821918</v>
      </c>
      <c r="P303" s="117" t="str">
        <f aca="true">IF(ISBLANK(C303),"",IF( ISBLANK(J303), "", (TODAY()-J303)/365))</f>
        <v/>
      </c>
      <c r="Q303" s="118" t="str">
        <f aca="false">IF(ISBLANK(C303),"",IF( ISBLANK(J303), "", ($V$41-J303)/365))</f>
        <v/>
      </c>
      <c r="R303" s="150"/>
      <c r="S303" s="119" t="s">
        <v>904</v>
      </c>
      <c r="T303" s="39" t="n">
        <v>1</v>
      </c>
      <c r="U303" s="40"/>
    </row>
    <row r="304" customFormat="false" ht="15" hidden="false" customHeight="false" outlineLevel="0" collapsed="false">
      <c r="A304" s="89" t="n">
        <v>303</v>
      </c>
      <c r="B304" s="135" t="s">
        <v>454</v>
      </c>
      <c r="C304" s="101" t="n">
        <v>1</v>
      </c>
      <c r="D304" s="152" t="n">
        <v>100</v>
      </c>
      <c r="E304" s="147"/>
      <c r="F304" s="148" t="n">
        <v>43698</v>
      </c>
      <c r="G304" s="112" t="str">
        <f aca="false">IF(ISBLANK(F304),"a","b")</f>
        <v>b</v>
      </c>
      <c r="H304" s="112" t="n">
        <f aca="false">IF(ISBLANK(C304),"",IF(G304="b",F304,IF(G304="a","")))</f>
        <v>43698</v>
      </c>
      <c r="I304" s="113" t="n">
        <f aca="false">IF(ISBLANK(C304),"",IF( ISBLANK(F304), , IF( ISBLANK(J304), 1,) ))</f>
        <v>0</v>
      </c>
      <c r="J304" s="149" t="n">
        <v>43799</v>
      </c>
      <c r="K304" s="114" t="str">
        <f aca="false">IF(ISBLANK(J304),"a","b")</f>
        <v>b</v>
      </c>
      <c r="L304" s="112" t="n">
        <f aca="false">IF(ISBLANK(C304),"",IF(K304="b",J304,IF(K304="a","")))</f>
        <v>43799</v>
      </c>
      <c r="M304" s="113" t="n">
        <f aca="false">IF(ISBLANK(C304),"",IF( ISBLANK(J304), , 1))</f>
        <v>1</v>
      </c>
      <c r="N304" s="115" t="n">
        <f aca="true">IF(ISBLANK(C304),"",IF( ISBLANK(F304), "" , IF( ISBLANK(J304), (TODAY()-F304)/365, (J304-F304)/365)) )</f>
        <v>0.276712328767123</v>
      </c>
      <c r="O304" s="116" t="n">
        <f aca="false">IF(ISBLANK(C304),"",IF( ISBLANK(F304), "" , IF( ISBLANK(J304), ($V$41-F304)/365, (J304-F304)/365)) )</f>
        <v>0.276712328767123</v>
      </c>
      <c r="P304" s="117" t="n">
        <f aca="true">IF(ISBLANK(C304),"",IF( ISBLANK(J304), "", (TODAY()-J304)/365))</f>
        <v>1.32054794520548</v>
      </c>
      <c r="Q304" s="118" t="n">
        <f aca="false">IF(ISBLANK(C304),"",IF( ISBLANK(J304), "", ($V$41-J304)/365))</f>
        <v>0.336986301369863</v>
      </c>
      <c r="R304" s="150"/>
      <c r="S304" s="119" t="s">
        <v>905</v>
      </c>
      <c r="T304" s="39" t="n">
        <v>1</v>
      </c>
      <c r="U304" s="40"/>
    </row>
    <row r="305" customFormat="false" ht="15" hidden="false" customHeight="false" outlineLevel="0" collapsed="false">
      <c r="A305" s="89" t="n">
        <v>304</v>
      </c>
      <c r="B305" s="135" t="s">
        <v>458</v>
      </c>
      <c r="C305" s="101" t="n">
        <v>1</v>
      </c>
      <c r="D305" s="135"/>
      <c r="E305" s="135"/>
      <c r="F305" s="135"/>
      <c r="G305" s="112" t="str">
        <f aca="false">IF(ISBLANK(F305),"a","b")</f>
        <v>a</v>
      </c>
      <c r="H305" s="112" t="str">
        <f aca="false">IF(ISBLANK(C305),"",IF(G305="b",F305,IF(G305="a","")))</f>
        <v/>
      </c>
      <c r="I305" s="113" t="n">
        <f aca="false">IF(ISBLANK(C305),"",IF( ISBLANK(F305), , IF( ISBLANK(J305), 1,) ))</f>
        <v>0</v>
      </c>
      <c r="J305" s="135"/>
      <c r="K305" s="114" t="str">
        <f aca="false">IF(ISBLANK(J305),"a","b")</f>
        <v>a</v>
      </c>
      <c r="L305" s="112" t="str">
        <f aca="false">IF(ISBLANK(C305),"",IF(K305="b",J305,IF(K305="a","")))</f>
        <v/>
      </c>
      <c r="M305" s="113" t="n">
        <f aca="false">IF(ISBLANK(C305),"",IF( ISBLANK(J305), , 1))</f>
        <v>0</v>
      </c>
      <c r="N305" s="115" t="str">
        <f aca="true">IF(ISBLANK(C305),"",IF( ISBLANK(F305), "" , IF( ISBLANK(J305), (TODAY()-F305)/365, (J305-F305)/365)) )</f>
        <v/>
      </c>
      <c r="O305" s="116" t="str">
        <f aca="false">IF(ISBLANK(C305),"",IF( ISBLANK(F305), "" , IF( ISBLANK(J305), ($V$41-F305)/365, (J305-F305)/365)) )</f>
        <v/>
      </c>
      <c r="P305" s="117" t="str">
        <f aca="true">IF(ISBLANK(C305),"",IF( ISBLANK(J305), "", (TODAY()-J305)/365))</f>
        <v/>
      </c>
      <c r="Q305" s="118" t="str">
        <f aca="false">IF(ISBLANK(C305),"",IF( ISBLANK(J305), "", ($V$41-J305)/365))</f>
        <v/>
      </c>
      <c r="R305" s="135"/>
      <c r="S305" s="122"/>
      <c r="T305" s="39"/>
      <c r="U305" s="40"/>
    </row>
    <row r="306" customFormat="false" ht="15" hidden="false" customHeight="false" outlineLevel="0" collapsed="false">
      <c r="A306" s="89" t="n">
        <v>305</v>
      </c>
      <c r="B306" s="135" t="s">
        <v>458</v>
      </c>
      <c r="C306" s="101" t="n">
        <v>1</v>
      </c>
      <c r="D306" s="126" t="n">
        <v>1</v>
      </c>
      <c r="E306" s="153"/>
      <c r="F306" s="154" t="n">
        <v>43497</v>
      </c>
      <c r="G306" s="112" t="str">
        <f aca="false">IF(ISBLANK(F306),"a","b")</f>
        <v>b</v>
      </c>
      <c r="H306" s="112" t="n">
        <f aca="false">IF(ISBLANK(C306),"",IF(G306="b",F306,IF(G306="a","")))</f>
        <v>43497</v>
      </c>
      <c r="I306" s="113" t="n">
        <f aca="false">IF(ISBLANK(C306),"",IF( ISBLANK(F306), , IF( ISBLANK(J306), 1,) ))</f>
        <v>0</v>
      </c>
      <c r="J306" s="155" t="n">
        <v>43617</v>
      </c>
      <c r="K306" s="114" t="str">
        <f aca="false">IF(ISBLANK(J306),"a","b")</f>
        <v>b</v>
      </c>
      <c r="L306" s="112" t="n">
        <f aca="false">IF(ISBLANK(C306),"",IF(K306="b",J306,IF(K306="a","")))</f>
        <v>43617</v>
      </c>
      <c r="M306" s="113" t="n">
        <f aca="false">IF(ISBLANK(C306),"",IF( ISBLANK(J306), , 1))</f>
        <v>1</v>
      </c>
      <c r="N306" s="115" t="n">
        <f aca="true">IF(ISBLANK(C306),"",IF( ISBLANK(F306), "" , IF( ISBLANK(J306), (TODAY()-F306)/365, (J306-F306)/365)) )</f>
        <v>0.328767123287671</v>
      </c>
      <c r="O306" s="116" t="n">
        <f aca="false">IF(ISBLANK(C306),"",IF( ISBLANK(F306), "" , IF( ISBLANK(J306), ($V$41-F306)/365, (J306-F306)/365)) )</f>
        <v>0.328767123287671</v>
      </c>
      <c r="P306" s="117" t="n">
        <f aca="true">IF(ISBLANK(C306),"",IF( ISBLANK(J306), "", (TODAY()-J306)/365))</f>
        <v>1.81917808219178</v>
      </c>
      <c r="Q306" s="118" t="n">
        <f aca="false">IF(ISBLANK(C306),"",IF( ISBLANK(J306), "", ($V$41-J306)/365))</f>
        <v>0.835616438356164</v>
      </c>
      <c r="R306" s="156"/>
      <c r="S306" s="119" t="s">
        <v>906</v>
      </c>
      <c r="T306" s="39" t="n">
        <v>1</v>
      </c>
      <c r="U306" s="40"/>
    </row>
    <row r="307" customFormat="false" ht="15" hidden="false" customHeight="false" outlineLevel="0" collapsed="false">
      <c r="A307" s="89" t="n">
        <v>306</v>
      </c>
      <c r="B307" s="135" t="s">
        <v>458</v>
      </c>
      <c r="C307" s="101" t="n">
        <v>1</v>
      </c>
      <c r="D307" s="120" t="n">
        <v>2</v>
      </c>
      <c r="E307" s="156" t="s">
        <v>746</v>
      </c>
      <c r="F307" s="154" t="n">
        <v>43698</v>
      </c>
      <c r="G307" s="112" t="str">
        <f aca="false">IF(ISBLANK(F307),"a","b")</f>
        <v>b</v>
      </c>
      <c r="H307" s="112" t="n">
        <f aca="false">IF(ISBLANK(C307),"",IF(G307="b",F307,IF(G307="a","")))</f>
        <v>43698</v>
      </c>
      <c r="I307" s="113" t="n">
        <f aca="false">IF(ISBLANK(C307),"",IF( ISBLANK(F307), , IF( ISBLANK(J307), 1,) ))</f>
        <v>1</v>
      </c>
      <c r="J307" s="157"/>
      <c r="K307" s="114" t="str">
        <f aca="false">IF(ISBLANK(J307),"a","b")</f>
        <v>a</v>
      </c>
      <c r="L307" s="112" t="str">
        <f aca="false">IF(ISBLANK(C307),"",IF(K307="b",J307,IF(K307="a","")))</f>
        <v/>
      </c>
      <c r="M307" s="113" t="n">
        <f aca="false">IF(ISBLANK(C307),"",IF( ISBLANK(J307), , 1))</f>
        <v>0</v>
      </c>
      <c r="N307" s="115" t="n">
        <f aca="true">IF(ISBLANK(C307),"",IF( ISBLANK(F307), "" , IF( ISBLANK(J307), (TODAY()-F307)/365, (J307-F307)/365)) )</f>
        <v>1.5972602739726</v>
      </c>
      <c r="O307" s="116" t="n">
        <f aca="false">IF(ISBLANK(C307),"",IF( ISBLANK(F307), "" , IF( ISBLANK(J307), ($V$41-F307)/365, (J307-F307)/365)) )</f>
        <v>0.613698630136986</v>
      </c>
      <c r="P307" s="117" t="str">
        <f aca="true">IF(ISBLANK(C307),"",IF( ISBLANK(J307), "", (TODAY()-J307)/365))</f>
        <v/>
      </c>
      <c r="Q307" s="118" t="str">
        <f aca="false">IF(ISBLANK(C307),"",IF( ISBLANK(J307), "", ($V$41-J307)/365))</f>
        <v/>
      </c>
      <c r="R307" s="156"/>
      <c r="S307" s="119" t="s">
        <v>907</v>
      </c>
      <c r="T307" s="39" t="n">
        <v>1</v>
      </c>
      <c r="U307" s="40"/>
    </row>
    <row r="308" customFormat="false" ht="15" hidden="false" customHeight="false" outlineLevel="0" collapsed="false">
      <c r="A308" s="89" t="n">
        <v>307</v>
      </c>
      <c r="B308" s="135" t="s">
        <v>458</v>
      </c>
      <c r="C308" s="101" t="n">
        <v>1</v>
      </c>
      <c r="D308" s="120" t="n">
        <v>3</v>
      </c>
      <c r="E308" s="156" t="s">
        <v>748</v>
      </c>
      <c r="F308" s="154" t="n">
        <v>43559</v>
      </c>
      <c r="G308" s="112" t="str">
        <f aca="false">IF(ISBLANK(F308),"a","b")</f>
        <v>b</v>
      </c>
      <c r="H308" s="112" t="n">
        <f aca="false">IF(ISBLANK(C308),"",IF(G308="b",F308,IF(G308="a","")))</f>
        <v>43559</v>
      </c>
      <c r="I308" s="113" t="n">
        <f aca="false">IF(ISBLANK(C308),"",IF( ISBLANK(F308), , IF( ISBLANK(J308), 1,) ))</f>
        <v>1</v>
      </c>
      <c r="J308" s="157"/>
      <c r="K308" s="114" t="str">
        <f aca="false">IF(ISBLANK(J308),"a","b")</f>
        <v>a</v>
      </c>
      <c r="L308" s="112" t="str">
        <f aca="false">IF(ISBLANK(C308),"",IF(K308="b",J308,IF(K308="a","")))</f>
        <v/>
      </c>
      <c r="M308" s="113" t="n">
        <f aca="false">IF(ISBLANK(C308),"",IF( ISBLANK(J308), , 1))</f>
        <v>0</v>
      </c>
      <c r="N308" s="115" t="n">
        <f aca="true">IF(ISBLANK(C308),"",IF( ISBLANK(F308), "" , IF( ISBLANK(J308), (TODAY()-F308)/365, (J308-F308)/365)) )</f>
        <v>1.97808219178082</v>
      </c>
      <c r="O308" s="116" t="n">
        <f aca="false">IF(ISBLANK(C308),"",IF( ISBLANK(F308), "" , IF( ISBLANK(J308), ($V$41-F308)/365, (J308-F308)/365)) )</f>
        <v>0.994520547945205</v>
      </c>
      <c r="P308" s="117" t="str">
        <f aca="true">IF(ISBLANK(C308),"",IF( ISBLANK(J308), "", (TODAY()-J308)/365))</f>
        <v/>
      </c>
      <c r="Q308" s="118" t="str">
        <f aca="false">IF(ISBLANK(C308),"",IF( ISBLANK(J308), "", ($V$41-J308)/365))</f>
        <v/>
      </c>
      <c r="R308" s="156"/>
      <c r="S308" s="119" t="s">
        <v>908</v>
      </c>
      <c r="T308" s="39" t="n">
        <v>1</v>
      </c>
      <c r="U308" s="40"/>
    </row>
    <row r="309" customFormat="false" ht="15" hidden="false" customHeight="false" outlineLevel="0" collapsed="false">
      <c r="A309" s="89" t="n">
        <v>308</v>
      </c>
      <c r="B309" s="135" t="s">
        <v>458</v>
      </c>
      <c r="C309" s="101" t="n">
        <v>1</v>
      </c>
      <c r="D309" s="125" t="n">
        <v>4</v>
      </c>
      <c r="E309" s="156" t="s">
        <v>419</v>
      </c>
      <c r="F309" s="154" t="n">
        <v>43762</v>
      </c>
      <c r="G309" s="112" t="str">
        <f aca="false">IF(ISBLANK(F309),"a","b")</f>
        <v>b</v>
      </c>
      <c r="H309" s="112" t="n">
        <f aca="false">IF(ISBLANK(C309),"",IF(G309="b",F309,IF(G309="a","")))</f>
        <v>43762</v>
      </c>
      <c r="I309" s="113" t="n">
        <f aca="false">IF(ISBLANK(C309),"",IF( ISBLANK(F309), , IF( ISBLANK(J309), 1,) ))</f>
        <v>1</v>
      </c>
      <c r="J309" s="157"/>
      <c r="K309" s="114" t="str">
        <f aca="false">IF(ISBLANK(J309),"a","b")</f>
        <v>a</v>
      </c>
      <c r="L309" s="112" t="str">
        <f aca="false">IF(ISBLANK(C309),"",IF(K309="b",J309,IF(K309="a","")))</f>
        <v/>
      </c>
      <c r="M309" s="113" t="n">
        <f aca="false">IF(ISBLANK(C309),"",IF( ISBLANK(J309), , 1))</f>
        <v>0</v>
      </c>
      <c r="N309" s="115" t="n">
        <f aca="true">IF(ISBLANK(C309),"",IF( ISBLANK(F309), "" , IF( ISBLANK(J309), (TODAY()-F309)/365, (J309-F309)/365)) )</f>
        <v>1.42191780821918</v>
      </c>
      <c r="O309" s="116" t="n">
        <f aca="false">IF(ISBLANK(C309),"",IF( ISBLANK(F309), "" , IF( ISBLANK(J309), ($V$41-F309)/365, (J309-F309)/365)) )</f>
        <v>0.438356164383562</v>
      </c>
      <c r="P309" s="117" t="str">
        <f aca="true">IF(ISBLANK(C309),"",IF( ISBLANK(J309), "", (TODAY()-J309)/365))</f>
        <v/>
      </c>
      <c r="Q309" s="118" t="str">
        <f aca="false">IF(ISBLANK(C309),"",IF( ISBLANK(J309), "", ($V$41-J309)/365))</f>
        <v/>
      </c>
      <c r="R309" s="156"/>
      <c r="S309" s="119" t="s">
        <v>909</v>
      </c>
      <c r="T309" s="39" t="n">
        <v>1</v>
      </c>
      <c r="U309" s="40"/>
    </row>
    <row r="310" customFormat="false" ht="15" hidden="false" customHeight="false" outlineLevel="0" collapsed="false">
      <c r="A310" s="89" t="n">
        <v>309</v>
      </c>
      <c r="B310" s="135" t="s">
        <v>458</v>
      </c>
      <c r="C310" s="101" t="n">
        <v>1</v>
      </c>
      <c r="D310" s="120" t="n">
        <v>5</v>
      </c>
      <c r="E310" s="156" t="s">
        <v>752</v>
      </c>
      <c r="F310" s="154" t="n">
        <v>43497</v>
      </c>
      <c r="G310" s="112" t="str">
        <f aca="false">IF(ISBLANK(F310),"a","b")</f>
        <v>b</v>
      </c>
      <c r="H310" s="112" t="n">
        <f aca="false">IF(ISBLANK(C310),"",IF(G310="b",F310,IF(G310="a","")))</f>
        <v>43497</v>
      </c>
      <c r="I310" s="113" t="n">
        <f aca="false">IF(ISBLANK(C310),"",IF( ISBLANK(F310), , IF( ISBLANK(J310), 1,) ))</f>
        <v>1</v>
      </c>
      <c r="J310" s="157"/>
      <c r="K310" s="114" t="str">
        <f aca="false">IF(ISBLANK(J310),"a","b")</f>
        <v>a</v>
      </c>
      <c r="L310" s="112" t="str">
        <f aca="false">IF(ISBLANK(C310),"",IF(K310="b",J310,IF(K310="a","")))</f>
        <v/>
      </c>
      <c r="M310" s="113" t="n">
        <f aca="false">IF(ISBLANK(C310),"",IF( ISBLANK(J310), , 1))</f>
        <v>0</v>
      </c>
      <c r="N310" s="115" t="n">
        <f aca="true">IF(ISBLANK(C310),"",IF( ISBLANK(F310), "" , IF( ISBLANK(J310), (TODAY()-F310)/365, (J310-F310)/365)) )</f>
        <v>2.14794520547945</v>
      </c>
      <c r="O310" s="116" t="n">
        <f aca="false">IF(ISBLANK(C310),"",IF( ISBLANK(F310), "" , IF( ISBLANK(J310), ($V$41-F310)/365, (J310-F310)/365)) )</f>
        <v>1.16438356164384</v>
      </c>
      <c r="P310" s="117" t="str">
        <f aca="true">IF(ISBLANK(C310),"",IF( ISBLANK(J310), "", (TODAY()-J310)/365))</f>
        <v/>
      </c>
      <c r="Q310" s="118" t="str">
        <f aca="false">IF(ISBLANK(C310),"",IF( ISBLANK(J310), "", ($V$41-J310)/365))</f>
        <v/>
      </c>
      <c r="R310" s="156"/>
      <c r="S310" s="119" t="s">
        <v>910</v>
      </c>
      <c r="T310" s="39" t="n">
        <v>1</v>
      </c>
      <c r="U310" s="40"/>
    </row>
    <row r="311" customFormat="false" ht="15" hidden="false" customHeight="false" outlineLevel="0" collapsed="false">
      <c r="A311" s="89" t="n">
        <v>310</v>
      </c>
      <c r="B311" s="135" t="s">
        <v>458</v>
      </c>
      <c r="C311" s="101" t="n">
        <v>1</v>
      </c>
      <c r="D311" s="122" t="n">
        <v>6</v>
      </c>
      <c r="E311" s="156"/>
      <c r="F311" s="156"/>
      <c r="G311" s="112" t="str">
        <f aca="false">IF(ISBLANK(F311),"a","b")</f>
        <v>a</v>
      </c>
      <c r="H311" s="112" t="str">
        <f aca="false">IF(ISBLANK(C311),"",IF(G311="b",F311,IF(G311="a","")))</f>
        <v/>
      </c>
      <c r="I311" s="113" t="n">
        <f aca="false">IF(ISBLANK(C311),"",IF( ISBLANK(F311), , IF( ISBLANK(J311), 1,) ))</f>
        <v>0</v>
      </c>
      <c r="J311" s="157"/>
      <c r="K311" s="114" t="str">
        <f aca="false">IF(ISBLANK(J311),"a","b")</f>
        <v>a</v>
      </c>
      <c r="L311" s="112" t="str">
        <f aca="false">IF(ISBLANK(C311),"",IF(K311="b",J311,IF(K311="a","")))</f>
        <v/>
      </c>
      <c r="M311" s="113" t="n">
        <f aca="false">IF(ISBLANK(C311),"",IF( ISBLANK(J311), , 1))</f>
        <v>0</v>
      </c>
      <c r="N311" s="115" t="str">
        <f aca="true">IF(ISBLANK(C311),"",IF( ISBLANK(F311), "" , IF( ISBLANK(J311), (TODAY()-F311)/365, (J311-F311)/365)) )</f>
        <v/>
      </c>
      <c r="O311" s="116" t="str">
        <f aca="false">IF(ISBLANK(C311),"",IF( ISBLANK(F311), "" , IF( ISBLANK(J311), ($V$41-F311)/365, (J311-F311)/365)) )</f>
        <v/>
      </c>
      <c r="P311" s="117" t="str">
        <f aca="true">IF(ISBLANK(C311),"",IF( ISBLANK(J311), "", (TODAY()-J311)/365))</f>
        <v/>
      </c>
      <c r="Q311" s="118" t="str">
        <f aca="false">IF(ISBLANK(C311),"",IF( ISBLANK(J311), "", ($V$41-J311)/365))</f>
        <v/>
      </c>
      <c r="R311" s="156"/>
      <c r="S311" s="119" t="s">
        <v>911</v>
      </c>
      <c r="T311" s="39" t="n">
        <v>1</v>
      </c>
      <c r="U311" s="40"/>
    </row>
    <row r="312" customFormat="false" ht="15" hidden="false" customHeight="false" outlineLevel="0" collapsed="false">
      <c r="A312" s="89" t="n">
        <v>311</v>
      </c>
      <c r="B312" s="135" t="s">
        <v>458</v>
      </c>
      <c r="C312" s="101" t="n">
        <v>1</v>
      </c>
      <c r="D312" s="125" t="n">
        <v>7</v>
      </c>
      <c r="E312" s="156" t="s">
        <v>756</v>
      </c>
      <c r="F312" s="154" t="n">
        <v>43824</v>
      </c>
      <c r="G312" s="112" t="str">
        <f aca="false">IF(ISBLANK(F312),"a","b")</f>
        <v>b</v>
      </c>
      <c r="H312" s="112" t="n">
        <f aca="false">IF(ISBLANK(C312),"",IF(G312="b",F312,IF(G312="a","")))</f>
        <v>43824</v>
      </c>
      <c r="I312" s="113" t="n">
        <f aca="false">IF(ISBLANK(C312),"",IF( ISBLANK(F312), , IF( ISBLANK(J312), 1,) ))</f>
        <v>1</v>
      </c>
      <c r="J312" s="157"/>
      <c r="K312" s="114" t="str">
        <f aca="false">IF(ISBLANK(J312),"a","b")</f>
        <v>a</v>
      </c>
      <c r="L312" s="112" t="str">
        <f aca="false">IF(ISBLANK(C312),"",IF(K312="b",J312,IF(K312="a","")))</f>
        <v/>
      </c>
      <c r="M312" s="113" t="n">
        <f aca="false">IF(ISBLANK(C312),"",IF( ISBLANK(J312), , 1))</f>
        <v>0</v>
      </c>
      <c r="N312" s="115" t="n">
        <f aca="true">IF(ISBLANK(C312),"",IF( ISBLANK(F312), "" , IF( ISBLANK(J312), (TODAY()-F312)/365, (J312-F312)/365)) )</f>
        <v>1.25205479452055</v>
      </c>
      <c r="O312" s="116" t="n">
        <f aca="false">IF(ISBLANK(C312),"",IF( ISBLANK(F312), "" , IF( ISBLANK(J312), ($V$41-F312)/365, (J312-F312)/365)) )</f>
        <v>0.268493150684932</v>
      </c>
      <c r="P312" s="117" t="str">
        <f aca="true">IF(ISBLANK(C312),"",IF( ISBLANK(J312), "", (TODAY()-J312)/365))</f>
        <v/>
      </c>
      <c r="Q312" s="118" t="str">
        <f aca="false">IF(ISBLANK(C312),"",IF( ISBLANK(J312), "", ($V$41-J312)/365))</f>
        <v/>
      </c>
      <c r="R312" s="156" t="s">
        <v>912</v>
      </c>
      <c r="S312" s="119" t="s">
        <v>913</v>
      </c>
      <c r="T312" s="39" t="n">
        <v>1</v>
      </c>
      <c r="U312" s="40"/>
    </row>
    <row r="313" customFormat="false" ht="15" hidden="false" customHeight="false" outlineLevel="0" collapsed="false">
      <c r="A313" s="89" t="n">
        <v>312</v>
      </c>
      <c r="B313" s="135" t="s">
        <v>458</v>
      </c>
      <c r="C313" s="101" t="n">
        <v>1</v>
      </c>
      <c r="D313" s="120" t="n">
        <v>8</v>
      </c>
      <c r="E313" s="156" t="s">
        <v>392</v>
      </c>
      <c r="F313" s="154" t="n">
        <v>43570</v>
      </c>
      <c r="G313" s="112" t="str">
        <f aca="false">IF(ISBLANK(F313),"a","b")</f>
        <v>b</v>
      </c>
      <c r="H313" s="112" t="n">
        <f aca="false">IF(ISBLANK(C313),"",IF(G313="b",F313,IF(G313="a","")))</f>
        <v>43570</v>
      </c>
      <c r="I313" s="113" t="n">
        <f aca="false">IF(ISBLANK(C313),"",IF( ISBLANK(F313), , IF( ISBLANK(J313), 1,) ))</f>
        <v>1</v>
      </c>
      <c r="J313" s="157"/>
      <c r="K313" s="114" t="str">
        <f aca="false">IF(ISBLANK(J313),"a","b")</f>
        <v>a</v>
      </c>
      <c r="L313" s="112" t="str">
        <f aca="false">IF(ISBLANK(C313),"",IF(K313="b",J313,IF(K313="a","")))</f>
        <v/>
      </c>
      <c r="M313" s="113" t="n">
        <f aca="false">IF(ISBLANK(C313),"",IF( ISBLANK(J313), , 1))</f>
        <v>0</v>
      </c>
      <c r="N313" s="115" t="n">
        <f aca="true">IF(ISBLANK(C313),"",IF( ISBLANK(F313), "" , IF( ISBLANK(J313), (TODAY()-F313)/365, (J313-F313)/365)) )</f>
        <v>1.94794520547945</v>
      </c>
      <c r="O313" s="116" t="n">
        <f aca="false">IF(ISBLANK(C313),"",IF( ISBLANK(F313), "" , IF( ISBLANK(J313), ($V$41-F313)/365, (J313-F313)/365)) )</f>
        <v>0.964383561643836</v>
      </c>
      <c r="P313" s="117" t="str">
        <f aca="true">IF(ISBLANK(C313),"",IF( ISBLANK(J313), "", (TODAY()-J313)/365))</f>
        <v/>
      </c>
      <c r="Q313" s="118" t="str">
        <f aca="false">IF(ISBLANK(C313),"",IF( ISBLANK(J313), "", ($V$41-J313)/365))</f>
        <v/>
      </c>
      <c r="R313" s="156"/>
      <c r="S313" s="119" t="s">
        <v>914</v>
      </c>
      <c r="T313" s="39" t="n">
        <v>1</v>
      </c>
      <c r="U313" s="40"/>
    </row>
    <row r="314" customFormat="false" ht="15" hidden="false" customHeight="false" outlineLevel="0" collapsed="false">
      <c r="A314" s="89" t="n">
        <v>313</v>
      </c>
      <c r="B314" s="135" t="s">
        <v>458</v>
      </c>
      <c r="C314" s="101" t="n">
        <v>1</v>
      </c>
      <c r="D314" s="131" t="n">
        <v>9</v>
      </c>
      <c r="E314" s="156" t="s">
        <v>759</v>
      </c>
      <c r="F314" s="154" t="n">
        <v>43751</v>
      </c>
      <c r="G314" s="112" t="str">
        <f aca="false">IF(ISBLANK(F314),"a","b")</f>
        <v>b</v>
      </c>
      <c r="H314" s="112" t="n">
        <f aca="false">IF(ISBLANK(C314),"",IF(G314="b",F314,IF(G314="a","")))</f>
        <v>43751</v>
      </c>
      <c r="I314" s="113" t="n">
        <f aca="false">IF(ISBLANK(C314),"",IF( ISBLANK(F314), , IF( ISBLANK(J314), 1,) ))</f>
        <v>0</v>
      </c>
      <c r="J314" s="155" t="n">
        <v>43889</v>
      </c>
      <c r="K314" s="114" t="str">
        <f aca="false">IF(ISBLANK(J314),"a","b")</f>
        <v>b</v>
      </c>
      <c r="L314" s="112" t="n">
        <f aca="false">IF(ISBLANK(C314),"",IF(K314="b",J314,IF(K314="a","")))</f>
        <v>43889</v>
      </c>
      <c r="M314" s="113" t="n">
        <f aca="false">IF(ISBLANK(C314),"",IF( ISBLANK(J314), , 1))</f>
        <v>1</v>
      </c>
      <c r="N314" s="115" t="n">
        <f aca="true">IF(ISBLANK(C314),"",IF( ISBLANK(F314), "" , IF( ISBLANK(J314), (TODAY()-F314)/365, (J314-F314)/365)) )</f>
        <v>0.378082191780822</v>
      </c>
      <c r="O314" s="116" t="n">
        <f aca="false">IF(ISBLANK(C314),"",IF( ISBLANK(F314), "" , IF( ISBLANK(J314), ($V$41-F314)/365, (J314-F314)/365)) )</f>
        <v>0.378082191780822</v>
      </c>
      <c r="P314" s="117" t="n">
        <f aca="true">IF(ISBLANK(C314),"",IF( ISBLANK(J314), "", (TODAY()-J314)/365))</f>
        <v>1.07397260273973</v>
      </c>
      <c r="Q314" s="118" t="n">
        <f aca="false">IF(ISBLANK(C314),"",IF( ISBLANK(J314), "", ($V$41-J314)/365))</f>
        <v>0.0904109589041096</v>
      </c>
      <c r="R314" s="156"/>
      <c r="S314" s="119" t="s">
        <v>915</v>
      </c>
      <c r="T314" s="39" t="n">
        <v>1</v>
      </c>
      <c r="U314" s="40"/>
    </row>
    <row r="315" customFormat="false" ht="15" hidden="false" customHeight="false" outlineLevel="0" collapsed="false">
      <c r="A315" s="89" t="n">
        <v>314</v>
      </c>
      <c r="B315" s="135" t="s">
        <v>458</v>
      </c>
      <c r="C315" s="101" t="n">
        <v>1</v>
      </c>
      <c r="D315" s="120" t="n">
        <v>10</v>
      </c>
      <c r="E315" s="156" t="s">
        <v>588</v>
      </c>
      <c r="F315" s="154" t="n">
        <v>43510</v>
      </c>
      <c r="G315" s="112" t="str">
        <f aca="false">IF(ISBLANK(F315),"a","b")</f>
        <v>b</v>
      </c>
      <c r="H315" s="112" t="n">
        <f aca="false">IF(ISBLANK(C315),"",IF(G315="b",F315,IF(G315="a","")))</f>
        <v>43510</v>
      </c>
      <c r="I315" s="113" t="n">
        <f aca="false">IF(ISBLANK(C315),"",IF( ISBLANK(F315), , IF( ISBLANK(J315), 1,) ))</f>
        <v>1</v>
      </c>
      <c r="J315" s="157"/>
      <c r="K315" s="114" t="str">
        <f aca="false">IF(ISBLANK(J315),"a","b")</f>
        <v>a</v>
      </c>
      <c r="L315" s="112" t="str">
        <f aca="false">IF(ISBLANK(C315),"",IF(K315="b",J315,IF(K315="a","")))</f>
        <v/>
      </c>
      <c r="M315" s="113" t="n">
        <f aca="false">IF(ISBLANK(C315),"",IF( ISBLANK(J315), , 1))</f>
        <v>0</v>
      </c>
      <c r="N315" s="115" t="n">
        <f aca="true">IF(ISBLANK(C315),"",IF( ISBLANK(F315), "" , IF( ISBLANK(J315), (TODAY()-F315)/365, (J315-F315)/365)) )</f>
        <v>2.11232876712329</v>
      </c>
      <c r="O315" s="116" t="n">
        <f aca="false">IF(ISBLANK(C315),"",IF( ISBLANK(F315), "" , IF( ISBLANK(J315), ($V$41-F315)/365, (J315-F315)/365)) )</f>
        <v>1.12876712328767</v>
      </c>
      <c r="P315" s="117" t="str">
        <f aca="true">IF(ISBLANK(C315),"",IF( ISBLANK(J315), "", (TODAY()-J315)/365))</f>
        <v/>
      </c>
      <c r="Q315" s="118" t="str">
        <f aca="false">IF(ISBLANK(C315),"",IF( ISBLANK(J315), "", ($V$41-J315)/365))</f>
        <v/>
      </c>
      <c r="R315" s="156" t="s">
        <v>916</v>
      </c>
      <c r="S315" s="119" t="s">
        <v>917</v>
      </c>
      <c r="T315" s="39" t="n">
        <v>1</v>
      </c>
      <c r="U315" s="40"/>
    </row>
    <row r="316" customFormat="false" ht="15" hidden="false" customHeight="false" outlineLevel="0" collapsed="false">
      <c r="A316" s="89" t="n">
        <v>315</v>
      </c>
      <c r="B316" s="135" t="s">
        <v>458</v>
      </c>
      <c r="C316" s="101" t="n">
        <v>1</v>
      </c>
      <c r="D316" s="125" t="n">
        <v>11</v>
      </c>
      <c r="E316" s="156" t="s">
        <v>597</v>
      </c>
      <c r="F316" s="154" t="n">
        <v>43771</v>
      </c>
      <c r="G316" s="112" t="str">
        <f aca="false">IF(ISBLANK(F316),"a","b")</f>
        <v>b</v>
      </c>
      <c r="H316" s="112" t="n">
        <f aca="false">IF(ISBLANK(C316),"",IF(G316="b",F316,IF(G316="a","")))</f>
        <v>43771</v>
      </c>
      <c r="I316" s="113" t="n">
        <f aca="false">IF(ISBLANK(C316),"",IF( ISBLANK(F316), , IF( ISBLANK(J316), 1,) ))</f>
        <v>1</v>
      </c>
      <c r="J316" s="157"/>
      <c r="K316" s="114" t="str">
        <f aca="false">IF(ISBLANK(J316),"a","b")</f>
        <v>a</v>
      </c>
      <c r="L316" s="112" t="str">
        <f aca="false">IF(ISBLANK(C316),"",IF(K316="b",J316,IF(K316="a","")))</f>
        <v/>
      </c>
      <c r="M316" s="113" t="n">
        <f aca="false">IF(ISBLANK(C316),"",IF( ISBLANK(J316), , 1))</f>
        <v>0</v>
      </c>
      <c r="N316" s="115" t="n">
        <f aca="true">IF(ISBLANK(C316),"",IF( ISBLANK(F316), "" , IF( ISBLANK(J316), (TODAY()-F316)/365, (J316-F316)/365)) )</f>
        <v>1.3972602739726</v>
      </c>
      <c r="O316" s="116" t="n">
        <f aca="false">IF(ISBLANK(C316),"",IF( ISBLANK(F316), "" , IF( ISBLANK(J316), ($V$41-F316)/365, (J316-F316)/365)) )</f>
        <v>0.413698630136986</v>
      </c>
      <c r="P316" s="117" t="str">
        <f aca="true">IF(ISBLANK(C316),"",IF( ISBLANK(J316), "", (TODAY()-J316)/365))</f>
        <v/>
      </c>
      <c r="Q316" s="118" t="str">
        <f aca="false">IF(ISBLANK(C316),"",IF( ISBLANK(J316), "", ($V$41-J316)/365))</f>
        <v/>
      </c>
      <c r="R316" s="156"/>
      <c r="S316" s="119" t="s">
        <v>918</v>
      </c>
      <c r="T316" s="39" t="n">
        <v>1</v>
      </c>
      <c r="U316" s="40"/>
    </row>
    <row r="317" customFormat="false" ht="15" hidden="false" customHeight="false" outlineLevel="0" collapsed="false">
      <c r="A317" s="89" t="n">
        <v>316</v>
      </c>
      <c r="B317" s="135" t="s">
        <v>458</v>
      </c>
      <c r="C317" s="101" t="n">
        <v>1</v>
      </c>
      <c r="D317" s="131" t="n">
        <v>12</v>
      </c>
      <c r="E317" s="156" t="s">
        <v>764</v>
      </c>
      <c r="F317" s="154" t="n">
        <v>43622</v>
      </c>
      <c r="G317" s="112" t="str">
        <f aca="false">IF(ISBLANK(F317),"a","b")</f>
        <v>b</v>
      </c>
      <c r="H317" s="112" t="n">
        <f aca="false">IF(ISBLANK(C317),"",IF(G317="b",F317,IF(G317="a","")))</f>
        <v>43622</v>
      </c>
      <c r="I317" s="113" t="n">
        <f aca="false">IF(ISBLANK(C317),"",IF( ISBLANK(F317), , IF( ISBLANK(J317), 1,) ))</f>
        <v>0</v>
      </c>
      <c r="J317" s="155" t="n">
        <v>43904</v>
      </c>
      <c r="K317" s="114" t="str">
        <f aca="false">IF(ISBLANK(J317),"a","b")</f>
        <v>b</v>
      </c>
      <c r="L317" s="112" t="n">
        <f aca="false">IF(ISBLANK(C317),"",IF(K317="b",J317,IF(K317="a","")))</f>
        <v>43904</v>
      </c>
      <c r="M317" s="113" t="n">
        <f aca="false">IF(ISBLANK(C317),"",IF( ISBLANK(J317), , 1))</f>
        <v>1</v>
      </c>
      <c r="N317" s="115" t="n">
        <f aca="true">IF(ISBLANK(C317),"",IF( ISBLANK(F317), "" , IF( ISBLANK(J317), (TODAY()-F317)/365, (J317-F317)/365)) )</f>
        <v>0.772602739726027</v>
      </c>
      <c r="O317" s="116" t="n">
        <f aca="false">IF(ISBLANK(C317),"",IF( ISBLANK(F317), "" , IF( ISBLANK(J317), ($V$41-F317)/365, (J317-F317)/365)) )</f>
        <v>0.772602739726027</v>
      </c>
      <c r="P317" s="117" t="n">
        <f aca="true">IF(ISBLANK(C317),"",IF( ISBLANK(J317), "", (TODAY()-J317)/365))</f>
        <v>1.03287671232877</v>
      </c>
      <c r="Q317" s="118" t="n">
        <f aca="false">IF(ISBLANK(C317),"",IF( ISBLANK(J317), "", ($V$41-J317)/365))</f>
        <v>0.0493150684931507</v>
      </c>
      <c r="R317" s="156"/>
      <c r="S317" s="119" t="s">
        <v>919</v>
      </c>
      <c r="T317" s="39" t="n">
        <v>1</v>
      </c>
      <c r="U317" s="40"/>
    </row>
    <row r="318" customFormat="false" ht="15" hidden="false" customHeight="false" outlineLevel="0" collapsed="false">
      <c r="A318" s="89" t="n">
        <v>317</v>
      </c>
      <c r="B318" s="135" t="s">
        <v>458</v>
      </c>
      <c r="C318" s="101" t="n">
        <v>1</v>
      </c>
      <c r="D318" s="122" t="n">
        <v>13</v>
      </c>
      <c r="E318" s="156"/>
      <c r="F318" s="156"/>
      <c r="G318" s="112" t="str">
        <f aca="false">IF(ISBLANK(F318),"a","b")</f>
        <v>a</v>
      </c>
      <c r="H318" s="112" t="str">
        <f aca="false">IF(ISBLANK(C318),"",IF(G318="b",F318,IF(G318="a","")))</f>
        <v/>
      </c>
      <c r="I318" s="113" t="n">
        <f aca="false">IF(ISBLANK(C318),"",IF( ISBLANK(F318), , IF( ISBLANK(J318), 1,) ))</f>
        <v>0</v>
      </c>
      <c r="J318" s="157"/>
      <c r="K318" s="114" t="str">
        <f aca="false">IF(ISBLANK(J318),"a","b")</f>
        <v>a</v>
      </c>
      <c r="L318" s="112" t="str">
        <f aca="false">IF(ISBLANK(C318),"",IF(K318="b",J318,IF(K318="a","")))</f>
        <v/>
      </c>
      <c r="M318" s="113" t="n">
        <f aca="false">IF(ISBLANK(C318),"",IF( ISBLANK(J318), , 1))</f>
        <v>0</v>
      </c>
      <c r="N318" s="115" t="str">
        <f aca="true">IF(ISBLANK(C318),"",IF( ISBLANK(F318), "" , IF( ISBLANK(J318), (TODAY()-F318)/365, (J318-F318)/365)) )</f>
        <v/>
      </c>
      <c r="O318" s="116" t="str">
        <f aca="false">IF(ISBLANK(C318),"",IF( ISBLANK(F318), "" , IF( ISBLANK(J318), ($V$41-F318)/365, (J318-F318)/365)) )</f>
        <v/>
      </c>
      <c r="P318" s="117" t="str">
        <f aca="true">IF(ISBLANK(C318),"",IF( ISBLANK(J318), "", (TODAY()-J318)/365))</f>
        <v/>
      </c>
      <c r="Q318" s="118" t="str">
        <f aca="false">IF(ISBLANK(C318),"",IF( ISBLANK(J318), "", ($V$41-J318)/365))</f>
        <v/>
      </c>
      <c r="R318" s="156"/>
      <c r="S318" s="119" t="s">
        <v>920</v>
      </c>
      <c r="T318" s="39" t="n">
        <v>1</v>
      </c>
      <c r="U318" s="40"/>
    </row>
    <row r="319" customFormat="false" ht="15" hidden="false" customHeight="false" outlineLevel="0" collapsed="false">
      <c r="A319" s="89" t="n">
        <v>318</v>
      </c>
      <c r="B319" s="135" t="s">
        <v>458</v>
      </c>
      <c r="C319" s="101" t="n">
        <v>1</v>
      </c>
      <c r="D319" s="122" t="n">
        <v>14</v>
      </c>
      <c r="E319" s="156"/>
      <c r="F319" s="156"/>
      <c r="G319" s="112" t="str">
        <f aca="false">IF(ISBLANK(F319),"a","b")</f>
        <v>a</v>
      </c>
      <c r="H319" s="112" t="str">
        <f aca="false">IF(ISBLANK(C319),"",IF(G319="b",F319,IF(G319="a","")))</f>
        <v/>
      </c>
      <c r="I319" s="113" t="n">
        <f aca="false">IF(ISBLANK(C319),"",IF( ISBLANK(F319), , IF( ISBLANK(J319), 1,) ))</f>
        <v>0</v>
      </c>
      <c r="J319" s="157"/>
      <c r="K319" s="114" t="str">
        <f aca="false">IF(ISBLANK(J319),"a","b")</f>
        <v>a</v>
      </c>
      <c r="L319" s="112" t="str">
        <f aca="false">IF(ISBLANK(C319),"",IF(K319="b",J319,IF(K319="a","")))</f>
        <v/>
      </c>
      <c r="M319" s="113" t="n">
        <f aca="false">IF(ISBLANK(C319),"",IF( ISBLANK(J319), , 1))</f>
        <v>0</v>
      </c>
      <c r="N319" s="115" t="str">
        <f aca="true">IF(ISBLANK(C319),"",IF( ISBLANK(F319), "" , IF( ISBLANK(J319), (TODAY()-F319)/365, (J319-F319)/365)) )</f>
        <v/>
      </c>
      <c r="O319" s="116" t="str">
        <f aca="false">IF(ISBLANK(C319),"",IF( ISBLANK(F319), "" , IF( ISBLANK(J319), ($V$41-F319)/365, (J319-F319)/365)) )</f>
        <v/>
      </c>
      <c r="P319" s="117" t="str">
        <f aca="true">IF(ISBLANK(C319),"",IF( ISBLANK(J319), "", (TODAY()-J319)/365))</f>
        <v/>
      </c>
      <c r="Q319" s="118" t="str">
        <f aca="false">IF(ISBLANK(C319),"",IF( ISBLANK(J319), "", ($V$41-J319)/365))</f>
        <v/>
      </c>
      <c r="R319" s="156"/>
      <c r="S319" s="119" t="s">
        <v>921</v>
      </c>
      <c r="T319" s="39" t="n">
        <v>1</v>
      </c>
      <c r="U319" s="40"/>
    </row>
    <row r="320" customFormat="false" ht="15" hidden="false" customHeight="false" outlineLevel="0" collapsed="false">
      <c r="A320" s="89" t="n">
        <v>319</v>
      </c>
      <c r="B320" s="135" t="s">
        <v>458</v>
      </c>
      <c r="C320" s="101" t="n">
        <v>1</v>
      </c>
      <c r="D320" s="131" t="n">
        <v>15</v>
      </c>
      <c r="E320" s="153"/>
      <c r="F320" s="154" t="n">
        <v>43525</v>
      </c>
      <c r="G320" s="112" t="str">
        <f aca="false">IF(ISBLANK(F320),"a","b")</f>
        <v>b</v>
      </c>
      <c r="H320" s="112" t="n">
        <f aca="false">IF(ISBLANK(C320),"",IF(G320="b",F320,IF(G320="a","")))</f>
        <v>43525</v>
      </c>
      <c r="I320" s="113" t="n">
        <f aca="false">IF(ISBLANK(C320),"",IF( ISBLANK(F320), , IF( ISBLANK(J320), 1,) ))</f>
        <v>0</v>
      </c>
      <c r="J320" s="155" t="n">
        <v>43827</v>
      </c>
      <c r="K320" s="114" t="str">
        <f aca="false">IF(ISBLANK(J320),"a","b")</f>
        <v>b</v>
      </c>
      <c r="L320" s="112" t="n">
        <f aca="false">IF(ISBLANK(C320),"",IF(K320="b",J320,IF(K320="a","")))</f>
        <v>43827</v>
      </c>
      <c r="M320" s="113" t="n">
        <f aca="false">IF(ISBLANK(C320),"",IF( ISBLANK(J320), , 1))</f>
        <v>1</v>
      </c>
      <c r="N320" s="115" t="n">
        <f aca="true">IF(ISBLANK(C320),"",IF( ISBLANK(F320), "" , IF( ISBLANK(J320), (TODAY()-F320)/365, (J320-F320)/365)) )</f>
        <v>0.827397260273973</v>
      </c>
      <c r="O320" s="116" t="n">
        <f aca="false">IF(ISBLANK(C320),"",IF( ISBLANK(F320), "" , IF( ISBLANK(J320), ($V$41-F320)/365, (J320-F320)/365)) )</f>
        <v>0.827397260273973</v>
      </c>
      <c r="P320" s="117" t="n">
        <f aca="true">IF(ISBLANK(C320),"",IF( ISBLANK(J320), "", (TODAY()-J320)/365))</f>
        <v>1.24383561643836</v>
      </c>
      <c r="Q320" s="118" t="n">
        <f aca="false">IF(ISBLANK(C320),"",IF( ISBLANK(J320), "", ($V$41-J320)/365))</f>
        <v>0.26027397260274</v>
      </c>
      <c r="R320" s="156"/>
      <c r="S320" s="119" t="s">
        <v>922</v>
      </c>
      <c r="T320" s="39" t="n">
        <v>1</v>
      </c>
      <c r="U320" s="40"/>
    </row>
    <row r="321" customFormat="false" ht="15" hidden="false" customHeight="false" outlineLevel="0" collapsed="false">
      <c r="A321" s="89" t="n">
        <v>320</v>
      </c>
      <c r="B321" s="135" t="s">
        <v>458</v>
      </c>
      <c r="C321" s="101" t="n">
        <v>1</v>
      </c>
      <c r="D321" s="125" t="n">
        <v>16</v>
      </c>
      <c r="E321" s="156" t="s">
        <v>923</v>
      </c>
      <c r="F321" s="154" t="n">
        <v>43782</v>
      </c>
      <c r="G321" s="112" t="str">
        <f aca="false">IF(ISBLANK(F321),"a","b")</f>
        <v>b</v>
      </c>
      <c r="H321" s="112" t="n">
        <f aca="false">IF(ISBLANK(C321),"",IF(G321="b",F321,IF(G321="a","")))</f>
        <v>43782</v>
      </c>
      <c r="I321" s="113" t="n">
        <f aca="false">IF(ISBLANK(C321),"",IF( ISBLANK(F321), , IF( ISBLANK(J321), 1,) ))</f>
        <v>1</v>
      </c>
      <c r="J321" s="157"/>
      <c r="K321" s="114" t="str">
        <f aca="false">IF(ISBLANK(J321),"a","b")</f>
        <v>a</v>
      </c>
      <c r="L321" s="112" t="str">
        <f aca="false">IF(ISBLANK(C321),"",IF(K321="b",J321,IF(K321="a","")))</f>
        <v/>
      </c>
      <c r="M321" s="113" t="n">
        <f aca="false">IF(ISBLANK(C321),"",IF( ISBLANK(J321), , 1))</f>
        <v>0</v>
      </c>
      <c r="N321" s="115" t="n">
        <f aca="true">IF(ISBLANK(C321),"",IF( ISBLANK(F321), "" , IF( ISBLANK(J321), (TODAY()-F321)/365, (J321-F321)/365)) )</f>
        <v>1.36712328767123</v>
      </c>
      <c r="O321" s="116" t="n">
        <f aca="false">IF(ISBLANK(C321),"",IF( ISBLANK(F321), "" , IF( ISBLANK(J321), ($V$41-F321)/365, (J321-F321)/365)) )</f>
        <v>0.383561643835616</v>
      </c>
      <c r="P321" s="117" t="str">
        <f aca="true">IF(ISBLANK(C321),"",IF( ISBLANK(J321), "", (TODAY()-J321)/365))</f>
        <v/>
      </c>
      <c r="Q321" s="118" t="str">
        <f aca="false">IF(ISBLANK(C321),"",IF( ISBLANK(J321), "", ($V$41-J321)/365))</f>
        <v/>
      </c>
      <c r="R321" s="156" t="s">
        <v>924</v>
      </c>
      <c r="S321" s="119" t="s">
        <v>925</v>
      </c>
      <c r="T321" s="39" t="n">
        <v>1</v>
      </c>
      <c r="U321" s="40"/>
    </row>
    <row r="322" customFormat="false" ht="15" hidden="false" customHeight="false" outlineLevel="0" collapsed="false">
      <c r="A322" s="89" t="n">
        <v>321</v>
      </c>
      <c r="B322" s="135" t="s">
        <v>458</v>
      </c>
      <c r="C322" s="101" t="n">
        <v>1</v>
      </c>
      <c r="D322" s="126" t="n">
        <v>17</v>
      </c>
      <c r="E322" s="153"/>
      <c r="F322" s="154" t="n">
        <v>43537</v>
      </c>
      <c r="G322" s="112" t="str">
        <f aca="false">IF(ISBLANK(F322),"a","b")</f>
        <v>b</v>
      </c>
      <c r="H322" s="112" t="n">
        <f aca="false">IF(ISBLANK(C322),"",IF(G322="b",F322,IF(G322="a","")))</f>
        <v>43537</v>
      </c>
      <c r="I322" s="113" t="n">
        <f aca="false">IF(ISBLANK(C322),"",IF( ISBLANK(F322), , IF( ISBLANK(J322), 1,) ))</f>
        <v>0</v>
      </c>
      <c r="J322" s="155" t="n">
        <v>43631</v>
      </c>
      <c r="K322" s="114" t="str">
        <f aca="false">IF(ISBLANK(J322),"a","b")</f>
        <v>b</v>
      </c>
      <c r="L322" s="112" t="n">
        <f aca="false">IF(ISBLANK(C322),"",IF(K322="b",J322,IF(K322="a","")))</f>
        <v>43631</v>
      </c>
      <c r="M322" s="113" t="n">
        <f aca="false">IF(ISBLANK(C322),"",IF( ISBLANK(J322), , 1))</f>
        <v>1</v>
      </c>
      <c r="N322" s="115" t="n">
        <f aca="true">IF(ISBLANK(C322),"",IF( ISBLANK(F322), "" , IF( ISBLANK(J322), (TODAY()-F322)/365, (J322-F322)/365)) )</f>
        <v>0.257534246575342</v>
      </c>
      <c r="O322" s="116" t="n">
        <f aca="false">IF(ISBLANK(C322),"",IF( ISBLANK(F322), "" , IF( ISBLANK(J322), ($V$41-F322)/365, (J322-F322)/365)) )</f>
        <v>0.257534246575342</v>
      </c>
      <c r="P322" s="117" t="n">
        <f aca="true">IF(ISBLANK(C322),"",IF( ISBLANK(J322), "", (TODAY()-J322)/365))</f>
        <v>1.78082191780822</v>
      </c>
      <c r="Q322" s="118" t="n">
        <f aca="false">IF(ISBLANK(C322),"",IF( ISBLANK(J322), "", ($V$41-J322)/365))</f>
        <v>0.797260273972603</v>
      </c>
      <c r="R322" s="156" t="s">
        <v>926</v>
      </c>
      <c r="S322" s="119" t="s">
        <v>927</v>
      </c>
      <c r="T322" s="39" t="n">
        <v>1</v>
      </c>
      <c r="U322" s="40"/>
    </row>
    <row r="323" customFormat="false" ht="15" hidden="false" customHeight="false" outlineLevel="0" collapsed="false">
      <c r="A323" s="89" t="n">
        <v>322</v>
      </c>
      <c r="B323" s="135" t="s">
        <v>458</v>
      </c>
      <c r="C323" s="101" t="n">
        <v>1</v>
      </c>
      <c r="D323" s="122" t="n">
        <v>18</v>
      </c>
      <c r="E323" s="156"/>
      <c r="F323" s="156"/>
      <c r="G323" s="112" t="str">
        <f aca="false">IF(ISBLANK(F323),"a","b")</f>
        <v>a</v>
      </c>
      <c r="H323" s="112" t="str">
        <f aca="false">IF(ISBLANK(C323),"",IF(G323="b",F323,IF(G323="a","")))</f>
        <v/>
      </c>
      <c r="I323" s="113" t="n">
        <f aca="false">IF(ISBLANK(C323),"",IF( ISBLANK(F323), , IF( ISBLANK(J323), 1,) ))</f>
        <v>0</v>
      </c>
      <c r="J323" s="157"/>
      <c r="K323" s="114" t="str">
        <f aca="false">IF(ISBLANK(J323),"a","b")</f>
        <v>a</v>
      </c>
      <c r="L323" s="112" t="str">
        <f aca="false">IF(ISBLANK(C323),"",IF(K323="b",J323,IF(K323="a","")))</f>
        <v/>
      </c>
      <c r="M323" s="113" t="n">
        <f aca="false">IF(ISBLANK(C323),"",IF( ISBLANK(J323), , 1))</f>
        <v>0</v>
      </c>
      <c r="N323" s="115" t="str">
        <f aca="true">IF(ISBLANK(C323),"",IF( ISBLANK(F323), "" , IF( ISBLANK(J323), (TODAY()-F323)/365, (J323-F323)/365)) )</f>
        <v/>
      </c>
      <c r="O323" s="116" t="str">
        <f aca="false">IF(ISBLANK(C323),"",IF( ISBLANK(F323), "" , IF( ISBLANK(J323), ($V$41-F323)/365, (J323-F323)/365)) )</f>
        <v/>
      </c>
      <c r="P323" s="117" t="str">
        <f aca="true">IF(ISBLANK(C323),"",IF( ISBLANK(J323), "", (TODAY()-J323)/365))</f>
        <v/>
      </c>
      <c r="Q323" s="118" t="str">
        <f aca="false">IF(ISBLANK(C323),"",IF( ISBLANK(J323), "", ($V$41-J323)/365))</f>
        <v/>
      </c>
      <c r="R323" s="156" t="s">
        <v>928</v>
      </c>
      <c r="S323" s="119" t="s">
        <v>929</v>
      </c>
      <c r="T323" s="39" t="n">
        <v>1</v>
      </c>
      <c r="U323" s="40"/>
    </row>
    <row r="324" customFormat="false" ht="15" hidden="false" customHeight="false" outlineLevel="0" collapsed="false">
      <c r="A324" s="89" t="n">
        <v>323</v>
      </c>
      <c r="B324" s="135" t="s">
        <v>458</v>
      </c>
      <c r="C324" s="101" t="n">
        <v>1</v>
      </c>
      <c r="D324" s="122" t="n">
        <v>19</v>
      </c>
      <c r="E324" s="156"/>
      <c r="F324" s="156"/>
      <c r="G324" s="112" t="str">
        <f aca="false">IF(ISBLANK(F324),"a","b")</f>
        <v>a</v>
      </c>
      <c r="H324" s="112" t="str">
        <f aca="false">IF(ISBLANK(C324),"",IF(G324="b",F324,IF(G324="a","")))</f>
        <v/>
      </c>
      <c r="I324" s="113" t="n">
        <f aca="false">IF(ISBLANK(C324),"",IF( ISBLANK(F324), , IF( ISBLANK(J324), 1,) ))</f>
        <v>0</v>
      </c>
      <c r="J324" s="157"/>
      <c r="K324" s="114" t="str">
        <f aca="false">IF(ISBLANK(J324),"a","b")</f>
        <v>a</v>
      </c>
      <c r="L324" s="112" t="str">
        <f aca="false">IF(ISBLANK(C324),"",IF(K324="b",J324,IF(K324="a","")))</f>
        <v/>
      </c>
      <c r="M324" s="113" t="n">
        <f aca="false">IF(ISBLANK(C324),"",IF( ISBLANK(J324), , 1))</f>
        <v>0</v>
      </c>
      <c r="N324" s="115" t="str">
        <f aca="true">IF(ISBLANK(C324),"",IF( ISBLANK(F324), "" , IF( ISBLANK(J324), (TODAY()-F324)/365, (J324-F324)/365)) )</f>
        <v/>
      </c>
      <c r="O324" s="116" t="str">
        <f aca="false">IF(ISBLANK(C324),"",IF( ISBLANK(F324), "" , IF( ISBLANK(J324), ($V$41-F324)/365, (J324-F324)/365)) )</f>
        <v/>
      </c>
      <c r="P324" s="117" t="str">
        <f aca="true">IF(ISBLANK(C324),"",IF( ISBLANK(J324), "", (TODAY()-J324)/365))</f>
        <v/>
      </c>
      <c r="Q324" s="118" t="str">
        <f aca="false">IF(ISBLANK(C324),"",IF( ISBLANK(J324), "", ($V$41-J324)/365))</f>
        <v/>
      </c>
      <c r="R324" s="156" t="s">
        <v>930</v>
      </c>
      <c r="S324" s="119" t="s">
        <v>931</v>
      </c>
      <c r="T324" s="39" t="n">
        <v>1</v>
      </c>
      <c r="U324" s="40"/>
    </row>
    <row r="325" customFormat="false" ht="15" hidden="false" customHeight="false" outlineLevel="0" collapsed="false">
      <c r="A325" s="89" t="n">
        <v>324</v>
      </c>
      <c r="B325" s="135" t="s">
        <v>458</v>
      </c>
      <c r="C325" s="101" t="n">
        <v>1</v>
      </c>
      <c r="D325" s="126" t="n">
        <v>20</v>
      </c>
      <c r="E325" s="153"/>
      <c r="F325" s="154" t="n">
        <v>43497</v>
      </c>
      <c r="G325" s="112" t="str">
        <f aca="false">IF(ISBLANK(F325),"a","b")</f>
        <v>b</v>
      </c>
      <c r="H325" s="112" t="n">
        <f aca="false">IF(ISBLANK(C325),"",IF(G325="b",F325,IF(G325="a","")))</f>
        <v>43497</v>
      </c>
      <c r="I325" s="113" t="n">
        <f aca="false">IF(ISBLANK(C325),"",IF( ISBLANK(F325), , IF( ISBLANK(J325), 1,) ))</f>
        <v>0</v>
      </c>
      <c r="J325" s="155" t="n">
        <v>43617</v>
      </c>
      <c r="K325" s="114" t="str">
        <f aca="false">IF(ISBLANK(J325),"a","b")</f>
        <v>b</v>
      </c>
      <c r="L325" s="112" t="n">
        <f aca="false">IF(ISBLANK(C325),"",IF(K325="b",J325,IF(K325="a","")))</f>
        <v>43617</v>
      </c>
      <c r="M325" s="113" t="n">
        <f aca="false">IF(ISBLANK(C325),"",IF( ISBLANK(J325), , 1))</f>
        <v>1</v>
      </c>
      <c r="N325" s="115" t="n">
        <f aca="true">IF(ISBLANK(C325),"",IF( ISBLANK(F325), "" , IF( ISBLANK(J325), (TODAY()-F325)/365, (J325-F325)/365)) )</f>
        <v>0.328767123287671</v>
      </c>
      <c r="O325" s="116" t="n">
        <f aca="false">IF(ISBLANK(C325),"",IF( ISBLANK(F325), "" , IF( ISBLANK(J325), ($V$41-F325)/365, (J325-F325)/365)) )</f>
        <v>0.328767123287671</v>
      </c>
      <c r="P325" s="117" t="n">
        <f aca="true">IF(ISBLANK(C325),"",IF( ISBLANK(J325), "", (TODAY()-J325)/365))</f>
        <v>1.81917808219178</v>
      </c>
      <c r="Q325" s="118" t="n">
        <f aca="false">IF(ISBLANK(C325),"",IF( ISBLANK(J325), "", ($V$41-J325)/365))</f>
        <v>0.835616438356164</v>
      </c>
      <c r="R325" s="156"/>
      <c r="S325" s="119" t="s">
        <v>932</v>
      </c>
      <c r="T325" s="39" t="n">
        <v>1</v>
      </c>
      <c r="U325" s="40"/>
    </row>
    <row r="326" customFormat="false" ht="15" hidden="false" customHeight="false" outlineLevel="0" collapsed="false">
      <c r="A326" s="89" t="n">
        <v>325</v>
      </c>
      <c r="B326" s="135" t="s">
        <v>458</v>
      </c>
      <c r="C326" s="101" t="n">
        <v>1</v>
      </c>
      <c r="D326" s="125" t="n">
        <v>21</v>
      </c>
      <c r="E326" s="156" t="s">
        <v>933</v>
      </c>
      <c r="F326" s="154" t="n">
        <v>43818</v>
      </c>
      <c r="G326" s="112" t="str">
        <f aca="false">IF(ISBLANK(F326),"a","b")</f>
        <v>b</v>
      </c>
      <c r="H326" s="112" t="n">
        <f aca="false">IF(ISBLANK(C326),"",IF(G326="b",F326,IF(G326="a","")))</f>
        <v>43818</v>
      </c>
      <c r="I326" s="113" t="n">
        <f aca="false">IF(ISBLANK(C326),"",IF( ISBLANK(F326), , IF( ISBLANK(J326), 1,) ))</f>
        <v>1</v>
      </c>
      <c r="J326" s="157"/>
      <c r="K326" s="114" t="str">
        <f aca="false">IF(ISBLANK(J326),"a","b")</f>
        <v>a</v>
      </c>
      <c r="L326" s="112" t="str">
        <f aca="false">IF(ISBLANK(C326),"",IF(K326="b",J326,IF(K326="a","")))</f>
        <v/>
      </c>
      <c r="M326" s="113" t="n">
        <f aca="false">IF(ISBLANK(C326),"",IF( ISBLANK(J326), , 1))</f>
        <v>0</v>
      </c>
      <c r="N326" s="115" t="n">
        <f aca="true">IF(ISBLANK(C326),"",IF( ISBLANK(F326), "" , IF( ISBLANK(J326), (TODAY()-F326)/365, (J326-F326)/365)) )</f>
        <v>1.26849315068493</v>
      </c>
      <c r="O326" s="116" t="n">
        <f aca="false">IF(ISBLANK(C326),"",IF( ISBLANK(F326), "" , IF( ISBLANK(J326), ($V$41-F326)/365, (J326-F326)/365)) )</f>
        <v>0.284931506849315</v>
      </c>
      <c r="P326" s="117" t="str">
        <f aca="true">IF(ISBLANK(C326),"",IF( ISBLANK(J326), "", (TODAY()-J326)/365))</f>
        <v/>
      </c>
      <c r="Q326" s="118" t="str">
        <f aca="false">IF(ISBLANK(C326),"",IF( ISBLANK(J326), "", ($V$41-J326)/365))</f>
        <v/>
      </c>
      <c r="R326" s="156"/>
      <c r="S326" s="119" t="s">
        <v>934</v>
      </c>
      <c r="T326" s="39" t="n">
        <v>1</v>
      </c>
      <c r="U326" s="40"/>
    </row>
    <row r="327" customFormat="false" ht="15" hidden="false" customHeight="false" outlineLevel="0" collapsed="false">
      <c r="A327" s="89" t="n">
        <v>326</v>
      </c>
      <c r="B327" s="135" t="s">
        <v>458</v>
      </c>
      <c r="C327" s="101" t="n">
        <v>1</v>
      </c>
      <c r="D327" s="120" t="n">
        <v>22</v>
      </c>
      <c r="E327" s="156" t="s">
        <v>782</v>
      </c>
      <c r="F327" s="154" t="n">
        <v>43606</v>
      </c>
      <c r="G327" s="112" t="str">
        <f aca="false">IF(ISBLANK(F327),"a","b")</f>
        <v>b</v>
      </c>
      <c r="H327" s="112" t="n">
        <f aca="false">IF(ISBLANK(C327),"",IF(G327="b",F327,IF(G327="a","")))</f>
        <v>43606</v>
      </c>
      <c r="I327" s="113" t="n">
        <f aca="false">IF(ISBLANK(C327),"",IF( ISBLANK(F327), , IF( ISBLANK(J327), 1,) ))</f>
        <v>1</v>
      </c>
      <c r="J327" s="157"/>
      <c r="K327" s="114" t="str">
        <f aca="false">IF(ISBLANK(J327),"a","b")</f>
        <v>a</v>
      </c>
      <c r="L327" s="112" t="str">
        <f aca="false">IF(ISBLANK(C327),"",IF(K327="b",J327,IF(K327="a","")))</f>
        <v/>
      </c>
      <c r="M327" s="113" t="n">
        <f aca="false">IF(ISBLANK(C327),"",IF( ISBLANK(J327), , 1))</f>
        <v>0</v>
      </c>
      <c r="N327" s="115" t="n">
        <f aca="true">IF(ISBLANK(C327),"",IF( ISBLANK(F327), "" , IF( ISBLANK(J327), (TODAY()-F327)/365, (J327-F327)/365)) )</f>
        <v>1.84931506849315</v>
      </c>
      <c r="O327" s="116" t="n">
        <f aca="false">IF(ISBLANK(C327),"",IF( ISBLANK(F327), "" , IF( ISBLANK(J327), ($V$41-F327)/365, (J327-F327)/365)) )</f>
        <v>0.865753424657534</v>
      </c>
      <c r="P327" s="117" t="str">
        <f aca="true">IF(ISBLANK(C327),"",IF( ISBLANK(J327), "", (TODAY()-J327)/365))</f>
        <v/>
      </c>
      <c r="Q327" s="118" t="str">
        <f aca="false">IF(ISBLANK(C327),"",IF( ISBLANK(J327), "", ($V$41-J327)/365))</f>
        <v/>
      </c>
      <c r="R327" s="156"/>
      <c r="S327" s="119" t="s">
        <v>935</v>
      </c>
      <c r="T327" s="39" t="n">
        <v>1</v>
      </c>
      <c r="U327" s="40"/>
    </row>
    <row r="328" customFormat="false" ht="15" hidden="false" customHeight="false" outlineLevel="0" collapsed="false">
      <c r="A328" s="89" t="n">
        <v>327</v>
      </c>
      <c r="B328" s="135" t="s">
        <v>458</v>
      </c>
      <c r="C328" s="101" t="n">
        <v>1</v>
      </c>
      <c r="D328" s="125" t="n">
        <v>23</v>
      </c>
      <c r="E328" s="156" t="s">
        <v>594</v>
      </c>
      <c r="F328" s="154" t="n">
        <v>43875</v>
      </c>
      <c r="G328" s="112" t="str">
        <f aca="false">IF(ISBLANK(F328),"a","b")</f>
        <v>b</v>
      </c>
      <c r="H328" s="112" t="n">
        <f aca="false">IF(ISBLANK(C328),"",IF(G328="b",F328,IF(G328="a","")))</f>
        <v>43875</v>
      </c>
      <c r="I328" s="113" t="n">
        <f aca="false">IF(ISBLANK(C328),"",IF( ISBLANK(F328), , IF( ISBLANK(J328), 1,) ))</f>
        <v>1</v>
      </c>
      <c r="J328" s="157"/>
      <c r="K328" s="114" t="str">
        <f aca="false">IF(ISBLANK(J328),"a","b")</f>
        <v>a</v>
      </c>
      <c r="L328" s="112" t="str">
        <f aca="false">IF(ISBLANK(C328),"",IF(K328="b",J328,IF(K328="a","")))</f>
        <v/>
      </c>
      <c r="M328" s="113" t="n">
        <f aca="false">IF(ISBLANK(C328),"",IF( ISBLANK(J328), , 1))</f>
        <v>0</v>
      </c>
      <c r="N328" s="115" t="n">
        <f aca="true">IF(ISBLANK(C328),"",IF( ISBLANK(F328), "" , IF( ISBLANK(J328), (TODAY()-F328)/365, (J328-F328)/365)) )</f>
        <v>1.11232876712329</v>
      </c>
      <c r="O328" s="116" t="n">
        <f aca="false">IF(ISBLANK(C328),"",IF( ISBLANK(F328), "" , IF( ISBLANK(J328), ($V$41-F328)/365, (J328-F328)/365)) )</f>
        <v>0.128767123287671</v>
      </c>
      <c r="P328" s="117" t="str">
        <f aca="true">IF(ISBLANK(C328),"",IF( ISBLANK(J328), "", (TODAY()-J328)/365))</f>
        <v/>
      </c>
      <c r="Q328" s="118" t="str">
        <f aca="false">IF(ISBLANK(C328),"",IF( ISBLANK(J328), "", ($V$41-J328)/365))</f>
        <v/>
      </c>
      <c r="R328" s="156" t="s">
        <v>936</v>
      </c>
      <c r="S328" s="119" t="s">
        <v>937</v>
      </c>
      <c r="T328" s="39" t="n">
        <v>1</v>
      </c>
      <c r="U328" s="40"/>
    </row>
    <row r="329" customFormat="false" ht="15" hidden="false" customHeight="false" outlineLevel="0" collapsed="false">
      <c r="A329" s="89" t="n">
        <v>328</v>
      </c>
      <c r="B329" s="135" t="s">
        <v>458</v>
      </c>
      <c r="C329" s="101" t="n">
        <v>1</v>
      </c>
      <c r="D329" s="122" t="n">
        <v>24</v>
      </c>
      <c r="E329" s="156"/>
      <c r="F329" s="156"/>
      <c r="G329" s="112" t="str">
        <f aca="false">IF(ISBLANK(F329),"a","b")</f>
        <v>a</v>
      </c>
      <c r="H329" s="112" t="str">
        <f aca="false">IF(ISBLANK(C329),"",IF(G329="b",F329,IF(G329="a","")))</f>
        <v/>
      </c>
      <c r="I329" s="113" t="n">
        <f aca="false">IF(ISBLANK(C329),"",IF( ISBLANK(F329), , IF( ISBLANK(J329), 1,) ))</f>
        <v>0</v>
      </c>
      <c r="J329" s="157"/>
      <c r="K329" s="114" t="str">
        <f aca="false">IF(ISBLANK(J329),"a","b")</f>
        <v>a</v>
      </c>
      <c r="L329" s="112" t="str">
        <f aca="false">IF(ISBLANK(C329),"",IF(K329="b",J329,IF(K329="a","")))</f>
        <v/>
      </c>
      <c r="M329" s="113" t="n">
        <f aca="false">IF(ISBLANK(C329),"",IF( ISBLANK(J329), , 1))</f>
        <v>0</v>
      </c>
      <c r="N329" s="115" t="str">
        <f aca="true">IF(ISBLANK(C329),"",IF( ISBLANK(F329), "" , IF( ISBLANK(J329), (TODAY()-F329)/365, (J329-F329)/365)) )</f>
        <v/>
      </c>
      <c r="O329" s="116" t="str">
        <f aca="false">IF(ISBLANK(C329),"",IF( ISBLANK(F329), "" , IF( ISBLANK(J329), ($V$41-F329)/365, (J329-F329)/365)) )</f>
        <v/>
      </c>
      <c r="P329" s="117" t="str">
        <f aca="true">IF(ISBLANK(C329),"",IF( ISBLANK(J329), "", (TODAY()-J329)/365))</f>
        <v/>
      </c>
      <c r="Q329" s="118" t="str">
        <f aca="false">IF(ISBLANK(C329),"",IF( ISBLANK(J329), "", ($V$41-J329)/365))</f>
        <v/>
      </c>
      <c r="R329" s="156" t="s">
        <v>938</v>
      </c>
      <c r="S329" s="119" t="s">
        <v>939</v>
      </c>
      <c r="T329" s="39" t="n">
        <v>1</v>
      </c>
      <c r="U329" s="40"/>
    </row>
    <row r="330" customFormat="false" ht="15" hidden="false" customHeight="false" outlineLevel="0" collapsed="false">
      <c r="A330" s="89" t="n">
        <v>329</v>
      </c>
      <c r="B330" s="135" t="s">
        <v>458</v>
      </c>
      <c r="C330" s="101" t="n">
        <v>1</v>
      </c>
      <c r="D330" s="120" t="n">
        <v>25</v>
      </c>
      <c r="E330" s="156" t="s">
        <v>594</v>
      </c>
      <c r="F330" s="154" t="n">
        <v>43520</v>
      </c>
      <c r="G330" s="112" t="str">
        <f aca="false">IF(ISBLANK(F330),"a","b")</f>
        <v>b</v>
      </c>
      <c r="H330" s="112" t="n">
        <f aca="false">IF(ISBLANK(C330),"",IF(G330="b",F330,IF(G330="a","")))</f>
        <v>43520</v>
      </c>
      <c r="I330" s="113" t="n">
        <f aca="false">IF(ISBLANK(C330),"",IF( ISBLANK(F330), , IF( ISBLANK(J330), 1,) ))</f>
        <v>1</v>
      </c>
      <c r="J330" s="157"/>
      <c r="K330" s="114" t="str">
        <f aca="false">IF(ISBLANK(J330),"a","b")</f>
        <v>a</v>
      </c>
      <c r="L330" s="112" t="str">
        <f aca="false">IF(ISBLANK(C330),"",IF(K330="b",J330,IF(K330="a","")))</f>
        <v/>
      </c>
      <c r="M330" s="113" t="n">
        <f aca="false">IF(ISBLANK(C330),"",IF( ISBLANK(J330), , 1))</f>
        <v>0</v>
      </c>
      <c r="N330" s="115" t="n">
        <f aca="true">IF(ISBLANK(C330),"",IF( ISBLANK(F330), "" , IF( ISBLANK(J330), (TODAY()-F330)/365, (J330-F330)/365)) )</f>
        <v>2.08493150684931</v>
      </c>
      <c r="O330" s="116" t="n">
        <f aca="false">IF(ISBLANK(C330),"",IF( ISBLANK(F330), "" , IF( ISBLANK(J330), ($V$41-F330)/365, (J330-F330)/365)) )</f>
        <v>1.1013698630137</v>
      </c>
      <c r="P330" s="117" t="str">
        <f aca="true">IF(ISBLANK(C330),"",IF( ISBLANK(J330), "", (TODAY()-J330)/365))</f>
        <v/>
      </c>
      <c r="Q330" s="118" t="str">
        <f aca="false">IF(ISBLANK(C330),"",IF( ISBLANK(J330), "", ($V$41-J330)/365))</f>
        <v/>
      </c>
      <c r="R330" s="156" t="s">
        <v>940</v>
      </c>
      <c r="S330" s="119" t="s">
        <v>941</v>
      </c>
      <c r="T330" s="39" t="n">
        <v>1</v>
      </c>
      <c r="U330" s="40"/>
    </row>
    <row r="331" customFormat="false" ht="15" hidden="false" customHeight="false" outlineLevel="0" collapsed="false">
      <c r="A331" s="89" t="n">
        <v>330</v>
      </c>
      <c r="B331" s="135" t="s">
        <v>458</v>
      </c>
      <c r="C331" s="101" t="n">
        <v>1</v>
      </c>
      <c r="D331" s="122" t="n">
        <v>26</v>
      </c>
      <c r="E331" s="156"/>
      <c r="F331" s="156"/>
      <c r="G331" s="112" t="str">
        <f aca="false">IF(ISBLANK(F331),"a","b")</f>
        <v>a</v>
      </c>
      <c r="H331" s="112" t="str">
        <f aca="false">IF(ISBLANK(C331),"",IF(G331="b",F331,IF(G331="a","")))</f>
        <v/>
      </c>
      <c r="I331" s="113" t="n">
        <f aca="false">IF(ISBLANK(C331),"",IF( ISBLANK(F331), , IF( ISBLANK(J331), 1,) ))</f>
        <v>0</v>
      </c>
      <c r="J331" s="157"/>
      <c r="K331" s="114" t="str">
        <f aca="false">IF(ISBLANK(J331),"a","b")</f>
        <v>a</v>
      </c>
      <c r="L331" s="112" t="str">
        <f aca="false">IF(ISBLANK(C331),"",IF(K331="b",J331,IF(K331="a","")))</f>
        <v/>
      </c>
      <c r="M331" s="113" t="n">
        <f aca="false">IF(ISBLANK(C331),"",IF( ISBLANK(J331), , 1))</f>
        <v>0</v>
      </c>
      <c r="N331" s="115" t="str">
        <f aca="true">IF(ISBLANK(C331),"",IF( ISBLANK(F331), "" , IF( ISBLANK(J331), (TODAY()-F331)/365, (J331-F331)/365)) )</f>
        <v/>
      </c>
      <c r="O331" s="116" t="str">
        <f aca="false">IF(ISBLANK(C331),"",IF( ISBLANK(F331), "" , IF( ISBLANK(J331), ($V$41-F331)/365, (J331-F331)/365)) )</f>
        <v/>
      </c>
      <c r="P331" s="117" t="str">
        <f aca="true">IF(ISBLANK(C331),"",IF( ISBLANK(J331), "", (TODAY()-J331)/365))</f>
        <v/>
      </c>
      <c r="Q331" s="118" t="str">
        <f aca="false">IF(ISBLANK(C331),"",IF( ISBLANK(J331), "", ($V$41-J331)/365))</f>
        <v/>
      </c>
      <c r="R331" s="156" t="s">
        <v>942</v>
      </c>
      <c r="S331" s="119" t="s">
        <v>943</v>
      </c>
      <c r="T331" s="39" t="n">
        <v>1</v>
      </c>
      <c r="U331" s="40"/>
    </row>
    <row r="332" customFormat="false" ht="15" hidden="false" customHeight="false" outlineLevel="0" collapsed="false">
      <c r="A332" s="89" t="n">
        <v>331</v>
      </c>
      <c r="B332" s="135" t="s">
        <v>458</v>
      </c>
      <c r="C332" s="101" t="n">
        <v>1</v>
      </c>
      <c r="D332" s="120" t="n">
        <v>27</v>
      </c>
      <c r="E332" s="156" t="s">
        <v>793</v>
      </c>
      <c r="F332" s="154" t="n">
        <v>43624</v>
      </c>
      <c r="G332" s="112" t="str">
        <f aca="false">IF(ISBLANK(F332),"a","b")</f>
        <v>b</v>
      </c>
      <c r="H332" s="112" t="n">
        <f aca="false">IF(ISBLANK(C332),"",IF(G332="b",F332,IF(G332="a","")))</f>
        <v>43624</v>
      </c>
      <c r="I332" s="113" t="n">
        <f aca="false">IF(ISBLANK(C332),"",IF( ISBLANK(F332), , IF( ISBLANK(J332), 1,) ))</f>
        <v>1</v>
      </c>
      <c r="J332" s="157"/>
      <c r="K332" s="114" t="str">
        <f aca="false">IF(ISBLANK(J332),"a","b")</f>
        <v>a</v>
      </c>
      <c r="L332" s="112" t="str">
        <f aca="false">IF(ISBLANK(C332),"",IF(K332="b",J332,IF(K332="a","")))</f>
        <v/>
      </c>
      <c r="M332" s="113" t="n">
        <f aca="false">IF(ISBLANK(C332),"",IF( ISBLANK(J332), , 1))</f>
        <v>0</v>
      </c>
      <c r="N332" s="115" t="n">
        <f aca="true">IF(ISBLANK(C332),"",IF( ISBLANK(F332), "" , IF( ISBLANK(J332), (TODAY()-F332)/365, (J332-F332)/365)) )</f>
        <v>1.8</v>
      </c>
      <c r="O332" s="116" t="n">
        <f aca="false">IF(ISBLANK(C332),"",IF( ISBLANK(F332), "" , IF( ISBLANK(J332), ($V$41-F332)/365, (J332-F332)/365)) )</f>
        <v>0.816438356164383</v>
      </c>
      <c r="P332" s="117" t="str">
        <f aca="true">IF(ISBLANK(C332),"",IF( ISBLANK(J332), "", (TODAY()-J332)/365))</f>
        <v/>
      </c>
      <c r="Q332" s="118" t="str">
        <f aca="false">IF(ISBLANK(C332),"",IF( ISBLANK(J332), "", ($V$41-J332)/365))</f>
        <v/>
      </c>
      <c r="R332" s="156" t="s">
        <v>944</v>
      </c>
      <c r="S332" s="119" t="s">
        <v>945</v>
      </c>
      <c r="T332" s="39" t="n">
        <v>1</v>
      </c>
      <c r="U332" s="40"/>
    </row>
    <row r="333" customFormat="false" ht="15" hidden="false" customHeight="false" outlineLevel="0" collapsed="false">
      <c r="A333" s="89" t="n">
        <v>332</v>
      </c>
      <c r="B333" s="135" t="s">
        <v>458</v>
      </c>
      <c r="C333" s="101" t="n">
        <v>1</v>
      </c>
      <c r="D333" s="122" t="n">
        <v>28</v>
      </c>
      <c r="E333" s="156"/>
      <c r="F333" s="156"/>
      <c r="G333" s="112" t="str">
        <f aca="false">IF(ISBLANK(F333),"a","b")</f>
        <v>a</v>
      </c>
      <c r="H333" s="112" t="str">
        <f aca="false">IF(ISBLANK(C333),"",IF(G333="b",F333,IF(G333="a","")))</f>
        <v/>
      </c>
      <c r="I333" s="113" t="n">
        <f aca="false">IF(ISBLANK(C333),"",IF( ISBLANK(F333), , IF( ISBLANK(J333), 1,) ))</f>
        <v>0</v>
      </c>
      <c r="J333" s="157"/>
      <c r="K333" s="114" t="str">
        <f aca="false">IF(ISBLANK(J333),"a","b")</f>
        <v>a</v>
      </c>
      <c r="L333" s="112" t="str">
        <f aca="false">IF(ISBLANK(C333),"",IF(K333="b",J333,IF(K333="a","")))</f>
        <v/>
      </c>
      <c r="M333" s="113" t="n">
        <f aca="false">IF(ISBLANK(C333),"",IF( ISBLANK(J333), , 1))</f>
        <v>0</v>
      </c>
      <c r="N333" s="115" t="str">
        <f aca="true">IF(ISBLANK(C333),"",IF( ISBLANK(F333), "" , IF( ISBLANK(J333), (TODAY()-F333)/365, (J333-F333)/365)) )</f>
        <v/>
      </c>
      <c r="O333" s="116" t="str">
        <f aca="false">IF(ISBLANK(C333),"",IF( ISBLANK(F333), "" , IF( ISBLANK(J333), ($V$41-F333)/365, (J333-F333)/365)) )</f>
        <v/>
      </c>
      <c r="P333" s="117" t="str">
        <f aca="true">IF(ISBLANK(C333),"",IF( ISBLANK(J333), "", (TODAY()-J333)/365))</f>
        <v/>
      </c>
      <c r="Q333" s="118" t="str">
        <f aca="false">IF(ISBLANK(C333),"",IF( ISBLANK(J333), "", ($V$41-J333)/365))</f>
        <v/>
      </c>
      <c r="R333" s="156"/>
      <c r="S333" s="119" t="s">
        <v>946</v>
      </c>
      <c r="T333" s="39" t="n">
        <v>1</v>
      </c>
      <c r="U333" s="40"/>
    </row>
    <row r="334" customFormat="false" ht="15" hidden="false" customHeight="false" outlineLevel="0" collapsed="false">
      <c r="A334" s="89" t="n">
        <v>333</v>
      </c>
      <c r="B334" s="135" t="s">
        <v>458</v>
      </c>
      <c r="C334" s="101" t="n">
        <v>1</v>
      </c>
      <c r="D334" s="122" t="n">
        <v>29</v>
      </c>
      <c r="E334" s="156"/>
      <c r="F334" s="156"/>
      <c r="G334" s="112" t="str">
        <f aca="false">IF(ISBLANK(F334),"a","b")</f>
        <v>a</v>
      </c>
      <c r="H334" s="112" t="str">
        <f aca="false">IF(ISBLANK(C334),"",IF(G334="b",F334,IF(G334="a","")))</f>
        <v/>
      </c>
      <c r="I334" s="113" t="n">
        <f aca="false">IF(ISBLANK(C334),"",IF( ISBLANK(F334), , IF( ISBLANK(J334), 1,) ))</f>
        <v>0</v>
      </c>
      <c r="J334" s="157"/>
      <c r="K334" s="114" t="str">
        <f aca="false">IF(ISBLANK(J334),"a","b")</f>
        <v>a</v>
      </c>
      <c r="L334" s="112" t="str">
        <f aca="false">IF(ISBLANK(C334),"",IF(K334="b",J334,IF(K334="a","")))</f>
        <v/>
      </c>
      <c r="M334" s="113" t="n">
        <f aca="false">IF(ISBLANK(C334),"",IF( ISBLANK(J334), , 1))</f>
        <v>0</v>
      </c>
      <c r="N334" s="115" t="str">
        <f aca="true">IF(ISBLANK(C334),"",IF( ISBLANK(F334), "" , IF( ISBLANK(J334), (TODAY()-F334)/365, (J334-F334)/365)) )</f>
        <v/>
      </c>
      <c r="O334" s="116" t="str">
        <f aca="false">IF(ISBLANK(C334),"",IF( ISBLANK(F334), "" , IF( ISBLANK(J334), ($V$41-F334)/365, (J334-F334)/365)) )</f>
        <v/>
      </c>
      <c r="P334" s="117" t="str">
        <f aca="true">IF(ISBLANK(C334),"",IF( ISBLANK(J334), "", (TODAY()-J334)/365))</f>
        <v/>
      </c>
      <c r="Q334" s="118" t="str">
        <f aca="false">IF(ISBLANK(C334),"",IF( ISBLANK(J334), "", ($V$41-J334)/365))</f>
        <v/>
      </c>
      <c r="R334" s="156"/>
      <c r="S334" s="119" t="s">
        <v>947</v>
      </c>
      <c r="T334" s="48" t="n">
        <v>1</v>
      </c>
      <c r="U334" s="40"/>
    </row>
    <row r="335" customFormat="false" ht="15" hidden="false" customHeight="false" outlineLevel="0" collapsed="false">
      <c r="A335" s="89" t="n">
        <v>334</v>
      </c>
      <c r="B335" s="135" t="s">
        <v>458</v>
      </c>
      <c r="C335" s="101" t="n">
        <v>1</v>
      </c>
      <c r="D335" s="131" t="n">
        <v>30</v>
      </c>
      <c r="E335" s="153"/>
      <c r="F335" s="154" t="n">
        <v>43503</v>
      </c>
      <c r="G335" s="112" t="str">
        <f aca="false">IF(ISBLANK(F335),"a","b")</f>
        <v>b</v>
      </c>
      <c r="H335" s="112" t="n">
        <f aca="false">IF(ISBLANK(C335),"",IF(G335="b",F335,IF(G335="a","")))</f>
        <v>43503</v>
      </c>
      <c r="I335" s="113" t="n">
        <f aca="false">IF(ISBLANK(C335),"",IF( ISBLANK(F335), , IF( ISBLANK(J335), 1,) ))</f>
        <v>0</v>
      </c>
      <c r="J335" s="155" t="n">
        <v>43827</v>
      </c>
      <c r="K335" s="114" t="str">
        <f aca="false">IF(ISBLANK(J335),"a","b")</f>
        <v>b</v>
      </c>
      <c r="L335" s="112" t="n">
        <f aca="false">IF(ISBLANK(C335),"",IF(K335="b",J335,IF(K335="a","")))</f>
        <v>43827</v>
      </c>
      <c r="M335" s="113" t="n">
        <f aca="false">IF(ISBLANK(C335),"",IF( ISBLANK(J335), , 1))</f>
        <v>1</v>
      </c>
      <c r="N335" s="115" t="n">
        <f aca="true">IF(ISBLANK(C335),"",IF( ISBLANK(F335), "" , IF( ISBLANK(J335), (TODAY()-F335)/365, (J335-F335)/365)) )</f>
        <v>0.887671232876712</v>
      </c>
      <c r="O335" s="116" t="n">
        <f aca="false">IF(ISBLANK(C335),"",IF( ISBLANK(F335), "" , IF( ISBLANK(J335), ($V$41-F335)/365, (J335-F335)/365)) )</f>
        <v>0.887671232876712</v>
      </c>
      <c r="P335" s="117" t="n">
        <f aca="true">IF(ISBLANK(C335),"",IF( ISBLANK(J335), "", (TODAY()-J335)/365))</f>
        <v>1.24383561643836</v>
      </c>
      <c r="Q335" s="118" t="n">
        <f aca="false">IF(ISBLANK(C335),"",IF( ISBLANK(J335), "", ($V$41-J335)/365))</f>
        <v>0.26027397260274</v>
      </c>
      <c r="R335" s="156"/>
      <c r="S335" s="119" t="s">
        <v>948</v>
      </c>
      <c r="T335" s="48" t="n">
        <v>1</v>
      </c>
      <c r="U335" s="40"/>
    </row>
    <row r="336" customFormat="false" ht="15" hidden="false" customHeight="false" outlineLevel="0" collapsed="false">
      <c r="A336" s="89" t="n">
        <v>335</v>
      </c>
      <c r="B336" s="135" t="s">
        <v>458</v>
      </c>
      <c r="C336" s="101" t="n">
        <v>1</v>
      </c>
      <c r="D336" s="122" t="n">
        <v>31</v>
      </c>
      <c r="E336" s="156"/>
      <c r="F336" s="156"/>
      <c r="G336" s="112" t="str">
        <f aca="false">IF(ISBLANK(F336),"a","b")</f>
        <v>a</v>
      </c>
      <c r="H336" s="112" t="str">
        <f aca="false">IF(ISBLANK(C336),"",IF(G336="b",F336,IF(G336="a","")))</f>
        <v/>
      </c>
      <c r="I336" s="113" t="n">
        <f aca="false">IF(ISBLANK(C336),"",IF( ISBLANK(F336), , IF( ISBLANK(J336), 1,) ))</f>
        <v>0</v>
      </c>
      <c r="J336" s="157"/>
      <c r="K336" s="114" t="str">
        <f aca="false">IF(ISBLANK(J336),"a","b")</f>
        <v>a</v>
      </c>
      <c r="L336" s="112" t="str">
        <f aca="false">IF(ISBLANK(C336),"",IF(K336="b",J336,IF(K336="a","")))</f>
        <v/>
      </c>
      <c r="M336" s="113" t="n">
        <f aca="false">IF(ISBLANK(C336),"",IF( ISBLANK(J336), , 1))</f>
        <v>0</v>
      </c>
      <c r="N336" s="115" t="str">
        <f aca="true">IF(ISBLANK(C336),"",IF( ISBLANK(F336), "" , IF( ISBLANK(J336), (TODAY()-F336)/365, (J336-F336)/365)) )</f>
        <v/>
      </c>
      <c r="O336" s="116" t="str">
        <f aca="false">IF(ISBLANK(C336),"",IF( ISBLANK(F336), "" , IF( ISBLANK(J336), ($V$41-F336)/365, (J336-F336)/365)) )</f>
        <v/>
      </c>
      <c r="P336" s="117" t="str">
        <f aca="true">IF(ISBLANK(C336),"",IF( ISBLANK(J336), "", (TODAY()-J336)/365))</f>
        <v/>
      </c>
      <c r="Q336" s="118" t="str">
        <f aca="false">IF(ISBLANK(C336),"",IF( ISBLANK(J336), "", ($V$41-J336)/365))</f>
        <v/>
      </c>
      <c r="R336" s="156"/>
      <c r="S336" s="119" t="s">
        <v>949</v>
      </c>
      <c r="T336" s="50" t="n">
        <v>1</v>
      </c>
      <c r="U336" s="51"/>
    </row>
    <row r="337" customFormat="false" ht="15" hidden="false" customHeight="false" outlineLevel="0" collapsed="false">
      <c r="A337" s="89" t="n">
        <v>336</v>
      </c>
      <c r="B337" s="135" t="s">
        <v>458</v>
      </c>
      <c r="C337" s="101" t="n">
        <v>1</v>
      </c>
      <c r="D337" s="158" t="n">
        <v>32</v>
      </c>
      <c r="E337" s="153"/>
      <c r="F337" s="156"/>
      <c r="G337" s="112" t="str">
        <f aca="false">IF(ISBLANK(F337),"a","b")</f>
        <v>a</v>
      </c>
      <c r="H337" s="112" t="str">
        <f aca="false">IF(ISBLANK(C337),"",IF(G337="b",F337,IF(G337="a","")))</f>
        <v/>
      </c>
      <c r="I337" s="113" t="n">
        <f aca="false">IF(ISBLANK(C337),"",IF( ISBLANK(F337), , IF( ISBLANK(J337), 1,) ))</f>
        <v>0</v>
      </c>
      <c r="J337" s="155" t="n">
        <v>43816</v>
      </c>
      <c r="K337" s="114" t="str">
        <f aca="false">IF(ISBLANK(J337),"a","b")</f>
        <v>b</v>
      </c>
      <c r="L337" s="112" t="n">
        <f aca="false">IF(ISBLANK(C337),"",IF(K337="b",J337,IF(K337="a","")))</f>
        <v>43816</v>
      </c>
      <c r="M337" s="113" t="n">
        <f aca="false">IF(ISBLANK(C337),"",IF( ISBLANK(J337), , 1))</f>
        <v>1</v>
      </c>
      <c r="N337" s="115" t="str">
        <f aca="true">IF(ISBLANK(C337),"",IF( ISBLANK(F337), "" , IF( ISBLANK(J337), (TODAY()-F337)/365, (J337-F337)/365)) )</f>
        <v/>
      </c>
      <c r="O337" s="116" t="str">
        <f aca="false">IF(ISBLANK(C337),"",IF( ISBLANK(F337), "" , IF( ISBLANK(J337), ($V$41-F337)/365, (J337-F337)/365)) )</f>
        <v/>
      </c>
      <c r="P337" s="117" t="n">
        <f aca="true">IF(ISBLANK(C337),"",IF( ISBLANK(J337), "", (TODAY()-J337)/365))</f>
        <v>1.27397260273973</v>
      </c>
      <c r="Q337" s="118" t="n">
        <f aca="false">IF(ISBLANK(C337),"",IF( ISBLANK(J337), "", ($V$41-J337)/365))</f>
        <v>0.29041095890411</v>
      </c>
      <c r="R337" s="156" t="s">
        <v>950</v>
      </c>
      <c r="S337" s="119" t="s">
        <v>951</v>
      </c>
      <c r="T337" s="50" t="n">
        <v>1</v>
      </c>
      <c r="U337" s="51"/>
    </row>
    <row r="338" customFormat="false" ht="15" hidden="false" customHeight="false" outlineLevel="0" collapsed="false">
      <c r="A338" s="89" t="n">
        <v>337</v>
      </c>
      <c r="B338" s="135" t="s">
        <v>458</v>
      </c>
      <c r="C338" s="101" t="n">
        <v>1</v>
      </c>
      <c r="D338" s="120" t="n">
        <v>33</v>
      </c>
      <c r="E338" s="156" t="s">
        <v>782</v>
      </c>
      <c r="F338" s="154" t="n">
        <v>43624</v>
      </c>
      <c r="G338" s="112" t="str">
        <f aca="false">IF(ISBLANK(F338),"a","b")</f>
        <v>b</v>
      </c>
      <c r="H338" s="112" t="n">
        <f aca="false">IF(ISBLANK(C338),"",IF(G338="b",F338,IF(G338="a","")))</f>
        <v>43624</v>
      </c>
      <c r="I338" s="113" t="n">
        <f aca="false">IF(ISBLANK(C338),"",IF( ISBLANK(F338), , IF( ISBLANK(J338), 1,) ))</f>
        <v>1</v>
      </c>
      <c r="J338" s="157"/>
      <c r="K338" s="114" t="str">
        <f aca="false">IF(ISBLANK(J338),"a","b")</f>
        <v>a</v>
      </c>
      <c r="L338" s="112" t="str">
        <f aca="false">IF(ISBLANK(C338),"",IF(K338="b",J338,IF(K338="a","")))</f>
        <v/>
      </c>
      <c r="M338" s="113" t="n">
        <f aca="false">IF(ISBLANK(C338),"",IF( ISBLANK(J338), , 1))</f>
        <v>0</v>
      </c>
      <c r="N338" s="115" t="n">
        <f aca="true">IF(ISBLANK(C338),"",IF( ISBLANK(F338), "" , IF( ISBLANK(J338), (TODAY()-F338)/365, (J338-F338)/365)) )</f>
        <v>1.8</v>
      </c>
      <c r="O338" s="116" t="n">
        <f aca="false">IF(ISBLANK(C338),"",IF( ISBLANK(F338), "" , IF( ISBLANK(J338), ($V$41-F338)/365, (J338-F338)/365)) )</f>
        <v>0.816438356164383</v>
      </c>
      <c r="P338" s="117" t="str">
        <f aca="true">IF(ISBLANK(C338),"",IF( ISBLANK(J338), "", (TODAY()-J338)/365))</f>
        <v/>
      </c>
      <c r="Q338" s="118" t="str">
        <f aca="false">IF(ISBLANK(C338),"",IF( ISBLANK(J338), "", ($V$41-J338)/365))</f>
        <v/>
      </c>
      <c r="R338" s="156" t="s">
        <v>952</v>
      </c>
      <c r="S338" s="119" t="s">
        <v>953</v>
      </c>
      <c r="T338" s="48" t="n">
        <v>1</v>
      </c>
      <c r="U338" s="40"/>
    </row>
    <row r="339" customFormat="false" ht="15" hidden="false" customHeight="false" outlineLevel="0" collapsed="false">
      <c r="A339" s="89" t="n">
        <v>338</v>
      </c>
      <c r="B339" s="135" t="s">
        <v>458</v>
      </c>
      <c r="C339" s="101" t="n">
        <v>1</v>
      </c>
      <c r="D339" s="122" t="n">
        <v>34</v>
      </c>
      <c r="E339" s="156"/>
      <c r="F339" s="156"/>
      <c r="G339" s="112" t="str">
        <f aca="false">IF(ISBLANK(F339),"a","b")</f>
        <v>a</v>
      </c>
      <c r="H339" s="112" t="str">
        <f aca="false">IF(ISBLANK(C339),"",IF(G339="b",F339,IF(G339="a","")))</f>
        <v/>
      </c>
      <c r="I339" s="113" t="n">
        <f aca="false">IF(ISBLANK(C339),"",IF( ISBLANK(F339), , IF( ISBLANK(J339), 1,) ))</f>
        <v>0</v>
      </c>
      <c r="J339" s="157"/>
      <c r="K339" s="114" t="str">
        <f aca="false">IF(ISBLANK(J339),"a","b")</f>
        <v>a</v>
      </c>
      <c r="L339" s="112" t="str">
        <f aca="false">IF(ISBLANK(C339),"",IF(K339="b",J339,IF(K339="a","")))</f>
        <v/>
      </c>
      <c r="M339" s="113" t="n">
        <f aca="false">IF(ISBLANK(C339),"",IF( ISBLANK(J339), , 1))</f>
        <v>0</v>
      </c>
      <c r="N339" s="115" t="str">
        <f aca="true">IF(ISBLANK(C339),"",IF( ISBLANK(F339), "" , IF( ISBLANK(J339), (TODAY()-F339)/365, (J339-F339)/365)) )</f>
        <v/>
      </c>
      <c r="O339" s="116" t="str">
        <f aca="false">IF(ISBLANK(C339),"",IF( ISBLANK(F339), "" , IF( ISBLANK(J339), ($V$41-F339)/365, (J339-F339)/365)) )</f>
        <v/>
      </c>
      <c r="P339" s="117" t="str">
        <f aca="true">IF(ISBLANK(C339),"",IF( ISBLANK(J339), "", (TODAY()-J339)/365))</f>
        <v/>
      </c>
      <c r="Q339" s="118" t="str">
        <f aca="false">IF(ISBLANK(C339),"",IF( ISBLANK(J339), "", ($V$41-J339)/365))</f>
        <v/>
      </c>
      <c r="R339" s="156"/>
      <c r="S339" s="119" t="s">
        <v>954</v>
      </c>
      <c r="T339" s="48" t="n">
        <v>1</v>
      </c>
      <c r="U339" s="40"/>
    </row>
    <row r="340" customFormat="false" ht="15" hidden="false" customHeight="false" outlineLevel="0" collapsed="false">
      <c r="A340" s="89" t="n">
        <v>339</v>
      </c>
      <c r="B340" s="135" t="s">
        <v>458</v>
      </c>
      <c r="C340" s="101" t="n">
        <v>1</v>
      </c>
      <c r="D340" s="126" t="n">
        <v>35</v>
      </c>
      <c r="E340" s="153"/>
      <c r="F340" s="154" t="n">
        <v>43497</v>
      </c>
      <c r="G340" s="112" t="str">
        <f aca="false">IF(ISBLANK(F340),"a","b")</f>
        <v>b</v>
      </c>
      <c r="H340" s="112" t="n">
        <f aca="false">IF(ISBLANK(C340),"",IF(G340="b",F340,IF(G340="a","")))</f>
        <v>43497</v>
      </c>
      <c r="I340" s="113" t="n">
        <f aca="false">IF(ISBLANK(C340),"",IF( ISBLANK(F340), , IF( ISBLANK(J340), 1,) ))</f>
        <v>0</v>
      </c>
      <c r="J340" s="155" t="n">
        <v>43617</v>
      </c>
      <c r="K340" s="114" t="str">
        <f aca="false">IF(ISBLANK(J340),"a","b")</f>
        <v>b</v>
      </c>
      <c r="L340" s="112" t="n">
        <f aca="false">IF(ISBLANK(C340),"",IF(K340="b",J340,IF(K340="a","")))</f>
        <v>43617</v>
      </c>
      <c r="M340" s="113" t="n">
        <f aca="false">IF(ISBLANK(C340),"",IF( ISBLANK(J340), , 1))</f>
        <v>1</v>
      </c>
      <c r="N340" s="115" t="n">
        <f aca="true">IF(ISBLANK(C340),"",IF( ISBLANK(F340), "" , IF( ISBLANK(J340), (TODAY()-F340)/365, (J340-F340)/365)) )</f>
        <v>0.328767123287671</v>
      </c>
      <c r="O340" s="116" t="n">
        <f aca="false">IF(ISBLANK(C340),"",IF( ISBLANK(F340), "" , IF( ISBLANK(J340), ($V$41-F340)/365, (J340-F340)/365)) )</f>
        <v>0.328767123287671</v>
      </c>
      <c r="P340" s="117" t="n">
        <f aca="true">IF(ISBLANK(C340),"",IF( ISBLANK(J340), "", (TODAY()-J340)/365))</f>
        <v>1.81917808219178</v>
      </c>
      <c r="Q340" s="118" t="n">
        <f aca="false">IF(ISBLANK(C340),"",IF( ISBLANK(J340), "", ($V$41-J340)/365))</f>
        <v>0.835616438356164</v>
      </c>
      <c r="R340" s="156" t="s">
        <v>955</v>
      </c>
      <c r="S340" s="119" t="s">
        <v>956</v>
      </c>
      <c r="T340" s="48" t="n">
        <v>1</v>
      </c>
      <c r="U340" s="40"/>
    </row>
    <row r="341" customFormat="false" ht="15" hidden="false" customHeight="false" outlineLevel="0" collapsed="false">
      <c r="A341" s="89" t="n">
        <v>340</v>
      </c>
      <c r="B341" s="135" t="s">
        <v>458</v>
      </c>
      <c r="C341" s="101" t="n">
        <v>1</v>
      </c>
      <c r="D341" s="122" t="n">
        <v>36</v>
      </c>
      <c r="E341" s="156"/>
      <c r="F341" s="156"/>
      <c r="G341" s="112" t="str">
        <f aca="false">IF(ISBLANK(F341),"a","b")</f>
        <v>a</v>
      </c>
      <c r="H341" s="112" t="str">
        <f aca="false">IF(ISBLANK(C341),"",IF(G341="b",F341,IF(G341="a","")))</f>
        <v/>
      </c>
      <c r="I341" s="113" t="n">
        <f aca="false">IF(ISBLANK(C341),"",IF( ISBLANK(F341), , IF( ISBLANK(J341), 1,) ))</f>
        <v>0</v>
      </c>
      <c r="J341" s="157"/>
      <c r="K341" s="114" t="str">
        <f aca="false">IF(ISBLANK(J341),"a","b")</f>
        <v>a</v>
      </c>
      <c r="L341" s="112" t="str">
        <f aca="false">IF(ISBLANK(C341),"",IF(K341="b",J341,IF(K341="a","")))</f>
        <v/>
      </c>
      <c r="M341" s="113" t="n">
        <f aca="false">IF(ISBLANK(C341),"",IF( ISBLANK(J341), , 1))</f>
        <v>0</v>
      </c>
      <c r="N341" s="115" t="str">
        <f aca="true">IF(ISBLANK(C341),"",IF( ISBLANK(F341), "" , IF( ISBLANK(J341), (TODAY()-F341)/365, (J341-F341)/365)) )</f>
        <v/>
      </c>
      <c r="O341" s="116" t="str">
        <f aca="false">IF(ISBLANK(C341),"",IF( ISBLANK(F341), "" , IF( ISBLANK(J341), ($V$41-F341)/365, (J341-F341)/365)) )</f>
        <v/>
      </c>
      <c r="P341" s="117" t="str">
        <f aca="true">IF(ISBLANK(C341),"",IF( ISBLANK(J341), "", (TODAY()-J341)/365))</f>
        <v/>
      </c>
      <c r="Q341" s="118" t="str">
        <f aca="false">IF(ISBLANK(C341),"",IF( ISBLANK(J341), "", ($V$41-J341)/365))</f>
        <v/>
      </c>
      <c r="R341" s="156"/>
      <c r="S341" s="119" t="s">
        <v>957</v>
      </c>
      <c r="T341" s="48" t="n">
        <v>1</v>
      </c>
      <c r="U341" s="40"/>
    </row>
    <row r="342" customFormat="false" ht="15" hidden="false" customHeight="false" outlineLevel="0" collapsed="false">
      <c r="A342" s="89" t="n">
        <v>341</v>
      </c>
      <c r="B342" s="135" t="s">
        <v>458</v>
      </c>
      <c r="C342" s="101" t="n">
        <v>1</v>
      </c>
      <c r="D342" s="120" t="n">
        <v>37</v>
      </c>
      <c r="E342" s="156" t="s">
        <v>455</v>
      </c>
      <c r="F342" s="154" t="n">
        <v>43589</v>
      </c>
      <c r="G342" s="112" t="str">
        <f aca="false">IF(ISBLANK(F342),"a","b")</f>
        <v>b</v>
      </c>
      <c r="H342" s="112" t="n">
        <f aca="false">IF(ISBLANK(C342),"",IF(G342="b",F342,IF(G342="a","")))</f>
        <v>43589</v>
      </c>
      <c r="I342" s="113" t="n">
        <f aca="false">IF(ISBLANK(C342),"",IF( ISBLANK(F342), , IF( ISBLANK(J342), 1,) ))</f>
        <v>1</v>
      </c>
      <c r="J342" s="157"/>
      <c r="K342" s="114" t="str">
        <f aca="false">IF(ISBLANK(J342),"a","b")</f>
        <v>a</v>
      </c>
      <c r="L342" s="112" t="str">
        <f aca="false">IF(ISBLANK(C342),"",IF(K342="b",J342,IF(K342="a","")))</f>
        <v/>
      </c>
      <c r="M342" s="113" t="n">
        <f aca="false">IF(ISBLANK(C342),"",IF( ISBLANK(J342), , 1))</f>
        <v>0</v>
      </c>
      <c r="N342" s="115" t="n">
        <f aca="true">IF(ISBLANK(C342),"",IF( ISBLANK(F342), "" , IF( ISBLANK(J342), (TODAY()-F342)/365, (J342-F342)/365)) )</f>
        <v>1.8958904109589</v>
      </c>
      <c r="O342" s="116" t="n">
        <f aca="false">IF(ISBLANK(C342),"",IF( ISBLANK(F342), "" , IF( ISBLANK(J342), ($V$41-F342)/365, (J342-F342)/365)) )</f>
        <v>0.912328767123288</v>
      </c>
      <c r="P342" s="117" t="str">
        <f aca="true">IF(ISBLANK(C342),"",IF( ISBLANK(J342), "", (TODAY()-J342)/365))</f>
        <v/>
      </c>
      <c r="Q342" s="118" t="str">
        <f aca="false">IF(ISBLANK(C342),"",IF( ISBLANK(J342), "", ($V$41-J342)/365))</f>
        <v/>
      </c>
      <c r="R342" s="156"/>
      <c r="S342" s="119" t="s">
        <v>958</v>
      </c>
      <c r="T342" s="48" t="n">
        <v>1</v>
      </c>
      <c r="U342" s="40"/>
    </row>
    <row r="343" customFormat="false" ht="15" hidden="false" customHeight="false" outlineLevel="0" collapsed="false">
      <c r="A343" s="89" t="n">
        <v>342</v>
      </c>
      <c r="B343" s="135" t="s">
        <v>458</v>
      </c>
      <c r="C343" s="101" t="n">
        <v>1</v>
      </c>
      <c r="D343" s="131" t="n">
        <v>38</v>
      </c>
      <c r="E343" s="153"/>
      <c r="F343" s="156"/>
      <c r="G343" s="112" t="str">
        <f aca="false">IF(ISBLANK(F343),"a","b")</f>
        <v>a</v>
      </c>
      <c r="H343" s="112" t="str">
        <f aca="false">IF(ISBLANK(C343),"",IF(G343="b",F343,IF(G343="a","")))</f>
        <v/>
      </c>
      <c r="I343" s="113" t="n">
        <f aca="false">IF(ISBLANK(C343),"",IF( ISBLANK(F343), , IF( ISBLANK(J343), 1,) ))</f>
        <v>0</v>
      </c>
      <c r="J343" s="155" t="n">
        <v>43799</v>
      </c>
      <c r="K343" s="114" t="str">
        <f aca="false">IF(ISBLANK(J343),"a","b")</f>
        <v>b</v>
      </c>
      <c r="L343" s="112" t="n">
        <f aca="false">IF(ISBLANK(C343),"",IF(K343="b",J343,IF(K343="a","")))</f>
        <v>43799</v>
      </c>
      <c r="M343" s="113" t="n">
        <f aca="false">IF(ISBLANK(C343),"",IF( ISBLANK(J343), , 1))</f>
        <v>1</v>
      </c>
      <c r="N343" s="115" t="str">
        <f aca="true">IF(ISBLANK(C343),"",IF( ISBLANK(F343), "" , IF( ISBLANK(J343), (TODAY()-F343)/365, (J343-F343)/365)) )</f>
        <v/>
      </c>
      <c r="O343" s="116" t="str">
        <f aca="false">IF(ISBLANK(C343),"",IF( ISBLANK(F343), "" , IF( ISBLANK(J343), ($V$41-F343)/365, (J343-F343)/365)) )</f>
        <v/>
      </c>
      <c r="P343" s="117" t="n">
        <f aca="true">IF(ISBLANK(C343),"",IF( ISBLANK(J343), "", (TODAY()-J343)/365))</f>
        <v>1.32054794520548</v>
      </c>
      <c r="Q343" s="118" t="n">
        <f aca="false">IF(ISBLANK(C343),"",IF( ISBLANK(J343), "", ($V$41-J343)/365))</f>
        <v>0.336986301369863</v>
      </c>
      <c r="R343" s="156"/>
      <c r="S343" s="119" t="s">
        <v>959</v>
      </c>
      <c r="T343" s="48" t="n">
        <v>1</v>
      </c>
      <c r="U343" s="40"/>
    </row>
    <row r="344" customFormat="false" ht="15" hidden="false" customHeight="false" outlineLevel="0" collapsed="false">
      <c r="A344" s="89" t="n">
        <v>343</v>
      </c>
      <c r="B344" s="135" t="s">
        <v>458</v>
      </c>
      <c r="C344" s="101" t="n">
        <v>1</v>
      </c>
      <c r="D344" s="159" t="n">
        <v>39</v>
      </c>
      <c r="E344" s="153"/>
      <c r="F344" s="154" t="n">
        <v>43578</v>
      </c>
      <c r="G344" s="112" t="str">
        <f aca="false">IF(ISBLANK(F344),"a","b")</f>
        <v>b</v>
      </c>
      <c r="H344" s="112" t="n">
        <f aca="false">IF(ISBLANK(C344),"",IF(G344="b",F344,IF(G344="a","")))</f>
        <v>43578</v>
      </c>
      <c r="I344" s="113" t="n">
        <f aca="false">IF(ISBLANK(C344),"",IF( ISBLANK(F344), , IF( ISBLANK(J344), 1,) ))</f>
        <v>0</v>
      </c>
      <c r="J344" s="155" t="n">
        <v>43867</v>
      </c>
      <c r="K344" s="114" t="str">
        <f aca="false">IF(ISBLANK(J344),"a","b")</f>
        <v>b</v>
      </c>
      <c r="L344" s="112" t="n">
        <f aca="false">IF(ISBLANK(C344),"",IF(K344="b",J344,IF(K344="a","")))</f>
        <v>43867</v>
      </c>
      <c r="M344" s="113" t="n">
        <f aca="false">IF(ISBLANK(C344),"",IF( ISBLANK(J344), , 1))</f>
        <v>1</v>
      </c>
      <c r="N344" s="115" t="n">
        <f aca="true">IF(ISBLANK(C344),"",IF( ISBLANK(F344), "" , IF( ISBLANK(J344), (TODAY()-F344)/365, (J344-F344)/365)) )</f>
        <v>0.791780821917808</v>
      </c>
      <c r="O344" s="116" t="n">
        <f aca="false">IF(ISBLANK(C344),"",IF( ISBLANK(F344), "" , IF( ISBLANK(J344), ($V$41-F344)/365, (J344-F344)/365)) )</f>
        <v>0.791780821917808</v>
      </c>
      <c r="P344" s="117" t="n">
        <f aca="true">IF(ISBLANK(C344),"",IF( ISBLANK(J344), "", (TODAY()-J344)/365))</f>
        <v>1.13424657534247</v>
      </c>
      <c r="Q344" s="118" t="n">
        <f aca="false">IF(ISBLANK(C344),"",IF( ISBLANK(J344), "", ($V$41-J344)/365))</f>
        <v>0.150684931506849</v>
      </c>
      <c r="R344" s="156" t="s">
        <v>960</v>
      </c>
      <c r="S344" s="119" t="s">
        <v>961</v>
      </c>
      <c r="T344" s="48" t="n">
        <v>1</v>
      </c>
      <c r="U344" s="40"/>
    </row>
    <row r="345" customFormat="false" ht="15" hidden="false" customHeight="false" outlineLevel="0" collapsed="false">
      <c r="A345" s="89" t="n">
        <v>344</v>
      </c>
      <c r="B345" s="135" t="s">
        <v>458</v>
      </c>
      <c r="C345" s="101" t="n">
        <v>1</v>
      </c>
      <c r="D345" s="120" t="n">
        <v>40</v>
      </c>
      <c r="E345" s="156" t="s">
        <v>817</v>
      </c>
      <c r="F345" s="154" t="n">
        <v>43683</v>
      </c>
      <c r="G345" s="112" t="str">
        <f aca="false">IF(ISBLANK(F345),"a","b")</f>
        <v>b</v>
      </c>
      <c r="H345" s="112" t="n">
        <f aca="false">IF(ISBLANK(C345),"",IF(G345="b",F345,IF(G345="a","")))</f>
        <v>43683</v>
      </c>
      <c r="I345" s="113" t="n">
        <f aca="false">IF(ISBLANK(C345),"",IF( ISBLANK(F345), , IF( ISBLANK(J345), 1,) ))</f>
        <v>1</v>
      </c>
      <c r="J345" s="157"/>
      <c r="K345" s="114" t="str">
        <f aca="false">IF(ISBLANK(J345),"a","b")</f>
        <v>a</v>
      </c>
      <c r="L345" s="112" t="str">
        <f aca="false">IF(ISBLANK(C345),"",IF(K345="b",J345,IF(K345="a","")))</f>
        <v/>
      </c>
      <c r="M345" s="113" t="n">
        <f aca="false">IF(ISBLANK(C345),"",IF( ISBLANK(J345), , 1))</f>
        <v>0</v>
      </c>
      <c r="N345" s="115" t="n">
        <f aca="true">IF(ISBLANK(C345),"",IF( ISBLANK(F345), "" , IF( ISBLANK(J345), (TODAY()-F345)/365, (J345-F345)/365)) )</f>
        <v>1.63835616438356</v>
      </c>
      <c r="O345" s="116" t="n">
        <f aca="false">IF(ISBLANK(C345),"",IF( ISBLANK(F345), "" , IF( ISBLANK(J345), ($V$41-F345)/365, (J345-F345)/365)) )</f>
        <v>0.654794520547945</v>
      </c>
      <c r="P345" s="117" t="str">
        <f aca="true">IF(ISBLANK(C345),"",IF( ISBLANK(J345), "", (TODAY()-J345)/365))</f>
        <v/>
      </c>
      <c r="Q345" s="118" t="str">
        <f aca="false">IF(ISBLANK(C345),"",IF( ISBLANK(J345), "", ($V$41-J345)/365))</f>
        <v/>
      </c>
      <c r="R345" s="156" t="s">
        <v>962</v>
      </c>
      <c r="S345" s="119" t="s">
        <v>963</v>
      </c>
      <c r="T345" s="48" t="n">
        <v>1</v>
      </c>
      <c r="U345" s="40"/>
    </row>
    <row r="346" customFormat="false" ht="15" hidden="false" customHeight="false" outlineLevel="0" collapsed="false">
      <c r="A346" s="89" t="n">
        <v>345</v>
      </c>
      <c r="B346" s="135" t="s">
        <v>458</v>
      </c>
      <c r="C346" s="101" t="n">
        <v>1</v>
      </c>
      <c r="D346" s="122" t="n">
        <v>41</v>
      </c>
      <c r="E346" s="156"/>
      <c r="F346" s="156"/>
      <c r="G346" s="112" t="str">
        <f aca="false">IF(ISBLANK(F346),"a","b")</f>
        <v>a</v>
      </c>
      <c r="H346" s="112" t="str">
        <f aca="false">IF(ISBLANK(C346),"",IF(G346="b",F346,IF(G346="a","")))</f>
        <v/>
      </c>
      <c r="I346" s="113" t="n">
        <f aca="false">IF(ISBLANK(C346),"",IF( ISBLANK(F346), , IF( ISBLANK(J346), 1,) ))</f>
        <v>0</v>
      </c>
      <c r="J346" s="157"/>
      <c r="K346" s="114" t="str">
        <f aca="false">IF(ISBLANK(J346),"a","b")</f>
        <v>a</v>
      </c>
      <c r="L346" s="112" t="str">
        <f aca="false">IF(ISBLANK(C346),"",IF(K346="b",J346,IF(K346="a","")))</f>
        <v/>
      </c>
      <c r="M346" s="113" t="n">
        <f aca="false">IF(ISBLANK(C346),"",IF( ISBLANK(J346), , 1))</f>
        <v>0</v>
      </c>
      <c r="N346" s="115" t="str">
        <f aca="true">IF(ISBLANK(C346),"",IF( ISBLANK(F346), "" , IF( ISBLANK(J346), (TODAY()-F346)/365, (J346-F346)/365)) )</f>
        <v/>
      </c>
      <c r="O346" s="116" t="str">
        <f aca="false">IF(ISBLANK(C346),"",IF( ISBLANK(F346), "" , IF( ISBLANK(J346), ($V$41-F346)/365, (J346-F346)/365)) )</f>
        <v/>
      </c>
      <c r="P346" s="117" t="str">
        <f aca="true">IF(ISBLANK(C346),"",IF( ISBLANK(J346), "", (TODAY()-J346)/365))</f>
        <v/>
      </c>
      <c r="Q346" s="118" t="str">
        <f aca="false">IF(ISBLANK(C346),"",IF( ISBLANK(J346), "", ($V$41-J346)/365))</f>
        <v/>
      </c>
      <c r="R346" s="156" t="s">
        <v>964</v>
      </c>
      <c r="S346" s="119" t="s">
        <v>965</v>
      </c>
      <c r="T346" s="48" t="n">
        <v>1</v>
      </c>
      <c r="U346" s="40"/>
    </row>
    <row r="347" customFormat="false" ht="15" hidden="false" customHeight="false" outlineLevel="0" collapsed="false">
      <c r="A347" s="89" t="n">
        <v>346</v>
      </c>
      <c r="B347" s="135" t="s">
        <v>458</v>
      </c>
      <c r="C347" s="101" t="n">
        <v>1</v>
      </c>
      <c r="D347" s="131" t="n">
        <v>42</v>
      </c>
      <c r="E347" s="156" t="s">
        <v>966</v>
      </c>
      <c r="F347" s="154" t="n">
        <v>43549</v>
      </c>
      <c r="G347" s="112" t="str">
        <f aca="false">IF(ISBLANK(F347),"a","b")</f>
        <v>b</v>
      </c>
      <c r="H347" s="112" t="n">
        <f aca="false">IF(ISBLANK(C347),"",IF(G347="b",F347,IF(G347="a","")))</f>
        <v>43549</v>
      </c>
      <c r="I347" s="113" t="n">
        <f aca="false">IF(ISBLANK(C347),"",IF( ISBLANK(F347), , IF( ISBLANK(J347), 1,) ))</f>
        <v>0</v>
      </c>
      <c r="J347" s="155" t="n">
        <v>43885</v>
      </c>
      <c r="K347" s="114" t="str">
        <f aca="false">IF(ISBLANK(J347),"a","b")</f>
        <v>b</v>
      </c>
      <c r="L347" s="112" t="n">
        <f aca="false">IF(ISBLANK(C347),"",IF(K347="b",J347,IF(K347="a","")))</f>
        <v>43885</v>
      </c>
      <c r="M347" s="113" t="n">
        <f aca="false">IF(ISBLANK(C347),"",IF( ISBLANK(J347), , 1))</f>
        <v>1</v>
      </c>
      <c r="N347" s="115" t="n">
        <f aca="true">IF(ISBLANK(C347),"",IF( ISBLANK(F347), "" , IF( ISBLANK(J347), (TODAY()-F347)/365, (J347-F347)/365)) )</f>
        <v>0.920547945205479</v>
      </c>
      <c r="O347" s="116" t="n">
        <f aca="false">IF(ISBLANK(C347),"",IF( ISBLANK(F347), "" , IF( ISBLANK(J347), ($V$41-F347)/365, (J347-F347)/365)) )</f>
        <v>0.920547945205479</v>
      </c>
      <c r="P347" s="117" t="n">
        <f aca="true">IF(ISBLANK(C347),"",IF( ISBLANK(J347), "", (TODAY()-J347)/365))</f>
        <v>1.08493150684932</v>
      </c>
      <c r="Q347" s="118" t="n">
        <f aca="false">IF(ISBLANK(C347),"",IF( ISBLANK(J347), "", ($V$41-J347)/365))</f>
        <v>0.101369863013699</v>
      </c>
      <c r="R347" s="156"/>
      <c r="S347" s="119" t="s">
        <v>967</v>
      </c>
      <c r="T347" s="48" t="n">
        <v>1</v>
      </c>
      <c r="U347" s="40"/>
    </row>
    <row r="348" customFormat="false" ht="15" hidden="false" customHeight="false" outlineLevel="0" collapsed="false">
      <c r="A348" s="89" t="n">
        <v>347</v>
      </c>
      <c r="B348" s="135" t="s">
        <v>458</v>
      </c>
      <c r="C348" s="101" t="n">
        <v>1</v>
      </c>
      <c r="D348" s="125" t="n">
        <v>43</v>
      </c>
      <c r="E348" s="156" t="s">
        <v>459</v>
      </c>
      <c r="F348" s="154" t="n">
        <v>43883</v>
      </c>
      <c r="G348" s="112" t="str">
        <f aca="false">IF(ISBLANK(F348),"a","b")</f>
        <v>b</v>
      </c>
      <c r="H348" s="112" t="n">
        <f aca="false">IF(ISBLANK(C348),"",IF(G348="b",F348,IF(G348="a","")))</f>
        <v>43883</v>
      </c>
      <c r="I348" s="113" t="n">
        <f aca="false">IF(ISBLANK(C348),"",IF( ISBLANK(F348), , IF( ISBLANK(J348), 1,) ))</f>
        <v>1</v>
      </c>
      <c r="J348" s="157"/>
      <c r="K348" s="114" t="str">
        <f aca="false">IF(ISBLANK(J348),"a","b")</f>
        <v>a</v>
      </c>
      <c r="L348" s="112" t="str">
        <f aca="false">IF(ISBLANK(C348),"",IF(K348="b",J348,IF(K348="a","")))</f>
        <v/>
      </c>
      <c r="M348" s="113" t="n">
        <f aca="false">IF(ISBLANK(C348),"",IF( ISBLANK(J348), , 1))</f>
        <v>0</v>
      </c>
      <c r="N348" s="115" t="n">
        <f aca="true">IF(ISBLANK(C348),"",IF( ISBLANK(F348), "" , IF( ISBLANK(J348), (TODAY()-F348)/365, (J348-F348)/365)) )</f>
        <v>1.09041095890411</v>
      </c>
      <c r="O348" s="116" t="n">
        <f aca="false">IF(ISBLANK(C348),"",IF( ISBLANK(F348), "" , IF( ISBLANK(J348), ($V$41-F348)/365, (J348-F348)/365)) )</f>
        <v>0.106849315068493</v>
      </c>
      <c r="P348" s="117" t="str">
        <f aca="true">IF(ISBLANK(C348),"",IF( ISBLANK(J348), "", (TODAY()-J348)/365))</f>
        <v/>
      </c>
      <c r="Q348" s="118" t="str">
        <f aca="false">IF(ISBLANK(C348),"",IF( ISBLANK(J348), "", ($V$41-J348)/365))</f>
        <v/>
      </c>
      <c r="R348" s="156" t="s">
        <v>968</v>
      </c>
      <c r="S348" s="119" t="s">
        <v>969</v>
      </c>
      <c r="T348" s="50" t="n">
        <v>1</v>
      </c>
      <c r="U348" s="51"/>
    </row>
    <row r="349" customFormat="false" ht="15" hidden="false" customHeight="false" outlineLevel="0" collapsed="false">
      <c r="A349" s="89" t="n">
        <v>348</v>
      </c>
      <c r="B349" s="135" t="s">
        <v>458</v>
      </c>
      <c r="C349" s="101" t="n">
        <v>1</v>
      </c>
      <c r="D349" s="122" t="n">
        <v>44</v>
      </c>
      <c r="E349" s="156"/>
      <c r="F349" s="156"/>
      <c r="G349" s="112" t="str">
        <f aca="false">IF(ISBLANK(F349),"a","b")</f>
        <v>a</v>
      </c>
      <c r="H349" s="112" t="str">
        <f aca="false">IF(ISBLANK(C349),"",IF(G349="b",F349,IF(G349="a","")))</f>
        <v/>
      </c>
      <c r="I349" s="113" t="n">
        <f aca="false">IF(ISBLANK(C349),"",IF( ISBLANK(F349), , IF( ISBLANK(J349), 1,) ))</f>
        <v>0</v>
      </c>
      <c r="J349" s="157"/>
      <c r="K349" s="114" t="str">
        <f aca="false">IF(ISBLANK(J349),"a","b")</f>
        <v>a</v>
      </c>
      <c r="L349" s="112" t="str">
        <f aca="false">IF(ISBLANK(C349),"",IF(K349="b",J349,IF(K349="a","")))</f>
        <v/>
      </c>
      <c r="M349" s="113" t="n">
        <f aca="false">IF(ISBLANK(C349),"",IF( ISBLANK(J349), , 1))</f>
        <v>0</v>
      </c>
      <c r="N349" s="115" t="str">
        <f aca="true">IF(ISBLANK(C349),"",IF( ISBLANK(F349), "" , IF( ISBLANK(J349), (TODAY()-F349)/365, (J349-F349)/365)) )</f>
        <v/>
      </c>
      <c r="O349" s="116" t="str">
        <f aca="false">IF(ISBLANK(C349),"",IF( ISBLANK(F349), "" , IF( ISBLANK(J349), ($V$41-F349)/365, (J349-F349)/365)) )</f>
        <v/>
      </c>
      <c r="P349" s="117" t="str">
        <f aca="true">IF(ISBLANK(C349),"",IF( ISBLANK(J349), "", (TODAY()-J349)/365))</f>
        <v/>
      </c>
      <c r="Q349" s="118" t="str">
        <f aca="false">IF(ISBLANK(C349),"",IF( ISBLANK(J349), "", ($V$41-J349)/365))</f>
        <v/>
      </c>
      <c r="R349" s="156" t="s">
        <v>970</v>
      </c>
      <c r="S349" s="119" t="s">
        <v>971</v>
      </c>
      <c r="T349" s="50" t="n">
        <v>1</v>
      </c>
      <c r="U349" s="51"/>
    </row>
    <row r="350" customFormat="false" ht="15" hidden="false" customHeight="false" outlineLevel="0" collapsed="false">
      <c r="A350" s="89" t="n">
        <v>349</v>
      </c>
      <c r="B350" s="135" t="s">
        <v>458</v>
      </c>
      <c r="C350" s="101" t="n">
        <v>1</v>
      </c>
      <c r="D350" s="120" t="n">
        <v>45</v>
      </c>
      <c r="E350" s="156" t="s">
        <v>392</v>
      </c>
      <c r="F350" s="154" t="n">
        <v>43570</v>
      </c>
      <c r="G350" s="112" t="str">
        <f aca="false">IF(ISBLANK(F350),"a","b")</f>
        <v>b</v>
      </c>
      <c r="H350" s="112" t="n">
        <f aca="false">IF(ISBLANK(C350),"",IF(G350="b",F350,IF(G350="a","")))</f>
        <v>43570</v>
      </c>
      <c r="I350" s="113" t="n">
        <f aca="false">IF(ISBLANK(C350),"",IF( ISBLANK(F350), , IF( ISBLANK(J350), 1,) ))</f>
        <v>1</v>
      </c>
      <c r="J350" s="157"/>
      <c r="K350" s="114" t="str">
        <f aca="false">IF(ISBLANK(J350),"a","b")</f>
        <v>a</v>
      </c>
      <c r="L350" s="112" t="str">
        <f aca="false">IF(ISBLANK(C350),"",IF(K350="b",J350,IF(K350="a","")))</f>
        <v/>
      </c>
      <c r="M350" s="113" t="n">
        <f aca="false">IF(ISBLANK(C350),"",IF( ISBLANK(J350), , 1))</f>
        <v>0</v>
      </c>
      <c r="N350" s="115" t="n">
        <f aca="true">IF(ISBLANK(C350),"",IF( ISBLANK(F350), "" , IF( ISBLANK(J350), (TODAY()-F350)/365, (J350-F350)/365)) )</f>
        <v>1.94794520547945</v>
      </c>
      <c r="O350" s="116" t="n">
        <f aca="false">IF(ISBLANK(C350),"",IF( ISBLANK(F350), "" , IF( ISBLANK(J350), ($V$41-F350)/365, (J350-F350)/365)) )</f>
        <v>0.964383561643836</v>
      </c>
      <c r="P350" s="117" t="str">
        <f aca="true">IF(ISBLANK(C350),"",IF( ISBLANK(J350), "", (TODAY()-J350)/365))</f>
        <v/>
      </c>
      <c r="Q350" s="118" t="str">
        <f aca="false">IF(ISBLANK(C350),"",IF( ISBLANK(J350), "", ($V$41-J350)/365))</f>
        <v/>
      </c>
      <c r="R350" s="156"/>
      <c r="S350" s="119" t="s">
        <v>972</v>
      </c>
      <c r="T350" s="50" t="n">
        <v>1</v>
      </c>
      <c r="U350" s="51"/>
    </row>
    <row r="351" customFormat="false" ht="15" hidden="false" customHeight="false" outlineLevel="0" collapsed="false">
      <c r="A351" s="89" t="n">
        <v>350</v>
      </c>
      <c r="B351" s="135" t="s">
        <v>458</v>
      </c>
      <c r="C351" s="101" t="n">
        <v>1</v>
      </c>
      <c r="D351" s="122" t="n">
        <v>46</v>
      </c>
      <c r="E351" s="156"/>
      <c r="F351" s="156"/>
      <c r="G351" s="112" t="str">
        <f aca="false">IF(ISBLANK(F351),"a","b")</f>
        <v>a</v>
      </c>
      <c r="H351" s="112" t="str">
        <f aca="false">IF(ISBLANK(C351),"",IF(G351="b",F351,IF(G351="a","")))</f>
        <v/>
      </c>
      <c r="I351" s="113" t="n">
        <f aca="false">IF(ISBLANK(C351),"",IF( ISBLANK(F351), , IF( ISBLANK(J351), 1,) ))</f>
        <v>0</v>
      </c>
      <c r="J351" s="157"/>
      <c r="K351" s="114" t="str">
        <f aca="false">IF(ISBLANK(J351),"a","b")</f>
        <v>a</v>
      </c>
      <c r="L351" s="112" t="str">
        <f aca="false">IF(ISBLANK(C351),"",IF(K351="b",J351,IF(K351="a","")))</f>
        <v/>
      </c>
      <c r="M351" s="113" t="n">
        <f aca="false">IF(ISBLANK(C351),"",IF( ISBLANK(J351), , 1))</f>
        <v>0</v>
      </c>
      <c r="N351" s="115" t="str">
        <f aca="true">IF(ISBLANK(C351),"",IF( ISBLANK(F351), "" , IF( ISBLANK(J351), (TODAY()-F351)/365, (J351-F351)/365)) )</f>
        <v/>
      </c>
      <c r="O351" s="116" t="str">
        <f aca="false">IF(ISBLANK(C351),"",IF( ISBLANK(F351), "" , IF( ISBLANK(J351), ($V$41-F351)/365, (J351-F351)/365)) )</f>
        <v/>
      </c>
      <c r="P351" s="117" t="str">
        <f aca="true">IF(ISBLANK(C351),"",IF( ISBLANK(J351), "", (TODAY()-J351)/365))</f>
        <v/>
      </c>
      <c r="Q351" s="118" t="str">
        <f aca="false">IF(ISBLANK(C351),"",IF( ISBLANK(J351), "", ($V$41-J351)/365))</f>
        <v/>
      </c>
      <c r="R351" s="156"/>
      <c r="S351" s="119" t="s">
        <v>973</v>
      </c>
      <c r="T351" s="50" t="n">
        <v>1</v>
      </c>
      <c r="U351" s="51"/>
    </row>
    <row r="352" customFormat="false" ht="15" hidden="false" customHeight="false" outlineLevel="0" collapsed="false">
      <c r="A352" s="89" t="n">
        <v>351</v>
      </c>
      <c r="B352" s="135" t="s">
        <v>458</v>
      </c>
      <c r="C352" s="101" t="n">
        <v>1</v>
      </c>
      <c r="D352" s="125" t="n">
        <v>47</v>
      </c>
      <c r="E352" s="156" t="s">
        <v>756</v>
      </c>
      <c r="F352" s="154" t="n">
        <v>43868</v>
      </c>
      <c r="G352" s="112" t="str">
        <f aca="false">IF(ISBLANK(F352),"a","b")</f>
        <v>b</v>
      </c>
      <c r="H352" s="112" t="n">
        <f aca="false">IF(ISBLANK(C352),"",IF(G352="b",F352,IF(G352="a","")))</f>
        <v>43868</v>
      </c>
      <c r="I352" s="113" t="n">
        <f aca="false">IF(ISBLANK(C352),"",IF( ISBLANK(F352), , IF( ISBLANK(J352), 1,) ))</f>
        <v>1</v>
      </c>
      <c r="J352" s="157"/>
      <c r="K352" s="114" t="str">
        <f aca="false">IF(ISBLANK(J352),"a","b")</f>
        <v>a</v>
      </c>
      <c r="L352" s="112" t="str">
        <f aca="false">IF(ISBLANK(C352),"",IF(K352="b",J352,IF(K352="a","")))</f>
        <v/>
      </c>
      <c r="M352" s="113" t="n">
        <f aca="false">IF(ISBLANK(C352),"",IF( ISBLANK(J352), , 1))</f>
        <v>0</v>
      </c>
      <c r="N352" s="115" t="n">
        <f aca="true">IF(ISBLANK(C352),"",IF( ISBLANK(F352), "" , IF( ISBLANK(J352), (TODAY()-F352)/365, (J352-F352)/365)) )</f>
        <v>1.13150684931507</v>
      </c>
      <c r="O352" s="116" t="n">
        <f aca="false">IF(ISBLANK(C352),"",IF( ISBLANK(F352), "" , IF( ISBLANK(J352), ($V$41-F352)/365, (J352-F352)/365)) )</f>
        <v>0.147945205479452</v>
      </c>
      <c r="P352" s="117" t="str">
        <f aca="true">IF(ISBLANK(C352),"",IF( ISBLANK(J352), "", (TODAY()-J352)/365))</f>
        <v/>
      </c>
      <c r="Q352" s="118" t="str">
        <f aca="false">IF(ISBLANK(C352),"",IF( ISBLANK(J352), "", ($V$41-J352)/365))</f>
        <v/>
      </c>
      <c r="R352" s="156" t="s">
        <v>974</v>
      </c>
      <c r="S352" s="119" t="s">
        <v>975</v>
      </c>
      <c r="T352" s="48" t="n">
        <v>1</v>
      </c>
      <c r="U352" s="40"/>
    </row>
    <row r="353" customFormat="false" ht="15" hidden="false" customHeight="false" outlineLevel="0" collapsed="false">
      <c r="A353" s="89" t="n">
        <v>352</v>
      </c>
      <c r="B353" s="135" t="s">
        <v>458</v>
      </c>
      <c r="C353" s="101" t="n">
        <v>1</v>
      </c>
      <c r="D353" s="120" t="n">
        <v>48</v>
      </c>
      <c r="E353" s="156" t="s">
        <v>817</v>
      </c>
      <c r="F353" s="154" t="n">
        <v>43639</v>
      </c>
      <c r="G353" s="112" t="str">
        <f aca="false">IF(ISBLANK(F353),"a","b")</f>
        <v>b</v>
      </c>
      <c r="H353" s="112" t="n">
        <f aca="false">IF(ISBLANK(C353),"",IF(G353="b",F353,IF(G353="a","")))</f>
        <v>43639</v>
      </c>
      <c r="I353" s="113" t="n">
        <f aca="false">IF(ISBLANK(C353),"",IF( ISBLANK(F353), , IF( ISBLANK(J353), 1,) ))</f>
        <v>1</v>
      </c>
      <c r="J353" s="157"/>
      <c r="K353" s="114" t="str">
        <f aca="false">IF(ISBLANK(J353),"a","b")</f>
        <v>a</v>
      </c>
      <c r="L353" s="112" t="str">
        <f aca="false">IF(ISBLANK(C353),"",IF(K353="b",J353,IF(K353="a","")))</f>
        <v/>
      </c>
      <c r="M353" s="113" t="n">
        <f aca="false">IF(ISBLANK(C353),"",IF( ISBLANK(J353), , 1))</f>
        <v>0</v>
      </c>
      <c r="N353" s="115" t="n">
        <f aca="true">IF(ISBLANK(C353),"",IF( ISBLANK(F353), "" , IF( ISBLANK(J353), (TODAY()-F353)/365, (J353-F353)/365)) )</f>
        <v>1.75890410958904</v>
      </c>
      <c r="O353" s="116" t="n">
        <f aca="false">IF(ISBLANK(C353),"",IF( ISBLANK(F353), "" , IF( ISBLANK(J353), ($V$41-F353)/365, (J353-F353)/365)) )</f>
        <v>0.775342465753425</v>
      </c>
      <c r="P353" s="117" t="str">
        <f aca="true">IF(ISBLANK(C353),"",IF( ISBLANK(J353), "", (TODAY()-J353)/365))</f>
        <v/>
      </c>
      <c r="Q353" s="118" t="str">
        <f aca="false">IF(ISBLANK(C353),"",IF( ISBLANK(J353), "", ($V$41-J353)/365))</f>
        <v/>
      </c>
      <c r="R353" s="156" t="s">
        <v>976</v>
      </c>
      <c r="S353" s="119" t="s">
        <v>977</v>
      </c>
      <c r="T353" s="48" t="n">
        <v>1</v>
      </c>
      <c r="U353" s="40"/>
    </row>
    <row r="354" customFormat="false" ht="15" hidden="false" customHeight="false" outlineLevel="0" collapsed="false">
      <c r="A354" s="89" t="n">
        <v>353</v>
      </c>
      <c r="B354" s="135" t="s">
        <v>458</v>
      </c>
      <c r="C354" s="101" t="n">
        <v>1</v>
      </c>
      <c r="D354" s="122" t="n">
        <v>49</v>
      </c>
      <c r="E354" s="156"/>
      <c r="F354" s="156"/>
      <c r="G354" s="112" t="str">
        <f aca="false">IF(ISBLANK(F354),"a","b")</f>
        <v>a</v>
      </c>
      <c r="H354" s="112" t="str">
        <f aca="false">IF(ISBLANK(C354),"",IF(G354="b",F354,IF(G354="a","")))</f>
        <v/>
      </c>
      <c r="I354" s="113" t="n">
        <f aca="false">IF(ISBLANK(C354),"",IF( ISBLANK(F354), , IF( ISBLANK(J354), 1,) ))</f>
        <v>0</v>
      </c>
      <c r="J354" s="157"/>
      <c r="K354" s="114" t="str">
        <f aca="false">IF(ISBLANK(J354),"a","b")</f>
        <v>a</v>
      </c>
      <c r="L354" s="112" t="str">
        <f aca="false">IF(ISBLANK(C354),"",IF(K354="b",J354,IF(K354="a","")))</f>
        <v/>
      </c>
      <c r="M354" s="113" t="n">
        <f aca="false">IF(ISBLANK(C354),"",IF( ISBLANK(J354), , 1))</f>
        <v>0</v>
      </c>
      <c r="N354" s="115" t="str">
        <f aca="true">IF(ISBLANK(C354),"",IF( ISBLANK(F354), "" , IF( ISBLANK(J354), (TODAY()-F354)/365, (J354-F354)/365)) )</f>
        <v/>
      </c>
      <c r="O354" s="116" t="str">
        <f aca="false">IF(ISBLANK(C354),"",IF( ISBLANK(F354), "" , IF( ISBLANK(J354), ($V$41-F354)/365, (J354-F354)/365)) )</f>
        <v/>
      </c>
      <c r="P354" s="117" t="str">
        <f aca="true">IF(ISBLANK(C354),"",IF( ISBLANK(J354), "", (TODAY()-J354)/365))</f>
        <v/>
      </c>
      <c r="Q354" s="118" t="str">
        <f aca="false">IF(ISBLANK(C354),"",IF( ISBLANK(J354), "", ($V$41-J354)/365))</f>
        <v/>
      </c>
      <c r="R354" s="156" t="s">
        <v>978</v>
      </c>
      <c r="S354" s="119" t="s">
        <v>979</v>
      </c>
      <c r="T354" s="48" t="n">
        <v>1</v>
      </c>
      <c r="U354" s="40"/>
    </row>
    <row r="355" customFormat="false" ht="15" hidden="false" customHeight="false" outlineLevel="0" collapsed="false">
      <c r="A355" s="89" t="n">
        <v>354</v>
      </c>
      <c r="B355" s="135" t="s">
        <v>458</v>
      </c>
      <c r="C355" s="101" t="n">
        <v>1</v>
      </c>
      <c r="D355" s="120" t="n">
        <v>50</v>
      </c>
      <c r="E355" s="156" t="s">
        <v>980</v>
      </c>
      <c r="F355" s="154" t="n">
        <v>43466</v>
      </c>
      <c r="G355" s="112" t="str">
        <f aca="false">IF(ISBLANK(F355),"a","b")</f>
        <v>b</v>
      </c>
      <c r="H355" s="112" t="n">
        <f aca="false">IF(ISBLANK(C355),"",IF(G355="b",F355,IF(G355="a","")))</f>
        <v>43466</v>
      </c>
      <c r="I355" s="113" t="n">
        <f aca="false">IF(ISBLANK(C355),"",IF( ISBLANK(F355), , IF( ISBLANK(J355), 1,) ))</f>
        <v>1</v>
      </c>
      <c r="J355" s="157"/>
      <c r="K355" s="114" t="str">
        <f aca="false">IF(ISBLANK(J355),"a","b")</f>
        <v>a</v>
      </c>
      <c r="L355" s="112" t="str">
        <f aca="false">IF(ISBLANK(C355),"",IF(K355="b",J355,IF(K355="a","")))</f>
        <v/>
      </c>
      <c r="M355" s="113" t="n">
        <f aca="false">IF(ISBLANK(C355),"",IF( ISBLANK(J355), , 1))</f>
        <v>0</v>
      </c>
      <c r="N355" s="115" t="n">
        <f aca="true">IF(ISBLANK(C355),"",IF( ISBLANK(F355), "" , IF( ISBLANK(J355), (TODAY()-F355)/365, (J355-F355)/365)) )</f>
        <v>2.23287671232877</v>
      </c>
      <c r="O355" s="116" t="n">
        <f aca="false">IF(ISBLANK(C355),"",IF( ISBLANK(F355), "" , IF( ISBLANK(J355), ($V$41-F355)/365, (J355-F355)/365)) )</f>
        <v>1.24931506849315</v>
      </c>
      <c r="P355" s="117" t="str">
        <f aca="true">IF(ISBLANK(C355),"",IF( ISBLANK(J355), "", (TODAY()-J355)/365))</f>
        <v/>
      </c>
      <c r="Q355" s="118" t="str">
        <f aca="false">IF(ISBLANK(C355),"",IF( ISBLANK(J355), "", ($V$41-J355)/365))</f>
        <v/>
      </c>
      <c r="R355" s="156"/>
      <c r="S355" s="119" t="s">
        <v>981</v>
      </c>
      <c r="T355" s="39" t="n">
        <v>1</v>
      </c>
      <c r="U355" s="40"/>
    </row>
    <row r="356" customFormat="false" ht="15" hidden="false" customHeight="false" outlineLevel="0" collapsed="false">
      <c r="A356" s="89" t="n">
        <v>355</v>
      </c>
      <c r="B356" s="135" t="s">
        <v>458</v>
      </c>
      <c r="C356" s="101" t="n">
        <v>1</v>
      </c>
      <c r="D356" s="122" t="n">
        <v>51</v>
      </c>
      <c r="E356" s="156"/>
      <c r="F356" s="156"/>
      <c r="G356" s="112" t="str">
        <f aca="false">IF(ISBLANK(F356),"a","b")</f>
        <v>a</v>
      </c>
      <c r="H356" s="112" t="str">
        <f aca="false">IF(ISBLANK(C356),"",IF(G356="b",F356,IF(G356="a","")))</f>
        <v/>
      </c>
      <c r="I356" s="113" t="n">
        <f aca="false">IF(ISBLANK(C356),"",IF( ISBLANK(F356), , IF( ISBLANK(J356), 1,) ))</f>
        <v>0</v>
      </c>
      <c r="J356" s="157"/>
      <c r="K356" s="114" t="str">
        <f aca="false">IF(ISBLANK(J356),"a","b")</f>
        <v>a</v>
      </c>
      <c r="L356" s="112" t="str">
        <f aca="false">IF(ISBLANK(C356),"",IF(K356="b",J356,IF(K356="a","")))</f>
        <v/>
      </c>
      <c r="M356" s="113" t="n">
        <f aca="false">IF(ISBLANK(C356),"",IF( ISBLANK(J356), , 1))</f>
        <v>0</v>
      </c>
      <c r="N356" s="115" t="str">
        <f aca="true">IF(ISBLANK(C356),"",IF( ISBLANK(F356), "" , IF( ISBLANK(J356), (TODAY()-F356)/365, (J356-F356)/365)) )</f>
        <v/>
      </c>
      <c r="O356" s="116" t="str">
        <f aca="false">IF(ISBLANK(C356),"",IF( ISBLANK(F356), "" , IF( ISBLANK(J356), ($V$41-F356)/365, (J356-F356)/365)) )</f>
        <v/>
      </c>
      <c r="P356" s="117" t="str">
        <f aca="true">IF(ISBLANK(C356),"",IF( ISBLANK(J356), "", (TODAY()-J356)/365))</f>
        <v/>
      </c>
      <c r="Q356" s="118" t="str">
        <f aca="false">IF(ISBLANK(C356),"",IF( ISBLANK(J356), "", ($V$41-J356)/365))</f>
        <v/>
      </c>
      <c r="R356" s="156"/>
      <c r="S356" s="119" t="s">
        <v>982</v>
      </c>
      <c r="T356" s="39" t="n">
        <v>1</v>
      </c>
      <c r="U356" s="40"/>
    </row>
    <row r="357" customFormat="false" ht="15" hidden="false" customHeight="false" outlineLevel="0" collapsed="false">
      <c r="A357" s="89" t="n">
        <v>356</v>
      </c>
      <c r="B357" s="135" t="s">
        <v>458</v>
      </c>
      <c r="C357" s="101" t="n">
        <v>1</v>
      </c>
      <c r="D357" s="120" t="n">
        <v>52</v>
      </c>
      <c r="E357" s="156" t="s">
        <v>837</v>
      </c>
      <c r="F357" s="154" t="n">
        <v>43654</v>
      </c>
      <c r="G357" s="112" t="str">
        <f aca="false">IF(ISBLANK(F357),"a","b")</f>
        <v>b</v>
      </c>
      <c r="H357" s="112" t="n">
        <f aca="false">IF(ISBLANK(C357),"",IF(G357="b",F357,IF(G357="a","")))</f>
        <v>43654</v>
      </c>
      <c r="I357" s="113" t="n">
        <f aca="false">IF(ISBLANK(C357),"",IF( ISBLANK(F357), , IF( ISBLANK(J357), 1,) ))</f>
        <v>1</v>
      </c>
      <c r="J357" s="157"/>
      <c r="K357" s="114" t="str">
        <f aca="false">IF(ISBLANK(J357),"a","b")</f>
        <v>a</v>
      </c>
      <c r="L357" s="112" t="str">
        <f aca="false">IF(ISBLANK(C357),"",IF(K357="b",J357,IF(K357="a","")))</f>
        <v/>
      </c>
      <c r="M357" s="113" t="n">
        <f aca="false">IF(ISBLANK(C357),"",IF( ISBLANK(J357), , 1))</f>
        <v>0</v>
      </c>
      <c r="N357" s="115" t="n">
        <f aca="true">IF(ISBLANK(C357),"",IF( ISBLANK(F357), "" , IF( ISBLANK(J357), (TODAY()-F357)/365, (J357-F357)/365)) )</f>
        <v>1.71780821917808</v>
      </c>
      <c r="O357" s="116" t="n">
        <f aca="false">IF(ISBLANK(C357),"",IF( ISBLANK(F357), "" , IF( ISBLANK(J357), ($V$41-F357)/365, (J357-F357)/365)) )</f>
        <v>0.734246575342466</v>
      </c>
      <c r="P357" s="117" t="str">
        <f aca="true">IF(ISBLANK(C357),"",IF( ISBLANK(J357), "", (TODAY()-J357)/365))</f>
        <v/>
      </c>
      <c r="Q357" s="118" t="str">
        <f aca="false">IF(ISBLANK(C357),"",IF( ISBLANK(J357), "", ($V$41-J357)/365))</f>
        <v/>
      </c>
      <c r="R357" s="156"/>
      <c r="S357" s="119" t="s">
        <v>983</v>
      </c>
      <c r="T357" s="39" t="n">
        <v>1</v>
      </c>
      <c r="U357" s="40"/>
    </row>
    <row r="358" customFormat="false" ht="15" hidden="false" customHeight="false" outlineLevel="0" collapsed="false">
      <c r="A358" s="89" t="n">
        <v>357</v>
      </c>
      <c r="B358" s="135" t="s">
        <v>458</v>
      </c>
      <c r="C358" s="101" t="n">
        <v>1</v>
      </c>
      <c r="D358" s="122" t="n">
        <v>53</v>
      </c>
      <c r="E358" s="156"/>
      <c r="F358" s="156"/>
      <c r="G358" s="112" t="str">
        <f aca="false">IF(ISBLANK(F358),"a","b")</f>
        <v>a</v>
      </c>
      <c r="H358" s="112" t="str">
        <f aca="false">IF(ISBLANK(C358),"",IF(G358="b",F358,IF(G358="a","")))</f>
        <v/>
      </c>
      <c r="I358" s="113" t="n">
        <f aca="false">IF(ISBLANK(C358),"",IF( ISBLANK(F358), , IF( ISBLANK(J358), 1,) ))</f>
        <v>0</v>
      </c>
      <c r="J358" s="157"/>
      <c r="K358" s="114" t="str">
        <f aca="false">IF(ISBLANK(J358),"a","b")</f>
        <v>a</v>
      </c>
      <c r="L358" s="112" t="str">
        <f aca="false">IF(ISBLANK(C358),"",IF(K358="b",J358,IF(K358="a","")))</f>
        <v/>
      </c>
      <c r="M358" s="113" t="n">
        <f aca="false">IF(ISBLANK(C358),"",IF( ISBLANK(J358), , 1))</f>
        <v>0</v>
      </c>
      <c r="N358" s="115" t="str">
        <f aca="true">IF(ISBLANK(C358),"",IF( ISBLANK(F358), "" , IF( ISBLANK(J358), (TODAY()-F358)/365, (J358-F358)/365)) )</f>
        <v/>
      </c>
      <c r="O358" s="116" t="str">
        <f aca="false">IF(ISBLANK(C358),"",IF( ISBLANK(F358), "" , IF( ISBLANK(J358), ($V$41-F358)/365, (J358-F358)/365)) )</f>
        <v/>
      </c>
      <c r="P358" s="117" t="str">
        <f aca="true">IF(ISBLANK(C358),"",IF( ISBLANK(J358), "", (TODAY()-J358)/365))</f>
        <v/>
      </c>
      <c r="Q358" s="118" t="str">
        <f aca="false">IF(ISBLANK(C358),"",IF( ISBLANK(J358), "", ($V$41-J358)/365))</f>
        <v/>
      </c>
      <c r="R358" s="156"/>
      <c r="S358" s="119" t="s">
        <v>984</v>
      </c>
      <c r="T358" s="39" t="n">
        <v>1</v>
      </c>
      <c r="U358" s="40"/>
    </row>
    <row r="359" customFormat="false" ht="15" hidden="false" customHeight="false" outlineLevel="0" collapsed="false">
      <c r="A359" s="89" t="n">
        <v>358</v>
      </c>
      <c r="B359" s="135" t="s">
        <v>458</v>
      </c>
      <c r="C359" s="101" t="n">
        <v>1</v>
      </c>
      <c r="D359" s="120" t="n">
        <v>54</v>
      </c>
      <c r="E359" s="156" t="s">
        <v>392</v>
      </c>
      <c r="F359" s="154" t="n">
        <v>43570</v>
      </c>
      <c r="G359" s="112" t="str">
        <f aca="false">IF(ISBLANK(F359),"a","b")</f>
        <v>b</v>
      </c>
      <c r="H359" s="112" t="n">
        <f aca="false">IF(ISBLANK(C359),"",IF(G359="b",F359,IF(G359="a","")))</f>
        <v>43570</v>
      </c>
      <c r="I359" s="113" t="n">
        <f aca="false">IF(ISBLANK(C359),"",IF( ISBLANK(F359), , IF( ISBLANK(J359), 1,) ))</f>
        <v>1</v>
      </c>
      <c r="J359" s="157"/>
      <c r="K359" s="114" t="str">
        <f aca="false">IF(ISBLANK(J359),"a","b")</f>
        <v>a</v>
      </c>
      <c r="L359" s="112" t="str">
        <f aca="false">IF(ISBLANK(C359),"",IF(K359="b",J359,IF(K359="a","")))</f>
        <v/>
      </c>
      <c r="M359" s="113" t="n">
        <f aca="false">IF(ISBLANK(C359),"",IF( ISBLANK(J359), , 1))</f>
        <v>0</v>
      </c>
      <c r="N359" s="115" t="n">
        <f aca="true">IF(ISBLANK(C359),"",IF( ISBLANK(F359), "" , IF( ISBLANK(J359), (TODAY()-F359)/365, (J359-F359)/365)) )</f>
        <v>1.94794520547945</v>
      </c>
      <c r="O359" s="116" t="n">
        <f aca="false">IF(ISBLANK(C359),"",IF( ISBLANK(F359), "" , IF( ISBLANK(J359), ($V$41-F359)/365, (J359-F359)/365)) )</f>
        <v>0.964383561643836</v>
      </c>
      <c r="P359" s="117" t="str">
        <f aca="true">IF(ISBLANK(C359),"",IF( ISBLANK(J359), "", (TODAY()-J359)/365))</f>
        <v/>
      </c>
      <c r="Q359" s="118" t="str">
        <f aca="false">IF(ISBLANK(C359),"",IF( ISBLANK(J359), "", ($V$41-J359)/365))</f>
        <v/>
      </c>
      <c r="R359" s="156" t="s">
        <v>985</v>
      </c>
      <c r="S359" s="119" t="s">
        <v>986</v>
      </c>
      <c r="T359" s="39" t="n">
        <v>1</v>
      </c>
      <c r="U359" s="40"/>
    </row>
    <row r="360" customFormat="false" ht="15" hidden="false" customHeight="false" outlineLevel="0" collapsed="false">
      <c r="A360" s="89" t="n">
        <v>359</v>
      </c>
      <c r="B360" s="135" t="s">
        <v>458</v>
      </c>
      <c r="C360" s="101" t="n">
        <v>1</v>
      </c>
      <c r="D360" s="122" t="n">
        <v>55</v>
      </c>
      <c r="E360" s="156"/>
      <c r="F360" s="156"/>
      <c r="G360" s="112" t="str">
        <f aca="false">IF(ISBLANK(F360),"a","b")</f>
        <v>a</v>
      </c>
      <c r="H360" s="112" t="str">
        <f aca="false">IF(ISBLANK(C360),"",IF(G360="b",F360,IF(G360="a","")))</f>
        <v/>
      </c>
      <c r="I360" s="113" t="n">
        <f aca="false">IF(ISBLANK(C360),"",IF( ISBLANK(F360), , IF( ISBLANK(J360), 1,) ))</f>
        <v>0</v>
      </c>
      <c r="J360" s="157"/>
      <c r="K360" s="114" t="str">
        <f aca="false">IF(ISBLANK(J360),"a","b")</f>
        <v>a</v>
      </c>
      <c r="L360" s="112" t="str">
        <f aca="false">IF(ISBLANK(C360),"",IF(K360="b",J360,IF(K360="a","")))</f>
        <v/>
      </c>
      <c r="M360" s="113" t="n">
        <f aca="false">IF(ISBLANK(C360),"",IF( ISBLANK(J360), , 1))</f>
        <v>0</v>
      </c>
      <c r="N360" s="115" t="str">
        <f aca="true">IF(ISBLANK(C360),"",IF( ISBLANK(F360), "" , IF( ISBLANK(J360), (TODAY()-F360)/365, (J360-F360)/365)) )</f>
        <v/>
      </c>
      <c r="O360" s="116" t="str">
        <f aca="false">IF(ISBLANK(C360),"",IF( ISBLANK(F360), "" , IF( ISBLANK(J360), ($V$41-F360)/365, (J360-F360)/365)) )</f>
        <v/>
      </c>
      <c r="P360" s="117" t="str">
        <f aca="true">IF(ISBLANK(C360),"",IF( ISBLANK(J360), "", (TODAY()-J360)/365))</f>
        <v/>
      </c>
      <c r="Q360" s="118" t="str">
        <f aca="false">IF(ISBLANK(C360),"",IF( ISBLANK(J360), "", ($V$41-J360)/365))</f>
        <v/>
      </c>
      <c r="R360" s="156"/>
      <c r="S360" s="119" t="s">
        <v>987</v>
      </c>
      <c r="T360" s="39" t="n">
        <v>1</v>
      </c>
      <c r="U360" s="40"/>
    </row>
    <row r="361" customFormat="false" ht="15" hidden="false" customHeight="false" outlineLevel="0" collapsed="false">
      <c r="A361" s="89" t="n">
        <v>360</v>
      </c>
      <c r="B361" s="135" t="s">
        <v>458</v>
      </c>
      <c r="C361" s="101" t="n">
        <v>1</v>
      </c>
      <c r="D361" s="122" t="n">
        <v>56</v>
      </c>
      <c r="E361" s="156"/>
      <c r="F361" s="156"/>
      <c r="G361" s="112" t="str">
        <f aca="false">IF(ISBLANK(F361),"a","b")</f>
        <v>a</v>
      </c>
      <c r="H361" s="112" t="str">
        <f aca="false">IF(ISBLANK(C361),"",IF(G361="b",F361,IF(G361="a","")))</f>
        <v/>
      </c>
      <c r="I361" s="113" t="n">
        <f aca="false">IF(ISBLANK(C361),"",IF( ISBLANK(F361), , IF( ISBLANK(J361), 1,) ))</f>
        <v>0</v>
      </c>
      <c r="J361" s="157"/>
      <c r="K361" s="114" t="str">
        <f aca="false">IF(ISBLANK(J361),"a","b")</f>
        <v>a</v>
      </c>
      <c r="L361" s="112" t="str">
        <f aca="false">IF(ISBLANK(C361),"",IF(K361="b",J361,IF(K361="a","")))</f>
        <v/>
      </c>
      <c r="M361" s="113" t="n">
        <f aca="false">IF(ISBLANK(C361),"",IF( ISBLANK(J361), , 1))</f>
        <v>0</v>
      </c>
      <c r="N361" s="115" t="str">
        <f aca="true">IF(ISBLANK(C361),"",IF( ISBLANK(F361), "" , IF( ISBLANK(J361), (TODAY()-F361)/365, (J361-F361)/365)) )</f>
        <v/>
      </c>
      <c r="O361" s="116" t="str">
        <f aca="false">IF(ISBLANK(C361),"",IF( ISBLANK(F361), "" , IF( ISBLANK(J361), ($V$41-F361)/365, (J361-F361)/365)) )</f>
        <v/>
      </c>
      <c r="P361" s="117" t="str">
        <f aca="true">IF(ISBLANK(C361),"",IF( ISBLANK(J361), "", (TODAY()-J361)/365))</f>
        <v/>
      </c>
      <c r="Q361" s="118" t="str">
        <f aca="false">IF(ISBLANK(C361),"",IF( ISBLANK(J361), "", ($V$41-J361)/365))</f>
        <v/>
      </c>
      <c r="R361" s="156"/>
      <c r="S361" s="119" t="s">
        <v>988</v>
      </c>
      <c r="T361" s="39" t="n">
        <v>1</v>
      </c>
      <c r="U361" s="40"/>
    </row>
    <row r="362" customFormat="false" ht="15" hidden="false" customHeight="false" outlineLevel="0" collapsed="false">
      <c r="A362" s="89" t="n">
        <v>361</v>
      </c>
      <c r="B362" s="135" t="s">
        <v>458</v>
      </c>
      <c r="C362" s="101" t="n">
        <v>1</v>
      </c>
      <c r="D362" s="120" t="n">
        <v>57</v>
      </c>
      <c r="E362" s="156" t="s">
        <v>455</v>
      </c>
      <c r="F362" s="154" t="n">
        <v>43589</v>
      </c>
      <c r="G362" s="112" t="str">
        <f aca="false">IF(ISBLANK(F362),"a","b")</f>
        <v>b</v>
      </c>
      <c r="H362" s="112" t="n">
        <f aca="false">IF(ISBLANK(C362),"",IF(G362="b",F362,IF(G362="a","")))</f>
        <v>43589</v>
      </c>
      <c r="I362" s="113" t="n">
        <f aca="false">IF(ISBLANK(C362),"",IF( ISBLANK(F362), , IF( ISBLANK(J362), 1,) ))</f>
        <v>1</v>
      </c>
      <c r="J362" s="157"/>
      <c r="K362" s="114" t="str">
        <f aca="false">IF(ISBLANK(J362),"a","b")</f>
        <v>a</v>
      </c>
      <c r="L362" s="112" t="str">
        <f aca="false">IF(ISBLANK(C362),"",IF(K362="b",J362,IF(K362="a","")))</f>
        <v/>
      </c>
      <c r="M362" s="113" t="n">
        <f aca="false">IF(ISBLANK(C362),"",IF( ISBLANK(J362), , 1))</f>
        <v>0</v>
      </c>
      <c r="N362" s="115" t="n">
        <f aca="true">IF(ISBLANK(C362),"",IF( ISBLANK(F362), "" , IF( ISBLANK(J362), (TODAY()-F362)/365, (J362-F362)/365)) )</f>
        <v>1.8958904109589</v>
      </c>
      <c r="O362" s="116" t="n">
        <f aca="false">IF(ISBLANK(C362),"",IF( ISBLANK(F362), "" , IF( ISBLANK(J362), ($V$41-F362)/365, (J362-F362)/365)) )</f>
        <v>0.912328767123288</v>
      </c>
      <c r="P362" s="117" t="str">
        <f aca="true">IF(ISBLANK(C362),"",IF( ISBLANK(J362), "", (TODAY()-J362)/365))</f>
        <v/>
      </c>
      <c r="Q362" s="118" t="str">
        <f aca="false">IF(ISBLANK(C362),"",IF( ISBLANK(J362), "", ($V$41-J362)/365))</f>
        <v/>
      </c>
      <c r="R362" s="156"/>
      <c r="S362" s="119" t="s">
        <v>989</v>
      </c>
      <c r="T362" s="39" t="n">
        <v>1</v>
      </c>
      <c r="U362" s="40"/>
    </row>
    <row r="363" customFormat="false" ht="15" hidden="false" customHeight="false" outlineLevel="0" collapsed="false">
      <c r="A363" s="89" t="n">
        <v>362</v>
      </c>
      <c r="B363" s="135" t="s">
        <v>458</v>
      </c>
      <c r="C363" s="101" t="n">
        <v>1</v>
      </c>
      <c r="D363" s="122" t="n">
        <v>58</v>
      </c>
      <c r="E363" s="156"/>
      <c r="F363" s="156"/>
      <c r="G363" s="112" t="str">
        <f aca="false">IF(ISBLANK(F363),"a","b")</f>
        <v>a</v>
      </c>
      <c r="H363" s="112" t="str">
        <f aca="false">IF(ISBLANK(C363),"",IF(G363="b",F363,IF(G363="a","")))</f>
        <v/>
      </c>
      <c r="I363" s="113" t="n">
        <f aca="false">IF(ISBLANK(C363),"",IF( ISBLANK(F363), , IF( ISBLANK(J363), 1,) ))</f>
        <v>0</v>
      </c>
      <c r="J363" s="157"/>
      <c r="K363" s="114" t="str">
        <f aca="false">IF(ISBLANK(J363),"a","b")</f>
        <v>a</v>
      </c>
      <c r="L363" s="112" t="str">
        <f aca="false">IF(ISBLANK(C363),"",IF(K363="b",J363,IF(K363="a","")))</f>
        <v/>
      </c>
      <c r="M363" s="113" t="n">
        <f aca="false">IF(ISBLANK(C363),"",IF( ISBLANK(J363), , 1))</f>
        <v>0</v>
      </c>
      <c r="N363" s="115" t="str">
        <f aca="true">IF(ISBLANK(C363),"",IF( ISBLANK(F363), "" , IF( ISBLANK(J363), (TODAY()-F363)/365, (J363-F363)/365)) )</f>
        <v/>
      </c>
      <c r="O363" s="116" t="str">
        <f aca="false">IF(ISBLANK(C363),"",IF( ISBLANK(F363), "" , IF( ISBLANK(J363), ($V$41-F363)/365, (J363-F363)/365)) )</f>
        <v/>
      </c>
      <c r="P363" s="117" t="str">
        <f aca="true">IF(ISBLANK(C363),"",IF( ISBLANK(J363), "", (TODAY()-J363)/365))</f>
        <v/>
      </c>
      <c r="Q363" s="118" t="str">
        <f aca="false">IF(ISBLANK(C363),"",IF( ISBLANK(J363), "", ($V$41-J363)/365))</f>
        <v/>
      </c>
      <c r="R363" s="156"/>
      <c r="S363" s="119" t="s">
        <v>990</v>
      </c>
      <c r="T363" s="39" t="n">
        <v>1</v>
      </c>
      <c r="U363" s="40"/>
    </row>
    <row r="364" customFormat="false" ht="15" hidden="false" customHeight="false" outlineLevel="0" collapsed="false">
      <c r="A364" s="89" t="n">
        <v>363</v>
      </c>
      <c r="B364" s="135" t="s">
        <v>458</v>
      </c>
      <c r="C364" s="101" t="n">
        <v>1</v>
      </c>
      <c r="D364" s="120" t="n">
        <v>59</v>
      </c>
      <c r="E364" s="156" t="s">
        <v>782</v>
      </c>
      <c r="F364" s="154" t="n">
        <v>43660</v>
      </c>
      <c r="G364" s="112" t="str">
        <f aca="false">IF(ISBLANK(F364),"a","b")</f>
        <v>b</v>
      </c>
      <c r="H364" s="112" t="n">
        <f aca="false">IF(ISBLANK(C364),"",IF(G364="b",F364,IF(G364="a","")))</f>
        <v>43660</v>
      </c>
      <c r="I364" s="113" t="n">
        <f aca="false">IF(ISBLANK(C364),"",IF( ISBLANK(F364), , IF( ISBLANK(J364), 1,) ))</f>
        <v>1</v>
      </c>
      <c r="J364" s="157"/>
      <c r="K364" s="114" t="str">
        <f aca="false">IF(ISBLANK(J364),"a","b")</f>
        <v>a</v>
      </c>
      <c r="L364" s="112" t="str">
        <f aca="false">IF(ISBLANK(C364),"",IF(K364="b",J364,IF(K364="a","")))</f>
        <v/>
      </c>
      <c r="M364" s="113" t="n">
        <f aca="false">IF(ISBLANK(C364),"",IF( ISBLANK(J364), , 1))</f>
        <v>0</v>
      </c>
      <c r="N364" s="115" t="n">
        <f aca="true">IF(ISBLANK(C364),"",IF( ISBLANK(F364), "" , IF( ISBLANK(J364), (TODAY()-F364)/365, (J364-F364)/365)) )</f>
        <v>1.7013698630137</v>
      </c>
      <c r="O364" s="116" t="n">
        <f aca="false">IF(ISBLANK(C364),"",IF( ISBLANK(F364), "" , IF( ISBLANK(J364), ($V$41-F364)/365, (J364-F364)/365)) )</f>
        <v>0.717808219178082</v>
      </c>
      <c r="P364" s="117" t="str">
        <f aca="true">IF(ISBLANK(C364),"",IF( ISBLANK(J364), "", (TODAY()-J364)/365))</f>
        <v/>
      </c>
      <c r="Q364" s="118" t="str">
        <f aca="false">IF(ISBLANK(C364),"",IF( ISBLANK(J364), "", ($V$41-J364)/365))</f>
        <v/>
      </c>
      <c r="R364" s="156"/>
      <c r="S364" s="119" t="s">
        <v>991</v>
      </c>
      <c r="T364" s="39" t="n">
        <v>1</v>
      </c>
      <c r="U364" s="40"/>
    </row>
    <row r="365" customFormat="false" ht="15" hidden="false" customHeight="false" outlineLevel="0" collapsed="false">
      <c r="A365" s="89" t="n">
        <v>364</v>
      </c>
      <c r="B365" s="135" t="s">
        <v>458</v>
      </c>
      <c r="C365" s="101" t="n">
        <v>1</v>
      </c>
      <c r="D365" s="122" t="n">
        <v>60</v>
      </c>
      <c r="E365" s="156"/>
      <c r="F365" s="156"/>
      <c r="G365" s="112" t="str">
        <f aca="false">IF(ISBLANK(F365),"a","b")</f>
        <v>a</v>
      </c>
      <c r="H365" s="112" t="str">
        <f aca="false">IF(ISBLANK(C365),"",IF(G365="b",F365,IF(G365="a","")))</f>
        <v/>
      </c>
      <c r="I365" s="113" t="n">
        <f aca="false">IF(ISBLANK(C365),"",IF( ISBLANK(F365), , IF( ISBLANK(J365), 1,) ))</f>
        <v>0</v>
      </c>
      <c r="J365" s="157"/>
      <c r="K365" s="114" t="str">
        <f aca="false">IF(ISBLANK(J365),"a","b")</f>
        <v>a</v>
      </c>
      <c r="L365" s="112" t="str">
        <f aca="false">IF(ISBLANK(C365),"",IF(K365="b",J365,IF(K365="a","")))</f>
        <v/>
      </c>
      <c r="M365" s="113" t="n">
        <f aca="false">IF(ISBLANK(C365),"",IF( ISBLANK(J365), , 1))</f>
        <v>0</v>
      </c>
      <c r="N365" s="115" t="str">
        <f aca="true">IF(ISBLANK(C365),"",IF( ISBLANK(F365), "" , IF( ISBLANK(J365), (TODAY()-F365)/365, (J365-F365)/365)) )</f>
        <v/>
      </c>
      <c r="O365" s="116" t="str">
        <f aca="false">IF(ISBLANK(C365),"",IF( ISBLANK(F365), "" , IF( ISBLANK(J365), ($V$41-F365)/365, (J365-F365)/365)) )</f>
        <v/>
      </c>
      <c r="P365" s="117" t="str">
        <f aca="true">IF(ISBLANK(C365),"",IF( ISBLANK(J365), "", (TODAY()-J365)/365))</f>
        <v/>
      </c>
      <c r="Q365" s="118" t="str">
        <f aca="false">IF(ISBLANK(C365),"",IF( ISBLANK(J365), "", ($V$41-J365)/365))</f>
        <v/>
      </c>
      <c r="R365" s="156" t="s">
        <v>992</v>
      </c>
      <c r="S365" s="119" t="s">
        <v>993</v>
      </c>
      <c r="T365" s="39" t="n">
        <v>1</v>
      </c>
      <c r="U365" s="40"/>
    </row>
    <row r="366" customFormat="false" ht="15" hidden="false" customHeight="false" outlineLevel="0" collapsed="false">
      <c r="A366" s="89" t="n">
        <v>365</v>
      </c>
      <c r="B366" s="135" t="s">
        <v>458</v>
      </c>
      <c r="C366" s="101" t="n">
        <v>1</v>
      </c>
      <c r="D366" s="125" t="n">
        <v>61</v>
      </c>
      <c r="E366" s="156" t="s">
        <v>516</v>
      </c>
      <c r="F366" s="154" t="n">
        <v>43886</v>
      </c>
      <c r="G366" s="112" t="str">
        <f aca="false">IF(ISBLANK(F366),"a","b")</f>
        <v>b</v>
      </c>
      <c r="H366" s="112" t="n">
        <f aca="false">IF(ISBLANK(C366),"",IF(G366="b",F366,IF(G366="a","")))</f>
        <v>43886</v>
      </c>
      <c r="I366" s="113" t="n">
        <f aca="false">IF(ISBLANK(C366),"",IF( ISBLANK(F366), , IF( ISBLANK(J366), 1,) ))</f>
        <v>1</v>
      </c>
      <c r="J366" s="157"/>
      <c r="K366" s="114" t="str">
        <f aca="false">IF(ISBLANK(J366),"a","b")</f>
        <v>a</v>
      </c>
      <c r="L366" s="112" t="str">
        <f aca="false">IF(ISBLANK(C366),"",IF(K366="b",J366,IF(K366="a","")))</f>
        <v/>
      </c>
      <c r="M366" s="113" t="n">
        <f aca="false">IF(ISBLANK(C366),"",IF( ISBLANK(J366), , 1))</f>
        <v>0</v>
      </c>
      <c r="N366" s="115" t="n">
        <f aca="true">IF(ISBLANK(C366),"",IF( ISBLANK(F366), "" , IF( ISBLANK(J366), (TODAY()-F366)/365, (J366-F366)/365)) )</f>
        <v>1.08219178082192</v>
      </c>
      <c r="O366" s="116" t="n">
        <f aca="false">IF(ISBLANK(C366),"",IF( ISBLANK(F366), "" , IF( ISBLANK(J366), ($V$41-F366)/365, (J366-F366)/365)) )</f>
        <v>0.0986301369863014</v>
      </c>
      <c r="P366" s="117" t="str">
        <f aca="true">IF(ISBLANK(C366),"",IF( ISBLANK(J366), "", (TODAY()-J366)/365))</f>
        <v/>
      </c>
      <c r="Q366" s="118" t="str">
        <f aca="false">IF(ISBLANK(C366),"",IF( ISBLANK(J366), "", ($V$41-J366)/365))</f>
        <v/>
      </c>
      <c r="R366" s="156" t="s">
        <v>994</v>
      </c>
      <c r="S366" s="119" t="s">
        <v>995</v>
      </c>
      <c r="T366" s="39" t="n">
        <v>1</v>
      </c>
      <c r="U366" s="40"/>
    </row>
    <row r="367" customFormat="false" ht="15" hidden="false" customHeight="false" outlineLevel="0" collapsed="false">
      <c r="A367" s="89" t="n">
        <v>366</v>
      </c>
      <c r="B367" s="135" t="s">
        <v>458</v>
      </c>
      <c r="C367" s="101" t="n">
        <v>1</v>
      </c>
      <c r="D367" s="120" t="n">
        <v>62</v>
      </c>
      <c r="E367" s="156" t="s">
        <v>748</v>
      </c>
      <c r="F367" s="154" t="n">
        <v>43655</v>
      </c>
      <c r="G367" s="112" t="str">
        <f aca="false">IF(ISBLANK(F367),"a","b")</f>
        <v>b</v>
      </c>
      <c r="H367" s="112" t="n">
        <f aca="false">IF(ISBLANK(C367),"",IF(G367="b",F367,IF(G367="a","")))</f>
        <v>43655</v>
      </c>
      <c r="I367" s="113" t="n">
        <f aca="false">IF(ISBLANK(C367),"",IF( ISBLANK(F367), , IF( ISBLANK(J367), 1,) ))</f>
        <v>1</v>
      </c>
      <c r="J367" s="157"/>
      <c r="K367" s="114" t="str">
        <f aca="false">IF(ISBLANK(J367),"a","b")</f>
        <v>a</v>
      </c>
      <c r="L367" s="112" t="str">
        <f aca="false">IF(ISBLANK(C367),"",IF(K367="b",J367,IF(K367="a","")))</f>
        <v/>
      </c>
      <c r="M367" s="113" t="n">
        <f aca="false">IF(ISBLANK(C367),"",IF( ISBLANK(J367), , 1))</f>
        <v>0</v>
      </c>
      <c r="N367" s="115" t="n">
        <f aca="true">IF(ISBLANK(C367),"",IF( ISBLANK(F367), "" , IF( ISBLANK(J367), (TODAY()-F367)/365, (J367-F367)/365)) )</f>
        <v>1.71506849315069</v>
      </c>
      <c r="O367" s="116" t="n">
        <f aca="false">IF(ISBLANK(C367),"",IF( ISBLANK(F367), "" , IF( ISBLANK(J367), ($V$41-F367)/365, (J367-F367)/365)) )</f>
        <v>0.731506849315069</v>
      </c>
      <c r="P367" s="117" t="str">
        <f aca="true">IF(ISBLANK(C367),"",IF( ISBLANK(J367), "", (TODAY()-J367)/365))</f>
        <v/>
      </c>
      <c r="Q367" s="118" t="str">
        <f aca="false">IF(ISBLANK(C367),"",IF( ISBLANK(J367), "", ($V$41-J367)/365))</f>
        <v/>
      </c>
      <c r="R367" s="156" t="s">
        <v>996</v>
      </c>
      <c r="S367" s="119" t="s">
        <v>997</v>
      </c>
      <c r="T367" s="39" t="n">
        <v>1</v>
      </c>
      <c r="U367" s="40"/>
    </row>
    <row r="368" customFormat="false" ht="15" hidden="false" customHeight="false" outlineLevel="0" collapsed="false">
      <c r="A368" s="89" t="n">
        <v>367</v>
      </c>
      <c r="B368" s="135" t="s">
        <v>458</v>
      </c>
      <c r="C368" s="101" t="n">
        <v>1</v>
      </c>
      <c r="D368" s="120" t="n">
        <v>63</v>
      </c>
      <c r="E368" s="156" t="s">
        <v>817</v>
      </c>
      <c r="F368" s="154" t="n">
        <v>43683</v>
      </c>
      <c r="G368" s="112" t="str">
        <f aca="false">IF(ISBLANK(F368),"a","b")</f>
        <v>b</v>
      </c>
      <c r="H368" s="112" t="n">
        <f aca="false">IF(ISBLANK(C368),"",IF(G368="b",F368,IF(G368="a","")))</f>
        <v>43683</v>
      </c>
      <c r="I368" s="113" t="n">
        <f aca="false">IF(ISBLANK(C368),"",IF( ISBLANK(F368), , IF( ISBLANK(J368), 1,) ))</f>
        <v>1</v>
      </c>
      <c r="J368" s="157"/>
      <c r="K368" s="114" t="str">
        <f aca="false">IF(ISBLANK(J368),"a","b")</f>
        <v>a</v>
      </c>
      <c r="L368" s="112" t="str">
        <f aca="false">IF(ISBLANK(C368),"",IF(K368="b",J368,IF(K368="a","")))</f>
        <v/>
      </c>
      <c r="M368" s="113" t="n">
        <f aca="false">IF(ISBLANK(C368),"",IF( ISBLANK(J368), , 1))</f>
        <v>0</v>
      </c>
      <c r="N368" s="115" t="n">
        <f aca="true">IF(ISBLANK(C368),"",IF( ISBLANK(F368), "" , IF( ISBLANK(J368), (TODAY()-F368)/365, (J368-F368)/365)) )</f>
        <v>1.63835616438356</v>
      </c>
      <c r="O368" s="116" t="n">
        <f aca="false">IF(ISBLANK(C368),"",IF( ISBLANK(F368), "" , IF( ISBLANK(J368), ($V$41-F368)/365, (J368-F368)/365)) )</f>
        <v>0.654794520547945</v>
      </c>
      <c r="P368" s="117" t="str">
        <f aca="true">IF(ISBLANK(C368),"",IF( ISBLANK(J368), "", (TODAY()-J368)/365))</f>
        <v/>
      </c>
      <c r="Q368" s="118" t="str">
        <f aca="false">IF(ISBLANK(C368),"",IF( ISBLANK(J368), "", ($V$41-J368)/365))</f>
        <v/>
      </c>
      <c r="R368" s="156" t="s">
        <v>998</v>
      </c>
      <c r="S368" s="119" t="s">
        <v>999</v>
      </c>
      <c r="T368" s="39" t="n">
        <v>1</v>
      </c>
      <c r="U368" s="40"/>
    </row>
    <row r="369" customFormat="false" ht="15" hidden="false" customHeight="false" outlineLevel="0" collapsed="false">
      <c r="A369" s="89" t="n">
        <v>368</v>
      </c>
      <c r="B369" s="135" t="s">
        <v>458</v>
      </c>
      <c r="C369" s="101" t="n">
        <v>1</v>
      </c>
      <c r="D369" s="125" t="n">
        <v>64</v>
      </c>
      <c r="E369" s="156" t="s">
        <v>756</v>
      </c>
      <c r="F369" s="154" t="n">
        <v>43866</v>
      </c>
      <c r="G369" s="112" t="str">
        <f aca="false">IF(ISBLANK(F369),"a","b")</f>
        <v>b</v>
      </c>
      <c r="H369" s="112" t="n">
        <f aca="false">IF(ISBLANK(C369),"",IF(G369="b",F369,IF(G369="a","")))</f>
        <v>43866</v>
      </c>
      <c r="I369" s="113" t="n">
        <f aca="false">IF(ISBLANK(C369),"",IF( ISBLANK(F369), , IF( ISBLANK(J369), 1,) ))</f>
        <v>1</v>
      </c>
      <c r="J369" s="157"/>
      <c r="K369" s="114" t="str">
        <f aca="false">IF(ISBLANK(J369),"a","b")</f>
        <v>a</v>
      </c>
      <c r="L369" s="112" t="str">
        <f aca="false">IF(ISBLANK(C369),"",IF(K369="b",J369,IF(K369="a","")))</f>
        <v/>
      </c>
      <c r="M369" s="113" t="n">
        <f aca="false">IF(ISBLANK(C369),"",IF( ISBLANK(J369), , 1))</f>
        <v>0</v>
      </c>
      <c r="N369" s="115" t="n">
        <f aca="true">IF(ISBLANK(C369),"",IF( ISBLANK(F369), "" , IF( ISBLANK(J369), (TODAY()-F369)/365, (J369-F369)/365)) )</f>
        <v>1.13698630136986</v>
      </c>
      <c r="O369" s="116" t="n">
        <f aca="false">IF(ISBLANK(C369),"",IF( ISBLANK(F369), "" , IF( ISBLANK(J369), ($V$41-F369)/365, (J369-F369)/365)) )</f>
        <v>0.153424657534247</v>
      </c>
      <c r="P369" s="117" t="str">
        <f aca="true">IF(ISBLANK(C369),"",IF( ISBLANK(J369), "", (TODAY()-J369)/365))</f>
        <v/>
      </c>
      <c r="Q369" s="118" t="str">
        <f aca="false">IF(ISBLANK(C369),"",IF( ISBLANK(J369), "", ($V$41-J369)/365))</f>
        <v/>
      </c>
      <c r="R369" s="156" t="s">
        <v>1000</v>
      </c>
      <c r="S369" s="119" t="s">
        <v>1001</v>
      </c>
      <c r="T369" s="39" t="n">
        <v>1</v>
      </c>
      <c r="U369" s="40"/>
    </row>
    <row r="370" customFormat="false" ht="15" hidden="false" customHeight="false" outlineLevel="0" collapsed="false">
      <c r="A370" s="89" t="n">
        <v>369</v>
      </c>
      <c r="B370" s="135" t="s">
        <v>458</v>
      </c>
      <c r="C370" s="101" t="n">
        <v>1</v>
      </c>
      <c r="D370" s="120" t="n">
        <v>65</v>
      </c>
      <c r="E370" s="156" t="s">
        <v>856</v>
      </c>
      <c r="F370" s="154" t="n">
        <v>43503</v>
      </c>
      <c r="G370" s="112" t="str">
        <f aca="false">IF(ISBLANK(F370),"a","b")</f>
        <v>b</v>
      </c>
      <c r="H370" s="112" t="n">
        <f aca="false">IF(ISBLANK(C370),"",IF(G370="b",F370,IF(G370="a","")))</f>
        <v>43503</v>
      </c>
      <c r="I370" s="113" t="n">
        <f aca="false">IF(ISBLANK(C370),"",IF( ISBLANK(F370), , IF( ISBLANK(J370), 1,) ))</f>
        <v>1</v>
      </c>
      <c r="J370" s="157"/>
      <c r="K370" s="114" t="str">
        <f aca="false">IF(ISBLANK(J370),"a","b")</f>
        <v>a</v>
      </c>
      <c r="L370" s="112" t="str">
        <f aca="false">IF(ISBLANK(C370),"",IF(K370="b",J370,IF(K370="a","")))</f>
        <v/>
      </c>
      <c r="M370" s="113" t="n">
        <f aca="false">IF(ISBLANK(C370),"",IF( ISBLANK(J370), , 1))</f>
        <v>0</v>
      </c>
      <c r="N370" s="115" t="n">
        <f aca="true">IF(ISBLANK(C370),"",IF( ISBLANK(F370), "" , IF( ISBLANK(J370), (TODAY()-F370)/365, (J370-F370)/365)) )</f>
        <v>2.13150684931507</v>
      </c>
      <c r="O370" s="116" t="n">
        <f aca="false">IF(ISBLANK(C370),"",IF( ISBLANK(F370), "" , IF( ISBLANK(J370), ($V$41-F370)/365, (J370-F370)/365)) )</f>
        <v>1.14794520547945</v>
      </c>
      <c r="P370" s="117" t="str">
        <f aca="true">IF(ISBLANK(C370),"",IF( ISBLANK(J370), "", (TODAY()-J370)/365))</f>
        <v/>
      </c>
      <c r="Q370" s="118" t="str">
        <f aca="false">IF(ISBLANK(C370),"",IF( ISBLANK(J370), "", ($V$41-J370)/365))</f>
        <v/>
      </c>
      <c r="R370" s="156"/>
      <c r="S370" s="119" t="s">
        <v>1002</v>
      </c>
      <c r="T370" s="39" t="n">
        <v>1</v>
      </c>
      <c r="U370" s="40"/>
    </row>
    <row r="371" customFormat="false" ht="15" hidden="false" customHeight="false" outlineLevel="0" collapsed="false">
      <c r="A371" s="89" t="n">
        <v>370</v>
      </c>
      <c r="B371" s="135" t="s">
        <v>458</v>
      </c>
      <c r="C371" s="101" t="n">
        <v>1</v>
      </c>
      <c r="D371" s="122" t="n">
        <v>66</v>
      </c>
      <c r="E371" s="156"/>
      <c r="F371" s="156"/>
      <c r="G371" s="112" t="str">
        <f aca="false">IF(ISBLANK(F371),"a","b")</f>
        <v>a</v>
      </c>
      <c r="H371" s="112" t="str">
        <f aca="false">IF(ISBLANK(C371),"",IF(G371="b",F371,IF(G371="a","")))</f>
        <v/>
      </c>
      <c r="I371" s="113" t="n">
        <f aca="false">IF(ISBLANK(C371),"",IF( ISBLANK(F371), , IF( ISBLANK(J371), 1,) ))</f>
        <v>0</v>
      </c>
      <c r="J371" s="157"/>
      <c r="K371" s="114" t="str">
        <f aca="false">IF(ISBLANK(J371),"a","b")</f>
        <v>a</v>
      </c>
      <c r="L371" s="112" t="str">
        <f aca="false">IF(ISBLANK(C371),"",IF(K371="b",J371,IF(K371="a","")))</f>
        <v/>
      </c>
      <c r="M371" s="113" t="n">
        <f aca="false">IF(ISBLANK(C371),"",IF( ISBLANK(J371), , 1))</f>
        <v>0</v>
      </c>
      <c r="N371" s="115" t="str">
        <f aca="true">IF(ISBLANK(C371),"",IF( ISBLANK(F371), "" , IF( ISBLANK(J371), (TODAY()-F371)/365, (J371-F371)/365)) )</f>
        <v/>
      </c>
      <c r="O371" s="116" t="str">
        <f aca="false">IF(ISBLANK(C371),"",IF( ISBLANK(F371), "" , IF( ISBLANK(J371), ($V$41-F371)/365, (J371-F371)/365)) )</f>
        <v/>
      </c>
      <c r="P371" s="117" t="str">
        <f aca="true">IF(ISBLANK(C371),"",IF( ISBLANK(J371), "", (TODAY()-J371)/365))</f>
        <v/>
      </c>
      <c r="Q371" s="118" t="str">
        <f aca="false">IF(ISBLANK(C371),"",IF( ISBLANK(J371), "", ($V$41-J371)/365))</f>
        <v/>
      </c>
      <c r="R371" s="156"/>
      <c r="S371" s="119" t="s">
        <v>1003</v>
      </c>
      <c r="T371" s="39" t="n">
        <v>1</v>
      </c>
      <c r="U371" s="40"/>
    </row>
    <row r="372" customFormat="false" ht="15" hidden="false" customHeight="false" outlineLevel="0" collapsed="false">
      <c r="A372" s="89" t="n">
        <v>371</v>
      </c>
      <c r="B372" s="135" t="s">
        <v>458</v>
      </c>
      <c r="C372" s="101" t="n">
        <v>1</v>
      </c>
      <c r="D372" s="120" t="n">
        <v>67</v>
      </c>
      <c r="E372" s="156" t="s">
        <v>392</v>
      </c>
      <c r="F372" s="154" t="n">
        <v>43654</v>
      </c>
      <c r="G372" s="112" t="str">
        <f aca="false">IF(ISBLANK(F372),"a","b")</f>
        <v>b</v>
      </c>
      <c r="H372" s="112" t="n">
        <f aca="false">IF(ISBLANK(C372),"",IF(G372="b",F372,IF(G372="a","")))</f>
        <v>43654</v>
      </c>
      <c r="I372" s="113" t="n">
        <f aca="false">IF(ISBLANK(C372),"",IF( ISBLANK(F372), , IF( ISBLANK(J372), 1,) ))</f>
        <v>1</v>
      </c>
      <c r="J372" s="157"/>
      <c r="K372" s="114" t="str">
        <f aca="false">IF(ISBLANK(J372),"a","b")</f>
        <v>a</v>
      </c>
      <c r="L372" s="112" t="str">
        <f aca="false">IF(ISBLANK(C372),"",IF(K372="b",J372,IF(K372="a","")))</f>
        <v/>
      </c>
      <c r="M372" s="113" t="n">
        <f aca="false">IF(ISBLANK(C372),"",IF( ISBLANK(J372), , 1))</f>
        <v>0</v>
      </c>
      <c r="N372" s="115" t="n">
        <f aca="true">IF(ISBLANK(C372),"",IF( ISBLANK(F372), "" , IF( ISBLANK(J372), (TODAY()-F372)/365, (J372-F372)/365)) )</f>
        <v>1.71780821917808</v>
      </c>
      <c r="O372" s="116" t="n">
        <f aca="false">IF(ISBLANK(C372),"",IF( ISBLANK(F372), "" , IF( ISBLANK(J372), ($V$41-F372)/365, (J372-F372)/365)) )</f>
        <v>0.734246575342466</v>
      </c>
      <c r="P372" s="117" t="str">
        <f aca="true">IF(ISBLANK(C372),"",IF( ISBLANK(J372), "", (TODAY()-J372)/365))</f>
        <v/>
      </c>
      <c r="Q372" s="118" t="str">
        <f aca="false">IF(ISBLANK(C372),"",IF( ISBLANK(J372), "", ($V$41-J372)/365))</f>
        <v/>
      </c>
      <c r="R372" s="156"/>
      <c r="S372" s="119" t="s">
        <v>1004</v>
      </c>
      <c r="T372" s="39" t="n">
        <v>1</v>
      </c>
      <c r="U372" s="40"/>
    </row>
    <row r="373" customFormat="false" ht="15" hidden="false" customHeight="false" outlineLevel="0" collapsed="false">
      <c r="A373" s="89" t="n">
        <v>372</v>
      </c>
      <c r="B373" s="135" t="s">
        <v>458</v>
      </c>
      <c r="C373" s="101" t="n">
        <v>1</v>
      </c>
      <c r="D373" s="122" t="n">
        <v>68</v>
      </c>
      <c r="E373" s="156"/>
      <c r="F373" s="156"/>
      <c r="G373" s="112" t="str">
        <f aca="false">IF(ISBLANK(F373),"a","b")</f>
        <v>a</v>
      </c>
      <c r="H373" s="112" t="str">
        <f aca="false">IF(ISBLANK(C373),"",IF(G373="b",F373,IF(G373="a","")))</f>
        <v/>
      </c>
      <c r="I373" s="113" t="n">
        <f aca="false">IF(ISBLANK(C373),"",IF( ISBLANK(F373), , IF( ISBLANK(J373), 1,) ))</f>
        <v>0</v>
      </c>
      <c r="J373" s="157"/>
      <c r="K373" s="114" t="str">
        <f aca="false">IF(ISBLANK(J373),"a","b")</f>
        <v>a</v>
      </c>
      <c r="L373" s="112" t="str">
        <f aca="false">IF(ISBLANK(C373),"",IF(K373="b",J373,IF(K373="a","")))</f>
        <v/>
      </c>
      <c r="M373" s="113" t="n">
        <f aca="false">IF(ISBLANK(C373),"",IF( ISBLANK(J373), , 1))</f>
        <v>0</v>
      </c>
      <c r="N373" s="115" t="str">
        <f aca="true">IF(ISBLANK(C373),"",IF( ISBLANK(F373), "" , IF( ISBLANK(J373), (TODAY()-F373)/365, (J373-F373)/365)) )</f>
        <v/>
      </c>
      <c r="O373" s="116" t="str">
        <f aca="false">IF(ISBLANK(C373),"",IF( ISBLANK(F373), "" , IF( ISBLANK(J373), ($V$41-F373)/365, (J373-F373)/365)) )</f>
        <v/>
      </c>
      <c r="P373" s="117" t="str">
        <f aca="true">IF(ISBLANK(C373),"",IF( ISBLANK(J373), "", (TODAY()-J373)/365))</f>
        <v/>
      </c>
      <c r="Q373" s="118" t="str">
        <f aca="false">IF(ISBLANK(C373),"",IF( ISBLANK(J373), "", ($V$41-J373)/365))</f>
        <v/>
      </c>
      <c r="R373" s="156"/>
      <c r="S373" s="119" t="s">
        <v>1005</v>
      </c>
      <c r="T373" s="39" t="n">
        <v>1</v>
      </c>
      <c r="U373" s="40"/>
    </row>
    <row r="374" customFormat="false" ht="15" hidden="false" customHeight="false" outlineLevel="0" collapsed="false">
      <c r="A374" s="89" t="n">
        <v>373</v>
      </c>
      <c r="B374" s="135" t="s">
        <v>458</v>
      </c>
      <c r="C374" s="101" t="n">
        <v>1</v>
      </c>
      <c r="D374" s="122" t="n">
        <v>69</v>
      </c>
      <c r="E374" s="156"/>
      <c r="F374" s="156"/>
      <c r="G374" s="112" t="str">
        <f aca="false">IF(ISBLANK(F374),"a","b")</f>
        <v>a</v>
      </c>
      <c r="H374" s="112" t="str">
        <f aca="false">IF(ISBLANK(C374),"",IF(G374="b",F374,IF(G374="a","")))</f>
        <v/>
      </c>
      <c r="I374" s="113" t="n">
        <f aca="false">IF(ISBLANK(C374),"",IF( ISBLANK(F374), , IF( ISBLANK(J374), 1,) ))</f>
        <v>0</v>
      </c>
      <c r="J374" s="157"/>
      <c r="K374" s="114" t="str">
        <f aca="false">IF(ISBLANK(J374),"a","b")</f>
        <v>a</v>
      </c>
      <c r="L374" s="112" t="str">
        <f aca="false">IF(ISBLANK(C374),"",IF(K374="b",J374,IF(K374="a","")))</f>
        <v/>
      </c>
      <c r="M374" s="113" t="n">
        <f aca="false">IF(ISBLANK(C374),"",IF( ISBLANK(J374), , 1))</f>
        <v>0</v>
      </c>
      <c r="N374" s="115" t="str">
        <f aca="true">IF(ISBLANK(C374),"",IF( ISBLANK(F374), "" , IF( ISBLANK(J374), (TODAY()-F374)/365, (J374-F374)/365)) )</f>
        <v/>
      </c>
      <c r="O374" s="116" t="str">
        <f aca="false">IF(ISBLANK(C374),"",IF( ISBLANK(F374), "" , IF( ISBLANK(J374), ($V$41-F374)/365, (J374-F374)/365)) )</f>
        <v/>
      </c>
      <c r="P374" s="117" t="str">
        <f aca="true">IF(ISBLANK(C374),"",IF( ISBLANK(J374), "", (TODAY()-J374)/365))</f>
        <v/>
      </c>
      <c r="Q374" s="118" t="str">
        <f aca="false">IF(ISBLANK(C374),"",IF( ISBLANK(J374), "", ($V$41-J374)/365))</f>
        <v/>
      </c>
      <c r="R374" s="156" t="s">
        <v>1006</v>
      </c>
      <c r="S374" s="119" t="s">
        <v>1007</v>
      </c>
      <c r="T374" s="39" t="n">
        <v>1</v>
      </c>
      <c r="U374" s="40"/>
    </row>
    <row r="375" customFormat="false" ht="15" hidden="false" customHeight="false" outlineLevel="0" collapsed="false">
      <c r="A375" s="89" t="n">
        <v>374</v>
      </c>
      <c r="B375" s="135" t="s">
        <v>458</v>
      </c>
      <c r="C375" s="101" t="n">
        <v>1</v>
      </c>
      <c r="D375" s="126" t="n">
        <v>70</v>
      </c>
      <c r="E375" s="153"/>
      <c r="F375" s="154" t="n">
        <v>43534</v>
      </c>
      <c r="G375" s="112" t="str">
        <f aca="false">IF(ISBLANK(F375),"a","b")</f>
        <v>b</v>
      </c>
      <c r="H375" s="112" t="n">
        <f aca="false">IF(ISBLANK(C375),"",IF(G375="b",F375,IF(G375="a","")))</f>
        <v>43534</v>
      </c>
      <c r="I375" s="113" t="n">
        <f aca="false">IF(ISBLANK(C375),"",IF( ISBLANK(F375), , IF( ISBLANK(J375), 1,) ))</f>
        <v>0</v>
      </c>
      <c r="J375" s="155" t="n">
        <v>43671</v>
      </c>
      <c r="K375" s="114" t="str">
        <f aca="false">IF(ISBLANK(J375),"a","b")</f>
        <v>b</v>
      </c>
      <c r="L375" s="112" t="n">
        <f aca="false">IF(ISBLANK(C375),"",IF(K375="b",J375,IF(K375="a","")))</f>
        <v>43671</v>
      </c>
      <c r="M375" s="113" t="n">
        <f aca="false">IF(ISBLANK(C375),"",IF( ISBLANK(J375), , 1))</f>
        <v>1</v>
      </c>
      <c r="N375" s="115" t="n">
        <f aca="true">IF(ISBLANK(C375),"",IF( ISBLANK(F375), "" , IF( ISBLANK(J375), (TODAY()-F375)/365, (J375-F375)/365)) )</f>
        <v>0.375342465753425</v>
      </c>
      <c r="O375" s="116" t="n">
        <f aca="false">IF(ISBLANK(C375),"",IF( ISBLANK(F375), "" , IF( ISBLANK(J375), ($V$41-F375)/365, (J375-F375)/365)) )</f>
        <v>0.375342465753425</v>
      </c>
      <c r="P375" s="117" t="n">
        <f aca="true">IF(ISBLANK(C375),"",IF( ISBLANK(J375), "", (TODAY()-J375)/365))</f>
        <v>1.67123287671233</v>
      </c>
      <c r="Q375" s="118" t="n">
        <f aca="false">IF(ISBLANK(C375),"",IF( ISBLANK(J375), "", ($V$41-J375)/365))</f>
        <v>0.687671232876712</v>
      </c>
      <c r="R375" s="156"/>
      <c r="S375" s="119" t="s">
        <v>1008</v>
      </c>
      <c r="T375" s="39" t="n">
        <v>1</v>
      </c>
      <c r="U375" s="40"/>
    </row>
    <row r="376" customFormat="false" ht="15" hidden="false" customHeight="false" outlineLevel="0" collapsed="false">
      <c r="A376" s="89" t="n">
        <v>375</v>
      </c>
      <c r="B376" s="135" t="s">
        <v>458</v>
      </c>
      <c r="C376" s="101" t="n">
        <v>1</v>
      </c>
      <c r="D376" s="120" t="n">
        <v>71</v>
      </c>
      <c r="E376" s="156" t="s">
        <v>1009</v>
      </c>
      <c r="F376" s="154" t="n">
        <v>43654</v>
      </c>
      <c r="G376" s="112" t="str">
        <f aca="false">IF(ISBLANK(F376),"a","b")</f>
        <v>b</v>
      </c>
      <c r="H376" s="112" t="n">
        <f aca="false">IF(ISBLANK(C376),"",IF(G376="b",F376,IF(G376="a","")))</f>
        <v>43654</v>
      </c>
      <c r="I376" s="113" t="n">
        <f aca="false">IF(ISBLANK(C376),"",IF( ISBLANK(F376), , IF( ISBLANK(J376), 1,) ))</f>
        <v>1</v>
      </c>
      <c r="J376" s="157"/>
      <c r="K376" s="114" t="str">
        <f aca="false">IF(ISBLANK(J376),"a","b")</f>
        <v>a</v>
      </c>
      <c r="L376" s="112" t="str">
        <f aca="false">IF(ISBLANK(C376),"",IF(K376="b",J376,IF(K376="a","")))</f>
        <v/>
      </c>
      <c r="M376" s="113" t="n">
        <f aca="false">IF(ISBLANK(C376),"",IF( ISBLANK(J376), , 1))</f>
        <v>0</v>
      </c>
      <c r="N376" s="115" t="n">
        <f aca="true">IF(ISBLANK(C376),"",IF( ISBLANK(F376), "" , IF( ISBLANK(J376), (TODAY()-F376)/365, (J376-F376)/365)) )</f>
        <v>1.71780821917808</v>
      </c>
      <c r="O376" s="116" t="n">
        <f aca="false">IF(ISBLANK(C376),"",IF( ISBLANK(F376), "" , IF( ISBLANK(J376), ($V$41-F376)/365, (J376-F376)/365)) )</f>
        <v>0.734246575342466</v>
      </c>
      <c r="P376" s="117" t="str">
        <f aca="true">IF(ISBLANK(C376),"",IF( ISBLANK(J376), "", (TODAY()-J376)/365))</f>
        <v/>
      </c>
      <c r="Q376" s="118" t="str">
        <f aca="false">IF(ISBLANK(C376),"",IF( ISBLANK(J376), "", ($V$41-J376)/365))</f>
        <v/>
      </c>
      <c r="R376" s="156"/>
      <c r="S376" s="119" t="s">
        <v>1010</v>
      </c>
      <c r="T376" s="39" t="n">
        <v>1</v>
      </c>
      <c r="U376" s="40"/>
    </row>
    <row r="377" customFormat="false" ht="15" hidden="false" customHeight="false" outlineLevel="0" collapsed="false">
      <c r="A377" s="89" t="n">
        <v>376</v>
      </c>
      <c r="B377" s="135" t="s">
        <v>458</v>
      </c>
      <c r="C377" s="101" t="n">
        <v>1</v>
      </c>
      <c r="D377" s="122" t="n">
        <v>72</v>
      </c>
      <c r="E377" s="156"/>
      <c r="F377" s="156"/>
      <c r="G377" s="112" t="str">
        <f aca="false">IF(ISBLANK(F377),"a","b")</f>
        <v>a</v>
      </c>
      <c r="H377" s="112" t="str">
        <f aca="false">IF(ISBLANK(C377),"",IF(G377="b",F377,IF(G377="a","")))</f>
        <v/>
      </c>
      <c r="I377" s="113" t="n">
        <f aca="false">IF(ISBLANK(C377),"",IF( ISBLANK(F377), , IF( ISBLANK(J377), 1,) ))</f>
        <v>0</v>
      </c>
      <c r="J377" s="157"/>
      <c r="K377" s="114" t="str">
        <f aca="false">IF(ISBLANK(J377),"a","b")</f>
        <v>a</v>
      </c>
      <c r="L377" s="112" t="str">
        <f aca="false">IF(ISBLANK(C377),"",IF(K377="b",J377,IF(K377="a","")))</f>
        <v/>
      </c>
      <c r="M377" s="113" t="n">
        <f aca="false">IF(ISBLANK(C377),"",IF( ISBLANK(J377), , 1))</f>
        <v>0</v>
      </c>
      <c r="N377" s="115" t="str">
        <f aca="true">IF(ISBLANK(C377),"",IF( ISBLANK(F377), "" , IF( ISBLANK(J377), (TODAY()-F377)/365, (J377-F377)/365)) )</f>
        <v/>
      </c>
      <c r="O377" s="116" t="str">
        <f aca="false">IF(ISBLANK(C377),"",IF( ISBLANK(F377), "" , IF( ISBLANK(J377), ($V$41-F377)/365, (J377-F377)/365)) )</f>
        <v/>
      </c>
      <c r="P377" s="117" t="str">
        <f aca="true">IF(ISBLANK(C377),"",IF( ISBLANK(J377), "", (TODAY()-J377)/365))</f>
        <v/>
      </c>
      <c r="Q377" s="118" t="str">
        <f aca="false">IF(ISBLANK(C377),"",IF( ISBLANK(J377), "", ($V$41-J377)/365))</f>
        <v/>
      </c>
      <c r="R377" s="156" t="s">
        <v>1011</v>
      </c>
      <c r="S377" s="119" t="s">
        <v>1012</v>
      </c>
      <c r="T377" s="39" t="n">
        <v>1</v>
      </c>
      <c r="U377" s="40"/>
    </row>
    <row r="378" customFormat="false" ht="15" hidden="false" customHeight="false" outlineLevel="0" collapsed="false">
      <c r="A378" s="89" t="n">
        <v>377</v>
      </c>
      <c r="B378" s="135" t="s">
        <v>458</v>
      </c>
      <c r="C378" s="101" t="n">
        <v>1</v>
      </c>
      <c r="D378" s="122" t="n">
        <v>73</v>
      </c>
      <c r="E378" s="156"/>
      <c r="F378" s="156"/>
      <c r="G378" s="112" t="str">
        <f aca="false">IF(ISBLANK(F378),"a","b")</f>
        <v>a</v>
      </c>
      <c r="H378" s="112" t="str">
        <f aca="false">IF(ISBLANK(C378),"",IF(G378="b",F378,IF(G378="a","")))</f>
        <v/>
      </c>
      <c r="I378" s="113" t="n">
        <f aca="false">IF(ISBLANK(C378),"",IF( ISBLANK(F378), , IF( ISBLANK(J378), 1,) ))</f>
        <v>0</v>
      </c>
      <c r="J378" s="157"/>
      <c r="K378" s="114" t="str">
        <f aca="false">IF(ISBLANK(J378),"a","b")</f>
        <v>a</v>
      </c>
      <c r="L378" s="112" t="str">
        <f aca="false">IF(ISBLANK(C378),"",IF(K378="b",J378,IF(K378="a","")))</f>
        <v/>
      </c>
      <c r="M378" s="113" t="n">
        <f aca="false">IF(ISBLANK(C378),"",IF( ISBLANK(J378), , 1))</f>
        <v>0</v>
      </c>
      <c r="N378" s="115" t="str">
        <f aca="true">IF(ISBLANK(C378),"",IF( ISBLANK(F378), "" , IF( ISBLANK(J378), (TODAY()-F378)/365, (J378-F378)/365)) )</f>
        <v/>
      </c>
      <c r="O378" s="116" t="str">
        <f aca="false">IF(ISBLANK(C378),"",IF( ISBLANK(F378), "" , IF( ISBLANK(J378), ($V$41-F378)/365, (J378-F378)/365)) )</f>
        <v/>
      </c>
      <c r="P378" s="117" t="str">
        <f aca="true">IF(ISBLANK(C378),"",IF( ISBLANK(J378), "", (TODAY()-J378)/365))</f>
        <v/>
      </c>
      <c r="Q378" s="118" t="str">
        <f aca="false">IF(ISBLANK(C378),"",IF( ISBLANK(J378), "", ($V$41-J378)/365))</f>
        <v/>
      </c>
      <c r="R378" s="156"/>
      <c r="S378" s="119" t="s">
        <v>1013</v>
      </c>
      <c r="T378" s="39" t="n">
        <v>1</v>
      </c>
      <c r="U378" s="40"/>
    </row>
    <row r="379" customFormat="false" ht="15" hidden="false" customHeight="false" outlineLevel="0" collapsed="false">
      <c r="A379" s="89" t="n">
        <v>378</v>
      </c>
      <c r="B379" s="135" t="s">
        <v>458</v>
      </c>
      <c r="C379" s="101" t="n">
        <v>1</v>
      </c>
      <c r="D379" s="120" t="n">
        <v>74</v>
      </c>
      <c r="E379" s="156" t="s">
        <v>869</v>
      </c>
      <c r="F379" s="154" t="n">
        <v>43589</v>
      </c>
      <c r="G379" s="112" t="str">
        <f aca="false">IF(ISBLANK(F379),"a","b")</f>
        <v>b</v>
      </c>
      <c r="H379" s="112" t="n">
        <f aca="false">IF(ISBLANK(C379),"",IF(G379="b",F379,IF(G379="a","")))</f>
        <v>43589</v>
      </c>
      <c r="I379" s="113" t="n">
        <f aca="false">IF(ISBLANK(C379),"",IF( ISBLANK(F379), , IF( ISBLANK(J379), 1,) ))</f>
        <v>1</v>
      </c>
      <c r="J379" s="157"/>
      <c r="K379" s="114" t="str">
        <f aca="false">IF(ISBLANK(J379),"a","b")</f>
        <v>a</v>
      </c>
      <c r="L379" s="112" t="str">
        <f aca="false">IF(ISBLANK(C379),"",IF(K379="b",J379,IF(K379="a","")))</f>
        <v/>
      </c>
      <c r="M379" s="113" t="n">
        <f aca="false">IF(ISBLANK(C379),"",IF( ISBLANK(J379), , 1))</f>
        <v>0</v>
      </c>
      <c r="N379" s="115" t="n">
        <f aca="true">IF(ISBLANK(C379),"",IF( ISBLANK(F379), "" , IF( ISBLANK(J379), (TODAY()-F379)/365, (J379-F379)/365)) )</f>
        <v>1.8958904109589</v>
      </c>
      <c r="O379" s="116" t="n">
        <f aca="false">IF(ISBLANK(C379),"",IF( ISBLANK(F379), "" , IF( ISBLANK(J379), ($V$41-F379)/365, (J379-F379)/365)) )</f>
        <v>0.912328767123288</v>
      </c>
      <c r="P379" s="117" t="str">
        <f aca="true">IF(ISBLANK(C379),"",IF( ISBLANK(J379), "", (TODAY()-J379)/365))</f>
        <v/>
      </c>
      <c r="Q379" s="118" t="str">
        <f aca="false">IF(ISBLANK(C379),"",IF( ISBLANK(J379), "", ($V$41-J379)/365))</f>
        <v/>
      </c>
      <c r="R379" s="156"/>
      <c r="S379" s="119" t="s">
        <v>1014</v>
      </c>
      <c r="T379" s="39" t="n">
        <v>1</v>
      </c>
      <c r="U379" s="40"/>
    </row>
    <row r="380" customFormat="false" ht="15" hidden="false" customHeight="false" outlineLevel="0" collapsed="false">
      <c r="A380" s="89" t="n">
        <v>379</v>
      </c>
      <c r="B380" s="135" t="s">
        <v>458</v>
      </c>
      <c r="C380" s="101" t="n">
        <v>1</v>
      </c>
      <c r="D380" s="122" t="n">
        <v>75</v>
      </c>
      <c r="E380" s="156"/>
      <c r="F380" s="156"/>
      <c r="G380" s="112" t="str">
        <f aca="false">IF(ISBLANK(F380),"a","b")</f>
        <v>a</v>
      </c>
      <c r="H380" s="112" t="str">
        <f aca="false">IF(ISBLANK(C380),"",IF(G380="b",F380,IF(G380="a","")))</f>
        <v/>
      </c>
      <c r="I380" s="113" t="n">
        <f aca="false">IF(ISBLANK(C380),"",IF( ISBLANK(F380), , IF( ISBLANK(J380), 1,) ))</f>
        <v>0</v>
      </c>
      <c r="J380" s="157"/>
      <c r="K380" s="114" t="str">
        <f aca="false">IF(ISBLANK(J380),"a","b")</f>
        <v>a</v>
      </c>
      <c r="L380" s="112" t="str">
        <f aca="false">IF(ISBLANK(C380),"",IF(K380="b",J380,IF(K380="a","")))</f>
        <v/>
      </c>
      <c r="M380" s="113" t="n">
        <f aca="false">IF(ISBLANK(C380),"",IF( ISBLANK(J380), , 1))</f>
        <v>0</v>
      </c>
      <c r="N380" s="115" t="str">
        <f aca="true">IF(ISBLANK(C380),"",IF( ISBLANK(F380), "" , IF( ISBLANK(J380), (TODAY()-F380)/365, (J380-F380)/365)) )</f>
        <v/>
      </c>
      <c r="O380" s="116" t="str">
        <f aca="false">IF(ISBLANK(C380),"",IF( ISBLANK(F380), "" , IF( ISBLANK(J380), ($V$41-F380)/365, (J380-F380)/365)) )</f>
        <v/>
      </c>
      <c r="P380" s="117" t="str">
        <f aca="true">IF(ISBLANK(C380),"",IF( ISBLANK(J380), "", (TODAY()-J380)/365))</f>
        <v/>
      </c>
      <c r="Q380" s="118" t="str">
        <f aca="false">IF(ISBLANK(C380),"",IF( ISBLANK(J380), "", ($V$41-J380)/365))</f>
        <v/>
      </c>
      <c r="R380" s="156" t="s">
        <v>1015</v>
      </c>
      <c r="S380" s="119" t="s">
        <v>1016</v>
      </c>
      <c r="T380" s="39" t="n">
        <v>1</v>
      </c>
      <c r="U380" s="40"/>
    </row>
    <row r="381" customFormat="false" ht="15" hidden="false" customHeight="false" outlineLevel="0" collapsed="false">
      <c r="A381" s="89" t="n">
        <v>380</v>
      </c>
      <c r="B381" s="135" t="s">
        <v>458</v>
      </c>
      <c r="C381" s="101" t="n">
        <v>1</v>
      </c>
      <c r="D381" s="122" t="n">
        <v>76</v>
      </c>
      <c r="E381" s="156"/>
      <c r="F381" s="156"/>
      <c r="G381" s="112" t="str">
        <f aca="false">IF(ISBLANK(F381),"a","b")</f>
        <v>a</v>
      </c>
      <c r="H381" s="112" t="str">
        <f aca="false">IF(ISBLANK(C381),"",IF(G381="b",F381,IF(G381="a","")))</f>
        <v/>
      </c>
      <c r="I381" s="113" t="n">
        <f aca="false">IF(ISBLANK(C381),"",IF( ISBLANK(F381), , IF( ISBLANK(J381), 1,) ))</f>
        <v>0</v>
      </c>
      <c r="J381" s="157"/>
      <c r="K381" s="114" t="str">
        <f aca="false">IF(ISBLANK(J381),"a","b")</f>
        <v>a</v>
      </c>
      <c r="L381" s="112" t="str">
        <f aca="false">IF(ISBLANK(C381),"",IF(K381="b",J381,IF(K381="a","")))</f>
        <v/>
      </c>
      <c r="M381" s="113" t="n">
        <f aca="false">IF(ISBLANK(C381),"",IF( ISBLANK(J381), , 1))</f>
        <v>0</v>
      </c>
      <c r="N381" s="115" t="str">
        <f aca="true">IF(ISBLANK(C381),"",IF( ISBLANK(F381), "" , IF( ISBLANK(J381), (TODAY()-F381)/365, (J381-F381)/365)) )</f>
        <v/>
      </c>
      <c r="O381" s="116" t="str">
        <f aca="false">IF(ISBLANK(C381),"",IF( ISBLANK(F381), "" , IF( ISBLANK(J381), ($V$41-F381)/365, (J381-F381)/365)) )</f>
        <v/>
      </c>
      <c r="P381" s="117" t="str">
        <f aca="true">IF(ISBLANK(C381),"",IF( ISBLANK(J381), "", (TODAY()-J381)/365))</f>
        <v/>
      </c>
      <c r="Q381" s="118" t="str">
        <f aca="false">IF(ISBLANK(C381),"",IF( ISBLANK(J381), "", ($V$41-J381)/365))</f>
        <v/>
      </c>
      <c r="R381" s="156"/>
      <c r="S381" s="119" t="s">
        <v>1017</v>
      </c>
      <c r="T381" s="39" t="n">
        <v>1</v>
      </c>
      <c r="U381" s="40"/>
    </row>
    <row r="382" customFormat="false" ht="15" hidden="false" customHeight="false" outlineLevel="0" collapsed="false">
      <c r="A382" s="89" t="n">
        <v>381</v>
      </c>
      <c r="B382" s="135" t="s">
        <v>458</v>
      </c>
      <c r="C382" s="101" t="n">
        <v>1</v>
      </c>
      <c r="D382" s="120" t="n">
        <v>77</v>
      </c>
      <c r="E382" s="156" t="s">
        <v>980</v>
      </c>
      <c r="F382" s="154" t="n">
        <v>43466</v>
      </c>
      <c r="G382" s="112" t="str">
        <f aca="false">IF(ISBLANK(F382),"a","b")</f>
        <v>b</v>
      </c>
      <c r="H382" s="112" t="n">
        <f aca="false">IF(ISBLANK(C382),"",IF(G382="b",F382,IF(G382="a","")))</f>
        <v>43466</v>
      </c>
      <c r="I382" s="113" t="n">
        <f aca="false">IF(ISBLANK(C382),"",IF( ISBLANK(F382), , IF( ISBLANK(J382), 1,) ))</f>
        <v>1</v>
      </c>
      <c r="J382" s="157"/>
      <c r="K382" s="114" t="str">
        <f aca="false">IF(ISBLANK(J382),"a","b")</f>
        <v>a</v>
      </c>
      <c r="L382" s="112" t="str">
        <f aca="false">IF(ISBLANK(C382),"",IF(K382="b",J382,IF(K382="a","")))</f>
        <v/>
      </c>
      <c r="M382" s="113" t="n">
        <f aca="false">IF(ISBLANK(C382),"",IF( ISBLANK(J382), , 1))</f>
        <v>0</v>
      </c>
      <c r="N382" s="115" t="n">
        <f aca="true">IF(ISBLANK(C382),"",IF( ISBLANK(F382), "" , IF( ISBLANK(J382), (TODAY()-F382)/365, (J382-F382)/365)) )</f>
        <v>2.23287671232877</v>
      </c>
      <c r="O382" s="116" t="n">
        <f aca="false">IF(ISBLANK(C382),"",IF( ISBLANK(F382), "" , IF( ISBLANK(J382), ($V$41-F382)/365, (J382-F382)/365)) )</f>
        <v>1.24931506849315</v>
      </c>
      <c r="P382" s="117" t="str">
        <f aca="true">IF(ISBLANK(C382),"",IF( ISBLANK(J382), "", (TODAY()-J382)/365))</f>
        <v/>
      </c>
      <c r="Q382" s="118" t="str">
        <f aca="false">IF(ISBLANK(C382),"",IF( ISBLANK(J382), "", ($V$41-J382)/365))</f>
        <v/>
      </c>
      <c r="R382" s="156"/>
      <c r="S382" s="119" t="s">
        <v>1018</v>
      </c>
      <c r="T382" s="39" t="n">
        <v>1</v>
      </c>
      <c r="U382" s="40"/>
    </row>
    <row r="383" customFormat="false" ht="15" hidden="false" customHeight="false" outlineLevel="0" collapsed="false">
      <c r="A383" s="89" t="n">
        <v>382</v>
      </c>
      <c r="B383" s="135" t="s">
        <v>458</v>
      </c>
      <c r="C383" s="101" t="n">
        <v>1</v>
      </c>
      <c r="D383" s="122" t="n">
        <v>78</v>
      </c>
      <c r="E383" s="156"/>
      <c r="F383" s="156"/>
      <c r="G383" s="112" t="str">
        <f aca="false">IF(ISBLANK(F383),"a","b")</f>
        <v>a</v>
      </c>
      <c r="H383" s="112" t="str">
        <f aca="false">IF(ISBLANK(C383),"",IF(G383="b",F383,IF(G383="a","")))</f>
        <v/>
      </c>
      <c r="I383" s="113" t="n">
        <f aca="false">IF(ISBLANK(C383),"",IF( ISBLANK(F383), , IF( ISBLANK(J383), 1,) ))</f>
        <v>0</v>
      </c>
      <c r="J383" s="157"/>
      <c r="K383" s="114" t="str">
        <f aca="false">IF(ISBLANK(J383),"a","b")</f>
        <v>a</v>
      </c>
      <c r="L383" s="112" t="str">
        <f aca="false">IF(ISBLANK(C383),"",IF(K383="b",J383,IF(K383="a","")))</f>
        <v/>
      </c>
      <c r="M383" s="113" t="n">
        <f aca="false">IF(ISBLANK(C383),"",IF( ISBLANK(J383), , 1))</f>
        <v>0</v>
      </c>
      <c r="N383" s="115" t="str">
        <f aca="true">IF(ISBLANK(C383),"",IF( ISBLANK(F383), "" , IF( ISBLANK(J383), (TODAY()-F383)/365, (J383-F383)/365)) )</f>
        <v/>
      </c>
      <c r="O383" s="116" t="str">
        <f aca="false">IF(ISBLANK(C383),"",IF( ISBLANK(F383), "" , IF( ISBLANK(J383), ($V$41-F383)/365, (J383-F383)/365)) )</f>
        <v/>
      </c>
      <c r="P383" s="117" t="str">
        <f aca="true">IF(ISBLANK(C383),"",IF( ISBLANK(J383), "", (TODAY()-J383)/365))</f>
        <v/>
      </c>
      <c r="Q383" s="118" t="str">
        <f aca="false">IF(ISBLANK(C383),"",IF( ISBLANK(J383), "", ($V$41-J383)/365))</f>
        <v/>
      </c>
      <c r="R383" s="156" t="s">
        <v>1019</v>
      </c>
      <c r="S383" s="119" t="s">
        <v>1020</v>
      </c>
      <c r="T383" s="39" t="n">
        <v>1</v>
      </c>
      <c r="U383" s="40"/>
    </row>
    <row r="384" customFormat="false" ht="15" hidden="false" customHeight="false" outlineLevel="0" collapsed="false">
      <c r="A384" s="89" t="n">
        <v>383</v>
      </c>
      <c r="B384" s="135" t="s">
        <v>458</v>
      </c>
      <c r="C384" s="101" t="n">
        <v>1</v>
      </c>
      <c r="D384" s="120" t="n">
        <v>79</v>
      </c>
      <c r="E384" s="156" t="s">
        <v>817</v>
      </c>
      <c r="F384" s="154" t="n">
        <v>43639</v>
      </c>
      <c r="G384" s="112" t="str">
        <f aca="false">IF(ISBLANK(F384),"a","b")</f>
        <v>b</v>
      </c>
      <c r="H384" s="112" t="n">
        <f aca="false">IF(ISBLANK(C384),"",IF(G384="b",F384,IF(G384="a","")))</f>
        <v>43639</v>
      </c>
      <c r="I384" s="113" t="n">
        <f aca="false">IF(ISBLANK(C384),"",IF( ISBLANK(F384), , IF( ISBLANK(J384), 1,) ))</f>
        <v>1</v>
      </c>
      <c r="J384" s="157"/>
      <c r="K384" s="114" t="str">
        <f aca="false">IF(ISBLANK(J384),"a","b")</f>
        <v>a</v>
      </c>
      <c r="L384" s="112" t="str">
        <f aca="false">IF(ISBLANK(C384),"",IF(K384="b",J384,IF(K384="a","")))</f>
        <v/>
      </c>
      <c r="M384" s="113" t="n">
        <f aca="false">IF(ISBLANK(C384),"",IF( ISBLANK(J384), , 1))</f>
        <v>0</v>
      </c>
      <c r="N384" s="115" t="n">
        <f aca="true">IF(ISBLANK(C384),"",IF( ISBLANK(F384), "" , IF( ISBLANK(J384), (TODAY()-F384)/365, (J384-F384)/365)) )</f>
        <v>1.75890410958904</v>
      </c>
      <c r="O384" s="116" t="n">
        <f aca="false">IF(ISBLANK(C384),"",IF( ISBLANK(F384), "" , IF( ISBLANK(J384), ($V$41-F384)/365, (J384-F384)/365)) )</f>
        <v>0.775342465753425</v>
      </c>
      <c r="P384" s="117" t="str">
        <f aca="true">IF(ISBLANK(C384),"",IF( ISBLANK(J384), "", (TODAY()-J384)/365))</f>
        <v/>
      </c>
      <c r="Q384" s="118" t="str">
        <f aca="false">IF(ISBLANK(C384),"",IF( ISBLANK(J384), "", ($V$41-J384)/365))</f>
        <v/>
      </c>
      <c r="R384" s="156"/>
      <c r="S384" s="119" t="s">
        <v>1021</v>
      </c>
      <c r="T384" s="39" t="n">
        <v>1</v>
      </c>
      <c r="U384" s="40"/>
    </row>
    <row r="385" customFormat="false" ht="15" hidden="false" customHeight="false" outlineLevel="0" collapsed="false">
      <c r="A385" s="89" t="n">
        <v>384</v>
      </c>
      <c r="B385" s="135" t="s">
        <v>458</v>
      </c>
      <c r="C385" s="101" t="n">
        <v>1</v>
      </c>
      <c r="D385" s="125" t="n">
        <v>80</v>
      </c>
      <c r="E385" s="156" t="s">
        <v>549</v>
      </c>
      <c r="F385" s="154" t="n">
        <v>43827</v>
      </c>
      <c r="G385" s="112" t="str">
        <f aca="false">IF(ISBLANK(F385),"a","b")</f>
        <v>b</v>
      </c>
      <c r="H385" s="112" t="n">
        <f aca="false">IF(ISBLANK(C385),"",IF(G385="b",F385,IF(G385="a","")))</f>
        <v>43827</v>
      </c>
      <c r="I385" s="113" t="n">
        <f aca="false">IF(ISBLANK(C385),"",IF( ISBLANK(F385), , IF( ISBLANK(J385), 1,) ))</f>
        <v>1</v>
      </c>
      <c r="J385" s="157"/>
      <c r="K385" s="114" t="str">
        <f aca="false">IF(ISBLANK(J385),"a","b")</f>
        <v>a</v>
      </c>
      <c r="L385" s="112" t="str">
        <f aca="false">IF(ISBLANK(C385),"",IF(K385="b",J385,IF(K385="a","")))</f>
        <v/>
      </c>
      <c r="M385" s="113" t="n">
        <f aca="false">IF(ISBLANK(C385),"",IF( ISBLANK(J385), , 1))</f>
        <v>0</v>
      </c>
      <c r="N385" s="115" t="n">
        <f aca="true">IF(ISBLANK(C385),"",IF( ISBLANK(F385), "" , IF( ISBLANK(J385), (TODAY()-F385)/365, (J385-F385)/365)) )</f>
        <v>1.24383561643836</v>
      </c>
      <c r="O385" s="116" t="n">
        <f aca="false">IF(ISBLANK(C385),"",IF( ISBLANK(F385), "" , IF( ISBLANK(J385), ($V$41-F385)/365, (J385-F385)/365)) )</f>
        <v>0.26027397260274</v>
      </c>
      <c r="P385" s="117" t="str">
        <f aca="true">IF(ISBLANK(C385),"",IF( ISBLANK(J385), "", (TODAY()-J385)/365))</f>
        <v/>
      </c>
      <c r="Q385" s="118" t="str">
        <f aca="false">IF(ISBLANK(C385),"",IF( ISBLANK(J385), "", ($V$41-J385)/365))</f>
        <v/>
      </c>
      <c r="R385" s="156" t="s">
        <v>1022</v>
      </c>
      <c r="S385" s="119" t="s">
        <v>1023</v>
      </c>
      <c r="T385" s="39" t="n">
        <v>1</v>
      </c>
      <c r="U385" s="40"/>
    </row>
    <row r="386" customFormat="false" ht="15" hidden="false" customHeight="false" outlineLevel="0" collapsed="false">
      <c r="A386" s="89" t="n">
        <v>385</v>
      </c>
      <c r="B386" s="135" t="s">
        <v>458</v>
      </c>
      <c r="C386" s="101" t="n">
        <v>1</v>
      </c>
      <c r="D386" s="131" t="n">
        <v>81</v>
      </c>
      <c r="E386" s="153"/>
      <c r="F386" s="154" t="n">
        <v>43601</v>
      </c>
      <c r="G386" s="112" t="str">
        <f aca="false">IF(ISBLANK(F386),"a","b")</f>
        <v>b</v>
      </c>
      <c r="H386" s="112" t="n">
        <f aca="false">IF(ISBLANK(C386),"",IF(G386="b",F386,IF(G386="a","")))</f>
        <v>43601</v>
      </c>
      <c r="I386" s="113" t="n">
        <f aca="false">IF(ISBLANK(C386),"",IF( ISBLANK(F386), , IF( ISBLANK(J386), 1,) ))</f>
        <v>0</v>
      </c>
      <c r="J386" s="155" t="n">
        <v>43867</v>
      </c>
      <c r="K386" s="114" t="str">
        <f aca="false">IF(ISBLANK(J386),"a","b")</f>
        <v>b</v>
      </c>
      <c r="L386" s="112" t="n">
        <f aca="false">IF(ISBLANK(C386),"",IF(K386="b",J386,IF(K386="a","")))</f>
        <v>43867</v>
      </c>
      <c r="M386" s="113" t="n">
        <f aca="false">IF(ISBLANK(C386),"",IF( ISBLANK(J386), , 1))</f>
        <v>1</v>
      </c>
      <c r="N386" s="115" t="n">
        <f aca="true">IF(ISBLANK(C386),"",IF( ISBLANK(F386), "" , IF( ISBLANK(J386), (TODAY()-F386)/365, (J386-F386)/365)) )</f>
        <v>0.728767123287671</v>
      </c>
      <c r="O386" s="116" t="n">
        <f aca="false">IF(ISBLANK(C386),"",IF( ISBLANK(F386), "" , IF( ISBLANK(J386), ($V$41-F386)/365, (J386-F386)/365)) )</f>
        <v>0.728767123287671</v>
      </c>
      <c r="P386" s="117" t="n">
        <f aca="true">IF(ISBLANK(C386),"",IF( ISBLANK(J386), "", (TODAY()-J386)/365))</f>
        <v>1.13424657534247</v>
      </c>
      <c r="Q386" s="118" t="n">
        <f aca="false">IF(ISBLANK(C386),"",IF( ISBLANK(J386), "", ($V$41-J386)/365))</f>
        <v>0.150684931506849</v>
      </c>
      <c r="R386" s="156"/>
      <c r="S386" s="119" t="s">
        <v>1024</v>
      </c>
      <c r="T386" s="39" t="n">
        <v>1</v>
      </c>
      <c r="U386" s="40"/>
    </row>
    <row r="387" customFormat="false" ht="15" hidden="false" customHeight="false" outlineLevel="0" collapsed="false">
      <c r="A387" s="89" t="n">
        <v>386</v>
      </c>
      <c r="B387" s="135" t="s">
        <v>458</v>
      </c>
      <c r="C387" s="101" t="n">
        <v>1</v>
      </c>
      <c r="D387" s="122" t="n">
        <v>82</v>
      </c>
      <c r="E387" s="156"/>
      <c r="F387" s="156"/>
      <c r="G387" s="112" t="str">
        <f aca="false">IF(ISBLANK(F387),"a","b")</f>
        <v>a</v>
      </c>
      <c r="H387" s="112" t="str">
        <f aca="false">IF(ISBLANK(C387),"",IF(G387="b",F387,IF(G387="a","")))</f>
        <v/>
      </c>
      <c r="I387" s="113" t="n">
        <f aca="false">IF(ISBLANK(C387),"",IF( ISBLANK(F387), , IF( ISBLANK(J387), 1,) ))</f>
        <v>0</v>
      </c>
      <c r="J387" s="157"/>
      <c r="K387" s="114" t="str">
        <f aca="false">IF(ISBLANK(J387),"a","b")</f>
        <v>a</v>
      </c>
      <c r="L387" s="112" t="str">
        <f aca="false">IF(ISBLANK(C387),"",IF(K387="b",J387,IF(K387="a","")))</f>
        <v/>
      </c>
      <c r="M387" s="113" t="n">
        <f aca="false">IF(ISBLANK(C387),"",IF( ISBLANK(J387), , 1))</f>
        <v>0</v>
      </c>
      <c r="N387" s="115" t="str">
        <f aca="true">IF(ISBLANK(C387),"",IF( ISBLANK(F387), "" , IF( ISBLANK(J387), (TODAY()-F387)/365, (J387-F387)/365)) )</f>
        <v/>
      </c>
      <c r="O387" s="116" t="str">
        <f aca="false">IF(ISBLANK(C387),"",IF( ISBLANK(F387), "" , IF( ISBLANK(J387), ($V$41-F387)/365, (J387-F387)/365)) )</f>
        <v/>
      </c>
      <c r="P387" s="117" t="str">
        <f aca="true">IF(ISBLANK(C387),"",IF( ISBLANK(J387), "", (TODAY()-J387)/365))</f>
        <v/>
      </c>
      <c r="Q387" s="118" t="str">
        <f aca="false">IF(ISBLANK(C387),"",IF( ISBLANK(J387), "", ($V$41-J387)/365))</f>
        <v/>
      </c>
      <c r="R387" s="156"/>
      <c r="S387" s="119" t="s">
        <v>1025</v>
      </c>
      <c r="T387" s="39" t="n">
        <v>1</v>
      </c>
      <c r="U387" s="40"/>
    </row>
    <row r="388" customFormat="false" ht="15" hidden="false" customHeight="false" outlineLevel="0" collapsed="false">
      <c r="A388" s="89" t="n">
        <v>387</v>
      </c>
      <c r="B388" s="135" t="s">
        <v>458</v>
      </c>
      <c r="C388" s="101" t="n">
        <v>1</v>
      </c>
      <c r="D388" s="120" t="n">
        <v>83</v>
      </c>
      <c r="E388" s="156" t="s">
        <v>399</v>
      </c>
      <c r="F388" s="154" t="n">
        <v>43537</v>
      </c>
      <c r="G388" s="112" t="str">
        <f aca="false">IF(ISBLANK(F388),"a","b")</f>
        <v>b</v>
      </c>
      <c r="H388" s="112" t="n">
        <f aca="false">IF(ISBLANK(C388),"",IF(G388="b",F388,IF(G388="a","")))</f>
        <v>43537</v>
      </c>
      <c r="I388" s="113" t="n">
        <f aca="false">IF(ISBLANK(C388),"",IF( ISBLANK(F388), , IF( ISBLANK(J388), 1,) ))</f>
        <v>1</v>
      </c>
      <c r="J388" s="157"/>
      <c r="K388" s="114" t="str">
        <f aca="false">IF(ISBLANK(J388),"a","b")</f>
        <v>a</v>
      </c>
      <c r="L388" s="112" t="str">
        <f aca="false">IF(ISBLANK(C388),"",IF(K388="b",J388,IF(K388="a","")))</f>
        <v/>
      </c>
      <c r="M388" s="113" t="n">
        <f aca="false">IF(ISBLANK(C388),"",IF( ISBLANK(J388), , 1))</f>
        <v>0</v>
      </c>
      <c r="N388" s="115" t="n">
        <f aca="true">IF(ISBLANK(C388),"",IF( ISBLANK(F388), "" , IF( ISBLANK(J388), (TODAY()-F388)/365, (J388-F388)/365)) )</f>
        <v>2.03835616438356</v>
      </c>
      <c r="O388" s="116" t="n">
        <f aca="false">IF(ISBLANK(C388),"",IF( ISBLANK(F388), "" , IF( ISBLANK(J388), ($V$41-F388)/365, (J388-F388)/365)) )</f>
        <v>1.05479452054795</v>
      </c>
      <c r="P388" s="117" t="str">
        <f aca="true">IF(ISBLANK(C388),"",IF( ISBLANK(J388), "", (TODAY()-J388)/365))</f>
        <v/>
      </c>
      <c r="Q388" s="118" t="str">
        <f aca="false">IF(ISBLANK(C388),"",IF( ISBLANK(J388), "", ($V$41-J388)/365))</f>
        <v/>
      </c>
      <c r="R388" s="156" t="s">
        <v>1026</v>
      </c>
      <c r="S388" s="119" t="s">
        <v>1027</v>
      </c>
      <c r="T388" s="39" t="n">
        <v>1</v>
      </c>
      <c r="U388" s="40"/>
    </row>
    <row r="389" customFormat="false" ht="15" hidden="false" customHeight="false" outlineLevel="0" collapsed="false">
      <c r="A389" s="89" t="n">
        <v>388</v>
      </c>
      <c r="B389" s="135" t="s">
        <v>458</v>
      </c>
      <c r="C389" s="101" t="n">
        <v>1</v>
      </c>
      <c r="D389" s="120" t="n">
        <v>84</v>
      </c>
      <c r="E389" s="156" t="s">
        <v>817</v>
      </c>
      <c r="F389" s="154" t="n">
        <v>43683</v>
      </c>
      <c r="G389" s="112" t="str">
        <f aca="false">IF(ISBLANK(F389),"a","b")</f>
        <v>b</v>
      </c>
      <c r="H389" s="112" t="n">
        <f aca="false">IF(ISBLANK(C389),"",IF(G389="b",F389,IF(G389="a","")))</f>
        <v>43683</v>
      </c>
      <c r="I389" s="113" t="n">
        <f aca="false">IF(ISBLANK(C389),"",IF( ISBLANK(F389), , IF( ISBLANK(J389), 1,) ))</f>
        <v>1</v>
      </c>
      <c r="J389" s="157"/>
      <c r="K389" s="114" t="str">
        <f aca="false">IF(ISBLANK(J389),"a","b")</f>
        <v>a</v>
      </c>
      <c r="L389" s="112" t="str">
        <f aca="false">IF(ISBLANK(C389),"",IF(K389="b",J389,IF(K389="a","")))</f>
        <v/>
      </c>
      <c r="M389" s="113" t="n">
        <f aca="false">IF(ISBLANK(C389),"",IF( ISBLANK(J389), , 1))</f>
        <v>0</v>
      </c>
      <c r="N389" s="115" t="n">
        <f aca="true">IF(ISBLANK(C389),"",IF( ISBLANK(F389), "" , IF( ISBLANK(J389), (TODAY()-F389)/365, (J389-F389)/365)) )</f>
        <v>1.63835616438356</v>
      </c>
      <c r="O389" s="116" t="n">
        <f aca="false">IF(ISBLANK(C389),"",IF( ISBLANK(F389), "" , IF( ISBLANK(J389), ($V$41-F389)/365, (J389-F389)/365)) )</f>
        <v>0.654794520547945</v>
      </c>
      <c r="P389" s="117" t="str">
        <f aca="true">IF(ISBLANK(C389),"",IF( ISBLANK(J389), "", (TODAY()-J389)/365))</f>
        <v/>
      </c>
      <c r="Q389" s="118" t="str">
        <f aca="false">IF(ISBLANK(C389),"",IF( ISBLANK(J389), "", ($V$41-J389)/365))</f>
        <v/>
      </c>
      <c r="R389" s="156" t="s">
        <v>1028</v>
      </c>
      <c r="S389" s="119" t="s">
        <v>1029</v>
      </c>
      <c r="T389" s="39" t="n">
        <v>1</v>
      </c>
      <c r="U389" s="40"/>
    </row>
    <row r="390" customFormat="false" ht="15" hidden="false" customHeight="false" outlineLevel="0" collapsed="false">
      <c r="A390" s="89" t="n">
        <v>389</v>
      </c>
      <c r="B390" s="135" t="s">
        <v>458</v>
      </c>
      <c r="C390" s="101" t="n">
        <v>1</v>
      </c>
      <c r="D390" s="122" t="n">
        <v>85</v>
      </c>
      <c r="E390" s="156"/>
      <c r="F390" s="156"/>
      <c r="G390" s="112" t="str">
        <f aca="false">IF(ISBLANK(F390),"a","b")</f>
        <v>a</v>
      </c>
      <c r="H390" s="112" t="str">
        <f aca="false">IF(ISBLANK(C390),"",IF(G390="b",F390,IF(G390="a","")))</f>
        <v/>
      </c>
      <c r="I390" s="113" t="n">
        <f aca="false">IF(ISBLANK(C390),"",IF( ISBLANK(F390), , IF( ISBLANK(J390), 1,) ))</f>
        <v>0</v>
      </c>
      <c r="J390" s="157"/>
      <c r="K390" s="114" t="str">
        <f aca="false">IF(ISBLANK(J390),"a","b")</f>
        <v>a</v>
      </c>
      <c r="L390" s="112" t="str">
        <f aca="false">IF(ISBLANK(C390),"",IF(K390="b",J390,IF(K390="a","")))</f>
        <v/>
      </c>
      <c r="M390" s="113" t="n">
        <f aca="false">IF(ISBLANK(C390),"",IF( ISBLANK(J390), , 1))</f>
        <v>0</v>
      </c>
      <c r="N390" s="115" t="str">
        <f aca="true">IF(ISBLANK(C390),"",IF( ISBLANK(F390), "" , IF( ISBLANK(J390), (TODAY()-F390)/365, (J390-F390)/365)) )</f>
        <v/>
      </c>
      <c r="O390" s="116" t="str">
        <f aca="false">IF(ISBLANK(C390),"",IF( ISBLANK(F390), "" , IF( ISBLANK(J390), ($V$41-F390)/365, (J390-F390)/365)) )</f>
        <v/>
      </c>
      <c r="P390" s="117" t="str">
        <f aca="true">IF(ISBLANK(C390),"",IF( ISBLANK(J390), "", (TODAY()-J390)/365))</f>
        <v/>
      </c>
      <c r="Q390" s="118" t="str">
        <f aca="false">IF(ISBLANK(C390),"",IF( ISBLANK(J390), "", ($V$41-J390)/365))</f>
        <v/>
      </c>
      <c r="R390" s="156" t="s">
        <v>1030</v>
      </c>
      <c r="S390" s="119" t="s">
        <v>1031</v>
      </c>
      <c r="T390" s="39" t="n">
        <v>1</v>
      </c>
      <c r="U390" s="40"/>
    </row>
    <row r="391" customFormat="false" ht="15" hidden="false" customHeight="false" outlineLevel="0" collapsed="false">
      <c r="A391" s="89" t="n">
        <v>390</v>
      </c>
      <c r="B391" s="135" t="s">
        <v>458</v>
      </c>
      <c r="C391" s="101" t="n">
        <v>1</v>
      </c>
      <c r="D391" s="131" t="n">
        <v>86</v>
      </c>
      <c r="E391" s="156" t="s">
        <v>455</v>
      </c>
      <c r="F391" s="154" t="n">
        <v>43589</v>
      </c>
      <c r="G391" s="112" t="str">
        <f aca="false">IF(ISBLANK(F391),"a","b")</f>
        <v>b</v>
      </c>
      <c r="H391" s="112" t="n">
        <f aca="false">IF(ISBLANK(C391),"",IF(G391="b",F391,IF(G391="a","")))</f>
        <v>43589</v>
      </c>
      <c r="I391" s="113" t="n">
        <f aca="false">IF(ISBLANK(C391),"",IF( ISBLANK(F391), , IF( ISBLANK(J391), 1,) ))</f>
        <v>0</v>
      </c>
      <c r="J391" s="155" t="n">
        <v>43862</v>
      </c>
      <c r="K391" s="114" t="str">
        <f aca="false">IF(ISBLANK(J391),"a","b")</f>
        <v>b</v>
      </c>
      <c r="L391" s="112" t="n">
        <f aca="false">IF(ISBLANK(C391),"",IF(K391="b",J391,IF(K391="a","")))</f>
        <v>43862</v>
      </c>
      <c r="M391" s="113" t="n">
        <f aca="false">IF(ISBLANK(C391),"",IF( ISBLANK(J391), , 1))</f>
        <v>1</v>
      </c>
      <c r="N391" s="115" t="n">
        <f aca="true">IF(ISBLANK(C391),"",IF( ISBLANK(F391), "" , IF( ISBLANK(J391), (TODAY()-F391)/365, (J391-F391)/365)) )</f>
        <v>0.747945205479452</v>
      </c>
      <c r="O391" s="116" t="n">
        <f aca="false">IF(ISBLANK(C391),"",IF( ISBLANK(F391), "" , IF( ISBLANK(J391), ($V$41-F391)/365, (J391-F391)/365)) )</f>
        <v>0.747945205479452</v>
      </c>
      <c r="P391" s="117" t="n">
        <f aca="true">IF(ISBLANK(C391),"",IF( ISBLANK(J391), "", (TODAY()-J391)/365))</f>
        <v>1.14794520547945</v>
      </c>
      <c r="Q391" s="118" t="n">
        <f aca="false">IF(ISBLANK(C391),"",IF( ISBLANK(J391), "", ($V$41-J391)/365))</f>
        <v>0.164383561643836</v>
      </c>
      <c r="R391" s="156"/>
      <c r="S391" s="119" t="s">
        <v>1032</v>
      </c>
      <c r="T391" s="48" t="n">
        <v>1</v>
      </c>
      <c r="U391" s="40"/>
    </row>
    <row r="392" customFormat="false" ht="15" hidden="false" customHeight="false" outlineLevel="0" collapsed="false">
      <c r="A392" s="89" t="n">
        <v>391</v>
      </c>
      <c r="B392" s="135" t="s">
        <v>458</v>
      </c>
      <c r="C392" s="101" t="n">
        <v>1</v>
      </c>
      <c r="D392" s="122" t="n">
        <v>87</v>
      </c>
      <c r="E392" s="156"/>
      <c r="F392" s="156"/>
      <c r="G392" s="112" t="str">
        <f aca="false">IF(ISBLANK(F392),"a","b")</f>
        <v>a</v>
      </c>
      <c r="H392" s="112" t="str">
        <f aca="false">IF(ISBLANK(C392),"",IF(G392="b",F392,IF(G392="a","")))</f>
        <v/>
      </c>
      <c r="I392" s="113" t="n">
        <f aca="false">IF(ISBLANK(C392),"",IF( ISBLANK(F392), , IF( ISBLANK(J392), 1,) ))</f>
        <v>0</v>
      </c>
      <c r="J392" s="157"/>
      <c r="K392" s="114" t="str">
        <f aca="false">IF(ISBLANK(J392),"a","b")</f>
        <v>a</v>
      </c>
      <c r="L392" s="112" t="str">
        <f aca="false">IF(ISBLANK(C392),"",IF(K392="b",J392,IF(K392="a","")))</f>
        <v/>
      </c>
      <c r="M392" s="113" t="n">
        <f aca="false">IF(ISBLANK(C392),"",IF( ISBLANK(J392), , 1))</f>
        <v>0</v>
      </c>
      <c r="N392" s="115" t="str">
        <f aca="true">IF(ISBLANK(C392),"",IF( ISBLANK(F392), "" , IF( ISBLANK(J392), (TODAY()-F392)/365, (J392-F392)/365)) )</f>
        <v/>
      </c>
      <c r="O392" s="116" t="str">
        <f aca="false">IF(ISBLANK(C392),"",IF( ISBLANK(F392), "" , IF( ISBLANK(J392), ($V$41-F392)/365, (J392-F392)/365)) )</f>
        <v/>
      </c>
      <c r="P392" s="117" t="str">
        <f aca="true">IF(ISBLANK(C392),"",IF( ISBLANK(J392), "", (TODAY()-J392)/365))</f>
        <v/>
      </c>
      <c r="Q392" s="118" t="str">
        <f aca="false">IF(ISBLANK(C392),"",IF( ISBLANK(J392), "", ($V$41-J392)/365))</f>
        <v/>
      </c>
      <c r="R392" s="156"/>
      <c r="S392" s="119" t="s">
        <v>1033</v>
      </c>
      <c r="T392" s="48" t="n">
        <v>1</v>
      </c>
      <c r="U392" s="40"/>
    </row>
    <row r="393" customFormat="false" ht="15" hidden="false" customHeight="false" outlineLevel="0" collapsed="false">
      <c r="A393" s="89" t="n">
        <v>392</v>
      </c>
      <c r="B393" s="135" t="s">
        <v>458</v>
      </c>
      <c r="C393" s="101" t="n">
        <v>1</v>
      </c>
      <c r="D393" s="123" t="n">
        <v>88</v>
      </c>
      <c r="E393" s="153"/>
      <c r="F393" s="154" t="n">
        <v>43639</v>
      </c>
      <c r="G393" s="112" t="str">
        <f aca="false">IF(ISBLANK(F393),"a","b")</f>
        <v>b</v>
      </c>
      <c r="H393" s="112" t="n">
        <f aca="false">IF(ISBLANK(C393),"",IF(G393="b",F393,IF(G393="a","")))</f>
        <v>43639</v>
      </c>
      <c r="I393" s="113" t="n">
        <f aca="false">IF(ISBLANK(C393),"",IF( ISBLANK(F393), , IF( ISBLANK(J393), 1,) ))</f>
        <v>0</v>
      </c>
      <c r="J393" s="155" t="n">
        <v>43751</v>
      </c>
      <c r="K393" s="114" t="str">
        <f aca="false">IF(ISBLANK(J393),"a","b")</f>
        <v>b</v>
      </c>
      <c r="L393" s="112" t="n">
        <f aca="false">IF(ISBLANK(C393),"",IF(K393="b",J393,IF(K393="a","")))</f>
        <v>43751</v>
      </c>
      <c r="M393" s="113" t="n">
        <f aca="false">IF(ISBLANK(C393),"",IF( ISBLANK(J393), , 1))</f>
        <v>1</v>
      </c>
      <c r="N393" s="115" t="n">
        <f aca="true">IF(ISBLANK(C393),"",IF( ISBLANK(F393), "" , IF( ISBLANK(J393), (TODAY()-F393)/365, (J393-F393)/365)) )</f>
        <v>0.306849315068493</v>
      </c>
      <c r="O393" s="116" t="n">
        <f aca="false">IF(ISBLANK(C393),"",IF( ISBLANK(F393), "" , IF( ISBLANK(J393), ($V$41-F393)/365, (J393-F393)/365)) )</f>
        <v>0.306849315068493</v>
      </c>
      <c r="P393" s="117" t="n">
        <f aca="true">IF(ISBLANK(C393),"",IF( ISBLANK(J393), "", (TODAY()-J393)/365))</f>
        <v>1.45205479452055</v>
      </c>
      <c r="Q393" s="118" t="n">
        <f aca="false">IF(ISBLANK(C393),"",IF( ISBLANK(J393), "", ($V$41-J393)/365))</f>
        <v>0.468493150684932</v>
      </c>
      <c r="R393" s="156"/>
      <c r="S393" s="119" t="s">
        <v>1034</v>
      </c>
      <c r="T393" s="50" t="n">
        <v>1</v>
      </c>
      <c r="U393" s="51"/>
    </row>
    <row r="394" customFormat="false" ht="15" hidden="false" customHeight="false" outlineLevel="0" collapsed="false">
      <c r="A394" s="89" t="n">
        <v>393</v>
      </c>
      <c r="B394" s="135" t="s">
        <v>458</v>
      </c>
      <c r="C394" s="101" t="n">
        <v>1</v>
      </c>
      <c r="D394" s="122" t="n">
        <v>89</v>
      </c>
      <c r="E394" s="156"/>
      <c r="F394" s="156"/>
      <c r="G394" s="112" t="str">
        <f aca="false">IF(ISBLANK(F394),"a","b")</f>
        <v>a</v>
      </c>
      <c r="H394" s="112" t="str">
        <f aca="false">IF(ISBLANK(C394),"",IF(G394="b",F394,IF(G394="a","")))</f>
        <v/>
      </c>
      <c r="I394" s="113" t="n">
        <f aca="false">IF(ISBLANK(C394),"",IF( ISBLANK(F394), , IF( ISBLANK(J394), 1,) ))</f>
        <v>0</v>
      </c>
      <c r="J394" s="157"/>
      <c r="K394" s="114" t="str">
        <f aca="false">IF(ISBLANK(J394),"a","b")</f>
        <v>a</v>
      </c>
      <c r="L394" s="112" t="str">
        <f aca="false">IF(ISBLANK(C394),"",IF(K394="b",J394,IF(K394="a","")))</f>
        <v/>
      </c>
      <c r="M394" s="113" t="n">
        <f aca="false">IF(ISBLANK(C394),"",IF( ISBLANK(J394), , 1))</f>
        <v>0</v>
      </c>
      <c r="N394" s="115" t="str">
        <f aca="true">IF(ISBLANK(C394),"",IF( ISBLANK(F394), "" , IF( ISBLANK(J394), (TODAY()-F394)/365, (J394-F394)/365)) )</f>
        <v/>
      </c>
      <c r="O394" s="116" t="str">
        <f aca="false">IF(ISBLANK(C394),"",IF( ISBLANK(F394), "" , IF( ISBLANK(J394), ($V$41-F394)/365, (J394-F394)/365)) )</f>
        <v/>
      </c>
      <c r="P394" s="117" t="str">
        <f aca="true">IF(ISBLANK(C394),"",IF( ISBLANK(J394), "", (TODAY()-J394)/365))</f>
        <v/>
      </c>
      <c r="Q394" s="118" t="str">
        <f aca="false">IF(ISBLANK(C394),"",IF( ISBLANK(J394), "", ($V$41-J394)/365))</f>
        <v/>
      </c>
      <c r="R394" s="156"/>
      <c r="S394" s="119" t="s">
        <v>1035</v>
      </c>
      <c r="T394" s="50" t="n">
        <v>1</v>
      </c>
      <c r="U394" s="51"/>
    </row>
    <row r="395" customFormat="false" ht="15" hidden="false" customHeight="false" outlineLevel="0" collapsed="false">
      <c r="A395" s="89" t="n">
        <v>394</v>
      </c>
      <c r="B395" s="135" t="s">
        <v>458</v>
      </c>
      <c r="C395" s="101" t="n">
        <v>1</v>
      </c>
      <c r="D395" s="122" t="n">
        <v>90</v>
      </c>
      <c r="E395" s="156"/>
      <c r="F395" s="156"/>
      <c r="G395" s="112" t="str">
        <f aca="false">IF(ISBLANK(F395),"a","b")</f>
        <v>a</v>
      </c>
      <c r="H395" s="112" t="str">
        <f aca="false">IF(ISBLANK(C395),"",IF(G395="b",F395,IF(G395="a","")))</f>
        <v/>
      </c>
      <c r="I395" s="113" t="n">
        <f aca="false">IF(ISBLANK(C395),"",IF( ISBLANK(F395), , IF( ISBLANK(J395), 1,) ))</f>
        <v>0</v>
      </c>
      <c r="J395" s="157"/>
      <c r="K395" s="114" t="str">
        <f aca="false">IF(ISBLANK(J395),"a","b")</f>
        <v>a</v>
      </c>
      <c r="L395" s="112" t="str">
        <f aca="false">IF(ISBLANK(C395),"",IF(K395="b",J395,IF(K395="a","")))</f>
        <v/>
      </c>
      <c r="M395" s="113" t="n">
        <f aca="false">IF(ISBLANK(C395),"",IF( ISBLANK(J395), , 1))</f>
        <v>0</v>
      </c>
      <c r="N395" s="115" t="str">
        <f aca="true">IF(ISBLANK(C395),"",IF( ISBLANK(F395), "" , IF( ISBLANK(J395), (TODAY()-F395)/365, (J395-F395)/365)) )</f>
        <v/>
      </c>
      <c r="O395" s="116" t="str">
        <f aca="false">IF(ISBLANK(C395),"",IF( ISBLANK(F395), "" , IF( ISBLANK(J395), ($V$41-F395)/365, (J395-F395)/365)) )</f>
        <v/>
      </c>
      <c r="P395" s="117" t="str">
        <f aca="true">IF(ISBLANK(C395),"",IF( ISBLANK(J395), "", (TODAY()-J395)/365))</f>
        <v/>
      </c>
      <c r="Q395" s="118" t="str">
        <f aca="false">IF(ISBLANK(C395),"",IF( ISBLANK(J395), "", ($V$41-J395)/365))</f>
        <v/>
      </c>
      <c r="R395" s="156"/>
      <c r="S395" s="119" t="s">
        <v>1036</v>
      </c>
      <c r="T395" s="48" t="n">
        <v>1</v>
      </c>
      <c r="U395" s="40"/>
    </row>
    <row r="396" customFormat="false" ht="15" hidden="false" customHeight="false" outlineLevel="0" collapsed="false">
      <c r="A396" s="89" t="n">
        <v>395</v>
      </c>
      <c r="B396" s="135" t="s">
        <v>458</v>
      </c>
      <c r="C396" s="101" t="n">
        <v>1</v>
      </c>
      <c r="D396" s="120" t="n">
        <v>91</v>
      </c>
      <c r="E396" s="156" t="s">
        <v>980</v>
      </c>
      <c r="F396" s="154" t="n">
        <v>43466</v>
      </c>
      <c r="G396" s="112" t="str">
        <f aca="false">IF(ISBLANK(F396),"a","b")</f>
        <v>b</v>
      </c>
      <c r="H396" s="112" t="n">
        <f aca="false">IF(ISBLANK(C396),"",IF(G396="b",F396,IF(G396="a","")))</f>
        <v>43466</v>
      </c>
      <c r="I396" s="113" t="n">
        <f aca="false">IF(ISBLANK(C396),"",IF( ISBLANK(F396), , IF( ISBLANK(J396), 1,) ))</f>
        <v>1</v>
      </c>
      <c r="J396" s="157"/>
      <c r="K396" s="114" t="str">
        <f aca="false">IF(ISBLANK(J396),"a","b")</f>
        <v>a</v>
      </c>
      <c r="L396" s="112" t="str">
        <f aca="false">IF(ISBLANK(C396),"",IF(K396="b",J396,IF(K396="a","")))</f>
        <v/>
      </c>
      <c r="M396" s="113" t="n">
        <f aca="false">IF(ISBLANK(C396),"",IF( ISBLANK(J396), , 1))</f>
        <v>0</v>
      </c>
      <c r="N396" s="115" t="n">
        <f aca="true">IF(ISBLANK(C396),"",IF( ISBLANK(F396), "" , IF( ISBLANK(J396), (TODAY()-F396)/365, (J396-F396)/365)) )</f>
        <v>2.23287671232877</v>
      </c>
      <c r="O396" s="116" t="n">
        <f aca="false">IF(ISBLANK(C396),"",IF( ISBLANK(F396), "" , IF( ISBLANK(J396), ($V$41-F396)/365, (J396-F396)/365)) )</f>
        <v>1.24931506849315</v>
      </c>
      <c r="P396" s="117" t="str">
        <f aca="true">IF(ISBLANK(C396),"",IF( ISBLANK(J396), "", (TODAY()-J396)/365))</f>
        <v/>
      </c>
      <c r="Q396" s="118" t="str">
        <f aca="false">IF(ISBLANK(C396),"",IF( ISBLANK(J396), "", ($V$41-J396)/365))</f>
        <v/>
      </c>
      <c r="R396" s="156"/>
      <c r="S396" s="119" t="s">
        <v>1037</v>
      </c>
      <c r="T396" s="48" t="n">
        <v>1</v>
      </c>
      <c r="U396" s="40"/>
    </row>
    <row r="397" customFormat="false" ht="15" hidden="false" customHeight="false" outlineLevel="0" collapsed="false">
      <c r="A397" s="89" t="n">
        <v>396</v>
      </c>
      <c r="B397" s="135" t="s">
        <v>458</v>
      </c>
      <c r="C397" s="101" t="n">
        <v>1</v>
      </c>
      <c r="D397" s="125" t="n">
        <v>92</v>
      </c>
      <c r="E397" s="156" t="s">
        <v>733</v>
      </c>
      <c r="F397" s="154" t="n">
        <v>43886</v>
      </c>
      <c r="G397" s="112" t="str">
        <f aca="false">IF(ISBLANK(F397),"a","b")</f>
        <v>b</v>
      </c>
      <c r="H397" s="112" t="n">
        <f aca="false">IF(ISBLANK(C397),"",IF(G397="b",F397,IF(G397="a","")))</f>
        <v>43886</v>
      </c>
      <c r="I397" s="113" t="n">
        <f aca="false">IF(ISBLANK(C397),"",IF( ISBLANK(F397), , IF( ISBLANK(J397), 1,) ))</f>
        <v>1</v>
      </c>
      <c r="J397" s="157"/>
      <c r="K397" s="114" t="str">
        <f aca="false">IF(ISBLANK(J397),"a","b")</f>
        <v>a</v>
      </c>
      <c r="L397" s="112" t="str">
        <f aca="false">IF(ISBLANK(C397),"",IF(K397="b",J397,IF(K397="a","")))</f>
        <v/>
      </c>
      <c r="M397" s="113" t="n">
        <f aca="false">IF(ISBLANK(C397),"",IF( ISBLANK(J397), , 1))</f>
        <v>0</v>
      </c>
      <c r="N397" s="115" t="n">
        <f aca="true">IF(ISBLANK(C397),"",IF( ISBLANK(F397), "" , IF( ISBLANK(J397), (TODAY()-F397)/365, (J397-F397)/365)) )</f>
        <v>1.08219178082192</v>
      </c>
      <c r="O397" s="116" t="n">
        <f aca="false">IF(ISBLANK(C397),"",IF( ISBLANK(F397), "" , IF( ISBLANK(J397), ($V$41-F397)/365, (J397-F397)/365)) )</f>
        <v>0.0986301369863014</v>
      </c>
      <c r="P397" s="117" t="str">
        <f aca="true">IF(ISBLANK(C397),"",IF( ISBLANK(J397), "", (TODAY()-J397)/365))</f>
        <v/>
      </c>
      <c r="Q397" s="118" t="str">
        <f aca="false">IF(ISBLANK(C397),"",IF( ISBLANK(J397), "", ($V$41-J397)/365))</f>
        <v/>
      </c>
      <c r="R397" s="156"/>
      <c r="S397" s="119" t="s">
        <v>1038</v>
      </c>
      <c r="T397" s="48" t="n">
        <v>1</v>
      </c>
      <c r="U397" s="40"/>
    </row>
    <row r="398" customFormat="false" ht="15" hidden="false" customHeight="false" outlineLevel="0" collapsed="false">
      <c r="A398" s="89" t="n">
        <v>397</v>
      </c>
      <c r="B398" s="135" t="s">
        <v>458</v>
      </c>
      <c r="C398" s="101" t="n">
        <v>1</v>
      </c>
      <c r="D398" s="123" t="n">
        <v>93</v>
      </c>
      <c r="E398" s="153"/>
      <c r="F398" s="154" t="n">
        <v>43698</v>
      </c>
      <c r="G398" s="112" t="str">
        <f aca="false">IF(ISBLANK(F398),"a","b")</f>
        <v>b</v>
      </c>
      <c r="H398" s="112" t="n">
        <f aca="false">IF(ISBLANK(C398),"",IF(G398="b",F398,IF(G398="a","")))</f>
        <v>43698</v>
      </c>
      <c r="I398" s="113" t="n">
        <f aca="false">IF(ISBLANK(C398),"",IF( ISBLANK(F398), , IF( ISBLANK(J398), 1,) ))</f>
        <v>0</v>
      </c>
      <c r="J398" s="155" t="n">
        <v>43733</v>
      </c>
      <c r="K398" s="114" t="str">
        <f aca="false">IF(ISBLANK(J398),"a","b")</f>
        <v>b</v>
      </c>
      <c r="L398" s="112" t="n">
        <f aca="false">IF(ISBLANK(C398),"",IF(K398="b",J398,IF(K398="a","")))</f>
        <v>43733</v>
      </c>
      <c r="M398" s="113" t="n">
        <f aca="false">IF(ISBLANK(C398),"",IF( ISBLANK(J398), , 1))</f>
        <v>1</v>
      </c>
      <c r="N398" s="115" t="n">
        <f aca="true">IF(ISBLANK(C398),"",IF( ISBLANK(F398), "" , IF( ISBLANK(J398), (TODAY()-F398)/365, (J398-F398)/365)) )</f>
        <v>0.0958904109589041</v>
      </c>
      <c r="O398" s="116" t="n">
        <f aca="false">IF(ISBLANK(C398),"",IF( ISBLANK(F398), "" , IF( ISBLANK(J398), ($V$41-F398)/365, (J398-F398)/365)) )</f>
        <v>0.0958904109589041</v>
      </c>
      <c r="P398" s="117" t="n">
        <f aca="true">IF(ISBLANK(C398),"",IF( ISBLANK(J398), "", (TODAY()-J398)/365))</f>
        <v>1.5013698630137</v>
      </c>
      <c r="Q398" s="118" t="n">
        <f aca="false">IF(ISBLANK(C398),"",IF( ISBLANK(J398), "", ($V$41-J398)/365))</f>
        <v>0.517808219178082</v>
      </c>
      <c r="R398" s="156"/>
      <c r="S398" s="119" t="s">
        <v>1039</v>
      </c>
      <c r="T398" s="48" t="n">
        <v>1</v>
      </c>
      <c r="U398" s="40"/>
    </row>
    <row r="399" customFormat="false" ht="15" hidden="false" customHeight="false" outlineLevel="0" collapsed="false">
      <c r="A399" s="89" t="n">
        <v>398</v>
      </c>
      <c r="B399" s="135" t="s">
        <v>458</v>
      </c>
      <c r="C399" s="101" t="n">
        <v>1</v>
      </c>
      <c r="D399" s="120" t="n">
        <v>94</v>
      </c>
      <c r="E399" s="156" t="s">
        <v>594</v>
      </c>
      <c r="F399" s="154" t="n">
        <v>43650</v>
      </c>
      <c r="G399" s="112" t="str">
        <f aca="false">IF(ISBLANK(F399),"a","b")</f>
        <v>b</v>
      </c>
      <c r="H399" s="112" t="n">
        <f aca="false">IF(ISBLANK(C399),"",IF(G399="b",F399,IF(G399="a","")))</f>
        <v>43650</v>
      </c>
      <c r="I399" s="113" t="n">
        <f aca="false">IF(ISBLANK(C399),"",IF( ISBLANK(F399), , IF( ISBLANK(J399), 1,) ))</f>
        <v>1</v>
      </c>
      <c r="J399" s="157"/>
      <c r="K399" s="114" t="str">
        <f aca="false">IF(ISBLANK(J399),"a","b")</f>
        <v>a</v>
      </c>
      <c r="L399" s="112" t="str">
        <f aca="false">IF(ISBLANK(C399),"",IF(K399="b",J399,IF(K399="a","")))</f>
        <v/>
      </c>
      <c r="M399" s="113" t="n">
        <f aca="false">IF(ISBLANK(C399),"",IF( ISBLANK(J399), , 1))</f>
        <v>0</v>
      </c>
      <c r="N399" s="115" t="n">
        <f aca="true">IF(ISBLANK(C399),"",IF( ISBLANK(F399), "" , IF( ISBLANK(J399), (TODAY()-F399)/365, (J399-F399)/365)) )</f>
        <v>1.72876712328767</v>
      </c>
      <c r="O399" s="116" t="n">
        <f aca="false">IF(ISBLANK(C399),"",IF( ISBLANK(F399), "" , IF( ISBLANK(J399), ($V$41-F399)/365, (J399-F399)/365)) )</f>
        <v>0.745205479452055</v>
      </c>
      <c r="P399" s="117" t="str">
        <f aca="true">IF(ISBLANK(C399),"",IF( ISBLANK(J399), "", (TODAY()-J399)/365))</f>
        <v/>
      </c>
      <c r="Q399" s="118" t="str">
        <f aca="false">IF(ISBLANK(C399),"",IF( ISBLANK(J399), "", ($V$41-J399)/365))</f>
        <v/>
      </c>
      <c r="R399" s="156"/>
      <c r="S399" s="119" t="s">
        <v>1040</v>
      </c>
      <c r="T399" s="48" t="n">
        <v>1</v>
      </c>
      <c r="U399" s="40"/>
    </row>
    <row r="400" customFormat="false" ht="15" hidden="false" customHeight="false" outlineLevel="0" collapsed="false">
      <c r="A400" s="89" t="n">
        <v>399</v>
      </c>
      <c r="B400" s="135" t="s">
        <v>458</v>
      </c>
      <c r="C400" s="101" t="n">
        <v>1</v>
      </c>
      <c r="D400" s="122" t="n">
        <v>95</v>
      </c>
      <c r="E400" s="156"/>
      <c r="F400" s="156"/>
      <c r="G400" s="112" t="str">
        <f aca="false">IF(ISBLANK(F400),"a","b")</f>
        <v>a</v>
      </c>
      <c r="H400" s="112" t="str">
        <f aca="false">IF(ISBLANK(C400),"",IF(G400="b",F400,IF(G400="a","")))</f>
        <v/>
      </c>
      <c r="I400" s="113" t="n">
        <f aca="false">IF(ISBLANK(C400),"",IF( ISBLANK(F400), , IF( ISBLANK(J400), 1,) ))</f>
        <v>0</v>
      </c>
      <c r="J400" s="157"/>
      <c r="K400" s="114" t="str">
        <f aca="false">IF(ISBLANK(J400),"a","b")</f>
        <v>a</v>
      </c>
      <c r="L400" s="112" t="str">
        <f aca="false">IF(ISBLANK(C400),"",IF(K400="b",J400,IF(K400="a","")))</f>
        <v/>
      </c>
      <c r="M400" s="113" t="n">
        <f aca="false">IF(ISBLANK(C400),"",IF( ISBLANK(J400), , 1))</f>
        <v>0</v>
      </c>
      <c r="N400" s="115" t="str">
        <f aca="true">IF(ISBLANK(C400),"",IF( ISBLANK(F400), "" , IF( ISBLANK(J400), (TODAY()-F400)/365, (J400-F400)/365)) )</f>
        <v/>
      </c>
      <c r="O400" s="116" t="str">
        <f aca="false">IF(ISBLANK(C400),"",IF( ISBLANK(F400), "" , IF( ISBLANK(J400), ($V$41-F400)/365, (J400-F400)/365)) )</f>
        <v/>
      </c>
      <c r="P400" s="117" t="str">
        <f aca="true">IF(ISBLANK(C400),"",IF( ISBLANK(J400), "", (TODAY()-J400)/365))</f>
        <v/>
      </c>
      <c r="Q400" s="118" t="str">
        <f aca="false">IF(ISBLANK(C400),"",IF( ISBLANK(J400), "", ($V$41-J400)/365))</f>
        <v/>
      </c>
      <c r="R400" s="156" t="s">
        <v>1041</v>
      </c>
      <c r="S400" s="119" t="s">
        <v>1042</v>
      </c>
      <c r="T400" s="48" t="n">
        <v>1</v>
      </c>
      <c r="U400" s="40"/>
    </row>
    <row r="401" customFormat="false" ht="15" hidden="false" customHeight="false" outlineLevel="0" collapsed="false">
      <c r="A401" s="89" t="n">
        <v>400</v>
      </c>
      <c r="B401" s="135" t="s">
        <v>458</v>
      </c>
      <c r="C401" s="101" t="n">
        <v>1</v>
      </c>
      <c r="D401" s="122" t="n">
        <v>96</v>
      </c>
      <c r="E401" s="156"/>
      <c r="F401" s="156"/>
      <c r="G401" s="112" t="str">
        <f aca="false">IF(ISBLANK(F401),"a","b")</f>
        <v>a</v>
      </c>
      <c r="H401" s="112" t="str">
        <f aca="false">IF(ISBLANK(C401),"",IF(G401="b",F401,IF(G401="a","")))</f>
        <v/>
      </c>
      <c r="I401" s="113" t="n">
        <f aca="false">IF(ISBLANK(C401),"",IF( ISBLANK(F401), , IF( ISBLANK(J401), 1,) ))</f>
        <v>0</v>
      </c>
      <c r="J401" s="157"/>
      <c r="K401" s="114" t="str">
        <f aca="false">IF(ISBLANK(J401),"a","b")</f>
        <v>a</v>
      </c>
      <c r="L401" s="112" t="str">
        <f aca="false">IF(ISBLANK(C401),"",IF(K401="b",J401,IF(K401="a","")))</f>
        <v/>
      </c>
      <c r="M401" s="113" t="n">
        <f aca="false">IF(ISBLANK(C401),"",IF( ISBLANK(J401), , 1))</f>
        <v>0</v>
      </c>
      <c r="N401" s="115" t="str">
        <f aca="true">IF(ISBLANK(C401),"",IF( ISBLANK(F401), "" , IF( ISBLANK(J401), (TODAY()-F401)/365, (J401-F401)/365)) )</f>
        <v/>
      </c>
      <c r="O401" s="116" t="str">
        <f aca="false">IF(ISBLANK(C401),"",IF( ISBLANK(F401), "" , IF( ISBLANK(J401), ($V$41-F401)/365, (J401-F401)/365)) )</f>
        <v/>
      </c>
      <c r="P401" s="117" t="str">
        <f aca="true">IF(ISBLANK(C401),"",IF( ISBLANK(J401), "", (TODAY()-J401)/365))</f>
        <v/>
      </c>
      <c r="Q401" s="118" t="str">
        <f aca="false">IF(ISBLANK(C401),"",IF( ISBLANK(J401), "", ($V$41-J401)/365))</f>
        <v/>
      </c>
      <c r="R401" s="156" t="s">
        <v>1043</v>
      </c>
      <c r="S401" s="119" t="s">
        <v>1044</v>
      </c>
      <c r="T401" s="48" t="n">
        <v>1</v>
      </c>
      <c r="U401" s="40"/>
    </row>
    <row r="402" customFormat="false" ht="15" hidden="false" customHeight="false" outlineLevel="0" collapsed="false">
      <c r="A402" s="89" t="n">
        <v>401</v>
      </c>
      <c r="B402" s="135" t="s">
        <v>458</v>
      </c>
      <c r="C402" s="101" t="n">
        <v>1</v>
      </c>
      <c r="D402" s="120" t="n">
        <v>97</v>
      </c>
      <c r="E402" s="156" t="s">
        <v>399</v>
      </c>
      <c r="F402" s="154" t="n">
        <v>43613</v>
      </c>
      <c r="G402" s="112" t="str">
        <f aca="false">IF(ISBLANK(F402),"a","b")</f>
        <v>b</v>
      </c>
      <c r="H402" s="112" t="n">
        <f aca="false">IF(ISBLANK(C402),"",IF(G402="b",F402,IF(G402="a","")))</f>
        <v>43613</v>
      </c>
      <c r="I402" s="113" t="n">
        <f aca="false">IF(ISBLANK(C402),"",IF( ISBLANK(F402), , IF( ISBLANK(J402), 1,) ))</f>
        <v>1</v>
      </c>
      <c r="J402" s="157"/>
      <c r="K402" s="114" t="str">
        <f aca="false">IF(ISBLANK(J402),"a","b")</f>
        <v>a</v>
      </c>
      <c r="L402" s="112" t="str">
        <f aca="false">IF(ISBLANK(C402),"",IF(K402="b",J402,IF(K402="a","")))</f>
        <v/>
      </c>
      <c r="M402" s="113" t="n">
        <f aca="false">IF(ISBLANK(C402),"",IF( ISBLANK(J402), , 1))</f>
        <v>0</v>
      </c>
      <c r="N402" s="115" t="n">
        <f aca="true">IF(ISBLANK(C402),"",IF( ISBLANK(F402), "" , IF( ISBLANK(J402), (TODAY()-F402)/365, (J402-F402)/365)) )</f>
        <v>1.83013698630137</v>
      </c>
      <c r="O402" s="116" t="n">
        <f aca="false">IF(ISBLANK(C402),"",IF( ISBLANK(F402), "" , IF( ISBLANK(J402), ($V$41-F402)/365, (J402-F402)/365)) )</f>
        <v>0.846575342465753</v>
      </c>
      <c r="P402" s="117" t="str">
        <f aca="true">IF(ISBLANK(C402),"",IF( ISBLANK(J402), "", (TODAY()-J402)/365))</f>
        <v/>
      </c>
      <c r="Q402" s="118" t="str">
        <f aca="false">IF(ISBLANK(C402),"",IF( ISBLANK(J402), "", ($V$41-J402)/365))</f>
        <v/>
      </c>
      <c r="R402" s="156" t="s">
        <v>1045</v>
      </c>
      <c r="S402" s="119" t="s">
        <v>1046</v>
      </c>
      <c r="T402" s="48" t="n">
        <v>1</v>
      </c>
      <c r="U402" s="40"/>
    </row>
    <row r="403" customFormat="false" ht="15" hidden="false" customHeight="false" outlineLevel="0" collapsed="false">
      <c r="A403" s="89" t="n">
        <v>402</v>
      </c>
      <c r="B403" s="135" t="s">
        <v>458</v>
      </c>
      <c r="C403" s="101" t="n">
        <v>1</v>
      </c>
      <c r="D403" s="122" t="n">
        <v>98</v>
      </c>
      <c r="E403" s="156"/>
      <c r="F403" s="156"/>
      <c r="G403" s="112" t="str">
        <f aca="false">IF(ISBLANK(F403),"a","b")</f>
        <v>a</v>
      </c>
      <c r="H403" s="112" t="str">
        <f aca="false">IF(ISBLANK(C403),"",IF(G403="b",F403,IF(G403="a","")))</f>
        <v/>
      </c>
      <c r="I403" s="113" t="n">
        <f aca="false">IF(ISBLANK(C403),"",IF( ISBLANK(F403), , IF( ISBLANK(J403), 1,) ))</f>
        <v>0</v>
      </c>
      <c r="J403" s="157"/>
      <c r="K403" s="114" t="str">
        <f aca="false">IF(ISBLANK(J403),"a","b")</f>
        <v>a</v>
      </c>
      <c r="L403" s="112" t="str">
        <f aca="false">IF(ISBLANK(C403),"",IF(K403="b",J403,IF(K403="a","")))</f>
        <v/>
      </c>
      <c r="M403" s="113" t="n">
        <f aca="false">IF(ISBLANK(C403),"",IF( ISBLANK(J403), , 1))</f>
        <v>0</v>
      </c>
      <c r="N403" s="115" t="str">
        <f aca="true">IF(ISBLANK(C403),"",IF( ISBLANK(F403), "" , IF( ISBLANK(J403), (TODAY()-F403)/365, (J403-F403)/365)) )</f>
        <v/>
      </c>
      <c r="O403" s="116" t="str">
        <f aca="false">IF(ISBLANK(C403),"",IF( ISBLANK(F403), "" , IF( ISBLANK(J403), ($V$41-F403)/365, (J403-F403)/365)) )</f>
        <v/>
      </c>
      <c r="P403" s="117" t="str">
        <f aca="true">IF(ISBLANK(C403),"",IF( ISBLANK(J403), "", (TODAY()-J403)/365))</f>
        <v/>
      </c>
      <c r="Q403" s="118" t="str">
        <f aca="false">IF(ISBLANK(C403),"",IF( ISBLANK(J403), "", ($V$41-J403)/365))</f>
        <v/>
      </c>
      <c r="R403" s="156"/>
      <c r="S403" s="119" t="s">
        <v>1047</v>
      </c>
      <c r="T403" s="48" t="n">
        <v>1</v>
      </c>
      <c r="U403" s="40"/>
    </row>
    <row r="404" customFormat="false" ht="15" hidden="false" customHeight="false" outlineLevel="0" collapsed="false">
      <c r="A404" s="89" t="n">
        <v>403</v>
      </c>
      <c r="B404" s="135" t="s">
        <v>458</v>
      </c>
      <c r="C404" s="101" t="n">
        <v>1</v>
      </c>
      <c r="D404" s="122" t="n">
        <v>99</v>
      </c>
      <c r="E404" s="156" t="s">
        <v>487</v>
      </c>
      <c r="F404" s="154" t="n">
        <v>43746</v>
      </c>
      <c r="G404" s="112" t="str">
        <f aca="false">IF(ISBLANK(F404),"a","b")</f>
        <v>b</v>
      </c>
      <c r="H404" s="112" t="n">
        <f aca="false">IF(ISBLANK(C404),"",IF(G404="b",F404,IF(G404="a","")))</f>
        <v>43746</v>
      </c>
      <c r="I404" s="113" t="n">
        <f aca="false">IF(ISBLANK(C404),"",IF( ISBLANK(F404), , IF( ISBLANK(J404), 1,) ))</f>
        <v>1</v>
      </c>
      <c r="J404" s="157"/>
      <c r="K404" s="114" t="str">
        <f aca="false">IF(ISBLANK(J404),"a","b")</f>
        <v>a</v>
      </c>
      <c r="L404" s="112" t="str">
        <f aca="false">IF(ISBLANK(C404),"",IF(K404="b",J404,IF(K404="a","")))</f>
        <v/>
      </c>
      <c r="M404" s="113" t="n">
        <f aca="false">IF(ISBLANK(C404),"",IF( ISBLANK(J404), , 1))</f>
        <v>0</v>
      </c>
      <c r="N404" s="115" t="n">
        <f aca="true">IF(ISBLANK(C404),"",IF( ISBLANK(F404), "" , IF( ISBLANK(J404), (TODAY()-F404)/365, (J404-F404)/365)) )</f>
        <v>1.46575342465753</v>
      </c>
      <c r="O404" s="116" t="n">
        <f aca="false">IF(ISBLANK(C404),"",IF( ISBLANK(F404), "" , IF( ISBLANK(J404), ($V$41-F404)/365, (J404-F404)/365)) )</f>
        <v>0.482191780821918</v>
      </c>
      <c r="P404" s="117" t="str">
        <f aca="true">IF(ISBLANK(C404),"",IF( ISBLANK(J404), "", (TODAY()-J404)/365))</f>
        <v/>
      </c>
      <c r="Q404" s="118" t="str">
        <f aca="false">IF(ISBLANK(C404),"",IF( ISBLANK(J404), "", ($V$41-J404)/365))</f>
        <v/>
      </c>
      <c r="R404" s="156"/>
      <c r="S404" s="119" t="s">
        <v>1048</v>
      </c>
      <c r="T404" s="48" t="n">
        <v>1</v>
      </c>
      <c r="U404" s="40"/>
    </row>
    <row r="405" customFormat="false" ht="15" hidden="false" customHeight="false" outlineLevel="0" collapsed="false">
      <c r="A405" s="89" t="n">
        <v>404</v>
      </c>
      <c r="B405" s="135" t="s">
        <v>458</v>
      </c>
      <c r="C405" s="101" t="n">
        <v>1</v>
      </c>
      <c r="D405" s="142" t="n">
        <v>100</v>
      </c>
      <c r="E405" s="156" t="s">
        <v>1049</v>
      </c>
      <c r="F405" s="154" t="n">
        <v>43606</v>
      </c>
      <c r="G405" s="112" t="str">
        <f aca="false">IF(ISBLANK(F405),"a","b")</f>
        <v>b</v>
      </c>
      <c r="H405" s="112" t="n">
        <f aca="false">IF(ISBLANK(C405),"",IF(G405="b",F405,IF(G405="a","")))</f>
        <v>43606</v>
      </c>
      <c r="I405" s="113" t="n">
        <f aca="false">IF(ISBLANK(C405),"",IF( ISBLANK(F405), , IF( ISBLANK(J405), 1,) ))</f>
        <v>0</v>
      </c>
      <c r="J405" s="155" t="n">
        <v>43872</v>
      </c>
      <c r="K405" s="114" t="str">
        <f aca="false">IF(ISBLANK(J405),"a","b")</f>
        <v>b</v>
      </c>
      <c r="L405" s="112" t="n">
        <f aca="false">IF(ISBLANK(C405),"",IF(K405="b",J405,IF(K405="a","")))</f>
        <v>43872</v>
      </c>
      <c r="M405" s="113" t="n">
        <f aca="false">IF(ISBLANK(C405),"",IF( ISBLANK(J405), , 1))</f>
        <v>1</v>
      </c>
      <c r="N405" s="115" t="n">
        <f aca="true">IF(ISBLANK(C405),"",IF( ISBLANK(F405), "" , IF( ISBLANK(J405), (TODAY()-F405)/365, (J405-F405)/365)) )</f>
        <v>0.728767123287671</v>
      </c>
      <c r="O405" s="116" t="n">
        <f aca="false">IF(ISBLANK(C405),"",IF( ISBLANK(F405), "" , IF( ISBLANK(J405), ($V$41-F405)/365, (J405-F405)/365)) )</f>
        <v>0.728767123287671</v>
      </c>
      <c r="P405" s="117" t="n">
        <f aca="true">IF(ISBLANK(C405),"",IF( ISBLANK(J405), "", (TODAY()-J405)/365))</f>
        <v>1.12054794520548</v>
      </c>
      <c r="Q405" s="118" t="n">
        <f aca="false">IF(ISBLANK(C405),"",IF( ISBLANK(J405), "", ($V$41-J405)/365))</f>
        <v>0.136986301369863</v>
      </c>
      <c r="R405" s="156"/>
      <c r="S405" s="119" t="s">
        <v>1050</v>
      </c>
      <c r="T405" s="50" t="n">
        <v>1</v>
      </c>
      <c r="U405" s="51"/>
    </row>
    <row r="406" customFormat="false" ht="15" hidden="false" customHeight="false" outlineLevel="0" collapsed="false">
      <c r="A406" s="89" t="n">
        <v>405</v>
      </c>
      <c r="B406" s="135" t="s">
        <v>461</v>
      </c>
      <c r="C406" s="101" t="n">
        <v>1</v>
      </c>
      <c r="D406" s="135"/>
      <c r="E406" s="135"/>
      <c r="F406" s="160"/>
      <c r="G406" s="112" t="str">
        <f aca="false">IF(ISBLANK(F406),"a","b")</f>
        <v>a</v>
      </c>
      <c r="H406" s="112" t="str">
        <f aca="false">IF(ISBLANK(C406),"",IF(G406="b",F406,IF(G406="a","")))</f>
        <v/>
      </c>
      <c r="I406" s="113" t="n">
        <f aca="false">IF(ISBLANK(C406),"",IF( ISBLANK(F406), , IF( ISBLANK(J406), 1,) ))</f>
        <v>0</v>
      </c>
      <c r="J406" s="160"/>
      <c r="K406" s="114" t="str">
        <f aca="false">IF(ISBLANK(J406),"a","b")</f>
        <v>a</v>
      </c>
      <c r="L406" s="112" t="str">
        <f aca="false">IF(ISBLANK(C406),"",IF(K406="b",J406,IF(K406="a","")))</f>
        <v/>
      </c>
      <c r="M406" s="113" t="n">
        <f aca="false">IF(ISBLANK(C406),"",IF( ISBLANK(J406), , 1))</f>
        <v>0</v>
      </c>
      <c r="N406" s="115" t="str">
        <f aca="true">IF(ISBLANK(C406),"",IF( ISBLANK(F406), "" , IF( ISBLANK(J406), (TODAY()-F406)/365, (J406-F406)/365)) )</f>
        <v/>
      </c>
      <c r="O406" s="116" t="str">
        <f aca="false">IF(ISBLANK(C406),"",IF( ISBLANK(F406), "" , IF( ISBLANK(J406), ($V$41-F406)/365, (J406-F406)/365)) )</f>
        <v/>
      </c>
      <c r="P406" s="117" t="str">
        <f aca="true">IF(ISBLANK(C406),"",IF( ISBLANK(J406), "", (TODAY()-J406)/365))</f>
        <v/>
      </c>
      <c r="Q406" s="118" t="str">
        <f aca="false">IF(ISBLANK(C406),"",IF( ISBLANK(J406), "", ($V$41-J406)/365))</f>
        <v/>
      </c>
      <c r="R406" s="135"/>
      <c r="S406" s="122"/>
      <c r="T406" s="50"/>
      <c r="U406" s="51"/>
    </row>
    <row r="407" customFormat="false" ht="15" hidden="false" customHeight="false" outlineLevel="0" collapsed="false">
      <c r="A407" s="89" t="n">
        <v>406</v>
      </c>
      <c r="B407" s="135" t="s">
        <v>461</v>
      </c>
      <c r="C407" s="101" t="n">
        <v>1</v>
      </c>
      <c r="D407" s="120" t="n">
        <v>1</v>
      </c>
      <c r="E407" s="161" t="s">
        <v>817</v>
      </c>
      <c r="F407" s="162" t="n">
        <v>43710</v>
      </c>
      <c r="G407" s="112" t="str">
        <f aca="false">IF(ISBLANK(F407),"a","b")</f>
        <v>b</v>
      </c>
      <c r="H407" s="112" t="n">
        <f aca="false">IF(ISBLANK(C407),"",IF(G407="b",F407,IF(G407="a","")))</f>
        <v>43710</v>
      </c>
      <c r="I407" s="113" t="n">
        <f aca="false">IF(ISBLANK(C407),"",IF( ISBLANK(F407), , IF( ISBLANK(J407), 1,) ))</f>
        <v>1</v>
      </c>
      <c r="J407" s="161"/>
      <c r="K407" s="114" t="str">
        <f aca="false">IF(ISBLANK(J407),"a","b")</f>
        <v>a</v>
      </c>
      <c r="L407" s="112" t="str">
        <f aca="false">IF(ISBLANK(C407),"",IF(K407="b",J407,IF(K407="a","")))</f>
        <v/>
      </c>
      <c r="M407" s="113" t="n">
        <f aca="false">IF(ISBLANK(C407),"",IF( ISBLANK(J407), , 1))</f>
        <v>0</v>
      </c>
      <c r="N407" s="115" t="n">
        <f aca="true">IF(ISBLANK(C407),"",IF( ISBLANK(F407), "" , IF( ISBLANK(J407), (TODAY()-F407)/365, (J407-F407)/365)) )</f>
        <v>1.56438356164384</v>
      </c>
      <c r="O407" s="116" t="n">
        <f aca="false">IF(ISBLANK(C407),"",IF( ISBLANK(F407), "" , IF( ISBLANK(J407), ($V$41-F407)/365, (J407-F407)/365)) )</f>
        <v>0.580821917808219</v>
      </c>
      <c r="P407" s="117" t="str">
        <f aca="true">IF(ISBLANK(C407),"",IF( ISBLANK(J407), "", (TODAY()-J407)/365))</f>
        <v/>
      </c>
      <c r="Q407" s="118" t="str">
        <f aca="false">IF(ISBLANK(C407),"",IF( ISBLANK(J407), "", ($V$41-J407)/365))</f>
        <v/>
      </c>
      <c r="R407" s="161" t="s">
        <v>1051</v>
      </c>
      <c r="S407" s="119" t="s">
        <v>1052</v>
      </c>
      <c r="T407" s="50" t="n">
        <v>1</v>
      </c>
      <c r="U407" s="51"/>
    </row>
    <row r="408" customFormat="false" ht="15" hidden="false" customHeight="false" outlineLevel="0" collapsed="false">
      <c r="A408" s="89" t="n">
        <v>407</v>
      </c>
      <c r="B408" s="135" t="s">
        <v>461</v>
      </c>
      <c r="C408" s="101" t="n">
        <v>1</v>
      </c>
      <c r="D408" s="122" t="n">
        <v>2</v>
      </c>
      <c r="E408" s="161"/>
      <c r="F408" s="161"/>
      <c r="G408" s="112" t="str">
        <f aca="false">IF(ISBLANK(F408),"a","b")</f>
        <v>a</v>
      </c>
      <c r="H408" s="112" t="str">
        <f aca="false">IF(ISBLANK(C408),"",IF(G408="b",F408,IF(G408="a","")))</f>
        <v/>
      </c>
      <c r="I408" s="113" t="n">
        <f aca="false">IF(ISBLANK(C408),"",IF( ISBLANK(F408), , IF( ISBLANK(J408), 1,) ))</f>
        <v>0</v>
      </c>
      <c r="J408" s="161"/>
      <c r="K408" s="114" t="str">
        <f aca="false">IF(ISBLANK(J408),"a","b")</f>
        <v>a</v>
      </c>
      <c r="L408" s="112" t="str">
        <f aca="false">IF(ISBLANK(C408),"",IF(K408="b",J408,IF(K408="a","")))</f>
        <v/>
      </c>
      <c r="M408" s="113" t="n">
        <f aca="false">IF(ISBLANK(C408),"",IF( ISBLANK(J408), , 1))</f>
        <v>0</v>
      </c>
      <c r="N408" s="115" t="str">
        <f aca="true">IF(ISBLANK(C408),"",IF( ISBLANK(F408), "" , IF( ISBLANK(J408), (TODAY()-F408)/365, (J408-F408)/365)) )</f>
        <v/>
      </c>
      <c r="O408" s="116" t="str">
        <f aca="false">IF(ISBLANK(C408),"",IF( ISBLANK(F408), "" , IF( ISBLANK(J408), ($V$41-F408)/365, (J408-F408)/365)) )</f>
        <v/>
      </c>
      <c r="P408" s="117" t="str">
        <f aca="true">IF(ISBLANK(C408),"",IF( ISBLANK(J408), "", (TODAY()-J408)/365))</f>
        <v/>
      </c>
      <c r="Q408" s="118" t="str">
        <f aca="false">IF(ISBLANK(C408),"",IF( ISBLANK(J408), "", ($V$41-J408)/365))</f>
        <v/>
      </c>
      <c r="R408" s="161"/>
      <c r="S408" s="119" t="s">
        <v>1053</v>
      </c>
      <c r="T408" s="50" t="n">
        <v>1</v>
      </c>
      <c r="U408" s="51"/>
    </row>
    <row r="409" customFormat="false" ht="15" hidden="false" customHeight="false" outlineLevel="0" collapsed="false">
      <c r="A409" s="89" t="n">
        <v>408</v>
      </c>
      <c r="B409" s="135" t="s">
        <v>461</v>
      </c>
      <c r="C409" s="101" t="n">
        <v>1</v>
      </c>
      <c r="D409" s="131" t="n">
        <v>3</v>
      </c>
      <c r="E409" s="161" t="s">
        <v>1054</v>
      </c>
      <c r="F409" s="162" t="n">
        <v>43735</v>
      </c>
      <c r="G409" s="112" t="str">
        <f aca="false">IF(ISBLANK(F409),"a","b")</f>
        <v>b</v>
      </c>
      <c r="H409" s="112" t="n">
        <f aca="false">IF(ISBLANK(C409),"",IF(G409="b",F409,IF(G409="a","")))</f>
        <v>43735</v>
      </c>
      <c r="I409" s="113" t="n">
        <f aca="false">IF(ISBLANK(C409),"",IF( ISBLANK(F409), , IF( ISBLANK(J409), 1,) ))</f>
        <v>0</v>
      </c>
      <c r="J409" s="162" t="n">
        <v>43776</v>
      </c>
      <c r="K409" s="114" t="str">
        <f aca="false">IF(ISBLANK(J409),"a","b")</f>
        <v>b</v>
      </c>
      <c r="L409" s="112" t="n">
        <f aca="false">IF(ISBLANK(C409),"",IF(K409="b",J409,IF(K409="a","")))</f>
        <v>43776</v>
      </c>
      <c r="M409" s="113" t="n">
        <f aca="false">IF(ISBLANK(C409),"",IF( ISBLANK(J409), , 1))</f>
        <v>1</v>
      </c>
      <c r="N409" s="115" t="n">
        <f aca="true">IF(ISBLANK(C409),"",IF( ISBLANK(F409), "" , IF( ISBLANK(J409), (TODAY()-F409)/365, (J409-F409)/365)) )</f>
        <v>0.112328767123288</v>
      </c>
      <c r="O409" s="116" t="n">
        <f aca="false">IF(ISBLANK(C409),"",IF( ISBLANK(F409), "" , IF( ISBLANK(J409), ($V$41-F409)/365, (J409-F409)/365)) )</f>
        <v>0.112328767123288</v>
      </c>
      <c r="P409" s="117" t="n">
        <f aca="true">IF(ISBLANK(C409),"",IF( ISBLANK(J409), "", (TODAY()-J409)/365))</f>
        <v>1.38356164383562</v>
      </c>
      <c r="Q409" s="118" t="n">
        <f aca="false">IF(ISBLANK(C409),"",IF( ISBLANK(J409), "", ($V$41-J409)/365))</f>
        <v>0.4</v>
      </c>
      <c r="R409" s="161"/>
      <c r="S409" s="119" t="s">
        <v>1055</v>
      </c>
      <c r="T409" s="48" t="n">
        <v>1</v>
      </c>
      <c r="U409" s="40"/>
    </row>
    <row r="410" customFormat="false" ht="15" hidden="false" customHeight="false" outlineLevel="0" collapsed="false">
      <c r="A410" s="89" t="n">
        <v>409</v>
      </c>
      <c r="B410" s="135" t="s">
        <v>461</v>
      </c>
      <c r="C410" s="101" t="n">
        <v>1</v>
      </c>
      <c r="D410" s="122" t="n">
        <v>4</v>
      </c>
      <c r="E410" s="161"/>
      <c r="F410" s="161"/>
      <c r="G410" s="112" t="str">
        <f aca="false">IF(ISBLANK(F410),"a","b")</f>
        <v>a</v>
      </c>
      <c r="H410" s="112" t="str">
        <f aca="false">IF(ISBLANK(C410),"",IF(G410="b",F410,IF(G410="a","")))</f>
        <v/>
      </c>
      <c r="I410" s="113" t="n">
        <f aca="false">IF(ISBLANK(C410),"",IF( ISBLANK(F410), , IF( ISBLANK(J410), 1,) ))</f>
        <v>0</v>
      </c>
      <c r="J410" s="161"/>
      <c r="K410" s="114" t="str">
        <f aca="false">IF(ISBLANK(J410),"a","b")</f>
        <v>a</v>
      </c>
      <c r="L410" s="112" t="str">
        <f aca="false">IF(ISBLANK(C410),"",IF(K410="b",J410,IF(K410="a","")))</f>
        <v/>
      </c>
      <c r="M410" s="113" t="n">
        <f aca="false">IF(ISBLANK(C410),"",IF( ISBLANK(J410), , 1))</f>
        <v>0</v>
      </c>
      <c r="N410" s="115" t="str">
        <f aca="true">IF(ISBLANK(C410),"",IF( ISBLANK(F410), "" , IF( ISBLANK(J410), (TODAY()-F410)/365, (J410-F410)/365)) )</f>
        <v/>
      </c>
      <c r="O410" s="116" t="str">
        <f aca="false">IF(ISBLANK(C410),"",IF( ISBLANK(F410), "" , IF( ISBLANK(J410), ($V$41-F410)/365, (J410-F410)/365)) )</f>
        <v/>
      </c>
      <c r="P410" s="117" t="str">
        <f aca="true">IF(ISBLANK(C410),"",IF( ISBLANK(J410), "", (TODAY()-J410)/365))</f>
        <v/>
      </c>
      <c r="Q410" s="118" t="str">
        <f aca="false">IF(ISBLANK(C410),"",IF( ISBLANK(J410), "", ($V$41-J410)/365))</f>
        <v/>
      </c>
      <c r="R410" s="161" t="s">
        <v>1056</v>
      </c>
      <c r="S410" s="119" t="s">
        <v>1057</v>
      </c>
      <c r="T410" s="48" t="n">
        <v>1</v>
      </c>
      <c r="U410" s="40"/>
    </row>
    <row r="411" customFormat="false" ht="15" hidden="false" customHeight="false" outlineLevel="0" collapsed="false">
      <c r="A411" s="89" t="n">
        <v>410</v>
      </c>
      <c r="B411" s="135" t="s">
        <v>461</v>
      </c>
      <c r="C411" s="101" t="n">
        <v>1</v>
      </c>
      <c r="D411" s="122" t="n">
        <v>5</v>
      </c>
      <c r="E411" s="161"/>
      <c r="F411" s="161"/>
      <c r="G411" s="112" t="str">
        <f aca="false">IF(ISBLANK(F411),"a","b")</f>
        <v>a</v>
      </c>
      <c r="H411" s="112" t="str">
        <f aca="false">IF(ISBLANK(C411),"",IF(G411="b",F411,IF(G411="a","")))</f>
        <v/>
      </c>
      <c r="I411" s="113" t="n">
        <f aca="false">IF(ISBLANK(C411),"",IF( ISBLANK(F411), , IF( ISBLANK(J411), 1,) ))</f>
        <v>0</v>
      </c>
      <c r="J411" s="161"/>
      <c r="K411" s="114" t="str">
        <f aca="false">IF(ISBLANK(J411),"a","b")</f>
        <v>a</v>
      </c>
      <c r="L411" s="112" t="str">
        <f aca="false">IF(ISBLANK(C411),"",IF(K411="b",J411,IF(K411="a","")))</f>
        <v/>
      </c>
      <c r="M411" s="113" t="n">
        <f aca="false">IF(ISBLANK(C411),"",IF( ISBLANK(J411), , 1))</f>
        <v>0</v>
      </c>
      <c r="N411" s="115" t="str">
        <f aca="true">IF(ISBLANK(C411),"",IF( ISBLANK(F411), "" , IF( ISBLANK(J411), (TODAY()-F411)/365, (J411-F411)/365)) )</f>
        <v/>
      </c>
      <c r="O411" s="116" t="str">
        <f aca="false">IF(ISBLANK(C411),"",IF( ISBLANK(F411), "" , IF( ISBLANK(J411), ($V$41-F411)/365, (J411-F411)/365)) )</f>
        <v/>
      </c>
      <c r="P411" s="117" t="str">
        <f aca="true">IF(ISBLANK(C411),"",IF( ISBLANK(J411), "", (TODAY()-J411)/365))</f>
        <v/>
      </c>
      <c r="Q411" s="118" t="str">
        <f aca="false">IF(ISBLANK(C411),"",IF( ISBLANK(J411), "", ($V$41-J411)/365))</f>
        <v/>
      </c>
      <c r="R411" s="161"/>
      <c r="S411" s="119" t="s">
        <v>1058</v>
      </c>
      <c r="T411" s="48" t="n">
        <v>1</v>
      </c>
      <c r="U411" s="40"/>
    </row>
    <row r="412" customFormat="false" ht="15" hidden="false" customHeight="false" outlineLevel="0" collapsed="false">
      <c r="A412" s="89" t="n">
        <v>411</v>
      </c>
      <c r="B412" s="135" t="s">
        <v>461</v>
      </c>
      <c r="C412" s="101" t="n">
        <v>1</v>
      </c>
      <c r="D412" s="120" t="n">
        <v>6</v>
      </c>
      <c r="E412" s="161" t="s">
        <v>455</v>
      </c>
      <c r="F412" s="162" t="n">
        <v>43701</v>
      </c>
      <c r="G412" s="112" t="str">
        <f aca="false">IF(ISBLANK(F412),"a","b")</f>
        <v>b</v>
      </c>
      <c r="H412" s="112" t="n">
        <f aca="false">IF(ISBLANK(C412),"",IF(G412="b",F412,IF(G412="a","")))</f>
        <v>43701</v>
      </c>
      <c r="I412" s="113" t="n">
        <f aca="false">IF(ISBLANK(C412),"",IF( ISBLANK(F412), , IF( ISBLANK(J412), 1,) ))</f>
        <v>1</v>
      </c>
      <c r="J412" s="161"/>
      <c r="K412" s="114" t="str">
        <f aca="false">IF(ISBLANK(J412),"a","b")</f>
        <v>a</v>
      </c>
      <c r="L412" s="112" t="str">
        <f aca="false">IF(ISBLANK(C412),"",IF(K412="b",J412,IF(K412="a","")))</f>
        <v/>
      </c>
      <c r="M412" s="113" t="n">
        <f aca="false">IF(ISBLANK(C412),"",IF( ISBLANK(J412), , 1))</f>
        <v>0</v>
      </c>
      <c r="N412" s="115" t="n">
        <f aca="true">IF(ISBLANK(C412),"",IF( ISBLANK(F412), "" , IF( ISBLANK(J412), (TODAY()-F412)/365, (J412-F412)/365)) )</f>
        <v>1.58904109589041</v>
      </c>
      <c r="O412" s="116" t="n">
        <f aca="false">IF(ISBLANK(C412),"",IF( ISBLANK(F412), "" , IF( ISBLANK(J412), ($V$41-F412)/365, (J412-F412)/365)) )</f>
        <v>0.605479452054794</v>
      </c>
      <c r="P412" s="117" t="str">
        <f aca="true">IF(ISBLANK(C412),"",IF( ISBLANK(J412), "", (TODAY()-J412)/365))</f>
        <v/>
      </c>
      <c r="Q412" s="118" t="str">
        <f aca="false">IF(ISBLANK(C412),"",IF( ISBLANK(J412), "", ($V$41-J412)/365))</f>
        <v/>
      </c>
      <c r="R412" s="161" t="s">
        <v>1059</v>
      </c>
      <c r="S412" s="119" t="s">
        <v>1060</v>
      </c>
      <c r="T412" s="39" t="n">
        <v>1</v>
      </c>
      <c r="U412" s="40"/>
    </row>
    <row r="413" customFormat="false" ht="15" hidden="false" customHeight="false" outlineLevel="0" collapsed="false">
      <c r="A413" s="89" t="n">
        <v>412</v>
      </c>
      <c r="B413" s="135" t="s">
        <v>461</v>
      </c>
      <c r="C413" s="101" t="n">
        <v>1</v>
      </c>
      <c r="D413" s="110" t="n">
        <v>7</v>
      </c>
      <c r="E413" s="161" t="s">
        <v>756</v>
      </c>
      <c r="F413" s="162" t="n">
        <v>43824</v>
      </c>
      <c r="G413" s="112" t="str">
        <f aca="false">IF(ISBLANK(F413),"a","b")</f>
        <v>b</v>
      </c>
      <c r="H413" s="112" t="n">
        <f aca="false">IF(ISBLANK(C413),"",IF(G413="b",F413,IF(G413="a","")))</f>
        <v>43824</v>
      </c>
      <c r="I413" s="113" t="n">
        <f aca="false">IF(ISBLANK(C413),"",IF( ISBLANK(F413), , IF( ISBLANK(J413), 1,) ))</f>
        <v>0</v>
      </c>
      <c r="J413" s="162" t="n">
        <v>43918</v>
      </c>
      <c r="K413" s="114" t="str">
        <f aca="false">IF(ISBLANK(J413),"a","b")</f>
        <v>b</v>
      </c>
      <c r="L413" s="112" t="n">
        <f aca="false">IF(ISBLANK(C413),"",IF(K413="b",J413,IF(K413="a","")))</f>
        <v>43918</v>
      </c>
      <c r="M413" s="113" t="n">
        <f aca="false">IF(ISBLANK(C413),"",IF( ISBLANK(J413), , 1))</f>
        <v>1</v>
      </c>
      <c r="N413" s="115" t="n">
        <f aca="true">IF(ISBLANK(C413),"",IF( ISBLANK(F413), "" , IF( ISBLANK(J413), (TODAY()-F413)/365, (J413-F413)/365)) )</f>
        <v>0.257534246575342</v>
      </c>
      <c r="O413" s="116" t="n">
        <f aca="false">IF(ISBLANK(C413),"",IF( ISBLANK(F413), "" , IF( ISBLANK(J413), ($V$41-F413)/365, (J413-F413)/365)) )</f>
        <v>0.257534246575342</v>
      </c>
      <c r="P413" s="117" t="n">
        <f aca="true">IF(ISBLANK(C413),"",IF( ISBLANK(J413), "", (TODAY()-J413)/365))</f>
        <v>0.994520547945205</v>
      </c>
      <c r="Q413" s="118" t="n">
        <f aca="false">IF(ISBLANK(C413),"",IF( ISBLANK(J413), "", ($V$41-J413)/365))</f>
        <v>0.010958904109589</v>
      </c>
      <c r="R413" s="161" t="s">
        <v>1061</v>
      </c>
      <c r="S413" s="119" t="s">
        <v>1062</v>
      </c>
      <c r="T413" s="39" t="n">
        <v>1</v>
      </c>
      <c r="U413" s="40"/>
    </row>
    <row r="414" customFormat="false" ht="15" hidden="false" customHeight="false" outlineLevel="0" collapsed="false">
      <c r="A414" s="89" t="n">
        <v>413</v>
      </c>
      <c r="B414" s="135" t="s">
        <v>461</v>
      </c>
      <c r="C414" s="101" t="n">
        <v>1</v>
      </c>
      <c r="D414" s="125" t="n">
        <v>8</v>
      </c>
      <c r="E414" s="161" t="s">
        <v>404</v>
      </c>
      <c r="F414" s="162" t="n">
        <v>43762</v>
      </c>
      <c r="G414" s="112" t="str">
        <f aca="false">IF(ISBLANK(F414),"a","b")</f>
        <v>b</v>
      </c>
      <c r="H414" s="112" t="n">
        <f aca="false">IF(ISBLANK(C414),"",IF(G414="b",F414,IF(G414="a","")))</f>
        <v>43762</v>
      </c>
      <c r="I414" s="113" t="n">
        <f aca="false">IF(ISBLANK(C414),"",IF( ISBLANK(F414), , IF( ISBLANK(J414), 1,) ))</f>
        <v>1</v>
      </c>
      <c r="J414" s="161"/>
      <c r="K414" s="114" t="str">
        <f aca="false">IF(ISBLANK(J414),"a","b")</f>
        <v>a</v>
      </c>
      <c r="L414" s="112" t="str">
        <f aca="false">IF(ISBLANK(C414),"",IF(K414="b",J414,IF(K414="a","")))</f>
        <v/>
      </c>
      <c r="M414" s="113" t="n">
        <f aca="false">IF(ISBLANK(C414),"",IF( ISBLANK(J414), , 1))</f>
        <v>0</v>
      </c>
      <c r="N414" s="115" t="n">
        <f aca="true">IF(ISBLANK(C414),"",IF( ISBLANK(F414), "" , IF( ISBLANK(J414), (TODAY()-F414)/365, (J414-F414)/365)) )</f>
        <v>1.42191780821918</v>
      </c>
      <c r="O414" s="116" t="n">
        <f aca="false">IF(ISBLANK(C414),"",IF( ISBLANK(F414), "" , IF( ISBLANK(J414), ($V$41-F414)/365, (J414-F414)/365)) )</f>
        <v>0.438356164383562</v>
      </c>
      <c r="P414" s="117" t="str">
        <f aca="true">IF(ISBLANK(C414),"",IF( ISBLANK(J414), "", (TODAY()-J414)/365))</f>
        <v/>
      </c>
      <c r="Q414" s="118" t="str">
        <f aca="false">IF(ISBLANK(C414),"",IF( ISBLANK(J414), "", ($V$41-J414)/365))</f>
        <v/>
      </c>
      <c r="R414" s="161" t="s">
        <v>1063</v>
      </c>
      <c r="S414" s="119" t="s">
        <v>1064</v>
      </c>
      <c r="T414" s="39" t="n">
        <v>1</v>
      </c>
      <c r="U414" s="40"/>
    </row>
    <row r="415" customFormat="false" ht="15" hidden="false" customHeight="false" outlineLevel="0" collapsed="false">
      <c r="A415" s="89" t="n">
        <v>414</v>
      </c>
      <c r="B415" s="135" t="s">
        <v>461</v>
      </c>
      <c r="C415" s="101" t="n">
        <v>1</v>
      </c>
      <c r="D415" s="125" t="n">
        <v>9</v>
      </c>
      <c r="E415" s="161" t="s">
        <v>419</v>
      </c>
      <c r="F415" s="162" t="n">
        <v>43821</v>
      </c>
      <c r="G415" s="112" t="str">
        <f aca="false">IF(ISBLANK(F415),"a","b")</f>
        <v>b</v>
      </c>
      <c r="H415" s="112" t="n">
        <f aca="false">IF(ISBLANK(C415),"",IF(G415="b",F415,IF(G415="a","")))</f>
        <v>43821</v>
      </c>
      <c r="I415" s="113" t="n">
        <f aca="false">IF(ISBLANK(C415),"",IF( ISBLANK(F415), , IF( ISBLANK(J415), 1,) ))</f>
        <v>1</v>
      </c>
      <c r="J415" s="161"/>
      <c r="K415" s="114" t="str">
        <f aca="false">IF(ISBLANK(J415),"a","b")</f>
        <v>a</v>
      </c>
      <c r="L415" s="112" t="str">
        <f aca="false">IF(ISBLANK(C415),"",IF(K415="b",J415,IF(K415="a","")))</f>
        <v/>
      </c>
      <c r="M415" s="113" t="n">
        <f aca="false">IF(ISBLANK(C415),"",IF( ISBLANK(J415), , 1))</f>
        <v>0</v>
      </c>
      <c r="N415" s="115" t="n">
        <f aca="true">IF(ISBLANK(C415),"",IF( ISBLANK(F415), "" , IF( ISBLANK(J415), (TODAY()-F415)/365, (J415-F415)/365)) )</f>
        <v>1.26027397260274</v>
      </c>
      <c r="O415" s="116" t="n">
        <f aca="false">IF(ISBLANK(C415),"",IF( ISBLANK(F415), "" , IF( ISBLANK(J415), ($V$41-F415)/365, (J415-F415)/365)) )</f>
        <v>0.276712328767123</v>
      </c>
      <c r="P415" s="117" t="str">
        <f aca="true">IF(ISBLANK(C415),"",IF( ISBLANK(J415), "", (TODAY()-J415)/365))</f>
        <v/>
      </c>
      <c r="Q415" s="118" t="str">
        <f aca="false">IF(ISBLANK(C415),"",IF( ISBLANK(J415), "", ($V$41-J415)/365))</f>
        <v/>
      </c>
      <c r="R415" s="161" t="s">
        <v>1065</v>
      </c>
      <c r="S415" s="119" t="s">
        <v>1066</v>
      </c>
      <c r="T415" s="39" t="n">
        <v>1</v>
      </c>
      <c r="U415" s="40"/>
    </row>
    <row r="416" customFormat="false" ht="15" hidden="false" customHeight="false" outlineLevel="0" collapsed="false">
      <c r="A416" s="89" t="n">
        <v>415</v>
      </c>
      <c r="B416" s="135" t="s">
        <v>461</v>
      </c>
      <c r="C416" s="101" t="n">
        <v>1</v>
      </c>
      <c r="D416" s="143" t="n">
        <v>10</v>
      </c>
      <c r="E416" s="161"/>
      <c r="F416" s="162"/>
      <c r="G416" s="112" t="str">
        <f aca="false">IF(ISBLANK(F416),"a","b")</f>
        <v>a</v>
      </c>
      <c r="H416" s="112" t="str">
        <f aca="false">IF(ISBLANK(C416),"",IF(G416="b",F416,IF(G416="a","")))</f>
        <v/>
      </c>
      <c r="I416" s="113" t="n">
        <f aca="false">IF(ISBLANK(C416),"",IF( ISBLANK(F416), , IF( ISBLANK(J416), 1,) ))</f>
        <v>0</v>
      </c>
      <c r="J416" s="161"/>
      <c r="K416" s="114" t="str">
        <f aca="false">IF(ISBLANK(J416),"a","b")</f>
        <v>a</v>
      </c>
      <c r="L416" s="112" t="str">
        <f aca="false">IF(ISBLANK(C416),"",IF(K416="b",J416,IF(K416="a","")))</f>
        <v/>
      </c>
      <c r="M416" s="113" t="n">
        <f aca="false">IF(ISBLANK(C416),"",IF( ISBLANK(J416), , 1))</f>
        <v>0</v>
      </c>
      <c r="N416" s="115" t="str">
        <f aca="true">IF(ISBLANK(C416),"",IF( ISBLANK(F416), "" , IF( ISBLANK(J416), (TODAY()-F416)/365, (J416-F416)/365)) )</f>
        <v/>
      </c>
      <c r="O416" s="116" t="str">
        <f aca="false">IF(ISBLANK(C416),"",IF( ISBLANK(F416), "" , IF( ISBLANK(J416), ($V$41-F416)/365, (J416-F416)/365)) )</f>
        <v/>
      </c>
      <c r="P416" s="117" t="str">
        <f aca="true">IF(ISBLANK(C416),"",IF( ISBLANK(J416), "", (TODAY()-J416)/365))</f>
        <v/>
      </c>
      <c r="Q416" s="118" t="str">
        <f aca="false">IF(ISBLANK(C416),"",IF( ISBLANK(J416), "", ($V$41-J416)/365))</f>
        <v/>
      </c>
      <c r="R416" s="161" t="s">
        <v>1067</v>
      </c>
      <c r="S416" s="119" t="s">
        <v>1068</v>
      </c>
      <c r="T416" s="39" t="n">
        <v>1</v>
      </c>
      <c r="U416" s="40"/>
    </row>
    <row r="417" customFormat="false" ht="15" hidden="false" customHeight="false" outlineLevel="0" collapsed="false">
      <c r="A417" s="89" t="n">
        <v>416</v>
      </c>
      <c r="B417" s="135" t="s">
        <v>461</v>
      </c>
      <c r="C417" s="101" t="n">
        <v>1</v>
      </c>
      <c r="D417" s="125" t="n">
        <v>11</v>
      </c>
      <c r="E417" s="161" t="s">
        <v>1069</v>
      </c>
      <c r="F417" s="162" t="n">
        <v>43762</v>
      </c>
      <c r="G417" s="112" t="str">
        <f aca="false">IF(ISBLANK(F417),"a","b")</f>
        <v>b</v>
      </c>
      <c r="H417" s="112" t="n">
        <f aca="false">IF(ISBLANK(C417),"",IF(G417="b",F417,IF(G417="a","")))</f>
        <v>43762</v>
      </c>
      <c r="I417" s="113" t="n">
        <f aca="false">IF(ISBLANK(C417),"",IF( ISBLANK(F417), , IF( ISBLANK(J417), 1,) ))</f>
        <v>1</v>
      </c>
      <c r="J417" s="161"/>
      <c r="K417" s="114" t="str">
        <f aca="false">IF(ISBLANK(J417),"a","b")</f>
        <v>a</v>
      </c>
      <c r="L417" s="112" t="str">
        <f aca="false">IF(ISBLANK(C417),"",IF(K417="b",J417,IF(K417="a","")))</f>
        <v/>
      </c>
      <c r="M417" s="113" t="n">
        <f aca="false">IF(ISBLANK(C417),"",IF( ISBLANK(J417), , 1))</f>
        <v>0</v>
      </c>
      <c r="N417" s="115" t="n">
        <f aca="true">IF(ISBLANK(C417),"",IF( ISBLANK(F417), "" , IF( ISBLANK(J417), (TODAY()-F417)/365, (J417-F417)/365)) )</f>
        <v>1.42191780821918</v>
      </c>
      <c r="O417" s="116" t="n">
        <f aca="false">IF(ISBLANK(C417),"",IF( ISBLANK(F417), "" , IF( ISBLANK(J417), ($V$41-F417)/365, (J417-F417)/365)) )</f>
        <v>0.438356164383562</v>
      </c>
      <c r="P417" s="117" t="str">
        <f aca="true">IF(ISBLANK(C417),"",IF( ISBLANK(J417), "", (TODAY()-J417)/365))</f>
        <v/>
      </c>
      <c r="Q417" s="118" t="str">
        <f aca="false">IF(ISBLANK(C417),"",IF( ISBLANK(J417), "", ($V$41-J417)/365))</f>
        <v/>
      </c>
      <c r="R417" s="161"/>
      <c r="S417" s="119" t="s">
        <v>1070</v>
      </c>
      <c r="T417" s="39" t="n">
        <v>1</v>
      </c>
      <c r="U417" s="40"/>
    </row>
    <row r="418" customFormat="false" ht="15" hidden="false" customHeight="false" outlineLevel="0" collapsed="false">
      <c r="A418" s="89" t="n">
        <v>417</v>
      </c>
      <c r="B418" s="135" t="s">
        <v>461</v>
      </c>
      <c r="C418" s="101" t="n">
        <v>1</v>
      </c>
      <c r="D418" s="122" t="n">
        <v>12</v>
      </c>
      <c r="E418" s="161"/>
      <c r="F418" s="161"/>
      <c r="G418" s="112" t="str">
        <f aca="false">IF(ISBLANK(F418),"a","b")</f>
        <v>a</v>
      </c>
      <c r="H418" s="112" t="str">
        <f aca="false">IF(ISBLANK(C418),"",IF(G418="b",F418,IF(G418="a","")))</f>
        <v/>
      </c>
      <c r="I418" s="113" t="n">
        <f aca="false">IF(ISBLANK(C418),"",IF( ISBLANK(F418), , IF( ISBLANK(J418), 1,) ))</f>
        <v>0</v>
      </c>
      <c r="J418" s="161"/>
      <c r="K418" s="114" t="str">
        <f aca="false">IF(ISBLANK(J418),"a","b")</f>
        <v>a</v>
      </c>
      <c r="L418" s="112" t="str">
        <f aca="false">IF(ISBLANK(C418),"",IF(K418="b",J418,IF(K418="a","")))</f>
        <v/>
      </c>
      <c r="M418" s="113" t="n">
        <f aca="false">IF(ISBLANK(C418),"",IF( ISBLANK(J418), , 1))</f>
        <v>0</v>
      </c>
      <c r="N418" s="115" t="str">
        <f aca="true">IF(ISBLANK(C418),"",IF( ISBLANK(F418), "" , IF( ISBLANK(J418), (TODAY()-F418)/365, (J418-F418)/365)) )</f>
        <v/>
      </c>
      <c r="O418" s="116" t="str">
        <f aca="false">IF(ISBLANK(C418),"",IF( ISBLANK(F418), "" , IF( ISBLANK(J418), ($V$41-F418)/365, (J418-F418)/365)) )</f>
        <v/>
      </c>
      <c r="P418" s="117" t="str">
        <f aca="true">IF(ISBLANK(C418),"",IF( ISBLANK(J418), "", (TODAY()-J418)/365))</f>
        <v/>
      </c>
      <c r="Q418" s="118" t="str">
        <f aca="false">IF(ISBLANK(C418),"",IF( ISBLANK(J418), "", ($V$41-J418)/365))</f>
        <v/>
      </c>
      <c r="R418" s="161" t="s">
        <v>1071</v>
      </c>
      <c r="S418" s="119" t="s">
        <v>1072</v>
      </c>
      <c r="T418" s="39" t="n">
        <v>1</v>
      </c>
      <c r="U418" s="40"/>
    </row>
    <row r="419" customFormat="false" ht="15" hidden="false" customHeight="false" outlineLevel="0" collapsed="false">
      <c r="A419" s="89" t="n">
        <v>418</v>
      </c>
      <c r="B419" s="135" t="s">
        <v>461</v>
      </c>
      <c r="C419" s="101" t="n">
        <v>1</v>
      </c>
      <c r="D419" s="122" t="n">
        <v>13</v>
      </c>
      <c r="E419" s="161"/>
      <c r="F419" s="161"/>
      <c r="G419" s="112" t="str">
        <f aca="false">IF(ISBLANK(F419),"a","b")</f>
        <v>a</v>
      </c>
      <c r="H419" s="112" t="str">
        <f aca="false">IF(ISBLANK(C419),"",IF(G419="b",F419,IF(G419="a","")))</f>
        <v/>
      </c>
      <c r="I419" s="113" t="n">
        <f aca="false">IF(ISBLANK(C419),"",IF( ISBLANK(F419), , IF( ISBLANK(J419), 1,) ))</f>
        <v>0</v>
      </c>
      <c r="J419" s="161"/>
      <c r="K419" s="114" t="str">
        <f aca="false">IF(ISBLANK(J419),"a","b")</f>
        <v>a</v>
      </c>
      <c r="L419" s="112" t="str">
        <f aca="false">IF(ISBLANK(C419),"",IF(K419="b",J419,IF(K419="a","")))</f>
        <v/>
      </c>
      <c r="M419" s="113" t="n">
        <f aca="false">IF(ISBLANK(C419),"",IF( ISBLANK(J419), , 1))</f>
        <v>0</v>
      </c>
      <c r="N419" s="115" t="str">
        <f aca="true">IF(ISBLANK(C419),"",IF( ISBLANK(F419), "" , IF( ISBLANK(J419), (TODAY()-F419)/365, (J419-F419)/365)) )</f>
        <v/>
      </c>
      <c r="O419" s="116" t="str">
        <f aca="false">IF(ISBLANK(C419),"",IF( ISBLANK(F419), "" , IF( ISBLANK(J419), ($V$41-F419)/365, (J419-F419)/365)) )</f>
        <v/>
      </c>
      <c r="P419" s="117" t="str">
        <f aca="true">IF(ISBLANK(C419),"",IF( ISBLANK(J419), "", (TODAY()-J419)/365))</f>
        <v/>
      </c>
      <c r="Q419" s="118" t="str">
        <f aca="false">IF(ISBLANK(C419),"",IF( ISBLANK(J419), "", ($V$41-J419)/365))</f>
        <v/>
      </c>
      <c r="R419" s="161" t="s">
        <v>1073</v>
      </c>
      <c r="S419" s="119" t="s">
        <v>1074</v>
      </c>
      <c r="T419" s="39" t="n">
        <v>1</v>
      </c>
      <c r="U419" s="40"/>
    </row>
    <row r="420" customFormat="false" ht="15" hidden="false" customHeight="false" outlineLevel="0" collapsed="false">
      <c r="A420" s="89" t="n">
        <v>419</v>
      </c>
      <c r="B420" s="135" t="s">
        <v>461</v>
      </c>
      <c r="C420" s="101" t="n">
        <v>1</v>
      </c>
      <c r="D420" s="122" t="n">
        <v>14</v>
      </c>
      <c r="E420" s="161"/>
      <c r="F420" s="161"/>
      <c r="G420" s="112" t="str">
        <f aca="false">IF(ISBLANK(F420),"a","b")</f>
        <v>a</v>
      </c>
      <c r="H420" s="112" t="str">
        <f aca="false">IF(ISBLANK(C420),"",IF(G420="b",F420,IF(G420="a","")))</f>
        <v/>
      </c>
      <c r="I420" s="113" t="n">
        <f aca="false">IF(ISBLANK(C420),"",IF( ISBLANK(F420), , IF( ISBLANK(J420), 1,) ))</f>
        <v>0</v>
      </c>
      <c r="J420" s="161"/>
      <c r="K420" s="114" t="str">
        <f aca="false">IF(ISBLANK(J420),"a","b")</f>
        <v>a</v>
      </c>
      <c r="L420" s="112" t="str">
        <f aca="false">IF(ISBLANK(C420),"",IF(K420="b",J420,IF(K420="a","")))</f>
        <v/>
      </c>
      <c r="M420" s="113" t="n">
        <f aca="false">IF(ISBLANK(C420),"",IF( ISBLANK(J420), , 1))</f>
        <v>0</v>
      </c>
      <c r="N420" s="115" t="str">
        <f aca="true">IF(ISBLANK(C420),"",IF( ISBLANK(F420), "" , IF( ISBLANK(J420), (TODAY()-F420)/365, (J420-F420)/365)) )</f>
        <v/>
      </c>
      <c r="O420" s="116" t="str">
        <f aca="false">IF(ISBLANK(C420),"",IF( ISBLANK(F420), "" , IF( ISBLANK(J420), ($V$41-F420)/365, (J420-F420)/365)) )</f>
        <v/>
      </c>
      <c r="P420" s="117" t="str">
        <f aca="true">IF(ISBLANK(C420),"",IF( ISBLANK(J420), "", (TODAY()-J420)/365))</f>
        <v/>
      </c>
      <c r="Q420" s="118" t="str">
        <f aca="false">IF(ISBLANK(C420),"",IF( ISBLANK(J420), "", ($V$41-J420)/365))</f>
        <v/>
      </c>
      <c r="R420" s="161" t="s">
        <v>1075</v>
      </c>
      <c r="S420" s="119" t="s">
        <v>1076</v>
      </c>
      <c r="T420" s="39" t="n">
        <v>1</v>
      </c>
      <c r="U420" s="40"/>
    </row>
    <row r="421" customFormat="false" ht="15" hidden="false" customHeight="false" outlineLevel="0" collapsed="false">
      <c r="A421" s="89" t="n">
        <v>420</v>
      </c>
      <c r="B421" s="135" t="s">
        <v>461</v>
      </c>
      <c r="C421" s="101" t="n">
        <v>1</v>
      </c>
      <c r="D421" s="122" t="n">
        <v>15</v>
      </c>
      <c r="E421" s="161"/>
      <c r="F421" s="161"/>
      <c r="G421" s="112" t="str">
        <f aca="false">IF(ISBLANK(F421),"a","b")</f>
        <v>a</v>
      </c>
      <c r="H421" s="112" t="str">
        <f aca="false">IF(ISBLANK(C421),"",IF(G421="b",F421,IF(G421="a","")))</f>
        <v/>
      </c>
      <c r="I421" s="113" t="n">
        <f aca="false">IF(ISBLANK(C421),"",IF( ISBLANK(F421), , IF( ISBLANK(J421), 1,) ))</f>
        <v>0</v>
      </c>
      <c r="J421" s="161"/>
      <c r="K421" s="114" t="str">
        <f aca="false">IF(ISBLANK(J421),"a","b")</f>
        <v>a</v>
      </c>
      <c r="L421" s="112" t="str">
        <f aca="false">IF(ISBLANK(C421),"",IF(K421="b",J421,IF(K421="a","")))</f>
        <v/>
      </c>
      <c r="M421" s="113" t="n">
        <f aca="false">IF(ISBLANK(C421),"",IF( ISBLANK(J421), , 1))</f>
        <v>0</v>
      </c>
      <c r="N421" s="115" t="str">
        <f aca="true">IF(ISBLANK(C421),"",IF( ISBLANK(F421), "" , IF( ISBLANK(J421), (TODAY()-F421)/365, (J421-F421)/365)) )</f>
        <v/>
      </c>
      <c r="O421" s="116" t="str">
        <f aca="false">IF(ISBLANK(C421),"",IF( ISBLANK(F421), "" , IF( ISBLANK(J421), ($V$41-F421)/365, (J421-F421)/365)) )</f>
        <v/>
      </c>
      <c r="P421" s="117" t="str">
        <f aca="true">IF(ISBLANK(C421),"",IF( ISBLANK(J421), "", (TODAY()-J421)/365))</f>
        <v/>
      </c>
      <c r="Q421" s="118" t="str">
        <f aca="false">IF(ISBLANK(C421),"",IF( ISBLANK(J421), "", ($V$41-J421)/365))</f>
        <v/>
      </c>
      <c r="R421" s="161" t="s">
        <v>1077</v>
      </c>
      <c r="S421" s="119" t="s">
        <v>1078</v>
      </c>
      <c r="T421" s="39" t="n">
        <v>1</v>
      </c>
      <c r="U421" s="40"/>
    </row>
    <row r="422" customFormat="false" ht="15" hidden="false" customHeight="false" outlineLevel="0" collapsed="false">
      <c r="A422" s="89" t="n">
        <v>421</v>
      </c>
      <c r="B422" s="135" t="s">
        <v>461</v>
      </c>
      <c r="C422" s="101" t="n">
        <v>1</v>
      </c>
      <c r="D422" s="125" t="n">
        <v>16</v>
      </c>
      <c r="E422" s="161" t="s">
        <v>1079</v>
      </c>
      <c r="F422" s="162" t="n">
        <v>43782</v>
      </c>
      <c r="G422" s="112" t="str">
        <f aca="false">IF(ISBLANK(F422),"a","b")</f>
        <v>b</v>
      </c>
      <c r="H422" s="112" t="n">
        <f aca="false">IF(ISBLANK(C422),"",IF(G422="b",F422,IF(G422="a","")))</f>
        <v>43782</v>
      </c>
      <c r="I422" s="113" t="n">
        <f aca="false">IF(ISBLANK(C422),"",IF( ISBLANK(F422), , IF( ISBLANK(J422), 1,) ))</f>
        <v>1</v>
      </c>
      <c r="J422" s="161"/>
      <c r="K422" s="114" t="str">
        <f aca="false">IF(ISBLANK(J422),"a","b")</f>
        <v>a</v>
      </c>
      <c r="L422" s="112" t="str">
        <f aca="false">IF(ISBLANK(C422),"",IF(K422="b",J422,IF(K422="a","")))</f>
        <v/>
      </c>
      <c r="M422" s="113" t="n">
        <f aca="false">IF(ISBLANK(C422),"",IF( ISBLANK(J422), , 1))</f>
        <v>0</v>
      </c>
      <c r="N422" s="115" t="n">
        <f aca="true">IF(ISBLANK(C422),"",IF( ISBLANK(F422), "" , IF( ISBLANK(J422), (TODAY()-F422)/365, (J422-F422)/365)) )</f>
        <v>1.36712328767123</v>
      </c>
      <c r="O422" s="116" t="n">
        <f aca="false">IF(ISBLANK(C422),"",IF( ISBLANK(F422), "" , IF( ISBLANK(J422), ($V$41-F422)/365, (J422-F422)/365)) )</f>
        <v>0.383561643835616</v>
      </c>
      <c r="P422" s="117" t="str">
        <f aca="true">IF(ISBLANK(C422),"",IF( ISBLANK(J422), "", (TODAY()-J422)/365))</f>
        <v/>
      </c>
      <c r="Q422" s="118" t="str">
        <f aca="false">IF(ISBLANK(C422),"",IF( ISBLANK(J422), "", ($V$41-J422)/365))</f>
        <v/>
      </c>
      <c r="R422" s="161" t="s">
        <v>1080</v>
      </c>
      <c r="S422" s="119" t="s">
        <v>1081</v>
      </c>
      <c r="T422" s="39" t="n">
        <v>1</v>
      </c>
      <c r="U422" s="40"/>
    </row>
    <row r="423" customFormat="false" ht="15" hidden="false" customHeight="false" outlineLevel="0" collapsed="false">
      <c r="A423" s="89" t="n">
        <v>422</v>
      </c>
      <c r="B423" s="135" t="s">
        <v>461</v>
      </c>
      <c r="C423" s="101" t="n">
        <v>1</v>
      </c>
      <c r="D423" s="122" t="n">
        <v>17</v>
      </c>
      <c r="E423" s="161"/>
      <c r="F423" s="161"/>
      <c r="G423" s="112" t="str">
        <f aca="false">IF(ISBLANK(F423),"a","b")</f>
        <v>a</v>
      </c>
      <c r="H423" s="112" t="str">
        <f aca="false">IF(ISBLANK(C423),"",IF(G423="b",F423,IF(G423="a","")))</f>
        <v/>
      </c>
      <c r="I423" s="113" t="n">
        <f aca="false">IF(ISBLANK(C423),"",IF( ISBLANK(F423), , IF( ISBLANK(J423), 1,) ))</f>
        <v>0</v>
      </c>
      <c r="J423" s="161"/>
      <c r="K423" s="114" t="str">
        <f aca="false">IF(ISBLANK(J423),"a","b")</f>
        <v>a</v>
      </c>
      <c r="L423" s="112" t="str">
        <f aca="false">IF(ISBLANK(C423),"",IF(K423="b",J423,IF(K423="a","")))</f>
        <v/>
      </c>
      <c r="M423" s="113" t="n">
        <f aca="false">IF(ISBLANK(C423),"",IF( ISBLANK(J423), , 1))</f>
        <v>0</v>
      </c>
      <c r="N423" s="115" t="str">
        <f aca="true">IF(ISBLANK(C423),"",IF( ISBLANK(F423), "" , IF( ISBLANK(J423), (TODAY()-F423)/365, (J423-F423)/365)) )</f>
        <v/>
      </c>
      <c r="O423" s="116" t="str">
        <f aca="false">IF(ISBLANK(C423),"",IF( ISBLANK(F423), "" , IF( ISBLANK(J423), ($V$41-F423)/365, (J423-F423)/365)) )</f>
        <v/>
      </c>
      <c r="P423" s="117" t="str">
        <f aca="true">IF(ISBLANK(C423),"",IF( ISBLANK(J423), "", (TODAY()-J423)/365))</f>
        <v/>
      </c>
      <c r="Q423" s="118" t="str">
        <f aca="false">IF(ISBLANK(C423),"",IF( ISBLANK(J423), "", ($V$41-J423)/365))</f>
        <v/>
      </c>
      <c r="R423" s="161" t="s">
        <v>1082</v>
      </c>
      <c r="S423" s="119" t="s">
        <v>1083</v>
      </c>
      <c r="T423" s="39" t="n">
        <v>1</v>
      </c>
      <c r="U423" s="40"/>
    </row>
    <row r="424" customFormat="false" ht="15" hidden="false" customHeight="false" outlineLevel="0" collapsed="false">
      <c r="A424" s="89" t="n">
        <v>423</v>
      </c>
      <c r="B424" s="135" t="s">
        <v>461</v>
      </c>
      <c r="C424" s="101" t="n">
        <v>1</v>
      </c>
      <c r="D424" s="122" t="n">
        <v>18</v>
      </c>
      <c r="E424" s="161"/>
      <c r="F424" s="161"/>
      <c r="G424" s="112" t="str">
        <f aca="false">IF(ISBLANK(F424),"a","b")</f>
        <v>a</v>
      </c>
      <c r="H424" s="112" t="str">
        <f aca="false">IF(ISBLANK(C424),"",IF(G424="b",F424,IF(G424="a","")))</f>
        <v/>
      </c>
      <c r="I424" s="113" t="n">
        <f aca="false">IF(ISBLANK(C424),"",IF( ISBLANK(F424), , IF( ISBLANK(J424), 1,) ))</f>
        <v>0</v>
      </c>
      <c r="J424" s="161"/>
      <c r="K424" s="114" t="str">
        <f aca="false">IF(ISBLANK(J424),"a","b")</f>
        <v>a</v>
      </c>
      <c r="L424" s="112" t="str">
        <f aca="false">IF(ISBLANK(C424),"",IF(K424="b",J424,IF(K424="a","")))</f>
        <v/>
      </c>
      <c r="M424" s="113" t="n">
        <f aca="false">IF(ISBLANK(C424),"",IF( ISBLANK(J424), , 1))</f>
        <v>0</v>
      </c>
      <c r="N424" s="115" t="str">
        <f aca="true">IF(ISBLANK(C424),"",IF( ISBLANK(F424), "" , IF( ISBLANK(J424), (TODAY()-F424)/365, (J424-F424)/365)) )</f>
        <v/>
      </c>
      <c r="O424" s="116" t="str">
        <f aca="false">IF(ISBLANK(C424),"",IF( ISBLANK(F424), "" , IF( ISBLANK(J424), ($V$41-F424)/365, (J424-F424)/365)) )</f>
        <v/>
      </c>
      <c r="P424" s="117" t="str">
        <f aca="true">IF(ISBLANK(C424),"",IF( ISBLANK(J424), "", (TODAY()-J424)/365))</f>
        <v/>
      </c>
      <c r="Q424" s="118" t="str">
        <f aca="false">IF(ISBLANK(C424),"",IF( ISBLANK(J424), "", ($V$41-J424)/365))</f>
        <v/>
      </c>
      <c r="R424" s="161"/>
      <c r="S424" s="119" t="s">
        <v>1084</v>
      </c>
      <c r="T424" s="39" t="n">
        <v>1</v>
      </c>
      <c r="U424" s="40"/>
    </row>
    <row r="425" customFormat="false" ht="15" hidden="false" customHeight="false" outlineLevel="0" collapsed="false">
      <c r="A425" s="89" t="n">
        <v>424</v>
      </c>
      <c r="B425" s="135" t="s">
        <v>461</v>
      </c>
      <c r="C425" s="101" t="n">
        <v>1</v>
      </c>
      <c r="D425" s="125" t="n">
        <v>19</v>
      </c>
      <c r="E425" s="161" t="s">
        <v>1085</v>
      </c>
      <c r="F425" s="162" t="n">
        <v>43858</v>
      </c>
      <c r="G425" s="112" t="str">
        <f aca="false">IF(ISBLANK(F425),"a","b")</f>
        <v>b</v>
      </c>
      <c r="H425" s="112" t="n">
        <f aca="false">IF(ISBLANK(C425),"",IF(G425="b",F425,IF(G425="a","")))</f>
        <v>43858</v>
      </c>
      <c r="I425" s="113" t="n">
        <f aca="false">IF(ISBLANK(C425),"",IF( ISBLANK(F425), , IF( ISBLANK(J425), 1,) ))</f>
        <v>1</v>
      </c>
      <c r="J425" s="161"/>
      <c r="K425" s="114" t="str">
        <f aca="false">IF(ISBLANK(J425),"a","b")</f>
        <v>a</v>
      </c>
      <c r="L425" s="112" t="str">
        <f aca="false">IF(ISBLANK(C425),"",IF(K425="b",J425,IF(K425="a","")))</f>
        <v/>
      </c>
      <c r="M425" s="113" t="n">
        <f aca="false">IF(ISBLANK(C425),"",IF( ISBLANK(J425), , 1))</f>
        <v>0</v>
      </c>
      <c r="N425" s="115" t="n">
        <f aca="true">IF(ISBLANK(C425),"",IF( ISBLANK(F425), "" , IF( ISBLANK(J425), (TODAY()-F425)/365, (J425-F425)/365)) )</f>
        <v>1.15890410958904</v>
      </c>
      <c r="O425" s="116" t="n">
        <f aca="false">IF(ISBLANK(C425),"",IF( ISBLANK(F425), "" , IF( ISBLANK(J425), ($V$41-F425)/365, (J425-F425)/365)) )</f>
        <v>0.175342465753425</v>
      </c>
      <c r="P425" s="117" t="str">
        <f aca="true">IF(ISBLANK(C425),"",IF( ISBLANK(J425), "", (TODAY()-J425)/365))</f>
        <v/>
      </c>
      <c r="Q425" s="118" t="str">
        <f aca="false">IF(ISBLANK(C425),"",IF( ISBLANK(J425), "", ($V$41-J425)/365))</f>
        <v/>
      </c>
      <c r="R425" s="161" t="s">
        <v>1086</v>
      </c>
      <c r="S425" s="119" t="s">
        <v>1087</v>
      </c>
      <c r="T425" s="39" t="n">
        <v>1</v>
      </c>
      <c r="U425" s="40"/>
    </row>
    <row r="426" customFormat="false" ht="15" hidden="false" customHeight="false" outlineLevel="0" collapsed="false">
      <c r="A426" s="89" t="n">
        <v>425</v>
      </c>
      <c r="B426" s="135" t="s">
        <v>461</v>
      </c>
      <c r="C426" s="101" t="n">
        <v>1</v>
      </c>
      <c r="D426" s="122" t="n">
        <v>20</v>
      </c>
      <c r="E426" s="161"/>
      <c r="F426" s="161"/>
      <c r="G426" s="112" t="str">
        <f aca="false">IF(ISBLANK(F426),"a","b")</f>
        <v>a</v>
      </c>
      <c r="H426" s="112" t="str">
        <f aca="false">IF(ISBLANK(C426),"",IF(G426="b",F426,IF(G426="a","")))</f>
        <v/>
      </c>
      <c r="I426" s="113" t="n">
        <f aca="false">IF(ISBLANK(C426),"",IF( ISBLANK(F426), , IF( ISBLANK(J426), 1,) ))</f>
        <v>0</v>
      </c>
      <c r="J426" s="161"/>
      <c r="K426" s="114" t="str">
        <f aca="false">IF(ISBLANK(J426),"a","b")</f>
        <v>a</v>
      </c>
      <c r="L426" s="112" t="str">
        <f aca="false">IF(ISBLANK(C426),"",IF(K426="b",J426,IF(K426="a","")))</f>
        <v/>
      </c>
      <c r="M426" s="113" t="n">
        <f aca="false">IF(ISBLANK(C426),"",IF( ISBLANK(J426), , 1))</f>
        <v>0</v>
      </c>
      <c r="N426" s="115" t="str">
        <f aca="true">IF(ISBLANK(C426),"",IF( ISBLANK(F426), "" , IF( ISBLANK(J426), (TODAY()-F426)/365, (J426-F426)/365)) )</f>
        <v/>
      </c>
      <c r="O426" s="116" t="str">
        <f aca="false">IF(ISBLANK(C426),"",IF( ISBLANK(F426), "" , IF( ISBLANK(J426), ($V$41-F426)/365, (J426-F426)/365)) )</f>
        <v/>
      </c>
      <c r="P426" s="117" t="str">
        <f aca="true">IF(ISBLANK(C426),"",IF( ISBLANK(J426), "", (TODAY()-J426)/365))</f>
        <v/>
      </c>
      <c r="Q426" s="118" t="str">
        <f aca="false">IF(ISBLANK(C426),"",IF( ISBLANK(J426), "", ($V$41-J426)/365))</f>
        <v/>
      </c>
      <c r="R426" s="161" t="s">
        <v>1088</v>
      </c>
      <c r="S426" s="119" t="s">
        <v>1089</v>
      </c>
      <c r="T426" s="39" t="n">
        <v>1</v>
      </c>
      <c r="U426" s="40"/>
    </row>
    <row r="427" customFormat="false" ht="15" hidden="false" customHeight="false" outlineLevel="0" collapsed="false">
      <c r="A427" s="89" t="n">
        <v>426</v>
      </c>
      <c r="B427" s="135" t="s">
        <v>461</v>
      </c>
      <c r="C427" s="101" t="n">
        <v>1</v>
      </c>
      <c r="D427" s="122" t="n">
        <v>21</v>
      </c>
      <c r="E427" s="161"/>
      <c r="F427" s="161"/>
      <c r="G427" s="112" t="str">
        <f aca="false">IF(ISBLANK(F427),"a","b")</f>
        <v>a</v>
      </c>
      <c r="H427" s="112" t="str">
        <f aca="false">IF(ISBLANK(C427),"",IF(G427="b",F427,IF(G427="a","")))</f>
        <v/>
      </c>
      <c r="I427" s="113" t="n">
        <f aca="false">IF(ISBLANK(C427),"",IF( ISBLANK(F427), , IF( ISBLANK(J427), 1,) ))</f>
        <v>0</v>
      </c>
      <c r="J427" s="161"/>
      <c r="K427" s="114" t="str">
        <f aca="false">IF(ISBLANK(J427),"a","b")</f>
        <v>a</v>
      </c>
      <c r="L427" s="112" t="str">
        <f aca="false">IF(ISBLANK(C427),"",IF(K427="b",J427,IF(K427="a","")))</f>
        <v/>
      </c>
      <c r="M427" s="113" t="n">
        <f aca="false">IF(ISBLANK(C427),"",IF( ISBLANK(J427), , 1))</f>
        <v>0</v>
      </c>
      <c r="N427" s="115" t="str">
        <f aca="true">IF(ISBLANK(C427),"",IF( ISBLANK(F427), "" , IF( ISBLANK(J427), (TODAY()-F427)/365, (J427-F427)/365)) )</f>
        <v/>
      </c>
      <c r="O427" s="116" t="str">
        <f aca="false">IF(ISBLANK(C427),"",IF( ISBLANK(F427), "" , IF( ISBLANK(J427), ($V$41-F427)/365, (J427-F427)/365)) )</f>
        <v/>
      </c>
      <c r="P427" s="117" t="str">
        <f aca="true">IF(ISBLANK(C427),"",IF( ISBLANK(J427), "", (TODAY()-J427)/365))</f>
        <v/>
      </c>
      <c r="Q427" s="118" t="str">
        <f aca="false">IF(ISBLANK(C427),"",IF( ISBLANK(J427), "", ($V$41-J427)/365))</f>
        <v/>
      </c>
      <c r="R427" s="161" t="s">
        <v>1090</v>
      </c>
      <c r="S427" s="119" t="s">
        <v>1091</v>
      </c>
      <c r="T427" s="39" t="n">
        <v>1</v>
      </c>
      <c r="U427" s="40"/>
    </row>
    <row r="428" customFormat="false" ht="15" hidden="false" customHeight="false" outlineLevel="0" collapsed="false">
      <c r="A428" s="89" t="n">
        <v>427</v>
      </c>
      <c r="B428" s="135" t="s">
        <v>461</v>
      </c>
      <c r="C428" s="101" t="n">
        <v>1</v>
      </c>
      <c r="D428" s="120" t="n">
        <v>22</v>
      </c>
      <c r="E428" s="161" t="s">
        <v>817</v>
      </c>
      <c r="F428" s="162" t="n">
        <v>43710</v>
      </c>
      <c r="G428" s="112" t="str">
        <f aca="false">IF(ISBLANK(F428),"a","b")</f>
        <v>b</v>
      </c>
      <c r="H428" s="112" t="n">
        <f aca="false">IF(ISBLANK(C428),"",IF(G428="b",F428,IF(G428="a","")))</f>
        <v>43710</v>
      </c>
      <c r="I428" s="113" t="n">
        <f aca="false">IF(ISBLANK(C428),"",IF( ISBLANK(F428), , IF( ISBLANK(J428), 1,) ))</f>
        <v>1</v>
      </c>
      <c r="J428" s="161"/>
      <c r="K428" s="114" t="str">
        <f aca="false">IF(ISBLANK(J428),"a","b")</f>
        <v>a</v>
      </c>
      <c r="L428" s="112" t="str">
        <f aca="false">IF(ISBLANK(C428),"",IF(K428="b",J428,IF(K428="a","")))</f>
        <v/>
      </c>
      <c r="M428" s="113" t="n">
        <f aca="false">IF(ISBLANK(C428),"",IF( ISBLANK(J428), , 1))</f>
        <v>0</v>
      </c>
      <c r="N428" s="115" t="n">
        <f aca="true">IF(ISBLANK(C428),"",IF( ISBLANK(F428), "" , IF( ISBLANK(J428), (TODAY()-F428)/365, (J428-F428)/365)) )</f>
        <v>1.56438356164384</v>
      </c>
      <c r="O428" s="116" t="n">
        <f aca="false">IF(ISBLANK(C428),"",IF( ISBLANK(F428), "" , IF( ISBLANK(J428), ($V$41-F428)/365, (J428-F428)/365)) )</f>
        <v>0.580821917808219</v>
      </c>
      <c r="P428" s="117" t="str">
        <f aca="true">IF(ISBLANK(C428),"",IF( ISBLANK(J428), "", (TODAY()-J428)/365))</f>
        <v/>
      </c>
      <c r="Q428" s="118" t="str">
        <f aca="false">IF(ISBLANK(C428),"",IF( ISBLANK(J428), "", ($V$41-J428)/365))</f>
        <v/>
      </c>
      <c r="R428" s="161" t="s">
        <v>1092</v>
      </c>
      <c r="S428" s="119" t="s">
        <v>1093</v>
      </c>
      <c r="T428" s="39" t="n">
        <v>1</v>
      </c>
      <c r="U428" s="40"/>
    </row>
    <row r="429" customFormat="false" ht="15" hidden="false" customHeight="false" outlineLevel="0" collapsed="false">
      <c r="A429" s="89" t="n">
        <v>428</v>
      </c>
      <c r="B429" s="135" t="s">
        <v>461</v>
      </c>
      <c r="C429" s="101" t="n">
        <v>1</v>
      </c>
      <c r="D429" s="122" t="n">
        <v>23</v>
      </c>
      <c r="E429" s="161"/>
      <c r="F429" s="161"/>
      <c r="G429" s="112" t="str">
        <f aca="false">IF(ISBLANK(F429),"a","b")</f>
        <v>a</v>
      </c>
      <c r="H429" s="112" t="str">
        <f aca="false">IF(ISBLANK(C429),"",IF(G429="b",F429,IF(G429="a","")))</f>
        <v/>
      </c>
      <c r="I429" s="113" t="n">
        <f aca="false">IF(ISBLANK(C429),"",IF( ISBLANK(F429), , IF( ISBLANK(J429), 1,) ))</f>
        <v>0</v>
      </c>
      <c r="J429" s="161"/>
      <c r="K429" s="114" t="str">
        <f aca="false">IF(ISBLANK(J429),"a","b")</f>
        <v>a</v>
      </c>
      <c r="L429" s="112" t="str">
        <f aca="false">IF(ISBLANK(C429),"",IF(K429="b",J429,IF(K429="a","")))</f>
        <v/>
      </c>
      <c r="M429" s="113" t="n">
        <f aca="false">IF(ISBLANK(C429),"",IF( ISBLANK(J429), , 1))</f>
        <v>0</v>
      </c>
      <c r="N429" s="115" t="str">
        <f aca="true">IF(ISBLANK(C429),"",IF( ISBLANK(F429), "" , IF( ISBLANK(J429), (TODAY()-F429)/365, (J429-F429)/365)) )</f>
        <v/>
      </c>
      <c r="O429" s="116" t="str">
        <f aca="false">IF(ISBLANK(C429),"",IF( ISBLANK(F429), "" , IF( ISBLANK(J429), ($V$41-F429)/365, (J429-F429)/365)) )</f>
        <v/>
      </c>
      <c r="P429" s="117" t="str">
        <f aca="true">IF(ISBLANK(C429),"",IF( ISBLANK(J429), "", (TODAY()-J429)/365))</f>
        <v/>
      </c>
      <c r="Q429" s="118" t="str">
        <f aca="false">IF(ISBLANK(C429),"",IF( ISBLANK(J429), "", ($V$41-J429)/365))</f>
        <v/>
      </c>
      <c r="R429" s="161" t="s">
        <v>1094</v>
      </c>
      <c r="S429" s="119" t="s">
        <v>1095</v>
      </c>
      <c r="T429" s="39" t="n">
        <v>1</v>
      </c>
      <c r="U429" s="40"/>
    </row>
    <row r="430" customFormat="false" ht="15" hidden="false" customHeight="false" outlineLevel="0" collapsed="false">
      <c r="A430" s="89" t="n">
        <v>429</v>
      </c>
      <c r="B430" s="135" t="s">
        <v>461</v>
      </c>
      <c r="C430" s="101" t="n">
        <v>1</v>
      </c>
      <c r="D430" s="122" t="n">
        <v>24</v>
      </c>
      <c r="E430" s="161"/>
      <c r="F430" s="161"/>
      <c r="G430" s="112" t="str">
        <f aca="false">IF(ISBLANK(F430),"a","b")</f>
        <v>a</v>
      </c>
      <c r="H430" s="112" t="str">
        <f aca="false">IF(ISBLANK(C430),"",IF(G430="b",F430,IF(G430="a","")))</f>
        <v/>
      </c>
      <c r="I430" s="113" t="n">
        <f aca="false">IF(ISBLANK(C430),"",IF( ISBLANK(F430), , IF( ISBLANK(J430), 1,) ))</f>
        <v>0</v>
      </c>
      <c r="J430" s="161"/>
      <c r="K430" s="114" t="str">
        <f aca="false">IF(ISBLANK(J430),"a","b")</f>
        <v>a</v>
      </c>
      <c r="L430" s="112" t="str">
        <f aca="false">IF(ISBLANK(C430),"",IF(K430="b",J430,IF(K430="a","")))</f>
        <v/>
      </c>
      <c r="M430" s="113" t="n">
        <f aca="false">IF(ISBLANK(C430),"",IF( ISBLANK(J430), , 1))</f>
        <v>0</v>
      </c>
      <c r="N430" s="115" t="str">
        <f aca="true">IF(ISBLANK(C430),"",IF( ISBLANK(F430), "" , IF( ISBLANK(J430), (TODAY()-F430)/365, (J430-F430)/365)) )</f>
        <v/>
      </c>
      <c r="O430" s="116" t="str">
        <f aca="false">IF(ISBLANK(C430),"",IF( ISBLANK(F430), "" , IF( ISBLANK(J430), ($V$41-F430)/365, (J430-F430)/365)) )</f>
        <v/>
      </c>
      <c r="P430" s="117" t="str">
        <f aca="true">IF(ISBLANK(C430),"",IF( ISBLANK(J430), "", (TODAY()-J430)/365))</f>
        <v/>
      </c>
      <c r="Q430" s="118" t="str">
        <f aca="false">IF(ISBLANK(C430),"",IF( ISBLANK(J430), "", ($V$41-J430)/365))</f>
        <v/>
      </c>
      <c r="R430" s="161" t="s">
        <v>1096</v>
      </c>
      <c r="S430" s="119" t="s">
        <v>1097</v>
      </c>
      <c r="T430" s="48" t="n">
        <v>1</v>
      </c>
      <c r="U430" s="40"/>
    </row>
    <row r="431" customFormat="false" ht="15" hidden="false" customHeight="false" outlineLevel="0" collapsed="false">
      <c r="A431" s="89" t="n">
        <v>430</v>
      </c>
      <c r="B431" s="135" t="s">
        <v>461</v>
      </c>
      <c r="C431" s="101" t="n">
        <v>1</v>
      </c>
      <c r="D431" s="122" t="n">
        <v>25</v>
      </c>
      <c r="E431" s="161"/>
      <c r="F431" s="161"/>
      <c r="G431" s="112" t="str">
        <f aca="false">IF(ISBLANK(F431),"a","b")</f>
        <v>a</v>
      </c>
      <c r="H431" s="112" t="str">
        <f aca="false">IF(ISBLANK(C431),"",IF(G431="b",F431,IF(G431="a","")))</f>
        <v/>
      </c>
      <c r="I431" s="113" t="n">
        <f aca="false">IF(ISBLANK(C431),"",IF( ISBLANK(F431), , IF( ISBLANK(J431), 1,) ))</f>
        <v>0</v>
      </c>
      <c r="J431" s="161"/>
      <c r="K431" s="114" t="str">
        <f aca="false">IF(ISBLANK(J431),"a","b")</f>
        <v>a</v>
      </c>
      <c r="L431" s="112" t="str">
        <f aca="false">IF(ISBLANK(C431),"",IF(K431="b",J431,IF(K431="a","")))</f>
        <v/>
      </c>
      <c r="M431" s="113" t="n">
        <f aca="false">IF(ISBLANK(C431),"",IF( ISBLANK(J431), , 1))</f>
        <v>0</v>
      </c>
      <c r="N431" s="115" t="str">
        <f aca="true">IF(ISBLANK(C431),"",IF( ISBLANK(F431), "" , IF( ISBLANK(J431), (TODAY()-F431)/365, (J431-F431)/365)) )</f>
        <v/>
      </c>
      <c r="O431" s="116" t="str">
        <f aca="false">IF(ISBLANK(C431),"",IF( ISBLANK(F431), "" , IF( ISBLANK(J431), ($V$41-F431)/365, (J431-F431)/365)) )</f>
        <v/>
      </c>
      <c r="P431" s="117" t="str">
        <f aca="true">IF(ISBLANK(C431),"",IF( ISBLANK(J431), "", (TODAY()-J431)/365))</f>
        <v/>
      </c>
      <c r="Q431" s="118" t="str">
        <f aca="false">IF(ISBLANK(C431),"",IF( ISBLANK(J431), "", ($V$41-J431)/365))</f>
        <v/>
      </c>
      <c r="R431" s="161" t="s">
        <v>1098</v>
      </c>
      <c r="S431" s="119" t="s">
        <v>1099</v>
      </c>
      <c r="T431" s="48" t="n">
        <v>1</v>
      </c>
      <c r="U431" s="40"/>
    </row>
    <row r="432" customFormat="false" ht="15" hidden="false" customHeight="false" outlineLevel="0" collapsed="false">
      <c r="A432" s="89" t="n">
        <v>431</v>
      </c>
      <c r="B432" s="135" t="s">
        <v>461</v>
      </c>
      <c r="C432" s="101" t="n">
        <v>1</v>
      </c>
      <c r="D432" s="125" t="n">
        <v>26</v>
      </c>
      <c r="E432" s="161" t="s">
        <v>1100</v>
      </c>
      <c r="F432" s="162" t="n">
        <v>43856</v>
      </c>
      <c r="G432" s="112" t="str">
        <f aca="false">IF(ISBLANK(F432),"a","b")</f>
        <v>b</v>
      </c>
      <c r="H432" s="112" t="n">
        <f aca="false">IF(ISBLANK(C432),"",IF(G432="b",F432,IF(G432="a","")))</f>
        <v>43856</v>
      </c>
      <c r="I432" s="113" t="n">
        <f aca="false">IF(ISBLANK(C432),"",IF( ISBLANK(F432), , IF( ISBLANK(J432), 1,) ))</f>
        <v>1</v>
      </c>
      <c r="J432" s="161"/>
      <c r="K432" s="114" t="str">
        <f aca="false">IF(ISBLANK(J432),"a","b")</f>
        <v>a</v>
      </c>
      <c r="L432" s="112" t="str">
        <f aca="false">IF(ISBLANK(C432),"",IF(K432="b",J432,IF(K432="a","")))</f>
        <v/>
      </c>
      <c r="M432" s="113" t="n">
        <f aca="false">IF(ISBLANK(C432),"",IF( ISBLANK(J432), , 1))</f>
        <v>0</v>
      </c>
      <c r="N432" s="115" t="n">
        <f aca="true">IF(ISBLANK(C432),"",IF( ISBLANK(F432), "" , IF( ISBLANK(J432), (TODAY()-F432)/365, (J432-F432)/365)) )</f>
        <v>1.16438356164384</v>
      </c>
      <c r="O432" s="116" t="n">
        <f aca="false">IF(ISBLANK(C432),"",IF( ISBLANK(F432), "" , IF( ISBLANK(J432), ($V$41-F432)/365, (J432-F432)/365)) )</f>
        <v>0.180821917808219</v>
      </c>
      <c r="P432" s="117" t="str">
        <f aca="true">IF(ISBLANK(C432),"",IF( ISBLANK(J432), "", (TODAY()-J432)/365))</f>
        <v/>
      </c>
      <c r="Q432" s="118" t="str">
        <f aca="false">IF(ISBLANK(C432),"",IF( ISBLANK(J432), "", ($V$41-J432)/365))</f>
        <v/>
      </c>
      <c r="R432" s="161" t="s">
        <v>1101</v>
      </c>
      <c r="S432" s="119" t="s">
        <v>1102</v>
      </c>
      <c r="T432" s="50" t="n">
        <v>1</v>
      </c>
      <c r="U432" s="51"/>
    </row>
    <row r="433" customFormat="false" ht="15" hidden="false" customHeight="false" outlineLevel="0" collapsed="false">
      <c r="A433" s="89" t="n">
        <v>432</v>
      </c>
      <c r="B433" s="135" t="s">
        <v>461</v>
      </c>
      <c r="C433" s="101" t="n">
        <v>1</v>
      </c>
      <c r="D433" s="125" t="n">
        <v>27</v>
      </c>
      <c r="E433" s="161" t="s">
        <v>1103</v>
      </c>
      <c r="F433" s="162" t="n">
        <v>43868</v>
      </c>
      <c r="G433" s="112" t="str">
        <f aca="false">IF(ISBLANK(F433),"a","b")</f>
        <v>b</v>
      </c>
      <c r="H433" s="112" t="n">
        <f aca="false">IF(ISBLANK(C433),"",IF(G433="b",F433,IF(G433="a","")))</f>
        <v>43868</v>
      </c>
      <c r="I433" s="113" t="n">
        <f aca="false">IF(ISBLANK(C433),"",IF( ISBLANK(F433), , IF( ISBLANK(J433), 1,) ))</f>
        <v>1</v>
      </c>
      <c r="J433" s="161"/>
      <c r="K433" s="114" t="str">
        <f aca="false">IF(ISBLANK(J433),"a","b")</f>
        <v>a</v>
      </c>
      <c r="L433" s="112" t="str">
        <f aca="false">IF(ISBLANK(C433),"",IF(K433="b",J433,IF(K433="a","")))</f>
        <v/>
      </c>
      <c r="M433" s="113" t="n">
        <f aca="false">IF(ISBLANK(C433),"",IF( ISBLANK(J433), , 1))</f>
        <v>0</v>
      </c>
      <c r="N433" s="115" t="n">
        <f aca="true">IF(ISBLANK(C433),"",IF( ISBLANK(F433), "" , IF( ISBLANK(J433), (TODAY()-F433)/365, (J433-F433)/365)) )</f>
        <v>1.13150684931507</v>
      </c>
      <c r="O433" s="116" t="n">
        <f aca="false">IF(ISBLANK(C433),"",IF( ISBLANK(F433), "" , IF( ISBLANK(J433), ($V$41-F433)/365, (J433-F433)/365)) )</f>
        <v>0.147945205479452</v>
      </c>
      <c r="P433" s="117" t="str">
        <f aca="true">IF(ISBLANK(C433),"",IF( ISBLANK(J433), "", (TODAY()-J433)/365))</f>
        <v/>
      </c>
      <c r="Q433" s="118" t="str">
        <f aca="false">IF(ISBLANK(C433),"",IF( ISBLANK(J433), "", ($V$41-J433)/365))</f>
        <v/>
      </c>
      <c r="R433" s="161" t="s">
        <v>1104</v>
      </c>
      <c r="S433" s="119" t="s">
        <v>1105</v>
      </c>
      <c r="T433" s="50" t="n">
        <v>1</v>
      </c>
      <c r="U433" s="51"/>
    </row>
    <row r="434" customFormat="false" ht="15" hidden="false" customHeight="false" outlineLevel="0" collapsed="false">
      <c r="A434" s="89" t="n">
        <v>433</v>
      </c>
      <c r="B434" s="135" t="s">
        <v>461</v>
      </c>
      <c r="C434" s="101" t="n">
        <v>1</v>
      </c>
      <c r="D434" s="122" t="n">
        <v>28</v>
      </c>
      <c r="E434" s="161"/>
      <c r="F434" s="161"/>
      <c r="G434" s="112" t="str">
        <f aca="false">IF(ISBLANK(F434),"a","b")</f>
        <v>a</v>
      </c>
      <c r="H434" s="112" t="str">
        <f aca="false">IF(ISBLANK(C434),"",IF(G434="b",F434,IF(G434="a","")))</f>
        <v/>
      </c>
      <c r="I434" s="113" t="n">
        <f aca="false">IF(ISBLANK(C434),"",IF( ISBLANK(F434), , IF( ISBLANK(J434), 1,) ))</f>
        <v>0</v>
      </c>
      <c r="J434" s="161"/>
      <c r="K434" s="114" t="str">
        <f aca="false">IF(ISBLANK(J434),"a","b")</f>
        <v>a</v>
      </c>
      <c r="L434" s="112" t="str">
        <f aca="false">IF(ISBLANK(C434),"",IF(K434="b",J434,IF(K434="a","")))</f>
        <v/>
      </c>
      <c r="M434" s="113" t="n">
        <f aca="false">IF(ISBLANK(C434),"",IF( ISBLANK(J434), , 1))</f>
        <v>0</v>
      </c>
      <c r="N434" s="115" t="str">
        <f aca="true">IF(ISBLANK(C434),"",IF( ISBLANK(F434), "" , IF( ISBLANK(J434), (TODAY()-F434)/365, (J434-F434)/365)) )</f>
        <v/>
      </c>
      <c r="O434" s="116" t="str">
        <f aca="false">IF(ISBLANK(C434),"",IF( ISBLANK(F434), "" , IF( ISBLANK(J434), ($V$41-F434)/365, (J434-F434)/365)) )</f>
        <v/>
      </c>
      <c r="P434" s="117" t="str">
        <f aca="true">IF(ISBLANK(C434),"",IF( ISBLANK(J434), "", (TODAY()-J434)/365))</f>
        <v/>
      </c>
      <c r="Q434" s="118" t="str">
        <f aca="false">IF(ISBLANK(C434),"",IF( ISBLANK(J434), "", ($V$41-J434)/365))</f>
        <v/>
      </c>
      <c r="R434" s="161"/>
      <c r="S434" s="119" t="s">
        <v>1106</v>
      </c>
      <c r="T434" s="48" t="n">
        <v>1</v>
      </c>
      <c r="U434" s="40"/>
    </row>
    <row r="435" customFormat="false" ht="15" hidden="false" customHeight="false" outlineLevel="0" collapsed="false">
      <c r="A435" s="89" t="n">
        <v>434</v>
      </c>
      <c r="B435" s="135" t="s">
        <v>461</v>
      </c>
      <c r="C435" s="101" t="n">
        <v>1</v>
      </c>
      <c r="D435" s="120" t="n">
        <v>29</v>
      </c>
      <c r="E435" s="161" t="s">
        <v>966</v>
      </c>
      <c r="F435" s="162" t="n">
        <v>43722</v>
      </c>
      <c r="G435" s="112" t="str">
        <f aca="false">IF(ISBLANK(F435),"a","b")</f>
        <v>b</v>
      </c>
      <c r="H435" s="112" t="n">
        <f aca="false">IF(ISBLANK(C435),"",IF(G435="b",F435,IF(G435="a","")))</f>
        <v>43722</v>
      </c>
      <c r="I435" s="113" t="n">
        <f aca="false">IF(ISBLANK(C435),"",IF( ISBLANK(F435), , IF( ISBLANK(J435), 1,) ))</f>
        <v>1</v>
      </c>
      <c r="J435" s="161"/>
      <c r="K435" s="114" t="str">
        <f aca="false">IF(ISBLANK(J435),"a","b")</f>
        <v>a</v>
      </c>
      <c r="L435" s="112" t="str">
        <f aca="false">IF(ISBLANK(C435),"",IF(K435="b",J435,IF(K435="a","")))</f>
        <v/>
      </c>
      <c r="M435" s="113" t="n">
        <f aca="false">IF(ISBLANK(C435),"",IF( ISBLANK(J435), , 1))</f>
        <v>0</v>
      </c>
      <c r="N435" s="115" t="n">
        <f aca="true">IF(ISBLANK(C435),"",IF( ISBLANK(F435), "" , IF( ISBLANK(J435), (TODAY()-F435)/365, (J435-F435)/365)) )</f>
        <v>1.53150684931507</v>
      </c>
      <c r="O435" s="116" t="n">
        <f aca="false">IF(ISBLANK(C435),"",IF( ISBLANK(F435), "" , IF( ISBLANK(J435), ($V$41-F435)/365, (J435-F435)/365)) )</f>
        <v>0.547945205479452</v>
      </c>
      <c r="P435" s="117" t="str">
        <f aca="true">IF(ISBLANK(C435),"",IF( ISBLANK(J435), "", (TODAY()-J435)/365))</f>
        <v/>
      </c>
      <c r="Q435" s="118" t="str">
        <f aca="false">IF(ISBLANK(C435),"",IF( ISBLANK(J435), "", ($V$41-J435)/365))</f>
        <v/>
      </c>
      <c r="R435" s="161"/>
      <c r="S435" s="119" t="s">
        <v>1107</v>
      </c>
      <c r="T435" s="48" t="n">
        <v>1</v>
      </c>
      <c r="U435" s="40"/>
    </row>
    <row r="436" customFormat="false" ht="15" hidden="false" customHeight="false" outlineLevel="0" collapsed="false">
      <c r="A436" s="89" t="n">
        <v>435</v>
      </c>
      <c r="B436" s="135" t="s">
        <v>461</v>
      </c>
      <c r="C436" s="101" t="n">
        <v>1</v>
      </c>
      <c r="D436" s="122" t="n">
        <v>30</v>
      </c>
      <c r="E436" s="161"/>
      <c r="F436" s="161"/>
      <c r="G436" s="112" t="str">
        <f aca="false">IF(ISBLANK(F436),"a","b")</f>
        <v>a</v>
      </c>
      <c r="H436" s="112" t="str">
        <f aca="false">IF(ISBLANK(C436),"",IF(G436="b",F436,IF(G436="a","")))</f>
        <v/>
      </c>
      <c r="I436" s="113" t="n">
        <f aca="false">IF(ISBLANK(C436),"",IF( ISBLANK(F436), , IF( ISBLANK(J436), 1,) ))</f>
        <v>0</v>
      </c>
      <c r="J436" s="161"/>
      <c r="K436" s="114" t="str">
        <f aca="false">IF(ISBLANK(J436),"a","b")</f>
        <v>a</v>
      </c>
      <c r="L436" s="112" t="str">
        <f aca="false">IF(ISBLANK(C436),"",IF(K436="b",J436,IF(K436="a","")))</f>
        <v/>
      </c>
      <c r="M436" s="113" t="n">
        <f aca="false">IF(ISBLANK(C436),"",IF( ISBLANK(J436), , 1))</f>
        <v>0</v>
      </c>
      <c r="N436" s="115" t="str">
        <f aca="true">IF(ISBLANK(C436),"",IF( ISBLANK(F436), "" , IF( ISBLANK(J436), (TODAY()-F436)/365, (J436-F436)/365)) )</f>
        <v/>
      </c>
      <c r="O436" s="116" t="str">
        <f aca="false">IF(ISBLANK(C436),"",IF( ISBLANK(F436), "" , IF( ISBLANK(J436), ($V$41-F436)/365, (J436-F436)/365)) )</f>
        <v/>
      </c>
      <c r="P436" s="117" t="str">
        <f aca="true">IF(ISBLANK(C436),"",IF( ISBLANK(J436), "", (TODAY()-J436)/365))</f>
        <v/>
      </c>
      <c r="Q436" s="118" t="str">
        <f aca="false">IF(ISBLANK(C436),"",IF( ISBLANK(J436), "", ($V$41-J436)/365))</f>
        <v/>
      </c>
      <c r="R436" s="161"/>
      <c r="S436" s="119" t="s">
        <v>1108</v>
      </c>
      <c r="T436" s="48" t="n">
        <v>1</v>
      </c>
      <c r="U436" s="40"/>
    </row>
    <row r="437" customFormat="false" ht="15" hidden="false" customHeight="false" outlineLevel="0" collapsed="false">
      <c r="A437" s="89" t="n">
        <v>436</v>
      </c>
      <c r="B437" s="135" t="s">
        <v>461</v>
      </c>
      <c r="C437" s="101" t="n">
        <v>1</v>
      </c>
      <c r="D437" s="125" t="n">
        <v>31</v>
      </c>
      <c r="E437" s="161" t="s">
        <v>756</v>
      </c>
      <c r="F437" s="162" t="n">
        <v>43868</v>
      </c>
      <c r="G437" s="112" t="str">
        <f aca="false">IF(ISBLANK(F437),"a","b")</f>
        <v>b</v>
      </c>
      <c r="H437" s="112" t="n">
        <f aca="false">IF(ISBLANK(C437),"",IF(G437="b",F437,IF(G437="a","")))</f>
        <v>43868</v>
      </c>
      <c r="I437" s="113" t="n">
        <f aca="false">IF(ISBLANK(C437),"",IF( ISBLANK(F437), , IF( ISBLANK(J437), 1,) ))</f>
        <v>1</v>
      </c>
      <c r="J437" s="161"/>
      <c r="K437" s="114" t="str">
        <f aca="false">IF(ISBLANK(J437),"a","b")</f>
        <v>a</v>
      </c>
      <c r="L437" s="112" t="str">
        <f aca="false">IF(ISBLANK(C437),"",IF(K437="b",J437,IF(K437="a","")))</f>
        <v/>
      </c>
      <c r="M437" s="113" t="n">
        <f aca="false">IF(ISBLANK(C437),"",IF( ISBLANK(J437), , 1))</f>
        <v>0</v>
      </c>
      <c r="N437" s="115" t="n">
        <f aca="true">IF(ISBLANK(C437),"",IF( ISBLANK(F437), "" , IF( ISBLANK(J437), (TODAY()-F437)/365, (J437-F437)/365)) )</f>
        <v>1.13150684931507</v>
      </c>
      <c r="O437" s="116" t="n">
        <f aca="false">IF(ISBLANK(C437),"",IF( ISBLANK(F437), "" , IF( ISBLANK(J437), ($V$41-F437)/365, (J437-F437)/365)) )</f>
        <v>0.147945205479452</v>
      </c>
      <c r="P437" s="117" t="str">
        <f aca="true">IF(ISBLANK(C437),"",IF( ISBLANK(J437), "", (TODAY()-J437)/365))</f>
        <v/>
      </c>
      <c r="Q437" s="118" t="str">
        <f aca="false">IF(ISBLANK(C437),"",IF( ISBLANK(J437), "", ($V$41-J437)/365))</f>
        <v/>
      </c>
      <c r="R437" s="161" t="s">
        <v>1109</v>
      </c>
      <c r="S437" s="119" t="s">
        <v>1110</v>
      </c>
      <c r="T437" s="48" t="n">
        <v>1</v>
      </c>
      <c r="U437" s="40"/>
    </row>
    <row r="438" customFormat="false" ht="15" hidden="false" customHeight="false" outlineLevel="0" collapsed="false">
      <c r="A438" s="89" t="n">
        <v>437</v>
      </c>
      <c r="B438" s="135" t="s">
        <v>461</v>
      </c>
      <c r="C438" s="101" t="n">
        <v>1</v>
      </c>
      <c r="D438" s="122" t="n">
        <v>32</v>
      </c>
      <c r="E438" s="161"/>
      <c r="F438" s="161"/>
      <c r="G438" s="112" t="str">
        <f aca="false">IF(ISBLANK(F438),"a","b")</f>
        <v>a</v>
      </c>
      <c r="H438" s="112" t="str">
        <f aca="false">IF(ISBLANK(C438),"",IF(G438="b",F438,IF(G438="a","")))</f>
        <v/>
      </c>
      <c r="I438" s="113" t="n">
        <f aca="false">IF(ISBLANK(C438),"",IF( ISBLANK(F438), , IF( ISBLANK(J438), 1,) ))</f>
        <v>0</v>
      </c>
      <c r="J438" s="161"/>
      <c r="K438" s="114" t="str">
        <f aca="false">IF(ISBLANK(J438),"a","b")</f>
        <v>a</v>
      </c>
      <c r="L438" s="112" t="str">
        <f aca="false">IF(ISBLANK(C438),"",IF(K438="b",J438,IF(K438="a","")))</f>
        <v/>
      </c>
      <c r="M438" s="113" t="n">
        <f aca="false">IF(ISBLANK(C438),"",IF( ISBLANK(J438), , 1))</f>
        <v>0</v>
      </c>
      <c r="N438" s="115" t="str">
        <f aca="true">IF(ISBLANK(C438),"",IF( ISBLANK(F438), "" , IF( ISBLANK(J438), (TODAY()-F438)/365, (J438-F438)/365)) )</f>
        <v/>
      </c>
      <c r="O438" s="116" t="str">
        <f aca="false">IF(ISBLANK(C438),"",IF( ISBLANK(F438), "" , IF( ISBLANK(J438), ($V$41-F438)/365, (J438-F438)/365)) )</f>
        <v/>
      </c>
      <c r="P438" s="117" t="str">
        <f aca="true">IF(ISBLANK(C438),"",IF( ISBLANK(J438), "", (TODAY()-J438)/365))</f>
        <v/>
      </c>
      <c r="Q438" s="118" t="str">
        <f aca="false">IF(ISBLANK(C438),"",IF( ISBLANK(J438), "", ($V$41-J438)/365))</f>
        <v/>
      </c>
      <c r="R438" s="161"/>
      <c r="S438" s="119" t="s">
        <v>1111</v>
      </c>
      <c r="T438" s="48" t="n">
        <v>1</v>
      </c>
      <c r="U438" s="40"/>
    </row>
    <row r="439" customFormat="false" ht="15" hidden="false" customHeight="false" outlineLevel="0" collapsed="false">
      <c r="A439" s="89" t="n">
        <v>438</v>
      </c>
      <c r="B439" s="135" t="s">
        <v>461</v>
      </c>
      <c r="C439" s="101" t="n">
        <v>1</v>
      </c>
      <c r="D439" s="125" t="n">
        <v>33</v>
      </c>
      <c r="E439" s="161" t="s">
        <v>1112</v>
      </c>
      <c r="F439" s="162" t="n">
        <v>43879</v>
      </c>
      <c r="G439" s="112" t="str">
        <f aca="false">IF(ISBLANK(F439),"a","b")</f>
        <v>b</v>
      </c>
      <c r="H439" s="112" t="n">
        <f aca="false">IF(ISBLANK(C439),"",IF(G439="b",F439,IF(G439="a","")))</f>
        <v>43879</v>
      </c>
      <c r="I439" s="113" t="n">
        <f aca="false">IF(ISBLANK(C439),"",IF( ISBLANK(F439), , IF( ISBLANK(J439), 1,) ))</f>
        <v>1</v>
      </c>
      <c r="J439" s="161"/>
      <c r="K439" s="114" t="str">
        <f aca="false">IF(ISBLANK(J439),"a","b")</f>
        <v>a</v>
      </c>
      <c r="L439" s="112" t="str">
        <f aca="false">IF(ISBLANK(C439),"",IF(K439="b",J439,IF(K439="a","")))</f>
        <v/>
      </c>
      <c r="M439" s="113" t="n">
        <f aca="false">IF(ISBLANK(C439),"",IF( ISBLANK(J439), , 1))</f>
        <v>0</v>
      </c>
      <c r="N439" s="115" t="n">
        <f aca="true">IF(ISBLANK(C439),"",IF( ISBLANK(F439), "" , IF( ISBLANK(J439), (TODAY()-F439)/365, (J439-F439)/365)) )</f>
        <v>1.1013698630137</v>
      </c>
      <c r="O439" s="116" t="n">
        <f aca="false">IF(ISBLANK(C439),"",IF( ISBLANK(F439), "" , IF( ISBLANK(J439), ($V$41-F439)/365, (J439-F439)/365)) )</f>
        <v>0.117808219178082</v>
      </c>
      <c r="P439" s="117" t="str">
        <f aca="true">IF(ISBLANK(C439),"",IF( ISBLANK(J439), "", (TODAY()-J439)/365))</f>
        <v/>
      </c>
      <c r="Q439" s="118" t="str">
        <f aca="false">IF(ISBLANK(C439),"",IF( ISBLANK(J439), "", ($V$41-J439)/365))</f>
        <v/>
      </c>
      <c r="R439" s="161"/>
      <c r="S439" s="119" t="s">
        <v>1113</v>
      </c>
      <c r="T439" s="48" t="n">
        <v>1</v>
      </c>
      <c r="U439" s="40"/>
    </row>
    <row r="440" customFormat="false" ht="15" hidden="false" customHeight="false" outlineLevel="0" collapsed="false">
      <c r="A440" s="89" t="n">
        <v>439</v>
      </c>
      <c r="B440" s="135" t="s">
        <v>461</v>
      </c>
      <c r="C440" s="101" t="n">
        <v>1</v>
      </c>
      <c r="D440" s="120" t="n">
        <v>34</v>
      </c>
      <c r="E440" s="161" t="s">
        <v>455</v>
      </c>
      <c r="F440" s="162" t="n">
        <v>43701</v>
      </c>
      <c r="G440" s="112" t="str">
        <f aca="false">IF(ISBLANK(F440),"a","b")</f>
        <v>b</v>
      </c>
      <c r="H440" s="112" t="n">
        <f aca="false">IF(ISBLANK(C440),"",IF(G440="b",F440,IF(G440="a","")))</f>
        <v>43701</v>
      </c>
      <c r="I440" s="113" t="n">
        <f aca="false">IF(ISBLANK(C440),"",IF( ISBLANK(F440), , IF( ISBLANK(J440), 1,) ))</f>
        <v>1</v>
      </c>
      <c r="J440" s="161"/>
      <c r="K440" s="114" t="str">
        <f aca="false">IF(ISBLANK(J440),"a","b")</f>
        <v>a</v>
      </c>
      <c r="L440" s="112" t="str">
        <f aca="false">IF(ISBLANK(C440),"",IF(K440="b",J440,IF(K440="a","")))</f>
        <v/>
      </c>
      <c r="M440" s="113" t="n">
        <f aca="false">IF(ISBLANK(C440),"",IF( ISBLANK(J440), , 1))</f>
        <v>0</v>
      </c>
      <c r="N440" s="115" t="n">
        <f aca="true">IF(ISBLANK(C440),"",IF( ISBLANK(F440), "" , IF( ISBLANK(J440), (TODAY()-F440)/365, (J440-F440)/365)) )</f>
        <v>1.58904109589041</v>
      </c>
      <c r="O440" s="116" t="n">
        <f aca="false">IF(ISBLANK(C440),"",IF( ISBLANK(F440), "" , IF( ISBLANK(J440), ($V$41-F440)/365, (J440-F440)/365)) )</f>
        <v>0.605479452054794</v>
      </c>
      <c r="P440" s="117" t="str">
        <f aca="true">IF(ISBLANK(C440),"",IF( ISBLANK(J440), "", (TODAY()-J440)/365))</f>
        <v/>
      </c>
      <c r="Q440" s="118" t="str">
        <f aca="false">IF(ISBLANK(C440),"",IF( ISBLANK(J440), "", ($V$41-J440)/365))</f>
        <v/>
      </c>
      <c r="R440" s="161" t="s">
        <v>1114</v>
      </c>
      <c r="S440" s="119" t="s">
        <v>1115</v>
      </c>
      <c r="T440" s="48" t="n">
        <v>1</v>
      </c>
      <c r="U440" s="40"/>
    </row>
    <row r="441" customFormat="false" ht="15" hidden="false" customHeight="false" outlineLevel="0" collapsed="false">
      <c r="A441" s="89" t="n">
        <v>440</v>
      </c>
      <c r="B441" s="135" t="s">
        <v>461</v>
      </c>
      <c r="C441" s="101" t="n">
        <v>1</v>
      </c>
      <c r="D441" s="132" t="n">
        <v>35</v>
      </c>
      <c r="E441" s="161" t="s">
        <v>399</v>
      </c>
      <c r="F441" s="162" t="n">
        <v>43851</v>
      </c>
      <c r="G441" s="112" t="str">
        <f aca="false">IF(ISBLANK(F441),"a","b")</f>
        <v>b</v>
      </c>
      <c r="H441" s="112" t="n">
        <f aca="false">IF(ISBLANK(C441),"",IF(G441="b",F441,IF(G441="a","")))</f>
        <v>43851</v>
      </c>
      <c r="I441" s="113" t="n">
        <f aca="false">IF(ISBLANK(C441),"",IF( ISBLANK(F441), , IF( ISBLANK(J441), 1,) ))</f>
        <v>1</v>
      </c>
      <c r="J441" s="161"/>
      <c r="K441" s="114" t="str">
        <f aca="false">IF(ISBLANK(J441),"a","b")</f>
        <v>a</v>
      </c>
      <c r="L441" s="112" t="str">
        <f aca="false">IF(ISBLANK(C441),"",IF(K441="b",J441,IF(K441="a","")))</f>
        <v/>
      </c>
      <c r="M441" s="113" t="n">
        <f aca="false">IF(ISBLANK(C441),"",IF( ISBLANK(J441), , 1))</f>
        <v>0</v>
      </c>
      <c r="N441" s="115" t="n">
        <f aca="true">IF(ISBLANK(C441),"",IF( ISBLANK(F441), "" , IF( ISBLANK(J441), (TODAY()-F441)/365, (J441-F441)/365)) )</f>
        <v>1.17808219178082</v>
      </c>
      <c r="O441" s="116" t="n">
        <f aca="false">IF(ISBLANK(C441),"",IF( ISBLANK(F441), "" , IF( ISBLANK(J441), ($V$41-F441)/365, (J441-F441)/365)) )</f>
        <v>0.194520547945205</v>
      </c>
      <c r="P441" s="117" t="str">
        <f aca="true">IF(ISBLANK(C441),"",IF( ISBLANK(J441), "", (TODAY()-J441)/365))</f>
        <v/>
      </c>
      <c r="Q441" s="118" t="str">
        <f aca="false">IF(ISBLANK(C441),"",IF( ISBLANK(J441), "", ($V$41-J441)/365))</f>
        <v/>
      </c>
      <c r="R441" s="161"/>
      <c r="S441" s="119" t="s">
        <v>1116</v>
      </c>
      <c r="T441" s="48" t="n">
        <v>1</v>
      </c>
      <c r="U441" s="40"/>
    </row>
    <row r="442" customFormat="false" ht="15" hidden="false" customHeight="false" outlineLevel="0" collapsed="false">
      <c r="A442" s="89" t="n">
        <v>441</v>
      </c>
      <c r="B442" s="135" t="s">
        <v>461</v>
      </c>
      <c r="C442" s="101" t="n">
        <v>1</v>
      </c>
      <c r="D442" s="122" t="n">
        <v>36</v>
      </c>
      <c r="E442" s="161"/>
      <c r="F442" s="161"/>
      <c r="G442" s="112" t="str">
        <f aca="false">IF(ISBLANK(F442),"a","b")</f>
        <v>a</v>
      </c>
      <c r="H442" s="112" t="str">
        <f aca="false">IF(ISBLANK(C442),"",IF(G442="b",F442,IF(G442="a","")))</f>
        <v/>
      </c>
      <c r="I442" s="113" t="n">
        <f aca="false">IF(ISBLANK(C442),"",IF( ISBLANK(F442), , IF( ISBLANK(J442), 1,) ))</f>
        <v>0</v>
      </c>
      <c r="J442" s="161"/>
      <c r="K442" s="114" t="str">
        <f aca="false">IF(ISBLANK(J442),"a","b")</f>
        <v>a</v>
      </c>
      <c r="L442" s="112" t="str">
        <f aca="false">IF(ISBLANK(C442),"",IF(K442="b",J442,IF(K442="a","")))</f>
        <v/>
      </c>
      <c r="M442" s="113" t="n">
        <f aca="false">IF(ISBLANK(C442),"",IF( ISBLANK(J442), , 1))</f>
        <v>0</v>
      </c>
      <c r="N442" s="115" t="str">
        <f aca="true">IF(ISBLANK(C442),"",IF( ISBLANK(F442), "" , IF( ISBLANK(J442), (TODAY()-F442)/365, (J442-F442)/365)) )</f>
        <v/>
      </c>
      <c r="O442" s="116" t="str">
        <f aca="false">IF(ISBLANK(C442),"",IF( ISBLANK(F442), "" , IF( ISBLANK(J442), ($V$41-F442)/365, (J442-F442)/365)) )</f>
        <v/>
      </c>
      <c r="P442" s="117" t="str">
        <f aca="true">IF(ISBLANK(C442),"",IF( ISBLANK(J442), "", (TODAY()-J442)/365))</f>
        <v/>
      </c>
      <c r="Q442" s="118" t="str">
        <f aca="false">IF(ISBLANK(C442),"",IF( ISBLANK(J442), "", ($V$41-J442)/365))</f>
        <v/>
      </c>
      <c r="R442" s="161" t="s">
        <v>1117</v>
      </c>
      <c r="S442" s="119" t="s">
        <v>1118</v>
      </c>
      <c r="T442" s="48" t="n">
        <v>1</v>
      </c>
      <c r="U442" s="40"/>
    </row>
    <row r="443" customFormat="false" ht="15" hidden="false" customHeight="false" outlineLevel="0" collapsed="false">
      <c r="A443" s="89" t="n">
        <v>442</v>
      </c>
      <c r="B443" s="135" t="s">
        <v>461</v>
      </c>
      <c r="C443" s="101" t="n">
        <v>1</v>
      </c>
      <c r="D443" s="122" t="n">
        <v>37</v>
      </c>
      <c r="E443" s="161"/>
      <c r="F443" s="161"/>
      <c r="G443" s="112" t="str">
        <f aca="false">IF(ISBLANK(F443),"a","b")</f>
        <v>a</v>
      </c>
      <c r="H443" s="112" t="str">
        <f aca="false">IF(ISBLANK(C443),"",IF(G443="b",F443,IF(G443="a","")))</f>
        <v/>
      </c>
      <c r="I443" s="113" t="n">
        <f aca="false">IF(ISBLANK(C443),"",IF( ISBLANK(F443), , IF( ISBLANK(J443), 1,) ))</f>
        <v>0</v>
      </c>
      <c r="J443" s="161"/>
      <c r="K443" s="114" t="str">
        <f aca="false">IF(ISBLANK(J443),"a","b")</f>
        <v>a</v>
      </c>
      <c r="L443" s="112" t="str">
        <f aca="false">IF(ISBLANK(C443),"",IF(K443="b",J443,IF(K443="a","")))</f>
        <v/>
      </c>
      <c r="M443" s="113" t="n">
        <f aca="false">IF(ISBLANK(C443),"",IF( ISBLANK(J443), , 1))</f>
        <v>0</v>
      </c>
      <c r="N443" s="115" t="str">
        <f aca="true">IF(ISBLANK(C443),"",IF( ISBLANK(F443), "" , IF( ISBLANK(J443), (TODAY()-F443)/365, (J443-F443)/365)) )</f>
        <v/>
      </c>
      <c r="O443" s="116" t="str">
        <f aca="false">IF(ISBLANK(C443),"",IF( ISBLANK(F443), "" , IF( ISBLANK(J443), ($V$41-F443)/365, (J443-F443)/365)) )</f>
        <v/>
      </c>
      <c r="P443" s="117" t="str">
        <f aca="true">IF(ISBLANK(C443),"",IF( ISBLANK(J443), "", (TODAY()-J443)/365))</f>
        <v/>
      </c>
      <c r="Q443" s="118" t="str">
        <f aca="false">IF(ISBLANK(C443),"",IF( ISBLANK(J443), "", ($V$41-J443)/365))</f>
        <v/>
      </c>
      <c r="R443" s="161" t="s">
        <v>1119</v>
      </c>
      <c r="S443" s="119" t="s">
        <v>1120</v>
      </c>
      <c r="T443" s="48" t="n">
        <v>1</v>
      </c>
      <c r="U443" s="40"/>
    </row>
    <row r="444" customFormat="false" ht="15" hidden="false" customHeight="false" outlineLevel="0" collapsed="false">
      <c r="A444" s="89" t="n">
        <v>443</v>
      </c>
      <c r="B444" s="135" t="s">
        <v>461</v>
      </c>
      <c r="C444" s="101" t="n">
        <v>1</v>
      </c>
      <c r="D444" s="122" t="n">
        <v>38</v>
      </c>
      <c r="E444" s="161"/>
      <c r="F444" s="161"/>
      <c r="G444" s="112" t="str">
        <f aca="false">IF(ISBLANK(F444),"a","b")</f>
        <v>a</v>
      </c>
      <c r="H444" s="112" t="str">
        <f aca="false">IF(ISBLANK(C444),"",IF(G444="b",F444,IF(G444="a","")))</f>
        <v/>
      </c>
      <c r="I444" s="113" t="n">
        <f aca="false">IF(ISBLANK(C444),"",IF( ISBLANK(F444), , IF( ISBLANK(J444), 1,) ))</f>
        <v>0</v>
      </c>
      <c r="J444" s="161"/>
      <c r="K444" s="114" t="str">
        <f aca="false">IF(ISBLANK(J444),"a","b")</f>
        <v>a</v>
      </c>
      <c r="L444" s="112" t="str">
        <f aca="false">IF(ISBLANK(C444),"",IF(K444="b",J444,IF(K444="a","")))</f>
        <v/>
      </c>
      <c r="M444" s="113" t="n">
        <f aca="false">IF(ISBLANK(C444),"",IF( ISBLANK(J444), , 1))</f>
        <v>0</v>
      </c>
      <c r="N444" s="115" t="str">
        <f aca="true">IF(ISBLANK(C444),"",IF( ISBLANK(F444), "" , IF( ISBLANK(J444), (TODAY()-F444)/365, (J444-F444)/365)) )</f>
        <v/>
      </c>
      <c r="O444" s="116" t="str">
        <f aca="false">IF(ISBLANK(C444),"",IF( ISBLANK(F444), "" , IF( ISBLANK(J444), ($V$41-F444)/365, (J444-F444)/365)) )</f>
        <v/>
      </c>
      <c r="P444" s="117" t="str">
        <f aca="true">IF(ISBLANK(C444),"",IF( ISBLANK(J444), "", (TODAY()-J444)/365))</f>
        <v/>
      </c>
      <c r="Q444" s="118" t="str">
        <f aca="false">IF(ISBLANK(C444),"",IF( ISBLANK(J444), "", ($V$41-J444)/365))</f>
        <v/>
      </c>
      <c r="R444" s="161" t="s">
        <v>1121</v>
      </c>
      <c r="S444" s="119" t="s">
        <v>1122</v>
      </c>
      <c r="T444" s="50" t="n">
        <v>1</v>
      </c>
      <c r="U444" s="51"/>
    </row>
    <row r="445" customFormat="false" ht="15" hidden="false" customHeight="false" outlineLevel="0" collapsed="false">
      <c r="A445" s="89" t="n">
        <v>444</v>
      </c>
      <c r="B445" s="135" t="s">
        <v>461</v>
      </c>
      <c r="C445" s="101" t="n">
        <v>1</v>
      </c>
      <c r="D445" s="122" t="n">
        <v>39</v>
      </c>
      <c r="E445" s="161"/>
      <c r="F445" s="161"/>
      <c r="G445" s="112" t="str">
        <f aca="false">IF(ISBLANK(F445),"a","b")</f>
        <v>a</v>
      </c>
      <c r="H445" s="112" t="str">
        <f aca="false">IF(ISBLANK(C445),"",IF(G445="b",F445,IF(G445="a","")))</f>
        <v/>
      </c>
      <c r="I445" s="113" t="n">
        <f aca="false">IF(ISBLANK(C445),"",IF( ISBLANK(F445), , IF( ISBLANK(J445), 1,) ))</f>
        <v>0</v>
      </c>
      <c r="J445" s="161"/>
      <c r="K445" s="114" t="str">
        <f aca="false">IF(ISBLANK(J445),"a","b")</f>
        <v>a</v>
      </c>
      <c r="L445" s="112" t="str">
        <f aca="false">IF(ISBLANK(C445),"",IF(K445="b",J445,IF(K445="a","")))</f>
        <v/>
      </c>
      <c r="M445" s="113" t="n">
        <f aca="false">IF(ISBLANK(C445),"",IF( ISBLANK(J445), , 1))</f>
        <v>0</v>
      </c>
      <c r="N445" s="115" t="str">
        <f aca="true">IF(ISBLANK(C445),"",IF( ISBLANK(F445), "" , IF( ISBLANK(J445), (TODAY()-F445)/365, (J445-F445)/365)) )</f>
        <v/>
      </c>
      <c r="O445" s="116" t="str">
        <f aca="false">IF(ISBLANK(C445),"",IF( ISBLANK(F445), "" , IF( ISBLANK(J445), ($V$41-F445)/365, (J445-F445)/365)) )</f>
        <v/>
      </c>
      <c r="P445" s="117" t="str">
        <f aca="true">IF(ISBLANK(C445),"",IF( ISBLANK(J445), "", (TODAY()-J445)/365))</f>
        <v/>
      </c>
      <c r="Q445" s="118" t="str">
        <f aca="false">IF(ISBLANK(C445),"",IF( ISBLANK(J445), "", ($V$41-J445)/365))</f>
        <v/>
      </c>
      <c r="R445" s="161"/>
      <c r="S445" s="119" t="s">
        <v>1123</v>
      </c>
      <c r="T445" s="50" t="n">
        <v>1</v>
      </c>
      <c r="U445" s="51"/>
    </row>
    <row r="446" customFormat="false" ht="15" hidden="false" customHeight="false" outlineLevel="0" collapsed="false">
      <c r="A446" s="89" t="n">
        <v>445</v>
      </c>
      <c r="B446" s="135" t="s">
        <v>461</v>
      </c>
      <c r="C446" s="101" t="n">
        <v>1</v>
      </c>
      <c r="D446" s="122" t="n">
        <v>40</v>
      </c>
      <c r="E446" s="161"/>
      <c r="F446" s="161"/>
      <c r="G446" s="112" t="str">
        <f aca="false">IF(ISBLANK(F446),"a","b")</f>
        <v>a</v>
      </c>
      <c r="H446" s="112" t="str">
        <f aca="false">IF(ISBLANK(C446),"",IF(G446="b",F446,IF(G446="a","")))</f>
        <v/>
      </c>
      <c r="I446" s="113" t="n">
        <f aca="false">IF(ISBLANK(C446),"",IF( ISBLANK(F446), , IF( ISBLANK(J446), 1,) ))</f>
        <v>0</v>
      </c>
      <c r="J446" s="161"/>
      <c r="K446" s="114" t="str">
        <f aca="false">IF(ISBLANK(J446),"a","b")</f>
        <v>a</v>
      </c>
      <c r="L446" s="112" t="str">
        <f aca="false">IF(ISBLANK(C446),"",IF(K446="b",J446,IF(K446="a","")))</f>
        <v/>
      </c>
      <c r="M446" s="113" t="n">
        <f aca="false">IF(ISBLANK(C446),"",IF( ISBLANK(J446), , 1))</f>
        <v>0</v>
      </c>
      <c r="N446" s="115" t="str">
        <f aca="true">IF(ISBLANK(C446),"",IF( ISBLANK(F446), "" , IF( ISBLANK(J446), (TODAY()-F446)/365, (J446-F446)/365)) )</f>
        <v/>
      </c>
      <c r="O446" s="116" t="str">
        <f aca="false">IF(ISBLANK(C446),"",IF( ISBLANK(F446), "" , IF( ISBLANK(J446), ($V$41-F446)/365, (J446-F446)/365)) )</f>
        <v/>
      </c>
      <c r="P446" s="117" t="str">
        <f aca="true">IF(ISBLANK(C446),"",IF( ISBLANK(J446), "", (TODAY()-J446)/365))</f>
        <v/>
      </c>
      <c r="Q446" s="118" t="str">
        <f aca="false">IF(ISBLANK(C446),"",IF( ISBLANK(J446), "", ($V$41-J446)/365))</f>
        <v/>
      </c>
      <c r="R446" s="161" t="s">
        <v>1124</v>
      </c>
      <c r="S446" s="119" t="s">
        <v>1125</v>
      </c>
      <c r="T446" s="50" t="n">
        <v>1</v>
      </c>
      <c r="U446" s="51"/>
    </row>
    <row r="447" customFormat="false" ht="15" hidden="false" customHeight="false" outlineLevel="0" collapsed="false">
      <c r="A447" s="89" t="n">
        <v>446</v>
      </c>
      <c r="B447" s="135" t="s">
        <v>461</v>
      </c>
      <c r="C447" s="101" t="n">
        <v>1</v>
      </c>
      <c r="D447" s="122" t="n">
        <v>41</v>
      </c>
      <c r="E447" s="161"/>
      <c r="F447" s="161"/>
      <c r="G447" s="112" t="str">
        <f aca="false">IF(ISBLANK(F447),"a","b")</f>
        <v>a</v>
      </c>
      <c r="H447" s="112" t="str">
        <f aca="false">IF(ISBLANK(C447),"",IF(G447="b",F447,IF(G447="a","")))</f>
        <v/>
      </c>
      <c r="I447" s="113" t="n">
        <f aca="false">IF(ISBLANK(C447),"",IF( ISBLANK(F447), , IF( ISBLANK(J447), 1,) ))</f>
        <v>0</v>
      </c>
      <c r="J447" s="161"/>
      <c r="K447" s="114" t="str">
        <f aca="false">IF(ISBLANK(J447),"a","b")</f>
        <v>a</v>
      </c>
      <c r="L447" s="112" t="str">
        <f aca="false">IF(ISBLANK(C447),"",IF(K447="b",J447,IF(K447="a","")))</f>
        <v/>
      </c>
      <c r="M447" s="113" t="n">
        <f aca="false">IF(ISBLANK(C447),"",IF( ISBLANK(J447), , 1))</f>
        <v>0</v>
      </c>
      <c r="N447" s="115" t="str">
        <f aca="true">IF(ISBLANK(C447),"",IF( ISBLANK(F447), "" , IF( ISBLANK(J447), (TODAY()-F447)/365, (J447-F447)/365)) )</f>
        <v/>
      </c>
      <c r="O447" s="116" t="str">
        <f aca="false">IF(ISBLANK(C447),"",IF( ISBLANK(F447), "" , IF( ISBLANK(J447), ($V$41-F447)/365, (J447-F447)/365)) )</f>
        <v/>
      </c>
      <c r="P447" s="117" t="str">
        <f aca="true">IF(ISBLANK(C447),"",IF( ISBLANK(J447), "", (TODAY()-J447)/365))</f>
        <v/>
      </c>
      <c r="Q447" s="118" t="str">
        <f aca="false">IF(ISBLANK(C447),"",IF( ISBLANK(J447), "", ($V$41-J447)/365))</f>
        <v/>
      </c>
      <c r="R447" s="161" t="s">
        <v>1126</v>
      </c>
      <c r="S447" s="119" t="s">
        <v>1127</v>
      </c>
      <c r="T447" s="50" t="n">
        <v>1</v>
      </c>
      <c r="U447" s="51"/>
    </row>
    <row r="448" customFormat="false" ht="15" hidden="false" customHeight="false" outlineLevel="0" collapsed="false">
      <c r="A448" s="89" t="n">
        <v>447</v>
      </c>
      <c r="B448" s="135" t="s">
        <v>461</v>
      </c>
      <c r="C448" s="101" t="n">
        <v>1</v>
      </c>
      <c r="D448" s="122" t="n">
        <v>42</v>
      </c>
      <c r="E448" s="161"/>
      <c r="F448" s="161"/>
      <c r="G448" s="112" t="str">
        <f aca="false">IF(ISBLANK(F448),"a","b")</f>
        <v>a</v>
      </c>
      <c r="H448" s="112" t="str">
        <f aca="false">IF(ISBLANK(C448),"",IF(G448="b",F448,IF(G448="a","")))</f>
        <v/>
      </c>
      <c r="I448" s="113" t="n">
        <f aca="false">IF(ISBLANK(C448),"",IF( ISBLANK(F448), , IF( ISBLANK(J448), 1,) ))</f>
        <v>0</v>
      </c>
      <c r="J448" s="161"/>
      <c r="K448" s="114" t="str">
        <f aca="false">IF(ISBLANK(J448),"a","b")</f>
        <v>a</v>
      </c>
      <c r="L448" s="112" t="str">
        <f aca="false">IF(ISBLANK(C448),"",IF(K448="b",J448,IF(K448="a","")))</f>
        <v/>
      </c>
      <c r="M448" s="113" t="n">
        <f aca="false">IF(ISBLANK(C448),"",IF( ISBLANK(J448), , 1))</f>
        <v>0</v>
      </c>
      <c r="N448" s="115" t="str">
        <f aca="true">IF(ISBLANK(C448),"",IF( ISBLANK(F448), "" , IF( ISBLANK(J448), (TODAY()-F448)/365, (J448-F448)/365)) )</f>
        <v/>
      </c>
      <c r="O448" s="116" t="str">
        <f aca="false">IF(ISBLANK(C448),"",IF( ISBLANK(F448), "" , IF( ISBLANK(J448), ($V$41-F448)/365, (J448-F448)/365)) )</f>
        <v/>
      </c>
      <c r="P448" s="117" t="str">
        <f aca="true">IF(ISBLANK(C448),"",IF( ISBLANK(J448), "", (TODAY()-J448)/365))</f>
        <v/>
      </c>
      <c r="Q448" s="118" t="str">
        <f aca="false">IF(ISBLANK(C448),"",IF( ISBLANK(J448), "", ($V$41-J448)/365))</f>
        <v/>
      </c>
      <c r="R448" s="161"/>
      <c r="S448" s="119" t="s">
        <v>1128</v>
      </c>
      <c r="T448" s="48" t="n">
        <v>1</v>
      </c>
      <c r="U448" s="40"/>
    </row>
    <row r="449" customFormat="false" ht="15" hidden="false" customHeight="false" outlineLevel="0" collapsed="false">
      <c r="A449" s="89" t="n">
        <v>448</v>
      </c>
      <c r="B449" s="135" t="s">
        <v>461</v>
      </c>
      <c r="C449" s="101" t="n">
        <v>1</v>
      </c>
      <c r="D449" s="122" t="n">
        <v>43</v>
      </c>
      <c r="E449" s="161"/>
      <c r="F449" s="161"/>
      <c r="G449" s="112" t="str">
        <f aca="false">IF(ISBLANK(F449),"a","b")</f>
        <v>a</v>
      </c>
      <c r="H449" s="112" t="str">
        <f aca="false">IF(ISBLANK(C449),"",IF(G449="b",F449,IF(G449="a","")))</f>
        <v/>
      </c>
      <c r="I449" s="113" t="n">
        <f aca="false">IF(ISBLANK(C449),"",IF( ISBLANK(F449), , IF( ISBLANK(J449), 1,) ))</f>
        <v>0</v>
      </c>
      <c r="J449" s="161"/>
      <c r="K449" s="114" t="str">
        <f aca="false">IF(ISBLANK(J449),"a","b")</f>
        <v>a</v>
      </c>
      <c r="L449" s="112" t="str">
        <f aca="false">IF(ISBLANK(C449),"",IF(K449="b",J449,IF(K449="a","")))</f>
        <v/>
      </c>
      <c r="M449" s="113" t="n">
        <f aca="false">IF(ISBLANK(C449),"",IF( ISBLANK(J449), , 1))</f>
        <v>0</v>
      </c>
      <c r="N449" s="115" t="str">
        <f aca="true">IF(ISBLANK(C449),"",IF( ISBLANK(F449), "" , IF( ISBLANK(J449), (TODAY()-F449)/365, (J449-F449)/365)) )</f>
        <v/>
      </c>
      <c r="O449" s="116" t="str">
        <f aca="false">IF(ISBLANK(C449),"",IF( ISBLANK(F449), "" , IF( ISBLANK(J449), ($V$41-F449)/365, (J449-F449)/365)) )</f>
        <v/>
      </c>
      <c r="P449" s="117" t="str">
        <f aca="true">IF(ISBLANK(C449),"",IF( ISBLANK(J449), "", (TODAY()-J449)/365))</f>
        <v/>
      </c>
      <c r="Q449" s="118" t="str">
        <f aca="false">IF(ISBLANK(C449),"",IF( ISBLANK(J449), "", ($V$41-J449)/365))</f>
        <v/>
      </c>
      <c r="R449" s="161" t="s">
        <v>1129</v>
      </c>
      <c r="S449" s="119" t="s">
        <v>1130</v>
      </c>
      <c r="T449" s="48" t="n">
        <v>1</v>
      </c>
      <c r="U449" s="40"/>
    </row>
    <row r="450" customFormat="false" ht="15" hidden="false" customHeight="false" outlineLevel="0" collapsed="false">
      <c r="A450" s="89" t="n">
        <v>449</v>
      </c>
      <c r="B450" s="135" t="s">
        <v>461</v>
      </c>
      <c r="C450" s="101" t="n">
        <v>1</v>
      </c>
      <c r="D450" s="122" t="n">
        <v>44</v>
      </c>
      <c r="E450" s="161"/>
      <c r="F450" s="161"/>
      <c r="G450" s="112" t="str">
        <f aca="false">IF(ISBLANK(F450),"a","b")</f>
        <v>a</v>
      </c>
      <c r="H450" s="112" t="str">
        <f aca="false">IF(ISBLANK(C450),"",IF(G450="b",F450,IF(G450="a","")))</f>
        <v/>
      </c>
      <c r="I450" s="113" t="n">
        <f aca="false">IF(ISBLANK(C450),"",IF( ISBLANK(F450), , IF( ISBLANK(J450), 1,) ))</f>
        <v>0</v>
      </c>
      <c r="J450" s="161"/>
      <c r="K450" s="114" t="str">
        <f aca="false">IF(ISBLANK(J450),"a","b")</f>
        <v>a</v>
      </c>
      <c r="L450" s="112" t="str">
        <f aca="false">IF(ISBLANK(C450),"",IF(K450="b",J450,IF(K450="a","")))</f>
        <v/>
      </c>
      <c r="M450" s="113" t="n">
        <f aca="false">IF(ISBLANK(C450),"",IF( ISBLANK(J450), , 1))</f>
        <v>0</v>
      </c>
      <c r="N450" s="115" t="str">
        <f aca="true">IF(ISBLANK(C450),"",IF( ISBLANK(F450), "" , IF( ISBLANK(J450), (TODAY()-F450)/365, (J450-F450)/365)) )</f>
        <v/>
      </c>
      <c r="O450" s="116" t="str">
        <f aca="false">IF(ISBLANK(C450),"",IF( ISBLANK(F450), "" , IF( ISBLANK(J450), ($V$41-F450)/365, (J450-F450)/365)) )</f>
        <v/>
      </c>
      <c r="P450" s="117" t="str">
        <f aca="true">IF(ISBLANK(C450),"",IF( ISBLANK(J450), "", (TODAY()-J450)/365))</f>
        <v/>
      </c>
      <c r="Q450" s="118" t="str">
        <f aca="false">IF(ISBLANK(C450),"",IF( ISBLANK(J450), "", ($V$41-J450)/365))</f>
        <v/>
      </c>
      <c r="R450" s="161" t="s">
        <v>1131</v>
      </c>
      <c r="S450" s="119" t="s">
        <v>1132</v>
      </c>
      <c r="T450" s="48" t="n">
        <v>1</v>
      </c>
      <c r="U450" s="40"/>
    </row>
    <row r="451" customFormat="false" ht="15" hidden="false" customHeight="false" outlineLevel="0" collapsed="false">
      <c r="A451" s="89" t="n">
        <v>450</v>
      </c>
      <c r="B451" s="135" t="s">
        <v>461</v>
      </c>
      <c r="C451" s="101" t="n">
        <v>1</v>
      </c>
      <c r="D451" s="122" t="n">
        <v>45</v>
      </c>
      <c r="E451" s="161"/>
      <c r="F451" s="162"/>
      <c r="G451" s="112" t="str">
        <f aca="false">IF(ISBLANK(F451),"a","b")</f>
        <v>a</v>
      </c>
      <c r="H451" s="112" t="str">
        <f aca="false">IF(ISBLANK(C451),"",IF(G451="b",F451,IF(G451="a","")))</f>
        <v/>
      </c>
      <c r="I451" s="113" t="n">
        <f aca="false">IF(ISBLANK(C451),"",IF( ISBLANK(F451), , IF( ISBLANK(J451), 1,) ))</f>
        <v>0</v>
      </c>
      <c r="J451" s="161"/>
      <c r="K451" s="114" t="str">
        <f aca="false">IF(ISBLANK(J451),"a","b")</f>
        <v>a</v>
      </c>
      <c r="L451" s="112" t="str">
        <f aca="false">IF(ISBLANK(C451),"",IF(K451="b",J451,IF(K451="a","")))</f>
        <v/>
      </c>
      <c r="M451" s="113" t="n">
        <f aca="false">IF(ISBLANK(C451),"",IF( ISBLANK(J451), , 1))</f>
        <v>0</v>
      </c>
      <c r="N451" s="115" t="str">
        <f aca="true">IF(ISBLANK(C451),"",IF( ISBLANK(F451), "" , IF( ISBLANK(J451), (TODAY()-F451)/365, (J451-F451)/365)) )</f>
        <v/>
      </c>
      <c r="O451" s="116" t="str">
        <f aca="false">IF(ISBLANK(C451),"",IF( ISBLANK(F451), "" , IF( ISBLANK(J451), ($V$41-F451)/365, (J451-F451)/365)) )</f>
        <v/>
      </c>
      <c r="P451" s="117" t="str">
        <f aca="true">IF(ISBLANK(C451),"",IF( ISBLANK(J451), "", (TODAY()-J451)/365))</f>
        <v/>
      </c>
      <c r="Q451" s="118" t="str">
        <f aca="false">IF(ISBLANK(C451),"",IF( ISBLANK(J451), "", ($V$41-J451)/365))</f>
        <v/>
      </c>
      <c r="R451" s="161"/>
      <c r="S451" s="119" t="s">
        <v>1133</v>
      </c>
      <c r="T451" s="39" t="n">
        <v>1</v>
      </c>
      <c r="U451" s="40"/>
    </row>
    <row r="452" customFormat="false" ht="15" hidden="false" customHeight="false" outlineLevel="0" collapsed="false">
      <c r="A452" s="89" t="n">
        <v>451</v>
      </c>
      <c r="B452" s="135" t="s">
        <v>461</v>
      </c>
      <c r="C452" s="101" t="n">
        <v>1</v>
      </c>
      <c r="D452" s="125" t="n">
        <v>46</v>
      </c>
      <c r="E452" s="161" t="s">
        <v>1134</v>
      </c>
      <c r="F452" s="162" t="n">
        <v>43859</v>
      </c>
      <c r="G452" s="112" t="str">
        <f aca="false">IF(ISBLANK(F452),"a","b")</f>
        <v>b</v>
      </c>
      <c r="H452" s="112" t="n">
        <f aca="false">IF(ISBLANK(C452),"",IF(G452="b",F452,IF(G452="a","")))</f>
        <v>43859</v>
      </c>
      <c r="I452" s="113" t="n">
        <f aca="false">IF(ISBLANK(C452),"",IF( ISBLANK(F452), , IF( ISBLANK(J452), 1,) ))</f>
        <v>1</v>
      </c>
      <c r="J452" s="161"/>
      <c r="K452" s="114" t="str">
        <f aca="false">IF(ISBLANK(J452),"a","b")</f>
        <v>a</v>
      </c>
      <c r="L452" s="112" t="str">
        <f aca="false">IF(ISBLANK(C452),"",IF(K452="b",J452,IF(K452="a","")))</f>
        <v/>
      </c>
      <c r="M452" s="113" t="n">
        <f aca="false">IF(ISBLANK(C452),"",IF( ISBLANK(J452), , 1))</f>
        <v>0</v>
      </c>
      <c r="N452" s="115" t="n">
        <f aca="true">IF(ISBLANK(C452),"",IF( ISBLANK(F452), "" , IF( ISBLANK(J452), (TODAY()-F452)/365, (J452-F452)/365)) )</f>
        <v>1.15616438356164</v>
      </c>
      <c r="O452" s="116" t="n">
        <f aca="false">IF(ISBLANK(C452),"",IF( ISBLANK(F452), "" , IF( ISBLANK(J452), ($V$41-F452)/365, (J452-F452)/365)) )</f>
        <v>0.172602739726027</v>
      </c>
      <c r="P452" s="117" t="str">
        <f aca="true">IF(ISBLANK(C452),"",IF( ISBLANK(J452), "", (TODAY()-J452)/365))</f>
        <v/>
      </c>
      <c r="Q452" s="118" t="str">
        <f aca="false">IF(ISBLANK(C452),"",IF( ISBLANK(J452), "", ($V$41-J452)/365))</f>
        <v/>
      </c>
      <c r="R452" s="161"/>
      <c r="S452" s="119" t="s">
        <v>1135</v>
      </c>
      <c r="T452" s="39" t="n">
        <v>1</v>
      </c>
      <c r="U452" s="40"/>
    </row>
    <row r="453" customFormat="false" ht="15" hidden="false" customHeight="false" outlineLevel="0" collapsed="false">
      <c r="A453" s="89" t="n">
        <v>452</v>
      </c>
      <c r="B453" s="135" t="s">
        <v>461</v>
      </c>
      <c r="C453" s="101" t="n">
        <v>1</v>
      </c>
      <c r="D453" s="122" t="n">
        <v>47</v>
      </c>
      <c r="E453" s="161"/>
      <c r="F453" s="161"/>
      <c r="G453" s="112" t="str">
        <f aca="false">IF(ISBLANK(F453),"a","b")</f>
        <v>a</v>
      </c>
      <c r="H453" s="112" t="str">
        <f aca="false">IF(ISBLANK(C453),"",IF(G453="b",F453,IF(G453="a","")))</f>
        <v/>
      </c>
      <c r="I453" s="113" t="n">
        <f aca="false">IF(ISBLANK(C453),"",IF( ISBLANK(F453), , IF( ISBLANK(J453), 1,) ))</f>
        <v>0</v>
      </c>
      <c r="J453" s="161"/>
      <c r="K453" s="114" t="str">
        <f aca="false">IF(ISBLANK(J453),"a","b")</f>
        <v>a</v>
      </c>
      <c r="L453" s="112" t="str">
        <f aca="false">IF(ISBLANK(C453),"",IF(K453="b",J453,IF(K453="a","")))</f>
        <v/>
      </c>
      <c r="M453" s="113" t="n">
        <f aca="false">IF(ISBLANK(C453),"",IF( ISBLANK(J453), , 1))</f>
        <v>0</v>
      </c>
      <c r="N453" s="115" t="str">
        <f aca="true">IF(ISBLANK(C453),"",IF( ISBLANK(F453), "" , IF( ISBLANK(J453), (TODAY()-F453)/365, (J453-F453)/365)) )</f>
        <v/>
      </c>
      <c r="O453" s="116" t="str">
        <f aca="false">IF(ISBLANK(C453),"",IF( ISBLANK(F453), "" , IF( ISBLANK(J453), ($V$41-F453)/365, (J453-F453)/365)) )</f>
        <v/>
      </c>
      <c r="P453" s="117" t="str">
        <f aca="true">IF(ISBLANK(C453),"",IF( ISBLANK(J453), "", (TODAY()-J453)/365))</f>
        <v/>
      </c>
      <c r="Q453" s="118" t="str">
        <f aca="false">IF(ISBLANK(C453),"",IF( ISBLANK(J453), "", ($V$41-J453)/365))</f>
        <v/>
      </c>
      <c r="R453" s="161" t="s">
        <v>1136</v>
      </c>
      <c r="S453" s="119" t="s">
        <v>1137</v>
      </c>
      <c r="T453" s="39" t="n">
        <v>1</v>
      </c>
      <c r="U453" s="40"/>
    </row>
    <row r="454" customFormat="false" ht="15" hidden="false" customHeight="false" outlineLevel="0" collapsed="false">
      <c r="A454" s="89" t="n">
        <v>453</v>
      </c>
      <c r="B454" s="135" t="s">
        <v>461</v>
      </c>
      <c r="C454" s="101" t="n">
        <v>1</v>
      </c>
      <c r="D454" s="122" t="n">
        <v>48</v>
      </c>
      <c r="E454" s="161"/>
      <c r="F454" s="161"/>
      <c r="G454" s="112" t="str">
        <f aca="false">IF(ISBLANK(F454),"a","b")</f>
        <v>a</v>
      </c>
      <c r="H454" s="112" t="str">
        <f aca="false">IF(ISBLANK(C454),"",IF(G454="b",F454,IF(G454="a","")))</f>
        <v/>
      </c>
      <c r="I454" s="113" t="n">
        <f aca="false">IF(ISBLANK(C454),"",IF( ISBLANK(F454), , IF( ISBLANK(J454), 1,) ))</f>
        <v>0</v>
      </c>
      <c r="J454" s="161"/>
      <c r="K454" s="114" t="str">
        <f aca="false">IF(ISBLANK(J454),"a","b")</f>
        <v>a</v>
      </c>
      <c r="L454" s="112" t="str">
        <f aca="false">IF(ISBLANK(C454),"",IF(K454="b",J454,IF(K454="a","")))</f>
        <v/>
      </c>
      <c r="M454" s="113" t="n">
        <f aca="false">IF(ISBLANK(C454),"",IF( ISBLANK(J454), , 1))</f>
        <v>0</v>
      </c>
      <c r="N454" s="115" t="str">
        <f aca="true">IF(ISBLANK(C454),"",IF( ISBLANK(F454), "" , IF( ISBLANK(J454), (TODAY()-F454)/365, (J454-F454)/365)) )</f>
        <v/>
      </c>
      <c r="O454" s="116" t="str">
        <f aca="false">IF(ISBLANK(C454),"",IF( ISBLANK(F454), "" , IF( ISBLANK(J454), ($V$41-F454)/365, (J454-F454)/365)) )</f>
        <v/>
      </c>
      <c r="P454" s="117" t="str">
        <f aca="true">IF(ISBLANK(C454),"",IF( ISBLANK(J454), "", (TODAY()-J454)/365))</f>
        <v/>
      </c>
      <c r="Q454" s="118" t="str">
        <f aca="false">IF(ISBLANK(C454),"",IF( ISBLANK(J454), "", ($V$41-J454)/365))</f>
        <v/>
      </c>
      <c r="R454" s="161" t="s">
        <v>1138</v>
      </c>
      <c r="S454" s="119" t="s">
        <v>1139</v>
      </c>
      <c r="T454" s="39" t="n">
        <v>1</v>
      </c>
      <c r="U454" s="40"/>
    </row>
    <row r="455" customFormat="false" ht="15" hidden="false" customHeight="false" outlineLevel="0" collapsed="false">
      <c r="A455" s="89" t="n">
        <v>454</v>
      </c>
      <c r="B455" s="135" t="s">
        <v>461</v>
      </c>
      <c r="C455" s="101" t="n">
        <v>1</v>
      </c>
      <c r="D455" s="122" t="n">
        <v>49</v>
      </c>
      <c r="E455" s="161"/>
      <c r="F455" s="161"/>
      <c r="G455" s="112" t="str">
        <f aca="false">IF(ISBLANK(F455),"a","b")</f>
        <v>a</v>
      </c>
      <c r="H455" s="112" t="str">
        <f aca="false">IF(ISBLANK(C455),"",IF(G455="b",F455,IF(G455="a","")))</f>
        <v/>
      </c>
      <c r="I455" s="113" t="n">
        <f aca="false">IF(ISBLANK(C455),"",IF( ISBLANK(F455), , IF( ISBLANK(J455), 1,) ))</f>
        <v>0</v>
      </c>
      <c r="J455" s="161"/>
      <c r="K455" s="114" t="str">
        <f aca="false">IF(ISBLANK(J455),"a","b")</f>
        <v>a</v>
      </c>
      <c r="L455" s="112" t="str">
        <f aca="false">IF(ISBLANK(C455),"",IF(K455="b",J455,IF(K455="a","")))</f>
        <v/>
      </c>
      <c r="M455" s="113" t="n">
        <f aca="false">IF(ISBLANK(C455),"",IF( ISBLANK(J455), , 1))</f>
        <v>0</v>
      </c>
      <c r="N455" s="115" t="str">
        <f aca="true">IF(ISBLANK(C455),"",IF( ISBLANK(F455), "" , IF( ISBLANK(J455), (TODAY()-F455)/365, (J455-F455)/365)) )</f>
        <v/>
      </c>
      <c r="O455" s="116" t="str">
        <f aca="false">IF(ISBLANK(C455),"",IF( ISBLANK(F455), "" , IF( ISBLANK(J455), ($V$41-F455)/365, (J455-F455)/365)) )</f>
        <v/>
      </c>
      <c r="P455" s="117" t="str">
        <f aca="true">IF(ISBLANK(C455),"",IF( ISBLANK(J455), "", (TODAY()-J455)/365))</f>
        <v/>
      </c>
      <c r="Q455" s="118" t="str">
        <f aca="false">IF(ISBLANK(C455),"",IF( ISBLANK(J455), "", ($V$41-J455)/365))</f>
        <v/>
      </c>
      <c r="R455" s="161" t="s">
        <v>1140</v>
      </c>
      <c r="S455" s="119" t="s">
        <v>1141</v>
      </c>
      <c r="T455" s="39" t="n">
        <v>1</v>
      </c>
      <c r="U455" s="40"/>
    </row>
    <row r="456" customFormat="false" ht="15" hidden="false" customHeight="false" outlineLevel="0" collapsed="false">
      <c r="A456" s="89" t="n">
        <v>455</v>
      </c>
      <c r="B456" s="135" t="s">
        <v>461</v>
      </c>
      <c r="C456" s="101" t="n">
        <v>1</v>
      </c>
      <c r="D456" s="122" t="n">
        <v>50</v>
      </c>
      <c r="E456" s="161"/>
      <c r="F456" s="161"/>
      <c r="G456" s="112" t="str">
        <f aca="false">IF(ISBLANK(F456),"a","b")</f>
        <v>a</v>
      </c>
      <c r="H456" s="112" t="str">
        <f aca="false">IF(ISBLANK(C456),"",IF(G456="b",F456,IF(G456="a","")))</f>
        <v/>
      </c>
      <c r="I456" s="113" t="n">
        <f aca="false">IF(ISBLANK(C456),"",IF( ISBLANK(F456), , IF( ISBLANK(J456), 1,) ))</f>
        <v>0</v>
      </c>
      <c r="J456" s="161"/>
      <c r="K456" s="114" t="str">
        <f aca="false">IF(ISBLANK(J456),"a","b")</f>
        <v>a</v>
      </c>
      <c r="L456" s="112" t="str">
        <f aca="false">IF(ISBLANK(C456),"",IF(K456="b",J456,IF(K456="a","")))</f>
        <v/>
      </c>
      <c r="M456" s="113" t="n">
        <f aca="false">IF(ISBLANK(C456),"",IF( ISBLANK(J456), , 1))</f>
        <v>0</v>
      </c>
      <c r="N456" s="115" t="str">
        <f aca="true">IF(ISBLANK(C456),"",IF( ISBLANK(F456), "" , IF( ISBLANK(J456), (TODAY()-F456)/365, (J456-F456)/365)) )</f>
        <v/>
      </c>
      <c r="O456" s="116" t="str">
        <f aca="false">IF(ISBLANK(C456),"",IF( ISBLANK(F456), "" , IF( ISBLANK(J456), ($V$41-F456)/365, (J456-F456)/365)) )</f>
        <v/>
      </c>
      <c r="P456" s="117" t="str">
        <f aca="true">IF(ISBLANK(C456),"",IF( ISBLANK(J456), "", (TODAY()-J456)/365))</f>
        <v/>
      </c>
      <c r="Q456" s="118" t="str">
        <f aca="false">IF(ISBLANK(C456),"",IF( ISBLANK(J456), "", ($V$41-J456)/365))</f>
        <v/>
      </c>
      <c r="R456" s="161" t="s">
        <v>1142</v>
      </c>
      <c r="S456" s="119" t="s">
        <v>1143</v>
      </c>
      <c r="T456" s="39" t="n">
        <v>1</v>
      </c>
      <c r="U456" s="40"/>
    </row>
    <row r="457" customFormat="false" ht="15" hidden="false" customHeight="false" outlineLevel="0" collapsed="false">
      <c r="A457" s="89" t="n">
        <v>456</v>
      </c>
      <c r="B457" s="135" t="s">
        <v>461</v>
      </c>
      <c r="C457" s="101" t="n">
        <v>1</v>
      </c>
      <c r="D457" s="122" t="n">
        <v>51</v>
      </c>
      <c r="E457" s="161"/>
      <c r="F457" s="161"/>
      <c r="G457" s="112" t="str">
        <f aca="false">IF(ISBLANK(F457),"a","b")</f>
        <v>a</v>
      </c>
      <c r="H457" s="112" t="str">
        <f aca="false">IF(ISBLANK(C457),"",IF(G457="b",F457,IF(G457="a","")))</f>
        <v/>
      </c>
      <c r="I457" s="113" t="n">
        <f aca="false">IF(ISBLANK(C457),"",IF( ISBLANK(F457), , IF( ISBLANK(J457), 1,) ))</f>
        <v>0</v>
      </c>
      <c r="J457" s="161"/>
      <c r="K457" s="114" t="str">
        <f aca="false">IF(ISBLANK(J457),"a","b")</f>
        <v>a</v>
      </c>
      <c r="L457" s="112" t="str">
        <f aca="false">IF(ISBLANK(C457),"",IF(K457="b",J457,IF(K457="a","")))</f>
        <v/>
      </c>
      <c r="M457" s="113" t="n">
        <f aca="false">IF(ISBLANK(C457),"",IF( ISBLANK(J457), , 1))</f>
        <v>0</v>
      </c>
      <c r="N457" s="115" t="str">
        <f aca="true">IF(ISBLANK(C457),"",IF( ISBLANK(F457), "" , IF( ISBLANK(J457), (TODAY()-F457)/365, (J457-F457)/365)) )</f>
        <v/>
      </c>
      <c r="O457" s="116" t="str">
        <f aca="false">IF(ISBLANK(C457),"",IF( ISBLANK(F457), "" , IF( ISBLANK(J457), ($V$41-F457)/365, (J457-F457)/365)) )</f>
        <v/>
      </c>
      <c r="P457" s="117" t="str">
        <f aca="true">IF(ISBLANK(C457),"",IF( ISBLANK(J457), "", (TODAY()-J457)/365))</f>
        <v/>
      </c>
      <c r="Q457" s="118" t="str">
        <f aca="false">IF(ISBLANK(C457),"",IF( ISBLANK(J457), "", ($V$41-J457)/365))</f>
        <v/>
      </c>
      <c r="R457" s="161" t="s">
        <v>1144</v>
      </c>
      <c r="S457" s="119" t="s">
        <v>1145</v>
      </c>
      <c r="T457" s="39" t="n">
        <v>1</v>
      </c>
      <c r="U457" s="40"/>
    </row>
    <row r="458" customFormat="false" ht="15" hidden="false" customHeight="false" outlineLevel="0" collapsed="false">
      <c r="A458" s="89" t="n">
        <v>457</v>
      </c>
      <c r="B458" s="135" t="s">
        <v>461</v>
      </c>
      <c r="C458" s="101" t="n">
        <v>1</v>
      </c>
      <c r="D458" s="122" t="n">
        <v>52</v>
      </c>
      <c r="E458" s="161"/>
      <c r="F458" s="161"/>
      <c r="G458" s="112" t="str">
        <f aca="false">IF(ISBLANK(F458),"a","b")</f>
        <v>a</v>
      </c>
      <c r="H458" s="112" t="str">
        <f aca="false">IF(ISBLANK(C458),"",IF(G458="b",F458,IF(G458="a","")))</f>
        <v/>
      </c>
      <c r="I458" s="113" t="n">
        <f aca="false">IF(ISBLANK(C458),"",IF( ISBLANK(F458), , IF( ISBLANK(J458), 1,) ))</f>
        <v>0</v>
      </c>
      <c r="J458" s="161"/>
      <c r="K458" s="114" t="str">
        <f aca="false">IF(ISBLANK(J458),"a","b")</f>
        <v>a</v>
      </c>
      <c r="L458" s="112" t="str">
        <f aca="false">IF(ISBLANK(C458),"",IF(K458="b",J458,IF(K458="a","")))</f>
        <v/>
      </c>
      <c r="M458" s="113" t="n">
        <f aca="false">IF(ISBLANK(C458),"",IF( ISBLANK(J458), , 1))</f>
        <v>0</v>
      </c>
      <c r="N458" s="115" t="str">
        <f aca="true">IF(ISBLANK(C458),"",IF( ISBLANK(F458), "" , IF( ISBLANK(J458), (TODAY()-F458)/365, (J458-F458)/365)) )</f>
        <v/>
      </c>
      <c r="O458" s="116" t="str">
        <f aca="false">IF(ISBLANK(C458),"",IF( ISBLANK(F458), "" , IF( ISBLANK(J458), ($V$41-F458)/365, (J458-F458)/365)) )</f>
        <v/>
      </c>
      <c r="P458" s="117" t="str">
        <f aca="true">IF(ISBLANK(C458),"",IF( ISBLANK(J458), "", (TODAY()-J458)/365))</f>
        <v/>
      </c>
      <c r="Q458" s="118" t="str">
        <f aca="false">IF(ISBLANK(C458),"",IF( ISBLANK(J458), "", ($V$41-J458)/365))</f>
        <v/>
      </c>
      <c r="R458" s="161" t="s">
        <v>1146</v>
      </c>
      <c r="S458" s="119" t="s">
        <v>1147</v>
      </c>
      <c r="T458" s="39" t="n">
        <v>1</v>
      </c>
      <c r="U458" s="40"/>
    </row>
    <row r="459" customFormat="false" ht="15" hidden="false" customHeight="false" outlineLevel="0" collapsed="false">
      <c r="A459" s="89" t="n">
        <v>458</v>
      </c>
      <c r="B459" s="135" t="s">
        <v>461</v>
      </c>
      <c r="C459" s="101" t="n">
        <v>1</v>
      </c>
      <c r="D459" s="122" t="n">
        <v>53</v>
      </c>
      <c r="E459" s="161"/>
      <c r="F459" s="161"/>
      <c r="G459" s="112" t="str">
        <f aca="false">IF(ISBLANK(F459),"a","b")</f>
        <v>a</v>
      </c>
      <c r="H459" s="112" t="str">
        <f aca="false">IF(ISBLANK(C459),"",IF(G459="b",F459,IF(G459="a","")))</f>
        <v/>
      </c>
      <c r="I459" s="113" t="n">
        <f aca="false">IF(ISBLANK(C459),"",IF( ISBLANK(F459), , IF( ISBLANK(J459), 1,) ))</f>
        <v>0</v>
      </c>
      <c r="J459" s="161"/>
      <c r="K459" s="114" t="str">
        <f aca="false">IF(ISBLANK(J459),"a","b")</f>
        <v>a</v>
      </c>
      <c r="L459" s="112" t="str">
        <f aca="false">IF(ISBLANK(C459),"",IF(K459="b",J459,IF(K459="a","")))</f>
        <v/>
      </c>
      <c r="M459" s="113" t="n">
        <f aca="false">IF(ISBLANK(C459),"",IF( ISBLANK(J459), , 1))</f>
        <v>0</v>
      </c>
      <c r="N459" s="115" t="str">
        <f aca="true">IF(ISBLANK(C459),"",IF( ISBLANK(F459), "" , IF( ISBLANK(J459), (TODAY()-F459)/365, (J459-F459)/365)) )</f>
        <v/>
      </c>
      <c r="O459" s="116" t="str">
        <f aca="false">IF(ISBLANK(C459),"",IF( ISBLANK(F459), "" , IF( ISBLANK(J459), ($V$41-F459)/365, (J459-F459)/365)) )</f>
        <v/>
      </c>
      <c r="P459" s="117" t="str">
        <f aca="true">IF(ISBLANK(C459),"",IF( ISBLANK(J459), "", (TODAY()-J459)/365))</f>
        <v/>
      </c>
      <c r="Q459" s="118" t="str">
        <f aca="false">IF(ISBLANK(C459),"",IF( ISBLANK(J459), "", ($V$41-J459)/365))</f>
        <v/>
      </c>
      <c r="R459" s="161" t="s">
        <v>1148</v>
      </c>
      <c r="S459" s="119" t="s">
        <v>1149</v>
      </c>
      <c r="T459" s="39" t="n">
        <v>1</v>
      </c>
      <c r="U459" s="40"/>
    </row>
    <row r="460" customFormat="false" ht="15" hidden="false" customHeight="false" outlineLevel="0" collapsed="false">
      <c r="A460" s="89" t="n">
        <v>459</v>
      </c>
      <c r="B460" s="135" t="s">
        <v>461</v>
      </c>
      <c r="C460" s="101" t="n">
        <v>1</v>
      </c>
      <c r="D460" s="122" t="n">
        <v>54</v>
      </c>
      <c r="E460" s="161"/>
      <c r="F460" s="161"/>
      <c r="G460" s="112" t="str">
        <f aca="false">IF(ISBLANK(F460),"a","b")</f>
        <v>a</v>
      </c>
      <c r="H460" s="112" t="str">
        <f aca="false">IF(ISBLANK(C460),"",IF(G460="b",F460,IF(G460="a","")))</f>
        <v/>
      </c>
      <c r="I460" s="113" t="n">
        <f aca="false">IF(ISBLANK(C460),"",IF( ISBLANK(F460), , IF( ISBLANK(J460), 1,) ))</f>
        <v>0</v>
      </c>
      <c r="J460" s="161"/>
      <c r="K460" s="114" t="str">
        <f aca="false">IF(ISBLANK(J460),"a","b")</f>
        <v>a</v>
      </c>
      <c r="L460" s="112" t="str">
        <f aca="false">IF(ISBLANK(C460),"",IF(K460="b",J460,IF(K460="a","")))</f>
        <v/>
      </c>
      <c r="M460" s="113" t="n">
        <f aca="false">IF(ISBLANK(C460),"",IF( ISBLANK(J460), , 1))</f>
        <v>0</v>
      </c>
      <c r="N460" s="115" t="str">
        <f aca="true">IF(ISBLANK(C460),"",IF( ISBLANK(F460), "" , IF( ISBLANK(J460), (TODAY()-F460)/365, (J460-F460)/365)) )</f>
        <v/>
      </c>
      <c r="O460" s="116" t="str">
        <f aca="false">IF(ISBLANK(C460),"",IF( ISBLANK(F460), "" , IF( ISBLANK(J460), ($V$41-F460)/365, (J460-F460)/365)) )</f>
        <v/>
      </c>
      <c r="P460" s="117" t="str">
        <f aca="true">IF(ISBLANK(C460),"",IF( ISBLANK(J460), "", (TODAY()-J460)/365))</f>
        <v/>
      </c>
      <c r="Q460" s="118" t="str">
        <f aca="false">IF(ISBLANK(C460),"",IF( ISBLANK(J460), "", ($V$41-J460)/365))</f>
        <v/>
      </c>
      <c r="R460" s="161" t="s">
        <v>1150</v>
      </c>
      <c r="S460" s="119" t="s">
        <v>1151</v>
      </c>
      <c r="T460" s="39" t="n">
        <v>1</v>
      </c>
      <c r="U460" s="40"/>
    </row>
    <row r="461" customFormat="false" ht="15" hidden="false" customHeight="false" outlineLevel="0" collapsed="false">
      <c r="A461" s="89" t="n">
        <v>460</v>
      </c>
      <c r="B461" s="135" t="s">
        <v>461</v>
      </c>
      <c r="C461" s="101" t="n">
        <v>1</v>
      </c>
      <c r="D461" s="122" t="n">
        <v>55</v>
      </c>
      <c r="E461" s="161"/>
      <c r="F461" s="161"/>
      <c r="G461" s="112" t="str">
        <f aca="false">IF(ISBLANK(F461),"a","b")</f>
        <v>a</v>
      </c>
      <c r="H461" s="112" t="str">
        <f aca="false">IF(ISBLANK(C461),"",IF(G461="b",F461,IF(G461="a","")))</f>
        <v/>
      </c>
      <c r="I461" s="113" t="n">
        <f aca="false">IF(ISBLANK(C461),"",IF( ISBLANK(F461), , IF( ISBLANK(J461), 1,) ))</f>
        <v>0</v>
      </c>
      <c r="J461" s="161"/>
      <c r="K461" s="114" t="str">
        <f aca="false">IF(ISBLANK(J461),"a","b")</f>
        <v>a</v>
      </c>
      <c r="L461" s="112" t="str">
        <f aca="false">IF(ISBLANK(C461),"",IF(K461="b",J461,IF(K461="a","")))</f>
        <v/>
      </c>
      <c r="M461" s="113" t="n">
        <f aca="false">IF(ISBLANK(C461),"",IF( ISBLANK(J461), , 1))</f>
        <v>0</v>
      </c>
      <c r="N461" s="115" t="str">
        <f aca="true">IF(ISBLANK(C461),"",IF( ISBLANK(F461), "" , IF( ISBLANK(J461), (TODAY()-F461)/365, (J461-F461)/365)) )</f>
        <v/>
      </c>
      <c r="O461" s="116" t="str">
        <f aca="false">IF(ISBLANK(C461),"",IF( ISBLANK(F461), "" , IF( ISBLANK(J461), ($V$41-F461)/365, (J461-F461)/365)) )</f>
        <v/>
      </c>
      <c r="P461" s="117" t="str">
        <f aca="true">IF(ISBLANK(C461),"",IF( ISBLANK(J461), "", (TODAY()-J461)/365))</f>
        <v/>
      </c>
      <c r="Q461" s="118" t="str">
        <f aca="false">IF(ISBLANK(C461),"",IF( ISBLANK(J461), "", ($V$41-J461)/365))</f>
        <v/>
      </c>
      <c r="R461" s="161" t="s">
        <v>1152</v>
      </c>
      <c r="S461" s="119" t="s">
        <v>1153</v>
      </c>
      <c r="T461" s="39" t="n">
        <v>1</v>
      </c>
      <c r="U461" s="40"/>
    </row>
    <row r="462" customFormat="false" ht="15" hidden="false" customHeight="false" outlineLevel="0" collapsed="false">
      <c r="A462" s="89" t="n">
        <v>461</v>
      </c>
      <c r="B462" s="135" t="s">
        <v>461</v>
      </c>
      <c r="C462" s="101" t="n">
        <v>1</v>
      </c>
      <c r="D462" s="122" t="n">
        <v>56</v>
      </c>
      <c r="E462" s="161"/>
      <c r="F462" s="161"/>
      <c r="G462" s="112" t="str">
        <f aca="false">IF(ISBLANK(F462),"a","b")</f>
        <v>a</v>
      </c>
      <c r="H462" s="112" t="str">
        <f aca="false">IF(ISBLANK(C462),"",IF(G462="b",F462,IF(G462="a","")))</f>
        <v/>
      </c>
      <c r="I462" s="113" t="n">
        <f aca="false">IF(ISBLANK(C462),"",IF( ISBLANK(F462), , IF( ISBLANK(J462), 1,) ))</f>
        <v>0</v>
      </c>
      <c r="J462" s="161"/>
      <c r="K462" s="114" t="str">
        <f aca="false">IF(ISBLANK(J462),"a","b")</f>
        <v>a</v>
      </c>
      <c r="L462" s="112" t="str">
        <f aca="false">IF(ISBLANK(C462),"",IF(K462="b",J462,IF(K462="a","")))</f>
        <v/>
      </c>
      <c r="M462" s="113" t="n">
        <f aca="false">IF(ISBLANK(C462),"",IF( ISBLANK(J462), , 1))</f>
        <v>0</v>
      </c>
      <c r="N462" s="115" t="str">
        <f aca="true">IF(ISBLANK(C462),"",IF( ISBLANK(F462), "" , IF( ISBLANK(J462), (TODAY()-F462)/365, (J462-F462)/365)) )</f>
        <v/>
      </c>
      <c r="O462" s="116" t="str">
        <f aca="false">IF(ISBLANK(C462),"",IF( ISBLANK(F462), "" , IF( ISBLANK(J462), ($V$41-F462)/365, (J462-F462)/365)) )</f>
        <v/>
      </c>
      <c r="P462" s="117" t="str">
        <f aca="true">IF(ISBLANK(C462),"",IF( ISBLANK(J462), "", (TODAY()-J462)/365))</f>
        <v/>
      </c>
      <c r="Q462" s="118" t="str">
        <f aca="false">IF(ISBLANK(C462),"",IF( ISBLANK(J462), "", ($V$41-J462)/365))</f>
        <v/>
      </c>
      <c r="R462" s="161" t="s">
        <v>1154</v>
      </c>
      <c r="S462" s="119" t="s">
        <v>1155</v>
      </c>
      <c r="T462" s="39" t="n">
        <v>1</v>
      </c>
      <c r="U462" s="40"/>
    </row>
    <row r="463" customFormat="false" ht="15" hidden="false" customHeight="false" outlineLevel="0" collapsed="false">
      <c r="A463" s="89" t="n">
        <v>462</v>
      </c>
      <c r="B463" s="135" t="s">
        <v>461</v>
      </c>
      <c r="C463" s="101" t="n">
        <v>1</v>
      </c>
      <c r="D463" s="122" t="n">
        <v>57</v>
      </c>
      <c r="E463" s="161"/>
      <c r="F463" s="161"/>
      <c r="G463" s="112" t="str">
        <f aca="false">IF(ISBLANK(F463),"a","b")</f>
        <v>a</v>
      </c>
      <c r="H463" s="112" t="str">
        <f aca="false">IF(ISBLANK(C463),"",IF(G463="b",F463,IF(G463="a","")))</f>
        <v/>
      </c>
      <c r="I463" s="113" t="n">
        <f aca="false">IF(ISBLANK(C463),"",IF( ISBLANK(F463), , IF( ISBLANK(J463), 1,) ))</f>
        <v>0</v>
      </c>
      <c r="J463" s="161"/>
      <c r="K463" s="114" t="str">
        <f aca="false">IF(ISBLANK(J463),"a","b")</f>
        <v>a</v>
      </c>
      <c r="L463" s="112" t="str">
        <f aca="false">IF(ISBLANK(C463),"",IF(K463="b",J463,IF(K463="a","")))</f>
        <v/>
      </c>
      <c r="M463" s="113" t="n">
        <f aca="false">IF(ISBLANK(C463),"",IF( ISBLANK(J463), , 1))</f>
        <v>0</v>
      </c>
      <c r="N463" s="115" t="str">
        <f aca="true">IF(ISBLANK(C463),"",IF( ISBLANK(F463), "" , IF( ISBLANK(J463), (TODAY()-F463)/365, (J463-F463)/365)) )</f>
        <v/>
      </c>
      <c r="O463" s="116" t="str">
        <f aca="false">IF(ISBLANK(C463),"",IF( ISBLANK(F463), "" , IF( ISBLANK(J463), ($V$41-F463)/365, (J463-F463)/365)) )</f>
        <v/>
      </c>
      <c r="P463" s="117" t="str">
        <f aca="true">IF(ISBLANK(C463),"",IF( ISBLANK(J463), "", (TODAY()-J463)/365))</f>
        <v/>
      </c>
      <c r="Q463" s="118" t="str">
        <f aca="false">IF(ISBLANK(C463),"",IF( ISBLANK(J463), "", ($V$41-J463)/365))</f>
        <v/>
      </c>
      <c r="R463" s="161"/>
      <c r="S463" s="119" t="s">
        <v>1156</v>
      </c>
      <c r="T463" s="39" t="n">
        <v>1</v>
      </c>
      <c r="U463" s="40"/>
    </row>
    <row r="464" customFormat="false" ht="15" hidden="false" customHeight="false" outlineLevel="0" collapsed="false">
      <c r="A464" s="89" t="n">
        <v>463</v>
      </c>
      <c r="B464" s="135" t="s">
        <v>461</v>
      </c>
      <c r="C464" s="101" t="n">
        <v>1</v>
      </c>
      <c r="D464" s="122" t="n">
        <v>58</v>
      </c>
      <c r="E464" s="161"/>
      <c r="F464" s="161"/>
      <c r="G464" s="112" t="str">
        <f aca="false">IF(ISBLANK(F464),"a","b")</f>
        <v>a</v>
      </c>
      <c r="H464" s="112" t="str">
        <f aca="false">IF(ISBLANK(C464),"",IF(G464="b",F464,IF(G464="a","")))</f>
        <v/>
      </c>
      <c r="I464" s="113" t="n">
        <f aca="false">IF(ISBLANK(C464),"",IF( ISBLANK(F464), , IF( ISBLANK(J464), 1,) ))</f>
        <v>0</v>
      </c>
      <c r="J464" s="161"/>
      <c r="K464" s="114" t="str">
        <f aca="false">IF(ISBLANK(J464),"a","b")</f>
        <v>a</v>
      </c>
      <c r="L464" s="112" t="str">
        <f aca="false">IF(ISBLANK(C464),"",IF(K464="b",J464,IF(K464="a","")))</f>
        <v/>
      </c>
      <c r="M464" s="113" t="n">
        <f aca="false">IF(ISBLANK(C464),"",IF( ISBLANK(J464), , 1))</f>
        <v>0</v>
      </c>
      <c r="N464" s="115" t="str">
        <f aca="true">IF(ISBLANK(C464),"",IF( ISBLANK(F464), "" , IF( ISBLANK(J464), (TODAY()-F464)/365, (J464-F464)/365)) )</f>
        <v/>
      </c>
      <c r="O464" s="116" t="str">
        <f aca="false">IF(ISBLANK(C464),"",IF( ISBLANK(F464), "" , IF( ISBLANK(J464), ($V$41-F464)/365, (J464-F464)/365)) )</f>
        <v/>
      </c>
      <c r="P464" s="117" t="str">
        <f aca="true">IF(ISBLANK(C464),"",IF( ISBLANK(J464), "", (TODAY()-J464)/365))</f>
        <v/>
      </c>
      <c r="Q464" s="118" t="str">
        <f aca="false">IF(ISBLANK(C464),"",IF( ISBLANK(J464), "", ($V$41-J464)/365))</f>
        <v/>
      </c>
      <c r="R464" s="161"/>
      <c r="S464" s="119" t="s">
        <v>1157</v>
      </c>
      <c r="T464" s="39" t="n">
        <v>1</v>
      </c>
      <c r="U464" s="40"/>
    </row>
    <row r="465" customFormat="false" ht="15" hidden="false" customHeight="false" outlineLevel="0" collapsed="false">
      <c r="A465" s="89" t="n">
        <v>464</v>
      </c>
      <c r="B465" s="135" t="s">
        <v>461</v>
      </c>
      <c r="C465" s="101" t="n">
        <v>1</v>
      </c>
      <c r="D465" s="122" t="n">
        <v>59</v>
      </c>
      <c r="E465" s="161"/>
      <c r="F465" s="161"/>
      <c r="G465" s="112" t="str">
        <f aca="false">IF(ISBLANK(F465),"a","b")</f>
        <v>a</v>
      </c>
      <c r="H465" s="112" t="str">
        <f aca="false">IF(ISBLANK(C465),"",IF(G465="b",F465,IF(G465="a","")))</f>
        <v/>
      </c>
      <c r="I465" s="113" t="n">
        <f aca="false">IF(ISBLANK(C465),"",IF( ISBLANK(F465), , IF( ISBLANK(J465), 1,) ))</f>
        <v>0</v>
      </c>
      <c r="J465" s="161"/>
      <c r="K465" s="114" t="str">
        <f aca="false">IF(ISBLANK(J465),"a","b")</f>
        <v>a</v>
      </c>
      <c r="L465" s="112" t="str">
        <f aca="false">IF(ISBLANK(C465),"",IF(K465="b",J465,IF(K465="a","")))</f>
        <v/>
      </c>
      <c r="M465" s="113" t="n">
        <f aca="false">IF(ISBLANK(C465),"",IF( ISBLANK(J465), , 1))</f>
        <v>0</v>
      </c>
      <c r="N465" s="115" t="str">
        <f aca="true">IF(ISBLANK(C465),"",IF( ISBLANK(F465), "" , IF( ISBLANK(J465), (TODAY()-F465)/365, (J465-F465)/365)) )</f>
        <v/>
      </c>
      <c r="O465" s="116" t="str">
        <f aca="false">IF(ISBLANK(C465),"",IF( ISBLANK(F465), "" , IF( ISBLANK(J465), ($V$41-F465)/365, (J465-F465)/365)) )</f>
        <v/>
      </c>
      <c r="P465" s="117" t="str">
        <f aca="true">IF(ISBLANK(C465),"",IF( ISBLANK(J465), "", (TODAY()-J465)/365))</f>
        <v/>
      </c>
      <c r="Q465" s="118" t="str">
        <f aca="false">IF(ISBLANK(C465),"",IF( ISBLANK(J465), "", ($V$41-J465)/365))</f>
        <v/>
      </c>
      <c r="R465" s="161" t="s">
        <v>1158</v>
      </c>
      <c r="S465" s="119" t="s">
        <v>1159</v>
      </c>
      <c r="T465" s="39" t="n">
        <v>1</v>
      </c>
      <c r="U465" s="40"/>
    </row>
    <row r="466" customFormat="false" ht="15" hidden="false" customHeight="false" outlineLevel="0" collapsed="false">
      <c r="A466" s="89" t="n">
        <v>465</v>
      </c>
      <c r="B466" s="135" t="s">
        <v>461</v>
      </c>
      <c r="C466" s="101" t="n">
        <v>1</v>
      </c>
      <c r="D466" s="122" t="n">
        <v>60</v>
      </c>
      <c r="E466" s="161"/>
      <c r="F466" s="161"/>
      <c r="G466" s="112" t="str">
        <f aca="false">IF(ISBLANK(F466),"a","b")</f>
        <v>a</v>
      </c>
      <c r="H466" s="112" t="str">
        <f aca="false">IF(ISBLANK(C466),"",IF(G466="b",F466,IF(G466="a","")))</f>
        <v/>
      </c>
      <c r="I466" s="113" t="n">
        <f aca="false">IF(ISBLANK(C466),"",IF( ISBLANK(F466), , IF( ISBLANK(J466), 1,) ))</f>
        <v>0</v>
      </c>
      <c r="J466" s="161"/>
      <c r="K466" s="114" t="str">
        <f aca="false">IF(ISBLANK(J466),"a","b")</f>
        <v>a</v>
      </c>
      <c r="L466" s="112" t="str">
        <f aca="false">IF(ISBLANK(C466),"",IF(K466="b",J466,IF(K466="a","")))</f>
        <v/>
      </c>
      <c r="M466" s="113" t="n">
        <f aca="false">IF(ISBLANK(C466),"",IF( ISBLANK(J466), , 1))</f>
        <v>0</v>
      </c>
      <c r="N466" s="115" t="str">
        <f aca="true">IF(ISBLANK(C466),"",IF( ISBLANK(F466), "" , IF( ISBLANK(J466), (TODAY()-F466)/365, (J466-F466)/365)) )</f>
        <v/>
      </c>
      <c r="O466" s="116" t="str">
        <f aca="false">IF(ISBLANK(C466),"",IF( ISBLANK(F466), "" , IF( ISBLANK(J466), ($V$41-F466)/365, (J466-F466)/365)) )</f>
        <v/>
      </c>
      <c r="P466" s="117" t="str">
        <f aca="true">IF(ISBLANK(C466),"",IF( ISBLANK(J466), "", (TODAY()-J466)/365))</f>
        <v/>
      </c>
      <c r="Q466" s="118" t="str">
        <f aca="false">IF(ISBLANK(C466),"",IF( ISBLANK(J466), "", ($V$41-J466)/365))</f>
        <v/>
      </c>
      <c r="R466" s="161" t="s">
        <v>1160</v>
      </c>
      <c r="S466" s="119" t="s">
        <v>1161</v>
      </c>
      <c r="T466" s="39" t="n">
        <v>1</v>
      </c>
      <c r="U466" s="40"/>
    </row>
    <row r="467" customFormat="false" ht="15" hidden="false" customHeight="false" outlineLevel="0" collapsed="false">
      <c r="A467" s="89" t="n">
        <v>466</v>
      </c>
      <c r="B467" s="135" t="s">
        <v>461</v>
      </c>
      <c r="C467" s="101" t="n">
        <v>1</v>
      </c>
      <c r="D467" s="125" t="n">
        <v>61</v>
      </c>
      <c r="E467" s="161" t="s">
        <v>516</v>
      </c>
      <c r="F467" s="162" t="n">
        <v>43886</v>
      </c>
      <c r="G467" s="112" t="str">
        <f aca="false">IF(ISBLANK(F467),"a","b")</f>
        <v>b</v>
      </c>
      <c r="H467" s="112" t="n">
        <f aca="false">IF(ISBLANK(C467),"",IF(G467="b",F467,IF(G467="a","")))</f>
        <v>43886</v>
      </c>
      <c r="I467" s="113" t="n">
        <f aca="false">IF(ISBLANK(C467),"",IF( ISBLANK(F467), , IF( ISBLANK(J467), 1,) ))</f>
        <v>1</v>
      </c>
      <c r="J467" s="161"/>
      <c r="K467" s="114" t="str">
        <f aca="false">IF(ISBLANK(J467),"a","b")</f>
        <v>a</v>
      </c>
      <c r="L467" s="112" t="str">
        <f aca="false">IF(ISBLANK(C467),"",IF(K467="b",J467,IF(K467="a","")))</f>
        <v/>
      </c>
      <c r="M467" s="113" t="n">
        <f aca="false">IF(ISBLANK(C467),"",IF( ISBLANK(J467), , 1))</f>
        <v>0</v>
      </c>
      <c r="N467" s="115" t="n">
        <f aca="true">IF(ISBLANK(C467),"",IF( ISBLANK(F467), "" , IF( ISBLANK(J467), (TODAY()-F467)/365, (J467-F467)/365)) )</f>
        <v>1.08219178082192</v>
      </c>
      <c r="O467" s="116" t="n">
        <f aca="false">IF(ISBLANK(C467),"",IF( ISBLANK(F467), "" , IF( ISBLANK(J467), ($V$41-F467)/365, (J467-F467)/365)) )</f>
        <v>0.0986301369863014</v>
      </c>
      <c r="P467" s="117" t="str">
        <f aca="true">IF(ISBLANK(C467),"",IF( ISBLANK(J467), "", (TODAY()-J467)/365))</f>
        <v/>
      </c>
      <c r="Q467" s="118" t="str">
        <f aca="false">IF(ISBLANK(C467),"",IF( ISBLANK(J467), "", ($V$41-J467)/365))</f>
        <v/>
      </c>
      <c r="R467" s="161" t="s">
        <v>1162</v>
      </c>
      <c r="S467" s="119" t="s">
        <v>1163</v>
      </c>
      <c r="T467" s="39" t="n">
        <v>1</v>
      </c>
      <c r="U467" s="40"/>
    </row>
    <row r="468" customFormat="false" ht="15" hidden="false" customHeight="false" outlineLevel="0" collapsed="false">
      <c r="A468" s="89" t="n">
        <v>467</v>
      </c>
      <c r="B468" s="135" t="s">
        <v>461</v>
      </c>
      <c r="C468" s="101" t="n">
        <v>1</v>
      </c>
      <c r="D468" s="122" t="n">
        <v>62</v>
      </c>
      <c r="E468" s="161"/>
      <c r="F468" s="161"/>
      <c r="G468" s="112" t="str">
        <f aca="false">IF(ISBLANK(F468),"a","b")</f>
        <v>a</v>
      </c>
      <c r="H468" s="112" t="str">
        <f aca="false">IF(ISBLANK(C468),"",IF(G468="b",F468,IF(G468="a","")))</f>
        <v/>
      </c>
      <c r="I468" s="113" t="n">
        <f aca="false">IF(ISBLANK(C468),"",IF( ISBLANK(F468), , IF( ISBLANK(J468), 1,) ))</f>
        <v>0</v>
      </c>
      <c r="J468" s="161"/>
      <c r="K468" s="114" t="str">
        <f aca="false">IF(ISBLANK(J468),"a","b")</f>
        <v>a</v>
      </c>
      <c r="L468" s="112" t="str">
        <f aca="false">IF(ISBLANK(C468),"",IF(K468="b",J468,IF(K468="a","")))</f>
        <v/>
      </c>
      <c r="M468" s="113" t="n">
        <f aca="false">IF(ISBLANK(C468),"",IF( ISBLANK(J468), , 1))</f>
        <v>0</v>
      </c>
      <c r="N468" s="115" t="str">
        <f aca="true">IF(ISBLANK(C468),"",IF( ISBLANK(F468), "" , IF( ISBLANK(J468), (TODAY()-F468)/365, (J468-F468)/365)) )</f>
        <v/>
      </c>
      <c r="O468" s="116" t="str">
        <f aca="false">IF(ISBLANK(C468),"",IF( ISBLANK(F468), "" , IF( ISBLANK(J468), ($V$41-F468)/365, (J468-F468)/365)) )</f>
        <v/>
      </c>
      <c r="P468" s="117" t="str">
        <f aca="true">IF(ISBLANK(C468),"",IF( ISBLANK(J468), "", (TODAY()-J468)/365))</f>
        <v/>
      </c>
      <c r="Q468" s="118" t="str">
        <f aca="false">IF(ISBLANK(C468),"",IF( ISBLANK(J468), "", ($V$41-J468)/365))</f>
        <v/>
      </c>
      <c r="R468" s="161" t="s">
        <v>1164</v>
      </c>
      <c r="S468" s="119" t="s">
        <v>1165</v>
      </c>
      <c r="T468" s="39" t="n">
        <v>1</v>
      </c>
      <c r="U468" s="40"/>
    </row>
    <row r="469" customFormat="false" ht="15" hidden="false" customHeight="false" outlineLevel="0" collapsed="false">
      <c r="A469" s="89" t="n">
        <v>468</v>
      </c>
      <c r="B469" s="135" t="s">
        <v>461</v>
      </c>
      <c r="C469" s="101" t="n">
        <v>1</v>
      </c>
      <c r="D469" s="122" t="n">
        <v>63</v>
      </c>
      <c r="E469" s="161"/>
      <c r="F469" s="161"/>
      <c r="G469" s="112" t="str">
        <f aca="false">IF(ISBLANK(F469),"a","b")</f>
        <v>a</v>
      </c>
      <c r="H469" s="112" t="str">
        <f aca="false">IF(ISBLANK(C469),"",IF(G469="b",F469,IF(G469="a","")))</f>
        <v/>
      </c>
      <c r="I469" s="113" t="n">
        <f aca="false">IF(ISBLANK(C469),"",IF( ISBLANK(F469), , IF( ISBLANK(J469), 1,) ))</f>
        <v>0</v>
      </c>
      <c r="J469" s="161"/>
      <c r="K469" s="114" t="str">
        <f aca="false">IF(ISBLANK(J469),"a","b")</f>
        <v>a</v>
      </c>
      <c r="L469" s="112" t="str">
        <f aca="false">IF(ISBLANK(C469),"",IF(K469="b",J469,IF(K469="a","")))</f>
        <v/>
      </c>
      <c r="M469" s="113" t="n">
        <f aca="false">IF(ISBLANK(C469),"",IF( ISBLANK(J469), , 1))</f>
        <v>0</v>
      </c>
      <c r="N469" s="115" t="str">
        <f aca="true">IF(ISBLANK(C469),"",IF( ISBLANK(F469), "" , IF( ISBLANK(J469), (TODAY()-F469)/365, (J469-F469)/365)) )</f>
        <v/>
      </c>
      <c r="O469" s="116" t="str">
        <f aca="false">IF(ISBLANK(C469),"",IF( ISBLANK(F469), "" , IF( ISBLANK(J469), ($V$41-F469)/365, (J469-F469)/365)) )</f>
        <v/>
      </c>
      <c r="P469" s="117" t="str">
        <f aca="true">IF(ISBLANK(C469),"",IF( ISBLANK(J469), "", (TODAY()-J469)/365))</f>
        <v/>
      </c>
      <c r="Q469" s="118" t="str">
        <f aca="false">IF(ISBLANK(C469),"",IF( ISBLANK(J469), "", ($V$41-J469)/365))</f>
        <v/>
      </c>
      <c r="R469" s="161"/>
      <c r="S469" s="119" t="s">
        <v>1166</v>
      </c>
      <c r="T469" s="39" t="n">
        <v>1</v>
      </c>
      <c r="U469" s="40"/>
    </row>
    <row r="470" customFormat="false" ht="15" hidden="false" customHeight="false" outlineLevel="0" collapsed="false">
      <c r="A470" s="89" t="n">
        <v>469</v>
      </c>
      <c r="B470" s="135" t="s">
        <v>461</v>
      </c>
      <c r="C470" s="101" t="n">
        <v>1</v>
      </c>
      <c r="D470" s="122" t="n">
        <v>64</v>
      </c>
      <c r="E470" s="161"/>
      <c r="F470" s="161"/>
      <c r="G470" s="112" t="str">
        <f aca="false">IF(ISBLANK(F470),"a","b")</f>
        <v>a</v>
      </c>
      <c r="H470" s="112" t="str">
        <f aca="false">IF(ISBLANK(C470),"",IF(G470="b",F470,IF(G470="a","")))</f>
        <v/>
      </c>
      <c r="I470" s="113" t="n">
        <f aca="false">IF(ISBLANK(C470),"",IF( ISBLANK(F470), , IF( ISBLANK(J470), 1,) ))</f>
        <v>0</v>
      </c>
      <c r="J470" s="161"/>
      <c r="K470" s="114" t="str">
        <f aca="false">IF(ISBLANK(J470),"a","b")</f>
        <v>a</v>
      </c>
      <c r="L470" s="112" t="str">
        <f aca="false">IF(ISBLANK(C470),"",IF(K470="b",J470,IF(K470="a","")))</f>
        <v/>
      </c>
      <c r="M470" s="113" t="n">
        <f aca="false">IF(ISBLANK(C470),"",IF( ISBLANK(J470), , 1))</f>
        <v>0</v>
      </c>
      <c r="N470" s="115" t="str">
        <f aca="true">IF(ISBLANK(C470),"",IF( ISBLANK(F470), "" , IF( ISBLANK(J470), (TODAY()-F470)/365, (J470-F470)/365)) )</f>
        <v/>
      </c>
      <c r="O470" s="116" t="str">
        <f aca="false">IF(ISBLANK(C470),"",IF( ISBLANK(F470), "" , IF( ISBLANK(J470), ($V$41-F470)/365, (J470-F470)/365)) )</f>
        <v/>
      </c>
      <c r="P470" s="117" t="str">
        <f aca="true">IF(ISBLANK(C470),"",IF( ISBLANK(J470), "", (TODAY()-J470)/365))</f>
        <v/>
      </c>
      <c r="Q470" s="118" t="str">
        <f aca="false">IF(ISBLANK(C470),"",IF( ISBLANK(J470), "", ($V$41-J470)/365))</f>
        <v/>
      </c>
      <c r="R470" s="161" t="s">
        <v>1167</v>
      </c>
      <c r="S470" s="119" t="s">
        <v>1168</v>
      </c>
      <c r="T470" s="39" t="n">
        <v>1</v>
      </c>
      <c r="U470" s="40"/>
    </row>
    <row r="471" customFormat="false" ht="15" hidden="false" customHeight="false" outlineLevel="0" collapsed="false">
      <c r="A471" s="89" t="n">
        <v>470</v>
      </c>
      <c r="B471" s="135" t="s">
        <v>461</v>
      </c>
      <c r="C471" s="101" t="n">
        <v>1</v>
      </c>
      <c r="D471" s="122" t="n">
        <v>65</v>
      </c>
      <c r="E471" s="161"/>
      <c r="F471" s="161"/>
      <c r="G471" s="112" t="str">
        <f aca="false">IF(ISBLANK(F471),"a","b")</f>
        <v>a</v>
      </c>
      <c r="H471" s="112" t="str">
        <f aca="false">IF(ISBLANK(C471),"",IF(G471="b",F471,IF(G471="a","")))</f>
        <v/>
      </c>
      <c r="I471" s="113" t="n">
        <f aca="false">IF(ISBLANK(C471),"",IF( ISBLANK(F471), , IF( ISBLANK(J471), 1,) ))</f>
        <v>0</v>
      </c>
      <c r="J471" s="161"/>
      <c r="K471" s="114" t="str">
        <f aca="false">IF(ISBLANK(J471),"a","b")</f>
        <v>a</v>
      </c>
      <c r="L471" s="112" t="str">
        <f aca="false">IF(ISBLANK(C471),"",IF(K471="b",J471,IF(K471="a","")))</f>
        <v/>
      </c>
      <c r="M471" s="113" t="n">
        <f aca="false">IF(ISBLANK(C471),"",IF( ISBLANK(J471), , 1))</f>
        <v>0</v>
      </c>
      <c r="N471" s="115" t="str">
        <f aca="true">IF(ISBLANK(C471),"",IF( ISBLANK(F471), "" , IF( ISBLANK(J471), (TODAY()-F471)/365, (J471-F471)/365)) )</f>
        <v/>
      </c>
      <c r="O471" s="116" t="str">
        <f aca="false">IF(ISBLANK(C471),"",IF( ISBLANK(F471), "" , IF( ISBLANK(J471), ($V$41-F471)/365, (J471-F471)/365)) )</f>
        <v/>
      </c>
      <c r="P471" s="117" t="str">
        <f aca="true">IF(ISBLANK(C471),"",IF( ISBLANK(J471), "", (TODAY()-J471)/365))</f>
        <v/>
      </c>
      <c r="Q471" s="118" t="str">
        <f aca="false">IF(ISBLANK(C471),"",IF( ISBLANK(J471), "", ($V$41-J471)/365))</f>
        <v/>
      </c>
      <c r="R471" s="161" t="s">
        <v>1169</v>
      </c>
      <c r="S471" s="119" t="s">
        <v>1170</v>
      </c>
      <c r="T471" s="39" t="n">
        <v>1</v>
      </c>
      <c r="U471" s="40"/>
    </row>
    <row r="472" customFormat="false" ht="15" hidden="false" customHeight="false" outlineLevel="0" collapsed="false">
      <c r="A472" s="89" t="n">
        <v>471</v>
      </c>
      <c r="B472" s="135" t="s">
        <v>461</v>
      </c>
      <c r="C472" s="101" t="n">
        <v>1</v>
      </c>
      <c r="D472" s="122" t="n">
        <v>66</v>
      </c>
      <c r="E472" s="161"/>
      <c r="F472" s="161"/>
      <c r="G472" s="112" t="str">
        <f aca="false">IF(ISBLANK(F472),"a","b")</f>
        <v>a</v>
      </c>
      <c r="H472" s="112" t="str">
        <f aca="false">IF(ISBLANK(C472),"",IF(G472="b",F472,IF(G472="a","")))</f>
        <v/>
      </c>
      <c r="I472" s="113" t="n">
        <f aca="false">IF(ISBLANK(C472),"",IF( ISBLANK(F472), , IF( ISBLANK(J472), 1,) ))</f>
        <v>0</v>
      </c>
      <c r="J472" s="161"/>
      <c r="K472" s="114" t="str">
        <f aca="false">IF(ISBLANK(J472),"a","b")</f>
        <v>a</v>
      </c>
      <c r="L472" s="112" t="str">
        <f aca="false">IF(ISBLANK(C472),"",IF(K472="b",J472,IF(K472="a","")))</f>
        <v/>
      </c>
      <c r="M472" s="113" t="n">
        <f aca="false">IF(ISBLANK(C472),"",IF( ISBLANK(J472), , 1))</f>
        <v>0</v>
      </c>
      <c r="N472" s="115" t="str">
        <f aca="true">IF(ISBLANK(C472),"",IF( ISBLANK(F472), "" , IF( ISBLANK(J472), (TODAY()-F472)/365, (J472-F472)/365)) )</f>
        <v/>
      </c>
      <c r="O472" s="116" t="str">
        <f aca="false">IF(ISBLANK(C472),"",IF( ISBLANK(F472), "" , IF( ISBLANK(J472), ($V$41-F472)/365, (J472-F472)/365)) )</f>
        <v/>
      </c>
      <c r="P472" s="117" t="str">
        <f aca="true">IF(ISBLANK(C472),"",IF( ISBLANK(J472), "", (TODAY()-J472)/365))</f>
        <v/>
      </c>
      <c r="Q472" s="118" t="str">
        <f aca="false">IF(ISBLANK(C472),"",IF( ISBLANK(J472), "", ($V$41-J472)/365))</f>
        <v/>
      </c>
      <c r="R472" s="161" t="s">
        <v>1171</v>
      </c>
      <c r="S472" s="119" t="s">
        <v>1172</v>
      </c>
      <c r="T472" s="39" t="n">
        <v>1</v>
      </c>
      <c r="U472" s="40"/>
    </row>
    <row r="473" customFormat="false" ht="15" hidden="false" customHeight="false" outlineLevel="0" collapsed="false">
      <c r="A473" s="89" t="n">
        <v>472</v>
      </c>
      <c r="B473" s="135" t="s">
        <v>461</v>
      </c>
      <c r="C473" s="101" t="n">
        <v>1</v>
      </c>
      <c r="D473" s="122" t="n">
        <v>67</v>
      </c>
      <c r="E473" s="161"/>
      <c r="F473" s="161"/>
      <c r="G473" s="112" t="str">
        <f aca="false">IF(ISBLANK(F473),"a","b")</f>
        <v>a</v>
      </c>
      <c r="H473" s="112" t="str">
        <f aca="false">IF(ISBLANK(C473),"",IF(G473="b",F473,IF(G473="a","")))</f>
        <v/>
      </c>
      <c r="I473" s="113" t="n">
        <f aca="false">IF(ISBLANK(C473),"",IF( ISBLANK(F473), , IF( ISBLANK(J473), 1,) ))</f>
        <v>0</v>
      </c>
      <c r="J473" s="161"/>
      <c r="K473" s="114" t="str">
        <f aca="false">IF(ISBLANK(J473),"a","b")</f>
        <v>a</v>
      </c>
      <c r="L473" s="112" t="str">
        <f aca="false">IF(ISBLANK(C473),"",IF(K473="b",J473,IF(K473="a","")))</f>
        <v/>
      </c>
      <c r="M473" s="113" t="n">
        <f aca="false">IF(ISBLANK(C473),"",IF( ISBLANK(J473), , 1))</f>
        <v>0</v>
      </c>
      <c r="N473" s="115" t="str">
        <f aca="true">IF(ISBLANK(C473),"",IF( ISBLANK(F473), "" , IF( ISBLANK(J473), (TODAY()-F473)/365, (J473-F473)/365)) )</f>
        <v/>
      </c>
      <c r="O473" s="116" t="str">
        <f aca="false">IF(ISBLANK(C473),"",IF( ISBLANK(F473), "" , IF( ISBLANK(J473), ($V$41-F473)/365, (J473-F473)/365)) )</f>
        <v/>
      </c>
      <c r="P473" s="117" t="str">
        <f aca="true">IF(ISBLANK(C473),"",IF( ISBLANK(J473), "", (TODAY()-J473)/365))</f>
        <v/>
      </c>
      <c r="Q473" s="118" t="str">
        <f aca="false">IF(ISBLANK(C473),"",IF( ISBLANK(J473), "", ($V$41-J473)/365))</f>
        <v/>
      </c>
      <c r="R473" s="161" t="s">
        <v>1173</v>
      </c>
      <c r="S473" s="119" t="s">
        <v>1174</v>
      </c>
      <c r="T473" s="39" t="n">
        <v>1</v>
      </c>
      <c r="U473" s="40"/>
    </row>
    <row r="474" customFormat="false" ht="15" hidden="false" customHeight="false" outlineLevel="0" collapsed="false">
      <c r="A474" s="89" t="n">
        <v>473</v>
      </c>
      <c r="B474" s="135" t="s">
        <v>461</v>
      </c>
      <c r="C474" s="101" t="n">
        <v>1</v>
      </c>
      <c r="D474" s="122" t="n">
        <v>68</v>
      </c>
      <c r="E474" s="161"/>
      <c r="F474" s="161"/>
      <c r="G474" s="112" t="str">
        <f aca="false">IF(ISBLANK(F474),"a","b")</f>
        <v>a</v>
      </c>
      <c r="H474" s="112" t="str">
        <f aca="false">IF(ISBLANK(C474),"",IF(G474="b",F474,IF(G474="a","")))</f>
        <v/>
      </c>
      <c r="I474" s="113" t="n">
        <f aca="false">IF(ISBLANK(C474),"",IF( ISBLANK(F474), , IF( ISBLANK(J474), 1,) ))</f>
        <v>0</v>
      </c>
      <c r="J474" s="161"/>
      <c r="K474" s="114" t="str">
        <f aca="false">IF(ISBLANK(J474),"a","b")</f>
        <v>a</v>
      </c>
      <c r="L474" s="112" t="str">
        <f aca="false">IF(ISBLANK(C474),"",IF(K474="b",J474,IF(K474="a","")))</f>
        <v/>
      </c>
      <c r="M474" s="113" t="n">
        <f aca="false">IF(ISBLANK(C474),"",IF( ISBLANK(J474), , 1))</f>
        <v>0</v>
      </c>
      <c r="N474" s="115" t="str">
        <f aca="true">IF(ISBLANK(C474),"",IF( ISBLANK(F474), "" , IF( ISBLANK(J474), (TODAY()-F474)/365, (J474-F474)/365)) )</f>
        <v/>
      </c>
      <c r="O474" s="116" t="str">
        <f aca="false">IF(ISBLANK(C474),"",IF( ISBLANK(F474), "" , IF( ISBLANK(J474), ($V$41-F474)/365, (J474-F474)/365)) )</f>
        <v/>
      </c>
      <c r="P474" s="117" t="str">
        <f aca="true">IF(ISBLANK(C474),"",IF( ISBLANK(J474), "", (TODAY()-J474)/365))</f>
        <v/>
      </c>
      <c r="Q474" s="118" t="str">
        <f aca="false">IF(ISBLANK(C474),"",IF( ISBLANK(J474), "", ($V$41-J474)/365))</f>
        <v/>
      </c>
      <c r="R474" s="161" t="s">
        <v>1175</v>
      </c>
      <c r="S474" s="119" t="s">
        <v>1176</v>
      </c>
      <c r="T474" s="39" t="n">
        <v>1</v>
      </c>
      <c r="U474" s="40"/>
    </row>
    <row r="475" customFormat="false" ht="15" hidden="false" customHeight="false" outlineLevel="0" collapsed="false">
      <c r="A475" s="89" t="n">
        <v>474</v>
      </c>
      <c r="B475" s="135" t="s">
        <v>461</v>
      </c>
      <c r="C475" s="101" t="n">
        <v>1</v>
      </c>
      <c r="D475" s="122" t="n">
        <v>69</v>
      </c>
      <c r="E475" s="161"/>
      <c r="F475" s="161"/>
      <c r="G475" s="112" t="str">
        <f aca="false">IF(ISBLANK(F475),"a","b")</f>
        <v>a</v>
      </c>
      <c r="H475" s="112" t="str">
        <f aca="false">IF(ISBLANK(C475),"",IF(G475="b",F475,IF(G475="a","")))</f>
        <v/>
      </c>
      <c r="I475" s="113" t="n">
        <f aca="false">IF(ISBLANK(C475),"",IF( ISBLANK(F475), , IF( ISBLANK(J475), 1,) ))</f>
        <v>0</v>
      </c>
      <c r="J475" s="161"/>
      <c r="K475" s="114" t="str">
        <f aca="false">IF(ISBLANK(J475),"a","b")</f>
        <v>a</v>
      </c>
      <c r="L475" s="112" t="str">
        <f aca="false">IF(ISBLANK(C475),"",IF(K475="b",J475,IF(K475="a","")))</f>
        <v/>
      </c>
      <c r="M475" s="113" t="n">
        <f aca="false">IF(ISBLANK(C475),"",IF( ISBLANK(J475), , 1))</f>
        <v>0</v>
      </c>
      <c r="N475" s="115" t="str">
        <f aca="true">IF(ISBLANK(C475),"",IF( ISBLANK(F475), "" , IF( ISBLANK(J475), (TODAY()-F475)/365, (J475-F475)/365)) )</f>
        <v/>
      </c>
      <c r="O475" s="116" t="str">
        <f aca="false">IF(ISBLANK(C475),"",IF( ISBLANK(F475), "" , IF( ISBLANK(J475), ($V$41-F475)/365, (J475-F475)/365)) )</f>
        <v/>
      </c>
      <c r="P475" s="117" t="str">
        <f aca="true">IF(ISBLANK(C475),"",IF( ISBLANK(J475), "", (TODAY()-J475)/365))</f>
        <v/>
      </c>
      <c r="Q475" s="118" t="str">
        <f aca="false">IF(ISBLANK(C475),"",IF( ISBLANK(J475), "", ($V$41-J475)/365))</f>
        <v/>
      </c>
      <c r="R475" s="161"/>
      <c r="S475" s="119" t="s">
        <v>1177</v>
      </c>
      <c r="T475" s="39" t="n">
        <v>1</v>
      </c>
      <c r="U475" s="40"/>
    </row>
    <row r="476" customFormat="false" ht="15" hidden="false" customHeight="false" outlineLevel="0" collapsed="false">
      <c r="A476" s="89" t="n">
        <v>475</v>
      </c>
      <c r="B476" s="135" t="s">
        <v>461</v>
      </c>
      <c r="C476" s="101" t="n">
        <v>1</v>
      </c>
      <c r="D476" s="122" t="n">
        <v>70</v>
      </c>
      <c r="E476" s="161"/>
      <c r="F476" s="161"/>
      <c r="G476" s="112" t="str">
        <f aca="false">IF(ISBLANK(F476),"a","b")</f>
        <v>a</v>
      </c>
      <c r="H476" s="112" t="str">
        <f aca="false">IF(ISBLANK(C476),"",IF(G476="b",F476,IF(G476="a","")))</f>
        <v/>
      </c>
      <c r="I476" s="113" t="n">
        <f aca="false">IF(ISBLANK(C476),"",IF( ISBLANK(F476), , IF( ISBLANK(J476), 1,) ))</f>
        <v>0</v>
      </c>
      <c r="J476" s="161"/>
      <c r="K476" s="114" t="str">
        <f aca="false">IF(ISBLANK(J476),"a","b")</f>
        <v>a</v>
      </c>
      <c r="L476" s="112" t="str">
        <f aca="false">IF(ISBLANK(C476),"",IF(K476="b",J476,IF(K476="a","")))</f>
        <v/>
      </c>
      <c r="M476" s="113" t="n">
        <f aca="false">IF(ISBLANK(C476),"",IF( ISBLANK(J476), , 1))</f>
        <v>0</v>
      </c>
      <c r="N476" s="115" t="str">
        <f aca="true">IF(ISBLANK(C476),"",IF( ISBLANK(F476), "" , IF( ISBLANK(J476), (TODAY()-F476)/365, (J476-F476)/365)) )</f>
        <v/>
      </c>
      <c r="O476" s="116" t="str">
        <f aca="false">IF(ISBLANK(C476),"",IF( ISBLANK(F476), "" , IF( ISBLANK(J476), ($V$41-F476)/365, (J476-F476)/365)) )</f>
        <v/>
      </c>
      <c r="P476" s="117" t="str">
        <f aca="true">IF(ISBLANK(C476),"",IF( ISBLANK(J476), "", (TODAY()-J476)/365))</f>
        <v/>
      </c>
      <c r="Q476" s="118" t="str">
        <f aca="false">IF(ISBLANK(C476),"",IF( ISBLANK(J476), "", ($V$41-J476)/365))</f>
        <v/>
      </c>
      <c r="R476" s="161" t="s">
        <v>1178</v>
      </c>
      <c r="S476" s="119" t="s">
        <v>1179</v>
      </c>
      <c r="T476" s="39" t="n">
        <v>1</v>
      </c>
      <c r="U476" s="40"/>
    </row>
    <row r="477" customFormat="false" ht="15" hidden="false" customHeight="false" outlineLevel="0" collapsed="false">
      <c r="A477" s="89" t="n">
        <v>476</v>
      </c>
      <c r="B477" s="135" t="s">
        <v>461</v>
      </c>
      <c r="C477" s="101" t="n">
        <v>1</v>
      </c>
      <c r="D477" s="122" t="n">
        <v>71</v>
      </c>
      <c r="E477" s="161"/>
      <c r="F477" s="161"/>
      <c r="G477" s="112" t="str">
        <f aca="false">IF(ISBLANK(F477),"a","b")</f>
        <v>a</v>
      </c>
      <c r="H477" s="112" t="str">
        <f aca="false">IF(ISBLANK(C477),"",IF(G477="b",F477,IF(G477="a","")))</f>
        <v/>
      </c>
      <c r="I477" s="113" t="n">
        <f aca="false">IF(ISBLANK(C477),"",IF( ISBLANK(F477), , IF( ISBLANK(J477), 1,) ))</f>
        <v>0</v>
      </c>
      <c r="J477" s="161"/>
      <c r="K477" s="114" t="str">
        <f aca="false">IF(ISBLANK(J477),"a","b")</f>
        <v>a</v>
      </c>
      <c r="L477" s="112" t="str">
        <f aca="false">IF(ISBLANK(C477),"",IF(K477="b",J477,IF(K477="a","")))</f>
        <v/>
      </c>
      <c r="M477" s="113" t="n">
        <f aca="false">IF(ISBLANK(C477),"",IF( ISBLANK(J477), , 1))</f>
        <v>0</v>
      </c>
      <c r="N477" s="115" t="str">
        <f aca="true">IF(ISBLANK(C477),"",IF( ISBLANK(F477), "" , IF( ISBLANK(J477), (TODAY()-F477)/365, (J477-F477)/365)) )</f>
        <v/>
      </c>
      <c r="O477" s="116" t="str">
        <f aca="false">IF(ISBLANK(C477),"",IF( ISBLANK(F477), "" , IF( ISBLANK(J477), ($V$41-F477)/365, (J477-F477)/365)) )</f>
        <v/>
      </c>
      <c r="P477" s="117" t="str">
        <f aca="true">IF(ISBLANK(C477),"",IF( ISBLANK(J477), "", (TODAY()-J477)/365))</f>
        <v/>
      </c>
      <c r="Q477" s="118" t="str">
        <f aca="false">IF(ISBLANK(C477),"",IF( ISBLANK(J477), "", ($V$41-J477)/365))</f>
        <v/>
      </c>
      <c r="R477" s="161" t="s">
        <v>1180</v>
      </c>
      <c r="S477" s="119" t="s">
        <v>1181</v>
      </c>
      <c r="T477" s="39" t="n">
        <v>1</v>
      </c>
      <c r="U477" s="40"/>
    </row>
    <row r="478" customFormat="false" ht="15" hidden="false" customHeight="false" outlineLevel="0" collapsed="false">
      <c r="A478" s="89" t="n">
        <v>477</v>
      </c>
      <c r="B478" s="135" t="s">
        <v>461</v>
      </c>
      <c r="C478" s="101" t="n">
        <v>1</v>
      </c>
      <c r="D478" s="122" t="n">
        <v>72</v>
      </c>
      <c r="E478" s="161"/>
      <c r="F478" s="161"/>
      <c r="G478" s="112" t="str">
        <f aca="false">IF(ISBLANK(F478),"a","b")</f>
        <v>a</v>
      </c>
      <c r="H478" s="112" t="str">
        <f aca="false">IF(ISBLANK(C478),"",IF(G478="b",F478,IF(G478="a","")))</f>
        <v/>
      </c>
      <c r="I478" s="113" t="n">
        <f aca="false">IF(ISBLANK(C478),"",IF( ISBLANK(F478), , IF( ISBLANK(J478), 1,) ))</f>
        <v>0</v>
      </c>
      <c r="J478" s="161"/>
      <c r="K478" s="114" t="str">
        <f aca="false">IF(ISBLANK(J478),"a","b")</f>
        <v>a</v>
      </c>
      <c r="L478" s="112" t="str">
        <f aca="false">IF(ISBLANK(C478),"",IF(K478="b",J478,IF(K478="a","")))</f>
        <v/>
      </c>
      <c r="M478" s="113" t="n">
        <f aca="false">IF(ISBLANK(C478),"",IF( ISBLANK(J478), , 1))</f>
        <v>0</v>
      </c>
      <c r="N478" s="115" t="str">
        <f aca="true">IF(ISBLANK(C478),"",IF( ISBLANK(F478), "" , IF( ISBLANK(J478), (TODAY()-F478)/365, (J478-F478)/365)) )</f>
        <v/>
      </c>
      <c r="O478" s="116" t="str">
        <f aca="false">IF(ISBLANK(C478),"",IF( ISBLANK(F478), "" , IF( ISBLANK(J478), ($V$41-F478)/365, (J478-F478)/365)) )</f>
        <v/>
      </c>
      <c r="P478" s="117" t="str">
        <f aca="true">IF(ISBLANK(C478),"",IF( ISBLANK(J478), "", (TODAY()-J478)/365))</f>
        <v/>
      </c>
      <c r="Q478" s="118" t="str">
        <f aca="false">IF(ISBLANK(C478),"",IF( ISBLANK(J478), "", ($V$41-J478)/365))</f>
        <v/>
      </c>
      <c r="R478" s="161" t="s">
        <v>1182</v>
      </c>
      <c r="S478" s="119" t="s">
        <v>1183</v>
      </c>
      <c r="T478" s="39" t="n">
        <v>1</v>
      </c>
      <c r="U478" s="40"/>
    </row>
    <row r="479" customFormat="false" ht="15" hidden="false" customHeight="false" outlineLevel="0" collapsed="false">
      <c r="A479" s="89" t="n">
        <v>478</v>
      </c>
      <c r="B479" s="135" t="s">
        <v>461</v>
      </c>
      <c r="C479" s="101" t="n">
        <v>1</v>
      </c>
      <c r="D479" s="122" t="n">
        <v>73</v>
      </c>
      <c r="E479" s="161"/>
      <c r="F479" s="161"/>
      <c r="G479" s="112" t="str">
        <f aca="false">IF(ISBLANK(F479),"a","b")</f>
        <v>a</v>
      </c>
      <c r="H479" s="112" t="str">
        <f aca="false">IF(ISBLANK(C479),"",IF(G479="b",F479,IF(G479="a","")))</f>
        <v/>
      </c>
      <c r="I479" s="113" t="n">
        <f aca="false">IF(ISBLANK(C479),"",IF( ISBLANK(F479), , IF( ISBLANK(J479), 1,) ))</f>
        <v>0</v>
      </c>
      <c r="J479" s="161"/>
      <c r="K479" s="114" t="str">
        <f aca="false">IF(ISBLANK(J479),"a","b")</f>
        <v>a</v>
      </c>
      <c r="L479" s="112" t="str">
        <f aca="false">IF(ISBLANK(C479),"",IF(K479="b",J479,IF(K479="a","")))</f>
        <v/>
      </c>
      <c r="M479" s="113" t="n">
        <f aca="false">IF(ISBLANK(C479),"",IF( ISBLANK(J479), , 1))</f>
        <v>0</v>
      </c>
      <c r="N479" s="115" t="str">
        <f aca="true">IF(ISBLANK(C479),"",IF( ISBLANK(F479), "" , IF( ISBLANK(J479), (TODAY()-F479)/365, (J479-F479)/365)) )</f>
        <v/>
      </c>
      <c r="O479" s="116" t="str">
        <f aca="false">IF(ISBLANK(C479),"",IF( ISBLANK(F479), "" , IF( ISBLANK(J479), ($V$41-F479)/365, (J479-F479)/365)) )</f>
        <v/>
      </c>
      <c r="P479" s="117" t="str">
        <f aca="true">IF(ISBLANK(C479),"",IF( ISBLANK(J479), "", (TODAY()-J479)/365))</f>
        <v/>
      </c>
      <c r="Q479" s="118" t="str">
        <f aca="false">IF(ISBLANK(C479),"",IF( ISBLANK(J479), "", ($V$41-J479)/365))</f>
        <v/>
      </c>
      <c r="R479" s="161" t="s">
        <v>1184</v>
      </c>
      <c r="S479" s="119" t="s">
        <v>1185</v>
      </c>
      <c r="T479" s="39" t="n">
        <v>1</v>
      </c>
      <c r="U479" s="40"/>
    </row>
    <row r="480" customFormat="false" ht="15" hidden="false" customHeight="false" outlineLevel="0" collapsed="false">
      <c r="A480" s="89" t="n">
        <v>479</v>
      </c>
      <c r="B480" s="135" t="s">
        <v>461</v>
      </c>
      <c r="C480" s="101" t="n">
        <v>1</v>
      </c>
      <c r="D480" s="122" t="n">
        <v>74</v>
      </c>
      <c r="E480" s="161"/>
      <c r="F480" s="161"/>
      <c r="G480" s="112" t="str">
        <f aca="false">IF(ISBLANK(F480),"a","b")</f>
        <v>a</v>
      </c>
      <c r="H480" s="112" t="str">
        <f aca="false">IF(ISBLANK(C480),"",IF(G480="b",F480,IF(G480="a","")))</f>
        <v/>
      </c>
      <c r="I480" s="113" t="n">
        <f aca="false">IF(ISBLANK(C480),"",IF( ISBLANK(F480), , IF( ISBLANK(J480), 1,) ))</f>
        <v>0</v>
      </c>
      <c r="J480" s="161"/>
      <c r="K480" s="114" t="str">
        <f aca="false">IF(ISBLANK(J480),"a","b")</f>
        <v>a</v>
      </c>
      <c r="L480" s="112" t="str">
        <f aca="false">IF(ISBLANK(C480),"",IF(K480="b",J480,IF(K480="a","")))</f>
        <v/>
      </c>
      <c r="M480" s="113" t="n">
        <f aca="false">IF(ISBLANK(C480),"",IF( ISBLANK(J480), , 1))</f>
        <v>0</v>
      </c>
      <c r="N480" s="115" t="str">
        <f aca="true">IF(ISBLANK(C480),"",IF( ISBLANK(F480), "" , IF( ISBLANK(J480), (TODAY()-F480)/365, (J480-F480)/365)) )</f>
        <v/>
      </c>
      <c r="O480" s="116" t="str">
        <f aca="false">IF(ISBLANK(C480),"",IF( ISBLANK(F480), "" , IF( ISBLANK(J480), ($V$41-F480)/365, (J480-F480)/365)) )</f>
        <v/>
      </c>
      <c r="P480" s="117" t="str">
        <f aca="true">IF(ISBLANK(C480),"",IF( ISBLANK(J480), "", (TODAY()-J480)/365))</f>
        <v/>
      </c>
      <c r="Q480" s="118" t="str">
        <f aca="false">IF(ISBLANK(C480),"",IF( ISBLANK(J480), "", ($V$41-J480)/365))</f>
        <v/>
      </c>
      <c r="R480" s="161" t="s">
        <v>1186</v>
      </c>
      <c r="S480" s="119" t="s">
        <v>1187</v>
      </c>
      <c r="T480" s="39" t="n">
        <v>1</v>
      </c>
      <c r="U480" s="40"/>
    </row>
    <row r="481" customFormat="false" ht="15" hidden="false" customHeight="false" outlineLevel="0" collapsed="false">
      <c r="A481" s="89" t="n">
        <v>480</v>
      </c>
      <c r="B481" s="135" t="s">
        <v>461</v>
      </c>
      <c r="C481" s="101" t="n">
        <v>1</v>
      </c>
      <c r="D481" s="122" t="n">
        <v>75</v>
      </c>
      <c r="E481" s="161"/>
      <c r="F481" s="161"/>
      <c r="G481" s="112" t="str">
        <f aca="false">IF(ISBLANK(F481),"a","b")</f>
        <v>a</v>
      </c>
      <c r="H481" s="112" t="str">
        <f aca="false">IF(ISBLANK(C481),"",IF(G481="b",F481,IF(G481="a","")))</f>
        <v/>
      </c>
      <c r="I481" s="113" t="n">
        <f aca="false">IF(ISBLANK(C481),"",IF( ISBLANK(F481), , IF( ISBLANK(J481), 1,) ))</f>
        <v>0</v>
      </c>
      <c r="J481" s="161"/>
      <c r="K481" s="114" t="str">
        <f aca="false">IF(ISBLANK(J481),"a","b")</f>
        <v>a</v>
      </c>
      <c r="L481" s="112" t="str">
        <f aca="false">IF(ISBLANK(C481),"",IF(K481="b",J481,IF(K481="a","")))</f>
        <v/>
      </c>
      <c r="M481" s="113" t="n">
        <f aca="false">IF(ISBLANK(C481),"",IF( ISBLANK(J481), , 1))</f>
        <v>0</v>
      </c>
      <c r="N481" s="115" t="str">
        <f aca="true">IF(ISBLANK(C481),"",IF( ISBLANK(F481), "" , IF( ISBLANK(J481), (TODAY()-F481)/365, (J481-F481)/365)) )</f>
        <v/>
      </c>
      <c r="O481" s="116" t="str">
        <f aca="false">IF(ISBLANK(C481),"",IF( ISBLANK(F481), "" , IF( ISBLANK(J481), ($V$41-F481)/365, (J481-F481)/365)) )</f>
        <v/>
      </c>
      <c r="P481" s="117" t="str">
        <f aca="true">IF(ISBLANK(C481),"",IF( ISBLANK(J481), "", (TODAY()-J481)/365))</f>
        <v/>
      </c>
      <c r="Q481" s="118" t="str">
        <f aca="false">IF(ISBLANK(C481),"",IF( ISBLANK(J481), "", ($V$41-J481)/365))</f>
        <v/>
      </c>
      <c r="R481" s="161"/>
      <c r="S481" s="119" t="s">
        <v>1188</v>
      </c>
      <c r="T481" s="39" t="n">
        <v>1</v>
      </c>
      <c r="U481" s="40"/>
    </row>
    <row r="482" customFormat="false" ht="15" hidden="false" customHeight="false" outlineLevel="0" collapsed="false">
      <c r="A482" s="89" t="n">
        <v>481</v>
      </c>
      <c r="B482" s="135" t="s">
        <v>461</v>
      </c>
      <c r="C482" s="101" t="n">
        <v>1</v>
      </c>
      <c r="D482" s="120" t="n">
        <v>76</v>
      </c>
      <c r="E482" s="161" t="s">
        <v>455</v>
      </c>
      <c r="F482" s="162" t="n">
        <v>43701</v>
      </c>
      <c r="G482" s="112" t="str">
        <f aca="false">IF(ISBLANK(F482),"a","b")</f>
        <v>b</v>
      </c>
      <c r="H482" s="112" t="n">
        <f aca="false">IF(ISBLANK(C482),"",IF(G482="b",F482,IF(G482="a","")))</f>
        <v>43701</v>
      </c>
      <c r="I482" s="113" t="n">
        <f aca="false">IF(ISBLANK(C482),"",IF( ISBLANK(F482), , IF( ISBLANK(J482), 1,) ))</f>
        <v>1</v>
      </c>
      <c r="J482" s="161"/>
      <c r="K482" s="114" t="str">
        <f aca="false">IF(ISBLANK(J482),"a","b")</f>
        <v>a</v>
      </c>
      <c r="L482" s="112" t="str">
        <f aca="false">IF(ISBLANK(C482),"",IF(K482="b",J482,IF(K482="a","")))</f>
        <v/>
      </c>
      <c r="M482" s="113" t="n">
        <f aca="false">IF(ISBLANK(C482),"",IF( ISBLANK(J482), , 1))</f>
        <v>0</v>
      </c>
      <c r="N482" s="115" t="n">
        <f aca="true">IF(ISBLANK(C482),"",IF( ISBLANK(F482), "" , IF( ISBLANK(J482), (TODAY()-F482)/365, (J482-F482)/365)) )</f>
        <v>1.58904109589041</v>
      </c>
      <c r="O482" s="116" t="n">
        <f aca="false">IF(ISBLANK(C482),"",IF( ISBLANK(F482), "" , IF( ISBLANK(J482), ($V$41-F482)/365, (J482-F482)/365)) )</f>
        <v>0.605479452054794</v>
      </c>
      <c r="P482" s="117" t="str">
        <f aca="true">IF(ISBLANK(C482),"",IF( ISBLANK(J482), "", (TODAY()-J482)/365))</f>
        <v/>
      </c>
      <c r="Q482" s="118" t="str">
        <f aca="false">IF(ISBLANK(C482),"",IF( ISBLANK(J482), "", ($V$41-J482)/365))</f>
        <v/>
      </c>
      <c r="R482" s="161" t="s">
        <v>1189</v>
      </c>
      <c r="S482" s="119" t="s">
        <v>1190</v>
      </c>
      <c r="T482" s="39" t="n">
        <v>1</v>
      </c>
      <c r="U482" s="40"/>
    </row>
    <row r="483" customFormat="false" ht="15" hidden="false" customHeight="false" outlineLevel="0" collapsed="false">
      <c r="A483" s="89" t="n">
        <v>482</v>
      </c>
      <c r="B483" s="135" t="s">
        <v>461</v>
      </c>
      <c r="C483" s="101" t="n">
        <v>1</v>
      </c>
      <c r="D483" s="122" t="n">
        <v>77</v>
      </c>
      <c r="E483" s="161"/>
      <c r="F483" s="161"/>
      <c r="G483" s="112" t="str">
        <f aca="false">IF(ISBLANK(F483),"a","b")</f>
        <v>a</v>
      </c>
      <c r="H483" s="112" t="str">
        <f aca="false">IF(ISBLANK(C483),"",IF(G483="b",F483,IF(G483="a","")))</f>
        <v/>
      </c>
      <c r="I483" s="113" t="n">
        <f aca="false">IF(ISBLANK(C483),"",IF( ISBLANK(F483), , IF( ISBLANK(J483), 1,) ))</f>
        <v>0</v>
      </c>
      <c r="J483" s="161"/>
      <c r="K483" s="114" t="str">
        <f aca="false">IF(ISBLANK(J483),"a","b")</f>
        <v>a</v>
      </c>
      <c r="L483" s="112" t="str">
        <f aca="false">IF(ISBLANK(C483),"",IF(K483="b",J483,IF(K483="a","")))</f>
        <v/>
      </c>
      <c r="M483" s="113" t="n">
        <f aca="false">IF(ISBLANK(C483),"",IF( ISBLANK(J483), , 1))</f>
        <v>0</v>
      </c>
      <c r="N483" s="115" t="str">
        <f aca="true">IF(ISBLANK(C483),"",IF( ISBLANK(F483), "" , IF( ISBLANK(J483), (TODAY()-F483)/365, (J483-F483)/365)) )</f>
        <v/>
      </c>
      <c r="O483" s="116" t="str">
        <f aca="false">IF(ISBLANK(C483),"",IF( ISBLANK(F483), "" , IF( ISBLANK(J483), ($V$41-F483)/365, (J483-F483)/365)) )</f>
        <v/>
      </c>
      <c r="P483" s="117" t="str">
        <f aca="true">IF(ISBLANK(C483),"",IF( ISBLANK(J483), "", (TODAY()-J483)/365))</f>
        <v/>
      </c>
      <c r="Q483" s="118" t="str">
        <f aca="false">IF(ISBLANK(C483),"",IF( ISBLANK(J483), "", ($V$41-J483)/365))</f>
        <v/>
      </c>
      <c r="R483" s="161" t="s">
        <v>1191</v>
      </c>
      <c r="S483" s="119" t="s">
        <v>1192</v>
      </c>
      <c r="T483" s="39" t="n">
        <v>1</v>
      </c>
      <c r="U483" s="40"/>
    </row>
    <row r="484" customFormat="false" ht="15" hidden="false" customHeight="false" outlineLevel="0" collapsed="false">
      <c r="A484" s="89" t="n">
        <v>483</v>
      </c>
      <c r="B484" s="135" t="s">
        <v>461</v>
      </c>
      <c r="C484" s="101" t="n">
        <v>1</v>
      </c>
      <c r="D484" s="122" t="n">
        <v>78</v>
      </c>
      <c r="E484" s="161"/>
      <c r="F484" s="161"/>
      <c r="G484" s="112" t="str">
        <f aca="false">IF(ISBLANK(F484),"a","b")</f>
        <v>a</v>
      </c>
      <c r="H484" s="112" t="str">
        <f aca="false">IF(ISBLANK(C484),"",IF(G484="b",F484,IF(G484="a","")))</f>
        <v/>
      </c>
      <c r="I484" s="113" t="n">
        <f aca="false">IF(ISBLANK(C484),"",IF( ISBLANK(F484), , IF( ISBLANK(J484), 1,) ))</f>
        <v>0</v>
      </c>
      <c r="J484" s="161"/>
      <c r="K484" s="114" t="str">
        <f aca="false">IF(ISBLANK(J484),"a","b")</f>
        <v>a</v>
      </c>
      <c r="L484" s="112" t="str">
        <f aca="false">IF(ISBLANK(C484),"",IF(K484="b",J484,IF(K484="a","")))</f>
        <v/>
      </c>
      <c r="M484" s="113" t="n">
        <f aca="false">IF(ISBLANK(C484),"",IF( ISBLANK(J484), , 1))</f>
        <v>0</v>
      </c>
      <c r="N484" s="115" t="str">
        <f aca="true">IF(ISBLANK(C484),"",IF( ISBLANK(F484), "" , IF( ISBLANK(J484), (TODAY()-F484)/365, (J484-F484)/365)) )</f>
        <v/>
      </c>
      <c r="O484" s="116" t="str">
        <f aca="false">IF(ISBLANK(C484),"",IF( ISBLANK(F484), "" , IF( ISBLANK(J484), ($V$41-F484)/365, (J484-F484)/365)) )</f>
        <v/>
      </c>
      <c r="P484" s="117" t="str">
        <f aca="true">IF(ISBLANK(C484),"",IF( ISBLANK(J484), "", (TODAY()-J484)/365))</f>
        <v/>
      </c>
      <c r="Q484" s="118" t="str">
        <f aca="false">IF(ISBLANK(C484),"",IF( ISBLANK(J484), "", ($V$41-J484)/365))</f>
        <v/>
      </c>
      <c r="R484" s="161" t="s">
        <v>1193</v>
      </c>
      <c r="S484" s="119" t="s">
        <v>1194</v>
      </c>
      <c r="T484" s="39" t="n">
        <v>1</v>
      </c>
      <c r="U484" s="40"/>
    </row>
    <row r="485" customFormat="false" ht="15" hidden="false" customHeight="false" outlineLevel="0" collapsed="false">
      <c r="A485" s="89" t="n">
        <v>484</v>
      </c>
      <c r="B485" s="135" t="s">
        <v>461</v>
      </c>
      <c r="C485" s="101" t="n">
        <v>1</v>
      </c>
      <c r="D485" s="122" t="n">
        <v>79</v>
      </c>
      <c r="E485" s="161"/>
      <c r="F485" s="161"/>
      <c r="G485" s="112" t="str">
        <f aca="false">IF(ISBLANK(F485),"a","b")</f>
        <v>a</v>
      </c>
      <c r="H485" s="112" t="str">
        <f aca="false">IF(ISBLANK(C485),"",IF(G485="b",F485,IF(G485="a","")))</f>
        <v/>
      </c>
      <c r="I485" s="113" t="n">
        <f aca="false">IF(ISBLANK(C485),"",IF( ISBLANK(F485), , IF( ISBLANK(J485), 1,) ))</f>
        <v>0</v>
      </c>
      <c r="J485" s="161"/>
      <c r="K485" s="114" t="str">
        <f aca="false">IF(ISBLANK(J485),"a","b")</f>
        <v>a</v>
      </c>
      <c r="L485" s="112" t="str">
        <f aca="false">IF(ISBLANK(C485),"",IF(K485="b",J485,IF(K485="a","")))</f>
        <v/>
      </c>
      <c r="M485" s="113" t="n">
        <f aca="false">IF(ISBLANK(C485),"",IF( ISBLANK(J485), , 1))</f>
        <v>0</v>
      </c>
      <c r="N485" s="115" t="str">
        <f aca="true">IF(ISBLANK(C485),"",IF( ISBLANK(F485), "" , IF( ISBLANK(J485), (TODAY()-F485)/365, (J485-F485)/365)) )</f>
        <v/>
      </c>
      <c r="O485" s="116" t="str">
        <f aca="false">IF(ISBLANK(C485),"",IF( ISBLANK(F485), "" , IF( ISBLANK(J485), ($V$41-F485)/365, (J485-F485)/365)) )</f>
        <v/>
      </c>
      <c r="P485" s="117" t="str">
        <f aca="true">IF(ISBLANK(C485),"",IF( ISBLANK(J485), "", (TODAY()-J485)/365))</f>
        <v/>
      </c>
      <c r="Q485" s="118" t="str">
        <f aca="false">IF(ISBLANK(C485),"",IF( ISBLANK(J485), "", ($V$41-J485)/365))</f>
        <v/>
      </c>
      <c r="R485" s="161" t="s">
        <v>1195</v>
      </c>
      <c r="S485" s="119" t="s">
        <v>1196</v>
      </c>
      <c r="T485" s="39" t="n">
        <v>1</v>
      </c>
      <c r="U485" s="40"/>
    </row>
    <row r="486" customFormat="false" ht="15" hidden="false" customHeight="false" outlineLevel="0" collapsed="false">
      <c r="A486" s="89" t="n">
        <v>485</v>
      </c>
      <c r="B486" s="135" t="s">
        <v>461</v>
      </c>
      <c r="C486" s="101" t="n">
        <v>1</v>
      </c>
      <c r="D486" s="125" t="n">
        <v>80</v>
      </c>
      <c r="E486" s="161" t="s">
        <v>549</v>
      </c>
      <c r="F486" s="162" t="n">
        <v>43827</v>
      </c>
      <c r="G486" s="112" t="str">
        <f aca="false">IF(ISBLANK(F486),"a","b")</f>
        <v>b</v>
      </c>
      <c r="H486" s="112" t="n">
        <f aca="false">IF(ISBLANK(C486),"",IF(G486="b",F486,IF(G486="a","")))</f>
        <v>43827</v>
      </c>
      <c r="I486" s="113" t="n">
        <f aca="false">IF(ISBLANK(C486),"",IF( ISBLANK(F486), , IF( ISBLANK(J486), 1,) ))</f>
        <v>1</v>
      </c>
      <c r="J486" s="161"/>
      <c r="K486" s="114" t="str">
        <f aca="false">IF(ISBLANK(J486),"a","b")</f>
        <v>a</v>
      </c>
      <c r="L486" s="112" t="str">
        <f aca="false">IF(ISBLANK(C486),"",IF(K486="b",J486,IF(K486="a","")))</f>
        <v/>
      </c>
      <c r="M486" s="113" t="n">
        <f aca="false">IF(ISBLANK(C486),"",IF( ISBLANK(J486), , 1))</f>
        <v>0</v>
      </c>
      <c r="N486" s="115" t="n">
        <f aca="true">IF(ISBLANK(C486),"",IF( ISBLANK(F486), "" , IF( ISBLANK(J486), (TODAY()-F486)/365, (J486-F486)/365)) )</f>
        <v>1.24383561643836</v>
      </c>
      <c r="O486" s="116" t="n">
        <f aca="false">IF(ISBLANK(C486),"",IF( ISBLANK(F486), "" , IF( ISBLANK(J486), ($V$41-F486)/365, (J486-F486)/365)) )</f>
        <v>0.26027397260274</v>
      </c>
      <c r="P486" s="117" t="str">
        <f aca="true">IF(ISBLANK(C486),"",IF( ISBLANK(J486), "", (TODAY()-J486)/365))</f>
        <v/>
      </c>
      <c r="Q486" s="118" t="str">
        <f aca="false">IF(ISBLANK(C486),"",IF( ISBLANK(J486), "", ($V$41-J486)/365))</f>
        <v/>
      </c>
      <c r="R486" s="161" t="s">
        <v>1197</v>
      </c>
      <c r="S486" s="119" t="s">
        <v>1198</v>
      </c>
      <c r="T486" s="39" t="n">
        <v>1</v>
      </c>
      <c r="U486" s="40"/>
    </row>
    <row r="487" customFormat="false" ht="15" hidden="false" customHeight="false" outlineLevel="0" collapsed="false">
      <c r="A487" s="89" t="n">
        <v>486</v>
      </c>
      <c r="B487" s="135" t="s">
        <v>461</v>
      </c>
      <c r="C487" s="101" t="n">
        <v>1</v>
      </c>
      <c r="D487" s="122" t="n">
        <v>81</v>
      </c>
      <c r="E487" s="161"/>
      <c r="F487" s="161"/>
      <c r="G487" s="112" t="str">
        <f aca="false">IF(ISBLANK(F487),"a","b")</f>
        <v>a</v>
      </c>
      <c r="H487" s="112" t="str">
        <f aca="false">IF(ISBLANK(C487),"",IF(G487="b",F487,IF(G487="a","")))</f>
        <v/>
      </c>
      <c r="I487" s="113" t="n">
        <f aca="false">IF(ISBLANK(C487),"",IF( ISBLANK(F487), , IF( ISBLANK(J487), 1,) ))</f>
        <v>0</v>
      </c>
      <c r="J487" s="161"/>
      <c r="K487" s="114" t="str">
        <f aca="false">IF(ISBLANK(J487),"a","b")</f>
        <v>a</v>
      </c>
      <c r="L487" s="112" t="str">
        <f aca="false">IF(ISBLANK(C487),"",IF(K487="b",J487,IF(K487="a","")))</f>
        <v/>
      </c>
      <c r="M487" s="113" t="n">
        <f aca="false">IF(ISBLANK(C487),"",IF( ISBLANK(J487), , 1))</f>
        <v>0</v>
      </c>
      <c r="N487" s="115" t="str">
        <f aca="true">IF(ISBLANK(C487),"",IF( ISBLANK(F487), "" , IF( ISBLANK(J487), (TODAY()-F487)/365, (J487-F487)/365)) )</f>
        <v/>
      </c>
      <c r="O487" s="116" t="str">
        <f aca="false">IF(ISBLANK(C487),"",IF( ISBLANK(F487), "" , IF( ISBLANK(J487), ($V$41-F487)/365, (J487-F487)/365)) )</f>
        <v/>
      </c>
      <c r="P487" s="117" t="str">
        <f aca="true">IF(ISBLANK(C487),"",IF( ISBLANK(J487), "", (TODAY()-J487)/365))</f>
        <v/>
      </c>
      <c r="Q487" s="118" t="str">
        <f aca="false">IF(ISBLANK(C487),"",IF( ISBLANK(J487), "", ($V$41-J487)/365))</f>
        <v/>
      </c>
      <c r="R487" s="161" t="s">
        <v>1199</v>
      </c>
      <c r="S487" s="119" t="s">
        <v>1200</v>
      </c>
      <c r="T487" s="48" t="n">
        <v>1</v>
      </c>
      <c r="U487" s="40"/>
    </row>
    <row r="488" customFormat="false" ht="15" hidden="false" customHeight="false" outlineLevel="0" collapsed="false">
      <c r="A488" s="89" t="n">
        <v>487</v>
      </c>
      <c r="B488" s="135" t="s">
        <v>461</v>
      </c>
      <c r="C488" s="101" t="n">
        <v>1</v>
      </c>
      <c r="D488" s="122" t="n">
        <v>82</v>
      </c>
      <c r="E488" s="161"/>
      <c r="F488" s="161"/>
      <c r="G488" s="112" t="str">
        <f aca="false">IF(ISBLANK(F488),"a","b")</f>
        <v>a</v>
      </c>
      <c r="H488" s="112" t="str">
        <f aca="false">IF(ISBLANK(C488),"",IF(G488="b",F488,IF(G488="a","")))</f>
        <v/>
      </c>
      <c r="I488" s="113" t="n">
        <f aca="false">IF(ISBLANK(C488),"",IF( ISBLANK(F488), , IF( ISBLANK(J488), 1,) ))</f>
        <v>0</v>
      </c>
      <c r="J488" s="161"/>
      <c r="K488" s="114" t="str">
        <f aca="false">IF(ISBLANK(J488),"a","b")</f>
        <v>a</v>
      </c>
      <c r="L488" s="112" t="str">
        <f aca="false">IF(ISBLANK(C488),"",IF(K488="b",J488,IF(K488="a","")))</f>
        <v/>
      </c>
      <c r="M488" s="113" t="n">
        <f aca="false">IF(ISBLANK(C488),"",IF( ISBLANK(J488), , 1))</f>
        <v>0</v>
      </c>
      <c r="N488" s="115" t="str">
        <f aca="true">IF(ISBLANK(C488),"",IF( ISBLANK(F488), "" , IF( ISBLANK(J488), (TODAY()-F488)/365, (J488-F488)/365)) )</f>
        <v/>
      </c>
      <c r="O488" s="116" t="str">
        <f aca="false">IF(ISBLANK(C488),"",IF( ISBLANK(F488), "" , IF( ISBLANK(J488), ($V$41-F488)/365, (J488-F488)/365)) )</f>
        <v/>
      </c>
      <c r="P488" s="117" t="str">
        <f aca="true">IF(ISBLANK(C488),"",IF( ISBLANK(J488), "", (TODAY()-J488)/365))</f>
        <v/>
      </c>
      <c r="Q488" s="118" t="str">
        <f aca="false">IF(ISBLANK(C488),"",IF( ISBLANK(J488), "", ($V$41-J488)/365))</f>
        <v/>
      </c>
      <c r="R488" s="161"/>
      <c r="S488" s="119" t="s">
        <v>1201</v>
      </c>
      <c r="T488" s="48" t="n">
        <v>1</v>
      </c>
      <c r="U488" s="40"/>
    </row>
    <row r="489" customFormat="false" ht="15" hidden="false" customHeight="false" outlineLevel="0" collapsed="false">
      <c r="A489" s="89" t="n">
        <v>488</v>
      </c>
      <c r="B489" s="135" t="s">
        <v>461</v>
      </c>
      <c r="C489" s="101" t="n">
        <v>1</v>
      </c>
      <c r="D489" s="122" t="n">
        <v>83</v>
      </c>
      <c r="E489" s="161"/>
      <c r="F489" s="161"/>
      <c r="G489" s="112" t="str">
        <f aca="false">IF(ISBLANK(F489),"a","b")</f>
        <v>a</v>
      </c>
      <c r="H489" s="112" t="str">
        <f aca="false">IF(ISBLANK(C489),"",IF(G489="b",F489,IF(G489="a","")))</f>
        <v/>
      </c>
      <c r="I489" s="113" t="n">
        <f aca="false">IF(ISBLANK(C489),"",IF( ISBLANK(F489), , IF( ISBLANK(J489), 1,) ))</f>
        <v>0</v>
      </c>
      <c r="J489" s="161"/>
      <c r="K489" s="114" t="str">
        <f aca="false">IF(ISBLANK(J489),"a","b")</f>
        <v>a</v>
      </c>
      <c r="L489" s="112" t="str">
        <f aca="false">IF(ISBLANK(C489),"",IF(K489="b",J489,IF(K489="a","")))</f>
        <v/>
      </c>
      <c r="M489" s="113" t="n">
        <f aca="false">IF(ISBLANK(C489),"",IF( ISBLANK(J489), , 1))</f>
        <v>0</v>
      </c>
      <c r="N489" s="115" t="str">
        <f aca="true">IF(ISBLANK(C489),"",IF( ISBLANK(F489), "" , IF( ISBLANK(J489), (TODAY()-F489)/365, (J489-F489)/365)) )</f>
        <v/>
      </c>
      <c r="O489" s="116" t="str">
        <f aca="false">IF(ISBLANK(C489),"",IF( ISBLANK(F489), "" , IF( ISBLANK(J489), ($V$41-F489)/365, (J489-F489)/365)) )</f>
        <v/>
      </c>
      <c r="P489" s="117" t="str">
        <f aca="true">IF(ISBLANK(C489),"",IF( ISBLANK(J489), "", (TODAY()-J489)/365))</f>
        <v/>
      </c>
      <c r="Q489" s="118" t="str">
        <f aca="false">IF(ISBLANK(C489),"",IF( ISBLANK(J489), "", ($V$41-J489)/365))</f>
        <v/>
      </c>
      <c r="R489" s="161" t="s">
        <v>1202</v>
      </c>
      <c r="S489" s="119" t="s">
        <v>1203</v>
      </c>
      <c r="T489" s="50" t="n">
        <v>1</v>
      </c>
      <c r="U489" s="51"/>
    </row>
    <row r="490" customFormat="false" ht="15" hidden="false" customHeight="false" outlineLevel="0" collapsed="false">
      <c r="A490" s="89" t="n">
        <v>489</v>
      </c>
      <c r="B490" s="135" t="s">
        <v>461</v>
      </c>
      <c r="C490" s="101" t="n">
        <v>1</v>
      </c>
      <c r="D490" s="122" t="n">
        <v>84</v>
      </c>
      <c r="E490" s="161"/>
      <c r="F490" s="161"/>
      <c r="G490" s="112" t="str">
        <f aca="false">IF(ISBLANK(F490),"a","b")</f>
        <v>a</v>
      </c>
      <c r="H490" s="112" t="str">
        <f aca="false">IF(ISBLANK(C490),"",IF(G490="b",F490,IF(G490="a","")))</f>
        <v/>
      </c>
      <c r="I490" s="113" t="n">
        <f aca="false">IF(ISBLANK(C490),"",IF( ISBLANK(F490), , IF( ISBLANK(J490), 1,) ))</f>
        <v>0</v>
      </c>
      <c r="J490" s="161"/>
      <c r="K490" s="114" t="str">
        <f aca="false">IF(ISBLANK(J490),"a","b")</f>
        <v>a</v>
      </c>
      <c r="L490" s="112" t="str">
        <f aca="false">IF(ISBLANK(C490),"",IF(K490="b",J490,IF(K490="a","")))</f>
        <v/>
      </c>
      <c r="M490" s="113" t="n">
        <f aca="false">IF(ISBLANK(C490),"",IF( ISBLANK(J490), , 1))</f>
        <v>0</v>
      </c>
      <c r="N490" s="115" t="str">
        <f aca="true">IF(ISBLANK(C490),"",IF( ISBLANK(F490), "" , IF( ISBLANK(J490), (TODAY()-F490)/365, (J490-F490)/365)) )</f>
        <v/>
      </c>
      <c r="O490" s="116" t="str">
        <f aca="false">IF(ISBLANK(C490),"",IF( ISBLANK(F490), "" , IF( ISBLANK(J490), ($V$41-F490)/365, (J490-F490)/365)) )</f>
        <v/>
      </c>
      <c r="P490" s="117" t="str">
        <f aca="true">IF(ISBLANK(C490),"",IF( ISBLANK(J490), "", (TODAY()-J490)/365))</f>
        <v/>
      </c>
      <c r="Q490" s="118" t="str">
        <f aca="false">IF(ISBLANK(C490),"",IF( ISBLANK(J490), "", ($V$41-J490)/365))</f>
        <v/>
      </c>
      <c r="R490" s="161" t="s">
        <v>1204</v>
      </c>
      <c r="S490" s="119" t="s">
        <v>1205</v>
      </c>
      <c r="T490" s="50" t="n">
        <v>1</v>
      </c>
      <c r="U490" s="51"/>
    </row>
    <row r="491" customFormat="false" ht="15" hidden="false" customHeight="false" outlineLevel="0" collapsed="false">
      <c r="A491" s="89" t="n">
        <v>490</v>
      </c>
      <c r="B491" s="135" t="s">
        <v>461</v>
      </c>
      <c r="C491" s="101" t="n">
        <v>1</v>
      </c>
      <c r="D491" s="122" t="n">
        <v>85</v>
      </c>
      <c r="E491" s="161"/>
      <c r="F491" s="161"/>
      <c r="G491" s="112" t="str">
        <f aca="false">IF(ISBLANK(F491),"a","b")</f>
        <v>a</v>
      </c>
      <c r="H491" s="112" t="str">
        <f aca="false">IF(ISBLANK(C491),"",IF(G491="b",F491,IF(G491="a","")))</f>
        <v/>
      </c>
      <c r="I491" s="113" t="n">
        <f aca="false">IF(ISBLANK(C491),"",IF( ISBLANK(F491), , IF( ISBLANK(J491), 1,) ))</f>
        <v>0</v>
      </c>
      <c r="J491" s="161"/>
      <c r="K491" s="114" t="str">
        <f aca="false">IF(ISBLANK(J491),"a","b")</f>
        <v>a</v>
      </c>
      <c r="L491" s="112" t="str">
        <f aca="false">IF(ISBLANK(C491),"",IF(K491="b",J491,IF(K491="a","")))</f>
        <v/>
      </c>
      <c r="M491" s="113" t="n">
        <f aca="false">IF(ISBLANK(C491),"",IF( ISBLANK(J491), , 1))</f>
        <v>0</v>
      </c>
      <c r="N491" s="115" t="str">
        <f aca="true">IF(ISBLANK(C491),"",IF( ISBLANK(F491), "" , IF( ISBLANK(J491), (TODAY()-F491)/365, (J491-F491)/365)) )</f>
        <v/>
      </c>
      <c r="O491" s="116" t="str">
        <f aca="false">IF(ISBLANK(C491),"",IF( ISBLANK(F491), "" , IF( ISBLANK(J491), ($V$41-F491)/365, (J491-F491)/365)) )</f>
        <v/>
      </c>
      <c r="P491" s="117" t="str">
        <f aca="true">IF(ISBLANK(C491),"",IF( ISBLANK(J491), "", (TODAY()-J491)/365))</f>
        <v/>
      </c>
      <c r="Q491" s="118" t="str">
        <f aca="false">IF(ISBLANK(C491),"",IF( ISBLANK(J491), "", ($V$41-J491)/365))</f>
        <v/>
      </c>
      <c r="R491" s="161"/>
      <c r="S491" s="119" t="s">
        <v>1206</v>
      </c>
      <c r="T491" s="48" t="n">
        <v>1</v>
      </c>
      <c r="U491" s="40"/>
    </row>
    <row r="492" customFormat="false" ht="15" hidden="false" customHeight="false" outlineLevel="0" collapsed="false">
      <c r="A492" s="89" t="n">
        <v>491</v>
      </c>
      <c r="B492" s="135" t="s">
        <v>461</v>
      </c>
      <c r="C492" s="101" t="n">
        <v>1</v>
      </c>
      <c r="D492" s="122" t="n">
        <v>86</v>
      </c>
      <c r="E492" s="161"/>
      <c r="F492" s="161"/>
      <c r="G492" s="112" t="str">
        <f aca="false">IF(ISBLANK(F492),"a","b")</f>
        <v>a</v>
      </c>
      <c r="H492" s="112" t="str">
        <f aca="false">IF(ISBLANK(C492),"",IF(G492="b",F492,IF(G492="a","")))</f>
        <v/>
      </c>
      <c r="I492" s="113" t="n">
        <f aca="false">IF(ISBLANK(C492),"",IF( ISBLANK(F492), , IF( ISBLANK(J492), 1,) ))</f>
        <v>0</v>
      </c>
      <c r="J492" s="161"/>
      <c r="K492" s="114" t="str">
        <f aca="false">IF(ISBLANK(J492),"a","b")</f>
        <v>a</v>
      </c>
      <c r="L492" s="112" t="str">
        <f aca="false">IF(ISBLANK(C492),"",IF(K492="b",J492,IF(K492="a","")))</f>
        <v/>
      </c>
      <c r="M492" s="113" t="n">
        <f aca="false">IF(ISBLANK(C492),"",IF( ISBLANK(J492), , 1))</f>
        <v>0</v>
      </c>
      <c r="N492" s="115" t="str">
        <f aca="true">IF(ISBLANK(C492),"",IF( ISBLANK(F492), "" , IF( ISBLANK(J492), (TODAY()-F492)/365, (J492-F492)/365)) )</f>
        <v/>
      </c>
      <c r="O492" s="116" t="str">
        <f aca="false">IF(ISBLANK(C492),"",IF( ISBLANK(F492), "" , IF( ISBLANK(J492), ($V$41-F492)/365, (J492-F492)/365)) )</f>
        <v/>
      </c>
      <c r="P492" s="117" t="str">
        <f aca="true">IF(ISBLANK(C492),"",IF( ISBLANK(J492), "", (TODAY()-J492)/365))</f>
        <v/>
      </c>
      <c r="Q492" s="118" t="str">
        <f aca="false">IF(ISBLANK(C492),"",IF( ISBLANK(J492), "", ($V$41-J492)/365))</f>
        <v/>
      </c>
      <c r="R492" s="161"/>
      <c r="S492" s="119" t="s">
        <v>1207</v>
      </c>
      <c r="T492" s="48" t="n">
        <v>1</v>
      </c>
      <c r="U492" s="40"/>
    </row>
    <row r="493" customFormat="false" ht="15" hidden="false" customHeight="false" outlineLevel="0" collapsed="false">
      <c r="A493" s="89" t="n">
        <v>492</v>
      </c>
      <c r="B493" s="135" t="s">
        <v>461</v>
      </c>
      <c r="C493" s="101" t="n">
        <v>1</v>
      </c>
      <c r="D493" s="122" t="n">
        <v>87</v>
      </c>
      <c r="E493" s="161"/>
      <c r="F493" s="161"/>
      <c r="G493" s="112" t="str">
        <f aca="false">IF(ISBLANK(F493),"a","b")</f>
        <v>a</v>
      </c>
      <c r="H493" s="112" t="str">
        <f aca="false">IF(ISBLANK(C493),"",IF(G493="b",F493,IF(G493="a","")))</f>
        <v/>
      </c>
      <c r="I493" s="113" t="n">
        <f aca="false">IF(ISBLANK(C493),"",IF( ISBLANK(F493), , IF( ISBLANK(J493), 1,) ))</f>
        <v>0</v>
      </c>
      <c r="J493" s="161"/>
      <c r="K493" s="114" t="str">
        <f aca="false">IF(ISBLANK(J493),"a","b")</f>
        <v>a</v>
      </c>
      <c r="L493" s="112" t="str">
        <f aca="false">IF(ISBLANK(C493),"",IF(K493="b",J493,IF(K493="a","")))</f>
        <v/>
      </c>
      <c r="M493" s="113" t="n">
        <f aca="false">IF(ISBLANK(C493),"",IF( ISBLANK(J493), , 1))</f>
        <v>0</v>
      </c>
      <c r="N493" s="115" t="str">
        <f aca="true">IF(ISBLANK(C493),"",IF( ISBLANK(F493), "" , IF( ISBLANK(J493), (TODAY()-F493)/365, (J493-F493)/365)) )</f>
        <v/>
      </c>
      <c r="O493" s="116" t="str">
        <f aca="false">IF(ISBLANK(C493),"",IF( ISBLANK(F493), "" , IF( ISBLANK(J493), ($V$41-F493)/365, (J493-F493)/365)) )</f>
        <v/>
      </c>
      <c r="P493" s="117" t="str">
        <f aca="true">IF(ISBLANK(C493),"",IF( ISBLANK(J493), "", (TODAY()-J493)/365))</f>
        <v/>
      </c>
      <c r="Q493" s="118" t="str">
        <f aca="false">IF(ISBLANK(C493),"",IF( ISBLANK(J493), "", ($V$41-J493)/365))</f>
        <v/>
      </c>
      <c r="R493" s="161" t="s">
        <v>1208</v>
      </c>
      <c r="S493" s="119" t="s">
        <v>1209</v>
      </c>
      <c r="T493" s="48" t="n">
        <v>1</v>
      </c>
      <c r="U493" s="40"/>
    </row>
    <row r="494" customFormat="false" ht="27" hidden="false" customHeight="false" outlineLevel="0" collapsed="false">
      <c r="A494" s="89" t="n">
        <v>493</v>
      </c>
      <c r="B494" s="135" t="s">
        <v>461</v>
      </c>
      <c r="C494" s="101" t="n">
        <v>1</v>
      </c>
      <c r="D494" s="145" t="n">
        <v>88</v>
      </c>
      <c r="E494" s="163"/>
      <c r="F494" s="162" t="n">
        <v>43701</v>
      </c>
      <c r="G494" s="112" t="str">
        <f aca="false">IF(ISBLANK(F494),"a","b")</f>
        <v>b</v>
      </c>
      <c r="H494" s="112" t="n">
        <f aca="false">IF(ISBLANK(C494),"",IF(G494="b",F494,IF(G494="a","")))</f>
        <v>43701</v>
      </c>
      <c r="I494" s="113" t="n">
        <f aca="false">IF(ISBLANK(C494),"",IF( ISBLANK(F494), , IF( ISBLANK(J494), 1,) ))</f>
        <v>0</v>
      </c>
      <c r="J494" s="162" t="n">
        <v>43842</v>
      </c>
      <c r="K494" s="114" t="str">
        <f aca="false">IF(ISBLANK(J494),"a","b")</f>
        <v>b</v>
      </c>
      <c r="L494" s="112" t="n">
        <f aca="false">IF(ISBLANK(C494),"",IF(K494="b",J494,IF(K494="a","")))</f>
        <v>43842</v>
      </c>
      <c r="M494" s="113" t="n">
        <f aca="false">IF(ISBLANK(C494),"",IF( ISBLANK(J494), , 1))</f>
        <v>1</v>
      </c>
      <c r="N494" s="115" t="n">
        <f aca="true">IF(ISBLANK(C494),"",IF( ISBLANK(F494), "" , IF( ISBLANK(J494), (TODAY()-F494)/365, (J494-F494)/365)) )</f>
        <v>0.386301369863014</v>
      </c>
      <c r="O494" s="116" t="n">
        <f aca="false">IF(ISBLANK(C494),"",IF( ISBLANK(F494), "" , IF( ISBLANK(J494), ($V$41-F494)/365, (J494-F494)/365)) )</f>
        <v>0.386301369863014</v>
      </c>
      <c r="P494" s="117" t="n">
        <f aca="true">IF(ISBLANK(C494),"",IF( ISBLANK(J494), "", (TODAY()-J494)/365))</f>
        <v>1.2027397260274</v>
      </c>
      <c r="Q494" s="118" t="n">
        <f aca="false">IF(ISBLANK(C494),"",IF( ISBLANK(J494), "", ($V$41-J494)/365))</f>
        <v>0.219178082191781</v>
      </c>
      <c r="R494" s="164" t="s">
        <v>1210</v>
      </c>
      <c r="S494" s="119" t="s">
        <v>1211</v>
      </c>
      <c r="T494" s="48" t="n">
        <v>1</v>
      </c>
      <c r="U494" s="40"/>
    </row>
    <row r="495" customFormat="false" ht="15" hidden="false" customHeight="false" outlineLevel="0" collapsed="false">
      <c r="A495" s="89" t="n">
        <v>494</v>
      </c>
      <c r="B495" s="135" t="s">
        <v>461</v>
      </c>
      <c r="C495" s="101" t="n">
        <v>1</v>
      </c>
      <c r="D495" s="122" t="n">
        <v>89</v>
      </c>
      <c r="E495" s="161"/>
      <c r="F495" s="161"/>
      <c r="G495" s="112" t="str">
        <f aca="false">IF(ISBLANK(F495),"a","b")</f>
        <v>a</v>
      </c>
      <c r="H495" s="112" t="str">
        <f aca="false">IF(ISBLANK(C495),"",IF(G495="b",F495,IF(G495="a","")))</f>
        <v/>
      </c>
      <c r="I495" s="113" t="n">
        <f aca="false">IF(ISBLANK(C495),"",IF( ISBLANK(F495), , IF( ISBLANK(J495), 1,) ))</f>
        <v>0</v>
      </c>
      <c r="J495" s="161"/>
      <c r="K495" s="114" t="str">
        <f aca="false">IF(ISBLANK(J495),"a","b")</f>
        <v>a</v>
      </c>
      <c r="L495" s="112" t="str">
        <f aca="false">IF(ISBLANK(C495),"",IF(K495="b",J495,IF(K495="a","")))</f>
        <v/>
      </c>
      <c r="M495" s="113" t="n">
        <f aca="false">IF(ISBLANK(C495),"",IF( ISBLANK(J495), , 1))</f>
        <v>0</v>
      </c>
      <c r="N495" s="115" t="str">
        <f aca="true">IF(ISBLANK(C495),"",IF( ISBLANK(F495), "" , IF( ISBLANK(J495), (TODAY()-F495)/365, (J495-F495)/365)) )</f>
        <v/>
      </c>
      <c r="O495" s="116" t="str">
        <f aca="false">IF(ISBLANK(C495),"",IF( ISBLANK(F495), "" , IF( ISBLANK(J495), ($V$41-F495)/365, (J495-F495)/365)) )</f>
        <v/>
      </c>
      <c r="P495" s="117" t="str">
        <f aca="true">IF(ISBLANK(C495),"",IF( ISBLANK(J495), "", (TODAY()-J495)/365))</f>
        <v/>
      </c>
      <c r="Q495" s="118" t="str">
        <f aca="false">IF(ISBLANK(C495),"",IF( ISBLANK(J495), "", ($V$41-J495)/365))</f>
        <v/>
      </c>
      <c r="R495" s="161"/>
      <c r="S495" s="119" t="s">
        <v>1212</v>
      </c>
      <c r="T495" s="48" t="n">
        <v>1</v>
      </c>
      <c r="U495" s="40"/>
    </row>
    <row r="496" customFormat="false" ht="15" hidden="false" customHeight="false" outlineLevel="0" collapsed="false">
      <c r="A496" s="89" t="n">
        <v>495</v>
      </c>
      <c r="B496" s="135" t="s">
        <v>461</v>
      </c>
      <c r="C496" s="101" t="n">
        <v>1</v>
      </c>
      <c r="D496" s="122" t="n">
        <v>90</v>
      </c>
      <c r="E496" s="161"/>
      <c r="F496" s="161"/>
      <c r="G496" s="112" t="str">
        <f aca="false">IF(ISBLANK(F496),"a","b")</f>
        <v>a</v>
      </c>
      <c r="H496" s="112" t="str">
        <f aca="false">IF(ISBLANK(C496),"",IF(G496="b",F496,IF(G496="a","")))</f>
        <v/>
      </c>
      <c r="I496" s="113" t="n">
        <f aca="false">IF(ISBLANK(C496),"",IF( ISBLANK(F496), , IF( ISBLANK(J496), 1,) ))</f>
        <v>0</v>
      </c>
      <c r="J496" s="161"/>
      <c r="K496" s="114" t="str">
        <f aca="false">IF(ISBLANK(J496),"a","b")</f>
        <v>a</v>
      </c>
      <c r="L496" s="112" t="str">
        <f aca="false">IF(ISBLANK(C496),"",IF(K496="b",J496,IF(K496="a","")))</f>
        <v/>
      </c>
      <c r="M496" s="113" t="n">
        <f aca="false">IF(ISBLANK(C496),"",IF( ISBLANK(J496), , 1))</f>
        <v>0</v>
      </c>
      <c r="N496" s="115" t="str">
        <f aca="true">IF(ISBLANK(C496),"",IF( ISBLANK(F496), "" , IF( ISBLANK(J496), (TODAY()-F496)/365, (J496-F496)/365)) )</f>
        <v/>
      </c>
      <c r="O496" s="116" t="str">
        <f aca="false">IF(ISBLANK(C496),"",IF( ISBLANK(F496), "" , IF( ISBLANK(J496), ($V$41-F496)/365, (J496-F496)/365)) )</f>
        <v/>
      </c>
      <c r="P496" s="117" t="str">
        <f aca="true">IF(ISBLANK(C496),"",IF( ISBLANK(J496), "", (TODAY()-J496)/365))</f>
        <v/>
      </c>
      <c r="Q496" s="118" t="str">
        <f aca="false">IF(ISBLANK(C496),"",IF( ISBLANK(J496), "", ($V$41-J496)/365))</f>
        <v/>
      </c>
      <c r="R496" s="161" t="s">
        <v>1213</v>
      </c>
      <c r="S496" s="119" t="s">
        <v>1214</v>
      </c>
      <c r="T496" s="48" t="n">
        <v>1</v>
      </c>
      <c r="U496" s="40"/>
    </row>
    <row r="497" customFormat="false" ht="15" hidden="false" customHeight="false" outlineLevel="0" collapsed="false">
      <c r="A497" s="89" t="n">
        <v>496</v>
      </c>
      <c r="B497" s="135" t="s">
        <v>461</v>
      </c>
      <c r="C497" s="101" t="n">
        <v>1</v>
      </c>
      <c r="D497" s="122" t="n">
        <v>91</v>
      </c>
      <c r="E497" s="161"/>
      <c r="F497" s="161"/>
      <c r="G497" s="112" t="str">
        <f aca="false">IF(ISBLANK(F497),"a","b")</f>
        <v>a</v>
      </c>
      <c r="H497" s="112" t="str">
        <f aca="false">IF(ISBLANK(C497),"",IF(G497="b",F497,IF(G497="a","")))</f>
        <v/>
      </c>
      <c r="I497" s="113" t="n">
        <f aca="false">IF(ISBLANK(C497),"",IF( ISBLANK(F497), , IF( ISBLANK(J497), 1,) ))</f>
        <v>0</v>
      </c>
      <c r="J497" s="161"/>
      <c r="K497" s="114" t="str">
        <f aca="false">IF(ISBLANK(J497),"a","b")</f>
        <v>a</v>
      </c>
      <c r="L497" s="112" t="str">
        <f aca="false">IF(ISBLANK(C497),"",IF(K497="b",J497,IF(K497="a","")))</f>
        <v/>
      </c>
      <c r="M497" s="113" t="n">
        <f aca="false">IF(ISBLANK(C497),"",IF( ISBLANK(J497), , 1))</f>
        <v>0</v>
      </c>
      <c r="N497" s="115" t="str">
        <f aca="true">IF(ISBLANK(C497),"",IF( ISBLANK(F497), "" , IF( ISBLANK(J497), (TODAY()-F497)/365, (J497-F497)/365)) )</f>
        <v/>
      </c>
      <c r="O497" s="116" t="str">
        <f aca="false">IF(ISBLANK(C497),"",IF( ISBLANK(F497), "" , IF( ISBLANK(J497), ($V$41-F497)/365, (J497-F497)/365)) )</f>
        <v/>
      </c>
      <c r="P497" s="117" t="str">
        <f aca="true">IF(ISBLANK(C497),"",IF( ISBLANK(J497), "", (TODAY()-J497)/365))</f>
        <v/>
      </c>
      <c r="Q497" s="118" t="str">
        <f aca="false">IF(ISBLANK(C497),"",IF( ISBLANK(J497), "", ($V$41-J497)/365))</f>
        <v/>
      </c>
      <c r="R497" s="161"/>
      <c r="S497" s="119" t="s">
        <v>1215</v>
      </c>
      <c r="T497" s="48" t="n">
        <v>1</v>
      </c>
      <c r="U497" s="40"/>
    </row>
    <row r="498" customFormat="false" ht="15" hidden="false" customHeight="false" outlineLevel="0" collapsed="false">
      <c r="A498" s="89" t="n">
        <v>497</v>
      </c>
      <c r="B498" s="135" t="s">
        <v>461</v>
      </c>
      <c r="C498" s="101" t="n">
        <v>1</v>
      </c>
      <c r="D498" s="122" t="n">
        <v>92</v>
      </c>
      <c r="E498" s="161"/>
      <c r="F498" s="161"/>
      <c r="G498" s="112" t="str">
        <f aca="false">IF(ISBLANK(F498),"a","b")</f>
        <v>a</v>
      </c>
      <c r="H498" s="112" t="str">
        <f aca="false">IF(ISBLANK(C498),"",IF(G498="b",F498,IF(G498="a","")))</f>
        <v/>
      </c>
      <c r="I498" s="113" t="n">
        <f aca="false">IF(ISBLANK(C498),"",IF( ISBLANK(F498), , IF( ISBLANK(J498), 1,) ))</f>
        <v>0</v>
      </c>
      <c r="J498" s="161"/>
      <c r="K498" s="114" t="str">
        <f aca="false">IF(ISBLANK(J498),"a","b")</f>
        <v>a</v>
      </c>
      <c r="L498" s="112" t="str">
        <f aca="false">IF(ISBLANK(C498),"",IF(K498="b",J498,IF(K498="a","")))</f>
        <v/>
      </c>
      <c r="M498" s="113" t="n">
        <f aca="false">IF(ISBLANK(C498),"",IF( ISBLANK(J498), , 1))</f>
        <v>0</v>
      </c>
      <c r="N498" s="115" t="str">
        <f aca="true">IF(ISBLANK(C498),"",IF( ISBLANK(F498), "" , IF( ISBLANK(J498), (TODAY()-F498)/365, (J498-F498)/365)) )</f>
        <v/>
      </c>
      <c r="O498" s="116" t="str">
        <f aca="false">IF(ISBLANK(C498),"",IF( ISBLANK(F498), "" , IF( ISBLANK(J498), ($V$41-F498)/365, (J498-F498)/365)) )</f>
        <v/>
      </c>
      <c r="P498" s="117" t="str">
        <f aca="true">IF(ISBLANK(C498),"",IF( ISBLANK(J498), "", (TODAY()-J498)/365))</f>
        <v/>
      </c>
      <c r="Q498" s="118" t="str">
        <f aca="false">IF(ISBLANK(C498),"",IF( ISBLANK(J498), "", ($V$41-J498)/365))</f>
        <v/>
      </c>
      <c r="R498" s="161" t="s">
        <v>1216</v>
      </c>
      <c r="S498" s="119" t="s">
        <v>1217</v>
      </c>
      <c r="T498" s="48" t="n">
        <v>1</v>
      </c>
      <c r="U498" s="40"/>
    </row>
    <row r="499" customFormat="false" ht="15" hidden="false" customHeight="false" outlineLevel="0" collapsed="false">
      <c r="A499" s="89" t="n">
        <v>498</v>
      </c>
      <c r="B499" s="135" t="s">
        <v>461</v>
      </c>
      <c r="C499" s="101" t="n">
        <v>1</v>
      </c>
      <c r="D499" s="122" t="n">
        <v>93</v>
      </c>
      <c r="E499" s="161"/>
      <c r="F499" s="161"/>
      <c r="G499" s="112" t="str">
        <f aca="false">IF(ISBLANK(F499),"a","b")</f>
        <v>a</v>
      </c>
      <c r="H499" s="112" t="str">
        <f aca="false">IF(ISBLANK(C499),"",IF(G499="b",F499,IF(G499="a","")))</f>
        <v/>
      </c>
      <c r="I499" s="113" t="n">
        <f aca="false">IF(ISBLANK(C499),"",IF( ISBLANK(F499), , IF( ISBLANK(J499), 1,) ))</f>
        <v>0</v>
      </c>
      <c r="J499" s="161"/>
      <c r="K499" s="114" t="str">
        <f aca="false">IF(ISBLANK(J499),"a","b")</f>
        <v>a</v>
      </c>
      <c r="L499" s="112" t="str">
        <f aca="false">IF(ISBLANK(C499),"",IF(K499="b",J499,IF(K499="a","")))</f>
        <v/>
      </c>
      <c r="M499" s="113" t="n">
        <f aca="false">IF(ISBLANK(C499),"",IF( ISBLANK(J499), , 1))</f>
        <v>0</v>
      </c>
      <c r="N499" s="115" t="str">
        <f aca="true">IF(ISBLANK(C499),"",IF( ISBLANK(F499), "" , IF( ISBLANK(J499), (TODAY()-F499)/365, (J499-F499)/365)) )</f>
        <v/>
      </c>
      <c r="O499" s="116" t="str">
        <f aca="false">IF(ISBLANK(C499),"",IF( ISBLANK(F499), "" , IF( ISBLANK(J499), ($V$41-F499)/365, (J499-F499)/365)) )</f>
        <v/>
      </c>
      <c r="P499" s="117" t="str">
        <f aca="true">IF(ISBLANK(C499),"",IF( ISBLANK(J499), "", (TODAY()-J499)/365))</f>
        <v/>
      </c>
      <c r="Q499" s="118" t="str">
        <f aca="false">IF(ISBLANK(C499),"",IF( ISBLANK(J499), "", ($V$41-J499)/365))</f>
        <v/>
      </c>
      <c r="R499" s="161"/>
      <c r="S499" s="119" t="s">
        <v>1218</v>
      </c>
      <c r="T499" s="48" t="n">
        <v>1</v>
      </c>
      <c r="U499" s="40"/>
    </row>
    <row r="500" customFormat="false" ht="15" hidden="false" customHeight="false" outlineLevel="0" collapsed="false">
      <c r="A500" s="89" t="n">
        <v>499</v>
      </c>
      <c r="B500" s="135" t="s">
        <v>461</v>
      </c>
      <c r="C500" s="101" t="n">
        <v>1</v>
      </c>
      <c r="D500" s="122" t="n">
        <v>94</v>
      </c>
      <c r="E500" s="161"/>
      <c r="F500" s="161"/>
      <c r="G500" s="112" t="str">
        <f aca="false">IF(ISBLANK(F500),"a","b")</f>
        <v>a</v>
      </c>
      <c r="H500" s="112" t="str">
        <f aca="false">IF(ISBLANK(C500),"",IF(G500="b",F500,IF(G500="a","")))</f>
        <v/>
      </c>
      <c r="I500" s="113" t="n">
        <f aca="false">IF(ISBLANK(C500),"",IF( ISBLANK(F500), , IF( ISBLANK(J500), 1,) ))</f>
        <v>0</v>
      </c>
      <c r="J500" s="161"/>
      <c r="K500" s="114" t="str">
        <f aca="false">IF(ISBLANK(J500),"a","b")</f>
        <v>a</v>
      </c>
      <c r="L500" s="112" t="str">
        <f aca="false">IF(ISBLANK(C500),"",IF(K500="b",J500,IF(K500="a","")))</f>
        <v/>
      </c>
      <c r="M500" s="113" t="n">
        <f aca="false">IF(ISBLANK(C500),"",IF( ISBLANK(J500), , 1))</f>
        <v>0</v>
      </c>
      <c r="N500" s="115" t="str">
        <f aca="true">IF(ISBLANK(C500),"",IF( ISBLANK(F500), "" , IF( ISBLANK(J500), (TODAY()-F500)/365, (J500-F500)/365)) )</f>
        <v/>
      </c>
      <c r="O500" s="116" t="str">
        <f aca="false">IF(ISBLANK(C500),"",IF( ISBLANK(F500), "" , IF( ISBLANK(J500), ($V$41-F500)/365, (J500-F500)/365)) )</f>
        <v/>
      </c>
      <c r="P500" s="117" t="str">
        <f aca="true">IF(ISBLANK(C500),"",IF( ISBLANK(J500), "", (TODAY()-J500)/365))</f>
        <v/>
      </c>
      <c r="Q500" s="118" t="str">
        <f aca="false">IF(ISBLANK(C500),"",IF( ISBLANK(J500), "", ($V$41-J500)/365))</f>
        <v/>
      </c>
      <c r="R500" s="161"/>
      <c r="S500" s="119" t="s">
        <v>1219</v>
      </c>
      <c r="T500" s="48" t="n">
        <v>1</v>
      </c>
      <c r="U500" s="40"/>
    </row>
    <row r="501" customFormat="false" ht="15" hidden="false" customHeight="false" outlineLevel="0" collapsed="false">
      <c r="A501" s="89" t="n">
        <v>500</v>
      </c>
      <c r="B501" s="135" t="s">
        <v>461</v>
      </c>
      <c r="C501" s="101" t="n">
        <v>1</v>
      </c>
      <c r="D501" s="122" t="n">
        <v>95</v>
      </c>
      <c r="E501" s="161"/>
      <c r="F501" s="161"/>
      <c r="G501" s="112" t="str">
        <f aca="false">IF(ISBLANK(F501),"a","b")</f>
        <v>a</v>
      </c>
      <c r="H501" s="112" t="str">
        <f aca="false">IF(ISBLANK(C501),"",IF(G501="b",F501,IF(G501="a","")))</f>
        <v/>
      </c>
      <c r="I501" s="113" t="n">
        <f aca="false">IF(ISBLANK(C501),"",IF( ISBLANK(F501), , IF( ISBLANK(J501), 1,) ))</f>
        <v>0</v>
      </c>
      <c r="J501" s="161"/>
      <c r="K501" s="114" t="str">
        <f aca="false">IF(ISBLANK(J501),"a","b")</f>
        <v>a</v>
      </c>
      <c r="L501" s="112" t="str">
        <f aca="false">IF(ISBLANK(C501),"",IF(K501="b",J501,IF(K501="a","")))</f>
        <v/>
      </c>
      <c r="M501" s="113" t="n">
        <f aca="false">IF(ISBLANK(C501),"",IF( ISBLANK(J501), , 1))</f>
        <v>0</v>
      </c>
      <c r="N501" s="115" t="str">
        <f aca="true">IF(ISBLANK(C501),"",IF( ISBLANK(F501), "" , IF( ISBLANK(J501), (TODAY()-F501)/365, (J501-F501)/365)) )</f>
        <v/>
      </c>
      <c r="O501" s="116" t="str">
        <f aca="false">IF(ISBLANK(C501),"",IF( ISBLANK(F501), "" , IF( ISBLANK(J501), ($V$41-F501)/365, (J501-F501)/365)) )</f>
        <v/>
      </c>
      <c r="P501" s="117" t="str">
        <f aca="true">IF(ISBLANK(C501),"",IF( ISBLANK(J501), "", (TODAY()-J501)/365))</f>
        <v/>
      </c>
      <c r="Q501" s="118" t="str">
        <f aca="false">IF(ISBLANK(C501),"",IF( ISBLANK(J501), "", ($V$41-J501)/365))</f>
        <v/>
      </c>
      <c r="R501" s="161" t="s">
        <v>1220</v>
      </c>
      <c r="S501" s="119" t="s">
        <v>1221</v>
      </c>
      <c r="T501" s="50" t="n">
        <v>1</v>
      </c>
      <c r="U501" s="51"/>
    </row>
    <row r="502" customFormat="false" ht="15" hidden="false" customHeight="false" outlineLevel="0" collapsed="false">
      <c r="A502" s="89" t="n">
        <v>501</v>
      </c>
      <c r="B502" s="135" t="s">
        <v>461</v>
      </c>
      <c r="C502" s="101" t="n">
        <v>1</v>
      </c>
      <c r="D502" s="122" t="n">
        <v>96</v>
      </c>
      <c r="E502" s="161"/>
      <c r="F502" s="161"/>
      <c r="G502" s="112" t="str">
        <f aca="false">IF(ISBLANK(F502),"a","b")</f>
        <v>a</v>
      </c>
      <c r="H502" s="112" t="str">
        <f aca="false">IF(ISBLANK(C502),"",IF(G502="b",F502,IF(G502="a","")))</f>
        <v/>
      </c>
      <c r="I502" s="113" t="n">
        <f aca="false">IF(ISBLANK(C502),"",IF( ISBLANK(F502), , IF( ISBLANK(J502), 1,) ))</f>
        <v>0</v>
      </c>
      <c r="J502" s="161"/>
      <c r="K502" s="114" t="str">
        <f aca="false">IF(ISBLANK(J502),"a","b")</f>
        <v>a</v>
      </c>
      <c r="L502" s="112" t="str">
        <f aca="false">IF(ISBLANK(C502),"",IF(K502="b",J502,IF(K502="a","")))</f>
        <v/>
      </c>
      <c r="M502" s="113" t="n">
        <f aca="false">IF(ISBLANK(C502),"",IF( ISBLANK(J502), , 1))</f>
        <v>0</v>
      </c>
      <c r="N502" s="115" t="str">
        <f aca="true">IF(ISBLANK(C502),"",IF( ISBLANK(F502), "" , IF( ISBLANK(J502), (TODAY()-F502)/365, (J502-F502)/365)) )</f>
        <v/>
      </c>
      <c r="O502" s="116" t="str">
        <f aca="false">IF(ISBLANK(C502),"",IF( ISBLANK(F502), "" , IF( ISBLANK(J502), ($V$41-F502)/365, (J502-F502)/365)) )</f>
        <v/>
      </c>
      <c r="P502" s="117" t="str">
        <f aca="true">IF(ISBLANK(C502),"",IF( ISBLANK(J502), "", (TODAY()-J502)/365))</f>
        <v/>
      </c>
      <c r="Q502" s="118" t="str">
        <f aca="false">IF(ISBLANK(C502),"",IF( ISBLANK(J502), "", ($V$41-J502)/365))</f>
        <v/>
      </c>
      <c r="R502" s="161" t="s">
        <v>1222</v>
      </c>
      <c r="S502" s="119" t="s">
        <v>1223</v>
      </c>
      <c r="T502" s="50" t="n">
        <v>1</v>
      </c>
      <c r="U502" s="51"/>
    </row>
    <row r="503" customFormat="false" ht="15" hidden="false" customHeight="false" outlineLevel="0" collapsed="false">
      <c r="A503" s="89" t="n">
        <v>502</v>
      </c>
      <c r="B503" s="135" t="s">
        <v>461</v>
      </c>
      <c r="C503" s="101" t="n">
        <v>1</v>
      </c>
      <c r="D503" s="122" t="n">
        <v>97</v>
      </c>
      <c r="E503" s="161"/>
      <c r="F503" s="161"/>
      <c r="G503" s="112" t="str">
        <f aca="false">IF(ISBLANK(F503),"a","b")</f>
        <v>a</v>
      </c>
      <c r="H503" s="112" t="str">
        <f aca="false">IF(ISBLANK(C503),"",IF(G503="b",F503,IF(G503="a","")))</f>
        <v/>
      </c>
      <c r="I503" s="113" t="n">
        <f aca="false">IF(ISBLANK(C503),"",IF( ISBLANK(F503), , IF( ISBLANK(J503), 1,) ))</f>
        <v>0</v>
      </c>
      <c r="J503" s="161"/>
      <c r="K503" s="114" t="str">
        <f aca="false">IF(ISBLANK(J503),"a","b")</f>
        <v>a</v>
      </c>
      <c r="L503" s="112" t="str">
        <f aca="false">IF(ISBLANK(C503),"",IF(K503="b",J503,IF(K503="a","")))</f>
        <v/>
      </c>
      <c r="M503" s="113" t="n">
        <f aca="false">IF(ISBLANK(C503),"",IF( ISBLANK(J503), , 1))</f>
        <v>0</v>
      </c>
      <c r="N503" s="115" t="str">
        <f aca="true">IF(ISBLANK(C503),"",IF( ISBLANK(F503), "" , IF( ISBLANK(J503), (TODAY()-F503)/365, (J503-F503)/365)) )</f>
        <v/>
      </c>
      <c r="O503" s="116" t="str">
        <f aca="false">IF(ISBLANK(C503),"",IF( ISBLANK(F503), "" , IF( ISBLANK(J503), ($V$41-F503)/365, (J503-F503)/365)) )</f>
        <v/>
      </c>
      <c r="P503" s="117" t="str">
        <f aca="true">IF(ISBLANK(C503),"",IF( ISBLANK(J503), "", (TODAY()-J503)/365))</f>
        <v/>
      </c>
      <c r="Q503" s="118" t="str">
        <f aca="false">IF(ISBLANK(C503),"",IF( ISBLANK(J503), "", ($V$41-J503)/365))</f>
        <v/>
      </c>
      <c r="R503" s="161"/>
      <c r="S503" s="119" t="s">
        <v>1224</v>
      </c>
      <c r="T503" s="50" t="n">
        <v>1</v>
      </c>
      <c r="U503" s="51"/>
    </row>
    <row r="504" customFormat="false" ht="15" hidden="false" customHeight="false" outlineLevel="0" collapsed="false">
      <c r="A504" s="89" t="n">
        <v>503</v>
      </c>
      <c r="B504" s="135" t="s">
        <v>461</v>
      </c>
      <c r="C504" s="101" t="n">
        <v>1</v>
      </c>
      <c r="D504" s="122" t="n">
        <v>98</v>
      </c>
      <c r="E504" s="161"/>
      <c r="F504" s="161"/>
      <c r="G504" s="112" t="str">
        <f aca="false">IF(ISBLANK(F504),"a","b")</f>
        <v>a</v>
      </c>
      <c r="H504" s="112" t="str">
        <f aca="false">IF(ISBLANK(C504),"",IF(G504="b",F504,IF(G504="a","")))</f>
        <v/>
      </c>
      <c r="I504" s="113" t="n">
        <f aca="false">IF(ISBLANK(C504),"",IF( ISBLANK(F504), , IF( ISBLANK(J504), 1,) ))</f>
        <v>0</v>
      </c>
      <c r="J504" s="161"/>
      <c r="K504" s="114" t="str">
        <f aca="false">IF(ISBLANK(J504),"a","b")</f>
        <v>a</v>
      </c>
      <c r="L504" s="112" t="str">
        <f aca="false">IF(ISBLANK(C504),"",IF(K504="b",J504,IF(K504="a","")))</f>
        <v/>
      </c>
      <c r="M504" s="113" t="n">
        <f aca="false">IF(ISBLANK(C504),"",IF( ISBLANK(J504), , 1))</f>
        <v>0</v>
      </c>
      <c r="N504" s="115" t="str">
        <f aca="true">IF(ISBLANK(C504),"",IF( ISBLANK(F504), "" , IF( ISBLANK(J504), (TODAY()-F504)/365, (J504-F504)/365)) )</f>
        <v/>
      </c>
      <c r="O504" s="116" t="str">
        <f aca="false">IF(ISBLANK(C504),"",IF( ISBLANK(F504), "" , IF( ISBLANK(J504), ($V$41-F504)/365, (J504-F504)/365)) )</f>
        <v/>
      </c>
      <c r="P504" s="117" t="str">
        <f aca="true">IF(ISBLANK(C504),"",IF( ISBLANK(J504), "", (TODAY()-J504)/365))</f>
        <v/>
      </c>
      <c r="Q504" s="118" t="str">
        <f aca="false">IF(ISBLANK(C504),"",IF( ISBLANK(J504), "", ($V$41-J504)/365))</f>
        <v/>
      </c>
      <c r="R504" s="161" t="s">
        <v>1225</v>
      </c>
      <c r="S504" s="119" t="s">
        <v>1226</v>
      </c>
      <c r="T504" s="50" t="n">
        <v>1</v>
      </c>
      <c r="U504" s="51"/>
    </row>
    <row r="505" customFormat="false" ht="15" hidden="false" customHeight="false" outlineLevel="0" collapsed="false">
      <c r="A505" s="89" t="n">
        <v>504</v>
      </c>
      <c r="B505" s="135" t="s">
        <v>461</v>
      </c>
      <c r="C505" s="101" t="n">
        <v>1</v>
      </c>
      <c r="D505" s="122" t="n">
        <v>99</v>
      </c>
      <c r="E505" s="161"/>
      <c r="F505" s="161"/>
      <c r="G505" s="112" t="str">
        <f aca="false">IF(ISBLANK(F505),"a","b")</f>
        <v>a</v>
      </c>
      <c r="H505" s="112" t="str">
        <f aca="false">IF(ISBLANK(C505),"",IF(G505="b",F505,IF(G505="a","")))</f>
        <v/>
      </c>
      <c r="I505" s="113" t="n">
        <f aca="false">IF(ISBLANK(C505),"",IF( ISBLANK(F505), , IF( ISBLANK(J505), 1,) ))</f>
        <v>0</v>
      </c>
      <c r="J505" s="161"/>
      <c r="K505" s="114" t="str">
        <f aca="false">IF(ISBLANK(J505),"a","b")</f>
        <v>a</v>
      </c>
      <c r="L505" s="112" t="str">
        <f aca="false">IF(ISBLANK(C505),"",IF(K505="b",J505,IF(K505="a","")))</f>
        <v/>
      </c>
      <c r="M505" s="113" t="n">
        <f aca="false">IF(ISBLANK(C505),"",IF( ISBLANK(J505), , 1))</f>
        <v>0</v>
      </c>
      <c r="N505" s="115" t="str">
        <f aca="true">IF(ISBLANK(C505),"",IF( ISBLANK(F505), "" , IF( ISBLANK(J505), (TODAY()-F505)/365, (J505-F505)/365)) )</f>
        <v/>
      </c>
      <c r="O505" s="116" t="str">
        <f aca="false">IF(ISBLANK(C505),"",IF( ISBLANK(F505), "" , IF( ISBLANK(J505), ($V$41-F505)/365, (J505-F505)/365)) )</f>
        <v/>
      </c>
      <c r="P505" s="117" t="str">
        <f aca="true">IF(ISBLANK(C505),"",IF( ISBLANK(J505), "", (TODAY()-J505)/365))</f>
        <v/>
      </c>
      <c r="Q505" s="118" t="str">
        <f aca="false">IF(ISBLANK(C505),"",IF( ISBLANK(J505), "", ($V$41-J505)/365))</f>
        <v/>
      </c>
      <c r="R505" s="161" t="s">
        <v>1227</v>
      </c>
      <c r="S505" s="119" t="s">
        <v>1228</v>
      </c>
      <c r="T505" s="48" t="n">
        <v>1</v>
      </c>
      <c r="U505" s="40"/>
    </row>
    <row r="506" customFormat="false" ht="15" hidden="false" customHeight="false" outlineLevel="0" collapsed="false">
      <c r="A506" s="89" t="n">
        <v>505</v>
      </c>
      <c r="B506" s="135" t="s">
        <v>461</v>
      </c>
      <c r="C506" s="101" t="n">
        <v>1</v>
      </c>
      <c r="D506" s="122" t="n">
        <v>100</v>
      </c>
      <c r="E506" s="161"/>
      <c r="F506" s="161"/>
      <c r="G506" s="112" t="str">
        <f aca="false">IF(ISBLANK(F506),"a","b")</f>
        <v>a</v>
      </c>
      <c r="H506" s="112" t="str">
        <f aca="false">IF(ISBLANK(C506),"",IF(G506="b",F506,IF(G506="a","")))</f>
        <v/>
      </c>
      <c r="I506" s="113" t="n">
        <f aca="false">IF(ISBLANK(C506),"",IF( ISBLANK(F506), , IF( ISBLANK(J506), 1,) ))</f>
        <v>0</v>
      </c>
      <c r="J506" s="161"/>
      <c r="K506" s="114" t="str">
        <f aca="false">IF(ISBLANK(J506),"a","b")</f>
        <v>a</v>
      </c>
      <c r="L506" s="112" t="str">
        <f aca="false">IF(ISBLANK(C506),"",IF(K506="b",J506,IF(K506="a","")))</f>
        <v/>
      </c>
      <c r="M506" s="113" t="n">
        <f aca="false">IF(ISBLANK(C506),"",IF( ISBLANK(J506), , 1))</f>
        <v>0</v>
      </c>
      <c r="N506" s="115" t="str">
        <f aca="true">IF(ISBLANK(C506),"",IF( ISBLANK(F506), "" , IF( ISBLANK(J506), (TODAY()-F506)/365, (J506-F506)/365)) )</f>
        <v/>
      </c>
      <c r="O506" s="116" t="str">
        <f aca="false">IF(ISBLANK(C506),"",IF( ISBLANK(F506), "" , IF( ISBLANK(J506), ($V$41-F506)/365, (J506-F506)/365)) )</f>
        <v/>
      </c>
      <c r="P506" s="117" t="str">
        <f aca="true">IF(ISBLANK(C506),"",IF( ISBLANK(J506), "", (TODAY()-J506)/365))</f>
        <v/>
      </c>
      <c r="Q506" s="118" t="str">
        <f aca="false">IF(ISBLANK(C506),"",IF( ISBLANK(J506), "", ($V$41-J506)/365))</f>
        <v/>
      </c>
      <c r="R506" s="161"/>
      <c r="S506" s="119" t="s">
        <v>1229</v>
      </c>
      <c r="T506" s="48" t="n">
        <v>1</v>
      </c>
      <c r="U506" s="40"/>
    </row>
    <row r="507" customFormat="false" ht="15" hidden="false" customHeight="false" outlineLevel="0" collapsed="false">
      <c r="A507" s="89" t="n">
        <v>506</v>
      </c>
      <c r="B507" s="135" t="s">
        <v>463</v>
      </c>
      <c r="C507" s="101" t="n">
        <v>1</v>
      </c>
      <c r="D507" s="135"/>
      <c r="E507" s="135"/>
      <c r="F507" s="135"/>
      <c r="G507" s="112" t="str">
        <f aca="false">IF(ISBLANK(F507),"a","b")</f>
        <v>a</v>
      </c>
      <c r="H507" s="112" t="str">
        <f aca="false">IF(ISBLANK(C507),"",IF(G507="b",F507,IF(G507="a","")))</f>
        <v/>
      </c>
      <c r="I507" s="113" t="n">
        <f aca="false">IF(ISBLANK(C507),"",IF( ISBLANK(F507), , IF( ISBLANK(J507), 1,) ))</f>
        <v>0</v>
      </c>
      <c r="J507" s="135"/>
      <c r="K507" s="114" t="str">
        <f aca="false">IF(ISBLANK(J507),"a","b")</f>
        <v>a</v>
      </c>
      <c r="L507" s="112" t="str">
        <f aca="false">IF(ISBLANK(C507),"",IF(K507="b",J507,IF(K507="a","")))</f>
        <v/>
      </c>
      <c r="M507" s="113" t="n">
        <f aca="false">IF(ISBLANK(C507),"",IF( ISBLANK(J507), , 1))</f>
        <v>0</v>
      </c>
      <c r="N507" s="115" t="str">
        <f aca="true">IF(ISBLANK(C507),"",IF( ISBLANK(F507), "" , IF( ISBLANK(J507), (TODAY()-F507)/365, (J507-F507)/365)) )</f>
        <v/>
      </c>
      <c r="O507" s="116" t="str">
        <f aca="false">IF(ISBLANK(C507),"",IF( ISBLANK(F507), "" , IF( ISBLANK(J507), ($V$41-F507)/365, (J507-F507)/365)) )</f>
        <v/>
      </c>
      <c r="P507" s="117" t="str">
        <f aca="true">IF(ISBLANK(C507),"",IF( ISBLANK(J507), "", (TODAY()-J507)/365))</f>
        <v/>
      </c>
      <c r="Q507" s="118" t="str">
        <f aca="false">IF(ISBLANK(C507),"",IF( ISBLANK(J507), "", ($V$41-J507)/365))</f>
        <v/>
      </c>
      <c r="R507" s="135"/>
      <c r="S507" s="122"/>
      <c r="T507" s="48"/>
      <c r="U507" s="40"/>
    </row>
    <row r="508" customFormat="false" ht="15" hidden="false" customHeight="false" outlineLevel="0" collapsed="false">
      <c r="A508" s="89" t="n">
        <v>507</v>
      </c>
      <c r="B508" s="135" t="s">
        <v>463</v>
      </c>
      <c r="C508" s="101" t="n">
        <v>1</v>
      </c>
      <c r="D508" s="120" t="n">
        <v>1</v>
      </c>
      <c r="E508" s="165" t="s">
        <v>817</v>
      </c>
      <c r="F508" s="166" t="n">
        <v>43710</v>
      </c>
      <c r="G508" s="112" t="str">
        <f aca="false">IF(ISBLANK(F508),"a","b")</f>
        <v>b</v>
      </c>
      <c r="H508" s="112" t="n">
        <f aca="false">IF(ISBLANK(C508),"",IF(G508="b",F508,IF(G508="a","")))</f>
        <v>43710</v>
      </c>
      <c r="I508" s="113" t="n">
        <f aca="false">IF(ISBLANK(C508),"",IF( ISBLANK(F508), , IF( ISBLANK(J508), 1,) ))</f>
        <v>1</v>
      </c>
      <c r="J508" s="165"/>
      <c r="K508" s="114" t="str">
        <f aca="false">IF(ISBLANK(J508),"a","b")</f>
        <v>a</v>
      </c>
      <c r="L508" s="112" t="str">
        <f aca="false">IF(ISBLANK(C508),"",IF(K508="b",J508,IF(K508="a","")))</f>
        <v/>
      </c>
      <c r="M508" s="113" t="n">
        <f aca="false">IF(ISBLANK(C508),"",IF( ISBLANK(J508), , 1))</f>
        <v>0</v>
      </c>
      <c r="N508" s="115" t="n">
        <f aca="true">IF(ISBLANK(C508),"",IF( ISBLANK(F508), "" , IF( ISBLANK(J508), (TODAY()-F508)/365, (J508-F508)/365)) )</f>
        <v>1.56438356164384</v>
      </c>
      <c r="O508" s="116" t="n">
        <f aca="false">IF(ISBLANK(C508),"",IF( ISBLANK(F508), "" , IF( ISBLANK(J508), ($V$41-F508)/365, (J508-F508)/365)) )</f>
        <v>0.580821917808219</v>
      </c>
      <c r="P508" s="117" t="str">
        <f aca="true">IF(ISBLANK(C508),"",IF( ISBLANK(J508), "", (TODAY()-J508)/365))</f>
        <v/>
      </c>
      <c r="Q508" s="118" t="str">
        <f aca="false">IF(ISBLANK(C508),"",IF( ISBLANK(J508), "", ($V$41-J508)/365))</f>
        <v/>
      </c>
      <c r="R508" s="165" t="s">
        <v>1230</v>
      </c>
      <c r="S508" s="119" t="s">
        <v>1231</v>
      </c>
      <c r="T508" s="39" t="n">
        <v>1</v>
      </c>
      <c r="U508" s="40"/>
    </row>
    <row r="509" customFormat="false" ht="15" hidden="false" customHeight="false" outlineLevel="0" collapsed="false">
      <c r="A509" s="89" t="n">
        <v>508</v>
      </c>
      <c r="B509" s="135" t="s">
        <v>463</v>
      </c>
      <c r="C509" s="101" t="n">
        <v>1</v>
      </c>
      <c r="D509" s="122" t="n">
        <v>2</v>
      </c>
      <c r="E509" s="165"/>
      <c r="F509" s="165"/>
      <c r="G509" s="112" t="str">
        <f aca="false">IF(ISBLANK(F509),"a","b")</f>
        <v>a</v>
      </c>
      <c r="H509" s="112" t="str">
        <f aca="false">IF(ISBLANK(C509),"",IF(G509="b",F509,IF(G509="a","")))</f>
        <v/>
      </c>
      <c r="I509" s="113" t="n">
        <f aca="false">IF(ISBLANK(C509),"",IF( ISBLANK(F509), , IF( ISBLANK(J509), 1,) ))</f>
        <v>0</v>
      </c>
      <c r="J509" s="165"/>
      <c r="K509" s="114" t="str">
        <f aca="false">IF(ISBLANK(J509),"a","b")</f>
        <v>a</v>
      </c>
      <c r="L509" s="112" t="str">
        <f aca="false">IF(ISBLANK(C509),"",IF(K509="b",J509,IF(K509="a","")))</f>
        <v/>
      </c>
      <c r="M509" s="113" t="n">
        <f aca="false">IF(ISBLANK(C509),"",IF( ISBLANK(J509), , 1))</f>
        <v>0</v>
      </c>
      <c r="N509" s="115" t="str">
        <f aca="true">IF(ISBLANK(C509),"",IF( ISBLANK(F509), "" , IF( ISBLANK(J509), (TODAY()-F509)/365, (J509-F509)/365)) )</f>
        <v/>
      </c>
      <c r="O509" s="116" t="str">
        <f aca="false">IF(ISBLANK(C509),"",IF( ISBLANK(F509), "" , IF( ISBLANK(J509), ($V$41-F509)/365, (J509-F509)/365)) )</f>
        <v/>
      </c>
      <c r="P509" s="117" t="str">
        <f aca="true">IF(ISBLANK(C509),"",IF( ISBLANK(J509), "", (TODAY()-J509)/365))</f>
        <v/>
      </c>
      <c r="Q509" s="118" t="str">
        <f aca="false">IF(ISBLANK(C509),"",IF( ISBLANK(J509), "", ($V$41-J509)/365))</f>
        <v/>
      </c>
      <c r="R509" s="165" t="s">
        <v>1232</v>
      </c>
      <c r="S509" s="119" t="s">
        <v>1233</v>
      </c>
      <c r="T509" s="39" t="n">
        <v>1</v>
      </c>
      <c r="U509" s="40"/>
    </row>
    <row r="510" customFormat="false" ht="15" hidden="false" customHeight="false" outlineLevel="0" collapsed="false">
      <c r="A510" s="89" t="n">
        <v>509</v>
      </c>
      <c r="B510" s="135" t="s">
        <v>463</v>
      </c>
      <c r="C510" s="101" t="n">
        <v>1</v>
      </c>
      <c r="D510" s="167" t="n">
        <v>3</v>
      </c>
      <c r="E510" s="165" t="s">
        <v>1234</v>
      </c>
      <c r="F510" s="166" t="n">
        <v>43735</v>
      </c>
      <c r="G510" s="112" t="str">
        <f aca="false">IF(ISBLANK(F510),"a","b")</f>
        <v>b</v>
      </c>
      <c r="H510" s="112" t="n">
        <f aca="false">IF(ISBLANK(C510),"",IF(G510="b",F510,IF(G510="a","")))</f>
        <v>43735</v>
      </c>
      <c r="I510" s="113" t="n">
        <f aca="false">IF(ISBLANK(C510),"",IF( ISBLANK(F510), , IF( ISBLANK(J510), 1,) ))</f>
        <v>1</v>
      </c>
      <c r="J510" s="165"/>
      <c r="K510" s="114" t="str">
        <f aca="false">IF(ISBLANK(J510),"a","b")</f>
        <v>a</v>
      </c>
      <c r="L510" s="112" t="str">
        <f aca="false">IF(ISBLANK(C510),"",IF(K510="b",J510,IF(K510="a","")))</f>
        <v/>
      </c>
      <c r="M510" s="113" t="n">
        <f aca="false">IF(ISBLANK(C510),"",IF( ISBLANK(J510), , 1))</f>
        <v>0</v>
      </c>
      <c r="N510" s="115" t="n">
        <f aca="true">IF(ISBLANK(C510),"",IF( ISBLANK(F510), "" , IF( ISBLANK(J510), (TODAY()-F510)/365, (J510-F510)/365)) )</f>
        <v>1.4958904109589</v>
      </c>
      <c r="O510" s="116" t="n">
        <f aca="false">IF(ISBLANK(C510),"",IF( ISBLANK(F510), "" , IF( ISBLANK(J510), ($V$41-F510)/365, (J510-F510)/365)) )</f>
        <v>0.512328767123288</v>
      </c>
      <c r="P510" s="117" t="str">
        <f aca="true">IF(ISBLANK(C510),"",IF( ISBLANK(J510), "", (TODAY()-J510)/365))</f>
        <v/>
      </c>
      <c r="Q510" s="118" t="str">
        <f aca="false">IF(ISBLANK(C510),"",IF( ISBLANK(J510), "", ($V$41-J510)/365))</f>
        <v/>
      </c>
      <c r="R510" s="165"/>
      <c r="S510" s="119" t="s">
        <v>1235</v>
      </c>
      <c r="T510" s="39" t="n">
        <v>1</v>
      </c>
      <c r="U510" s="40"/>
    </row>
    <row r="511" customFormat="false" ht="15" hidden="false" customHeight="false" outlineLevel="0" collapsed="false">
      <c r="A511" s="89" t="n">
        <v>510</v>
      </c>
      <c r="B511" s="135" t="s">
        <v>463</v>
      </c>
      <c r="C511" s="101" t="n">
        <v>1</v>
      </c>
      <c r="D511" s="122" t="n">
        <v>4</v>
      </c>
      <c r="E511" s="165"/>
      <c r="F511" s="165"/>
      <c r="G511" s="112" t="str">
        <f aca="false">IF(ISBLANK(F511),"a","b")</f>
        <v>a</v>
      </c>
      <c r="H511" s="112" t="str">
        <f aca="false">IF(ISBLANK(C511),"",IF(G511="b",F511,IF(G511="a","")))</f>
        <v/>
      </c>
      <c r="I511" s="113" t="n">
        <f aca="false">IF(ISBLANK(C511),"",IF( ISBLANK(F511), , IF( ISBLANK(J511), 1,) ))</f>
        <v>0</v>
      </c>
      <c r="J511" s="165"/>
      <c r="K511" s="114" t="str">
        <f aca="false">IF(ISBLANK(J511),"a","b")</f>
        <v>a</v>
      </c>
      <c r="L511" s="112" t="str">
        <f aca="false">IF(ISBLANK(C511),"",IF(K511="b",J511,IF(K511="a","")))</f>
        <v/>
      </c>
      <c r="M511" s="113" t="n">
        <f aca="false">IF(ISBLANK(C511),"",IF( ISBLANK(J511), , 1))</f>
        <v>0</v>
      </c>
      <c r="N511" s="115" t="str">
        <f aca="true">IF(ISBLANK(C511),"",IF( ISBLANK(F511), "" , IF( ISBLANK(J511), (TODAY()-F511)/365, (J511-F511)/365)) )</f>
        <v/>
      </c>
      <c r="O511" s="116" t="str">
        <f aca="false">IF(ISBLANK(C511),"",IF( ISBLANK(F511), "" , IF( ISBLANK(J511), ($V$41-F511)/365, (J511-F511)/365)) )</f>
        <v/>
      </c>
      <c r="P511" s="117" t="str">
        <f aca="true">IF(ISBLANK(C511),"",IF( ISBLANK(J511), "", (TODAY()-J511)/365))</f>
        <v/>
      </c>
      <c r="Q511" s="118" t="str">
        <f aca="false">IF(ISBLANK(C511),"",IF( ISBLANK(J511), "", ($V$41-J511)/365))</f>
        <v/>
      </c>
      <c r="R511" s="165" t="s">
        <v>1236</v>
      </c>
      <c r="S511" s="119" t="s">
        <v>1237</v>
      </c>
      <c r="T511" s="39" t="n">
        <v>1</v>
      </c>
      <c r="U511" s="40"/>
    </row>
    <row r="512" customFormat="false" ht="15" hidden="false" customHeight="false" outlineLevel="0" collapsed="false">
      <c r="A512" s="89" t="n">
        <v>511</v>
      </c>
      <c r="B512" s="135" t="s">
        <v>463</v>
      </c>
      <c r="C512" s="101" t="n">
        <v>1</v>
      </c>
      <c r="D512" s="122" t="n">
        <v>5</v>
      </c>
      <c r="E512" s="165"/>
      <c r="F512" s="165"/>
      <c r="G512" s="112" t="str">
        <f aca="false">IF(ISBLANK(F512),"a","b")</f>
        <v>a</v>
      </c>
      <c r="H512" s="112" t="str">
        <f aca="false">IF(ISBLANK(C512),"",IF(G512="b",F512,IF(G512="a","")))</f>
        <v/>
      </c>
      <c r="I512" s="113" t="n">
        <f aca="false">IF(ISBLANK(C512),"",IF( ISBLANK(F512), , IF( ISBLANK(J512), 1,) ))</f>
        <v>0</v>
      </c>
      <c r="J512" s="165"/>
      <c r="K512" s="114" t="str">
        <f aca="false">IF(ISBLANK(J512),"a","b")</f>
        <v>a</v>
      </c>
      <c r="L512" s="112" t="str">
        <f aca="false">IF(ISBLANK(C512),"",IF(K512="b",J512,IF(K512="a","")))</f>
        <v/>
      </c>
      <c r="M512" s="113" t="n">
        <f aca="false">IF(ISBLANK(C512),"",IF( ISBLANK(J512), , 1))</f>
        <v>0</v>
      </c>
      <c r="N512" s="115" t="str">
        <f aca="true">IF(ISBLANK(C512),"",IF( ISBLANK(F512), "" , IF( ISBLANK(J512), (TODAY()-F512)/365, (J512-F512)/365)) )</f>
        <v/>
      </c>
      <c r="O512" s="116" t="str">
        <f aca="false">IF(ISBLANK(C512),"",IF( ISBLANK(F512), "" , IF( ISBLANK(J512), ($V$41-F512)/365, (J512-F512)/365)) )</f>
        <v/>
      </c>
      <c r="P512" s="117" t="str">
        <f aca="true">IF(ISBLANK(C512),"",IF( ISBLANK(J512), "", (TODAY()-J512)/365))</f>
        <v/>
      </c>
      <c r="Q512" s="118" t="str">
        <f aca="false">IF(ISBLANK(C512),"",IF( ISBLANK(J512), "", ($V$41-J512)/365))</f>
        <v/>
      </c>
      <c r="R512" s="165" t="s">
        <v>1238</v>
      </c>
      <c r="S512" s="119" t="s">
        <v>1239</v>
      </c>
      <c r="T512" s="39" t="n">
        <v>1</v>
      </c>
      <c r="U512" s="40"/>
    </row>
    <row r="513" customFormat="false" ht="15" hidden="false" customHeight="false" outlineLevel="0" collapsed="false">
      <c r="A513" s="89" t="n">
        <v>512</v>
      </c>
      <c r="B513" s="135" t="s">
        <v>463</v>
      </c>
      <c r="C513" s="101" t="n">
        <v>1</v>
      </c>
      <c r="D513" s="120" t="n">
        <v>6</v>
      </c>
      <c r="E513" s="165" t="s">
        <v>455</v>
      </c>
      <c r="F513" s="166" t="n">
        <v>43701</v>
      </c>
      <c r="G513" s="112" t="str">
        <f aca="false">IF(ISBLANK(F513),"a","b")</f>
        <v>b</v>
      </c>
      <c r="H513" s="112" t="n">
        <f aca="false">IF(ISBLANK(C513),"",IF(G513="b",F513,IF(G513="a","")))</f>
        <v>43701</v>
      </c>
      <c r="I513" s="113" t="n">
        <f aca="false">IF(ISBLANK(C513),"",IF( ISBLANK(F513), , IF( ISBLANK(J513), 1,) ))</f>
        <v>1</v>
      </c>
      <c r="J513" s="165"/>
      <c r="K513" s="114" t="str">
        <f aca="false">IF(ISBLANK(J513),"a","b")</f>
        <v>a</v>
      </c>
      <c r="L513" s="112" t="str">
        <f aca="false">IF(ISBLANK(C513),"",IF(K513="b",J513,IF(K513="a","")))</f>
        <v/>
      </c>
      <c r="M513" s="113" t="n">
        <f aca="false">IF(ISBLANK(C513),"",IF( ISBLANK(J513), , 1))</f>
        <v>0</v>
      </c>
      <c r="N513" s="115" t="n">
        <f aca="true">IF(ISBLANK(C513),"",IF( ISBLANK(F513), "" , IF( ISBLANK(J513), (TODAY()-F513)/365, (J513-F513)/365)) )</f>
        <v>1.58904109589041</v>
      </c>
      <c r="O513" s="116" t="n">
        <f aca="false">IF(ISBLANK(C513),"",IF( ISBLANK(F513), "" , IF( ISBLANK(J513), ($V$41-F513)/365, (J513-F513)/365)) )</f>
        <v>0.605479452054794</v>
      </c>
      <c r="P513" s="117" t="str">
        <f aca="true">IF(ISBLANK(C513),"",IF( ISBLANK(J513), "", (TODAY()-J513)/365))</f>
        <v/>
      </c>
      <c r="Q513" s="118" t="str">
        <f aca="false">IF(ISBLANK(C513),"",IF( ISBLANK(J513), "", ($V$41-J513)/365))</f>
        <v/>
      </c>
      <c r="R513" s="165" t="s">
        <v>1240</v>
      </c>
      <c r="S513" s="119" t="s">
        <v>1241</v>
      </c>
      <c r="T513" s="39" t="n">
        <v>1</v>
      </c>
      <c r="U513" s="40"/>
    </row>
    <row r="514" customFormat="false" ht="15" hidden="false" customHeight="false" outlineLevel="0" collapsed="false">
      <c r="A514" s="89" t="n">
        <v>513</v>
      </c>
      <c r="B514" s="135" t="s">
        <v>463</v>
      </c>
      <c r="C514" s="101" t="n">
        <v>1</v>
      </c>
      <c r="D514" s="131" t="n">
        <v>7</v>
      </c>
      <c r="E514" s="165" t="s">
        <v>756</v>
      </c>
      <c r="F514" s="166" t="n">
        <v>43824</v>
      </c>
      <c r="G514" s="112" t="str">
        <f aca="false">IF(ISBLANK(F514),"a","b")</f>
        <v>b</v>
      </c>
      <c r="H514" s="112" t="n">
        <f aca="false">IF(ISBLANK(C514),"",IF(G514="b",F514,IF(G514="a","")))</f>
        <v>43824</v>
      </c>
      <c r="I514" s="113" t="n">
        <f aca="false">IF(ISBLANK(C514),"",IF( ISBLANK(F514), , IF( ISBLANK(J514), 1,) ))</f>
        <v>0</v>
      </c>
      <c r="J514" s="166" t="n">
        <v>43907</v>
      </c>
      <c r="K514" s="114" t="str">
        <f aca="false">IF(ISBLANK(J514),"a","b")</f>
        <v>b</v>
      </c>
      <c r="L514" s="112" t="n">
        <f aca="false">IF(ISBLANK(C514),"",IF(K514="b",J514,IF(K514="a","")))</f>
        <v>43907</v>
      </c>
      <c r="M514" s="113" t="n">
        <f aca="false">IF(ISBLANK(C514),"",IF( ISBLANK(J514), , 1))</f>
        <v>1</v>
      </c>
      <c r="N514" s="115" t="n">
        <f aca="true">IF(ISBLANK(C514),"",IF( ISBLANK(F514), "" , IF( ISBLANK(J514), (TODAY()-F514)/365, (J514-F514)/365)) )</f>
        <v>0.227397260273973</v>
      </c>
      <c r="O514" s="116" t="n">
        <f aca="false">IF(ISBLANK(C514),"",IF( ISBLANK(F514), "" , IF( ISBLANK(J514), ($V$41-F514)/365, (J514-F514)/365)) )</f>
        <v>0.227397260273973</v>
      </c>
      <c r="P514" s="117" t="n">
        <f aca="true">IF(ISBLANK(C514),"",IF( ISBLANK(J514), "", (TODAY()-J514)/365))</f>
        <v>1.02465753424658</v>
      </c>
      <c r="Q514" s="118" t="n">
        <f aca="false">IF(ISBLANK(C514),"",IF( ISBLANK(J514), "", ($V$41-J514)/365))</f>
        <v>0.0410958904109589</v>
      </c>
      <c r="R514" s="165" t="s">
        <v>1242</v>
      </c>
      <c r="S514" s="119" t="s">
        <v>1243</v>
      </c>
      <c r="T514" s="39" t="n">
        <v>1</v>
      </c>
      <c r="U514" s="40"/>
    </row>
    <row r="515" customFormat="false" ht="15" hidden="false" customHeight="false" outlineLevel="0" collapsed="false">
      <c r="A515" s="89" t="n">
        <v>514</v>
      </c>
      <c r="B515" s="135" t="s">
        <v>463</v>
      </c>
      <c r="C515" s="101" t="n">
        <v>1</v>
      </c>
      <c r="D515" s="125" t="n">
        <v>8</v>
      </c>
      <c r="E515" s="165" t="s">
        <v>404</v>
      </c>
      <c r="F515" s="166" t="n">
        <v>43762</v>
      </c>
      <c r="G515" s="112" t="str">
        <f aca="false">IF(ISBLANK(F515),"a","b")</f>
        <v>b</v>
      </c>
      <c r="H515" s="112" t="n">
        <f aca="false">IF(ISBLANK(C515),"",IF(G515="b",F515,IF(G515="a","")))</f>
        <v>43762</v>
      </c>
      <c r="I515" s="113" t="n">
        <f aca="false">IF(ISBLANK(C515),"",IF( ISBLANK(F515), , IF( ISBLANK(J515), 1,) ))</f>
        <v>1</v>
      </c>
      <c r="J515" s="165"/>
      <c r="K515" s="114" t="str">
        <f aca="false">IF(ISBLANK(J515),"a","b")</f>
        <v>a</v>
      </c>
      <c r="L515" s="112" t="str">
        <f aca="false">IF(ISBLANK(C515),"",IF(K515="b",J515,IF(K515="a","")))</f>
        <v/>
      </c>
      <c r="M515" s="113" t="n">
        <f aca="false">IF(ISBLANK(C515),"",IF( ISBLANK(J515), , 1))</f>
        <v>0</v>
      </c>
      <c r="N515" s="115" t="n">
        <f aca="true">IF(ISBLANK(C515),"",IF( ISBLANK(F515), "" , IF( ISBLANK(J515), (TODAY()-F515)/365, (J515-F515)/365)) )</f>
        <v>1.42191780821918</v>
      </c>
      <c r="O515" s="116" t="n">
        <f aca="false">IF(ISBLANK(C515),"",IF( ISBLANK(F515), "" , IF( ISBLANK(J515), ($V$41-F515)/365, (J515-F515)/365)) )</f>
        <v>0.438356164383562</v>
      </c>
      <c r="P515" s="117" t="str">
        <f aca="true">IF(ISBLANK(C515),"",IF( ISBLANK(J515), "", (TODAY()-J515)/365))</f>
        <v/>
      </c>
      <c r="Q515" s="118" t="str">
        <f aca="false">IF(ISBLANK(C515),"",IF( ISBLANK(J515), "", ($V$41-J515)/365))</f>
        <v/>
      </c>
      <c r="R515" s="165" t="s">
        <v>1244</v>
      </c>
      <c r="S515" s="119" t="s">
        <v>1245</v>
      </c>
      <c r="T515" s="39" t="n">
        <v>1</v>
      </c>
      <c r="U515" s="40"/>
    </row>
    <row r="516" customFormat="false" ht="15" hidden="false" customHeight="false" outlineLevel="0" collapsed="false">
      <c r="A516" s="89" t="n">
        <v>515</v>
      </c>
      <c r="B516" s="135" t="s">
        <v>463</v>
      </c>
      <c r="C516" s="101" t="n">
        <v>1</v>
      </c>
      <c r="D516" s="122" t="n">
        <v>9</v>
      </c>
      <c r="E516" s="165"/>
      <c r="F516" s="165"/>
      <c r="G516" s="112" t="str">
        <f aca="false">IF(ISBLANK(F516),"a","b")</f>
        <v>a</v>
      </c>
      <c r="H516" s="112" t="str">
        <f aca="false">IF(ISBLANK(C516),"",IF(G516="b",F516,IF(G516="a","")))</f>
        <v/>
      </c>
      <c r="I516" s="113" t="n">
        <f aca="false">IF(ISBLANK(C516),"",IF( ISBLANK(F516), , IF( ISBLANK(J516), 1,) ))</f>
        <v>0</v>
      </c>
      <c r="J516" s="165"/>
      <c r="K516" s="114" t="str">
        <f aca="false">IF(ISBLANK(J516),"a","b")</f>
        <v>a</v>
      </c>
      <c r="L516" s="112" t="str">
        <f aca="false">IF(ISBLANK(C516),"",IF(K516="b",J516,IF(K516="a","")))</f>
        <v/>
      </c>
      <c r="M516" s="113" t="n">
        <f aca="false">IF(ISBLANK(C516),"",IF( ISBLANK(J516), , 1))</f>
        <v>0</v>
      </c>
      <c r="N516" s="115" t="str">
        <f aca="true">IF(ISBLANK(C516),"",IF( ISBLANK(F516), "" , IF( ISBLANK(J516), (TODAY()-F516)/365, (J516-F516)/365)) )</f>
        <v/>
      </c>
      <c r="O516" s="116" t="str">
        <f aca="false">IF(ISBLANK(C516),"",IF( ISBLANK(F516), "" , IF( ISBLANK(J516), ($V$41-F516)/365, (J516-F516)/365)) )</f>
        <v/>
      </c>
      <c r="P516" s="117" t="str">
        <f aca="true">IF(ISBLANK(C516),"",IF( ISBLANK(J516), "", (TODAY()-J516)/365))</f>
        <v/>
      </c>
      <c r="Q516" s="118" t="str">
        <f aca="false">IF(ISBLANK(C516),"",IF( ISBLANK(J516), "", ($V$41-J516)/365))</f>
        <v/>
      </c>
      <c r="R516" s="165" t="s">
        <v>1246</v>
      </c>
      <c r="S516" s="119" t="s">
        <v>1247</v>
      </c>
      <c r="T516" s="39" t="n">
        <v>1</v>
      </c>
      <c r="U516" s="40"/>
    </row>
    <row r="517" customFormat="false" ht="15" hidden="false" customHeight="false" outlineLevel="0" collapsed="false">
      <c r="A517" s="89" t="n">
        <v>516</v>
      </c>
      <c r="B517" s="135" t="s">
        <v>463</v>
      </c>
      <c r="C517" s="101" t="n">
        <v>1</v>
      </c>
      <c r="D517" s="120" t="n">
        <v>10</v>
      </c>
      <c r="E517" s="165" t="s">
        <v>1248</v>
      </c>
      <c r="F517" s="166" t="n">
        <v>43735</v>
      </c>
      <c r="G517" s="112" t="str">
        <f aca="false">IF(ISBLANK(F517),"a","b")</f>
        <v>b</v>
      </c>
      <c r="H517" s="112" t="n">
        <f aca="false">IF(ISBLANK(C517),"",IF(G517="b",F517,IF(G517="a","")))</f>
        <v>43735</v>
      </c>
      <c r="I517" s="113" t="n">
        <f aca="false">IF(ISBLANK(C517),"",IF( ISBLANK(F517), , IF( ISBLANK(J517), 1,) ))</f>
        <v>1</v>
      </c>
      <c r="J517" s="165"/>
      <c r="K517" s="114" t="str">
        <f aca="false">IF(ISBLANK(J517),"a","b")</f>
        <v>a</v>
      </c>
      <c r="L517" s="112" t="str">
        <f aca="false">IF(ISBLANK(C517),"",IF(K517="b",J517,IF(K517="a","")))</f>
        <v/>
      </c>
      <c r="M517" s="113" t="n">
        <f aca="false">IF(ISBLANK(C517),"",IF( ISBLANK(J517), , 1))</f>
        <v>0</v>
      </c>
      <c r="N517" s="115" t="n">
        <f aca="true">IF(ISBLANK(C517),"",IF( ISBLANK(F517), "" , IF( ISBLANK(J517), (TODAY()-F517)/365, (J517-F517)/365)) )</f>
        <v>1.4958904109589</v>
      </c>
      <c r="O517" s="116" t="n">
        <f aca="false">IF(ISBLANK(C517),"",IF( ISBLANK(F517), "" , IF( ISBLANK(J517), ($V$41-F517)/365, (J517-F517)/365)) )</f>
        <v>0.512328767123288</v>
      </c>
      <c r="P517" s="117" t="str">
        <f aca="true">IF(ISBLANK(C517),"",IF( ISBLANK(J517), "", (TODAY()-J517)/365))</f>
        <v/>
      </c>
      <c r="Q517" s="118" t="str">
        <f aca="false">IF(ISBLANK(C517),"",IF( ISBLANK(J517), "", ($V$41-J517)/365))</f>
        <v/>
      </c>
      <c r="R517" s="165"/>
      <c r="S517" s="119" t="s">
        <v>1249</v>
      </c>
      <c r="T517" s="39" t="n">
        <v>1</v>
      </c>
      <c r="U517" s="40"/>
    </row>
    <row r="518" customFormat="false" ht="15" hidden="false" customHeight="false" outlineLevel="0" collapsed="false">
      <c r="A518" s="89" t="n">
        <v>517</v>
      </c>
      <c r="B518" s="135" t="s">
        <v>463</v>
      </c>
      <c r="C518" s="101" t="n">
        <v>1</v>
      </c>
      <c r="D518" s="125" t="n">
        <v>11</v>
      </c>
      <c r="E518" s="165" t="s">
        <v>1069</v>
      </c>
      <c r="F518" s="166" t="n">
        <v>43762</v>
      </c>
      <c r="G518" s="112" t="str">
        <f aca="false">IF(ISBLANK(F518),"a","b")</f>
        <v>b</v>
      </c>
      <c r="H518" s="112" t="n">
        <f aca="false">IF(ISBLANK(C518),"",IF(G518="b",F518,IF(G518="a","")))</f>
        <v>43762</v>
      </c>
      <c r="I518" s="113" t="n">
        <f aca="false">IF(ISBLANK(C518),"",IF( ISBLANK(F518), , IF( ISBLANK(J518), 1,) ))</f>
        <v>1</v>
      </c>
      <c r="J518" s="165"/>
      <c r="K518" s="114" t="str">
        <f aca="false">IF(ISBLANK(J518),"a","b")</f>
        <v>a</v>
      </c>
      <c r="L518" s="112" t="str">
        <f aca="false">IF(ISBLANK(C518),"",IF(K518="b",J518,IF(K518="a","")))</f>
        <v/>
      </c>
      <c r="M518" s="113" t="n">
        <f aca="false">IF(ISBLANK(C518),"",IF( ISBLANK(J518), , 1))</f>
        <v>0</v>
      </c>
      <c r="N518" s="115" t="n">
        <f aca="true">IF(ISBLANK(C518),"",IF( ISBLANK(F518), "" , IF( ISBLANK(J518), (TODAY()-F518)/365, (J518-F518)/365)) )</f>
        <v>1.42191780821918</v>
      </c>
      <c r="O518" s="116" t="n">
        <f aca="false">IF(ISBLANK(C518),"",IF( ISBLANK(F518), "" , IF( ISBLANK(J518), ($V$41-F518)/365, (J518-F518)/365)) )</f>
        <v>0.438356164383562</v>
      </c>
      <c r="P518" s="117" t="str">
        <f aca="true">IF(ISBLANK(C518),"",IF( ISBLANK(J518), "", (TODAY()-J518)/365))</f>
        <v/>
      </c>
      <c r="Q518" s="118" t="str">
        <f aca="false">IF(ISBLANK(C518),"",IF( ISBLANK(J518), "", ($V$41-J518)/365))</f>
        <v/>
      </c>
      <c r="R518" s="165" t="s">
        <v>1250</v>
      </c>
      <c r="S518" s="119" t="s">
        <v>1251</v>
      </c>
      <c r="T518" s="39" t="n">
        <v>1</v>
      </c>
      <c r="U518" s="40"/>
    </row>
    <row r="519" customFormat="false" ht="15" hidden="false" customHeight="false" outlineLevel="0" collapsed="false">
      <c r="A519" s="89" t="n">
        <v>518</v>
      </c>
      <c r="B519" s="135" t="s">
        <v>463</v>
      </c>
      <c r="C519" s="101" t="n">
        <v>1</v>
      </c>
      <c r="D519" s="122" t="n">
        <v>12</v>
      </c>
      <c r="E519" s="165"/>
      <c r="F519" s="165"/>
      <c r="G519" s="112" t="str">
        <f aca="false">IF(ISBLANK(F519),"a","b")</f>
        <v>a</v>
      </c>
      <c r="H519" s="112" t="str">
        <f aca="false">IF(ISBLANK(C519),"",IF(G519="b",F519,IF(G519="a","")))</f>
        <v/>
      </c>
      <c r="I519" s="113" t="n">
        <f aca="false">IF(ISBLANK(C519),"",IF( ISBLANK(F519), , IF( ISBLANK(J519), 1,) ))</f>
        <v>0</v>
      </c>
      <c r="J519" s="165"/>
      <c r="K519" s="114" t="str">
        <f aca="false">IF(ISBLANK(J519),"a","b")</f>
        <v>a</v>
      </c>
      <c r="L519" s="112" t="str">
        <f aca="false">IF(ISBLANK(C519),"",IF(K519="b",J519,IF(K519="a","")))</f>
        <v/>
      </c>
      <c r="M519" s="113" t="n">
        <f aca="false">IF(ISBLANK(C519),"",IF( ISBLANK(J519), , 1))</f>
        <v>0</v>
      </c>
      <c r="N519" s="115" t="str">
        <f aca="true">IF(ISBLANK(C519),"",IF( ISBLANK(F519), "" , IF( ISBLANK(J519), (TODAY()-F519)/365, (J519-F519)/365)) )</f>
        <v/>
      </c>
      <c r="O519" s="116" t="str">
        <f aca="false">IF(ISBLANK(C519),"",IF( ISBLANK(F519), "" , IF( ISBLANK(J519), ($V$41-F519)/365, (J519-F519)/365)) )</f>
        <v/>
      </c>
      <c r="P519" s="117" t="str">
        <f aca="true">IF(ISBLANK(C519),"",IF( ISBLANK(J519), "", (TODAY()-J519)/365))</f>
        <v/>
      </c>
      <c r="Q519" s="118" t="str">
        <f aca="false">IF(ISBLANK(C519),"",IF( ISBLANK(J519), "", ($V$41-J519)/365))</f>
        <v/>
      </c>
      <c r="R519" s="165"/>
      <c r="S519" s="119" t="s">
        <v>1252</v>
      </c>
      <c r="T519" s="39" t="n">
        <v>1</v>
      </c>
      <c r="U519" s="40"/>
    </row>
    <row r="520" customFormat="false" ht="15" hidden="false" customHeight="false" outlineLevel="0" collapsed="false">
      <c r="A520" s="89" t="n">
        <v>519</v>
      </c>
      <c r="B520" s="135" t="s">
        <v>463</v>
      </c>
      <c r="C520" s="101" t="n">
        <v>1</v>
      </c>
      <c r="D520" s="122" t="n">
        <v>13</v>
      </c>
      <c r="E520" s="165"/>
      <c r="F520" s="165"/>
      <c r="G520" s="112" t="str">
        <f aca="false">IF(ISBLANK(F520),"a","b")</f>
        <v>a</v>
      </c>
      <c r="H520" s="112" t="str">
        <f aca="false">IF(ISBLANK(C520),"",IF(G520="b",F520,IF(G520="a","")))</f>
        <v/>
      </c>
      <c r="I520" s="113" t="n">
        <f aca="false">IF(ISBLANK(C520),"",IF( ISBLANK(F520), , IF( ISBLANK(J520), 1,) ))</f>
        <v>0</v>
      </c>
      <c r="J520" s="165"/>
      <c r="K520" s="114" t="str">
        <f aca="false">IF(ISBLANK(J520),"a","b")</f>
        <v>a</v>
      </c>
      <c r="L520" s="112" t="str">
        <f aca="false">IF(ISBLANK(C520),"",IF(K520="b",J520,IF(K520="a","")))</f>
        <v/>
      </c>
      <c r="M520" s="113" t="n">
        <f aca="false">IF(ISBLANK(C520),"",IF( ISBLANK(J520), , 1))</f>
        <v>0</v>
      </c>
      <c r="N520" s="115" t="str">
        <f aca="true">IF(ISBLANK(C520),"",IF( ISBLANK(F520), "" , IF( ISBLANK(J520), (TODAY()-F520)/365, (J520-F520)/365)) )</f>
        <v/>
      </c>
      <c r="O520" s="116" t="str">
        <f aca="false">IF(ISBLANK(C520),"",IF( ISBLANK(F520), "" , IF( ISBLANK(J520), ($V$41-F520)/365, (J520-F520)/365)) )</f>
        <v/>
      </c>
      <c r="P520" s="117" t="str">
        <f aca="true">IF(ISBLANK(C520),"",IF( ISBLANK(J520), "", (TODAY()-J520)/365))</f>
        <v/>
      </c>
      <c r="Q520" s="118" t="str">
        <f aca="false">IF(ISBLANK(C520),"",IF( ISBLANK(J520), "", ($V$41-J520)/365))</f>
        <v/>
      </c>
      <c r="R520" s="165" t="s">
        <v>1253</v>
      </c>
      <c r="S520" s="119" t="s">
        <v>1254</v>
      </c>
      <c r="T520" s="39" t="n">
        <v>1</v>
      </c>
      <c r="U520" s="40"/>
    </row>
    <row r="521" customFormat="false" ht="15" hidden="false" customHeight="false" outlineLevel="0" collapsed="false">
      <c r="A521" s="89" t="n">
        <v>520</v>
      </c>
      <c r="B521" s="135" t="s">
        <v>463</v>
      </c>
      <c r="C521" s="101" t="n">
        <v>1</v>
      </c>
      <c r="D521" s="167" t="n">
        <v>14</v>
      </c>
      <c r="E521" s="168"/>
      <c r="F521" s="166" t="n">
        <v>43813</v>
      </c>
      <c r="G521" s="112" t="str">
        <f aca="false">IF(ISBLANK(F521),"a","b")</f>
        <v>b</v>
      </c>
      <c r="H521" s="112" t="n">
        <f aca="false">IF(ISBLANK(C521),"",IF(G521="b",F521,IF(G521="a","")))</f>
        <v>43813</v>
      </c>
      <c r="I521" s="113" t="n">
        <f aca="false">IF(ISBLANK(C521),"",IF( ISBLANK(F521), , IF( ISBLANK(J521), 1,) ))</f>
        <v>0</v>
      </c>
      <c r="J521" s="166" t="n">
        <v>43842</v>
      </c>
      <c r="K521" s="114" t="str">
        <f aca="false">IF(ISBLANK(J521),"a","b")</f>
        <v>b</v>
      </c>
      <c r="L521" s="112" t="n">
        <f aca="false">IF(ISBLANK(C521),"",IF(K521="b",J521,IF(K521="a","")))</f>
        <v>43842</v>
      </c>
      <c r="M521" s="113" t="n">
        <f aca="false">IF(ISBLANK(C521),"",IF( ISBLANK(J521), , 1))</f>
        <v>1</v>
      </c>
      <c r="N521" s="115" t="n">
        <f aca="true">IF(ISBLANK(C521),"",IF( ISBLANK(F521), "" , IF( ISBLANK(J521), (TODAY()-F521)/365, (J521-F521)/365)) )</f>
        <v>0.0794520547945206</v>
      </c>
      <c r="O521" s="116" t="n">
        <f aca="false">IF(ISBLANK(C521),"",IF( ISBLANK(F521), "" , IF( ISBLANK(J521), ($V$41-F521)/365, (J521-F521)/365)) )</f>
        <v>0.0794520547945206</v>
      </c>
      <c r="P521" s="117" t="n">
        <f aca="true">IF(ISBLANK(C521),"",IF( ISBLANK(J521), "", (TODAY()-J521)/365))</f>
        <v>1.2027397260274</v>
      </c>
      <c r="Q521" s="118" t="n">
        <f aca="false">IF(ISBLANK(C521),"",IF( ISBLANK(J521), "", ($V$41-J521)/365))</f>
        <v>0.219178082191781</v>
      </c>
      <c r="R521" s="165" t="s">
        <v>1255</v>
      </c>
      <c r="S521" s="119" t="s">
        <v>1256</v>
      </c>
      <c r="T521" s="39" t="n">
        <v>1</v>
      </c>
      <c r="U521" s="40"/>
    </row>
    <row r="522" customFormat="false" ht="15" hidden="false" customHeight="false" outlineLevel="0" collapsed="false">
      <c r="A522" s="89" t="n">
        <v>521</v>
      </c>
      <c r="B522" s="135" t="s">
        <v>463</v>
      </c>
      <c r="C522" s="101" t="n">
        <v>1</v>
      </c>
      <c r="D522" s="122" t="n">
        <v>15</v>
      </c>
      <c r="E522" s="165"/>
      <c r="F522" s="165"/>
      <c r="G522" s="112" t="str">
        <f aca="false">IF(ISBLANK(F522),"a","b")</f>
        <v>a</v>
      </c>
      <c r="H522" s="112" t="str">
        <f aca="false">IF(ISBLANK(C522),"",IF(G522="b",F522,IF(G522="a","")))</f>
        <v/>
      </c>
      <c r="I522" s="113" t="n">
        <f aca="false">IF(ISBLANK(C522),"",IF( ISBLANK(F522), , IF( ISBLANK(J522), 1,) ))</f>
        <v>0</v>
      </c>
      <c r="J522" s="165"/>
      <c r="K522" s="114" t="str">
        <f aca="false">IF(ISBLANK(J522),"a","b")</f>
        <v>a</v>
      </c>
      <c r="L522" s="112" t="str">
        <f aca="false">IF(ISBLANK(C522),"",IF(K522="b",J522,IF(K522="a","")))</f>
        <v/>
      </c>
      <c r="M522" s="113" t="n">
        <f aca="false">IF(ISBLANK(C522),"",IF( ISBLANK(J522), , 1))</f>
        <v>0</v>
      </c>
      <c r="N522" s="115" t="str">
        <f aca="true">IF(ISBLANK(C522),"",IF( ISBLANK(F522), "" , IF( ISBLANK(J522), (TODAY()-F522)/365, (J522-F522)/365)) )</f>
        <v/>
      </c>
      <c r="O522" s="116" t="str">
        <f aca="false">IF(ISBLANK(C522),"",IF( ISBLANK(F522), "" , IF( ISBLANK(J522), ($V$41-F522)/365, (J522-F522)/365)) )</f>
        <v/>
      </c>
      <c r="P522" s="117" t="str">
        <f aca="true">IF(ISBLANK(C522),"",IF( ISBLANK(J522), "", (TODAY()-J522)/365))</f>
        <v/>
      </c>
      <c r="Q522" s="118" t="str">
        <f aca="false">IF(ISBLANK(C522),"",IF( ISBLANK(J522), "", ($V$41-J522)/365))</f>
        <v/>
      </c>
      <c r="R522" s="165" t="s">
        <v>1257</v>
      </c>
      <c r="S522" s="119" t="s">
        <v>1258</v>
      </c>
      <c r="T522" s="39" t="n">
        <v>1</v>
      </c>
      <c r="U522" s="40"/>
    </row>
    <row r="523" customFormat="false" ht="15" hidden="false" customHeight="false" outlineLevel="0" collapsed="false">
      <c r="A523" s="89" t="n">
        <v>522</v>
      </c>
      <c r="B523" s="135" t="s">
        <v>463</v>
      </c>
      <c r="C523" s="101" t="n">
        <v>1</v>
      </c>
      <c r="D523" s="125" t="n">
        <v>16</v>
      </c>
      <c r="E523" s="165" t="s">
        <v>1079</v>
      </c>
      <c r="F523" s="166" t="n">
        <v>43782</v>
      </c>
      <c r="G523" s="112" t="str">
        <f aca="false">IF(ISBLANK(F523),"a","b")</f>
        <v>b</v>
      </c>
      <c r="H523" s="112" t="n">
        <f aca="false">IF(ISBLANK(C523),"",IF(G523="b",F523,IF(G523="a","")))</f>
        <v>43782</v>
      </c>
      <c r="I523" s="113" t="n">
        <f aca="false">IF(ISBLANK(C523),"",IF( ISBLANK(F523), , IF( ISBLANK(J523), 1,) ))</f>
        <v>1</v>
      </c>
      <c r="J523" s="165"/>
      <c r="K523" s="114" t="str">
        <f aca="false">IF(ISBLANK(J523),"a","b")</f>
        <v>a</v>
      </c>
      <c r="L523" s="112" t="str">
        <f aca="false">IF(ISBLANK(C523),"",IF(K523="b",J523,IF(K523="a","")))</f>
        <v/>
      </c>
      <c r="M523" s="113" t="n">
        <f aca="false">IF(ISBLANK(C523),"",IF( ISBLANK(J523), , 1))</f>
        <v>0</v>
      </c>
      <c r="N523" s="115" t="n">
        <f aca="true">IF(ISBLANK(C523),"",IF( ISBLANK(F523), "" , IF( ISBLANK(J523), (TODAY()-F523)/365, (J523-F523)/365)) )</f>
        <v>1.36712328767123</v>
      </c>
      <c r="O523" s="116" t="n">
        <f aca="false">IF(ISBLANK(C523),"",IF( ISBLANK(F523), "" , IF( ISBLANK(J523), ($V$41-F523)/365, (J523-F523)/365)) )</f>
        <v>0.383561643835616</v>
      </c>
      <c r="P523" s="117" t="str">
        <f aca="true">IF(ISBLANK(C523),"",IF( ISBLANK(J523), "", (TODAY()-J523)/365))</f>
        <v/>
      </c>
      <c r="Q523" s="118" t="str">
        <f aca="false">IF(ISBLANK(C523),"",IF( ISBLANK(J523), "", ($V$41-J523)/365))</f>
        <v/>
      </c>
      <c r="R523" s="165" t="s">
        <v>1259</v>
      </c>
      <c r="S523" s="119" t="s">
        <v>1260</v>
      </c>
      <c r="T523" s="39" t="n">
        <v>1</v>
      </c>
      <c r="U523" s="40"/>
    </row>
    <row r="524" customFormat="false" ht="15" hidden="false" customHeight="false" outlineLevel="0" collapsed="false">
      <c r="A524" s="89" t="n">
        <v>523</v>
      </c>
      <c r="B524" s="135" t="s">
        <v>463</v>
      </c>
      <c r="C524" s="101" t="n">
        <v>1</v>
      </c>
      <c r="D524" s="122" t="n">
        <v>17</v>
      </c>
      <c r="E524" s="165"/>
      <c r="F524" s="165"/>
      <c r="G524" s="112" t="str">
        <f aca="false">IF(ISBLANK(F524),"a","b")</f>
        <v>a</v>
      </c>
      <c r="H524" s="112" t="str">
        <f aca="false">IF(ISBLANK(C524),"",IF(G524="b",F524,IF(G524="a","")))</f>
        <v/>
      </c>
      <c r="I524" s="113" t="n">
        <f aca="false">IF(ISBLANK(C524),"",IF( ISBLANK(F524), , IF( ISBLANK(J524), 1,) ))</f>
        <v>0</v>
      </c>
      <c r="J524" s="165"/>
      <c r="K524" s="114" t="str">
        <f aca="false">IF(ISBLANK(J524),"a","b")</f>
        <v>a</v>
      </c>
      <c r="L524" s="112" t="str">
        <f aca="false">IF(ISBLANK(C524),"",IF(K524="b",J524,IF(K524="a","")))</f>
        <v/>
      </c>
      <c r="M524" s="113" t="n">
        <f aca="false">IF(ISBLANK(C524),"",IF( ISBLANK(J524), , 1))</f>
        <v>0</v>
      </c>
      <c r="N524" s="115" t="str">
        <f aca="true">IF(ISBLANK(C524),"",IF( ISBLANK(F524), "" , IF( ISBLANK(J524), (TODAY()-F524)/365, (J524-F524)/365)) )</f>
        <v/>
      </c>
      <c r="O524" s="116" t="str">
        <f aca="false">IF(ISBLANK(C524),"",IF( ISBLANK(F524), "" , IF( ISBLANK(J524), ($V$41-F524)/365, (J524-F524)/365)) )</f>
        <v/>
      </c>
      <c r="P524" s="117" t="str">
        <f aca="true">IF(ISBLANK(C524),"",IF( ISBLANK(J524), "", (TODAY()-J524)/365))</f>
        <v/>
      </c>
      <c r="Q524" s="118" t="str">
        <f aca="false">IF(ISBLANK(C524),"",IF( ISBLANK(J524), "", ($V$41-J524)/365))</f>
        <v/>
      </c>
      <c r="R524" s="165"/>
      <c r="S524" s="119" t="s">
        <v>1261</v>
      </c>
      <c r="T524" s="39" t="n">
        <v>1</v>
      </c>
      <c r="U524" s="40"/>
    </row>
    <row r="525" customFormat="false" ht="15" hidden="false" customHeight="false" outlineLevel="0" collapsed="false">
      <c r="A525" s="89" t="n">
        <v>524</v>
      </c>
      <c r="B525" s="135" t="s">
        <v>463</v>
      </c>
      <c r="C525" s="101" t="n">
        <v>1</v>
      </c>
      <c r="D525" s="125" t="n">
        <v>18</v>
      </c>
      <c r="E525" s="165" t="s">
        <v>756</v>
      </c>
      <c r="F525" s="166" t="n">
        <v>43868</v>
      </c>
      <c r="G525" s="112" t="str">
        <f aca="false">IF(ISBLANK(F525),"a","b")</f>
        <v>b</v>
      </c>
      <c r="H525" s="112" t="n">
        <f aca="false">IF(ISBLANK(C525),"",IF(G525="b",F525,IF(G525="a","")))</f>
        <v>43868</v>
      </c>
      <c r="I525" s="113" t="n">
        <f aca="false">IF(ISBLANK(C525),"",IF( ISBLANK(F525), , IF( ISBLANK(J525), 1,) ))</f>
        <v>1</v>
      </c>
      <c r="J525" s="165"/>
      <c r="K525" s="114" t="str">
        <f aca="false">IF(ISBLANK(J525),"a","b")</f>
        <v>a</v>
      </c>
      <c r="L525" s="112" t="str">
        <f aca="false">IF(ISBLANK(C525),"",IF(K525="b",J525,IF(K525="a","")))</f>
        <v/>
      </c>
      <c r="M525" s="113" t="n">
        <f aca="false">IF(ISBLANK(C525),"",IF( ISBLANK(J525), , 1))</f>
        <v>0</v>
      </c>
      <c r="N525" s="115" t="n">
        <f aca="true">IF(ISBLANK(C525),"",IF( ISBLANK(F525), "" , IF( ISBLANK(J525), (TODAY()-F525)/365, (J525-F525)/365)) )</f>
        <v>1.13150684931507</v>
      </c>
      <c r="O525" s="116" t="n">
        <f aca="false">IF(ISBLANK(C525),"",IF( ISBLANK(F525), "" , IF( ISBLANK(J525), ($V$41-F525)/365, (J525-F525)/365)) )</f>
        <v>0.147945205479452</v>
      </c>
      <c r="P525" s="117" t="str">
        <f aca="true">IF(ISBLANK(C525),"",IF( ISBLANK(J525), "", (TODAY()-J525)/365))</f>
        <v/>
      </c>
      <c r="Q525" s="118" t="str">
        <f aca="false">IF(ISBLANK(C525),"",IF( ISBLANK(J525), "", ($V$41-J525)/365))</f>
        <v/>
      </c>
      <c r="R525" s="165" t="s">
        <v>1262</v>
      </c>
      <c r="S525" s="119" t="s">
        <v>1263</v>
      </c>
      <c r="T525" s="39" t="n">
        <v>1</v>
      </c>
      <c r="U525" s="40"/>
    </row>
    <row r="526" customFormat="false" ht="15" hidden="false" customHeight="false" outlineLevel="0" collapsed="false">
      <c r="A526" s="89" t="n">
        <v>525</v>
      </c>
      <c r="B526" s="135" t="s">
        <v>463</v>
      </c>
      <c r="C526" s="101" t="n">
        <v>1</v>
      </c>
      <c r="D526" s="125" t="n">
        <v>19</v>
      </c>
      <c r="E526" s="165" t="s">
        <v>1085</v>
      </c>
      <c r="F526" s="166" t="n">
        <v>43858</v>
      </c>
      <c r="G526" s="112" t="str">
        <f aca="false">IF(ISBLANK(F526),"a","b")</f>
        <v>b</v>
      </c>
      <c r="H526" s="112" t="n">
        <f aca="false">IF(ISBLANK(C526),"",IF(G526="b",F526,IF(G526="a","")))</f>
        <v>43858</v>
      </c>
      <c r="I526" s="113" t="n">
        <f aca="false">IF(ISBLANK(C526),"",IF( ISBLANK(F526), , IF( ISBLANK(J526), 1,) ))</f>
        <v>1</v>
      </c>
      <c r="J526" s="165"/>
      <c r="K526" s="114" t="str">
        <f aca="false">IF(ISBLANK(J526),"a","b")</f>
        <v>a</v>
      </c>
      <c r="L526" s="112" t="str">
        <f aca="false">IF(ISBLANK(C526),"",IF(K526="b",J526,IF(K526="a","")))</f>
        <v/>
      </c>
      <c r="M526" s="113" t="n">
        <f aca="false">IF(ISBLANK(C526),"",IF( ISBLANK(J526), , 1))</f>
        <v>0</v>
      </c>
      <c r="N526" s="115" t="n">
        <f aca="true">IF(ISBLANK(C526),"",IF( ISBLANK(F526), "" , IF( ISBLANK(J526), (TODAY()-F526)/365, (J526-F526)/365)) )</f>
        <v>1.15890410958904</v>
      </c>
      <c r="O526" s="116" t="n">
        <f aca="false">IF(ISBLANK(C526),"",IF( ISBLANK(F526), "" , IF( ISBLANK(J526), ($V$41-F526)/365, (J526-F526)/365)) )</f>
        <v>0.175342465753425</v>
      </c>
      <c r="P526" s="117" t="str">
        <f aca="true">IF(ISBLANK(C526),"",IF( ISBLANK(J526), "", (TODAY()-J526)/365))</f>
        <v/>
      </c>
      <c r="Q526" s="118" t="str">
        <f aca="false">IF(ISBLANK(C526),"",IF( ISBLANK(J526), "", ($V$41-J526)/365))</f>
        <v/>
      </c>
      <c r="R526" s="165"/>
      <c r="S526" s="119" t="s">
        <v>1264</v>
      </c>
      <c r="T526" s="39" t="n">
        <v>1</v>
      </c>
      <c r="U526" s="40"/>
    </row>
    <row r="527" customFormat="false" ht="15" hidden="false" customHeight="false" outlineLevel="0" collapsed="false">
      <c r="A527" s="89" t="n">
        <v>526</v>
      </c>
      <c r="B527" s="135" t="s">
        <v>463</v>
      </c>
      <c r="C527" s="101" t="n">
        <v>1</v>
      </c>
      <c r="D527" s="122" t="n">
        <v>20</v>
      </c>
      <c r="E527" s="165"/>
      <c r="F527" s="165"/>
      <c r="G527" s="112" t="str">
        <f aca="false">IF(ISBLANK(F527),"a","b")</f>
        <v>a</v>
      </c>
      <c r="H527" s="112" t="str">
        <f aca="false">IF(ISBLANK(C527),"",IF(G527="b",F527,IF(G527="a","")))</f>
        <v/>
      </c>
      <c r="I527" s="113" t="n">
        <f aca="false">IF(ISBLANK(C527),"",IF( ISBLANK(F527), , IF( ISBLANK(J527), 1,) ))</f>
        <v>0</v>
      </c>
      <c r="J527" s="165"/>
      <c r="K527" s="114" t="str">
        <f aca="false">IF(ISBLANK(J527),"a","b")</f>
        <v>a</v>
      </c>
      <c r="L527" s="112" t="str">
        <f aca="false">IF(ISBLANK(C527),"",IF(K527="b",J527,IF(K527="a","")))</f>
        <v/>
      </c>
      <c r="M527" s="113" t="n">
        <f aca="false">IF(ISBLANK(C527),"",IF( ISBLANK(J527), , 1))</f>
        <v>0</v>
      </c>
      <c r="N527" s="115" t="str">
        <f aca="true">IF(ISBLANK(C527),"",IF( ISBLANK(F527), "" , IF( ISBLANK(J527), (TODAY()-F527)/365, (J527-F527)/365)) )</f>
        <v/>
      </c>
      <c r="O527" s="116" t="str">
        <f aca="false">IF(ISBLANK(C527),"",IF( ISBLANK(F527), "" , IF( ISBLANK(J527), ($V$41-F527)/365, (J527-F527)/365)) )</f>
        <v/>
      </c>
      <c r="P527" s="117" t="str">
        <f aca="true">IF(ISBLANK(C527),"",IF( ISBLANK(J527), "", (TODAY()-J527)/365))</f>
        <v/>
      </c>
      <c r="Q527" s="118" t="str">
        <f aca="false">IF(ISBLANK(C527),"",IF( ISBLANK(J527), "", ($V$41-J527)/365))</f>
        <v/>
      </c>
      <c r="R527" s="165" t="s">
        <v>1265</v>
      </c>
      <c r="S527" s="119" t="s">
        <v>1266</v>
      </c>
      <c r="T527" s="39" t="n">
        <v>1</v>
      </c>
      <c r="U527" s="40"/>
    </row>
    <row r="528" customFormat="false" ht="15" hidden="false" customHeight="false" outlineLevel="0" collapsed="false">
      <c r="A528" s="89" t="n">
        <v>527</v>
      </c>
      <c r="B528" s="135" t="s">
        <v>463</v>
      </c>
      <c r="C528" s="101" t="n">
        <v>1</v>
      </c>
      <c r="D528" s="122" t="n">
        <v>21</v>
      </c>
      <c r="E528" s="165"/>
      <c r="F528" s="165"/>
      <c r="G528" s="112" t="str">
        <f aca="false">IF(ISBLANK(F528),"a","b")</f>
        <v>a</v>
      </c>
      <c r="H528" s="112" t="str">
        <f aca="false">IF(ISBLANK(C528),"",IF(G528="b",F528,IF(G528="a","")))</f>
        <v/>
      </c>
      <c r="I528" s="113" t="n">
        <f aca="false">IF(ISBLANK(C528),"",IF( ISBLANK(F528), , IF( ISBLANK(J528), 1,) ))</f>
        <v>0</v>
      </c>
      <c r="J528" s="165"/>
      <c r="K528" s="114" t="str">
        <f aca="false">IF(ISBLANK(J528),"a","b")</f>
        <v>a</v>
      </c>
      <c r="L528" s="112" t="str">
        <f aca="false">IF(ISBLANK(C528),"",IF(K528="b",J528,IF(K528="a","")))</f>
        <v/>
      </c>
      <c r="M528" s="113" t="n">
        <f aca="false">IF(ISBLANK(C528),"",IF( ISBLANK(J528), , 1))</f>
        <v>0</v>
      </c>
      <c r="N528" s="115" t="str">
        <f aca="true">IF(ISBLANK(C528),"",IF( ISBLANK(F528), "" , IF( ISBLANK(J528), (TODAY()-F528)/365, (J528-F528)/365)) )</f>
        <v/>
      </c>
      <c r="O528" s="116" t="str">
        <f aca="false">IF(ISBLANK(C528),"",IF( ISBLANK(F528), "" , IF( ISBLANK(J528), ($V$41-F528)/365, (J528-F528)/365)) )</f>
        <v/>
      </c>
      <c r="P528" s="117" t="str">
        <f aca="true">IF(ISBLANK(C528),"",IF( ISBLANK(J528), "", (TODAY()-J528)/365))</f>
        <v/>
      </c>
      <c r="Q528" s="118" t="str">
        <f aca="false">IF(ISBLANK(C528),"",IF( ISBLANK(J528), "", ($V$41-J528)/365))</f>
        <v/>
      </c>
      <c r="R528" s="165" t="s">
        <v>1267</v>
      </c>
      <c r="S528" s="119" t="s">
        <v>1268</v>
      </c>
      <c r="T528" s="39" t="n">
        <v>1</v>
      </c>
      <c r="U528" s="40"/>
    </row>
    <row r="529" customFormat="false" ht="15" hidden="false" customHeight="false" outlineLevel="0" collapsed="false">
      <c r="A529" s="89" t="n">
        <v>528</v>
      </c>
      <c r="B529" s="135" t="s">
        <v>463</v>
      </c>
      <c r="C529" s="101" t="n">
        <v>1</v>
      </c>
      <c r="D529" s="120" t="n">
        <v>22</v>
      </c>
      <c r="E529" s="165" t="s">
        <v>817</v>
      </c>
      <c r="F529" s="166" t="n">
        <v>43710</v>
      </c>
      <c r="G529" s="112" t="str">
        <f aca="false">IF(ISBLANK(F529),"a","b")</f>
        <v>b</v>
      </c>
      <c r="H529" s="112" t="n">
        <f aca="false">IF(ISBLANK(C529),"",IF(G529="b",F529,IF(G529="a","")))</f>
        <v>43710</v>
      </c>
      <c r="I529" s="113" t="n">
        <f aca="false">IF(ISBLANK(C529),"",IF( ISBLANK(F529), , IF( ISBLANK(J529), 1,) ))</f>
        <v>1</v>
      </c>
      <c r="J529" s="165"/>
      <c r="K529" s="114" t="str">
        <f aca="false">IF(ISBLANK(J529),"a","b")</f>
        <v>a</v>
      </c>
      <c r="L529" s="112" t="str">
        <f aca="false">IF(ISBLANK(C529),"",IF(K529="b",J529,IF(K529="a","")))</f>
        <v/>
      </c>
      <c r="M529" s="113" t="n">
        <f aca="false">IF(ISBLANK(C529),"",IF( ISBLANK(J529), , 1))</f>
        <v>0</v>
      </c>
      <c r="N529" s="115" t="n">
        <f aca="true">IF(ISBLANK(C529),"",IF( ISBLANK(F529), "" , IF( ISBLANK(J529), (TODAY()-F529)/365, (J529-F529)/365)) )</f>
        <v>1.56438356164384</v>
      </c>
      <c r="O529" s="116" t="n">
        <f aca="false">IF(ISBLANK(C529),"",IF( ISBLANK(F529), "" , IF( ISBLANK(J529), ($V$41-F529)/365, (J529-F529)/365)) )</f>
        <v>0.580821917808219</v>
      </c>
      <c r="P529" s="117" t="str">
        <f aca="true">IF(ISBLANK(C529),"",IF( ISBLANK(J529), "", (TODAY()-J529)/365))</f>
        <v/>
      </c>
      <c r="Q529" s="118" t="str">
        <f aca="false">IF(ISBLANK(C529),"",IF( ISBLANK(J529), "", ($V$41-J529)/365))</f>
        <v/>
      </c>
      <c r="R529" s="165" t="s">
        <v>1269</v>
      </c>
      <c r="S529" s="119" t="s">
        <v>1270</v>
      </c>
      <c r="T529" s="39" t="n">
        <v>1</v>
      </c>
      <c r="U529" s="40"/>
    </row>
    <row r="530" customFormat="false" ht="15" hidden="false" customHeight="false" outlineLevel="0" collapsed="false">
      <c r="A530" s="89" t="n">
        <v>529</v>
      </c>
      <c r="B530" s="135" t="s">
        <v>463</v>
      </c>
      <c r="C530" s="101" t="n">
        <v>1</v>
      </c>
      <c r="D530" s="122" t="n">
        <v>23</v>
      </c>
      <c r="E530" s="165"/>
      <c r="F530" s="165"/>
      <c r="G530" s="112" t="str">
        <f aca="false">IF(ISBLANK(F530),"a","b")</f>
        <v>a</v>
      </c>
      <c r="H530" s="112" t="str">
        <f aca="false">IF(ISBLANK(C530),"",IF(G530="b",F530,IF(G530="a","")))</f>
        <v/>
      </c>
      <c r="I530" s="113" t="n">
        <f aca="false">IF(ISBLANK(C530),"",IF( ISBLANK(F530), , IF( ISBLANK(J530), 1,) ))</f>
        <v>0</v>
      </c>
      <c r="J530" s="165"/>
      <c r="K530" s="114" t="str">
        <f aca="false">IF(ISBLANK(J530),"a","b")</f>
        <v>a</v>
      </c>
      <c r="L530" s="112" t="str">
        <f aca="false">IF(ISBLANK(C530),"",IF(K530="b",J530,IF(K530="a","")))</f>
        <v/>
      </c>
      <c r="M530" s="113" t="n">
        <f aca="false">IF(ISBLANK(C530),"",IF( ISBLANK(J530), , 1))</f>
        <v>0</v>
      </c>
      <c r="N530" s="115" t="str">
        <f aca="true">IF(ISBLANK(C530),"",IF( ISBLANK(F530), "" , IF( ISBLANK(J530), (TODAY()-F530)/365, (J530-F530)/365)) )</f>
        <v/>
      </c>
      <c r="O530" s="116" t="str">
        <f aca="false">IF(ISBLANK(C530),"",IF( ISBLANK(F530), "" , IF( ISBLANK(J530), ($V$41-F530)/365, (J530-F530)/365)) )</f>
        <v/>
      </c>
      <c r="P530" s="117" t="str">
        <f aca="true">IF(ISBLANK(C530),"",IF( ISBLANK(J530), "", (TODAY()-J530)/365))</f>
        <v/>
      </c>
      <c r="Q530" s="118" t="str">
        <f aca="false">IF(ISBLANK(C530),"",IF( ISBLANK(J530), "", ($V$41-J530)/365))</f>
        <v/>
      </c>
      <c r="R530" s="165" t="s">
        <v>1271</v>
      </c>
      <c r="S530" s="119" t="s">
        <v>1272</v>
      </c>
      <c r="T530" s="39" t="n">
        <v>1</v>
      </c>
      <c r="U530" s="40"/>
    </row>
    <row r="531" customFormat="false" ht="15" hidden="false" customHeight="false" outlineLevel="0" collapsed="false">
      <c r="A531" s="89" t="n">
        <v>530</v>
      </c>
      <c r="B531" s="135" t="s">
        <v>463</v>
      </c>
      <c r="C531" s="101" t="n">
        <v>1</v>
      </c>
      <c r="D531" s="122" t="n">
        <v>24</v>
      </c>
      <c r="E531" s="165"/>
      <c r="F531" s="165"/>
      <c r="G531" s="112" t="str">
        <f aca="false">IF(ISBLANK(F531),"a","b")</f>
        <v>a</v>
      </c>
      <c r="H531" s="112" t="str">
        <f aca="false">IF(ISBLANK(C531),"",IF(G531="b",F531,IF(G531="a","")))</f>
        <v/>
      </c>
      <c r="I531" s="113" t="n">
        <f aca="false">IF(ISBLANK(C531),"",IF( ISBLANK(F531), , IF( ISBLANK(J531), 1,) ))</f>
        <v>0</v>
      </c>
      <c r="J531" s="165"/>
      <c r="K531" s="114" t="str">
        <f aca="false">IF(ISBLANK(J531),"a","b")</f>
        <v>a</v>
      </c>
      <c r="L531" s="112" t="str">
        <f aca="false">IF(ISBLANK(C531),"",IF(K531="b",J531,IF(K531="a","")))</f>
        <v/>
      </c>
      <c r="M531" s="113" t="n">
        <f aca="false">IF(ISBLANK(C531),"",IF( ISBLANK(J531), , 1))</f>
        <v>0</v>
      </c>
      <c r="N531" s="115" t="str">
        <f aca="true">IF(ISBLANK(C531),"",IF( ISBLANK(F531), "" , IF( ISBLANK(J531), (TODAY()-F531)/365, (J531-F531)/365)) )</f>
        <v/>
      </c>
      <c r="O531" s="116" t="str">
        <f aca="false">IF(ISBLANK(C531),"",IF( ISBLANK(F531), "" , IF( ISBLANK(J531), ($V$41-F531)/365, (J531-F531)/365)) )</f>
        <v/>
      </c>
      <c r="P531" s="117" t="str">
        <f aca="true">IF(ISBLANK(C531),"",IF( ISBLANK(J531), "", (TODAY()-J531)/365))</f>
        <v/>
      </c>
      <c r="Q531" s="118" t="str">
        <f aca="false">IF(ISBLANK(C531),"",IF( ISBLANK(J531), "", ($V$41-J531)/365))</f>
        <v/>
      </c>
      <c r="R531" s="165"/>
      <c r="S531" s="119" t="s">
        <v>1273</v>
      </c>
      <c r="T531" s="39" t="n">
        <v>1</v>
      </c>
      <c r="U531" s="40"/>
    </row>
    <row r="532" customFormat="false" ht="15" hidden="false" customHeight="false" outlineLevel="0" collapsed="false">
      <c r="A532" s="89" t="n">
        <v>531</v>
      </c>
      <c r="B532" s="135" t="s">
        <v>463</v>
      </c>
      <c r="C532" s="101" t="n">
        <v>1</v>
      </c>
      <c r="D532" s="122" t="n">
        <v>25</v>
      </c>
      <c r="E532" s="165"/>
      <c r="F532" s="165"/>
      <c r="G532" s="112" t="str">
        <f aca="false">IF(ISBLANK(F532),"a","b")</f>
        <v>a</v>
      </c>
      <c r="H532" s="112" t="str">
        <f aca="false">IF(ISBLANK(C532),"",IF(G532="b",F532,IF(G532="a","")))</f>
        <v/>
      </c>
      <c r="I532" s="113" t="n">
        <f aca="false">IF(ISBLANK(C532),"",IF( ISBLANK(F532), , IF( ISBLANK(J532), 1,) ))</f>
        <v>0</v>
      </c>
      <c r="J532" s="165"/>
      <c r="K532" s="114" t="str">
        <f aca="false">IF(ISBLANK(J532),"a","b")</f>
        <v>a</v>
      </c>
      <c r="L532" s="112" t="str">
        <f aca="false">IF(ISBLANK(C532),"",IF(K532="b",J532,IF(K532="a","")))</f>
        <v/>
      </c>
      <c r="M532" s="113" t="n">
        <f aca="false">IF(ISBLANK(C532),"",IF( ISBLANK(J532), , 1))</f>
        <v>0</v>
      </c>
      <c r="N532" s="115" t="str">
        <f aca="true">IF(ISBLANK(C532),"",IF( ISBLANK(F532), "" , IF( ISBLANK(J532), (TODAY()-F532)/365, (J532-F532)/365)) )</f>
        <v/>
      </c>
      <c r="O532" s="116" t="str">
        <f aca="false">IF(ISBLANK(C532),"",IF( ISBLANK(F532), "" , IF( ISBLANK(J532), ($V$41-F532)/365, (J532-F532)/365)) )</f>
        <v/>
      </c>
      <c r="P532" s="117" t="str">
        <f aca="true">IF(ISBLANK(C532),"",IF( ISBLANK(J532), "", (TODAY()-J532)/365))</f>
        <v/>
      </c>
      <c r="Q532" s="118" t="str">
        <f aca="false">IF(ISBLANK(C532),"",IF( ISBLANK(J532), "", ($V$41-J532)/365))</f>
        <v/>
      </c>
      <c r="R532" s="165" t="s">
        <v>1274</v>
      </c>
      <c r="S532" s="119" t="s">
        <v>1275</v>
      </c>
      <c r="T532" s="39" t="n">
        <v>1</v>
      </c>
      <c r="U532" s="40"/>
    </row>
    <row r="533" customFormat="false" ht="15" hidden="false" customHeight="false" outlineLevel="0" collapsed="false">
      <c r="A533" s="89" t="n">
        <v>532</v>
      </c>
      <c r="B533" s="135" t="s">
        <v>463</v>
      </c>
      <c r="C533" s="101" t="n">
        <v>1</v>
      </c>
      <c r="D533" s="125" t="n">
        <v>26</v>
      </c>
      <c r="E533" s="165" t="s">
        <v>1100</v>
      </c>
      <c r="F533" s="166" t="n">
        <v>43856</v>
      </c>
      <c r="G533" s="112" t="str">
        <f aca="false">IF(ISBLANK(F533),"a","b")</f>
        <v>b</v>
      </c>
      <c r="H533" s="112" t="n">
        <f aca="false">IF(ISBLANK(C533),"",IF(G533="b",F533,IF(G533="a","")))</f>
        <v>43856</v>
      </c>
      <c r="I533" s="113" t="n">
        <f aca="false">IF(ISBLANK(C533),"",IF( ISBLANK(F533), , IF( ISBLANK(J533), 1,) ))</f>
        <v>1</v>
      </c>
      <c r="J533" s="165"/>
      <c r="K533" s="114" t="str">
        <f aca="false">IF(ISBLANK(J533),"a","b")</f>
        <v>a</v>
      </c>
      <c r="L533" s="112" t="str">
        <f aca="false">IF(ISBLANK(C533),"",IF(K533="b",J533,IF(K533="a","")))</f>
        <v/>
      </c>
      <c r="M533" s="113" t="n">
        <f aca="false">IF(ISBLANK(C533),"",IF( ISBLANK(J533), , 1))</f>
        <v>0</v>
      </c>
      <c r="N533" s="115" t="n">
        <f aca="true">IF(ISBLANK(C533),"",IF( ISBLANK(F533), "" , IF( ISBLANK(J533), (TODAY()-F533)/365, (J533-F533)/365)) )</f>
        <v>1.16438356164384</v>
      </c>
      <c r="O533" s="116" t="n">
        <f aca="false">IF(ISBLANK(C533),"",IF( ISBLANK(F533), "" , IF( ISBLANK(J533), ($V$41-F533)/365, (J533-F533)/365)) )</f>
        <v>0.180821917808219</v>
      </c>
      <c r="P533" s="117" t="str">
        <f aca="true">IF(ISBLANK(C533),"",IF( ISBLANK(J533), "", (TODAY()-J533)/365))</f>
        <v/>
      </c>
      <c r="Q533" s="118" t="str">
        <f aca="false">IF(ISBLANK(C533),"",IF( ISBLANK(J533), "", ($V$41-J533)/365))</f>
        <v/>
      </c>
      <c r="R533" s="165" t="s">
        <v>1276</v>
      </c>
      <c r="S533" s="119" t="s">
        <v>1277</v>
      </c>
      <c r="T533" s="39" t="n">
        <v>1</v>
      </c>
      <c r="U533" s="40"/>
    </row>
    <row r="534" customFormat="false" ht="15" hidden="false" customHeight="false" outlineLevel="0" collapsed="false">
      <c r="A534" s="89" t="n">
        <v>533</v>
      </c>
      <c r="B534" s="135" t="s">
        <v>463</v>
      </c>
      <c r="C534" s="101" t="n">
        <v>1</v>
      </c>
      <c r="D534" s="122" t="n">
        <v>27</v>
      </c>
      <c r="E534" s="165"/>
      <c r="F534" s="165"/>
      <c r="G534" s="112" t="str">
        <f aca="false">IF(ISBLANK(F534),"a","b")</f>
        <v>a</v>
      </c>
      <c r="H534" s="112" t="str">
        <f aca="false">IF(ISBLANK(C534),"",IF(G534="b",F534,IF(G534="a","")))</f>
        <v/>
      </c>
      <c r="I534" s="113" t="n">
        <f aca="false">IF(ISBLANK(C534),"",IF( ISBLANK(F534), , IF( ISBLANK(J534), 1,) ))</f>
        <v>0</v>
      </c>
      <c r="J534" s="165"/>
      <c r="K534" s="114" t="str">
        <f aca="false">IF(ISBLANK(J534),"a","b")</f>
        <v>a</v>
      </c>
      <c r="L534" s="112" t="str">
        <f aca="false">IF(ISBLANK(C534),"",IF(K534="b",J534,IF(K534="a","")))</f>
        <v/>
      </c>
      <c r="M534" s="113" t="n">
        <f aca="false">IF(ISBLANK(C534),"",IF( ISBLANK(J534), , 1))</f>
        <v>0</v>
      </c>
      <c r="N534" s="115" t="str">
        <f aca="true">IF(ISBLANK(C534),"",IF( ISBLANK(F534), "" , IF( ISBLANK(J534), (TODAY()-F534)/365, (J534-F534)/365)) )</f>
        <v/>
      </c>
      <c r="O534" s="116" t="str">
        <f aca="false">IF(ISBLANK(C534),"",IF( ISBLANK(F534), "" , IF( ISBLANK(J534), ($V$41-F534)/365, (J534-F534)/365)) )</f>
        <v/>
      </c>
      <c r="P534" s="117" t="str">
        <f aca="true">IF(ISBLANK(C534),"",IF( ISBLANK(J534), "", (TODAY()-J534)/365))</f>
        <v/>
      </c>
      <c r="Q534" s="118" t="str">
        <f aca="false">IF(ISBLANK(C534),"",IF( ISBLANK(J534), "", ($V$41-J534)/365))</f>
        <v/>
      </c>
      <c r="R534" s="165" t="s">
        <v>1278</v>
      </c>
      <c r="S534" s="119" t="s">
        <v>1279</v>
      </c>
      <c r="T534" s="39" t="n">
        <v>1</v>
      </c>
      <c r="U534" s="40"/>
    </row>
    <row r="535" customFormat="false" ht="15" hidden="false" customHeight="false" outlineLevel="0" collapsed="false">
      <c r="A535" s="89" t="n">
        <v>534</v>
      </c>
      <c r="B535" s="135" t="s">
        <v>463</v>
      </c>
      <c r="C535" s="101" t="n">
        <v>1</v>
      </c>
      <c r="D535" s="125" t="n">
        <v>28</v>
      </c>
      <c r="E535" s="165" t="s">
        <v>1280</v>
      </c>
      <c r="F535" s="166" t="n">
        <v>43780</v>
      </c>
      <c r="G535" s="112" t="str">
        <f aca="false">IF(ISBLANK(F535),"a","b")</f>
        <v>b</v>
      </c>
      <c r="H535" s="112" t="n">
        <f aca="false">IF(ISBLANK(C535),"",IF(G535="b",F535,IF(G535="a","")))</f>
        <v>43780</v>
      </c>
      <c r="I535" s="113" t="n">
        <f aca="false">IF(ISBLANK(C535),"",IF( ISBLANK(F535), , IF( ISBLANK(J535), 1,) ))</f>
        <v>1</v>
      </c>
      <c r="J535" s="165"/>
      <c r="K535" s="114" t="str">
        <f aca="false">IF(ISBLANK(J535),"a","b")</f>
        <v>a</v>
      </c>
      <c r="L535" s="112" t="str">
        <f aca="false">IF(ISBLANK(C535),"",IF(K535="b",J535,IF(K535="a","")))</f>
        <v/>
      </c>
      <c r="M535" s="113" t="n">
        <f aca="false">IF(ISBLANK(C535),"",IF( ISBLANK(J535), , 1))</f>
        <v>0</v>
      </c>
      <c r="N535" s="115" t="n">
        <f aca="true">IF(ISBLANK(C535),"",IF( ISBLANK(F535), "" , IF( ISBLANK(J535), (TODAY()-F535)/365, (J535-F535)/365)) )</f>
        <v>1.37260273972603</v>
      </c>
      <c r="O535" s="116" t="n">
        <f aca="false">IF(ISBLANK(C535),"",IF( ISBLANK(F535), "" , IF( ISBLANK(J535), ($V$41-F535)/365, (J535-F535)/365)) )</f>
        <v>0.389041095890411</v>
      </c>
      <c r="P535" s="117" t="str">
        <f aca="true">IF(ISBLANK(C535),"",IF( ISBLANK(J535), "", (TODAY()-J535)/365))</f>
        <v/>
      </c>
      <c r="Q535" s="118" t="str">
        <f aca="false">IF(ISBLANK(C535),"",IF( ISBLANK(J535), "", ($V$41-J535)/365))</f>
        <v/>
      </c>
      <c r="R535" s="165"/>
      <c r="S535" s="119" t="s">
        <v>1281</v>
      </c>
      <c r="T535" s="39" t="n">
        <v>1</v>
      </c>
      <c r="U535" s="40"/>
    </row>
    <row r="536" customFormat="false" ht="15" hidden="false" customHeight="false" outlineLevel="0" collapsed="false">
      <c r="A536" s="89" t="n">
        <v>535</v>
      </c>
      <c r="B536" s="135" t="s">
        <v>463</v>
      </c>
      <c r="C536" s="101" t="n">
        <v>1</v>
      </c>
      <c r="D536" s="120" t="n">
        <v>29</v>
      </c>
      <c r="E536" s="165" t="s">
        <v>966</v>
      </c>
      <c r="F536" s="166" t="n">
        <v>43722</v>
      </c>
      <c r="G536" s="112" t="str">
        <f aca="false">IF(ISBLANK(F536),"a","b")</f>
        <v>b</v>
      </c>
      <c r="H536" s="112" t="n">
        <f aca="false">IF(ISBLANK(C536),"",IF(G536="b",F536,IF(G536="a","")))</f>
        <v>43722</v>
      </c>
      <c r="I536" s="113" t="n">
        <f aca="false">IF(ISBLANK(C536),"",IF( ISBLANK(F536), , IF( ISBLANK(J536), 1,) ))</f>
        <v>1</v>
      </c>
      <c r="J536" s="165"/>
      <c r="K536" s="114" t="str">
        <f aca="false">IF(ISBLANK(J536),"a","b")</f>
        <v>a</v>
      </c>
      <c r="L536" s="112" t="str">
        <f aca="false">IF(ISBLANK(C536),"",IF(K536="b",J536,IF(K536="a","")))</f>
        <v/>
      </c>
      <c r="M536" s="113" t="n">
        <f aca="false">IF(ISBLANK(C536),"",IF( ISBLANK(J536), , 1))</f>
        <v>0</v>
      </c>
      <c r="N536" s="115" t="n">
        <f aca="true">IF(ISBLANK(C536),"",IF( ISBLANK(F536), "" , IF( ISBLANK(J536), (TODAY()-F536)/365, (J536-F536)/365)) )</f>
        <v>1.53150684931507</v>
      </c>
      <c r="O536" s="116" t="n">
        <f aca="false">IF(ISBLANK(C536),"",IF( ISBLANK(F536), "" , IF( ISBLANK(J536), ($V$41-F536)/365, (J536-F536)/365)) )</f>
        <v>0.547945205479452</v>
      </c>
      <c r="P536" s="117" t="str">
        <f aca="true">IF(ISBLANK(C536),"",IF( ISBLANK(J536), "", (TODAY()-J536)/365))</f>
        <v/>
      </c>
      <c r="Q536" s="118" t="str">
        <f aca="false">IF(ISBLANK(C536),"",IF( ISBLANK(J536), "", ($V$41-J536)/365))</f>
        <v/>
      </c>
      <c r="R536" s="165"/>
      <c r="S536" s="119" t="s">
        <v>1282</v>
      </c>
      <c r="T536" s="39" t="n">
        <v>1</v>
      </c>
      <c r="U536" s="40"/>
    </row>
    <row r="537" customFormat="false" ht="15" hidden="false" customHeight="false" outlineLevel="0" collapsed="false">
      <c r="A537" s="89" t="n">
        <v>536</v>
      </c>
      <c r="B537" s="135" t="s">
        <v>463</v>
      </c>
      <c r="C537" s="101" t="n">
        <v>1</v>
      </c>
      <c r="D537" s="131" t="n">
        <v>30</v>
      </c>
      <c r="E537" s="165" t="s">
        <v>756</v>
      </c>
      <c r="F537" s="166" t="n">
        <v>43868</v>
      </c>
      <c r="G537" s="112" t="str">
        <f aca="false">IF(ISBLANK(F537),"a","b")</f>
        <v>b</v>
      </c>
      <c r="H537" s="112" t="n">
        <f aca="false">IF(ISBLANK(C537),"",IF(G537="b",F537,IF(G537="a","")))</f>
        <v>43868</v>
      </c>
      <c r="I537" s="113" t="n">
        <f aca="false">IF(ISBLANK(C537),"",IF( ISBLANK(F537), , IF( ISBLANK(J537), 1,) ))</f>
        <v>0</v>
      </c>
      <c r="J537" s="166" t="n">
        <v>43907</v>
      </c>
      <c r="K537" s="114" t="str">
        <f aca="false">IF(ISBLANK(J537),"a","b")</f>
        <v>b</v>
      </c>
      <c r="L537" s="112" t="n">
        <f aca="false">IF(ISBLANK(C537),"",IF(K537="b",J537,IF(K537="a","")))</f>
        <v>43907</v>
      </c>
      <c r="M537" s="113" t="n">
        <f aca="false">IF(ISBLANK(C537),"",IF( ISBLANK(J537), , 1))</f>
        <v>1</v>
      </c>
      <c r="N537" s="115" t="n">
        <f aca="true">IF(ISBLANK(C537),"",IF( ISBLANK(F537), "" , IF( ISBLANK(J537), (TODAY()-F537)/365, (J537-F537)/365)) )</f>
        <v>0.106849315068493</v>
      </c>
      <c r="O537" s="116" t="n">
        <f aca="false">IF(ISBLANK(C537),"",IF( ISBLANK(F537), "" , IF( ISBLANK(J537), ($V$41-F537)/365, (J537-F537)/365)) )</f>
        <v>0.106849315068493</v>
      </c>
      <c r="P537" s="117" t="n">
        <f aca="true">IF(ISBLANK(C537),"",IF( ISBLANK(J537), "", (TODAY()-J537)/365))</f>
        <v>1.02465753424658</v>
      </c>
      <c r="Q537" s="118" t="n">
        <f aca="false">IF(ISBLANK(C537),"",IF( ISBLANK(J537), "", ($V$41-J537)/365))</f>
        <v>0.0410958904109589</v>
      </c>
      <c r="R537" s="165" t="s">
        <v>1283</v>
      </c>
      <c r="S537" s="119" t="s">
        <v>1284</v>
      </c>
      <c r="T537" s="39" t="n">
        <v>1</v>
      </c>
      <c r="U537" s="40"/>
    </row>
    <row r="538" customFormat="false" ht="15" hidden="false" customHeight="false" outlineLevel="0" collapsed="false">
      <c r="A538" s="89" t="n">
        <v>537</v>
      </c>
      <c r="B538" s="135" t="s">
        <v>463</v>
      </c>
      <c r="C538" s="101" t="n">
        <v>1</v>
      </c>
      <c r="D538" s="125" t="n">
        <v>31</v>
      </c>
      <c r="E538" s="165" t="s">
        <v>802</v>
      </c>
      <c r="F538" s="166" t="n">
        <v>43879</v>
      </c>
      <c r="G538" s="112" t="str">
        <f aca="false">IF(ISBLANK(F538),"a","b")</f>
        <v>b</v>
      </c>
      <c r="H538" s="112" t="n">
        <f aca="false">IF(ISBLANK(C538),"",IF(G538="b",F538,IF(G538="a","")))</f>
        <v>43879</v>
      </c>
      <c r="I538" s="113" t="n">
        <f aca="false">IF(ISBLANK(C538),"",IF( ISBLANK(F538), , IF( ISBLANK(J538), 1,) ))</f>
        <v>1</v>
      </c>
      <c r="J538" s="165"/>
      <c r="K538" s="114" t="str">
        <f aca="false">IF(ISBLANK(J538),"a","b")</f>
        <v>a</v>
      </c>
      <c r="L538" s="112" t="str">
        <f aca="false">IF(ISBLANK(C538),"",IF(K538="b",J538,IF(K538="a","")))</f>
        <v/>
      </c>
      <c r="M538" s="113" t="n">
        <f aca="false">IF(ISBLANK(C538),"",IF( ISBLANK(J538), , 1))</f>
        <v>0</v>
      </c>
      <c r="N538" s="115" t="n">
        <f aca="true">IF(ISBLANK(C538),"",IF( ISBLANK(F538), "" , IF( ISBLANK(J538), (TODAY()-F538)/365, (J538-F538)/365)) )</f>
        <v>1.1013698630137</v>
      </c>
      <c r="O538" s="116" t="n">
        <f aca="false">IF(ISBLANK(C538),"",IF( ISBLANK(F538), "" , IF( ISBLANK(J538), ($V$41-F538)/365, (J538-F538)/365)) )</f>
        <v>0.117808219178082</v>
      </c>
      <c r="P538" s="117" t="str">
        <f aca="true">IF(ISBLANK(C538),"",IF( ISBLANK(J538), "", (TODAY()-J538)/365))</f>
        <v/>
      </c>
      <c r="Q538" s="118" t="str">
        <f aca="false">IF(ISBLANK(C538),"",IF( ISBLANK(J538), "", ($V$41-J538)/365))</f>
        <v/>
      </c>
      <c r="R538" s="165" t="s">
        <v>1285</v>
      </c>
      <c r="S538" s="119" t="s">
        <v>1286</v>
      </c>
      <c r="T538" s="39" t="n">
        <v>1</v>
      </c>
      <c r="U538" s="40"/>
    </row>
    <row r="539" customFormat="false" ht="15" hidden="false" customHeight="false" outlineLevel="0" collapsed="false">
      <c r="A539" s="89" t="n">
        <v>538</v>
      </c>
      <c r="B539" s="135" t="s">
        <v>463</v>
      </c>
      <c r="C539" s="101" t="n">
        <v>1</v>
      </c>
      <c r="D539" s="125" t="n">
        <v>32</v>
      </c>
      <c r="E539" s="165" t="s">
        <v>1287</v>
      </c>
      <c r="F539" s="166" t="n">
        <v>43858</v>
      </c>
      <c r="G539" s="112" t="str">
        <f aca="false">IF(ISBLANK(F539),"a","b")</f>
        <v>b</v>
      </c>
      <c r="H539" s="112" t="n">
        <f aca="false">IF(ISBLANK(C539),"",IF(G539="b",F539,IF(G539="a","")))</f>
        <v>43858</v>
      </c>
      <c r="I539" s="113" t="n">
        <f aca="false">IF(ISBLANK(C539),"",IF( ISBLANK(F539), , IF( ISBLANK(J539), 1,) ))</f>
        <v>1</v>
      </c>
      <c r="J539" s="165"/>
      <c r="K539" s="114" t="str">
        <f aca="false">IF(ISBLANK(J539),"a","b")</f>
        <v>a</v>
      </c>
      <c r="L539" s="112" t="str">
        <f aca="false">IF(ISBLANK(C539),"",IF(K539="b",J539,IF(K539="a","")))</f>
        <v/>
      </c>
      <c r="M539" s="113" t="n">
        <f aca="false">IF(ISBLANK(C539),"",IF( ISBLANK(J539), , 1))</f>
        <v>0</v>
      </c>
      <c r="N539" s="115" t="n">
        <f aca="true">IF(ISBLANK(C539),"",IF( ISBLANK(F539), "" , IF( ISBLANK(J539), (TODAY()-F539)/365, (J539-F539)/365)) )</f>
        <v>1.15890410958904</v>
      </c>
      <c r="O539" s="116" t="n">
        <f aca="false">IF(ISBLANK(C539),"",IF( ISBLANK(F539), "" , IF( ISBLANK(J539), ($V$41-F539)/365, (J539-F539)/365)) )</f>
        <v>0.175342465753425</v>
      </c>
      <c r="P539" s="117" t="str">
        <f aca="true">IF(ISBLANK(C539),"",IF( ISBLANK(J539), "", (TODAY()-J539)/365))</f>
        <v/>
      </c>
      <c r="Q539" s="118" t="str">
        <f aca="false">IF(ISBLANK(C539),"",IF( ISBLANK(J539), "", ($V$41-J539)/365))</f>
        <v/>
      </c>
      <c r="R539" s="165" t="s">
        <v>1288</v>
      </c>
      <c r="S539" s="119" t="s">
        <v>1289</v>
      </c>
      <c r="T539" s="39" t="n">
        <v>1</v>
      </c>
      <c r="U539" s="40"/>
    </row>
    <row r="540" customFormat="false" ht="15" hidden="false" customHeight="false" outlineLevel="0" collapsed="false">
      <c r="A540" s="89" t="n">
        <v>539</v>
      </c>
      <c r="B540" s="135" t="s">
        <v>463</v>
      </c>
      <c r="C540" s="101" t="n">
        <v>1</v>
      </c>
      <c r="D540" s="125" t="n">
        <v>33</v>
      </c>
      <c r="E540" s="165" t="s">
        <v>1112</v>
      </c>
      <c r="F540" s="166" t="n">
        <v>43879</v>
      </c>
      <c r="G540" s="112" t="str">
        <f aca="false">IF(ISBLANK(F540),"a","b")</f>
        <v>b</v>
      </c>
      <c r="H540" s="112" t="n">
        <f aca="false">IF(ISBLANK(C540),"",IF(G540="b",F540,IF(G540="a","")))</f>
        <v>43879</v>
      </c>
      <c r="I540" s="113" t="n">
        <f aca="false">IF(ISBLANK(C540),"",IF( ISBLANK(F540), , IF( ISBLANK(J540), 1,) ))</f>
        <v>1</v>
      </c>
      <c r="J540" s="165"/>
      <c r="K540" s="114" t="str">
        <f aca="false">IF(ISBLANK(J540),"a","b")</f>
        <v>a</v>
      </c>
      <c r="L540" s="112" t="str">
        <f aca="false">IF(ISBLANK(C540),"",IF(K540="b",J540,IF(K540="a","")))</f>
        <v/>
      </c>
      <c r="M540" s="113" t="n">
        <f aca="false">IF(ISBLANK(C540),"",IF( ISBLANK(J540), , 1))</f>
        <v>0</v>
      </c>
      <c r="N540" s="115" t="n">
        <f aca="true">IF(ISBLANK(C540),"",IF( ISBLANK(F540), "" , IF( ISBLANK(J540), (TODAY()-F540)/365, (J540-F540)/365)) )</f>
        <v>1.1013698630137</v>
      </c>
      <c r="O540" s="116" t="n">
        <f aca="false">IF(ISBLANK(C540),"",IF( ISBLANK(F540), "" , IF( ISBLANK(J540), ($V$41-F540)/365, (J540-F540)/365)) )</f>
        <v>0.117808219178082</v>
      </c>
      <c r="P540" s="117" t="str">
        <f aca="true">IF(ISBLANK(C540),"",IF( ISBLANK(J540), "", (TODAY()-J540)/365))</f>
        <v/>
      </c>
      <c r="Q540" s="118" t="str">
        <f aca="false">IF(ISBLANK(C540),"",IF( ISBLANK(J540), "", ($V$41-J540)/365))</f>
        <v/>
      </c>
      <c r="R540" s="165" t="s">
        <v>1290</v>
      </c>
      <c r="S540" s="119" t="s">
        <v>1291</v>
      </c>
      <c r="T540" s="39" t="n">
        <v>1</v>
      </c>
      <c r="U540" s="40"/>
    </row>
    <row r="541" customFormat="false" ht="15" hidden="false" customHeight="false" outlineLevel="0" collapsed="false">
      <c r="A541" s="89" t="n">
        <v>540</v>
      </c>
      <c r="B541" s="135" t="s">
        <v>463</v>
      </c>
      <c r="C541" s="101" t="n">
        <v>1</v>
      </c>
      <c r="D541" s="120" t="n">
        <v>34</v>
      </c>
      <c r="E541" s="165" t="s">
        <v>455</v>
      </c>
      <c r="F541" s="166" t="n">
        <v>43701</v>
      </c>
      <c r="G541" s="112" t="str">
        <f aca="false">IF(ISBLANK(F541),"a","b")</f>
        <v>b</v>
      </c>
      <c r="H541" s="112" t="n">
        <f aca="false">IF(ISBLANK(C541),"",IF(G541="b",F541,IF(G541="a","")))</f>
        <v>43701</v>
      </c>
      <c r="I541" s="113" t="n">
        <f aca="false">IF(ISBLANK(C541),"",IF( ISBLANK(F541), , IF( ISBLANK(J541), 1,) ))</f>
        <v>1</v>
      </c>
      <c r="J541" s="165"/>
      <c r="K541" s="114" t="str">
        <f aca="false">IF(ISBLANK(J541),"a","b")</f>
        <v>a</v>
      </c>
      <c r="L541" s="112" t="str">
        <f aca="false">IF(ISBLANK(C541),"",IF(K541="b",J541,IF(K541="a","")))</f>
        <v/>
      </c>
      <c r="M541" s="113" t="n">
        <f aca="false">IF(ISBLANK(C541),"",IF( ISBLANK(J541), , 1))</f>
        <v>0</v>
      </c>
      <c r="N541" s="115" t="n">
        <f aca="true">IF(ISBLANK(C541),"",IF( ISBLANK(F541), "" , IF( ISBLANK(J541), (TODAY()-F541)/365, (J541-F541)/365)) )</f>
        <v>1.58904109589041</v>
      </c>
      <c r="O541" s="116" t="n">
        <f aca="false">IF(ISBLANK(C541),"",IF( ISBLANK(F541), "" , IF( ISBLANK(J541), ($V$41-F541)/365, (J541-F541)/365)) )</f>
        <v>0.605479452054794</v>
      </c>
      <c r="P541" s="117" t="str">
        <f aca="true">IF(ISBLANK(C541),"",IF( ISBLANK(J541), "", (TODAY()-J541)/365))</f>
        <v/>
      </c>
      <c r="Q541" s="118" t="str">
        <f aca="false">IF(ISBLANK(C541),"",IF( ISBLANK(J541), "", ($V$41-J541)/365))</f>
        <v/>
      </c>
      <c r="R541" s="165" t="s">
        <v>1292</v>
      </c>
      <c r="S541" s="119" t="s">
        <v>1293</v>
      </c>
      <c r="T541" s="39" t="n">
        <v>1</v>
      </c>
      <c r="U541" s="40"/>
    </row>
    <row r="542" customFormat="false" ht="15" hidden="false" customHeight="false" outlineLevel="0" collapsed="false">
      <c r="A542" s="89" t="n">
        <v>541</v>
      </c>
      <c r="B542" s="135" t="s">
        <v>463</v>
      </c>
      <c r="C542" s="101" t="n">
        <v>1</v>
      </c>
      <c r="D542" s="122" t="n">
        <v>35</v>
      </c>
      <c r="E542" s="165"/>
      <c r="F542" s="165"/>
      <c r="G542" s="112" t="str">
        <f aca="false">IF(ISBLANK(F542),"a","b")</f>
        <v>a</v>
      </c>
      <c r="H542" s="112" t="str">
        <f aca="false">IF(ISBLANK(C542),"",IF(G542="b",F542,IF(G542="a","")))</f>
        <v/>
      </c>
      <c r="I542" s="113" t="n">
        <f aca="false">IF(ISBLANK(C542),"",IF( ISBLANK(F542), , IF( ISBLANK(J542), 1,) ))</f>
        <v>0</v>
      </c>
      <c r="J542" s="165"/>
      <c r="K542" s="114" t="str">
        <f aca="false">IF(ISBLANK(J542),"a","b")</f>
        <v>a</v>
      </c>
      <c r="L542" s="112" t="str">
        <f aca="false">IF(ISBLANK(C542),"",IF(K542="b",J542,IF(K542="a","")))</f>
        <v/>
      </c>
      <c r="M542" s="113" t="n">
        <f aca="false">IF(ISBLANK(C542),"",IF( ISBLANK(J542), , 1))</f>
        <v>0</v>
      </c>
      <c r="N542" s="115" t="str">
        <f aca="true">IF(ISBLANK(C542),"",IF( ISBLANK(F542), "" , IF( ISBLANK(J542), (TODAY()-F542)/365, (J542-F542)/365)) )</f>
        <v/>
      </c>
      <c r="O542" s="116" t="str">
        <f aca="false">IF(ISBLANK(C542),"",IF( ISBLANK(F542), "" , IF( ISBLANK(J542), ($V$41-F542)/365, (J542-F542)/365)) )</f>
        <v/>
      </c>
      <c r="P542" s="117" t="str">
        <f aca="true">IF(ISBLANK(C542),"",IF( ISBLANK(J542), "", (TODAY()-J542)/365))</f>
        <v/>
      </c>
      <c r="Q542" s="118" t="str">
        <f aca="false">IF(ISBLANK(C542),"",IF( ISBLANK(J542), "", ($V$41-J542)/365))</f>
        <v/>
      </c>
      <c r="R542" s="165"/>
      <c r="S542" s="119" t="s">
        <v>1294</v>
      </c>
      <c r="T542" s="39" t="n">
        <v>1</v>
      </c>
      <c r="U542" s="40"/>
    </row>
    <row r="543" customFormat="false" ht="15" hidden="false" customHeight="false" outlineLevel="0" collapsed="false">
      <c r="A543" s="89" t="n">
        <v>542</v>
      </c>
      <c r="B543" s="135" t="s">
        <v>463</v>
      </c>
      <c r="C543" s="101" t="n">
        <v>1</v>
      </c>
      <c r="D543" s="122" t="n">
        <v>36</v>
      </c>
      <c r="E543" s="165"/>
      <c r="F543" s="165"/>
      <c r="G543" s="112" t="str">
        <f aca="false">IF(ISBLANK(F543),"a","b")</f>
        <v>a</v>
      </c>
      <c r="H543" s="112" t="str">
        <f aca="false">IF(ISBLANK(C543),"",IF(G543="b",F543,IF(G543="a","")))</f>
        <v/>
      </c>
      <c r="I543" s="113" t="n">
        <f aca="false">IF(ISBLANK(C543),"",IF( ISBLANK(F543), , IF( ISBLANK(J543), 1,) ))</f>
        <v>0</v>
      </c>
      <c r="J543" s="165"/>
      <c r="K543" s="114" t="str">
        <f aca="false">IF(ISBLANK(J543),"a","b")</f>
        <v>a</v>
      </c>
      <c r="L543" s="112" t="str">
        <f aca="false">IF(ISBLANK(C543),"",IF(K543="b",J543,IF(K543="a","")))</f>
        <v/>
      </c>
      <c r="M543" s="113" t="n">
        <f aca="false">IF(ISBLANK(C543),"",IF( ISBLANK(J543), , 1))</f>
        <v>0</v>
      </c>
      <c r="N543" s="115" t="str">
        <f aca="true">IF(ISBLANK(C543),"",IF( ISBLANK(F543), "" , IF( ISBLANK(J543), (TODAY()-F543)/365, (J543-F543)/365)) )</f>
        <v/>
      </c>
      <c r="O543" s="116" t="str">
        <f aca="false">IF(ISBLANK(C543),"",IF( ISBLANK(F543), "" , IF( ISBLANK(J543), ($V$41-F543)/365, (J543-F543)/365)) )</f>
        <v/>
      </c>
      <c r="P543" s="117" t="str">
        <f aca="true">IF(ISBLANK(C543),"",IF( ISBLANK(J543), "", (TODAY()-J543)/365))</f>
        <v/>
      </c>
      <c r="Q543" s="118" t="str">
        <f aca="false">IF(ISBLANK(C543),"",IF( ISBLANK(J543), "", ($V$41-J543)/365))</f>
        <v/>
      </c>
      <c r="R543" s="165" t="s">
        <v>1295</v>
      </c>
      <c r="S543" s="119" t="s">
        <v>1296</v>
      </c>
      <c r="T543" s="39" t="n">
        <v>1</v>
      </c>
      <c r="U543" s="40"/>
    </row>
    <row r="544" customFormat="false" ht="15" hidden="false" customHeight="false" outlineLevel="0" collapsed="false">
      <c r="A544" s="89" t="n">
        <v>543</v>
      </c>
      <c r="B544" s="135" t="s">
        <v>463</v>
      </c>
      <c r="C544" s="101" t="n">
        <v>1</v>
      </c>
      <c r="D544" s="122" t="n">
        <v>37</v>
      </c>
      <c r="E544" s="165"/>
      <c r="F544" s="165"/>
      <c r="G544" s="112" t="str">
        <f aca="false">IF(ISBLANK(F544),"a","b")</f>
        <v>a</v>
      </c>
      <c r="H544" s="112" t="str">
        <f aca="false">IF(ISBLANK(C544),"",IF(G544="b",F544,IF(G544="a","")))</f>
        <v/>
      </c>
      <c r="I544" s="113" t="n">
        <f aca="false">IF(ISBLANK(C544),"",IF( ISBLANK(F544), , IF( ISBLANK(J544), 1,) ))</f>
        <v>0</v>
      </c>
      <c r="J544" s="165"/>
      <c r="K544" s="114" t="str">
        <f aca="false">IF(ISBLANK(J544),"a","b")</f>
        <v>a</v>
      </c>
      <c r="L544" s="112" t="str">
        <f aca="false">IF(ISBLANK(C544),"",IF(K544="b",J544,IF(K544="a","")))</f>
        <v/>
      </c>
      <c r="M544" s="113" t="n">
        <f aca="false">IF(ISBLANK(C544),"",IF( ISBLANK(J544), , 1))</f>
        <v>0</v>
      </c>
      <c r="N544" s="115" t="str">
        <f aca="true">IF(ISBLANK(C544),"",IF( ISBLANK(F544), "" , IF( ISBLANK(J544), (TODAY()-F544)/365, (J544-F544)/365)) )</f>
        <v/>
      </c>
      <c r="O544" s="116" t="str">
        <f aca="false">IF(ISBLANK(C544),"",IF( ISBLANK(F544), "" , IF( ISBLANK(J544), ($V$41-F544)/365, (J544-F544)/365)) )</f>
        <v/>
      </c>
      <c r="P544" s="117" t="str">
        <f aca="true">IF(ISBLANK(C544),"",IF( ISBLANK(J544), "", (TODAY()-J544)/365))</f>
        <v/>
      </c>
      <c r="Q544" s="118" t="str">
        <f aca="false">IF(ISBLANK(C544),"",IF( ISBLANK(J544), "", ($V$41-J544)/365))</f>
        <v/>
      </c>
      <c r="R544" s="165" t="s">
        <v>1297</v>
      </c>
      <c r="S544" s="119" t="s">
        <v>1298</v>
      </c>
      <c r="T544" s="48" t="n">
        <v>1</v>
      </c>
      <c r="U544" s="40"/>
    </row>
    <row r="545" customFormat="false" ht="15" hidden="false" customHeight="false" outlineLevel="0" collapsed="false">
      <c r="A545" s="89" t="n">
        <v>544</v>
      </c>
      <c r="B545" s="135" t="s">
        <v>463</v>
      </c>
      <c r="C545" s="101" t="n">
        <v>1</v>
      </c>
      <c r="D545" s="125" t="n">
        <v>38</v>
      </c>
      <c r="E545" s="165" t="s">
        <v>1299</v>
      </c>
      <c r="F545" s="166" t="n">
        <v>43845</v>
      </c>
      <c r="G545" s="112" t="str">
        <f aca="false">IF(ISBLANK(F545),"a","b")</f>
        <v>b</v>
      </c>
      <c r="H545" s="112" t="n">
        <f aca="false">IF(ISBLANK(C545),"",IF(G545="b",F545,IF(G545="a","")))</f>
        <v>43845</v>
      </c>
      <c r="I545" s="113" t="n">
        <f aca="false">IF(ISBLANK(C545),"",IF( ISBLANK(F545), , IF( ISBLANK(J545), 1,) ))</f>
        <v>1</v>
      </c>
      <c r="J545" s="165"/>
      <c r="K545" s="114" t="str">
        <f aca="false">IF(ISBLANK(J545),"a","b")</f>
        <v>a</v>
      </c>
      <c r="L545" s="112" t="str">
        <f aca="false">IF(ISBLANK(C545),"",IF(K545="b",J545,IF(K545="a","")))</f>
        <v/>
      </c>
      <c r="M545" s="113" t="n">
        <f aca="false">IF(ISBLANK(C545),"",IF( ISBLANK(J545), , 1))</f>
        <v>0</v>
      </c>
      <c r="N545" s="115" t="n">
        <f aca="true">IF(ISBLANK(C545),"",IF( ISBLANK(F545), "" , IF( ISBLANK(J545), (TODAY()-F545)/365, (J545-F545)/365)) )</f>
        <v>1.19452054794521</v>
      </c>
      <c r="O545" s="116" t="n">
        <f aca="false">IF(ISBLANK(C545),"",IF( ISBLANK(F545), "" , IF( ISBLANK(J545), ($V$41-F545)/365, (J545-F545)/365)) )</f>
        <v>0.210958904109589</v>
      </c>
      <c r="P545" s="117" t="str">
        <f aca="true">IF(ISBLANK(C545),"",IF( ISBLANK(J545), "", (TODAY()-J545)/365))</f>
        <v/>
      </c>
      <c r="Q545" s="118" t="str">
        <f aca="false">IF(ISBLANK(C545),"",IF( ISBLANK(J545), "", ($V$41-J545)/365))</f>
        <v/>
      </c>
      <c r="R545" s="165"/>
      <c r="S545" s="119" t="s">
        <v>1300</v>
      </c>
      <c r="T545" s="48" t="n">
        <v>1</v>
      </c>
      <c r="U545" s="40"/>
    </row>
    <row r="546" customFormat="false" ht="15" hidden="false" customHeight="false" outlineLevel="0" collapsed="false">
      <c r="A546" s="89" t="n">
        <v>545</v>
      </c>
      <c r="B546" s="135" t="s">
        <v>463</v>
      </c>
      <c r="C546" s="101" t="n">
        <v>1</v>
      </c>
      <c r="D546" s="122" t="n">
        <v>39</v>
      </c>
      <c r="E546" s="165"/>
      <c r="F546" s="165"/>
      <c r="G546" s="112" t="str">
        <f aca="false">IF(ISBLANK(F546),"a","b")</f>
        <v>a</v>
      </c>
      <c r="H546" s="112" t="str">
        <f aca="false">IF(ISBLANK(C546),"",IF(G546="b",F546,IF(G546="a","")))</f>
        <v/>
      </c>
      <c r="I546" s="113" t="n">
        <f aca="false">IF(ISBLANK(C546),"",IF( ISBLANK(F546), , IF( ISBLANK(J546), 1,) ))</f>
        <v>0</v>
      </c>
      <c r="J546" s="165"/>
      <c r="K546" s="114" t="str">
        <f aca="false">IF(ISBLANK(J546),"a","b")</f>
        <v>a</v>
      </c>
      <c r="L546" s="112" t="str">
        <f aca="false">IF(ISBLANK(C546),"",IF(K546="b",J546,IF(K546="a","")))</f>
        <v/>
      </c>
      <c r="M546" s="113" t="n">
        <f aca="false">IF(ISBLANK(C546),"",IF( ISBLANK(J546), , 1))</f>
        <v>0</v>
      </c>
      <c r="N546" s="115" t="str">
        <f aca="true">IF(ISBLANK(C546),"",IF( ISBLANK(F546), "" , IF( ISBLANK(J546), (TODAY()-F546)/365, (J546-F546)/365)) )</f>
        <v/>
      </c>
      <c r="O546" s="116" t="str">
        <f aca="false">IF(ISBLANK(C546),"",IF( ISBLANK(F546), "" , IF( ISBLANK(J546), ($V$41-F546)/365, (J546-F546)/365)) )</f>
        <v/>
      </c>
      <c r="P546" s="117" t="str">
        <f aca="true">IF(ISBLANK(C546),"",IF( ISBLANK(J546), "", (TODAY()-J546)/365))</f>
        <v/>
      </c>
      <c r="Q546" s="118" t="str">
        <f aca="false">IF(ISBLANK(C546),"",IF( ISBLANK(J546), "", ($V$41-J546)/365))</f>
        <v/>
      </c>
      <c r="R546" s="165"/>
      <c r="S546" s="119" t="s">
        <v>1301</v>
      </c>
      <c r="T546" s="50" t="n">
        <v>1</v>
      </c>
      <c r="U546" s="51"/>
    </row>
    <row r="547" customFormat="false" ht="15" hidden="false" customHeight="false" outlineLevel="0" collapsed="false">
      <c r="A547" s="89" t="n">
        <v>546</v>
      </c>
      <c r="B547" s="135" t="s">
        <v>463</v>
      </c>
      <c r="C547" s="101" t="n">
        <v>1</v>
      </c>
      <c r="D547" s="122" t="n">
        <v>40</v>
      </c>
      <c r="E547" s="165"/>
      <c r="F547" s="165"/>
      <c r="G547" s="112" t="str">
        <f aca="false">IF(ISBLANK(F547),"a","b")</f>
        <v>a</v>
      </c>
      <c r="H547" s="112" t="str">
        <f aca="false">IF(ISBLANK(C547),"",IF(G547="b",F547,IF(G547="a","")))</f>
        <v/>
      </c>
      <c r="I547" s="113" t="n">
        <f aca="false">IF(ISBLANK(C547),"",IF( ISBLANK(F547), , IF( ISBLANK(J547), 1,) ))</f>
        <v>0</v>
      </c>
      <c r="J547" s="165"/>
      <c r="K547" s="114" t="str">
        <f aca="false">IF(ISBLANK(J547),"a","b")</f>
        <v>a</v>
      </c>
      <c r="L547" s="112" t="str">
        <f aca="false">IF(ISBLANK(C547),"",IF(K547="b",J547,IF(K547="a","")))</f>
        <v/>
      </c>
      <c r="M547" s="113" t="n">
        <f aca="false">IF(ISBLANK(C547),"",IF( ISBLANK(J547), , 1))</f>
        <v>0</v>
      </c>
      <c r="N547" s="115" t="str">
        <f aca="true">IF(ISBLANK(C547),"",IF( ISBLANK(F547), "" , IF( ISBLANK(J547), (TODAY()-F547)/365, (J547-F547)/365)) )</f>
        <v/>
      </c>
      <c r="O547" s="116" t="str">
        <f aca="false">IF(ISBLANK(C547),"",IF( ISBLANK(F547), "" , IF( ISBLANK(J547), ($V$41-F547)/365, (J547-F547)/365)) )</f>
        <v/>
      </c>
      <c r="P547" s="117" t="str">
        <f aca="true">IF(ISBLANK(C547),"",IF( ISBLANK(J547), "", (TODAY()-J547)/365))</f>
        <v/>
      </c>
      <c r="Q547" s="118" t="str">
        <f aca="false">IF(ISBLANK(C547),"",IF( ISBLANK(J547), "", ($V$41-J547)/365))</f>
        <v/>
      </c>
      <c r="R547" s="165" t="s">
        <v>1302</v>
      </c>
      <c r="S547" s="119" t="s">
        <v>1303</v>
      </c>
      <c r="T547" s="50" t="n">
        <v>1</v>
      </c>
      <c r="U547" s="51"/>
    </row>
    <row r="548" customFormat="false" ht="15" hidden="false" customHeight="false" outlineLevel="0" collapsed="false">
      <c r="A548" s="89" t="n">
        <v>547</v>
      </c>
      <c r="B548" s="135" t="s">
        <v>463</v>
      </c>
      <c r="C548" s="101" t="n">
        <v>1</v>
      </c>
      <c r="D548" s="122" t="n">
        <v>41</v>
      </c>
      <c r="E548" s="165"/>
      <c r="F548" s="165"/>
      <c r="G548" s="112" t="str">
        <f aca="false">IF(ISBLANK(F548),"a","b")</f>
        <v>a</v>
      </c>
      <c r="H548" s="112" t="str">
        <f aca="false">IF(ISBLANK(C548),"",IF(G548="b",F548,IF(G548="a","")))</f>
        <v/>
      </c>
      <c r="I548" s="113" t="n">
        <f aca="false">IF(ISBLANK(C548),"",IF( ISBLANK(F548), , IF( ISBLANK(J548), 1,) ))</f>
        <v>0</v>
      </c>
      <c r="J548" s="165"/>
      <c r="K548" s="114" t="str">
        <f aca="false">IF(ISBLANK(J548),"a","b")</f>
        <v>a</v>
      </c>
      <c r="L548" s="112" t="str">
        <f aca="false">IF(ISBLANK(C548),"",IF(K548="b",J548,IF(K548="a","")))</f>
        <v/>
      </c>
      <c r="M548" s="113" t="n">
        <f aca="false">IF(ISBLANK(C548),"",IF( ISBLANK(J548), , 1))</f>
        <v>0</v>
      </c>
      <c r="N548" s="115" t="str">
        <f aca="true">IF(ISBLANK(C548),"",IF( ISBLANK(F548), "" , IF( ISBLANK(J548), (TODAY()-F548)/365, (J548-F548)/365)) )</f>
        <v/>
      </c>
      <c r="O548" s="116" t="str">
        <f aca="false">IF(ISBLANK(C548),"",IF( ISBLANK(F548), "" , IF( ISBLANK(J548), ($V$41-F548)/365, (J548-F548)/365)) )</f>
        <v/>
      </c>
      <c r="P548" s="117" t="str">
        <f aca="true">IF(ISBLANK(C548),"",IF( ISBLANK(J548), "", (TODAY()-J548)/365))</f>
        <v/>
      </c>
      <c r="Q548" s="118" t="str">
        <f aca="false">IF(ISBLANK(C548),"",IF( ISBLANK(J548), "", ($V$41-J548)/365))</f>
        <v/>
      </c>
      <c r="R548" s="165" t="s">
        <v>1304</v>
      </c>
      <c r="S548" s="119" t="s">
        <v>1305</v>
      </c>
      <c r="T548" s="48" t="n">
        <v>1</v>
      </c>
      <c r="U548" s="40"/>
    </row>
    <row r="549" customFormat="false" ht="15" hidden="false" customHeight="false" outlineLevel="0" collapsed="false">
      <c r="A549" s="89" t="n">
        <v>548</v>
      </c>
      <c r="B549" s="135" t="s">
        <v>463</v>
      </c>
      <c r="C549" s="101" t="n">
        <v>1</v>
      </c>
      <c r="D549" s="122" t="n">
        <v>42</v>
      </c>
      <c r="E549" s="165"/>
      <c r="F549" s="165"/>
      <c r="G549" s="112" t="str">
        <f aca="false">IF(ISBLANK(F549),"a","b")</f>
        <v>a</v>
      </c>
      <c r="H549" s="112" t="str">
        <f aca="false">IF(ISBLANK(C549),"",IF(G549="b",F549,IF(G549="a","")))</f>
        <v/>
      </c>
      <c r="I549" s="113" t="n">
        <f aca="false">IF(ISBLANK(C549),"",IF( ISBLANK(F549), , IF( ISBLANK(J549), 1,) ))</f>
        <v>0</v>
      </c>
      <c r="J549" s="165"/>
      <c r="K549" s="114" t="str">
        <f aca="false">IF(ISBLANK(J549),"a","b")</f>
        <v>a</v>
      </c>
      <c r="L549" s="112" t="str">
        <f aca="false">IF(ISBLANK(C549),"",IF(K549="b",J549,IF(K549="a","")))</f>
        <v/>
      </c>
      <c r="M549" s="113" t="n">
        <f aca="false">IF(ISBLANK(C549),"",IF( ISBLANK(J549), , 1))</f>
        <v>0</v>
      </c>
      <c r="N549" s="115" t="str">
        <f aca="true">IF(ISBLANK(C549),"",IF( ISBLANK(F549), "" , IF( ISBLANK(J549), (TODAY()-F549)/365, (J549-F549)/365)) )</f>
        <v/>
      </c>
      <c r="O549" s="116" t="str">
        <f aca="false">IF(ISBLANK(C549),"",IF( ISBLANK(F549), "" , IF( ISBLANK(J549), ($V$41-F549)/365, (J549-F549)/365)) )</f>
        <v/>
      </c>
      <c r="P549" s="117" t="str">
        <f aca="true">IF(ISBLANK(C549),"",IF( ISBLANK(J549), "", (TODAY()-J549)/365))</f>
        <v/>
      </c>
      <c r="Q549" s="118" t="str">
        <f aca="false">IF(ISBLANK(C549),"",IF( ISBLANK(J549), "", ($V$41-J549)/365))</f>
        <v/>
      </c>
      <c r="R549" s="165" t="s">
        <v>1306</v>
      </c>
      <c r="S549" s="119" t="s">
        <v>1307</v>
      </c>
      <c r="T549" s="48" t="n">
        <v>1</v>
      </c>
      <c r="U549" s="40"/>
    </row>
    <row r="550" customFormat="false" ht="15" hidden="false" customHeight="false" outlineLevel="0" collapsed="false">
      <c r="A550" s="89" t="n">
        <v>549</v>
      </c>
      <c r="B550" s="135" t="s">
        <v>463</v>
      </c>
      <c r="C550" s="101" t="n">
        <v>1</v>
      </c>
      <c r="D550" s="122" t="n">
        <v>43</v>
      </c>
      <c r="E550" s="165"/>
      <c r="F550" s="165"/>
      <c r="G550" s="112" t="str">
        <f aca="false">IF(ISBLANK(F550),"a","b")</f>
        <v>a</v>
      </c>
      <c r="H550" s="112" t="str">
        <f aca="false">IF(ISBLANK(C550),"",IF(G550="b",F550,IF(G550="a","")))</f>
        <v/>
      </c>
      <c r="I550" s="113" t="n">
        <f aca="false">IF(ISBLANK(C550),"",IF( ISBLANK(F550), , IF( ISBLANK(J550), 1,) ))</f>
        <v>0</v>
      </c>
      <c r="J550" s="165"/>
      <c r="K550" s="114" t="str">
        <f aca="false">IF(ISBLANK(J550),"a","b")</f>
        <v>a</v>
      </c>
      <c r="L550" s="112" t="str">
        <f aca="false">IF(ISBLANK(C550),"",IF(K550="b",J550,IF(K550="a","")))</f>
        <v/>
      </c>
      <c r="M550" s="113" t="n">
        <f aca="false">IF(ISBLANK(C550),"",IF( ISBLANK(J550), , 1))</f>
        <v>0</v>
      </c>
      <c r="N550" s="115" t="str">
        <f aca="true">IF(ISBLANK(C550),"",IF( ISBLANK(F550), "" , IF( ISBLANK(J550), (TODAY()-F550)/365, (J550-F550)/365)) )</f>
        <v/>
      </c>
      <c r="O550" s="116" t="str">
        <f aca="false">IF(ISBLANK(C550),"",IF( ISBLANK(F550), "" , IF( ISBLANK(J550), ($V$41-F550)/365, (J550-F550)/365)) )</f>
        <v/>
      </c>
      <c r="P550" s="117" t="str">
        <f aca="true">IF(ISBLANK(C550),"",IF( ISBLANK(J550), "", (TODAY()-J550)/365))</f>
        <v/>
      </c>
      <c r="Q550" s="118" t="str">
        <f aca="false">IF(ISBLANK(C550),"",IF( ISBLANK(J550), "", ($V$41-J550)/365))</f>
        <v/>
      </c>
      <c r="R550" s="165" t="s">
        <v>1308</v>
      </c>
      <c r="S550" s="119" t="s">
        <v>1309</v>
      </c>
      <c r="T550" s="48" t="n">
        <v>1</v>
      </c>
      <c r="U550" s="40"/>
    </row>
    <row r="551" customFormat="false" ht="15" hidden="false" customHeight="false" outlineLevel="0" collapsed="false">
      <c r="A551" s="89" t="n">
        <v>550</v>
      </c>
      <c r="B551" s="135" t="s">
        <v>463</v>
      </c>
      <c r="C551" s="101" t="n">
        <v>1</v>
      </c>
      <c r="D551" s="122" t="n">
        <v>44</v>
      </c>
      <c r="E551" s="165"/>
      <c r="F551" s="165"/>
      <c r="G551" s="112" t="str">
        <f aca="false">IF(ISBLANK(F551),"a","b")</f>
        <v>a</v>
      </c>
      <c r="H551" s="112" t="str">
        <f aca="false">IF(ISBLANK(C551),"",IF(G551="b",F551,IF(G551="a","")))</f>
        <v/>
      </c>
      <c r="I551" s="113" t="n">
        <f aca="false">IF(ISBLANK(C551),"",IF( ISBLANK(F551), , IF( ISBLANK(J551), 1,) ))</f>
        <v>0</v>
      </c>
      <c r="J551" s="165"/>
      <c r="K551" s="114" t="str">
        <f aca="false">IF(ISBLANK(J551),"a","b")</f>
        <v>a</v>
      </c>
      <c r="L551" s="112" t="str">
        <f aca="false">IF(ISBLANK(C551),"",IF(K551="b",J551,IF(K551="a","")))</f>
        <v/>
      </c>
      <c r="M551" s="113" t="n">
        <f aca="false">IF(ISBLANK(C551),"",IF( ISBLANK(J551), , 1))</f>
        <v>0</v>
      </c>
      <c r="N551" s="115" t="str">
        <f aca="true">IF(ISBLANK(C551),"",IF( ISBLANK(F551), "" , IF( ISBLANK(J551), (TODAY()-F551)/365, (J551-F551)/365)) )</f>
        <v/>
      </c>
      <c r="O551" s="116" t="str">
        <f aca="false">IF(ISBLANK(C551),"",IF( ISBLANK(F551), "" , IF( ISBLANK(J551), ($V$41-F551)/365, (J551-F551)/365)) )</f>
        <v/>
      </c>
      <c r="P551" s="117" t="str">
        <f aca="true">IF(ISBLANK(C551),"",IF( ISBLANK(J551), "", (TODAY()-J551)/365))</f>
        <v/>
      </c>
      <c r="Q551" s="118" t="str">
        <f aca="false">IF(ISBLANK(C551),"",IF( ISBLANK(J551), "", ($V$41-J551)/365))</f>
        <v/>
      </c>
      <c r="R551" s="165" t="s">
        <v>1310</v>
      </c>
      <c r="S551" s="119" t="s">
        <v>1311</v>
      </c>
      <c r="T551" s="48" t="n">
        <v>1</v>
      </c>
      <c r="U551" s="40"/>
    </row>
    <row r="552" customFormat="false" ht="15" hidden="false" customHeight="false" outlineLevel="0" collapsed="false">
      <c r="A552" s="89" t="n">
        <v>551</v>
      </c>
      <c r="B552" s="135" t="s">
        <v>463</v>
      </c>
      <c r="C552" s="101" t="n">
        <v>1</v>
      </c>
      <c r="D552" s="122" t="n">
        <v>45</v>
      </c>
      <c r="E552" s="165"/>
      <c r="F552" s="165"/>
      <c r="G552" s="112" t="str">
        <f aca="false">IF(ISBLANK(F552),"a","b")</f>
        <v>a</v>
      </c>
      <c r="H552" s="112" t="str">
        <f aca="false">IF(ISBLANK(C552),"",IF(G552="b",F552,IF(G552="a","")))</f>
        <v/>
      </c>
      <c r="I552" s="113" t="n">
        <f aca="false">IF(ISBLANK(C552),"",IF( ISBLANK(F552), , IF( ISBLANK(J552), 1,) ))</f>
        <v>0</v>
      </c>
      <c r="J552" s="165"/>
      <c r="K552" s="114" t="str">
        <f aca="false">IF(ISBLANK(J552),"a","b")</f>
        <v>a</v>
      </c>
      <c r="L552" s="112" t="str">
        <f aca="false">IF(ISBLANK(C552),"",IF(K552="b",J552,IF(K552="a","")))</f>
        <v/>
      </c>
      <c r="M552" s="113" t="n">
        <f aca="false">IF(ISBLANK(C552),"",IF( ISBLANK(J552), , 1))</f>
        <v>0</v>
      </c>
      <c r="N552" s="115" t="str">
        <f aca="true">IF(ISBLANK(C552),"",IF( ISBLANK(F552), "" , IF( ISBLANK(J552), (TODAY()-F552)/365, (J552-F552)/365)) )</f>
        <v/>
      </c>
      <c r="O552" s="116" t="str">
        <f aca="false">IF(ISBLANK(C552),"",IF( ISBLANK(F552), "" , IF( ISBLANK(J552), ($V$41-F552)/365, (J552-F552)/365)) )</f>
        <v/>
      </c>
      <c r="P552" s="117" t="str">
        <f aca="true">IF(ISBLANK(C552),"",IF( ISBLANK(J552), "", (TODAY()-J552)/365))</f>
        <v/>
      </c>
      <c r="Q552" s="118" t="str">
        <f aca="false">IF(ISBLANK(C552),"",IF( ISBLANK(J552), "", ($V$41-J552)/365))</f>
        <v/>
      </c>
      <c r="R552" s="165" t="s">
        <v>1312</v>
      </c>
      <c r="S552" s="119" t="s">
        <v>1313</v>
      </c>
      <c r="T552" s="48" t="n">
        <v>1</v>
      </c>
      <c r="U552" s="40"/>
    </row>
    <row r="553" customFormat="false" ht="15" hidden="false" customHeight="false" outlineLevel="0" collapsed="false">
      <c r="A553" s="89" t="n">
        <v>552</v>
      </c>
      <c r="B553" s="135" t="s">
        <v>463</v>
      </c>
      <c r="C553" s="101" t="n">
        <v>1</v>
      </c>
      <c r="D553" s="125" t="n">
        <v>46</v>
      </c>
      <c r="E553" s="165" t="s">
        <v>1134</v>
      </c>
      <c r="F553" s="166" t="n">
        <v>43858</v>
      </c>
      <c r="G553" s="112" t="str">
        <f aca="false">IF(ISBLANK(F553),"a","b")</f>
        <v>b</v>
      </c>
      <c r="H553" s="112" t="n">
        <f aca="false">IF(ISBLANK(C553),"",IF(G553="b",F553,IF(G553="a","")))</f>
        <v>43858</v>
      </c>
      <c r="I553" s="113" t="n">
        <f aca="false">IF(ISBLANK(C553),"",IF( ISBLANK(F553), , IF( ISBLANK(J553), 1,) ))</f>
        <v>1</v>
      </c>
      <c r="J553" s="165"/>
      <c r="K553" s="114" t="str">
        <f aca="false">IF(ISBLANK(J553),"a","b")</f>
        <v>a</v>
      </c>
      <c r="L553" s="112" t="str">
        <f aca="false">IF(ISBLANK(C553),"",IF(K553="b",J553,IF(K553="a","")))</f>
        <v/>
      </c>
      <c r="M553" s="113" t="n">
        <f aca="false">IF(ISBLANK(C553),"",IF( ISBLANK(J553), , 1))</f>
        <v>0</v>
      </c>
      <c r="N553" s="115" t="n">
        <f aca="true">IF(ISBLANK(C553),"",IF( ISBLANK(F553), "" , IF( ISBLANK(J553), (TODAY()-F553)/365, (J553-F553)/365)) )</f>
        <v>1.15890410958904</v>
      </c>
      <c r="O553" s="116" t="n">
        <f aca="false">IF(ISBLANK(C553),"",IF( ISBLANK(F553), "" , IF( ISBLANK(J553), ($V$41-F553)/365, (J553-F553)/365)) )</f>
        <v>0.175342465753425</v>
      </c>
      <c r="P553" s="117" t="str">
        <f aca="true">IF(ISBLANK(C553),"",IF( ISBLANK(J553), "", (TODAY()-J553)/365))</f>
        <v/>
      </c>
      <c r="Q553" s="118" t="str">
        <f aca="false">IF(ISBLANK(C553),"",IF( ISBLANK(J553), "", ($V$41-J553)/365))</f>
        <v/>
      </c>
      <c r="R553" s="165"/>
      <c r="S553" s="119" t="s">
        <v>1314</v>
      </c>
      <c r="T553" s="48" t="n">
        <v>1</v>
      </c>
      <c r="U553" s="40"/>
    </row>
    <row r="554" customFormat="false" ht="15" hidden="false" customHeight="false" outlineLevel="0" collapsed="false">
      <c r="A554" s="89" t="n">
        <v>553</v>
      </c>
      <c r="B554" s="135" t="s">
        <v>463</v>
      </c>
      <c r="C554" s="101" t="n">
        <v>1</v>
      </c>
      <c r="D554" s="125" t="n">
        <v>47</v>
      </c>
      <c r="E554" s="165" t="s">
        <v>516</v>
      </c>
      <c r="F554" s="166" t="n">
        <v>43886</v>
      </c>
      <c r="G554" s="112" t="str">
        <f aca="false">IF(ISBLANK(F554),"a","b")</f>
        <v>b</v>
      </c>
      <c r="H554" s="112" t="n">
        <f aca="false">IF(ISBLANK(C554),"",IF(G554="b",F554,IF(G554="a","")))</f>
        <v>43886</v>
      </c>
      <c r="I554" s="113" t="n">
        <f aca="false">IF(ISBLANK(C554),"",IF( ISBLANK(F554), , IF( ISBLANK(J554), 1,) ))</f>
        <v>1</v>
      </c>
      <c r="J554" s="165"/>
      <c r="K554" s="114" t="str">
        <f aca="false">IF(ISBLANK(J554),"a","b")</f>
        <v>a</v>
      </c>
      <c r="L554" s="112" t="str">
        <f aca="false">IF(ISBLANK(C554),"",IF(K554="b",J554,IF(K554="a","")))</f>
        <v/>
      </c>
      <c r="M554" s="113" t="n">
        <f aca="false">IF(ISBLANK(C554),"",IF( ISBLANK(J554), , 1))</f>
        <v>0</v>
      </c>
      <c r="N554" s="115" t="n">
        <f aca="true">IF(ISBLANK(C554),"",IF( ISBLANK(F554), "" , IF( ISBLANK(J554), (TODAY()-F554)/365, (J554-F554)/365)) )</f>
        <v>1.08219178082192</v>
      </c>
      <c r="O554" s="116" t="n">
        <f aca="false">IF(ISBLANK(C554),"",IF( ISBLANK(F554), "" , IF( ISBLANK(J554), ($V$41-F554)/365, (J554-F554)/365)) )</f>
        <v>0.0986301369863014</v>
      </c>
      <c r="P554" s="117" t="str">
        <f aca="true">IF(ISBLANK(C554),"",IF( ISBLANK(J554), "", (TODAY()-J554)/365))</f>
        <v/>
      </c>
      <c r="Q554" s="118" t="str">
        <f aca="false">IF(ISBLANK(C554),"",IF( ISBLANK(J554), "", ($V$41-J554)/365))</f>
        <v/>
      </c>
      <c r="R554" s="165" t="s">
        <v>1315</v>
      </c>
      <c r="S554" s="119" t="s">
        <v>1316</v>
      </c>
      <c r="T554" s="48" t="n">
        <v>1</v>
      </c>
      <c r="U554" s="40"/>
    </row>
    <row r="555" customFormat="false" ht="15" hidden="false" customHeight="false" outlineLevel="0" collapsed="false">
      <c r="A555" s="89" t="n">
        <v>554</v>
      </c>
      <c r="B555" s="135" t="s">
        <v>463</v>
      </c>
      <c r="C555" s="101" t="n">
        <v>1</v>
      </c>
      <c r="D555" s="125" t="n">
        <v>48</v>
      </c>
      <c r="E555" s="165" t="s">
        <v>1317</v>
      </c>
      <c r="F555" s="166" t="n">
        <v>43845</v>
      </c>
      <c r="G555" s="112" t="str">
        <f aca="false">IF(ISBLANK(F555),"a","b")</f>
        <v>b</v>
      </c>
      <c r="H555" s="112" t="n">
        <f aca="false">IF(ISBLANK(C555),"",IF(G555="b",F555,IF(G555="a","")))</f>
        <v>43845</v>
      </c>
      <c r="I555" s="113" t="n">
        <f aca="false">IF(ISBLANK(C555),"",IF( ISBLANK(F555), , IF( ISBLANK(J555), 1,) ))</f>
        <v>1</v>
      </c>
      <c r="J555" s="165"/>
      <c r="K555" s="114" t="str">
        <f aca="false">IF(ISBLANK(J555),"a","b")</f>
        <v>a</v>
      </c>
      <c r="L555" s="112" t="str">
        <f aca="false">IF(ISBLANK(C555),"",IF(K555="b",J555,IF(K555="a","")))</f>
        <v/>
      </c>
      <c r="M555" s="113" t="n">
        <f aca="false">IF(ISBLANK(C555),"",IF( ISBLANK(J555), , 1))</f>
        <v>0</v>
      </c>
      <c r="N555" s="115" t="n">
        <f aca="true">IF(ISBLANK(C555),"",IF( ISBLANK(F555), "" , IF( ISBLANK(J555), (TODAY()-F555)/365, (J555-F555)/365)) )</f>
        <v>1.19452054794521</v>
      </c>
      <c r="O555" s="116" t="n">
        <f aca="false">IF(ISBLANK(C555),"",IF( ISBLANK(F555), "" , IF( ISBLANK(J555), ($V$41-F555)/365, (J555-F555)/365)) )</f>
        <v>0.210958904109589</v>
      </c>
      <c r="P555" s="117" t="str">
        <f aca="true">IF(ISBLANK(C555),"",IF( ISBLANK(J555), "", (TODAY()-J555)/365))</f>
        <v/>
      </c>
      <c r="Q555" s="118" t="str">
        <f aca="false">IF(ISBLANK(C555),"",IF( ISBLANK(J555), "", ($V$41-J555)/365))</f>
        <v/>
      </c>
      <c r="R555" s="165" t="s">
        <v>1318</v>
      </c>
      <c r="S555" s="119" t="s">
        <v>1319</v>
      </c>
      <c r="T555" s="48" t="n">
        <v>1</v>
      </c>
      <c r="U555" s="40"/>
    </row>
    <row r="556" customFormat="false" ht="15" hidden="false" customHeight="false" outlineLevel="0" collapsed="false">
      <c r="A556" s="89" t="n">
        <v>555</v>
      </c>
      <c r="B556" s="135" t="s">
        <v>463</v>
      </c>
      <c r="C556" s="101" t="n">
        <v>1</v>
      </c>
      <c r="D556" s="122" t="n">
        <v>49</v>
      </c>
      <c r="E556" s="165"/>
      <c r="F556" s="165"/>
      <c r="G556" s="112" t="str">
        <f aca="false">IF(ISBLANK(F556),"a","b")</f>
        <v>a</v>
      </c>
      <c r="H556" s="112" t="str">
        <f aca="false">IF(ISBLANK(C556),"",IF(G556="b",F556,IF(G556="a","")))</f>
        <v/>
      </c>
      <c r="I556" s="113" t="n">
        <f aca="false">IF(ISBLANK(C556),"",IF( ISBLANK(F556), , IF( ISBLANK(J556), 1,) ))</f>
        <v>0</v>
      </c>
      <c r="J556" s="165"/>
      <c r="K556" s="114" t="str">
        <f aca="false">IF(ISBLANK(J556),"a","b")</f>
        <v>a</v>
      </c>
      <c r="L556" s="112" t="str">
        <f aca="false">IF(ISBLANK(C556),"",IF(K556="b",J556,IF(K556="a","")))</f>
        <v/>
      </c>
      <c r="M556" s="113" t="n">
        <f aca="false">IF(ISBLANK(C556),"",IF( ISBLANK(J556), , 1))</f>
        <v>0</v>
      </c>
      <c r="N556" s="115" t="str">
        <f aca="true">IF(ISBLANK(C556),"",IF( ISBLANK(F556), "" , IF( ISBLANK(J556), (TODAY()-F556)/365, (J556-F556)/365)) )</f>
        <v/>
      </c>
      <c r="O556" s="116" t="str">
        <f aca="false">IF(ISBLANK(C556),"",IF( ISBLANK(F556), "" , IF( ISBLANK(J556), ($V$41-F556)/365, (J556-F556)/365)) )</f>
        <v/>
      </c>
      <c r="P556" s="117" t="str">
        <f aca="true">IF(ISBLANK(C556),"",IF( ISBLANK(J556), "", (TODAY()-J556)/365))</f>
        <v/>
      </c>
      <c r="Q556" s="118" t="str">
        <f aca="false">IF(ISBLANK(C556),"",IF( ISBLANK(J556), "", ($V$41-J556)/365))</f>
        <v/>
      </c>
      <c r="R556" s="165" t="s">
        <v>1320</v>
      </c>
      <c r="S556" s="119" t="s">
        <v>1321</v>
      </c>
      <c r="T556" s="48" t="n">
        <v>1</v>
      </c>
      <c r="U556" s="40"/>
    </row>
    <row r="557" customFormat="false" ht="15" hidden="false" customHeight="false" outlineLevel="0" collapsed="false">
      <c r="A557" s="89" t="n">
        <v>556</v>
      </c>
      <c r="B557" s="135" t="s">
        <v>463</v>
      </c>
      <c r="C557" s="101" t="n">
        <v>1</v>
      </c>
      <c r="D557" s="122" t="n">
        <v>50</v>
      </c>
      <c r="E557" s="165"/>
      <c r="F557" s="165"/>
      <c r="G557" s="112" t="str">
        <f aca="false">IF(ISBLANK(F557),"a","b")</f>
        <v>a</v>
      </c>
      <c r="H557" s="112" t="str">
        <f aca="false">IF(ISBLANK(C557),"",IF(G557="b",F557,IF(G557="a","")))</f>
        <v/>
      </c>
      <c r="I557" s="113" t="n">
        <f aca="false">IF(ISBLANK(C557),"",IF( ISBLANK(F557), , IF( ISBLANK(J557), 1,) ))</f>
        <v>0</v>
      </c>
      <c r="J557" s="165"/>
      <c r="K557" s="114" t="str">
        <f aca="false">IF(ISBLANK(J557),"a","b")</f>
        <v>a</v>
      </c>
      <c r="L557" s="112" t="str">
        <f aca="false">IF(ISBLANK(C557),"",IF(K557="b",J557,IF(K557="a","")))</f>
        <v/>
      </c>
      <c r="M557" s="113" t="n">
        <f aca="false">IF(ISBLANK(C557),"",IF( ISBLANK(J557), , 1))</f>
        <v>0</v>
      </c>
      <c r="N557" s="115" t="str">
        <f aca="true">IF(ISBLANK(C557),"",IF( ISBLANK(F557), "" , IF( ISBLANK(J557), (TODAY()-F557)/365, (J557-F557)/365)) )</f>
        <v/>
      </c>
      <c r="O557" s="116" t="str">
        <f aca="false">IF(ISBLANK(C557),"",IF( ISBLANK(F557), "" , IF( ISBLANK(J557), ($V$41-F557)/365, (J557-F557)/365)) )</f>
        <v/>
      </c>
      <c r="P557" s="117" t="str">
        <f aca="true">IF(ISBLANK(C557),"",IF( ISBLANK(J557), "", (TODAY()-J557)/365))</f>
        <v/>
      </c>
      <c r="Q557" s="118" t="str">
        <f aca="false">IF(ISBLANK(C557),"",IF( ISBLANK(J557), "", ($V$41-J557)/365))</f>
        <v/>
      </c>
      <c r="R557" s="165" t="s">
        <v>1322</v>
      </c>
      <c r="S557" s="119" t="s">
        <v>1323</v>
      </c>
      <c r="T557" s="48" t="n">
        <v>1</v>
      </c>
      <c r="U557" s="40"/>
    </row>
    <row r="558" customFormat="false" ht="15" hidden="false" customHeight="false" outlineLevel="0" collapsed="false">
      <c r="A558" s="89" t="n">
        <v>557</v>
      </c>
      <c r="B558" s="135" t="s">
        <v>463</v>
      </c>
      <c r="C558" s="101" t="n">
        <v>1</v>
      </c>
      <c r="D558" s="122" t="n">
        <v>51</v>
      </c>
      <c r="E558" s="165"/>
      <c r="F558" s="165"/>
      <c r="G558" s="112" t="str">
        <f aca="false">IF(ISBLANK(F558),"a","b")</f>
        <v>a</v>
      </c>
      <c r="H558" s="112" t="str">
        <f aca="false">IF(ISBLANK(C558),"",IF(G558="b",F558,IF(G558="a","")))</f>
        <v/>
      </c>
      <c r="I558" s="113" t="n">
        <f aca="false">IF(ISBLANK(C558),"",IF( ISBLANK(F558), , IF( ISBLANK(J558), 1,) ))</f>
        <v>0</v>
      </c>
      <c r="J558" s="165"/>
      <c r="K558" s="114" t="str">
        <f aca="false">IF(ISBLANK(J558),"a","b")</f>
        <v>a</v>
      </c>
      <c r="L558" s="112" t="str">
        <f aca="false">IF(ISBLANK(C558),"",IF(K558="b",J558,IF(K558="a","")))</f>
        <v/>
      </c>
      <c r="M558" s="113" t="n">
        <f aca="false">IF(ISBLANK(C558),"",IF( ISBLANK(J558), , 1))</f>
        <v>0</v>
      </c>
      <c r="N558" s="115" t="str">
        <f aca="true">IF(ISBLANK(C558),"",IF( ISBLANK(F558), "" , IF( ISBLANK(J558), (TODAY()-F558)/365, (J558-F558)/365)) )</f>
        <v/>
      </c>
      <c r="O558" s="116" t="str">
        <f aca="false">IF(ISBLANK(C558),"",IF( ISBLANK(F558), "" , IF( ISBLANK(J558), ($V$41-F558)/365, (J558-F558)/365)) )</f>
        <v/>
      </c>
      <c r="P558" s="117" t="str">
        <f aca="true">IF(ISBLANK(C558),"",IF( ISBLANK(J558), "", (TODAY()-J558)/365))</f>
        <v/>
      </c>
      <c r="Q558" s="118" t="str">
        <f aca="false">IF(ISBLANK(C558),"",IF( ISBLANK(J558), "", ($V$41-J558)/365))</f>
        <v/>
      </c>
      <c r="R558" s="165" t="s">
        <v>1324</v>
      </c>
      <c r="S558" s="119" t="s">
        <v>1325</v>
      </c>
      <c r="T558" s="50" t="n">
        <v>1</v>
      </c>
      <c r="U558" s="51"/>
    </row>
    <row r="559" customFormat="false" ht="15" hidden="false" customHeight="false" outlineLevel="0" collapsed="false">
      <c r="A559" s="89" t="n">
        <v>558</v>
      </c>
      <c r="B559" s="135" t="s">
        <v>463</v>
      </c>
      <c r="C559" s="101" t="n">
        <v>1</v>
      </c>
      <c r="D559" s="125" t="n">
        <v>52</v>
      </c>
      <c r="E559" s="165" t="s">
        <v>1326</v>
      </c>
      <c r="F559" s="166" t="n">
        <v>43820</v>
      </c>
      <c r="G559" s="112" t="str">
        <f aca="false">IF(ISBLANK(F559),"a","b")</f>
        <v>b</v>
      </c>
      <c r="H559" s="112" t="n">
        <f aca="false">IF(ISBLANK(C559),"",IF(G559="b",F559,IF(G559="a","")))</f>
        <v>43820</v>
      </c>
      <c r="I559" s="113" t="n">
        <f aca="false">IF(ISBLANK(C559),"",IF( ISBLANK(F559), , IF( ISBLANK(J559), 1,) ))</f>
        <v>1</v>
      </c>
      <c r="J559" s="165"/>
      <c r="K559" s="114" t="str">
        <f aca="false">IF(ISBLANK(J559),"a","b")</f>
        <v>a</v>
      </c>
      <c r="L559" s="112" t="str">
        <f aca="false">IF(ISBLANK(C559),"",IF(K559="b",J559,IF(K559="a","")))</f>
        <v/>
      </c>
      <c r="M559" s="113" t="n">
        <f aca="false">IF(ISBLANK(C559),"",IF( ISBLANK(J559), , 1))</f>
        <v>0</v>
      </c>
      <c r="N559" s="115" t="n">
        <f aca="true">IF(ISBLANK(C559),"",IF( ISBLANK(F559), "" , IF( ISBLANK(J559), (TODAY()-F559)/365, (J559-F559)/365)) )</f>
        <v>1.26301369863014</v>
      </c>
      <c r="O559" s="116" t="n">
        <f aca="false">IF(ISBLANK(C559),"",IF( ISBLANK(F559), "" , IF( ISBLANK(J559), ($V$41-F559)/365, (J559-F559)/365)) )</f>
        <v>0.279452054794521</v>
      </c>
      <c r="P559" s="117" t="str">
        <f aca="true">IF(ISBLANK(C559),"",IF( ISBLANK(J559), "", (TODAY()-J559)/365))</f>
        <v/>
      </c>
      <c r="Q559" s="118" t="str">
        <f aca="false">IF(ISBLANK(C559),"",IF( ISBLANK(J559), "", ($V$41-J559)/365))</f>
        <v/>
      </c>
      <c r="R559" s="165"/>
      <c r="S559" s="119" t="s">
        <v>1327</v>
      </c>
      <c r="T559" s="50" t="n">
        <v>1</v>
      </c>
      <c r="U559" s="51"/>
    </row>
    <row r="560" customFormat="false" ht="15" hidden="false" customHeight="false" outlineLevel="0" collapsed="false">
      <c r="A560" s="89" t="n">
        <v>559</v>
      </c>
      <c r="B560" s="135" t="s">
        <v>463</v>
      </c>
      <c r="C560" s="101" t="n">
        <v>1</v>
      </c>
      <c r="D560" s="122" t="n">
        <v>53</v>
      </c>
      <c r="E560" s="165"/>
      <c r="F560" s="165"/>
      <c r="G560" s="112" t="str">
        <f aca="false">IF(ISBLANK(F560),"a","b")</f>
        <v>a</v>
      </c>
      <c r="H560" s="112" t="str">
        <f aca="false">IF(ISBLANK(C560),"",IF(G560="b",F560,IF(G560="a","")))</f>
        <v/>
      </c>
      <c r="I560" s="113" t="n">
        <f aca="false">IF(ISBLANK(C560),"",IF( ISBLANK(F560), , IF( ISBLANK(J560), 1,) ))</f>
        <v>0</v>
      </c>
      <c r="J560" s="165"/>
      <c r="K560" s="114" t="str">
        <f aca="false">IF(ISBLANK(J560),"a","b")</f>
        <v>a</v>
      </c>
      <c r="L560" s="112" t="str">
        <f aca="false">IF(ISBLANK(C560),"",IF(K560="b",J560,IF(K560="a","")))</f>
        <v/>
      </c>
      <c r="M560" s="113" t="n">
        <f aca="false">IF(ISBLANK(C560),"",IF( ISBLANK(J560), , 1))</f>
        <v>0</v>
      </c>
      <c r="N560" s="115" t="str">
        <f aca="true">IF(ISBLANK(C560),"",IF( ISBLANK(F560), "" , IF( ISBLANK(J560), (TODAY()-F560)/365, (J560-F560)/365)) )</f>
        <v/>
      </c>
      <c r="O560" s="116" t="str">
        <f aca="false">IF(ISBLANK(C560),"",IF( ISBLANK(F560), "" , IF( ISBLANK(J560), ($V$41-F560)/365, (J560-F560)/365)) )</f>
        <v/>
      </c>
      <c r="P560" s="117" t="str">
        <f aca="true">IF(ISBLANK(C560),"",IF( ISBLANK(J560), "", (TODAY()-J560)/365))</f>
        <v/>
      </c>
      <c r="Q560" s="118" t="str">
        <f aca="false">IF(ISBLANK(C560),"",IF( ISBLANK(J560), "", ($V$41-J560)/365))</f>
        <v/>
      </c>
      <c r="R560" s="165"/>
      <c r="S560" s="119" t="s">
        <v>1328</v>
      </c>
      <c r="T560" s="50" t="n">
        <v>1</v>
      </c>
      <c r="U560" s="51"/>
    </row>
    <row r="561" customFormat="false" ht="15" hidden="false" customHeight="false" outlineLevel="0" collapsed="false">
      <c r="A561" s="89" t="n">
        <v>560</v>
      </c>
      <c r="B561" s="135" t="s">
        <v>463</v>
      </c>
      <c r="C561" s="101" t="n">
        <v>1</v>
      </c>
      <c r="D561" s="125" t="n">
        <v>54</v>
      </c>
      <c r="E561" s="165" t="s">
        <v>1329</v>
      </c>
      <c r="F561" s="166" t="n">
        <v>43872</v>
      </c>
      <c r="G561" s="112" t="str">
        <f aca="false">IF(ISBLANK(F561),"a","b")</f>
        <v>b</v>
      </c>
      <c r="H561" s="112" t="n">
        <f aca="false">IF(ISBLANK(C561),"",IF(G561="b",F561,IF(G561="a","")))</f>
        <v>43872</v>
      </c>
      <c r="I561" s="113" t="n">
        <f aca="false">IF(ISBLANK(C561),"",IF( ISBLANK(F561), , IF( ISBLANK(J561), 1,) ))</f>
        <v>1</v>
      </c>
      <c r="J561" s="165"/>
      <c r="K561" s="114" t="str">
        <f aca="false">IF(ISBLANK(J561),"a","b")</f>
        <v>a</v>
      </c>
      <c r="L561" s="112" t="str">
        <f aca="false">IF(ISBLANK(C561),"",IF(K561="b",J561,IF(K561="a","")))</f>
        <v/>
      </c>
      <c r="M561" s="113" t="n">
        <f aca="false">IF(ISBLANK(C561),"",IF( ISBLANK(J561), , 1))</f>
        <v>0</v>
      </c>
      <c r="N561" s="115" t="n">
        <f aca="true">IF(ISBLANK(C561),"",IF( ISBLANK(F561), "" , IF( ISBLANK(J561), (TODAY()-F561)/365, (J561-F561)/365)) )</f>
        <v>1.12054794520548</v>
      </c>
      <c r="O561" s="116" t="n">
        <f aca="false">IF(ISBLANK(C561),"",IF( ISBLANK(F561), "" , IF( ISBLANK(J561), ($V$41-F561)/365, (J561-F561)/365)) )</f>
        <v>0.136986301369863</v>
      </c>
      <c r="P561" s="117" t="str">
        <f aca="true">IF(ISBLANK(C561),"",IF( ISBLANK(J561), "", (TODAY()-J561)/365))</f>
        <v/>
      </c>
      <c r="Q561" s="118" t="str">
        <f aca="false">IF(ISBLANK(C561),"",IF( ISBLANK(J561), "", ($V$41-J561)/365))</f>
        <v/>
      </c>
      <c r="R561" s="165" t="s">
        <v>1330</v>
      </c>
      <c r="S561" s="119" t="s">
        <v>1331</v>
      </c>
      <c r="T561" s="50" t="n">
        <v>1</v>
      </c>
      <c r="U561" s="51"/>
    </row>
    <row r="562" customFormat="false" ht="15" hidden="false" customHeight="false" outlineLevel="0" collapsed="false">
      <c r="A562" s="89" t="n">
        <v>561</v>
      </c>
      <c r="B562" s="135" t="s">
        <v>463</v>
      </c>
      <c r="C562" s="101" t="n">
        <v>1</v>
      </c>
      <c r="D562" s="122" t="n">
        <v>55</v>
      </c>
      <c r="E562" s="165"/>
      <c r="F562" s="165"/>
      <c r="G562" s="112" t="str">
        <f aca="false">IF(ISBLANK(F562),"a","b")</f>
        <v>a</v>
      </c>
      <c r="H562" s="112" t="str">
        <f aca="false">IF(ISBLANK(C562),"",IF(G562="b",F562,IF(G562="a","")))</f>
        <v/>
      </c>
      <c r="I562" s="113" t="n">
        <f aca="false">IF(ISBLANK(C562),"",IF( ISBLANK(F562), , IF( ISBLANK(J562), 1,) ))</f>
        <v>0</v>
      </c>
      <c r="J562" s="165"/>
      <c r="K562" s="114" t="str">
        <f aca="false">IF(ISBLANK(J562),"a","b")</f>
        <v>a</v>
      </c>
      <c r="L562" s="112" t="str">
        <f aca="false">IF(ISBLANK(C562),"",IF(K562="b",J562,IF(K562="a","")))</f>
        <v/>
      </c>
      <c r="M562" s="113" t="n">
        <f aca="false">IF(ISBLANK(C562),"",IF( ISBLANK(J562), , 1))</f>
        <v>0</v>
      </c>
      <c r="N562" s="115" t="str">
        <f aca="true">IF(ISBLANK(C562),"",IF( ISBLANK(F562), "" , IF( ISBLANK(J562), (TODAY()-F562)/365, (J562-F562)/365)) )</f>
        <v/>
      </c>
      <c r="O562" s="116" t="str">
        <f aca="false">IF(ISBLANK(C562),"",IF( ISBLANK(F562), "" , IF( ISBLANK(J562), ($V$41-F562)/365, (J562-F562)/365)) )</f>
        <v/>
      </c>
      <c r="P562" s="117" t="str">
        <f aca="true">IF(ISBLANK(C562),"",IF( ISBLANK(J562), "", (TODAY()-J562)/365))</f>
        <v/>
      </c>
      <c r="Q562" s="118" t="str">
        <f aca="false">IF(ISBLANK(C562),"",IF( ISBLANK(J562), "", ($V$41-J562)/365))</f>
        <v/>
      </c>
      <c r="R562" s="165" t="s">
        <v>1332</v>
      </c>
      <c r="S562" s="119" t="s">
        <v>1333</v>
      </c>
      <c r="T562" s="48" t="n">
        <v>1</v>
      </c>
      <c r="U562" s="40"/>
    </row>
    <row r="563" customFormat="false" ht="15" hidden="false" customHeight="false" outlineLevel="0" collapsed="false">
      <c r="A563" s="89" t="n">
        <v>562</v>
      </c>
      <c r="B563" s="135" t="s">
        <v>463</v>
      </c>
      <c r="C563" s="101" t="n">
        <v>1</v>
      </c>
      <c r="D563" s="122" t="n">
        <v>56</v>
      </c>
      <c r="E563" s="165"/>
      <c r="F563" s="165"/>
      <c r="G563" s="112" t="str">
        <f aca="false">IF(ISBLANK(F563),"a","b")</f>
        <v>a</v>
      </c>
      <c r="H563" s="112" t="str">
        <f aca="false">IF(ISBLANK(C563),"",IF(G563="b",F563,IF(G563="a","")))</f>
        <v/>
      </c>
      <c r="I563" s="113" t="n">
        <f aca="false">IF(ISBLANK(C563),"",IF( ISBLANK(F563), , IF( ISBLANK(J563), 1,) ))</f>
        <v>0</v>
      </c>
      <c r="J563" s="165"/>
      <c r="K563" s="114" t="str">
        <f aca="false">IF(ISBLANK(J563),"a","b")</f>
        <v>a</v>
      </c>
      <c r="L563" s="112" t="str">
        <f aca="false">IF(ISBLANK(C563),"",IF(K563="b",J563,IF(K563="a","")))</f>
        <v/>
      </c>
      <c r="M563" s="113" t="n">
        <f aca="false">IF(ISBLANK(C563),"",IF( ISBLANK(J563), , 1))</f>
        <v>0</v>
      </c>
      <c r="N563" s="115" t="str">
        <f aca="true">IF(ISBLANK(C563),"",IF( ISBLANK(F563), "" , IF( ISBLANK(J563), (TODAY()-F563)/365, (J563-F563)/365)) )</f>
        <v/>
      </c>
      <c r="O563" s="116" t="str">
        <f aca="false">IF(ISBLANK(C563),"",IF( ISBLANK(F563), "" , IF( ISBLANK(J563), ($V$41-F563)/365, (J563-F563)/365)) )</f>
        <v/>
      </c>
      <c r="P563" s="117" t="str">
        <f aca="true">IF(ISBLANK(C563),"",IF( ISBLANK(J563), "", (TODAY()-J563)/365))</f>
        <v/>
      </c>
      <c r="Q563" s="118" t="str">
        <f aca="false">IF(ISBLANK(C563),"",IF( ISBLANK(J563), "", ($V$41-J563)/365))</f>
        <v/>
      </c>
      <c r="R563" s="165" t="s">
        <v>1334</v>
      </c>
      <c r="S563" s="119" t="s">
        <v>1335</v>
      </c>
      <c r="T563" s="48" t="n">
        <v>1</v>
      </c>
      <c r="U563" s="40"/>
    </row>
    <row r="564" customFormat="false" ht="15" hidden="false" customHeight="false" outlineLevel="0" collapsed="false">
      <c r="A564" s="89" t="n">
        <v>563</v>
      </c>
      <c r="B564" s="135" t="s">
        <v>463</v>
      </c>
      <c r="C564" s="101" t="n">
        <v>1</v>
      </c>
      <c r="D564" s="169" t="n">
        <v>57</v>
      </c>
      <c r="E564" s="165"/>
      <c r="F564" s="166"/>
      <c r="G564" s="112" t="str">
        <f aca="false">IF(ISBLANK(F564),"a","b")</f>
        <v>a</v>
      </c>
      <c r="H564" s="112" t="str">
        <f aca="false">IF(ISBLANK(C564),"",IF(G564="b",F564,IF(G564="a","")))</f>
        <v/>
      </c>
      <c r="I564" s="113" t="n">
        <f aca="false">IF(ISBLANK(C564),"",IF( ISBLANK(F564), , IF( ISBLANK(J564), 1,) ))</f>
        <v>0</v>
      </c>
      <c r="J564" s="165"/>
      <c r="K564" s="114" t="str">
        <f aca="false">IF(ISBLANK(J564),"a","b")</f>
        <v>a</v>
      </c>
      <c r="L564" s="112" t="str">
        <f aca="false">IF(ISBLANK(C564),"",IF(K564="b",J564,IF(K564="a","")))</f>
        <v/>
      </c>
      <c r="M564" s="113" t="n">
        <f aca="false">IF(ISBLANK(C564),"",IF( ISBLANK(J564), , 1))</f>
        <v>0</v>
      </c>
      <c r="N564" s="115" t="str">
        <f aca="true">IF(ISBLANK(C564),"",IF( ISBLANK(F564), "" , IF( ISBLANK(J564), (TODAY()-F564)/365, (J564-F564)/365)) )</f>
        <v/>
      </c>
      <c r="O564" s="116" t="str">
        <f aca="false">IF(ISBLANK(C564),"",IF( ISBLANK(F564), "" , IF( ISBLANK(J564), ($V$41-F564)/365, (J564-F564)/365)) )</f>
        <v/>
      </c>
      <c r="P564" s="117" t="str">
        <f aca="true">IF(ISBLANK(C564),"",IF( ISBLANK(J564), "", (TODAY()-J564)/365))</f>
        <v/>
      </c>
      <c r="Q564" s="118" t="str">
        <f aca="false">IF(ISBLANK(C564),"",IF( ISBLANK(J564), "", ($V$41-J564)/365))</f>
        <v/>
      </c>
      <c r="R564" s="165" t="s">
        <v>1336</v>
      </c>
      <c r="S564" s="119" t="s">
        <v>1337</v>
      </c>
      <c r="T564" s="48" t="n">
        <v>1</v>
      </c>
      <c r="U564" s="40"/>
    </row>
    <row r="565" customFormat="false" ht="15" hidden="false" customHeight="false" outlineLevel="0" collapsed="false">
      <c r="A565" s="89" t="n">
        <v>564</v>
      </c>
      <c r="B565" s="135" t="s">
        <v>463</v>
      </c>
      <c r="C565" s="101" t="n">
        <v>1</v>
      </c>
      <c r="D565" s="122" t="n">
        <v>58</v>
      </c>
      <c r="E565" s="165"/>
      <c r="F565" s="165"/>
      <c r="G565" s="112" t="str">
        <f aca="false">IF(ISBLANK(F565),"a","b")</f>
        <v>a</v>
      </c>
      <c r="H565" s="112" t="str">
        <f aca="false">IF(ISBLANK(C565),"",IF(G565="b",F565,IF(G565="a","")))</f>
        <v/>
      </c>
      <c r="I565" s="113" t="n">
        <f aca="false">IF(ISBLANK(C565),"",IF( ISBLANK(F565), , IF( ISBLANK(J565), 1,) ))</f>
        <v>0</v>
      </c>
      <c r="J565" s="165"/>
      <c r="K565" s="114" t="str">
        <f aca="false">IF(ISBLANK(J565),"a","b")</f>
        <v>a</v>
      </c>
      <c r="L565" s="112" t="str">
        <f aca="false">IF(ISBLANK(C565),"",IF(K565="b",J565,IF(K565="a","")))</f>
        <v/>
      </c>
      <c r="M565" s="113" t="n">
        <f aca="false">IF(ISBLANK(C565),"",IF( ISBLANK(J565), , 1))</f>
        <v>0</v>
      </c>
      <c r="N565" s="115" t="str">
        <f aca="true">IF(ISBLANK(C565),"",IF( ISBLANK(F565), "" , IF( ISBLANK(J565), (TODAY()-F565)/365, (J565-F565)/365)) )</f>
        <v/>
      </c>
      <c r="O565" s="116" t="str">
        <f aca="false">IF(ISBLANK(C565),"",IF( ISBLANK(F565), "" , IF( ISBLANK(J565), ($V$41-F565)/365, (J565-F565)/365)) )</f>
        <v/>
      </c>
      <c r="P565" s="117" t="str">
        <f aca="true">IF(ISBLANK(C565),"",IF( ISBLANK(J565), "", (TODAY()-J565)/365))</f>
        <v/>
      </c>
      <c r="Q565" s="118" t="str">
        <f aca="false">IF(ISBLANK(C565),"",IF( ISBLANK(J565), "", ($V$41-J565)/365))</f>
        <v/>
      </c>
      <c r="R565" s="165" t="s">
        <v>1338</v>
      </c>
      <c r="S565" s="119" t="s">
        <v>1339</v>
      </c>
      <c r="T565" s="39" t="n">
        <v>1</v>
      </c>
      <c r="U565" s="40"/>
    </row>
    <row r="566" customFormat="false" ht="15" hidden="false" customHeight="false" outlineLevel="0" collapsed="false">
      <c r="A566" s="89" t="n">
        <v>565</v>
      </c>
      <c r="B566" s="135" t="s">
        <v>463</v>
      </c>
      <c r="C566" s="101" t="n">
        <v>1</v>
      </c>
      <c r="D566" s="122" t="n">
        <v>59</v>
      </c>
      <c r="E566" s="165"/>
      <c r="F566" s="165"/>
      <c r="G566" s="112" t="str">
        <f aca="false">IF(ISBLANK(F566),"a","b")</f>
        <v>a</v>
      </c>
      <c r="H566" s="112" t="str">
        <f aca="false">IF(ISBLANK(C566),"",IF(G566="b",F566,IF(G566="a","")))</f>
        <v/>
      </c>
      <c r="I566" s="113" t="n">
        <f aca="false">IF(ISBLANK(C566),"",IF( ISBLANK(F566), , IF( ISBLANK(J566), 1,) ))</f>
        <v>0</v>
      </c>
      <c r="J566" s="165"/>
      <c r="K566" s="114" t="str">
        <f aca="false">IF(ISBLANK(J566),"a","b")</f>
        <v>a</v>
      </c>
      <c r="L566" s="112" t="str">
        <f aca="false">IF(ISBLANK(C566),"",IF(K566="b",J566,IF(K566="a","")))</f>
        <v/>
      </c>
      <c r="M566" s="113" t="n">
        <f aca="false">IF(ISBLANK(C566),"",IF( ISBLANK(J566), , 1))</f>
        <v>0</v>
      </c>
      <c r="N566" s="115" t="str">
        <f aca="true">IF(ISBLANK(C566),"",IF( ISBLANK(F566), "" , IF( ISBLANK(J566), (TODAY()-F566)/365, (J566-F566)/365)) )</f>
        <v/>
      </c>
      <c r="O566" s="116" t="str">
        <f aca="false">IF(ISBLANK(C566),"",IF( ISBLANK(F566), "" , IF( ISBLANK(J566), ($V$41-F566)/365, (J566-F566)/365)) )</f>
        <v/>
      </c>
      <c r="P566" s="117" t="str">
        <f aca="true">IF(ISBLANK(C566),"",IF( ISBLANK(J566), "", (TODAY()-J566)/365))</f>
        <v/>
      </c>
      <c r="Q566" s="118" t="str">
        <f aca="false">IF(ISBLANK(C566),"",IF( ISBLANK(J566), "", ($V$41-J566)/365))</f>
        <v/>
      </c>
      <c r="R566" s="165" t="s">
        <v>1340</v>
      </c>
      <c r="S566" s="119" t="s">
        <v>1341</v>
      </c>
      <c r="T566" s="39" t="n">
        <v>1</v>
      </c>
      <c r="U566" s="40"/>
    </row>
    <row r="567" customFormat="false" ht="15" hidden="false" customHeight="false" outlineLevel="0" collapsed="false">
      <c r="A567" s="89" t="n">
        <v>566</v>
      </c>
      <c r="B567" s="135" t="s">
        <v>463</v>
      </c>
      <c r="C567" s="101" t="n">
        <v>1</v>
      </c>
      <c r="D567" s="122" t="n">
        <v>60</v>
      </c>
      <c r="E567" s="165"/>
      <c r="F567" s="165"/>
      <c r="G567" s="112" t="str">
        <f aca="false">IF(ISBLANK(F567),"a","b")</f>
        <v>a</v>
      </c>
      <c r="H567" s="112" t="str">
        <f aca="false">IF(ISBLANK(C567),"",IF(G567="b",F567,IF(G567="a","")))</f>
        <v/>
      </c>
      <c r="I567" s="113" t="n">
        <f aca="false">IF(ISBLANK(C567),"",IF( ISBLANK(F567), , IF( ISBLANK(J567), 1,) ))</f>
        <v>0</v>
      </c>
      <c r="J567" s="165"/>
      <c r="K567" s="114" t="str">
        <f aca="false">IF(ISBLANK(J567),"a","b")</f>
        <v>a</v>
      </c>
      <c r="L567" s="112" t="str">
        <f aca="false">IF(ISBLANK(C567),"",IF(K567="b",J567,IF(K567="a","")))</f>
        <v/>
      </c>
      <c r="M567" s="113" t="n">
        <f aca="false">IF(ISBLANK(C567),"",IF( ISBLANK(J567), , 1))</f>
        <v>0</v>
      </c>
      <c r="N567" s="115" t="str">
        <f aca="true">IF(ISBLANK(C567),"",IF( ISBLANK(F567), "" , IF( ISBLANK(J567), (TODAY()-F567)/365, (J567-F567)/365)) )</f>
        <v/>
      </c>
      <c r="O567" s="116" t="str">
        <f aca="false">IF(ISBLANK(C567),"",IF( ISBLANK(F567), "" , IF( ISBLANK(J567), ($V$41-F567)/365, (J567-F567)/365)) )</f>
        <v/>
      </c>
      <c r="P567" s="117" t="str">
        <f aca="true">IF(ISBLANK(C567),"",IF( ISBLANK(J567), "", (TODAY()-J567)/365))</f>
        <v/>
      </c>
      <c r="Q567" s="118" t="str">
        <f aca="false">IF(ISBLANK(C567),"",IF( ISBLANK(J567), "", ($V$41-J567)/365))</f>
        <v/>
      </c>
      <c r="R567" s="165" t="s">
        <v>1342</v>
      </c>
      <c r="S567" s="119" t="s">
        <v>1343</v>
      </c>
      <c r="T567" s="39" t="n">
        <v>1</v>
      </c>
      <c r="U567" s="40"/>
    </row>
    <row r="568" customFormat="false" ht="15" hidden="false" customHeight="false" outlineLevel="0" collapsed="false">
      <c r="A568" s="89" t="n">
        <v>567</v>
      </c>
      <c r="B568" s="135" t="s">
        <v>463</v>
      </c>
      <c r="C568" s="101" t="n">
        <v>1</v>
      </c>
      <c r="D568" s="125" t="n">
        <v>61</v>
      </c>
      <c r="E568" s="165" t="s">
        <v>516</v>
      </c>
      <c r="F568" s="166" t="n">
        <v>43886</v>
      </c>
      <c r="G568" s="112" t="str">
        <f aca="false">IF(ISBLANK(F568),"a","b")</f>
        <v>b</v>
      </c>
      <c r="H568" s="112" t="n">
        <f aca="false">IF(ISBLANK(C568),"",IF(G568="b",F568,IF(G568="a","")))</f>
        <v>43886</v>
      </c>
      <c r="I568" s="113" t="n">
        <f aca="false">IF(ISBLANK(C568),"",IF( ISBLANK(F568), , IF( ISBLANK(J568), 1,) ))</f>
        <v>1</v>
      </c>
      <c r="J568" s="165"/>
      <c r="K568" s="114" t="str">
        <f aca="false">IF(ISBLANK(J568),"a","b")</f>
        <v>a</v>
      </c>
      <c r="L568" s="112" t="str">
        <f aca="false">IF(ISBLANK(C568),"",IF(K568="b",J568,IF(K568="a","")))</f>
        <v/>
      </c>
      <c r="M568" s="113" t="n">
        <f aca="false">IF(ISBLANK(C568),"",IF( ISBLANK(J568), , 1))</f>
        <v>0</v>
      </c>
      <c r="N568" s="115" t="n">
        <f aca="true">IF(ISBLANK(C568),"",IF( ISBLANK(F568), "" , IF( ISBLANK(J568), (TODAY()-F568)/365, (J568-F568)/365)) )</f>
        <v>1.08219178082192</v>
      </c>
      <c r="O568" s="116" t="n">
        <f aca="false">IF(ISBLANK(C568),"",IF( ISBLANK(F568), "" , IF( ISBLANK(J568), ($V$41-F568)/365, (J568-F568)/365)) )</f>
        <v>0.0986301369863014</v>
      </c>
      <c r="P568" s="117" t="str">
        <f aca="true">IF(ISBLANK(C568),"",IF( ISBLANK(J568), "", (TODAY()-J568)/365))</f>
        <v/>
      </c>
      <c r="Q568" s="118" t="str">
        <f aca="false">IF(ISBLANK(C568),"",IF( ISBLANK(J568), "", ($V$41-J568)/365))</f>
        <v/>
      </c>
      <c r="R568" s="165"/>
      <c r="S568" s="119" t="s">
        <v>1344</v>
      </c>
      <c r="T568" s="39" t="n">
        <v>1</v>
      </c>
      <c r="U568" s="40"/>
    </row>
    <row r="569" customFormat="false" ht="15" hidden="false" customHeight="false" outlineLevel="0" collapsed="false">
      <c r="A569" s="89" t="n">
        <v>568</v>
      </c>
      <c r="B569" s="135" t="s">
        <v>463</v>
      </c>
      <c r="C569" s="101" t="n">
        <v>1</v>
      </c>
      <c r="D569" s="122" t="n">
        <v>62</v>
      </c>
      <c r="E569" s="165"/>
      <c r="F569" s="165"/>
      <c r="G569" s="112" t="str">
        <f aca="false">IF(ISBLANK(F569),"a","b")</f>
        <v>a</v>
      </c>
      <c r="H569" s="112" t="str">
        <f aca="false">IF(ISBLANK(C569),"",IF(G569="b",F569,IF(G569="a","")))</f>
        <v/>
      </c>
      <c r="I569" s="113" t="n">
        <f aca="false">IF(ISBLANK(C569),"",IF( ISBLANK(F569), , IF( ISBLANK(J569), 1,) ))</f>
        <v>0</v>
      </c>
      <c r="J569" s="165"/>
      <c r="K569" s="114" t="str">
        <f aca="false">IF(ISBLANK(J569),"a","b")</f>
        <v>a</v>
      </c>
      <c r="L569" s="112" t="str">
        <f aca="false">IF(ISBLANK(C569),"",IF(K569="b",J569,IF(K569="a","")))</f>
        <v/>
      </c>
      <c r="M569" s="113" t="n">
        <f aca="false">IF(ISBLANK(C569),"",IF( ISBLANK(J569), , 1))</f>
        <v>0</v>
      </c>
      <c r="N569" s="115" t="str">
        <f aca="true">IF(ISBLANK(C569),"",IF( ISBLANK(F569), "" , IF( ISBLANK(J569), (TODAY()-F569)/365, (J569-F569)/365)) )</f>
        <v/>
      </c>
      <c r="O569" s="116" t="str">
        <f aca="false">IF(ISBLANK(C569),"",IF( ISBLANK(F569), "" , IF( ISBLANK(J569), ($V$41-F569)/365, (J569-F569)/365)) )</f>
        <v/>
      </c>
      <c r="P569" s="117" t="str">
        <f aca="true">IF(ISBLANK(C569),"",IF( ISBLANK(J569), "", (TODAY()-J569)/365))</f>
        <v/>
      </c>
      <c r="Q569" s="118" t="str">
        <f aca="false">IF(ISBLANK(C569),"",IF( ISBLANK(J569), "", ($V$41-J569)/365))</f>
        <v/>
      </c>
      <c r="R569" s="165" t="s">
        <v>1345</v>
      </c>
      <c r="S569" s="119" t="s">
        <v>1346</v>
      </c>
      <c r="T569" s="39" t="n">
        <v>1</v>
      </c>
      <c r="U569" s="40"/>
    </row>
    <row r="570" customFormat="false" ht="15" hidden="false" customHeight="false" outlineLevel="0" collapsed="false">
      <c r="A570" s="89" t="n">
        <v>569</v>
      </c>
      <c r="B570" s="135" t="s">
        <v>463</v>
      </c>
      <c r="C570" s="101" t="n">
        <v>1</v>
      </c>
      <c r="D570" s="122" t="n">
        <v>63</v>
      </c>
      <c r="E570" s="165"/>
      <c r="F570" s="165"/>
      <c r="G570" s="112" t="str">
        <f aca="false">IF(ISBLANK(F570),"a","b")</f>
        <v>a</v>
      </c>
      <c r="H570" s="112" t="str">
        <f aca="false">IF(ISBLANK(C570),"",IF(G570="b",F570,IF(G570="a","")))</f>
        <v/>
      </c>
      <c r="I570" s="113" t="n">
        <f aca="false">IF(ISBLANK(C570),"",IF( ISBLANK(F570), , IF( ISBLANK(J570), 1,) ))</f>
        <v>0</v>
      </c>
      <c r="J570" s="165"/>
      <c r="K570" s="114" t="str">
        <f aca="false">IF(ISBLANK(J570),"a","b")</f>
        <v>a</v>
      </c>
      <c r="L570" s="112" t="str">
        <f aca="false">IF(ISBLANK(C570),"",IF(K570="b",J570,IF(K570="a","")))</f>
        <v/>
      </c>
      <c r="M570" s="113" t="n">
        <f aca="false">IF(ISBLANK(C570),"",IF( ISBLANK(J570), , 1))</f>
        <v>0</v>
      </c>
      <c r="N570" s="115" t="str">
        <f aca="true">IF(ISBLANK(C570),"",IF( ISBLANK(F570), "" , IF( ISBLANK(J570), (TODAY()-F570)/365, (J570-F570)/365)) )</f>
        <v/>
      </c>
      <c r="O570" s="116" t="str">
        <f aca="false">IF(ISBLANK(C570),"",IF( ISBLANK(F570), "" , IF( ISBLANK(J570), ($V$41-F570)/365, (J570-F570)/365)) )</f>
        <v/>
      </c>
      <c r="P570" s="117" t="str">
        <f aca="true">IF(ISBLANK(C570),"",IF( ISBLANK(J570), "", (TODAY()-J570)/365))</f>
        <v/>
      </c>
      <c r="Q570" s="118" t="str">
        <f aca="false">IF(ISBLANK(C570),"",IF( ISBLANK(J570), "", ($V$41-J570)/365))</f>
        <v/>
      </c>
      <c r="R570" s="165" t="s">
        <v>1347</v>
      </c>
      <c r="S570" s="119" t="s">
        <v>1348</v>
      </c>
      <c r="T570" s="39" t="n">
        <v>1</v>
      </c>
      <c r="U570" s="40"/>
    </row>
    <row r="571" customFormat="false" ht="15" hidden="false" customHeight="false" outlineLevel="0" collapsed="false">
      <c r="A571" s="89" t="n">
        <v>570</v>
      </c>
      <c r="B571" s="135" t="s">
        <v>463</v>
      </c>
      <c r="C571" s="101" t="n">
        <v>1</v>
      </c>
      <c r="D571" s="122" t="n">
        <v>64</v>
      </c>
      <c r="E571" s="165"/>
      <c r="F571" s="165"/>
      <c r="G571" s="112" t="str">
        <f aca="false">IF(ISBLANK(F571),"a","b")</f>
        <v>a</v>
      </c>
      <c r="H571" s="112" t="str">
        <f aca="false">IF(ISBLANK(C571),"",IF(G571="b",F571,IF(G571="a","")))</f>
        <v/>
      </c>
      <c r="I571" s="113" t="n">
        <f aca="false">IF(ISBLANK(C571),"",IF( ISBLANK(F571), , IF( ISBLANK(J571), 1,) ))</f>
        <v>0</v>
      </c>
      <c r="J571" s="165"/>
      <c r="K571" s="114" t="str">
        <f aca="false">IF(ISBLANK(J571),"a","b")</f>
        <v>a</v>
      </c>
      <c r="L571" s="112" t="str">
        <f aca="false">IF(ISBLANK(C571),"",IF(K571="b",J571,IF(K571="a","")))</f>
        <v/>
      </c>
      <c r="M571" s="113" t="n">
        <f aca="false">IF(ISBLANK(C571),"",IF( ISBLANK(J571), , 1))</f>
        <v>0</v>
      </c>
      <c r="N571" s="115" t="str">
        <f aca="true">IF(ISBLANK(C571),"",IF( ISBLANK(F571), "" , IF( ISBLANK(J571), (TODAY()-F571)/365, (J571-F571)/365)) )</f>
        <v/>
      </c>
      <c r="O571" s="116" t="str">
        <f aca="false">IF(ISBLANK(C571),"",IF( ISBLANK(F571), "" , IF( ISBLANK(J571), ($V$41-F571)/365, (J571-F571)/365)) )</f>
        <v/>
      </c>
      <c r="P571" s="117" t="str">
        <f aca="true">IF(ISBLANK(C571),"",IF( ISBLANK(J571), "", (TODAY()-J571)/365))</f>
        <v/>
      </c>
      <c r="Q571" s="118" t="str">
        <f aca="false">IF(ISBLANK(C571),"",IF( ISBLANK(J571), "", ($V$41-J571)/365))</f>
        <v/>
      </c>
      <c r="R571" s="165"/>
      <c r="S571" s="119" t="s">
        <v>1349</v>
      </c>
      <c r="T571" s="39" t="n">
        <v>1</v>
      </c>
      <c r="U571" s="40"/>
    </row>
    <row r="572" customFormat="false" ht="15" hidden="false" customHeight="false" outlineLevel="0" collapsed="false">
      <c r="A572" s="89" t="n">
        <v>571</v>
      </c>
      <c r="B572" s="135" t="s">
        <v>463</v>
      </c>
      <c r="C572" s="101" t="n">
        <v>1</v>
      </c>
      <c r="D572" s="122" t="n">
        <v>65</v>
      </c>
      <c r="E572" s="165"/>
      <c r="F572" s="165"/>
      <c r="G572" s="112" t="str">
        <f aca="false">IF(ISBLANK(F572),"a","b")</f>
        <v>a</v>
      </c>
      <c r="H572" s="112" t="str">
        <f aca="false">IF(ISBLANK(C572),"",IF(G572="b",F572,IF(G572="a","")))</f>
        <v/>
      </c>
      <c r="I572" s="113" t="n">
        <f aca="false">IF(ISBLANK(C572),"",IF( ISBLANK(F572), , IF( ISBLANK(J572), 1,) ))</f>
        <v>0</v>
      </c>
      <c r="J572" s="165"/>
      <c r="K572" s="114" t="str">
        <f aca="false">IF(ISBLANK(J572),"a","b")</f>
        <v>a</v>
      </c>
      <c r="L572" s="112" t="str">
        <f aca="false">IF(ISBLANK(C572),"",IF(K572="b",J572,IF(K572="a","")))</f>
        <v/>
      </c>
      <c r="M572" s="113" t="n">
        <f aca="false">IF(ISBLANK(C572),"",IF( ISBLANK(J572), , 1))</f>
        <v>0</v>
      </c>
      <c r="N572" s="115" t="str">
        <f aca="true">IF(ISBLANK(C572),"",IF( ISBLANK(F572), "" , IF( ISBLANK(J572), (TODAY()-F572)/365, (J572-F572)/365)) )</f>
        <v/>
      </c>
      <c r="O572" s="116" t="str">
        <f aca="false">IF(ISBLANK(C572),"",IF( ISBLANK(F572), "" , IF( ISBLANK(J572), ($V$41-F572)/365, (J572-F572)/365)) )</f>
        <v/>
      </c>
      <c r="P572" s="117" t="str">
        <f aca="true">IF(ISBLANK(C572),"",IF( ISBLANK(J572), "", (TODAY()-J572)/365))</f>
        <v/>
      </c>
      <c r="Q572" s="118" t="str">
        <f aca="false">IF(ISBLANK(C572),"",IF( ISBLANK(J572), "", ($V$41-J572)/365))</f>
        <v/>
      </c>
      <c r="R572" s="165"/>
      <c r="S572" s="119" t="s">
        <v>1350</v>
      </c>
      <c r="T572" s="39" t="n">
        <v>1</v>
      </c>
      <c r="U572" s="40"/>
    </row>
    <row r="573" customFormat="false" ht="15" hidden="false" customHeight="false" outlineLevel="0" collapsed="false">
      <c r="A573" s="89" t="n">
        <v>572</v>
      </c>
      <c r="B573" s="135" t="s">
        <v>463</v>
      </c>
      <c r="C573" s="101" t="n">
        <v>1</v>
      </c>
      <c r="D573" s="125" t="n">
        <v>66</v>
      </c>
      <c r="E573" s="165" t="s">
        <v>1112</v>
      </c>
      <c r="F573" s="166" t="n">
        <v>43879</v>
      </c>
      <c r="G573" s="112" t="str">
        <f aca="false">IF(ISBLANK(F573),"a","b")</f>
        <v>b</v>
      </c>
      <c r="H573" s="112" t="n">
        <f aca="false">IF(ISBLANK(C573),"",IF(G573="b",F573,IF(G573="a","")))</f>
        <v>43879</v>
      </c>
      <c r="I573" s="113" t="n">
        <f aca="false">IF(ISBLANK(C573),"",IF( ISBLANK(F573), , IF( ISBLANK(J573), 1,) ))</f>
        <v>1</v>
      </c>
      <c r="J573" s="165"/>
      <c r="K573" s="114" t="str">
        <f aca="false">IF(ISBLANK(J573),"a","b")</f>
        <v>a</v>
      </c>
      <c r="L573" s="112" t="str">
        <f aca="false">IF(ISBLANK(C573),"",IF(K573="b",J573,IF(K573="a","")))</f>
        <v/>
      </c>
      <c r="M573" s="113" t="n">
        <f aca="false">IF(ISBLANK(C573),"",IF( ISBLANK(J573), , 1))</f>
        <v>0</v>
      </c>
      <c r="N573" s="115" t="n">
        <f aca="true">IF(ISBLANK(C573),"",IF( ISBLANK(F573), "" , IF( ISBLANK(J573), (TODAY()-F573)/365, (J573-F573)/365)) )</f>
        <v>1.1013698630137</v>
      </c>
      <c r="O573" s="116" t="n">
        <f aca="false">IF(ISBLANK(C573),"",IF( ISBLANK(F573), "" , IF( ISBLANK(J573), ($V$41-F573)/365, (J573-F573)/365)) )</f>
        <v>0.117808219178082</v>
      </c>
      <c r="P573" s="117" t="str">
        <f aca="true">IF(ISBLANK(C573),"",IF( ISBLANK(J573), "", (TODAY()-J573)/365))</f>
        <v/>
      </c>
      <c r="Q573" s="118" t="str">
        <f aca="false">IF(ISBLANK(C573),"",IF( ISBLANK(J573), "", ($V$41-J573)/365))</f>
        <v/>
      </c>
      <c r="R573" s="165"/>
      <c r="S573" s="119" t="s">
        <v>1351</v>
      </c>
      <c r="T573" s="39" t="n">
        <v>1</v>
      </c>
      <c r="U573" s="40"/>
    </row>
    <row r="574" customFormat="false" ht="15" hidden="false" customHeight="false" outlineLevel="0" collapsed="false">
      <c r="A574" s="89" t="n">
        <v>573</v>
      </c>
      <c r="B574" s="135" t="s">
        <v>463</v>
      </c>
      <c r="C574" s="101" t="n">
        <v>1</v>
      </c>
      <c r="D574" s="122" t="n">
        <v>67</v>
      </c>
      <c r="E574" s="165"/>
      <c r="F574" s="165"/>
      <c r="G574" s="112" t="str">
        <f aca="false">IF(ISBLANK(F574),"a","b")</f>
        <v>a</v>
      </c>
      <c r="H574" s="112" t="str">
        <f aca="false">IF(ISBLANK(C574),"",IF(G574="b",F574,IF(G574="a","")))</f>
        <v/>
      </c>
      <c r="I574" s="113" t="n">
        <f aca="false">IF(ISBLANK(C574),"",IF( ISBLANK(F574), , IF( ISBLANK(J574), 1,) ))</f>
        <v>0</v>
      </c>
      <c r="J574" s="165"/>
      <c r="K574" s="114" t="str">
        <f aca="false">IF(ISBLANK(J574),"a","b")</f>
        <v>a</v>
      </c>
      <c r="L574" s="112" t="str">
        <f aca="false">IF(ISBLANK(C574),"",IF(K574="b",J574,IF(K574="a","")))</f>
        <v/>
      </c>
      <c r="M574" s="113" t="n">
        <f aca="false">IF(ISBLANK(C574),"",IF( ISBLANK(J574), , 1))</f>
        <v>0</v>
      </c>
      <c r="N574" s="115" t="str">
        <f aca="true">IF(ISBLANK(C574),"",IF( ISBLANK(F574), "" , IF( ISBLANK(J574), (TODAY()-F574)/365, (J574-F574)/365)) )</f>
        <v/>
      </c>
      <c r="O574" s="116" t="str">
        <f aca="false">IF(ISBLANK(C574),"",IF( ISBLANK(F574), "" , IF( ISBLANK(J574), ($V$41-F574)/365, (J574-F574)/365)) )</f>
        <v/>
      </c>
      <c r="P574" s="117" t="str">
        <f aca="true">IF(ISBLANK(C574),"",IF( ISBLANK(J574), "", (TODAY()-J574)/365))</f>
        <v/>
      </c>
      <c r="Q574" s="118" t="str">
        <f aca="false">IF(ISBLANK(C574),"",IF( ISBLANK(J574), "", ($V$41-J574)/365))</f>
        <v/>
      </c>
      <c r="R574" s="165" t="s">
        <v>1352</v>
      </c>
      <c r="S574" s="119" t="s">
        <v>1353</v>
      </c>
      <c r="T574" s="39" t="n">
        <v>1</v>
      </c>
      <c r="U574" s="40"/>
    </row>
    <row r="575" customFormat="false" ht="15" hidden="false" customHeight="false" outlineLevel="0" collapsed="false">
      <c r="A575" s="89" t="n">
        <v>574</v>
      </c>
      <c r="B575" s="135" t="s">
        <v>463</v>
      </c>
      <c r="C575" s="101" t="n">
        <v>1</v>
      </c>
      <c r="D575" s="122" t="n">
        <v>68</v>
      </c>
      <c r="E575" s="165"/>
      <c r="F575" s="165"/>
      <c r="G575" s="112" t="str">
        <f aca="false">IF(ISBLANK(F575),"a","b")</f>
        <v>a</v>
      </c>
      <c r="H575" s="112" t="str">
        <f aca="false">IF(ISBLANK(C575),"",IF(G575="b",F575,IF(G575="a","")))</f>
        <v/>
      </c>
      <c r="I575" s="113" t="n">
        <f aca="false">IF(ISBLANK(C575),"",IF( ISBLANK(F575), , IF( ISBLANK(J575), 1,) ))</f>
        <v>0</v>
      </c>
      <c r="J575" s="165"/>
      <c r="K575" s="114" t="str">
        <f aca="false">IF(ISBLANK(J575),"a","b")</f>
        <v>a</v>
      </c>
      <c r="L575" s="112" t="str">
        <f aca="false">IF(ISBLANK(C575),"",IF(K575="b",J575,IF(K575="a","")))</f>
        <v/>
      </c>
      <c r="M575" s="113" t="n">
        <f aca="false">IF(ISBLANK(C575),"",IF( ISBLANK(J575), , 1))</f>
        <v>0</v>
      </c>
      <c r="N575" s="115" t="str">
        <f aca="true">IF(ISBLANK(C575),"",IF( ISBLANK(F575), "" , IF( ISBLANK(J575), (TODAY()-F575)/365, (J575-F575)/365)) )</f>
        <v/>
      </c>
      <c r="O575" s="116" t="str">
        <f aca="false">IF(ISBLANK(C575),"",IF( ISBLANK(F575), "" , IF( ISBLANK(J575), ($V$41-F575)/365, (J575-F575)/365)) )</f>
        <v/>
      </c>
      <c r="P575" s="117" t="str">
        <f aca="true">IF(ISBLANK(C575),"",IF( ISBLANK(J575), "", (TODAY()-J575)/365))</f>
        <v/>
      </c>
      <c r="Q575" s="118" t="str">
        <f aca="false">IF(ISBLANK(C575),"",IF( ISBLANK(J575), "", ($V$41-J575)/365))</f>
        <v/>
      </c>
      <c r="R575" s="165" t="s">
        <v>1354</v>
      </c>
      <c r="S575" s="119" t="s">
        <v>1355</v>
      </c>
      <c r="T575" s="39" t="n">
        <v>1</v>
      </c>
      <c r="U575" s="40"/>
    </row>
    <row r="576" customFormat="false" ht="15" hidden="false" customHeight="false" outlineLevel="0" collapsed="false">
      <c r="A576" s="89" t="n">
        <v>575</v>
      </c>
      <c r="B576" s="135" t="s">
        <v>463</v>
      </c>
      <c r="C576" s="101" t="n">
        <v>1</v>
      </c>
      <c r="D576" s="122" t="n">
        <v>69</v>
      </c>
      <c r="E576" s="165"/>
      <c r="F576" s="165"/>
      <c r="G576" s="112" t="str">
        <f aca="false">IF(ISBLANK(F576),"a","b")</f>
        <v>a</v>
      </c>
      <c r="H576" s="112" t="str">
        <f aca="false">IF(ISBLANK(C576),"",IF(G576="b",F576,IF(G576="a","")))</f>
        <v/>
      </c>
      <c r="I576" s="113" t="n">
        <f aca="false">IF(ISBLANK(C576),"",IF( ISBLANK(F576), , IF( ISBLANK(J576), 1,) ))</f>
        <v>0</v>
      </c>
      <c r="J576" s="165"/>
      <c r="K576" s="114" t="str">
        <f aca="false">IF(ISBLANK(J576),"a","b")</f>
        <v>a</v>
      </c>
      <c r="L576" s="112" t="str">
        <f aca="false">IF(ISBLANK(C576),"",IF(K576="b",J576,IF(K576="a","")))</f>
        <v/>
      </c>
      <c r="M576" s="113" t="n">
        <f aca="false">IF(ISBLANK(C576),"",IF( ISBLANK(J576), , 1))</f>
        <v>0</v>
      </c>
      <c r="N576" s="115" t="str">
        <f aca="true">IF(ISBLANK(C576),"",IF( ISBLANK(F576), "" , IF( ISBLANK(J576), (TODAY()-F576)/365, (J576-F576)/365)) )</f>
        <v/>
      </c>
      <c r="O576" s="116" t="str">
        <f aca="false">IF(ISBLANK(C576),"",IF( ISBLANK(F576), "" , IF( ISBLANK(J576), ($V$41-F576)/365, (J576-F576)/365)) )</f>
        <v/>
      </c>
      <c r="P576" s="117" t="str">
        <f aca="true">IF(ISBLANK(C576),"",IF( ISBLANK(J576), "", (TODAY()-J576)/365))</f>
        <v/>
      </c>
      <c r="Q576" s="118" t="str">
        <f aca="false">IF(ISBLANK(C576),"",IF( ISBLANK(J576), "", ($V$41-J576)/365))</f>
        <v/>
      </c>
      <c r="R576" s="165"/>
      <c r="S576" s="119" t="s">
        <v>1356</v>
      </c>
      <c r="T576" s="39" t="n">
        <v>1</v>
      </c>
      <c r="U576" s="40"/>
    </row>
    <row r="577" customFormat="false" ht="15" hidden="false" customHeight="false" outlineLevel="0" collapsed="false">
      <c r="A577" s="89" t="n">
        <v>576</v>
      </c>
      <c r="B577" s="135" t="s">
        <v>463</v>
      </c>
      <c r="C577" s="101" t="n">
        <v>1</v>
      </c>
      <c r="D577" s="122" t="n">
        <v>70</v>
      </c>
      <c r="E577" s="165"/>
      <c r="F577" s="165"/>
      <c r="G577" s="112" t="str">
        <f aca="false">IF(ISBLANK(F577),"a","b")</f>
        <v>a</v>
      </c>
      <c r="H577" s="112" t="str">
        <f aca="false">IF(ISBLANK(C577),"",IF(G577="b",F577,IF(G577="a","")))</f>
        <v/>
      </c>
      <c r="I577" s="113" t="n">
        <f aca="false">IF(ISBLANK(C577),"",IF( ISBLANK(F577), , IF( ISBLANK(J577), 1,) ))</f>
        <v>0</v>
      </c>
      <c r="J577" s="165"/>
      <c r="K577" s="114" t="str">
        <f aca="false">IF(ISBLANK(J577),"a","b")</f>
        <v>a</v>
      </c>
      <c r="L577" s="112" t="str">
        <f aca="false">IF(ISBLANK(C577),"",IF(K577="b",J577,IF(K577="a","")))</f>
        <v/>
      </c>
      <c r="M577" s="113" t="n">
        <f aca="false">IF(ISBLANK(C577),"",IF( ISBLANK(J577), , 1))</f>
        <v>0</v>
      </c>
      <c r="N577" s="115" t="str">
        <f aca="true">IF(ISBLANK(C577),"",IF( ISBLANK(F577), "" , IF( ISBLANK(J577), (TODAY()-F577)/365, (J577-F577)/365)) )</f>
        <v/>
      </c>
      <c r="O577" s="116" t="str">
        <f aca="false">IF(ISBLANK(C577),"",IF( ISBLANK(F577), "" , IF( ISBLANK(J577), ($V$41-F577)/365, (J577-F577)/365)) )</f>
        <v/>
      </c>
      <c r="P577" s="117" t="str">
        <f aca="true">IF(ISBLANK(C577),"",IF( ISBLANK(J577), "", (TODAY()-J577)/365))</f>
        <v/>
      </c>
      <c r="Q577" s="118" t="str">
        <f aca="false">IF(ISBLANK(C577),"",IF( ISBLANK(J577), "", ($V$41-J577)/365))</f>
        <v/>
      </c>
      <c r="R577" s="165" t="s">
        <v>1357</v>
      </c>
      <c r="S577" s="119" t="s">
        <v>1358</v>
      </c>
      <c r="T577" s="39" t="n">
        <v>1</v>
      </c>
      <c r="U577" s="40"/>
    </row>
    <row r="578" customFormat="false" ht="15" hidden="false" customHeight="false" outlineLevel="0" collapsed="false">
      <c r="A578" s="89" t="n">
        <v>577</v>
      </c>
      <c r="B578" s="135" t="s">
        <v>463</v>
      </c>
      <c r="C578" s="101" t="n">
        <v>1</v>
      </c>
      <c r="D578" s="122" t="n">
        <v>71</v>
      </c>
      <c r="E578" s="165"/>
      <c r="F578" s="165"/>
      <c r="G578" s="112" t="str">
        <f aca="false">IF(ISBLANK(F578),"a","b")</f>
        <v>a</v>
      </c>
      <c r="H578" s="112" t="str">
        <f aca="false">IF(ISBLANK(C578),"",IF(G578="b",F578,IF(G578="a","")))</f>
        <v/>
      </c>
      <c r="I578" s="113" t="n">
        <f aca="false">IF(ISBLANK(C578),"",IF( ISBLANK(F578), , IF( ISBLANK(J578), 1,) ))</f>
        <v>0</v>
      </c>
      <c r="J578" s="165"/>
      <c r="K578" s="114" t="str">
        <f aca="false">IF(ISBLANK(J578),"a","b")</f>
        <v>a</v>
      </c>
      <c r="L578" s="112" t="str">
        <f aca="false">IF(ISBLANK(C578),"",IF(K578="b",J578,IF(K578="a","")))</f>
        <v/>
      </c>
      <c r="M578" s="113" t="n">
        <f aca="false">IF(ISBLANK(C578),"",IF( ISBLANK(J578), , 1))</f>
        <v>0</v>
      </c>
      <c r="N578" s="115" t="str">
        <f aca="true">IF(ISBLANK(C578),"",IF( ISBLANK(F578), "" , IF( ISBLANK(J578), (TODAY()-F578)/365, (J578-F578)/365)) )</f>
        <v/>
      </c>
      <c r="O578" s="116" t="str">
        <f aca="false">IF(ISBLANK(C578),"",IF( ISBLANK(F578), "" , IF( ISBLANK(J578), ($V$41-F578)/365, (J578-F578)/365)) )</f>
        <v/>
      </c>
      <c r="P578" s="117" t="str">
        <f aca="true">IF(ISBLANK(C578),"",IF( ISBLANK(J578), "", (TODAY()-J578)/365))</f>
        <v/>
      </c>
      <c r="Q578" s="118" t="str">
        <f aca="false">IF(ISBLANK(C578),"",IF( ISBLANK(J578), "", ($V$41-J578)/365))</f>
        <v/>
      </c>
      <c r="R578" s="165"/>
      <c r="S578" s="119" t="s">
        <v>1359</v>
      </c>
      <c r="T578" s="39" t="n">
        <v>1</v>
      </c>
      <c r="U578" s="40"/>
    </row>
    <row r="579" customFormat="false" ht="15" hidden="false" customHeight="false" outlineLevel="0" collapsed="false">
      <c r="A579" s="89" t="n">
        <v>578</v>
      </c>
      <c r="B579" s="135" t="s">
        <v>463</v>
      </c>
      <c r="C579" s="101" t="n">
        <v>1</v>
      </c>
      <c r="D579" s="122" t="n">
        <v>72</v>
      </c>
      <c r="E579" s="165"/>
      <c r="F579" s="165"/>
      <c r="G579" s="112" t="str">
        <f aca="false">IF(ISBLANK(F579),"a","b")</f>
        <v>a</v>
      </c>
      <c r="H579" s="112" t="str">
        <f aca="false">IF(ISBLANK(C579),"",IF(G579="b",F579,IF(G579="a","")))</f>
        <v/>
      </c>
      <c r="I579" s="113" t="n">
        <f aca="false">IF(ISBLANK(C579),"",IF( ISBLANK(F579), , IF( ISBLANK(J579), 1,) ))</f>
        <v>0</v>
      </c>
      <c r="J579" s="165"/>
      <c r="K579" s="114" t="str">
        <f aca="false">IF(ISBLANK(J579),"a","b")</f>
        <v>a</v>
      </c>
      <c r="L579" s="112" t="str">
        <f aca="false">IF(ISBLANK(C579),"",IF(K579="b",J579,IF(K579="a","")))</f>
        <v/>
      </c>
      <c r="M579" s="113" t="n">
        <f aca="false">IF(ISBLANK(C579),"",IF( ISBLANK(J579), , 1))</f>
        <v>0</v>
      </c>
      <c r="N579" s="115" t="str">
        <f aca="true">IF(ISBLANK(C579),"",IF( ISBLANK(F579), "" , IF( ISBLANK(J579), (TODAY()-F579)/365, (J579-F579)/365)) )</f>
        <v/>
      </c>
      <c r="O579" s="116" t="str">
        <f aca="false">IF(ISBLANK(C579),"",IF( ISBLANK(F579), "" , IF( ISBLANK(J579), ($V$41-F579)/365, (J579-F579)/365)) )</f>
        <v/>
      </c>
      <c r="P579" s="117" t="str">
        <f aca="true">IF(ISBLANK(C579),"",IF( ISBLANK(J579), "", (TODAY()-J579)/365))</f>
        <v/>
      </c>
      <c r="Q579" s="118" t="str">
        <f aca="false">IF(ISBLANK(C579),"",IF( ISBLANK(J579), "", ($V$41-J579)/365))</f>
        <v/>
      </c>
      <c r="R579" s="165" t="s">
        <v>1360</v>
      </c>
      <c r="S579" s="119" t="s">
        <v>1361</v>
      </c>
      <c r="T579" s="39" t="n">
        <v>1</v>
      </c>
      <c r="U579" s="40"/>
    </row>
    <row r="580" customFormat="false" ht="15" hidden="false" customHeight="false" outlineLevel="0" collapsed="false">
      <c r="A580" s="89" t="n">
        <v>579</v>
      </c>
      <c r="B580" s="135" t="s">
        <v>463</v>
      </c>
      <c r="C580" s="101" t="n">
        <v>1</v>
      </c>
      <c r="D580" s="122" t="n">
        <v>73</v>
      </c>
      <c r="E580" s="165"/>
      <c r="F580" s="165"/>
      <c r="G580" s="112" t="str">
        <f aca="false">IF(ISBLANK(F580),"a","b")</f>
        <v>a</v>
      </c>
      <c r="H580" s="112" t="str">
        <f aca="false">IF(ISBLANK(C580),"",IF(G580="b",F580,IF(G580="a","")))</f>
        <v/>
      </c>
      <c r="I580" s="113" t="n">
        <f aca="false">IF(ISBLANK(C580),"",IF( ISBLANK(F580), , IF( ISBLANK(J580), 1,) ))</f>
        <v>0</v>
      </c>
      <c r="J580" s="165"/>
      <c r="K580" s="114" t="str">
        <f aca="false">IF(ISBLANK(J580),"a","b")</f>
        <v>a</v>
      </c>
      <c r="L580" s="112" t="str">
        <f aca="false">IF(ISBLANK(C580),"",IF(K580="b",J580,IF(K580="a","")))</f>
        <v/>
      </c>
      <c r="M580" s="113" t="n">
        <f aca="false">IF(ISBLANK(C580),"",IF( ISBLANK(J580), , 1))</f>
        <v>0</v>
      </c>
      <c r="N580" s="115" t="str">
        <f aca="true">IF(ISBLANK(C580),"",IF( ISBLANK(F580), "" , IF( ISBLANK(J580), (TODAY()-F580)/365, (J580-F580)/365)) )</f>
        <v/>
      </c>
      <c r="O580" s="116" t="str">
        <f aca="false">IF(ISBLANK(C580),"",IF( ISBLANK(F580), "" , IF( ISBLANK(J580), ($V$41-F580)/365, (J580-F580)/365)) )</f>
        <v/>
      </c>
      <c r="P580" s="117" t="str">
        <f aca="true">IF(ISBLANK(C580),"",IF( ISBLANK(J580), "", (TODAY()-J580)/365))</f>
        <v/>
      </c>
      <c r="Q580" s="118" t="str">
        <f aca="false">IF(ISBLANK(C580),"",IF( ISBLANK(J580), "", ($V$41-J580)/365))</f>
        <v/>
      </c>
      <c r="R580" s="165"/>
      <c r="S580" s="119" t="s">
        <v>1362</v>
      </c>
      <c r="T580" s="39" t="n">
        <v>1</v>
      </c>
      <c r="U580" s="40"/>
    </row>
    <row r="581" customFormat="false" ht="15" hidden="false" customHeight="false" outlineLevel="0" collapsed="false">
      <c r="A581" s="89" t="n">
        <v>580</v>
      </c>
      <c r="B581" s="135" t="s">
        <v>463</v>
      </c>
      <c r="C581" s="101" t="n">
        <v>1</v>
      </c>
      <c r="D581" s="122" t="n">
        <v>74</v>
      </c>
      <c r="E581" s="165"/>
      <c r="F581" s="165"/>
      <c r="G581" s="112" t="str">
        <f aca="false">IF(ISBLANK(F581),"a","b")</f>
        <v>a</v>
      </c>
      <c r="H581" s="112" t="str">
        <f aca="false">IF(ISBLANK(C581),"",IF(G581="b",F581,IF(G581="a","")))</f>
        <v/>
      </c>
      <c r="I581" s="113" t="n">
        <f aca="false">IF(ISBLANK(C581),"",IF( ISBLANK(F581), , IF( ISBLANK(J581), 1,) ))</f>
        <v>0</v>
      </c>
      <c r="J581" s="165"/>
      <c r="K581" s="114" t="str">
        <f aca="false">IF(ISBLANK(J581),"a","b")</f>
        <v>a</v>
      </c>
      <c r="L581" s="112" t="str">
        <f aca="false">IF(ISBLANK(C581),"",IF(K581="b",J581,IF(K581="a","")))</f>
        <v/>
      </c>
      <c r="M581" s="113" t="n">
        <f aca="false">IF(ISBLANK(C581),"",IF( ISBLANK(J581), , 1))</f>
        <v>0</v>
      </c>
      <c r="N581" s="115" t="str">
        <f aca="true">IF(ISBLANK(C581),"",IF( ISBLANK(F581), "" , IF( ISBLANK(J581), (TODAY()-F581)/365, (J581-F581)/365)) )</f>
        <v/>
      </c>
      <c r="O581" s="116" t="str">
        <f aca="false">IF(ISBLANK(C581),"",IF( ISBLANK(F581), "" , IF( ISBLANK(J581), ($V$41-F581)/365, (J581-F581)/365)) )</f>
        <v/>
      </c>
      <c r="P581" s="117" t="str">
        <f aca="true">IF(ISBLANK(C581),"",IF( ISBLANK(J581), "", (TODAY()-J581)/365))</f>
        <v/>
      </c>
      <c r="Q581" s="118" t="str">
        <f aca="false">IF(ISBLANK(C581),"",IF( ISBLANK(J581), "", ($V$41-J581)/365))</f>
        <v/>
      </c>
      <c r="R581" s="165" t="s">
        <v>1363</v>
      </c>
      <c r="S581" s="119" t="s">
        <v>1364</v>
      </c>
      <c r="T581" s="39" t="n">
        <v>1</v>
      </c>
      <c r="U581" s="40"/>
    </row>
    <row r="582" customFormat="false" ht="15" hidden="false" customHeight="false" outlineLevel="0" collapsed="false">
      <c r="A582" s="89" t="n">
        <v>581</v>
      </c>
      <c r="B582" s="135" t="s">
        <v>463</v>
      </c>
      <c r="C582" s="101" t="n">
        <v>1</v>
      </c>
      <c r="D582" s="122" t="n">
        <v>75</v>
      </c>
      <c r="E582" s="165"/>
      <c r="F582" s="165"/>
      <c r="G582" s="112" t="str">
        <f aca="false">IF(ISBLANK(F582),"a","b")</f>
        <v>a</v>
      </c>
      <c r="H582" s="112" t="str">
        <f aca="false">IF(ISBLANK(C582),"",IF(G582="b",F582,IF(G582="a","")))</f>
        <v/>
      </c>
      <c r="I582" s="113" t="n">
        <f aca="false">IF(ISBLANK(C582),"",IF( ISBLANK(F582), , IF( ISBLANK(J582), 1,) ))</f>
        <v>0</v>
      </c>
      <c r="J582" s="165"/>
      <c r="K582" s="114" t="str">
        <f aca="false">IF(ISBLANK(J582),"a","b")</f>
        <v>a</v>
      </c>
      <c r="L582" s="112" t="str">
        <f aca="false">IF(ISBLANK(C582),"",IF(K582="b",J582,IF(K582="a","")))</f>
        <v/>
      </c>
      <c r="M582" s="113" t="n">
        <f aca="false">IF(ISBLANK(C582),"",IF( ISBLANK(J582), , 1))</f>
        <v>0</v>
      </c>
      <c r="N582" s="115" t="str">
        <f aca="true">IF(ISBLANK(C582),"",IF( ISBLANK(F582), "" , IF( ISBLANK(J582), (TODAY()-F582)/365, (J582-F582)/365)) )</f>
        <v/>
      </c>
      <c r="O582" s="116" t="str">
        <f aca="false">IF(ISBLANK(C582),"",IF( ISBLANK(F582), "" , IF( ISBLANK(J582), ($V$41-F582)/365, (J582-F582)/365)) )</f>
        <v/>
      </c>
      <c r="P582" s="117" t="str">
        <f aca="true">IF(ISBLANK(C582),"",IF( ISBLANK(J582), "", (TODAY()-J582)/365))</f>
        <v/>
      </c>
      <c r="Q582" s="118" t="str">
        <f aca="false">IF(ISBLANK(C582),"",IF( ISBLANK(J582), "", ($V$41-J582)/365))</f>
        <v/>
      </c>
      <c r="R582" s="165"/>
      <c r="S582" s="119" t="s">
        <v>1365</v>
      </c>
      <c r="T582" s="39" t="n">
        <v>1</v>
      </c>
      <c r="U582" s="40"/>
    </row>
    <row r="583" customFormat="false" ht="15" hidden="false" customHeight="false" outlineLevel="0" collapsed="false">
      <c r="A583" s="89" t="n">
        <v>582</v>
      </c>
      <c r="B583" s="135" t="s">
        <v>463</v>
      </c>
      <c r="C583" s="101" t="n">
        <v>1</v>
      </c>
      <c r="D583" s="120" t="n">
        <v>76</v>
      </c>
      <c r="E583" s="165" t="s">
        <v>455</v>
      </c>
      <c r="F583" s="166" t="n">
        <v>43701</v>
      </c>
      <c r="G583" s="112" t="str">
        <f aca="false">IF(ISBLANK(F583),"a","b")</f>
        <v>b</v>
      </c>
      <c r="H583" s="112" t="n">
        <f aca="false">IF(ISBLANK(C583),"",IF(G583="b",F583,IF(G583="a","")))</f>
        <v>43701</v>
      </c>
      <c r="I583" s="113" t="n">
        <f aca="false">IF(ISBLANK(C583),"",IF( ISBLANK(F583), , IF( ISBLANK(J583), 1,) ))</f>
        <v>1</v>
      </c>
      <c r="J583" s="165"/>
      <c r="K583" s="114" t="str">
        <f aca="false">IF(ISBLANK(J583),"a","b")</f>
        <v>a</v>
      </c>
      <c r="L583" s="112" t="str">
        <f aca="false">IF(ISBLANK(C583),"",IF(K583="b",J583,IF(K583="a","")))</f>
        <v/>
      </c>
      <c r="M583" s="113" t="n">
        <f aca="false">IF(ISBLANK(C583),"",IF( ISBLANK(J583), , 1))</f>
        <v>0</v>
      </c>
      <c r="N583" s="115" t="n">
        <f aca="true">IF(ISBLANK(C583),"",IF( ISBLANK(F583), "" , IF( ISBLANK(J583), (TODAY()-F583)/365, (J583-F583)/365)) )</f>
        <v>1.58904109589041</v>
      </c>
      <c r="O583" s="116" t="n">
        <f aca="false">IF(ISBLANK(C583),"",IF( ISBLANK(F583), "" , IF( ISBLANK(J583), ($V$41-F583)/365, (J583-F583)/365)) )</f>
        <v>0.605479452054794</v>
      </c>
      <c r="P583" s="117" t="str">
        <f aca="true">IF(ISBLANK(C583),"",IF( ISBLANK(J583), "", (TODAY()-J583)/365))</f>
        <v/>
      </c>
      <c r="Q583" s="118" t="str">
        <f aca="false">IF(ISBLANK(C583),"",IF( ISBLANK(J583), "", ($V$41-J583)/365))</f>
        <v/>
      </c>
      <c r="R583" s="165"/>
      <c r="S583" s="119" t="s">
        <v>1366</v>
      </c>
      <c r="T583" s="39" t="n">
        <v>1</v>
      </c>
      <c r="U583" s="40"/>
    </row>
    <row r="584" customFormat="false" ht="15" hidden="false" customHeight="false" outlineLevel="0" collapsed="false">
      <c r="A584" s="89" t="n">
        <v>583</v>
      </c>
      <c r="B584" s="135" t="s">
        <v>463</v>
      </c>
      <c r="C584" s="101" t="n">
        <v>1</v>
      </c>
      <c r="D584" s="122" t="n">
        <v>77</v>
      </c>
      <c r="E584" s="165"/>
      <c r="F584" s="165"/>
      <c r="G584" s="112" t="str">
        <f aca="false">IF(ISBLANK(F584),"a","b")</f>
        <v>a</v>
      </c>
      <c r="H584" s="112" t="str">
        <f aca="false">IF(ISBLANK(C584),"",IF(G584="b",F584,IF(G584="a","")))</f>
        <v/>
      </c>
      <c r="I584" s="113" t="n">
        <f aca="false">IF(ISBLANK(C584),"",IF( ISBLANK(F584), , IF( ISBLANK(J584), 1,) ))</f>
        <v>0</v>
      </c>
      <c r="J584" s="165"/>
      <c r="K584" s="114" t="str">
        <f aca="false">IF(ISBLANK(J584),"a","b")</f>
        <v>a</v>
      </c>
      <c r="L584" s="112" t="str">
        <f aca="false">IF(ISBLANK(C584),"",IF(K584="b",J584,IF(K584="a","")))</f>
        <v/>
      </c>
      <c r="M584" s="113" t="n">
        <f aca="false">IF(ISBLANK(C584),"",IF( ISBLANK(J584), , 1))</f>
        <v>0</v>
      </c>
      <c r="N584" s="115" t="str">
        <f aca="true">IF(ISBLANK(C584),"",IF( ISBLANK(F584), "" , IF( ISBLANK(J584), (TODAY()-F584)/365, (J584-F584)/365)) )</f>
        <v/>
      </c>
      <c r="O584" s="116" t="str">
        <f aca="false">IF(ISBLANK(C584),"",IF( ISBLANK(F584), "" , IF( ISBLANK(J584), ($V$41-F584)/365, (J584-F584)/365)) )</f>
        <v/>
      </c>
      <c r="P584" s="117" t="str">
        <f aca="true">IF(ISBLANK(C584),"",IF( ISBLANK(J584), "", (TODAY()-J584)/365))</f>
        <v/>
      </c>
      <c r="Q584" s="118" t="str">
        <f aca="false">IF(ISBLANK(C584),"",IF( ISBLANK(J584), "", ($V$41-J584)/365))</f>
        <v/>
      </c>
      <c r="R584" s="165"/>
      <c r="S584" s="119" t="s">
        <v>1367</v>
      </c>
      <c r="T584" s="39" t="n">
        <v>1</v>
      </c>
      <c r="U584" s="40"/>
    </row>
    <row r="585" customFormat="false" ht="15" hidden="false" customHeight="false" outlineLevel="0" collapsed="false">
      <c r="A585" s="89" t="n">
        <v>584</v>
      </c>
      <c r="B585" s="135" t="s">
        <v>463</v>
      </c>
      <c r="C585" s="101" t="n">
        <v>1</v>
      </c>
      <c r="D585" s="122" t="n">
        <v>78</v>
      </c>
      <c r="E585" s="165"/>
      <c r="F585" s="165"/>
      <c r="G585" s="112" t="str">
        <f aca="false">IF(ISBLANK(F585),"a","b")</f>
        <v>a</v>
      </c>
      <c r="H585" s="112" t="str">
        <f aca="false">IF(ISBLANK(C585),"",IF(G585="b",F585,IF(G585="a","")))</f>
        <v/>
      </c>
      <c r="I585" s="113" t="n">
        <f aca="false">IF(ISBLANK(C585),"",IF( ISBLANK(F585), , IF( ISBLANK(J585), 1,) ))</f>
        <v>0</v>
      </c>
      <c r="J585" s="165"/>
      <c r="K585" s="114" t="str">
        <f aca="false">IF(ISBLANK(J585),"a","b")</f>
        <v>a</v>
      </c>
      <c r="L585" s="112" t="str">
        <f aca="false">IF(ISBLANK(C585),"",IF(K585="b",J585,IF(K585="a","")))</f>
        <v/>
      </c>
      <c r="M585" s="113" t="n">
        <f aca="false">IF(ISBLANK(C585),"",IF( ISBLANK(J585), , 1))</f>
        <v>0</v>
      </c>
      <c r="N585" s="115" t="str">
        <f aca="true">IF(ISBLANK(C585),"",IF( ISBLANK(F585), "" , IF( ISBLANK(J585), (TODAY()-F585)/365, (J585-F585)/365)) )</f>
        <v/>
      </c>
      <c r="O585" s="116" t="str">
        <f aca="false">IF(ISBLANK(C585),"",IF( ISBLANK(F585), "" , IF( ISBLANK(J585), ($V$41-F585)/365, (J585-F585)/365)) )</f>
        <v/>
      </c>
      <c r="P585" s="117" t="str">
        <f aca="true">IF(ISBLANK(C585),"",IF( ISBLANK(J585), "", (TODAY()-J585)/365))</f>
        <v/>
      </c>
      <c r="Q585" s="118" t="str">
        <f aca="false">IF(ISBLANK(C585),"",IF( ISBLANK(J585), "", ($V$41-J585)/365))</f>
        <v/>
      </c>
      <c r="R585" s="165" t="s">
        <v>1368</v>
      </c>
      <c r="S585" s="119" t="s">
        <v>1369</v>
      </c>
      <c r="T585" s="39" t="n">
        <v>1</v>
      </c>
      <c r="U585" s="40"/>
    </row>
    <row r="586" customFormat="false" ht="15" hidden="false" customHeight="false" outlineLevel="0" collapsed="false">
      <c r="A586" s="89" t="n">
        <v>585</v>
      </c>
      <c r="B586" s="135" t="s">
        <v>463</v>
      </c>
      <c r="C586" s="101" t="n">
        <v>1</v>
      </c>
      <c r="D586" s="122" t="n">
        <v>79</v>
      </c>
      <c r="E586" s="165"/>
      <c r="F586" s="165"/>
      <c r="G586" s="112" t="str">
        <f aca="false">IF(ISBLANK(F586),"a","b")</f>
        <v>a</v>
      </c>
      <c r="H586" s="112" t="str">
        <f aca="false">IF(ISBLANK(C586),"",IF(G586="b",F586,IF(G586="a","")))</f>
        <v/>
      </c>
      <c r="I586" s="113" t="n">
        <f aca="false">IF(ISBLANK(C586),"",IF( ISBLANK(F586), , IF( ISBLANK(J586), 1,) ))</f>
        <v>0</v>
      </c>
      <c r="J586" s="165"/>
      <c r="K586" s="114" t="str">
        <f aca="false">IF(ISBLANK(J586),"a","b")</f>
        <v>a</v>
      </c>
      <c r="L586" s="112" t="str">
        <f aca="false">IF(ISBLANK(C586),"",IF(K586="b",J586,IF(K586="a","")))</f>
        <v/>
      </c>
      <c r="M586" s="113" t="n">
        <f aca="false">IF(ISBLANK(C586),"",IF( ISBLANK(J586), , 1))</f>
        <v>0</v>
      </c>
      <c r="N586" s="115" t="str">
        <f aca="true">IF(ISBLANK(C586),"",IF( ISBLANK(F586), "" , IF( ISBLANK(J586), (TODAY()-F586)/365, (J586-F586)/365)) )</f>
        <v/>
      </c>
      <c r="O586" s="116" t="str">
        <f aca="false">IF(ISBLANK(C586),"",IF( ISBLANK(F586), "" , IF( ISBLANK(J586), ($V$41-F586)/365, (J586-F586)/365)) )</f>
        <v/>
      </c>
      <c r="P586" s="117" t="str">
        <f aca="true">IF(ISBLANK(C586),"",IF( ISBLANK(J586), "", (TODAY()-J586)/365))</f>
        <v/>
      </c>
      <c r="Q586" s="118" t="str">
        <f aca="false">IF(ISBLANK(C586),"",IF( ISBLANK(J586), "", ($V$41-J586)/365))</f>
        <v/>
      </c>
      <c r="R586" s="165"/>
      <c r="S586" s="119" t="s">
        <v>1370</v>
      </c>
      <c r="T586" s="39" t="n">
        <v>1</v>
      </c>
      <c r="U586" s="40"/>
    </row>
    <row r="587" customFormat="false" ht="15" hidden="false" customHeight="false" outlineLevel="0" collapsed="false">
      <c r="A587" s="89" t="n">
        <v>586</v>
      </c>
      <c r="B587" s="135" t="s">
        <v>463</v>
      </c>
      <c r="C587" s="101" t="n">
        <v>1</v>
      </c>
      <c r="D587" s="125" t="n">
        <v>80</v>
      </c>
      <c r="E587" s="165" t="s">
        <v>549</v>
      </c>
      <c r="F587" s="166" t="n">
        <v>43827</v>
      </c>
      <c r="G587" s="112" t="str">
        <f aca="false">IF(ISBLANK(F587),"a","b")</f>
        <v>b</v>
      </c>
      <c r="H587" s="112" t="n">
        <f aca="false">IF(ISBLANK(C587),"",IF(G587="b",F587,IF(G587="a","")))</f>
        <v>43827</v>
      </c>
      <c r="I587" s="113" t="n">
        <f aca="false">IF(ISBLANK(C587),"",IF( ISBLANK(F587), , IF( ISBLANK(J587), 1,) ))</f>
        <v>1</v>
      </c>
      <c r="J587" s="165"/>
      <c r="K587" s="114" t="str">
        <f aca="false">IF(ISBLANK(J587),"a","b")</f>
        <v>a</v>
      </c>
      <c r="L587" s="112" t="str">
        <f aca="false">IF(ISBLANK(C587),"",IF(K587="b",J587,IF(K587="a","")))</f>
        <v/>
      </c>
      <c r="M587" s="113" t="n">
        <f aca="false">IF(ISBLANK(C587),"",IF( ISBLANK(J587), , 1))</f>
        <v>0</v>
      </c>
      <c r="N587" s="115" t="n">
        <f aca="true">IF(ISBLANK(C587),"",IF( ISBLANK(F587), "" , IF( ISBLANK(J587), (TODAY()-F587)/365, (J587-F587)/365)) )</f>
        <v>1.24383561643836</v>
      </c>
      <c r="O587" s="116" t="n">
        <f aca="false">IF(ISBLANK(C587),"",IF( ISBLANK(F587), "" , IF( ISBLANK(J587), ($V$41-F587)/365, (J587-F587)/365)) )</f>
        <v>0.26027397260274</v>
      </c>
      <c r="P587" s="117" t="str">
        <f aca="true">IF(ISBLANK(C587),"",IF( ISBLANK(J587), "", (TODAY()-J587)/365))</f>
        <v/>
      </c>
      <c r="Q587" s="118" t="str">
        <f aca="false">IF(ISBLANK(C587),"",IF( ISBLANK(J587), "", ($V$41-J587)/365))</f>
        <v/>
      </c>
      <c r="R587" s="165"/>
      <c r="S587" s="119" t="s">
        <v>1371</v>
      </c>
      <c r="T587" s="39" t="n">
        <v>1</v>
      </c>
      <c r="U587" s="40"/>
    </row>
    <row r="588" customFormat="false" ht="15" hidden="false" customHeight="false" outlineLevel="0" collapsed="false">
      <c r="A588" s="89" t="n">
        <v>587</v>
      </c>
      <c r="B588" s="135" t="s">
        <v>463</v>
      </c>
      <c r="C588" s="101" t="n">
        <v>1</v>
      </c>
      <c r="D588" s="122" t="n">
        <v>81</v>
      </c>
      <c r="E588" s="165"/>
      <c r="F588" s="165"/>
      <c r="G588" s="112" t="str">
        <f aca="false">IF(ISBLANK(F588),"a","b")</f>
        <v>a</v>
      </c>
      <c r="H588" s="112" t="str">
        <f aca="false">IF(ISBLANK(C588),"",IF(G588="b",F588,IF(G588="a","")))</f>
        <v/>
      </c>
      <c r="I588" s="113" t="n">
        <f aca="false">IF(ISBLANK(C588),"",IF( ISBLANK(F588), , IF( ISBLANK(J588), 1,) ))</f>
        <v>0</v>
      </c>
      <c r="J588" s="165"/>
      <c r="K588" s="114" t="str">
        <f aca="false">IF(ISBLANK(J588),"a","b")</f>
        <v>a</v>
      </c>
      <c r="L588" s="112" t="str">
        <f aca="false">IF(ISBLANK(C588),"",IF(K588="b",J588,IF(K588="a","")))</f>
        <v/>
      </c>
      <c r="M588" s="113" t="n">
        <f aca="false">IF(ISBLANK(C588),"",IF( ISBLANK(J588), , 1))</f>
        <v>0</v>
      </c>
      <c r="N588" s="115" t="str">
        <f aca="true">IF(ISBLANK(C588),"",IF( ISBLANK(F588), "" , IF( ISBLANK(J588), (TODAY()-F588)/365, (J588-F588)/365)) )</f>
        <v/>
      </c>
      <c r="O588" s="116" t="str">
        <f aca="false">IF(ISBLANK(C588),"",IF( ISBLANK(F588), "" , IF( ISBLANK(J588), ($V$41-F588)/365, (J588-F588)/365)) )</f>
        <v/>
      </c>
      <c r="P588" s="117" t="str">
        <f aca="true">IF(ISBLANK(C588),"",IF( ISBLANK(J588), "", (TODAY()-J588)/365))</f>
        <v/>
      </c>
      <c r="Q588" s="118" t="str">
        <f aca="false">IF(ISBLANK(C588),"",IF( ISBLANK(J588), "", ($V$41-J588)/365))</f>
        <v/>
      </c>
      <c r="R588" s="165" t="s">
        <v>1372</v>
      </c>
      <c r="S588" s="119" t="s">
        <v>1373</v>
      </c>
      <c r="T588" s="39" t="n">
        <v>1</v>
      </c>
      <c r="U588" s="40"/>
    </row>
    <row r="589" customFormat="false" ht="15" hidden="false" customHeight="false" outlineLevel="0" collapsed="false">
      <c r="A589" s="89" t="n">
        <v>588</v>
      </c>
      <c r="B589" s="135" t="s">
        <v>463</v>
      </c>
      <c r="C589" s="101" t="n">
        <v>1</v>
      </c>
      <c r="D589" s="122" t="n">
        <v>82</v>
      </c>
      <c r="E589" s="165"/>
      <c r="F589" s="165"/>
      <c r="G589" s="112" t="str">
        <f aca="false">IF(ISBLANK(F589),"a","b")</f>
        <v>a</v>
      </c>
      <c r="H589" s="112" t="str">
        <f aca="false">IF(ISBLANK(C589),"",IF(G589="b",F589,IF(G589="a","")))</f>
        <v/>
      </c>
      <c r="I589" s="113" t="n">
        <f aca="false">IF(ISBLANK(C589),"",IF( ISBLANK(F589), , IF( ISBLANK(J589), 1,) ))</f>
        <v>0</v>
      </c>
      <c r="J589" s="165"/>
      <c r="K589" s="114" t="str">
        <f aca="false">IF(ISBLANK(J589),"a","b")</f>
        <v>a</v>
      </c>
      <c r="L589" s="112" t="str">
        <f aca="false">IF(ISBLANK(C589),"",IF(K589="b",J589,IF(K589="a","")))</f>
        <v/>
      </c>
      <c r="M589" s="113" t="n">
        <f aca="false">IF(ISBLANK(C589),"",IF( ISBLANK(J589), , 1))</f>
        <v>0</v>
      </c>
      <c r="N589" s="115" t="str">
        <f aca="true">IF(ISBLANK(C589),"",IF( ISBLANK(F589), "" , IF( ISBLANK(J589), (TODAY()-F589)/365, (J589-F589)/365)) )</f>
        <v/>
      </c>
      <c r="O589" s="116" t="str">
        <f aca="false">IF(ISBLANK(C589),"",IF( ISBLANK(F589), "" , IF( ISBLANK(J589), ($V$41-F589)/365, (J589-F589)/365)) )</f>
        <v/>
      </c>
      <c r="P589" s="117" t="str">
        <f aca="true">IF(ISBLANK(C589),"",IF( ISBLANK(J589), "", (TODAY()-J589)/365))</f>
        <v/>
      </c>
      <c r="Q589" s="118" t="str">
        <f aca="false">IF(ISBLANK(C589),"",IF( ISBLANK(J589), "", ($V$41-J589)/365))</f>
        <v/>
      </c>
      <c r="R589" s="165" t="s">
        <v>1374</v>
      </c>
      <c r="S589" s="119" t="s">
        <v>1375</v>
      </c>
      <c r="T589" s="39" t="n">
        <v>1</v>
      </c>
      <c r="U589" s="40"/>
    </row>
    <row r="590" customFormat="false" ht="15" hidden="false" customHeight="false" outlineLevel="0" collapsed="false">
      <c r="A590" s="89" t="n">
        <v>589</v>
      </c>
      <c r="B590" s="135" t="s">
        <v>463</v>
      </c>
      <c r="C590" s="101" t="n">
        <v>1</v>
      </c>
      <c r="D590" s="122" t="n">
        <v>83</v>
      </c>
      <c r="E590" s="165"/>
      <c r="F590" s="165"/>
      <c r="G590" s="112" t="str">
        <f aca="false">IF(ISBLANK(F590),"a","b")</f>
        <v>a</v>
      </c>
      <c r="H590" s="112" t="str">
        <f aca="false">IF(ISBLANK(C590),"",IF(G590="b",F590,IF(G590="a","")))</f>
        <v/>
      </c>
      <c r="I590" s="113" t="n">
        <f aca="false">IF(ISBLANK(C590),"",IF( ISBLANK(F590), , IF( ISBLANK(J590), 1,) ))</f>
        <v>0</v>
      </c>
      <c r="J590" s="165"/>
      <c r="K590" s="114" t="str">
        <f aca="false">IF(ISBLANK(J590),"a","b")</f>
        <v>a</v>
      </c>
      <c r="L590" s="112" t="str">
        <f aca="false">IF(ISBLANK(C590),"",IF(K590="b",J590,IF(K590="a","")))</f>
        <v/>
      </c>
      <c r="M590" s="113" t="n">
        <f aca="false">IF(ISBLANK(C590),"",IF( ISBLANK(J590), , 1))</f>
        <v>0</v>
      </c>
      <c r="N590" s="115" t="str">
        <f aca="true">IF(ISBLANK(C590),"",IF( ISBLANK(F590), "" , IF( ISBLANK(J590), (TODAY()-F590)/365, (J590-F590)/365)) )</f>
        <v/>
      </c>
      <c r="O590" s="116" t="str">
        <f aca="false">IF(ISBLANK(C590),"",IF( ISBLANK(F590), "" , IF( ISBLANK(J590), ($V$41-F590)/365, (J590-F590)/365)) )</f>
        <v/>
      </c>
      <c r="P590" s="117" t="str">
        <f aca="true">IF(ISBLANK(C590),"",IF( ISBLANK(J590), "", (TODAY()-J590)/365))</f>
        <v/>
      </c>
      <c r="Q590" s="118" t="str">
        <f aca="false">IF(ISBLANK(C590),"",IF( ISBLANK(J590), "", ($V$41-J590)/365))</f>
        <v/>
      </c>
      <c r="R590" s="165" t="s">
        <v>1376</v>
      </c>
      <c r="S590" s="119" t="s">
        <v>1377</v>
      </c>
      <c r="T590" s="39" t="n">
        <v>1</v>
      </c>
      <c r="U590" s="40"/>
    </row>
    <row r="591" customFormat="false" ht="15" hidden="false" customHeight="false" outlineLevel="0" collapsed="false">
      <c r="A591" s="89" t="n">
        <v>590</v>
      </c>
      <c r="B591" s="135" t="s">
        <v>463</v>
      </c>
      <c r="C591" s="101" t="n">
        <v>1</v>
      </c>
      <c r="D591" s="122" t="n">
        <v>84</v>
      </c>
      <c r="E591" s="165"/>
      <c r="F591" s="165"/>
      <c r="G591" s="112" t="str">
        <f aca="false">IF(ISBLANK(F591),"a","b")</f>
        <v>a</v>
      </c>
      <c r="H591" s="112" t="str">
        <f aca="false">IF(ISBLANK(C591),"",IF(G591="b",F591,IF(G591="a","")))</f>
        <v/>
      </c>
      <c r="I591" s="113" t="n">
        <f aca="false">IF(ISBLANK(C591),"",IF( ISBLANK(F591), , IF( ISBLANK(J591), 1,) ))</f>
        <v>0</v>
      </c>
      <c r="J591" s="165"/>
      <c r="K591" s="114" t="str">
        <f aca="false">IF(ISBLANK(J591),"a","b")</f>
        <v>a</v>
      </c>
      <c r="L591" s="112" t="str">
        <f aca="false">IF(ISBLANK(C591),"",IF(K591="b",J591,IF(K591="a","")))</f>
        <v/>
      </c>
      <c r="M591" s="113" t="n">
        <f aca="false">IF(ISBLANK(C591),"",IF( ISBLANK(J591), , 1))</f>
        <v>0</v>
      </c>
      <c r="N591" s="115" t="str">
        <f aca="true">IF(ISBLANK(C591),"",IF( ISBLANK(F591), "" , IF( ISBLANK(J591), (TODAY()-F591)/365, (J591-F591)/365)) )</f>
        <v/>
      </c>
      <c r="O591" s="116" t="str">
        <f aca="false">IF(ISBLANK(C591),"",IF( ISBLANK(F591), "" , IF( ISBLANK(J591), ($V$41-F591)/365, (J591-F591)/365)) )</f>
        <v/>
      </c>
      <c r="P591" s="117" t="str">
        <f aca="true">IF(ISBLANK(C591),"",IF( ISBLANK(J591), "", (TODAY()-J591)/365))</f>
        <v/>
      </c>
      <c r="Q591" s="118" t="str">
        <f aca="false">IF(ISBLANK(C591),"",IF( ISBLANK(J591), "", ($V$41-J591)/365))</f>
        <v/>
      </c>
      <c r="R591" s="165" t="s">
        <v>1378</v>
      </c>
      <c r="S591" s="119" t="s">
        <v>1379</v>
      </c>
      <c r="T591" s="39" t="n">
        <v>1</v>
      </c>
      <c r="U591" s="40"/>
    </row>
    <row r="592" customFormat="false" ht="15" hidden="false" customHeight="false" outlineLevel="0" collapsed="false">
      <c r="A592" s="89" t="n">
        <v>591</v>
      </c>
      <c r="B592" s="135" t="s">
        <v>463</v>
      </c>
      <c r="C592" s="101" t="n">
        <v>1</v>
      </c>
      <c r="D592" s="122" t="n">
        <v>85</v>
      </c>
      <c r="E592" s="165"/>
      <c r="F592" s="165"/>
      <c r="G592" s="112" t="str">
        <f aca="false">IF(ISBLANK(F592),"a","b")</f>
        <v>a</v>
      </c>
      <c r="H592" s="112" t="str">
        <f aca="false">IF(ISBLANK(C592),"",IF(G592="b",F592,IF(G592="a","")))</f>
        <v/>
      </c>
      <c r="I592" s="113" t="n">
        <f aca="false">IF(ISBLANK(C592),"",IF( ISBLANK(F592), , IF( ISBLANK(J592), 1,) ))</f>
        <v>0</v>
      </c>
      <c r="J592" s="165"/>
      <c r="K592" s="114" t="str">
        <f aca="false">IF(ISBLANK(J592),"a","b")</f>
        <v>a</v>
      </c>
      <c r="L592" s="112" t="str">
        <f aca="false">IF(ISBLANK(C592),"",IF(K592="b",J592,IF(K592="a","")))</f>
        <v/>
      </c>
      <c r="M592" s="113" t="n">
        <f aca="false">IF(ISBLANK(C592),"",IF( ISBLANK(J592), , 1))</f>
        <v>0</v>
      </c>
      <c r="N592" s="115" t="str">
        <f aca="true">IF(ISBLANK(C592),"",IF( ISBLANK(F592), "" , IF( ISBLANK(J592), (TODAY()-F592)/365, (J592-F592)/365)) )</f>
        <v/>
      </c>
      <c r="O592" s="116" t="str">
        <f aca="false">IF(ISBLANK(C592),"",IF( ISBLANK(F592), "" , IF( ISBLANK(J592), ($V$41-F592)/365, (J592-F592)/365)) )</f>
        <v/>
      </c>
      <c r="P592" s="117" t="str">
        <f aca="true">IF(ISBLANK(C592),"",IF( ISBLANK(J592), "", (TODAY()-J592)/365))</f>
        <v/>
      </c>
      <c r="Q592" s="118" t="str">
        <f aca="false">IF(ISBLANK(C592),"",IF( ISBLANK(J592), "", ($V$41-J592)/365))</f>
        <v/>
      </c>
      <c r="R592" s="165"/>
      <c r="S592" s="119" t="s">
        <v>1380</v>
      </c>
      <c r="T592" s="39" t="n">
        <v>1</v>
      </c>
      <c r="U592" s="40"/>
    </row>
    <row r="593" customFormat="false" ht="15" hidden="false" customHeight="false" outlineLevel="0" collapsed="false">
      <c r="A593" s="89" t="n">
        <v>592</v>
      </c>
      <c r="B593" s="135" t="s">
        <v>463</v>
      </c>
      <c r="C593" s="101" t="n">
        <v>1</v>
      </c>
      <c r="D593" s="122" t="n">
        <v>86</v>
      </c>
      <c r="E593" s="165"/>
      <c r="F593" s="165"/>
      <c r="G593" s="112" t="str">
        <f aca="false">IF(ISBLANK(F593),"a","b")</f>
        <v>a</v>
      </c>
      <c r="H593" s="112" t="str">
        <f aca="false">IF(ISBLANK(C593),"",IF(G593="b",F593,IF(G593="a","")))</f>
        <v/>
      </c>
      <c r="I593" s="113" t="n">
        <f aca="false">IF(ISBLANK(C593),"",IF( ISBLANK(F593), , IF( ISBLANK(J593), 1,) ))</f>
        <v>0</v>
      </c>
      <c r="J593" s="165"/>
      <c r="K593" s="114" t="str">
        <f aca="false">IF(ISBLANK(J593),"a","b")</f>
        <v>a</v>
      </c>
      <c r="L593" s="112" t="str">
        <f aca="false">IF(ISBLANK(C593),"",IF(K593="b",J593,IF(K593="a","")))</f>
        <v/>
      </c>
      <c r="M593" s="113" t="n">
        <f aca="false">IF(ISBLANK(C593),"",IF( ISBLANK(J593), , 1))</f>
        <v>0</v>
      </c>
      <c r="N593" s="115" t="str">
        <f aca="true">IF(ISBLANK(C593),"",IF( ISBLANK(F593), "" , IF( ISBLANK(J593), (TODAY()-F593)/365, (J593-F593)/365)) )</f>
        <v/>
      </c>
      <c r="O593" s="116" t="str">
        <f aca="false">IF(ISBLANK(C593),"",IF( ISBLANK(F593), "" , IF( ISBLANK(J593), ($V$41-F593)/365, (J593-F593)/365)) )</f>
        <v/>
      </c>
      <c r="P593" s="117" t="str">
        <f aca="true">IF(ISBLANK(C593),"",IF( ISBLANK(J593), "", (TODAY()-J593)/365))</f>
        <v/>
      </c>
      <c r="Q593" s="118" t="str">
        <f aca="false">IF(ISBLANK(C593),"",IF( ISBLANK(J593), "", ($V$41-J593)/365))</f>
        <v/>
      </c>
      <c r="R593" s="165" t="s">
        <v>1381</v>
      </c>
      <c r="S593" s="119" t="s">
        <v>1382</v>
      </c>
      <c r="T593" s="39" t="n">
        <v>1</v>
      </c>
      <c r="U593" s="40"/>
    </row>
    <row r="594" customFormat="false" ht="15" hidden="false" customHeight="false" outlineLevel="0" collapsed="false">
      <c r="A594" s="89" t="n">
        <v>593</v>
      </c>
      <c r="B594" s="135" t="s">
        <v>463</v>
      </c>
      <c r="C594" s="101" t="n">
        <v>1</v>
      </c>
      <c r="D594" s="122" t="n">
        <v>87</v>
      </c>
      <c r="E594" s="165"/>
      <c r="F594" s="165"/>
      <c r="G594" s="112" t="str">
        <f aca="false">IF(ISBLANK(F594),"a","b")</f>
        <v>a</v>
      </c>
      <c r="H594" s="112" t="str">
        <f aca="false">IF(ISBLANK(C594),"",IF(G594="b",F594,IF(G594="a","")))</f>
        <v/>
      </c>
      <c r="I594" s="113" t="n">
        <f aca="false">IF(ISBLANK(C594),"",IF( ISBLANK(F594), , IF( ISBLANK(J594), 1,) ))</f>
        <v>0</v>
      </c>
      <c r="J594" s="165"/>
      <c r="K594" s="114" t="str">
        <f aca="false">IF(ISBLANK(J594),"a","b")</f>
        <v>a</v>
      </c>
      <c r="L594" s="112" t="str">
        <f aca="false">IF(ISBLANK(C594),"",IF(K594="b",J594,IF(K594="a","")))</f>
        <v/>
      </c>
      <c r="M594" s="113" t="n">
        <f aca="false">IF(ISBLANK(C594),"",IF( ISBLANK(J594), , 1))</f>
        <v>0</v>
      </c>
      <c r="N594" s="115" t="str">
        <f aca="true">IF(ISBLANK(C594),"",IF( ISBLANK(F594), "" , IF( ISBLANK(J594), (TODAY()-F594)/365, (J594-F594)/365)) )</f>
        <v/>
      </c>
      <c r="O594" s="116" t="str">
        <f aca="false">IF(ISBLANK(C594),"",IF( ISBLANK(F594), "" , IF( ISBLANK(J594), ($V$41-F594)/365, (J594-F594)/365)) )</f>
        <v/>
      </c>
      <c r="P594" s="117" t="str">
        <f aca="true">IF(ISBLANK(C594),"",IF( ISBLANK(J594), "", (TODAY()-J594)/365))</f>
        <v/>
      </c>
      <c r="Q594" s="118" t="str">
        <f aca="false">IF(ISBLANK(C594),"",IF( ISBLANK(J594), "", ($V$41-J594)/365))</f>
        <v/>
      </c>
      <c r="R594" s="165" t="s">
        <v>1383</v>
      </c>
      <c r="S594" s="119" t="s">
        <v>1384</v>
      </c>
      <c r="T594" s="39" t="n">
        <v>1</v>
      </c>
      <c r="U594" s="40"/>
    </row>
    <row r="595" customFormat="false" ht="35" hidden="false" customHeight="false" outlineLevel="0" collapsed="false">
      <c r="A595" s="89" t="n">
        <v>594</v>
      </c>
      <c r="B595" s="135" t="s">
        <v>463</v>
      </c>
      <c r="C595" s="101" t="n">
        <v>1</v>
      </c>
      <c r="D595" s="145" t="n">
        <v>88</v>
      </c>
      <c r="E595" s="168"/>
      <c r="F595" s="166" t="n">
        <v>43701</v>
      </c>
      <c r="G595" s="112" t="str">
        <f aca="false">IF(ISBLANK(F595),"a","b")</f>
        <v>b</v>
      </c>
      <c r="H595" s="112" t="n">
        <f aca="false">IF(ISBLANK(C595),"",IF(G595="b",F595,IF(G595="a","")))</f>
        <v>43701</v>
      </c>
      <c r="I595" s="113" t="n">
        <f aca="false">IF(ISBLANK(C595),"",IF( ISBLANK(F595), , IF( ISBLANK(J595), 1,) ))</f>
        <v>0</v>
      </c>
      <c r="J595" s="166" t="n">
        <v>43842</v>
      </c>
      <c r="K595" s="114" t="str">
        <f aca="false">IF(ISBLANK(J595),"a","b")</f>
        <v>b</v>
      </c>
      <c r="L595" s="112" t="n">
        <f aca="false">IF(ISBLANK(C595),"",IF(K595="b",J595,IF(K595="a","")))</f>
        <v>43842</v>
      </c>
      <c r="M595" s="113" t="n">
        <f aca="false">IF(ISBLANK(C595),"",IF( ISBLANK(J595), , 1))</f>
        <v>1</v>
      </c>
      <c r="N595" s="115" t="n">
        <f aca="true">IF(ISBLANK(C595),"",IF( ISBLANK(F595), "" , IF( ISBLANK(J595), (TODAY()-F595)/365, (J595-F595)/365)) )</f>
        <v>0.386301369863014</v>
      </c>
      <c r="O595" s="116" t="n">
        <f aca="false">IF(ISBLANK(C595),"",IF( ISBLANK(F595), "" , IF( ISBLANK(J595), ($V$41-F595)/365, (J595-F595)/365)) )</f>
        <v>0.386301369863014</v>
      </c>
      <c r="P595" s="117" t="n">
        <f aca="true">IF(ISBLANK(C595),"",IF( ISBLANK(J595), "", (TODAY()-J595)/365))</f>
        <v>1.2027397260274</v>
      </c>
      <c r="Q595" s="118" t="n">
        <f aca="false">IF(ISBLANK(C595),"",IF( ISBLANK(J595), "", ($V$41-J595)/365))</f>
        <v>0.219178082191781</v>
      </c>
      <c r="R595" s="170" t="s">
        <v>1385</v>
      </c>
      <c r="S595" s="119" t="s">
        <v>1386</v>
      </c>
      <c r="T595" s="39" t="n">
        <v>1</v>
      </c>
      <c r="U595" s="40"/>
    </row>
    <row r="596" customFormat="false" ht="15" hidden="false" customHeight="false" outlineLevel="0" collapsed="false">
      <c r="A596" s="89" t="n">
        <v>595</v>
      </c>
      <c r="B596" s="135" t="s">
        <v>463</v>
      </c>
      <c r="C596" s="101" t="n">
        <v>1</v>
      </c>
      <c r="D596" s="122" t="n">
        <v>89</v>
      </c>
      <c r="E596" s="165"/>
      <c r="F596" s="165"/>
      <c r="G596" s="112" t="str">
        <f aca="false">IF(ISBLANK(F596),"a","b")</f>
        <v>a</v>
      </c>
      <c r="H596" s="112" t="str">
        <f aca="false">IF(ISBLANK(C596),"",IF(G596="b",F596,IF(G596="a","")))</f>
        <v/>
      </c>
      <c r="I596" s="113" t="n">
        <f aca="false">IF(ISBLANK(C596),"",IF( ISBLANK(F596), , IF( ISBLANK(J596), 1,) ))</f>
        <v>0</v>
      </c>
      <c r="J596" s="165"/>
      <c r="K596" s="114" t="str">
        <f aca="false">IF(ISBLANK(J596),"a","b")</f>
        <v>a</v>
      </c>
      <c r="L596" s="112" t="str">
        <f aca="false">IF(ISBLANK(C596),"",IF(K596="b",J596,IF(K596="a","")))</f>
        <v/>
      </c>
      <c r="M596" s="113" t="n">
        <f aca="false">IF(ISBLANK(C596),"",IF( ISBLANK(J596), , 1))</f>
        <v>0</v>
      </c>
      <c r="N596" s="115" t="str">
        <f aca="true">IF(ISBLANK(C596),"",IF( ISBLANK(F596), "" , IF( ISBLANK(J596), (TODAY()-F596)/365, (J596-F596)/365)) )</f>
        <v/>
      </c>
      <c r="O596" s="116" t="str">
        <f aca="false">IF(ISBLANK(C596),"",IF( ISBLANK(F596), "" , IF( ISBLANK(J596), ($V$41-F596)/365, (J596-F596)/365)) )</f>
        <v/>
      </c>
      <c r="P596" s="117" t="str">
        <f aca="true">IF(ISBLANK(C596),"",IF( ISBLANK(J596), "", (TODAY()-J596)/365))</f>
        <v/>
      </c>
      <c r="Q596" s="118" t="str">
        <f aca="false">IF(ISBLANK(C596),"",IF( ISBLANK(J596), "", ($V$41-J596)/365))</f>
        <v/>
      </c>
      <c r="R596" s="165"/>
      <c r="S596" s="119" t="s">
        <v>1387</v>
      </c>
      <c r="T596" s="39" t="n">
        <v>1</v>
      </c>
      <c r="U596" s="40"/>
    </row>
    <row r="597" customFormat="false" ht="15" hidden="false" customHeight="false" outlineLevel="0" collapsed="false">
      <c r="A597" s="89" t="n">
        <v>596</v>
      </c>
      <c r="B597" s="135" t="s">
        <v>463</v>
      </c>
      <c r="C597" s="101" t="n">
        <v>1</v>
      </c>
      <c r="D597" s="122" t="n">
        <v>90</v>
      </c>
      <c r="E597" s="165"/>
      <c r="F597" s="165"/>
      <c r="G597" s="112" t="str">
        <f aca="false">IF(ISBLANK(F597),"a","b")</f>
        <v>a</v>
      </c>
      <c r="H597" s="112" t="str">
        <f aca="false">IF(ISBLANK(C597),"",IF(G597="b",F597,IF(G597="a","")))</f>
        <v/>
      </c>
      <c r="I597" s="113" t="n">
        <f aca="false">IF(ISBLANK(C597),"",IF( ISBLANK(F597), , IF( ISBLANK(J597), 1,) ))</f>
        <v>0</v>
      </c>
      <c r="J597" s="165"/>
      <c r="K597" s="114" t="str">
        <f aca="false">IF(ISBLANK(J597),"a","b")</f>
        <v>a</v>
      </c>
      <c r="L597" s="112" t="str">
        <f aca="false">IF(ISBLANK(C597),"",IF(K597="b",J597,IF(K597="a","")))</f>
        <v/>
      </c>
      <c r="M597" s="113" t="n">
        <f aca="false">IF(ISBLANK(C597),"",IF( ISBLANK(J597), , 1))</f>
        <v>0</v>
      </c>
      <c r="N597" s="115" t="str">
        <f aca="true">IF(ISBLANK(C597),"",IF( ISBLANK(F597), "" , IF( ISBLANK(J597), (TODAY()-F597)/365, (J597-F597)/365)) )</f>
        <v/>
      </c>
      <c r="O597" s="116" t="str">
        <f aca="false">IF(ISBLANK(C597),"",IF( ISBLANK(F597), "" , IF( ISBLANK(J597), ($V$41-F597)/365, (J597-F597)/365)) )</f>
        <v/>
      </c>
      <c r="P597" s="117" t="str">
        <f aca="true">IF(ISBLANK(C597),"",IF( ISBLANK(J597), "", (TODAY()-J597)/365))</f>
        <v/>
      </c>
      <c r="Q597" s="118" t="str">
        <f aca="false">IF(ISBLANK(C597),"",IF( ISBLANK(J597), "", ($V$41-J597)/365))</f>
        <v/>
      </c>
      <c r="R597" s="165" t="s">
        <v>1388</v>
      </c>
      <c r="S597" s="119" t="s">
        <v>1389</v>
      </c>
      <c r="T597" s="39" t="n">
        <v>1</v>
      </c>
      <c r="U597" s="40"/>
    </row>
    <row r="598" customFormat="false" ht="15" hidden="false" customHeight="false" outlineLevel="0" collapsed="false">
      <c r="A598" s="89" t="n">
        <v>597</v>
      </c>
      <c r="B598" s="135" t="s">
        <v>463</v>
      </c>
      <c r="C598" s="101" t="n">
        <v>1</v>
      </c>
      <c r="D598" s="122" t="n">
        <v>91</v>
      </c>
      <c r="E598" s="165"/>
      <c r="F598" s="165"/>
      <c r="G598" s="112" t="str">
        <f aca="false">IF(ISBLANK(F598),"a","b")</f>
        <v>a</v>
      </c>
      <c r="H598" s="112" t="str">
        <f aca="false">IF(ISBLANK(C598),"",IF(G598="b",F598,IF(G598="a","")))</f>
        <v/>
      </c>
      <c r="I598" s="113" t="n">
        <f aca="false">IF(ISBLANK(C598),"",IF( ISBLANK(F598), , IF( ISBLANK(J598), 1,) ))</f>
        <v>0</v>
      </c>
      <c r="J598" s="165"/>
      <c r="K598" s="114" t="str">
        <f aca="false">IF(ISBLANK(J598),"a","b")</f>
        <v>a</v>
      </c>
      <c r="L598" s="112" t="str">
        <f aca="false">IF(ISBLANK(C598),"",IF(K598="b",J598,IF(K598="a","")))</f>
        <v/>
      </c>
      <c r="M598" s="113" t="n">
        <f aca="false">IF(ISBLANK(C598),"",IF( ISBLANK(J598), , 1))</f>
        <v>0</v>
      </c>
      <c r="N598" s="115" t="str">
        <f aca="true">IF(ISBLANK(C598),"",IF( ISBLANK(F598), "" , IF( ISBLANK(J598), (TODAY()-F598)/365, (J598-F598)/365)) )</f>
        <v/>
      </c>
      <c r="O598" s="116" t="str">
        <f aca="false">IF(ISBLANK(C598),"",IF( ISBLANK(F598), "" , IF( ISBLANK(J598), ($V$41-F598)/365, (J598-F598)/365)) )</f>
        <v/>
      </c>
      <c r="P598" s="117" t="str">
        <f aca="true">IF(ISBLANK(C598),"",IF( ISBLANK(J598), "", (TODAY()-J598)/365))</f>
        <v/>
      </c>
      <c r="Q598" s="118" t="str">
        <f aca="false">IF(ISBLANK(C598),"",IF( ISBLANK(J598), "", ($V$41-J598)/365))</f>
        <v/>
      </c>
      <c r="R598" s="165" t="s">
        <v>1390</v>
      </c>
      <c r="S598" s="119" t="s">
        <v>1391</v>
      </c>
      <c r="T598" s="39" t="n">
        <v>1</v>
      </c>
      <c r="U598" s="40"/>
    </row>
    <row r="599" customFormat="false" ht="15" hidden="false" customHeight="false" outlineLevel="0" collapsed="false">
      <c r="A599" s="89" t="n">
        <v>598</v>
      </c>
      <c r="B599" s="135" t="s">
        <v>463</v>
      </c>
      <c r="C599" s="101" t="n">
        <v>1</v>
      </c>
      <c r="D599" s="125" t="n">
        <v>92</v>
      </c>
      <c r="E599" s="165" t="s">
        <v>733</v>
      </c>
      <c r="F599" s="166" t="n">
        <v>43886</v>
      </c>
      <c r="G599" s="112" t="str">
        <f aca="false">IF(ISBLANK(F599),"a","b")</f>
        <v>b</v>
      </c>
      <c r="H599" s="112" t="n">
        <f aca="false">IF(ISBLANK(C599),"",IF(G599="b",F599,IF(G599="a","")))</f>
        <v>43886</v>
      </c>
      <c r="I599" s="113" t="n">
        <f aca="false">IF(ISBLANK(C599),"",IF( ISBLANK(F599), , IF( ISBLANK(J599), 1,) ))</f>
        <v>1</v>
      </c>
      <c r="J599" s="165"/>
      <c r="K599" s="114" t="str">
        <f aca="false">IF(ISBLANK(J599),"a","b")</f>
        <v>a</v>
      </c>
      <c r="L599" s="112" t="str">
        <f aca="false">IF(ISBLANK(C599),"",IF(K599="b",J599,IF(K599="a","")))</f>
        <v/>
      </c>
      <c r="M599" s="113" t="n">
        <f aca="false">IF(ISBLANK(C599),"",IF( ISBLANK(J599), , 1))</f>
        <v>0</v>
      </c>
      <c r="N599" s="115" t="n">
        <f aca="true">IF(ISBLANK(C599),"",IF( ISBLANK(F599), "" , IF( ISBLANK(J599), (TODAY()-F599)/365, (J599-F599)/365)) )</f>
        <v>1.08219178082192</v>
      </c>
      <c r="O599" s="116" t="n">
        <f aca="false">IF(ISBLANK(C599),"",IF( ISBLANK(F599), "" , IF( ISBLANK(J599), ($V$41-F599)/365, (J599-F599)/365)) )</f>
        <v>0.0986301369863014</v>
      </c>
      <c r="P599" s="117" t="str">
        <f aca="true">IF(ISBLANK(C599),"",IF( ISBLANK(J599), "", (TODAY()-J599)/365))</f>
        <v/>
      </c>
      <c r="Q599" s="118" t="str">
        <f aca="false">IF(ISBLANK(C599),"",IF( ISBLANK(J599), "", ($V$41-J599)/365))</f>
        <v/>
      </c>
      <c r="R599" s="165" t="s">
        <v>1392</v>
      </c>
      <c r="S599" s="119" t="s">
        <v>1393</v>
      </c>
      <c r="T599" s="39" t="n">
        <v>1</v>
      </c>
      <c r="U599" s="40"/>
    </row>
    <row r="600" customFormat="false" ht="15" hidden="false" customHeight="false" outlineLevel="0" collapsed="false">
      <c r="A600" s="89" t="n">
        <v>599</v>
      </c>
      <c r="B600" s="135" t="s">
        <v>463</v>
      </c>
      <c r="C600" s="101" t="n">
        <v>1</v>
      </c>
      <c r="D600" s="122" t="n">
        <v>93</v>
      </c>
      <c r="E600" s="165"/>
      <c r="F600" s="165"/>
      <c r="G600" s="112" t="str">
        <f aca="false">IF(ISBLANK(F600),"a","b")</f>
        <v>a</v>
      </c>
      <c r="H600" s="112" t="str">
        <f aca="false">IF(ISBLANK(C600),"",IF(G600="b",F600,IF(G600="a","")))</f>
        <v/>
      </c>
      <c r="I600" s="113" t="n">
        <f aca="false">IF(ISBLANK(C600),"",IF( ISBLANK(F600), , IF( ISBLANK(J600), 1,) ))</f>
        <v>0</v>
      </c>
      <c r="J600" s="165"/>
      <c r="K600" s="114" t="str">
        <f aca="false">IF(ISBLANK(J600),"a","b")</f>
        <v>a</v>
      </c>
      <c r="L600" s="112" t="str">
        <f aca="false">IF(ISBLANK(C600),"",IF(K600="b",J600,IF(K600="a","")))</f>
        <v/>
      </c>
      <c r="M600" s="113" t="n">
        <f aca="false">IF(ISBLANK(C600),"",IF( ISBLANK(J600), , 1))</f>
        <v>0</v>
      </c>
      <c r="N600" s="115" t="str">
        <f aca="true">IF(ISBLANK(C600),"",IF( ISBLANK(F600), "" , IF( ISBLANK(J600), (TODAY()-F600)/365, (J600-F600)/365)) )</f>
        <v/>
      </c>
      <c r="O600" s="116" t="str">
        <f aca="false">IF(ISBLANK(C600),"",IF( ISBLANK(F600), "" , IF( ISBLANK(J600), ($V$41-F600)/365, (J600-F600)/365)) )</f>
        <v/>
      </c>
      <c r="P600" s="117" t="str">
        <f aca="true">IF(ISBLANK(C600),"",IF( ISBLANK(J600), "", (TODAY()-J600)/365))</f>
        <v/>
      </c>
      <c r="Q600" s="118" t="str">
        <f aca="false">IF(ISBLANK(C600),"",IF( ISBLANK(J600), "", ($V$41-J600)/365))</f>
        <v/>
      </c>
      <c r="R600" s="165" t="s">
        <v>1394</v>
      </c>
      <c r="S600" s="119" t="s">
        <v>1395</v>
      </c>
      <c r="T600" s="39" t="n">
        <v>1</v>
      </c>
      <c r="U600" s="40"/>
    </row>
    <row r="601" customFormat="false" ht="15" hidden="false" customHeight="false" outlineLevel="0" collapsed="false">
      <c r="A601" s="89" t="n">
        <v>600</v>
      </c>
      <c r="B601" s="135" t="s">
        <v>463</v>
      </c>
      <c r="C601" s="101" t="n">
        <v>1</v>
      </c>
      <c r="D601" s="122" t="n">
        <v>94</v>
      </c>
      <c r="E601" s="165"/>
      <c r="F601" s="165"/>
      <c r="G601" s="112" t="str">
        <f aca="false">IF(ISBLANK(F601),"a","b")</f>
        <v>a</v>
      </c>
      <c r="H601" s="112" t="str">
        <f aca="false">IF(ISBLANK(C601),"",IF(G601="b",F601,IF(G601="a","")))</f>
        <v/>
      </c>
      <c r="I601" s="113" t="n">
        <f aca="false">IF(ISBLANK(C601),"",IF( ISBLANK(F601), , IF( ISBLANK(J601), 1,) ))</f>
        <v>0</v>
      </c>
      <c r="J601" s="165"/>
      <c r="K601" s="114" t="str">
        <f aca="false">IF(ISBLANK(J601),"a","b")</f>
        <v>a</v>
      </c>
      <c r="L601" s="112" t="str">
        <f aca="false">IF(ISBLANK(C601),"",IF(K601="b",J601,IF(K601="a","")))</f>
        <v/>
      </c>
      <c r="M601" s="113" t="n">
        <f aca="false">IF(ISBLANK(C601),"",IF( ISBLANK(J601), , 1))</f>
        <v>0</v>
      </c>
      <c r="N601" s="115" t="str">
        <f aca="true">IF(ISBLANK(C601),"",IF( ISBLANK(F601), "" , IF( ISBLANK(J601), (TODAY()-F601)/365, (J601-F601)/365)) )</f>
        <v/>
      </c>
      <c r="O601" s="116" t="str">
        <f aca="false">IF(ISBLANK(C601),"",IF( ISBLANK(F601), "" , IF( ISBLANK(J601), ($V$41-F601)/365, (J601-F601)/365)) )</f>
        <v/>
      </c>
      <c r="P601" s="117" t="str">
        <f aca="true">IF(ISBLANK(C601),"",IF( ISBLANK(J601), "", (TODAY()-J601)/365))</f>
        <v/>
      </c>
      <c r="Q601" s="118" t="str">
        <f aca="false">IF(ISBLANK(C601),"",IF( ISBLANK(J601), "", ($V$41-J601)/365))</f>
        <v/>
      </c>
      <c r="R601" s="165"/>
      <c r="S601" s="119" t="s">
        <v>1396</v>
      </c>
      <c r="T601" s="48" t="n">
        <v>1</v>
      </c>
      <c r="U601" s="40"/>
    </row>
    <row r="602" customFormat="false" ht="15" hidden="false" customHeight="false" outlineLevel="0" collapsed="false">
      <c r="A602" s="89" t="n">
        <v>601</v>
      </c>
      <c r="B602" s="135" t="s">
        <v>463</v>
      </c>
      <c r="C602" s="101" t="n">
        <v>1</v>
      </c>
      <c r="D602" s="122" t="n">
        <v>95</v>
      </c>
      <c r="E602" s="165"/>
      <c r="F602" s="165"/>
      <c r="G602" s="112" t="str">
        <f aca="false">IF(ISBLANK(F602),"a","b")</f>
        <v>a</v>
      </c>
      <c r="H602" s="112" t="str">
        <f aca="false">IF(ISBLANK(C602),"",IF(G602="b",F602,IF(G602="a","")))</f>
        <v/>
      </c>
      <c r="I602" s="113" t="n">
        <f aca="false">IF(ISBLANK(C602),"",IF( ISBLANK(F602), , IF( ISBLANK(J602), 1,) ))</f>
        <v>0</v>
      </c>
      <c r="J602" s="165"/>
      <c r="K602" s="114" t="str">
        <f aca="false">IF(ISBLANK(J602),"a","b")</f>
        <v>a</v>
      </c>
      <c r="L602" s="112" t="str">
        <f aca="false">IF(ISBLANK(C602),"",IF(K602="b",J602,IF(K602="a","")))</f>
        <v/>
      </c>
      <c r="M602" s="113" t="n">
        <f aca="false">IF(ISBLANK(C602),"",IF( ISBLANK(J602), , 1))</f>
        <v>0</v>
      </c>
      <c r="N602" s="115" t="str">
        <f aca="true">IF(ISBLANK(C602),"",IF( ISBLANK(F602), "" , IF( ISBLANK(J602), (TODAY()-F602)/365, (J602-F602)/365)) )</f>
        <v/>
      </c>
      <c r="O602" s="116" t="str">
        <f aca="false">IF(ISBLANK(C602),"",IF( ISBLANK(F602), "" , IF( ISBLANK(J602), ($V$41-F602)/365, (J602-F602)/365)) )</f>
        <v/>
      </c>
      <c r="P602" s="117" t="str">
        <f aca="true">IF(ISBLANK(C602),"",IF( ISBLANK(J602), "", (TODAY()-J602)/365))</f>
        <v/>
      </c>
      <c r="Q602" s="118" t="str">
        <f aca="false">IF(ISBLANK(C602),"",IF( ISBLANK(J602), "", ($V$41-J602)/365))</f>
        <v/>
      </c>
      <c r="R602" s="165" t="s">
        <v>1397</v>
      </c>
      <c r="S602" s="119" t="s">
        <v>1398</v>
      </c>
      <c r="T602" s="48" t="n">
        <v>1</v>
      </c>
      <c r="U602" s="40"/>
    </row>
    <row r="603" customFormat="false" ht="15" hidden="false" customHeight="false" outlineLevel="0" collapsed="false">
      <c r="A603" s="89" t="n">
        <v>602</v>
      </c>
      <c r="B603" s="135" t="s">
        <v>463</v>
      </c>
      <c r="C603" s="101" t="n">
        <v>1</v>
      </c>
      <c r="D603" s="122" t="n">
        <v>96</v>
      </c>
      <c r="E603" s="165"/>
      <c r="F603" s="165"/>
      <c r="G603" s="112" t="str">
        <f aca="false">IF(ISBLANK(F603),"a","b")</f>
        <v>a</v>
      </c>
      <c r="H603" s="112" t="str">
        <f aca="false">IF(ISBLANK(C603),"",IF(G603="b",F603,IF(G603="a","")))</f>
        <v/>
      </c>
      <c r="I603" s="113" t="n">
        <f aca="false">IF(ISBLANK(C603),"",IF( ISBLANK(F603), , IF( ISBLANK(J603), 1,) ))</f>
        <v>0</v>
      </c>
      <c r="J603" s="165"/>
      <c r="K603" s="114" t="str">
        <f aca="false">IF(ISBLANK(J603),"a","b")</f>
        <v>a</v>
      </c>
      <c r="L603" s="112" t="str">
        <f aca="false">IF(ISBLANK(C603),"",IF(K603="b",J603,IF(K603="a","")))</f>
        <v/>
      </c>
      <c r="M603" s="113" t="n">
        <f aca="false">IF(ISBLANK(C603),"",IF( ISBLANK(J603), , 1))</f>
        <v>0</v>
      </c>
      <c r="N603" s="115" t="str">
        <f aca="true">IF(ISBLANK(C603),"",IF( ISBLANK(F603), "" , IF( ISBLANK(J603), (TODAY()-F603)/365, (J603-F603)/365)) )</f>
        <v/>
      </c>
      <c r="O603" s="116" t="str">
        <f aca="false">IF(ISBLANK(C603),"",IF( ISBLANK(F603), "" , IF( ISBLANK(J603), ($V$41-F603)/365, (J603-F603)/365)) )</f>
        <v/>
      </c>
      <c r="P603" s="117" t="str">
        <f aca="true">IF(ISBLANK(C603),"",IF( ISBLANK(J603), "", (TODAY()-J603)/365))</f>
        <v/>
      </c>
      <c r="Q603" s="118" t="str">
        <f aca="false">IF(ISBLANK(C603),"",IF( ISBLANK(J603), "", ($V$41-J603)/365))</f>
        <v/>
      </c>
      <c r="R603" s="165"/>
      <c r="S603" s="119" t="s">
        <v>1399</v>
      </c>
      <c r="T603" s="50" t="n">
        <v>1</v>
      </c>
      <c r="U603" s="51"/>
    </row>
    <row r="604" customFormat="false" ht="15" hidden="false" customHeight="false" outlineLevel="0" collapsed="false">
      <c r="A604" s="89" t="n">
        <v>603</v>
      </c>
      <c r="B604" s="135" t="s">
        <v>463</v>
      </c>
      <c r="C604" s="101" t="n">
        <v>1</v>
      </c>
      <c r="D604" s="122" t="n">
        <v>97</v>
      </c>
      <c r="E604" s="165"/>
      <c r="F604" s="165"/>
      <c r="G604" s="112" t="str">
        <f aca="false">IF(ISBLANK(F604),"a","b")</f>
        <v>a</v>
      </c>
      <c r="H604" s="112" t="str">
        <f aca="false">IF(ISBLANK(C604),"",IF(G604="b",F604,IF(G604="a","")))</f>
        <v/>
      </c>
      <c r="I604" s="113" t="n">
        <f aca="false">IF(ISBLANK(C604),"",IF( ISBLANK(F604), , IF( ISBLANK(J604), 1,) ))</f>
        <v>0</v>
      </c>
      <c r="J604" s="165"/>
      <c r="K604" s="114" t="str">
        <f aca="false">IF(ISBLANK(J604),"a","b")</f>
        <v>a</v>
      </c>
      <c r="L604" s="112" t="str">
        <f aca="false">IF(ISBLANK(C604),"",IF(K604="b",J604,IF(K604="a","")))</f>
        <v/>
      </c>
      <c r="M604" s="113" t="n">
        <f aca="false">IF(ISBLANK(C604),"",IF( ISBLANK(J604), , 1))</f>
        <v>0</v>
      </c>
      <c r="N604" s="115" t="str">
        <f aca="true">IF(ISBLANK(C604),"",IF( ISBLANK(F604), "" , IF( ISBLANK(J604), (TODAY()-F604)/365, (J604-F604)/365)) )</f>
        <v/>
      </c>
      <c r="O604" s="116" t="str">
        <f aca="false">IF(ISBLANK(C604),"",IF( ISBLANK(F604), "" , IF( ISBLANK(J604), ($V$41-F604)/365, (J604-F604)/365)) )</f>
        <v/>
      </c>
      <c r="P604" s="117" t="str">
        <f aca="true">IF(ISBLANK(C604),"",IF( ISBLANK(J604), "", (TODAY()-J604)/365))</f>
        <v/>
      </c>
      <c r="Q604" s="118" t="str">
        <f aca="false">IF(ISBLANK(C604),"",IF( ISBLANK(J604), "", ($V$41-J604)/365))</f>
        <v/>
      </c>
      <c r="R604" s="165" t="s">
        <v>1400</v>
      </c>
      <c r="S604" s="119" t="s">
        <v>1401</v>
      </c>
      <c r="T604" s="50" t="n">
        <v>1</v>
      </c>
      <c r="U604" s="51"/>
    </row>
    <row r="605" customFormat="false" ht="15" hidden="false" customHeight="false" outlineLevel="0" collapsed="false">
      <c r="A605" s="89" t="n">
        <v>604</v>
      </c>
      <c r="B605" s="135" t="s">
        <v>463</v>
      </c>
      <c r="C605" s="101" t="n">
        <v>1</v>
      </c>
      <c r="D605" s="122" t="n">
        <v>98</v>
      </c>
      <c r="E605" s="165"/>
      <c r="F605" s="165"/>
      <c r="G605" s="112" t="str">
        <f aca="false">IF(ISBLANK(F605),"a","b")</f>
        <v>a</v>
      </c>
      <c r="H605" s="112" t="str">
        <f aca="false">IF(ISBLANK(C605),"",IF(G605="b",F605,IF(G605="a","")))</f>
        <v/>
      </c>
      <c r="I605" s="113" t="n">
        <f aca="false">IF(ISBLANK(C605),"",IF( ISBLANK(F605), , IF( ISBLANK(J605), 1,) ))</f>
        <v>0</v>
      </c>
      <c r="J605" s="165"/>
      <c r="K605" s="114" t="str">
        <f aca="false">IF(ISBLANK(J605),"a","b")</f>
        <v>a</v>
      </c>
      <c r="L605" s="112" t="str">
        <f aca="false">IF(ISBLANK(C605),"",IF(K605="b",J605,IF(K605="a","")))</f>
        <v/>
      </c>
      <c r="M605" s="113" t="n">
        <f aca="false">IF(ISBLANK(C605),"",IF( ISBLANK(J605), , 1))</f>
        <v>0</v>
      </c>
      <c r="N605" s="115" t="str">
        <f aca="true">IF(ISBLANK(C605),"",IF( ISBLANK(F605), "" , IF( ISBLANK(J605), (TODAY()-F605)/365, (J605-F605)/365)) )</f>
        <v/>
      </c>
      <c r="O605" s="116" t="str">
        <f aca="false">IF(ISBLANK(C605),"",IF( ISBLANK(F605), "" , IF( ISBLANK(J605), ($V$41-F605)/365, (J605-F605)/365)) )</f>
        <v/>
      </c>
      <c r="P605" s="117" t="str">
        <f aca="true">IF(ISBLANK(C605),"",IF( ISBLANK(J605), "", (TODAY()-J605)/365))</f>
        <v/>
      </c>
      <c r="Q605" s="118" t="str">
        <f aca="false">IF(ISBLANK(C605),"",IF( ISBLANK(J605), "", ($V$41-J605)/365))</f>
        <v/>
      </c>
      <c r="R605" s="165"/>
      <c r="S605" s="119" t="s">
        <v>1402</v>
      </c>
      <c r="T605" s="48" t="n">
        <v>1</v>
      </c>
      <c r="U605" s="40"/>
    </row>
    <row r="606" customFormat="false" ht="15" hidden="false" customHeight="false" outlineLevel="0" collapsed="false">
      <c r="A606" s="89" t="n">
        <v>605</v>
      </c>
      <c r="B606" s="135" t="s">
        <v>463</v>
      </c>
      <c r="C606" s="101" t="n">
        <v>1</v>
      </c>
      <c r="D606" s="122" t="n">
        <v>99</v>
      </c>
      <c r="E606" s="165"/>
      <c r="F606" s="165"/>
      <c r="G606" s="112" t="str">
        <f aca="false">IF(ISBLANK(F606),"a","b")</f>
        <v>a</v>
      </c>
      <c r="H606" s="112" t="str">
        <f aca="false">IF(ISBLANK(C606),"",IF(G606="b",F606,IF(G606="a","")))</f>
        <v/>
      </c>
      <c r="I606" s="113" t="n">
        <f aca="false">IF(ISBLANK(C606),"",IF( ISBLANK(F606), , IF( ISBLANK(J606), 1,) ))</f>
        <v>0</v>
      </c>
      <c r="J606" s="165"/>
      <c r="K606" s="114" t="str">
        <f aca="false">IF(ISBLANK(J606),"a","b")</f>
        <v>a</v>
      </c>
      <c r="L606" s="112" t="str">
        <f aca="false">IF(ISBLANK(C606),"",IF(K606="b",J606,IF(K606="a","")))</f>
        <v/>
      </c>
      <c r="M606" s="113" t="n">
        <f aca="false">IF(ISBLANK(C606),"",IF( ISBLANK(J606), , 1))</f>
        <v>0</v>
      </c>
      <c r="N606" s="115" t="str">
        <f aca="true">IF(ISBLANK(C606),"",IF( ISBLANK(F606), "" , IF( ISBLANK(J606), (TODAY()-F606)/365, (J606-F606)/365)) )</f>
        <v/>
      </c>
      <c r="O606" s="116" t="str">
        <f aca="false">IF(ISBLANK(C606),"",IF( ISBLANK(F606), "" , IF( ISBLANK(J606), ($V$41-F606)/365, (J606-F606)/365)) )</f>
        <v/>
      </c>
      <c r="P606" s="117" t="str">
        <f aca="true">IF(ISBLANK(C606),"",IF( ISBLANK(J606), "", (TODAY()-J606)/365))</f>
        <v/>
      </c>
      <c r="Q606" s="118" t="str">
        <f aca="false">IF(ISBLANK(C606),"",IF( ISBLANK(J606), "", ($V$41-J606)/365))</f>
        <v/>
      </c>
      <c r="R606" s="165"/>
      <c r="S606" s="119" t="s">
        <v>1403</v>
      </c>
      <c r="T606" s="48" t="n">
        <v>1</v>
      </c>
      <c r="U606" s="40"/>
    </row>
    <row r="607" customFormat="false" ht="15" hidden="false" customHeight="false" outlineLevel="0" collapsed="false">
      <c r="A607" s="89" t="n">
        <v>606</v>
      </c>
      <c r="B607" s="135" t="s">
        <v>463</v>
      </c>
      <c r="C607" s="101" t="n">
        <v>1</v>
      </c>
      <c r="D607" s="122" t="n">
        <v>100</v>
      </c>
      <c r="E607" s="165"/>
      <c r="F607" s="165"/>
      <c r="G607" s="112" t="str">
        <f aca="false">IF(ISBLANK(F607),"a","b")</f>
        <v>a</v>
      </c>
      <c r="H607" s="112" t="str">
        <f aca="false">IF(ISBLANK(C607),"",IF(G607="b",F607,IF(G607="a","")))</f>
        <v/>
      </c>
      <c r="I607" s="113" t="n">
        <f aca="false">IF(ISBLANK(C607),"",IF( ISBLANK(F607), , IF( ISBLANK(J607), 1,) ))</f>
        <v>0</v>
      </c>
      <c r="J607" s="165"/>
      <c r="K607" s="114" t="str">
        <f aca="false">IF(ISBLANK(J607),"a","b")</f>
        <v>a</v>
      </c>
      <c r="L607" s="112" t="str">
        <f aca="false">IF(ISBLANK(C607),"",IF(K607="b",J607,IF(K607="a","")))</f>
        <v/>
      </c>
      <c r="M607" s="113" t="n">
        <f aca="false">IF(ISBLANK(C607),"",IF( ISBLANK(J607), , 1))</f>
        <v>0</v>
      </c>
      <c r="N607" s="115" t="str">
        <f aca="true">IF(ISBLANK(C607),"",IF( ISBLANK(F607), "" , IF( ISBLANK(J607), (TODAY()-F607)/365, (J607-F607)/365)) )</f>
        <v/>
      </c>
      <c r="O607" s="116" t="str">
        <f aca="false">IF(ISBLANK(C607),"",IF( ISBLANK(F607), "" , IF( ISBLANK(J607), ($V$41-F607)/365, (J607-F607)/365)) )</f>
        <v/>
      </c>
      <c r="P607" s="117" t="str">
        <f aca="true">IF(ISBLANK(C607),"",IF( ISBLANK(J607), "", (TODAY()-J607)/365))</f>
        <v/>
      </c>
      <c r="Q607" s="118" t="str">
        <f aca="false">IF(ISBLANK(C607),"",IF( ISBLANK(J607), "", ($V$41-J607)/365))</f>
        <v/>
      </c>
      <c r="R607" s="165"/>
      <c r="S607" s="119" t="s">
        <v>1404</v>
      </c>
      <c r="T607" s="48" t="n">
        <v>1</v>
      </c>
      <c r="U607" s="40"/>
    </row>
    <row r="608" customFormat="false" ht="15" hidden="false" customHeight="false" outlineLevel="0" collapsed="false">
      <c r="A608" s="89" t="n">
        <v>607</v>
      </c>
      <c r="B608" s="135" t="s">
        <v>465</v>
      </c>
      <c r="C608" s="101" t="n">
        <v>1</v>
      </c>
      <c r="D608" s="135"/>
      <c r="E608" s="135"/>
      <c r="F608" s="135"/>
      <c r="G608" s="112" t="str">
        <f aca="false">IF(ISBLANK(F608),"a","b")</f>
        <v>a</v>
      </c>
      <c r="H608" s="112" t="str">
        <f aca="false">IF(ISBLANK(C608),"",IF(G608="b",F608,IF(G608="a","")))</f>
        <v/>
      </c>
      <c r="I608" s="113" t="n">
        <f aca="false">IF(ISBLANK(C608),"",IF( ISBLANK(F608), , IF( ISBLANK(J608), 1,) ))</f>
        <v>0</v>
      </c>
      <c r="J608" s="135"/>
      <c r="K608" s="114" t="str">
        <f aca="false">IF(ISBLANK(J608),"a","b")</f>
        <v>a</v>
      </c>
      <c r="L608" s="112" t="str">
        <f aca="false">IF(ISBLANK(C608),"",IF(K608="b",J608,IF(K608="a","")))</f>
        <v/>
      </c>
      <c r="M608" s="113" t="n">
        <f aca="false">IF(ISBLANK(C608),"",IF( ISBLANK(J608), , 1))</f>
        <v>0</v>
      </c>
      <c r="N608" s="115" t="str">
        <f aca="true">IF(ISBLANK(C608),"",IF( ISBLANK(F608), "" , IF( ISBLANK(J608), (TODAY()-F608)/365, (J608-F608)/365)) )</f>
        <v/>
      </c>
      <c r="O608" s="116" t="str">
        <f aca="false">IF(ISBLANK(C608),"",IF( ISBLANK(F608), "" , IF( ISBLANK(J608), ($V$41-F608)/365, (J608-F608)/365)) )</f>
        <v/>
      </c>
      <c r="P608" s="117" t="str">
        <f aca="true">IF(ISBLANK(C608),"",IF( ISBLANK(J608), "", (TODAY()-J608)/365))</f>
        <v/>
      </c>
      <c r="Q608" s="118" t="str">
        <f aca="false">IF(ISBLANK(C608),"",IF( ISBLANK(J608), "", ($V$41-J608)/365))</f>
        <v/>
      </c>
      <c r="R608" s="135"/>
      <c r="S608" s="122"/>
      <c r="T608" s="48"/>
      <c r="U608" s="40"/>
    </row>
    <row r="609" customFormat="false" ht="15" hidden="false" customHeight="false" outlineLevel="0" collapsed="false">
      <c r="A609" s="89" t="n">
        <v>608</v>
      </c>
      <c r="B609" s="135" t="s">
        <v>465</v>
      </c>
      <c r="C609" s="101" t="n">
        <v>1</v>
      </c>
      <c r="D609" s="120" t="n">
        <v>1</v>
      </c>
      <c r="E609" s="171" t="s">
        <v>817</v>
      </c>
      <c r="F609" s="172" t="n">
        <v>43710</v>
      </c>
      <c r="G609" s="112" t="str">
        <f aca="false">IF(ISBLANK(F609),"a","b")</f>
        <v>b</v>
      </c>
      <c r="H609" s="112" t="n">
        <f aca="false">IF(ISBLANK(C609),"",IF(G609="b",F609,IF(G609="a","")))</f>
        <v>43710</v>
      </c>
      <c r="I609" s="113" t="n">
        <f aca="false">IF(ISBLANK(C609),"",IF( ISBLANK(F609), , IF( ISBLANK(J609), 1,) ))</f>
        <v>1</v>
      </c>
      <c r="J609" s="171"/>
      <c r="K609" s="114" t="str">
        <f aca="false">IF(ISBLANK(J609),"a","b")</f>
        <v>a</v>
      </c>
      <c r="L609" s="112" t="str">
        <f aca="false">IF(ISBLANK(C609),"",IF(K609="b",J609,IF(K609="a","")))</f>
        <v/>
      </c>
      <c r="M609" s="113" t="n">
        <f aca="false">IF(ISBLANK(C609),"",IF( ISBLANK(J609), , 1))</f>
        <v>0</v>
      </c>
      <c r="N609" s="115" t="n">
        <f aca="true">IF(ISBLANK(C609),"",IF( ISBLANK(F609), "" , IF( ISBLANK(J609), (TODAY()-F609)/365, (J609-F609)/365)) )</f>
        <v>1.56438356164384</v>
      </c>
      <c r="O609" s="116" t="n">
        <f aca="false">IF(ISBLANK(C609),"",IF( ISBLANK(F609), "" , IF( ISBLANK(J609), ($V$41-F609)/365, (J609-F609)/365)) )</f>
        <v>0.580821917808219</v>
      </c>
      <c r="P609" s="117" t="str">
        <f aca="true">IF(ISBLANK(C609),"",IF( ISBLANK(J609), "", (TODAY()-J609)/365))</f>
        <v/>
      </c>
      <c r="Q609" s="118" t="str">
        <f aca="false">IF(ISBLANK(C609),"",IF( ISBLANK(J609), "", ($V$41-J609)/365))</f>
        <v/>
      </c>
      <c r="R609" s="171" t="s">
        <v>1405</v>
      </c>
      <c r="S609" s="119" t="s">
        <v>1406</v>
      </c>
      <c r="T609" s="48" t="n">
        <v>1</v>
      </c>
      <c r="U609" s="40"/>
    </row>
    <row r="610" customFormat="false" ht="15" hidden="false" customHeight="false" outlineLevel="0" collapsed="false">
      <c r="A610" s="89" t="n">
        <v>609</v>
      </c>
      <c r="B610" s="135" t="s">
        <v>465</v>
      </c>
      <c r="C610" s="101" t="n">
        <v>1</v>
      </c>
      <c r="D610" s="125" t="n">
        <v>2</v>
      </c>
      <c r="E610" s="171" t="s">
        <v>1407</v>
      </c>
      <c r="F610" s="172" t="n">
        <v>43767</v>
      </c>
      <c r="G610" s="112" t="str">
        <f aca="false">IF(ISBLANK(F610),"a","b")</f>
        <v>b</v>
      </c>
      <c r="H610" s="112" t="n">
        <f aca="false">IF(ISBLANK(C610),"",IF(G610="b",F610,IF(G610="a","")))</f>
        <v>43767</v>
      </c>
      <c r="I610" s="113" t="n">
        <f aca="false">IF(ISBLANK(C610),"",IF( ISBLANK(F610), , IF( ISBLANK(J610), 1,) ))</f>
        <v>1</v>
      </c>
      <c r="J610" s="171"/>
      <c r="K610" s="114" t="str">
        <f aca="false">IF(ISBLANK(J610),"a","b")</f>
        <v>a</v>
      </c>
      <c r="L610" s="112" t="str">
        <f aca="false">IF(ISBLANK(C610),"",IF(K610="b",J610,IF(K610="a","")))</f>
        <v/>
      </c>
      <c r="M610" s="113" t="n">
        <f aca="false">IF(ISBLANK(C610),"",IF( ISBLANK(J610), , 1))</f>
        <v>0</v>
      </c>
      <c r="N610" s="115" t="n">
        <f aca="true">IF(ISBLANK(C610),"",IF( ISBLANK(F610), "" , IF( ISBLANK(J610), (TODAY()-F610)/365, (J610-F610)/365)) )</f>
        <v>1.40821917808219</v>
      </c>
      <c r="O610" s="116" t="n">
        <f aca="false">IF(ISBLANK(C610),"",IF( ISBLANK(F610), "" , IF( ISBLANK(J610), ($V$41-F610)/365, (J610-F610)/365)) )</f>
        <v>0.424657534246575</v>
      </c>
      <c r="P610" s="117" t="str">
        <f aca="true">IF(ISBLANK(C610),"",IF( ISBLANK(J610), "", (TODAY()-J610)/365))</f>
        <v/>
      </c>
      <c r="Q610" s="118" t="str">
        <f aca="false">IF(ISBLANK(C610),"",IF( ISBLANK(J610), "", ($V$41-J610)/365))</f>
        <v/>
      </c>
      <c r="R610" s="171"/>
      <c r="S610" s="119" t="s">
        <v>1408</v>
      </c>
      <c r="T610" s="48" t="n">
        <v>1</v>
      </c>
      <c r="U610" s="40"/>
    </row>
    <row r="611" customFormat="false" ht="15" hidden="false" customHeight="false" outlineLevel="0" collapsed="false">
      <c r="A611" s="89" t="n">
        <v>610</v>
      </c>
      <c r="B611" s="135" t="s">
        <v>465</v>
      </c>
      <c r="C611" s="101" t="n">
        <v>1</v>
      </c>
      <c r="D611" s="125" t="n">
        <v>3</v>
      </c>
      <c r="E611" s="171" t="s">
        <v>1409</v>
      </c>
      <c r="F611" s="172" t="n">
        <v>43767</v>
      </c>
      <c r="G611" s="112" t="str">
        <f aca="false">IF(ISBLANK(F611),"a","b")</f>
        <v>b</v>
      </c>
      <c r="H611" s="112" t="n">
        <f aca="false">IF(ISBLANK(C611),"",IF(G611="b",F611,IF(G611="a","")))</f>
        <v>43767</v>
      </c>
      <c r="I611" s="113" t="n">
        <f aca="false">IF(ISBLANK(C611),"",IF( ISBLANK(F611), , IF( ISBLANK(J611), 1,) ))</f>
        <v>1</v>
      </c>
      <c r="J611" s="171"/>
      <c r="K611" s="114" t="str">
        <f aca="false">IF(ISBLANK(J611),"a","b")</f>
        <v>a</v>
      </c>
      <c r="L611" s="112" t="str">
        <f aca="false">IF(ISBLANK(C611),"",IF(K611="b",J611,IF(K611="a","")))</f>
        <v/>
      </c>
      <c r="M611" s="113" t="n">
        <f aca="false">IF(ISBLANK(C611),"",IF( ISBLANK(J611), , 1))</f>
        <v>0</v>
      </c>
      <c r="N611" s="115" t="n">
        <f aca="true">IF(ISBLANK(C611),"",IF( ISBLANK(F611), "" , IF( ISBLANK(J611), (TODAY()-F611)/365, (J611-F611)/365)) )</f>
        <v>1.40821917808219</v>
      </c>
      <c r="O611" s="116" t="n">
        <f aca="false">IF(ISBLANK(C611),"",IF( ISBLANK(F611), "" , IF( ISBLANK(J611), ($V$41-F611)/365, (J611-F611)/365)) )</f>
        <v>0.424657534246575</v>
      </c>
      <c r="P611" s="117" t="str">
        <f aca="true">IF(ISBLANK(C611),"",IF( ISBLANK(J611), "", (TODAY()-J611)/365))</f>
        <v/>
      </c>
      <c r="Q611" s="118" t="str">
        <f aca="false">IF(ISBLANK(C611),"",IF( ISBLANK(J611), "", ($V$41-J611)/365))</f>
        <v/>
      </c>
      <c r="R611" s="171" t="s">
        <v>1410</v>
      </c>
      <c r="S611" s="119" t="s">
        <v>1411</v>
      </c>
      <c r="T611" s="48" t="n">
        <v>1</v>
      </c>
      <c r="U611" s="40"/>
    </row>
    <row r="612" customFormat="false" ht="15" hidden="false" customHeight="false" outlineLevel="0" collapsed="false">
      <c r="A612" s="89" t="n">
        <v>611</v>
      </c>
      <c r="B612" s="135" t="s">
        <v>465</v>
      </c>
      <c r="C612" s="101" t="n">
        <v>1</v>
      </c>
      <c r="D612" s="131" t="n">
        <v>4</v>
      </c>
      <c r="E612" s="173"/>
      <c r="F612" s="172" t="n">
        <v>43762</v>
      </c>
      <c r="G612" s="112" t="str">
        <f aca="false">IF(ISBLANK(F612),"a","b")</f>
        <v>b</v>
      </c>
      <c r="H612" s="112" t="n">
        <f aca="false">IF(ISBLANK(C612),"",IF(G612="b",F612,IF(G612="a","")))</f>
        <v>43762</v>
      </c>
      <c r="I612" s="113" t="n">
        <f aca="false">IF(ISBLANK(C612),"",IF( ISBLANK(F612), , IF( ISBLANK(J612), 1,) ))</f>
        <v>0</v>
      </c>
      <c r="J612" s="172" t="n">
        <v>43812</v>
      </c>
      <c r="K612" s="114" t="str">
        <f aca="false">IF(ISBLANK(J612),"a","b")</f>
        <v>b</v>
      </c>
      <c r="L612" s="112" t="n">
        <f aca="false">IF(ISBLANK(C612),"",IF(K612="b",J612,IF(K612="a","")))</f>
        <v>43812</v>
      </c>
      <c r="M612" s="113" t="n">
        <f aca="false">IF(ISBLANK(C612),"",IF( ISBLANK(J612), , 1))</f>
        <v>1</v>
      </c>
      <c r="N612" s="115" t="n">
        <f aca="true">IF(ISBLANK(C612),"",IF( ISBLANK(F612), "" , IF( ISBLANK(J612), (TODAY()-F612)/365, (J612-F612)/365)) )</f>
        <v>0.136986301369863</v>
      </c>
      <c r="O612" s="116" t="n">
        <f aca="false">IF(ISBLANK(C612),"",IF( ISBLANK(F612), "" , IF( ISBLANK(J612), ($V$41-F612)/365, (J612-F612)/365)) )</f>
        <v>0.136986301369863</v>
      </c>
      <c r="P612" s="117" t="n">
        <f aca="true">IF(ISBLANK(C612),"",IF( ISBLANK(J612), "", (TODAY()-J612)/365))</f>
        <v>1.28493150684932</v>
      </c>
      <c r="Q612" s="118" t="n">
        <f aca="false">IF(ISBLANK(C612),"",IF( ISBLANK(J612), "", ($V$41-J612)/365))</f>
        <v>0.301369863013699</v>
      </c>
      <c r="R612" s="171" t="s">
        <v>1412</v>
      </c>
      <c r="S612" s="119" t="s">
        <v>1413</v>
      </c>
      <c r="T612" s="48" t="n">
        <v>1</v>
      </c>
      <c r="U612" s="40"/>
    </row>
    <row r="613" customFormat="false" ht="15" hidden="false" customHeight="false" outlineLevel="0" collapsed="false">
      <c r="A613" s="89" t="n">
        <v>612</v>
      </c>
      <c r="B613" s="135" t="s">
        <v>465</v>
      </c>
      <c r="C613" s="101" t="n">
        <v>1</v>
      </c>
      <c r="D613" s="143" t="n">
        <v>5</v>
      </c>
      <c r="E613" s="171"/>
      <c r="F613" s="172"/>
      <c r="G613" s="112" t="str">
        <f aca="false">IF(ISBLANK(F613),"a","b")</f>
        <v>a</v>
      </c>
      <c r="H613" s="112" t="str">
        <f aca="false">IF(ISBLANK(C613),"",IF(G613="b",F613,IF(G613="a","")))</f>
        <v/>
      </c>
      <c r="I613" s="113" t="n">
        <f aca="false">IF(ISBLANK(C613),"",IF( ISBLANK(F613), , IF( ISBLANK(J613), 1,) ))</f>
        <v>0</v>
      </c>
      <c r="J613" s="171"/>
      <c r="K613" s="114" t="str">
        <f aca="false">IF(ISBLANK(J613),"a","b")</f>
        <v>a</v>
      </c>
      <c r="L613" s="112" t="str">
        <f aca="false">IF(ISBLANK(C613),"",IF(K613="b",J613,IF(K613="a","")))</f>
        <v/>
      </c>
      <c r="M613" s="113" t="n">
        <f aca="false">IF(ISBLANK(C613),"",IF( ISBLANK(J613), , 1))</f>
        <v>0</v>
      </c>
      <c r="N613" s="115" t="str">
        <f aca="true">IF(ISBLANK(C613),"",IF( ISBLANK(F613), "" , IF( ISBLANK(J613), (TODAY()-F613)/365, (J613-F613)/365)) )</f>
        <v/>
      </c>
      <c r="O613" s="116" t="str">
        <f aca="false">IF(ISBLANK(C613),"",IF( ISBLANK(F613), "" , IF( ISBLANK(J613), ($V$41-F613)/365, (J613-F613)/365)) )</f>
        <v/>
      </c>
      <c r="P613" s="117" t="str">
        <f aca="true">IF(ISBLANK(C613),"",IF( ISBLANK(J613), "", (TODAY()-J613)/365))</f>
        <v/>
      </c>
      <c r="Q613" s="118" t="str">
        <f aca="false">IF(ISBLANK(C613),"",IF( ISBLANK(J613), "", ($V$41-J613)/365))</f>
        <v/>
      </c>
      <c r="R613" s="171"/>
      <c r="S613" s="119" t="s">
        <v>1414</v>
      </c>
      <c r="T613" s="48" t="n">
        <v>1</v>
      </c>
      <c r="U613" s="40"/>
    </row>
    <row r="614" customFormat="false" ht="15" hidden="false" customHeight="false" outlineLevel="0" collapsed="false">
      <c r="A614" s="89" t="n">
        <v>613</v>
      </c>
      <c r="B614" s="135" t="s">
        <v>465</v>
      </c>
      <c r="C614" s="101" t="n">
        <v>1</v>
      </c>
      <c r="D614" s="120" t="n">
        <v>6</v>
      </c>
      <c r="E614" s="171" t="s">
        <v>455</v>
      </c>
      <c r="F614" s="172" t="n">
        <v>43701</v>
      </c>
      <c r="G614" s="112" t="str">
        <f aca="false">IF(ISBLANK(F614),"a","b")</f>
        <v>b</v>
      </c>
      <c r="H614" s="112" t="n">
        <f aca="false">IF(ISBLANK(C614),"",IF(G614="b",F614,IF(G614="a","")))</f>
        <v>43701</v>
      </c>
      <c r="I614" s="113" t="n">
        <f aca="false">IF(ISBLANK(C614),"",IF( ISBLANK(F614), , IF( ISBLANK(J614), 1,) ))</f>
        <v>1</v>
      </c>
      <c r="J614" s="171"/>
      <c r="K614" s="114" t="str">
        <f aca="false">IF(ISBLANK(J614),"a","b")</f>
        <v>a</v>
      </c>
      <c r="L614" s="112" t="str">
        <f aca="false">IF(ISBLANK(C614),"",IF(K614="b",J614,IF(K614="a","")))</f>
        <v/>
      </c>
      <c r="M614" s="113" t="n">
        <f aca="false">IF(ISBLANK(C614),"",IF( ISBLANK(J614), , 1))</f>
        <v>0</v>
      </c>
      <c r="N614" s="115" t="n">
        <f aca="true">IF(ISBLANK(C614),"",IF( ISBLANK(F614), "" , IF( ISBLANK(J614), (TODAY()-F614)/365, (J614-F614)/365)) )</f>
        <v>1.58904109589041</v>
      </c>
      <c r="O614" s="116" t="n">
        <f aca="false">IF(ISBLANK(C614),"",IF( ISBLANK(F614), "" , IF( ISBLANK(J614), ($V$41-F614)/365, (J614-F614)/365)) )</f>
        <v>0.605479452054794</v>
      </c>
      <c r="P614" s="117" t="str">
        <f aca="true">IF(ISBLANK(C614),"",IF( ISBLANK(J614), "", (TODAY()-J614)/365))</f>
        <v/>
      </c>
      <c r="Q614" s="118" t="str">
        <f aca="false">IF(ISBLANK(C614),"",IF( ISBLANK(J614), "", ($V$41-J614)/365))</f>
        <v/>
      </c>
      <c r="R614" s="171" t="s">
        <v>1415</v>
      </c>
      <c r="S614" s="119" t="s">
        <v>1416</v>
      </c>
      <c r="T614" s="48" t="n">
        <v>1</v>
      </c>
      <c r="U614" s="40"/>
    </row>
    <row r="615" customFormat="false" ht="15" hidden="false" customHeight="false" outlineLevel="0" collapsed="false">
      <c r="A615" s="89" t="n">
        <v>614</v>
      </c>
      <c r="B615" s="135" t="s">
        <v>465</v>
      </c>
      <c r="C615" s="101" t="n">
        <v>1</v>
      </c>
      <c r="D615" s="110" t="n">
        <v>7</v>
      </c>
      <c r="E615" s="171" t="s">
        <v>756</v>
      </c>
      <c r="F615" s="172" t="n">
        <v>43824</v>
      </c>
      <c r="G615" s="112" t="str">
        <f aca="false">IF(ISBLANK(F615),"a","b")</f>
        <v>b</v>
      </c>
      <c r="H615" s="112" t="n">
        <f aca="false">IF(ISBLANK(C615),"",IF(G615="b",F615,IF(G615="a","")))</f>
        <v>43824</v>
      </c>
      <c r="I615" s="113" t="n">
        <f aca="false">IF(ISBLANK(C615),"",IF( ISBLANK(F615), , IF( ISBLANK(J615), 1,) ))</f>
        <v>0</v>
      </c>
      <c r="J615" s="172" t="n">
        <v>43918</v>
      </c>
      <c r="K615" s="114" t="str">
        <f aca="false">IF(ISBLANK(J615),"a","b")</f>
        <v>b</v>
      </c>
      <c r="L615" s="112" t="n">
        <f aca="false">IF(ISBLANK(C615),"",IF(K615="b",J615,IF(K615="a","")))</f>
        <v>43918</v>
      </c>
      <c r="M615" s="113" t="n">
        <f aca="false">IF(ISBLANK(C615),"",IF( ISBLANK(J615), , 1))</f>
        <v>1</v>
      </c>
      <c r="N615" s="115" t="n">
        <f aca="true">IF(ISBLANK(C615),"",IF( ISBLANK(F615), "" , IF( ISBLANK(J615), (TODAY()-F615)/365, (J615-F615)/365)) )</f>
        <v>0.257534246575342</v>
      </c>
      <c r="O615" s="116" t="n">
        <f aca="false">IF(ISBLANK(C615),"",IF( ISBLANK(F615), "" , IF( ISBLANK(J615), ($V$41-F615)/365, (J615-F615)/365)) )</f>
        <v>0.257534246575342</v>
      </c>
      <c r="P615" s="117" t="n">
        <f aca="true">IF(ISBLANK(C615),"",IF( ISBLANK(J615), "", (TODAY()-J615)/365))</f>
        <v>0.994520547945205</v>
      </c>
      <c r="Q615" s="118" t="n">
        <f aca="false">IF(ISBLANK(C615),"",IF( ISBLANK(J615), "", ($V$41-J615)/365))</f>
        <v>0.010958904109589</v>
      </c>
      <c r="R615" s="171"/>
      <c r="S615" s="119" t="s">
        <v>1417</v>
      </c>
      <c r="T615" s="50" t="n">
        <v>1</v>
      </c>
      <c r="U615" s="51"/>
    </row>
    <row r="616" customFormat="false" ht="15" hidden="false" customHeight="false" outlineLevel="0" collapsed="false">
      <c r="A616" s="89" t="n">
        <v>615</v>
      </c>
      <c r="B616" s="135" t="s">
        <v>465</v>
      </c>
      <c r="C616" s="101" t="n">
        <v>1</v>
      </c>
      <c r="D616" s="125" t="n">
        <v>8</v>
      </c>
      <c r="E616" s="171" t="s">
        <v>404</v>
      </c>
      <c r="F616" s="172" t="n">
        <v>43762</v>
      </c>
      <c r="G616" s="112" t="str">
        <f aca="false">IF(ISBLANK(F616),"a","b")</f>
        <v>b</v>
      </c>
      <c r="H616" s="112" t="n">
        <f aca="false">IF(ISBLANK(C616),"",IF(G616="b",F616,IF(G616="a","")))</f>
        <v>43762</v>
      </c>
      <c r="I616" s="113" t="n">
        <f aca="false">IF(ISBLANK(C616),"",IF( ISBLANK(F616), , IF( ISBLANK(J616), 1,) ))</f>
        <v>1</v>
      </c>
      <c r="J616" s="171"/>
      <c r="K616" s="114" t="str">
        <f aca="false">IF(ISBLANK(J616),"a","b")</f>
        <v>a</v>
      </c>
      <c r="L616" s="112" t="str">
        <f aca="false">IF(ISBLANK(C616),"",IF(K616="b",J616,IF(K616="a","")))</f>
        <v/>
      </c>
      <c r="M616" s="113" t="n">
        <f aca="false">IF(ISBLANK(C616),"",IF( ISBLANK(J616), , 1))</f>
        <v>0</v>
      </c>
      <c r="N616" s="115" t="n">
        <f aca="true">IF(ISBLANK(C616),"",IF( ISBLANK(F616), "" , IF( ISBLANK(J616), (TODAY()-F616)/365, (J616-F616)/365)) )</f>
        <v>1.42191780821918</v>
      </c>
      <c r="O616" s="116" t="n">
        <f aca="false">IF(ISBLANK(C616),"",IF( ISBLANK(F616), "" , IF( ISBLANK(J616), ($V$41-F616)/365, (J616-F616)/365)) )</f>
        <v>0.438356164383562</v>
      </c>
      <c r="P616" s="117" t="str">
        <f aca="true">IF(ISBLANK(C616),"",IF( ISBLANK(J616), "", (TODAY()-J616)/365))</f>
        <v/>
      </c>
      <c r="Q616" s="118" t="str">
        <f aca="false">IF(ISBLANK(C616),"",IF( ISBLANK(J616), "", ($V$41-J616)/365))</f>
        <v/>
      </c>
      <c r="R616" s="171"/>
      <c r="S616" s="119" t="s">
        <v>1418</v>
      </c>
      <c r="T616" s="50" t="n">
        <v>1</v>
      </c>
      <c r="U616" s="51"/>
    </row>
    <row r="617" customFormat="false" ht="15" hidden="false" customHeight="false" outlineLevel="0" collapsed="false">
      <c r="A617" s="89" t="n">
        <v>616</v>
      </c>
      <c r="B617" s="135" t="s">
        <v>465</v>
      </c>
      <c r="C617" s="101" t="n">
        <v>1</v>
      </c>
      <c r="D617" s="125" t="n">
        <v>9</v>
      </c>
      <c r="E617" s="171" t="s">
        <v>1419</v>
      </c>
      <c r="F617" s="172" t="n">
        <v>43858</v>
      </c>
      <c r="G617" s="112" t="str">
        <f aca="false">IF(ISBLANK(F617),"a","b")</f>
        <v>b</v>
      </c>
      <c r="H617" s="112" t="n">
        <f aca="false">IF(ISBLANK(C617),"",IF(G617="b",F617,IF(G617="a","")))</f>
        <v>43858</v>
      </c>
      <c r="I617" s="113" t="n">
        <f aca="false">IF(ISBLANK(C617),"",IF( ISBLANK(F617), , IF( ISBLANK(J617), 1,) ))</f>
        <v>1</v>
      </c>
      <c r="J617" s="171"/>
      <c r="K617" s="114" t="str">
        <f aca="false">IF(ISBLANK(J617),"a","b")</f>
        <v>a</v>
      </c>
      <c r="L617" s="112" t="str">
        <f aca="false">IF(ISBLANK(C617),"",IF(K617="b",J617,IF(K617="a","")))</f>
        <v/>
      </c>
      <c r="M617" s="113" t="n">
        <f aca="false">IF(ISBLANK(C617),"",IF( ISBLANK(J617), , 1))</f>
        <v>0</v>
      </c>
      <c r="N617" s="115" t="n">
        <f aca="true">IF(ISBLANK(C617),"",IF( ISBLANK(F617), "" , IF( ISBLANK(J617), (TODAY()-F617)/365, (J617-F617)/365)) )</f>
        <v>1.15890410958904</v>
      </c>
      <c r="O617" s="116" t="n">
        <f aca="false">IF(ISBLANK(C617),"",IF( ISBLANK(F617), "" , IF( ISBLANK(J617), ($V$41-F617)/365, (J617-F617)/365)) )</f>
        <v>0.175342465753425</v>
      </c>
      <c r="P617" s="117" t="str">
        <f aca="true">IF(ISBLANK(C617),"",IF( ISBLANK(J617), "", (TODAY()-J617)/365))</f>
        <v/>
      </c>
      <c r="Q617" s="118" t="str">
        <f aca="false">IF(ISBLANK(C617),"",IF( ISBLANK(J617), "", ($V$41-J617)/365))</f>
        <v/>
      </c>
      <c r="R617" s="171"/>
      <c r="S617" s="119" t="s">
        <v>1420</v>
      </c>
      <c r="T617" s="50" t="n">
        <v>1</v>
      </c>
      <c r="U617" s="51"/>
    </row>
    <row r="618" customFormat="false" ht="15" hidden="false" customHeight="false" outlineLevel="0" collapsed="false">
      <c r="A618" s="89" t="n">
        <v>617</v>
      </c>
      <c r="B618" s="135" t="s">
        <v>465</v>
      </c>
      <c r="C618" s="101" t="n">
        <v>1</v>
      </c>
      <c r="D618" s="120" t="n">
        <v>10</v>
      </c>
      <c r="E618" s="171" t="s">
        <v>1248</v>
      </c>
      <c r="F618" s="172" t="n">
        <v>43735</v>
      </c>
      <c r="G618" s="112" t="str">
        <f aca="false">IF(ISBLANK(F618),"a","b")</f>
        <v>b</v>
      </c>
      <c r="H618" s="112" t="n">
        <f aca="false">IF(ISBLANK(C618),"",IF(G618="b",F618,IF(G618="a","")))</f>
        <v>43735</v>
      </c>
      <c r="I618" s="113" t="n">
        <f aca="false">IF(ISBLANK(C618),"",IF( ISBLANK(F618), , IF( ISBLANK(J618), 1,) ))</f>
        <v>1</v>
      </c>
      <c r="J618" s="171"/>
      <c r="K618" s="114" t="str">
        <f aca="false">IF(ISBLANK(J618),"a","b")</f>
        <v>a</v>
      </c>
      <c r="L618" s="112" t="str">
        <f aca="false">IF(ISBLANK(C618),"",IF(K618="b",J618,IF(K618="a","")))</f>
        <v/>
      </c>
      <c r="M618" s="113" t="n">
        <f aca="false">IF(ISBLANK(C618),"",IF( ISBLANK(J618), , 1))</f>
        <v>0</v>
      </c>
      <c r="N618" s="115" t="n">
        <f aca="true">IF(ISBLANK(C618),"",IF( ISBLANK(F618), "" , IF( ISBLANK(J618), (TODAY()-F618)/365, (J618-F618)/365)) )</f>
        <v>1.4958904109589</v>
      </c>
      <c r="O618" s="116" t="n">
        <f aca="false">IF(ISBLANK(C618),"",IF( ISBLANK(F618), "" , IF( ISBLANK(J618), ($V$41-F618)/365, (J618-F618)/365)) )</f>
        <v>0.512328767123288</v>
      </c>
      <c r="P618" s="117" t="str">
        <f aca="true">IF(ISBLANK(C618),"",IF( ISBLANK(J618), "", (TODAY()-J618)/365))</f>
        <v/>
      </c>
      <c r="Q618" s="118" t="str">
        <f aca="false">IF(ISBLANK(C618),"",IF( ISBLANK(J618), "", ($V$41-J618)/365))</f>
        <v/>
      </c>
      <c r="R618" s="171"/>
      <c r="S618" s="119" t="s">
        <v>1421</v>
      </c>
      <c r="T618" s="50" t="n">
        <v>1</v>
      </c>
      <c r="U618" s="51"/>
    </row>
    <row r="619" customFormat="false" ht="15" hidden="false" customHeight="false" outlineLevel="0" collapsed="false">
      <c r="A619" s="89" t="n">
        <v>618</v>
      </c>
      <c r="B619" s="135" t="s">
        <v>465</v>
      </c>
      <c r="C619" s="101" t="n">
        <v>1</v>
      </c>
      <c r="D619" s="125" t="n">
        <v>11</v>
      </c>
      <c r="E619" s="171" t="s">
        <v>756</v>
      </c>
      <c r="F619" s="172" t="n">
        <v>43863</v>
      </c>
      <c r="G619" s="112" t="str">
        <f aca="false">IF(ISBLANK(F619),"a","b")</f>
        <v>b</v>
      </c>
      <c r="H619" s="112" t="n">
        <f aca="false">IF(ISBLANK(C619),"",IF(G619="b",F619,IF(G619="a","")))</f>
        <v>43863</v>
      </c>
      <c r="I619" s="113" t="n">
        <f aca="false">IF(ISBLANK(C619),"",IF( ISBLANK(F619), , IF( ISBLANK(J619), 1,) ))</f>
        <v>1</v>
      </c>
      <c r="J619" s="171"/>
      <c r="K619" s="114" t="str">
        <f aca="false">IF(ISBLANK(J619),"a","b")</f>
        <v>a</v>
      </c>
      <c r="L619" s="112" t="str">
        <f aca="false">IF(ISBLANK(C619),"",IF(K619="b",J619,IF(K619="a","")))</f>
        <v/>
      </c>
      <c r="M619" s="113" t="n">
        <f aca="false">IF(ISBLANK(C619),"",IF( ISBLANK(J619), , 1))</f>
        <v>0</v>
      </c>
      <c r="N619" s="115" t="n">
        <f aca="true">IF(ISBLANK(C619),"",IF( ISBLANK(F619), "" , IF( ISBLANK(J619), (TODAY()-F619)/365, (J619-F619)/365)) )</f>
        <v>1.14520547945205</v>
      </c>
      <c r="O619" s="116" t="n">
        <f aca="false">IF(ISBLANK(C619),"",IF( ISBLANK(F619), "" , IF( ISBLANK(J619), ($V$41-F619)/365, (J619-F619)/365)) )</f>
        <v>0.161643835616438</v>
      </c>
      <c r="P619" s="117" t="str">
        <f aca="true">IF(ISBLANK(C619),"",IF( ISBLANK(J619), "", (TODAY()-J619)/365))</f>
        <v/>
      </c>
      <c r="Q619" s="118" t="str">
        <f aca="false">IF(ISBLANK(C619),"",IF( ISBLANK(J619), "", ($V$41-J619)/365))</f>
        <v/>
      </c>
      <c r="R619" s="171" t="s">
        <v>1422</v>
      </c>
      <c r="S619" s="119" t="s">
        <v>1423</v>
      </c>
      <c r="T619" s="48" t="n">
        <v>1</v>
      </c>
      <c r="U619" s="40"/>
    </row>
    <row r="620" customFormat="false" ht="15" hidden="false" customHeight="false" outlineLevel="0" collapsed="false">
      <c r="A620" s="89" t="n">
        <v>619</v>
      </c>
      <c r="B620" s="135" t="s">
        <v>465</v>
      </c>
      <c r="C620" s="101" t="n">
        <v>1</v>
      </c>
      <c r="D620" s="122" t="n">
        <v>12</v>
      </c>
      <c r="E620" s="171"/>
      <c r="F620" s="171"/>
      <c r="G620" s="112" t="str">
        <f aca="false">IF(ISBLANK(F620),"a","b")</f>
        <v>a</v>
      </c>
      <c r="H620" s="112" t="str">
        <f aca="false">IF(ISBLANK(C620),"",IF(G620="b",F620,IF(G620="a","")))</f>
        <v/>
      </c>
      <c r="I620" s="113" t="n">
        <f aca="false">IF(ISBLANK(C620),"",IF( ISBLANK(F620), , IF( ISBLANK(J620), 1,) ))</f>
        <v>0</v>
      </c>
      <c r="J620" s="171"/>
      <c r="K620" s="114" t="str">
        <f aca="false">IF(ISBLANK(J620),"a","b")</f>
        <v>a</v>
      </c>
      <c r="L620" s="112" t="str">
        <f aca="false">IF(ISBLANK(C620),"",IF(K620="b",J620,IF(K620="a","")))</f>
        <v/>
      </c>
      <c r="M620" s="113" t="n">
        <f aca="false">IF(ISBLANK(C620),"",IF( ISBLANK(J620), , 1))</f>
        <v>0</v>
      </c>
      <c r="N620" s="115" t="str">
        <f aca="true">IF(ISBLANK(C620),"",IF( ISBLANK(F620), "" , IF( ISBLANK(J620), (TODAY()-F620)/365, (J620-F620)/365)) )</f>
        <v/>
      </c>
      <c r="O620" s="116" t="str">
        <f aca="false">IF(ISBLANK(C620),"",IF( ISBLANK(F620), "" , IF( ISBLANK(J620), ($V$41-F620)/365, (J620-F620)/365)) )</f>
        <v/>
      </c>
      <c r="P620" s="117" t="str">
        <f aca="true">IF(ISBLANK(C620),"",IF( ISBLANK(J620), "", (TODAY()-J620)/365))</f>
        <v/>
      </c>
      <c r="Q620" s="118" t="str">
        <f aca="false">IF(ISBLANK(C620),"",IF( ISBLANK(J620), "", ($V$41-J620)/365))</f>
        <v/>
      </c>
      <c r="R620" s="171" t="s">
        <v>1424</v>
      </c>
      <c r="S620" s="119" t="s">
        <v>1425</v>
      </c>
      <c r="T620" s="48" t="n">
        <v>1</v>
      </c>
      <c r="U620" s="40"/>
    </row>
    <row r="621" customFormat="false" ht="15" hidden="false" customHeight="false" outlineLevel="0" collapsed="false">
      <c r="A621" s="89" t="n">
        <v>620</v>
      </c>
      <c r="B621" s="135" t="s">
        <v>465</v>
      </c>
      <c r="C621" s="101" t="n">
        <v>1</v>
      </c>
      <c r="D621" s="122" t="n">
        <v>13</v>
      </c>
      <c r="E621" s="171"/>
      <c r="F621" s="171"/>
      <c r="G621" s="112" t="str">
        <f aca="false">IF(ISBLANK(F621),"a","b")</f>
        <v>a</v>
      </c>
      <c r="H621" s="112" t="str">
        <f aca="false">IF(ISBLANK(C621),"",IF(G621="b",F621,IF(G621="a","")))</f>
        <v/>
      </c>
      <c r="I621" s="113" t="n">
        <f aca="false">IF(ISBLANK(C621),"",IF( ISBLANK(F621), , IF( ISBLANK(J621), 1,) ))</f>
        <v>0</v>
      </c>
      <c r="J621" s="171"/>
      <c r="K621" s="114" t="str">
        <f aca="false">IF(ISBLANK(J621),"a","b")</f>
        <v>a</v>
      </c>
      <c r="L621" s="112" t="str">
        <f aca="false">IF(ISBLANK(C621),"",IF(K621="b",J621,IF(K621="a","")))</f>
        <v/>
      </c>
      <c r="M621" s="113" t="n">
        <f aca="false">IF(ISBLANK(C621),"",IF( ISBLANK(J621), , 1))</f>
        <v>0</v>
      </c>
      <c r="N621" s="115" t="str">
        <f aca="true">IF(ISBLANK(C621),"",IF( ISBLANK(F621), "" , IF( ISBLANK(J621), (TODAY()-F621)/365, (J621-F621)/365)) )</f>
        <v/>
      </c>
      <c r="O621" s="116" t="str">
        <f aca="false">IF(ISBLANK(C621),"",IF( ISBLANK(F621), "" , IF( ISBLANK(J621), ($V$41-F621)/365, (J621-F621)/365)) )</f>
        <v/>
      </c>
      <c r="P621" s="117" t="str">
        <f aca="true">IF(ISBLANK(C621),"",IF( ISBLANK(J621), "", (TODAY()-J621)/365))</f>
        <v/>
      </c>
      <c r="Q621" s="118" t="str">
        <f aca="false">IF(ISBLANK(C621),"",IF( ISBLANK(J621), "", ($V$41-J621)/365))</f>
        <v/>
      </c>
      <c r="R621" s="171" t="s">
        <v>1426</v>
      </c>
      <c r="S621" s="119" t="s">
        <v>1427</v>
      </c>
      <c r="T621" s="48" t="n">
        <v>1</v>
      </c>
      <c r="U621" s="40"/>
    </row>
    <row r="622" customFormat="false" ht="15" hidden="false" customHeight="false" outlineLevel="0" collapsed="false">
      <c r="A622" s="89" t="n">
        <v>621</v>
      </c>
      <c r="B622" s="135" t="s">
        <v>465</v>
      </c>
      <c r="C622" s="101" t="n">
        <v>1</v>
      </c>
      <c r="D622" s="122" t="n">
        <v>14</v>
      </c>
      <c r="E622" s="171"/>
      <c r="F622" s="171"/>
      <c r="G622" s="112" t="str">
        <f aca="false">IF(ISBLANK(F622),"a","b")</f>
        <v>a</v>
      </c>
      <c r="H622" s="112" t="str">
        <f aca="false">IF(ISBLANK(C622),"",IF(G622="b",F622,IF(G622="a","")))</f>
        <v/>
      </c>
      <c r="I622" s="113" t="n">
        <f aca="false">IF(ISBLANK(C622),"",IF( ISBLANK(F622), , IF( ISBLANK(J622), 1,) ))</f>
        <v>0</v>
      </c>
      <c r="J622" s="171"/>
      <c r="K622" s="114" t="str">
        <f aca="false">IF(ISBLANK(J622),"a","b")</f>
        <v>a</v>
      </c>
      <c r="L622" s="112" t="str">
        <f aca="false">IF(ISBLANK(C622),"",IF(K622="b",J622,IF(K622="a","")))</f>
        <v/>
      </c>
      <c r="M622" s="113" t="n">
        <f aca="false">IF(ISBLANK(C622),"",IF( ISBLANK(J622), , 1))</f>
        <v>0</v>
      </c>
      <c r="N622" s="115" t="str">
        <f aca="true">IF(ISBLANK(C622),"",IF( ISBLANK(F622), "" , IF( ISBLANK(J622), (TODAY()-F622)/365, (J622-F622)/365)) )</f>
        <v/>
      </c>
      <c r="O622" s="116" t="str">
        <f aca="false">IF(ISBLANK(C622),"",IF( ISBLANK(F622), "" , IF( ISBLANK(J622), ($V$41-F622)/365, (J622-F622)/365)) )</f>
        <v/>
      </c>
      <c r="P622" s="117" t="str">
        <f aca="true">IF(ISBLANK(C622),"",IF( ISBLANK(J622), "", (TODAY()-J622)/365))</f>
        <v/>
      </c>
      <c r="Q622" s="118" t="str">
        <f aca="false">IF(ISBLANK(C622),"",IF( ISBLANK(J622), "", ($V$41-J622)/365))</f>
        <v/>
      </c>
      <c r="R622" s="171" t="s">
        <v>1428</v>
      </c>
      <c r="S622" s="119" t="s">
        <v>1429</v>
      </c>
      <c r="T622" s="39" t="n">
        <v>1</v>
      </c>
      <c r="U622" s="40"/>
    </row>
    <row r="623" customFormat="false" ht="15" hidden="false" customHeight="false" outlineLevel="0" collapsed="false">
      <c r="A623" s="89" t="n">
        <v>622</v>
      </c>
      <c r="B623" s="135" t="s">
        <v>465</v>
      </c>
      <c r="C623" s="101" t="n">
        <v>1</v>
      </c>
      <c r="D623" s="142" t="n">
        <v>15</v>
      </c>
      <c r="E623" s="171" t="s">
        <v>399</v>
      </c>
      <c r="F623" s="172" t="n">
        <v>43722</v>
      </c>
      <c r="G623" s="112" t="str">
        <f aca="false">IF(ISBLANK(F623),"a","b")</f>
        <v>b</v>
      </c>
      <c r="H623" s="112" t="n">
        <f aca="false">IF(ISBLANK(C623),"",IF(G623="b",F623,IF(G623="a","")))</f>
        <v>43722</v>
      </c>
      <c r="I623" s="113" t="n">
        <f aca="false">IF(ISBLANK(C623),"",IF( ISBLANK(F623), , IF( ISBLANK(J623), 1,) ))</f>
        <v>0</v>
      </c>
      <c r="J623" s="172" t="n">
        <v>43875</v>
      </c>
      <c r="K623" s="114" t="str">
        <f aca="false">IF(ISBLANK(J623),"a","b")</f>
        <v>b</v>
      </c>
      <c r="L623" s="112" t="n">
        <f aca="false">IF(ISBLANK(C623),"",IF(K623="b",J623,IF(K623="a","")))</f>
        <v>43875</v>
      </c>
      <c r="M623" s="113" t="n">
        <f aca="false">IF(ISBLANK(C623),"",IF( ISBLANK(J623), , 1))</f>
        <v>1</v>
      </c>
      <c r="N623" s="115" t="n">
        <f aca="true">IF(ISBLANK(C623),"",IF( ISBLANK(F623), "" , IF( ISBLANK(J623), (TODAY()-F623)/365, (J623-F623)/365)) )</f>
        <v>0.419178082191781</v>
      </c>
      <c r="O623" s="116" t="n">
        <f aca="false">IF(ISBLANK(C623),"",IF( ISBLANK(F623), "" , IF( ISBLANK(J623), ($V$41-F623)/365, (J623-F623)/365)) )</f>
        <v>0.419178082191781</v>
      </c>
      <c r="P623" s="117" t="n">
        <f aca="true">IF(ISBLANK(C623),"",IF( ISBLANK(J623), "", (TODAY()-J623)/365))</f>
        <v>1.11232876712329</v>
      </c>
      <c r="Q623" s="118" t="n">
        <f aca="false">IF(ISBLANK(C623),"",IF( ISBLANK(J623), "", ($V$41-J623)/365))</f>
        <v>0.128767123287671</v>
      </c>
      <c r="R623" s="171" t="s">
        <v>1430</v>
      </c>
      <c r="S623" s="119" t="s">
        <v>1431</v>
      </c>
      <c r="T623" s="39" t="n">
        <v>1</v>
      </c>
      <c r="U623" s="40"/>
    </row>
    <row r="624" customFormat="false" ht="15" hidden="false" customHeight="false" outlineLevel="0" collapsed="false">
      <c r="A624" s="89" t="n">
        <v>623</v>
      </c>
      <c r="B624" s="135" t="s">
        <v>465</v>
      </c>
      <c r="C624" s="101" t="n">
        <v>1</v>
      </c>
      <c r="D624" s="125" t="n">
        <v>16</v>
      </c>
      <c r="E624" s="171" t="s">
        <v>1432</v>
      </c>
      <c r="F624" s="172" t="n">
        <v>43782</v>
      </c>
      <c r="G624" s="112" t="str">
        <f aca="false">IF(ISBLANK(F624),"a","b")</f>
        <v>b</v>
      </c>
      <c r="H624" s="112" t="n">
        <f aca="false">IF(ISBLANK(C624),"",IF(G624="b",F624,IF(G624="a","")))</f>
        <v>43782</v>
      </c>
      <c r="I624" s="113" t="n">
        <f aca="false">IF(ISBLANK(C624),"",IF( ISBLANK(F624), , IF( ISBLANK(J624), 1,) ))</f>
        <v>1</v>
      </c>
      <c r="J624" s="171"/>
      <c r="K624" s="114" t="str">
        <f aca="false">IF(ISBLANK(J624),"a","b")</f>
        <v>a</v>
      </c>
      <c r="L624" s="112" t="str">
        <f aca="false">IF(ISBLANK(C624),"",IF(K624="b",J624,IF(K624="a","")))</f>
        <v/>
      </c>
      <c r="M624" s="113" t="n">
        <f aca="false">IF(ISBLANK(C624),"",IF( ISBLANK(J624), , 1))</f>
        <v>0</v>
      </c>
      <c r="N624" s="115" t="n">
        <f aca="true">IF(ISBLANK(C624),"",IF( ISBLANK(F624), "" , IF( ISBLANK(J624), (TODAY()-F624)/365, (J624-F624)/365)) )</f>
        <v>1.36712328767123</v>
      </c>
      <c r="O624" s="116" t="n">
        <f aca="false">IF(ISBLANK(C624),"",IF( ISBLANK(F624), "" , IF( ISBLANK(J624), ($V$41-F624)/365, (J624-F624)/365)) )</f>
        <v>0.383561643835616</v>
      </c>
      <c r="P624" s="117" t="str">
        <f aca="true">IF(ISBLANK(C624),"",IF( ISBLANK(J624), "", (TODAY()-J624)/365))</f>
        <v/>
      </c>
      <c r="Q624" s="118" t="str">
        <f aca="false">IF(ISBLANK(C624),"",IF( ISBLANK(J624), "", ($V$41-J624)/365))</f>
        <v/>
      </c>
      <c r="R624" s="171" t="s">
        <v>1433</v>
      </c>
      <c r="S624" s="119" t="s">
        <v>1434</v>
      </c>
      <c r="T624" s="39" t="n">
        <v>1</v>
      </c>
      <c r="U624" s="40"/>
    </row>
    <row r="625" customFormat="false" ht="15" hidden="false" customHeight="false" outlineLevel="0" collapsed="false">
      <c r="A625" s="89" t="n">
        <v>624</v>
      </c>
      <c r="B625" s="135" t="s">
        <v>465</v>
      </c>
      <c r="C625" s="101" t="n">
        <v>1</v>
      </c>
      <c r="D625" s="122" t="n">
        <v>17</v>
      </c>
      <c r="E625" s="171"/>
      <c r="F625" s="171"/>
      <c r="G625" s="112" t="str">
        <f aca="false">IF(ISBLANK(F625),"a","b")</f>
        <v>a</v>
      </c>
      <c r="H625" s="112" t="str">
        <f aca="false">IF(ISBLANK(C625),"",IF(G625="b",F625,IF(G625="a","")))</f>
        <v/>
      </c>
      <c r="I625" s="113" t="n">
        <f aca="false">IF(ISBLANK(C625),"",IF( ISBLANK(F625), , IF( ISBLANK(J625), 1,) ))</f>
        <v>0</v>
      </c>
      <c r="J625" s="171"/>
      <c r="K625" s="114" t="str">
        <f aca="false">IF(ISBLANK(J625),"a","b")</f>
        <v>a</v>
      </c>
      <c r="L625" s="112" t="str">
        <f aca="false">IF(ISBLANK(C625),"",IF(K625="b",J625,IF(K625="a","")))</f>
        <v/>
      </c>
      <c r="M625" s="113" t="n">
        <f aca="false">IF(ISBLANK(C625),"",IF( ISBLANK(J625), , 1))</f>
        <v>0</v>
      </c>
      <c r="N625" s="115" t="str">
        <f aca="true">IF(ISBLANK(C625),"",IF( ISBLANK(F625), "" , IF( ISBLANK(J625), (TODAY()-F625)/365, (J625-F625)/365)) )</f>
        <v/>
      </c>
      <c r="O625" s="116" t="str">
        <f aca="false">IF(ISBLANK(C625),"",IF( ISBLANK(F625), "" , IF( ISBLANK(J625), ($V$41-F625)/365, (J625-F625)/365)) )</f>
        <v/>
      </c>
      <c r="P625" s="117" t="str">
        <f aca="true">IF(ISBLANK(C625),"",IF( ISBLANK(J625), "", (TODAY()-J625)/365))</f>
        <v/>
      </c>
      <c r="Q625" s="118" t="str">
        <f aca="false">IF(ISBLANK(C625),"",IF( ISBLANK(J625), "", ($V$41-J625)/365))</f>
        <v/>
      </c>
      <c r="R625" s="171" t="s">
        <v>1435</v>
      </c>
      <c r="S625" s="119" t="s">
        <v>1436</v>
      </c>
      <c r="T625" s="39" t="n">
        <v>1</v>
      </c>
      <c r="U625" s="40"/>
    </row>
    <row r="626" customFormat="false" ht="15" hidden="false" customHeight="false" outlineLevel="0" collapsed="false">
      <c r="A626" s="89" t="n">
        <v>625</v>
      </c>
      <c r="B626" s="135" t="s">
        <v>465</v>
      </c>
      <c r="C626" s="101" t="n">
        <v>1</v>
      </c>
      <c r="D626" s="143" t="n">
        <v>18</v>
      </c>
      <c r="E626" s="171"/>
      <c r="F626" s="172"/>
      <c r="G626" s="112" t="str">
        <f aca="false">IF(ISBLANK(F626),"a","b")</f>
        <v>a</v>
      </c>
      <c r="H626" s="112" t="str">
        <f aca="false">IF(ISBLANK(C626),"",IF(G626="b",F626,IF(G626="a","")))</f>
        <v/>
      </c>
      <c r="I626" s="113" t="n">
        <f aca="false">IF(ISBLANK(C626),"",IF( ISBLANK(F626), , IF( ISBLANK(J626), 1,) ))</f>
        <v>0</v>
      </c>
      <c r="J626" s="171"/>
      <c r="K626" s="114" t="str">
        <f aca="false">IF(ISBLANK(J626),"a","b")</f>
        <v>a</v>
      </c>
      <c r="L626" s="112" t="str">
        <f aca="false">IF(ISBLANK(C626),"",IF(K626="b",J626,IF(K626="a","")))</f>
        <v/>
      </c>
      <c r="M626" s="113" t="n">
        <f aca="false">IF(ISBLANK(C626),"",IF( ISBLANK(J626), , 1))</f>
        <v>0</v>
      </c>
      <c r="N626" s="115" t="str">
        <f aca="true">IF(ISBLANK(C626),"",IF( ISBLANK(F626), "" , IF( ISBLANK(J626), (TODAY()-F626)/365, (J626-F626)/365)) )</f>
        <v/>
      </c>
      <c r="O626" s="116" t="str">
        <f aca="false">IF(ISBLANK(C626),"",IF( ISBLANK(F626), "" , IF( ISBLANK(J626), ($V$41-F626)/365, (J626-F626)/365)) )</f>
        <v/>
      </c>
      <c r="P626" s="117" t="str">
        <f aca="true">IF(ISBLANK(C626),"",IF( ISBLANK(J626), "", (TODAY()-J626)/365))</f>
        <v/>
      </c>
      <c r="Q626" s="118" t="str">
        <f aca="false">IF(ISBLANK(C626),"",IF( ISBLANK(J626), "", ($V$41-J626)/365))</f>
        <v/>
      </c>
      <c r="R626" s="171" t="s">
        <v>1437</v>
      </c>
      <c r="S626" s="119" t="s">
        <v>1438</v>
      </c>
      <c r="T626" s="39" t="n">
        <v>1</v>
      </c>
      <c r="U626" s="40"/>
    </row>
    <row r="627" customFormat="false" ht="15" hidden="false" customHeight="false" outlineLevel="0" collapsed="false">
      <c r="A627" s="89" t="n">
        <v>626</v>
      </c>
      <c r="B627" s="135" t="s">
        <v>465</v>
      </c>
      <c r="C627" s="101" t="n">
        <v>1</v>
      </c>
      <c r="D627" s="122" t="n">
        <v>19</v>
      </c>
      <c r="E627" s="171"/>
      <c r="F627" s="171"/>
      <c r="G627" s="112" t="str">
        <f aca="false">IF(ISBLANK(F627),"a","b")</f>
        <v>a</v>
      </c>
      <c r="H627" s="112" t="str">
        <f aca="false">IF(ISBLANK(C627),"",IF(G627="b",F627,IF(G627="a","")))</f>
        <v/>
      </c>
      <c r="I627" s="113" t="n">
        <f aca="false">IF(ISBLANK(C627),"",IF( ISBLANK(F627), , IF( ISBLANK(J627), 1,) ))</f>
        <v>0</v>
      </c>
      <c r="J627" s="171"/>
      <c r="K627" s="114" t="str">
        <f aca="false">IF(ISBLANK(J627),"a","b")</f>
        <v>a</v>
      </c>
      <c r="L627" s="112" t="str">
        <f aca="false">IF(ISBLANK(C627),"",IF(K627="b",J627,IF(K627="a","")))</f>
        <v/>
      </c>
      <c r="M627" s="113" t="n">
        <f aca="false">IF(ISBLANK(C627),"",IF( ISBLANK(J627), , 1))</f>
        <v>0</v>
      </c>
      <c r="N627" s="115" t="str">
        <f aca="true">IF(ISBLANK(C627),"",IF( ISBLANK(F627), "" , IF( ISBLANK(J627), (TODAY()-F627)/365, (J627-F627)/365)) )</f>
        <v/>
      </c>
      <c r="O627" s="116" t="str">
        <f aca="false">IF(ISBLANK(C627),"",IF( ISBLANK(F627), "" , IF( ISBLANK(J627), ($V$41-F627)/365, (J627-F627)/365)) )</f>
        <v/>
      </c>
      <c r="P627" s="117" t="str">
        <f aca="true">IF(ISBLANK(C627),"",IF( ISBLANK(J627), "", (TODAY()-J627)/365))</f>
        <v/>
      </c>
      <c r="Q627" s="118" t="str">
        <f aca="false">IF(ISBLANK(C627),"",IF( ISBLANK(J627), "", ($V$41-J627)/365))</f>
        <v/>
      </c>
      <c r="R627" s="171" t="s">
        <v>1439</v>
      </c>
      <c r="S627" s="119" t="s">
        <v>1440</v>
      </c>
      <c r="T627" s="39" t="n">
        <v>1</v>
      </c>
      <c r="U627" s="40"/>
    </row>
    <row r="628" customFormat="false" ht="15" hidden="false" customHeight="false" outlineLevel="0" collapsed="false">
      <c r="A628" s="89" t="n">
        <v>627</v>
      </c>
      <c r="B628" s="135" t="s">
        <v>465</v>
      </c>
      <c r="C628" s="101" t="n">
        <v>1</v>
      </c>
      <c r="D628" s="122" t="n">
        <v>20</v>
      </c>
      <c r="E628" s="171"/>
      <c r="F628" s="171"/>
      <c r="G628" s="112" t="str">
        <f aca="false">IF(ISBLANK(F628),"a","b")</f>
        <v>a</v>
      </c>
      <c r="H628" s="112" t="str">
        <f aca="false">IF(ISBLANK(C628),"",IF(G628="b",F628,IF(G628="a","")))</f>
        <v/>
      </c>
      <c r="I628" s="113" t="n">
        <f aca="false">IF(ISBLANK(C628),"",IF( ISBLANK(F628), , IF( ISBLANK(J628), 1,) ))</f>
        <v>0</v>
      </c>
      <c r="J628" s="171"/>
      <c r="K628" s="114" t="str">
        <f aca="false">IF(ISBLANK(J628),"a","b")</f>
        <v>a</v>
      </c>
      <c r="L628" s="112" t="str">
        <f aca="false">IF(ISBLANK(C628),"",IF(K628="b",J628,IF(K628="a","")))</f>
        <v/>
      </c>
      <c r="M628" s="113" t="n">
        <f aca="false">IF(ISBLANK(C628),"",IF( ISBLANK(J628), , 1))</f>
        <v>0</v>
      </c>
      <c r="N628" s="115" t="str">
        <f aca="true">IF(ISBLANK(C628),"",IF( ISBLANK(F628), "" , IF( ISBLANK(J628), (TODAY()-F628)/365, (J628-F628)/365)) )</f>
        <v/>
      </c>
      <c r="O628" s="116" t="str">
        <f aca="false">IF(ISBLANK(C628),"",IF( ISBLANK(F628), "" , IF( ISBLANK(J628), ($V$41-F628)/365, (J628-F628)/365)) )</f>
        <v/>
      </c>
      <c r="P628" s="117" t="str">
        <f aca="true">IF(ISBLANK(C628),"",IF( ISBLANK(J628), "", (TODAY()-J628)/365))</f>
        <v/>
      </c>
      <c r="Q628" s="118" t="str">
        <f aca="false">IF(ISBLANK(C628),"",IF( ISBLANK(J628), "", ($V$41-J628)/365))</f>
        <v/>
      </c>
      <c r="R628" s="171" t="s">
        <v>1441</v>
      </c>
      <c r="S628" s="119" t="s">
        <v>1442</v>
      </c>
      <c r="T628" s="39" t="n">
        <v>1</v>
      </c>
      <c r="U628" s="40"/>
    </row>
    <row r="629" customFormat="false" ht="15" hidden="false" customHeight="false" outlineLevel="0" collapsed="false">
      <c r="A629" s="89" t="n">
        <v>628</v>
      </c>
      <c r="B629" s="135" t="s">
        <v>465</v>
      </c>
      <c r="C629" s="101" t="n">
        <v>1</v>
      </c>
      <c r="D629" s="125" t="n">
        <v>21</v>
      </c>
      <c r="E629" s="171" t="s">
        <v>459</v>
      </c>
      <c r="F629" s="172" t="n">
        <v>43883</v>
      </c>
      <c r="G629" s="112" t="str">
        <f aca="false">IF(ISBLANK(F629),"a","b")</f>
        <v>b</v>
      </c>
      <c r="H629" s="112" t="n">
        <f aca="false">IF(ISBLANK(C629),"",IF(G629="b",F629,IF(G629="a","")))</f>
        <v>43883</v>
      </c>
      <c r="I629" s="113" t="n">
        <f aca="false">IF(ISBLANK(C629),"",IF( ISBLANK(F629), , IF( ISBLANK(J629), 1,) ))</f>
        <v>1</v>
      </c>
      <c r="J629" s="171"/>
      <c r="K629" s="114" t="str">
        <f aca="false">IF(ISBLANK(J629),"a","b")</f>
        <v>a</v>
      </c>
      <c r="L629" s="112" t="str">
        <f aca="false">IF(ISBLANK(C629),"",IF(K629="b",J629,IF(K629="a","")))</f>
        <v/>
      </c>
      <c r="M629" s="113" t="n">
        <f aca="false">IF(ISBLANK(C629),"",IF( ISBLANK(J629), , 1))</f>
        <v>0</v>
      </c>
      <c r="N629" s="115" t="n">
        <f aca="true">IF(ISBLANK(C629),"",IF( ISBLANK(F629), "" , IF( ISBLANK(J629), (TODAY()-F629)/365, (J629-F629)/365)) )</f>
        <v>1.09041095890411</v>
      </c>
      <c r="O629" s="116" t="n">
        <f aca="false">IF(ISBLANK(C629),"",IF( ISBLANK(F629), "" , IF( ISBLANK(J629), ($V$41-F629)/365, (J629-F629)/365)) )</f>
        <v>0.106849315068493</v>
      </c>
      <c r="P629" s="117" t="str">
        <f aca="true">IF(ISBLANK(C629),"",IF( ISBLANK(J629), "", (TODAY()-J629)/365))</f>
        <v/>
      </c>
      <c r="Q629" s="118" t="str">
        <f aca="false">IF(ISBLANK(C629),"",IF( ISBLANK(J629), "", ($V$41-J629)/365))</f>
        <v/>
      </c>
      <c r="R629" s="171" t="s">
        <v>1443</v>
      </c>
      <c r="S629" s="119" t="s">
        <v>1444</v>
      </c>
      <c r="T629" s="39" t="n">
        <v>1</v>
      </c>
      <c r="U629" s="40"/>
    </row>
    <row r="630" customFormat="false" ht="15" hidden="false" customHeight="false" outlineLevel="0" collapsed="false">
      <c r="A630" s="89" t="n">
        <v>629</v>
      </c>
      <c r="B630" s="135" t="s">
        <v>465</v>
      </c>
      <c r="C630" s="101" t="n">
        <v>1</v>
      </c>
      <c r="D630" s="120" t="n">
        <v>22</v>
      </c>
      <c r="E630" s="171" t="s">
        <v>817</v>
      </c>
      <c r="F630" s="172" t="n">
        <v>43710</v>
      </c>
      <c r="G630" s="112" t="str">
        <f aca="false">IF(ISBLANK(F630),"a","b")</f>
        <v>b</v>
      </c>
      <c r="H630" s="112" t="n">
        <f aca="false">IF(ISBLANK(C630),"",IF(G630="b",F630,IF(G630="a","")))</f>
        <v>43710</v>
      </c>
      <c r="I630" s="113" t="n">
        <f aca="false">IF(ISBLANK(C630),"",IF( ISBLANK(F630), , IF( ISBLANK(J630), 1,) ))</f>
        <v>1</v>
      </c>
      <c r="J630" s="171"/>
      <c r="K630" s="114" t="str">
        <f aca="false">IF(ISBLANK(J630),"a","b")</f>
        <v>a</v>
      </c>
      <c r="L630" s="112" t="str">
        <f aca="false">IF(ISBLANK(C630),"",IF(K630="b",J630,IF(K630="a","")))</f>
        <v/>
      </c>
      <c r="M630" s="113" t="n">
        <f aca="false">IF(ISBLANK(C630),"",IF( ISBLANK(J630), , 1))</f>
        <v>0</v>
      </c>
      <c r="N630" s="115" t="n">
        <f aca="true">IF(ISBLANK(C630),"",IF( ISBLANK(F630), "" , IF( ISBLANK(J630), (TODAY()-F630)/365, (J630-F630)/365)) )</f>
        <v>1.56438356164384</v>
      </c>
      <c r="O630" s="116" t="n">
        <f aca="false">IF(ISBLANK(C630),"",IF( ISBLANK(F630), "" , IF( ISBLANK(J630), ($V$41-F630)/365, (J630-F630)/365)) )</f>
        <v>0.580821917808219</v>
      </c>
      <c r="P630" s="117" t="str">
        <f aca="true">IF(ISBLANK(C630),"",IF( ISBLANK(J630), "", (TODAY()-J630)/365))</f>
        <v/>
      </c>
      <c r="Q630" s="118" t="str">
        <f aca="false">IF(ISBLANK(C630),"",IF( ISBLANK(J630), "", ($V$41-J630)/365))</f>
        <v/>
      </c>
      <c r="R630" s="171" t="s">
        <v>1445</v>
      </c>
      <c r="S630" s="119" t="s">
        <v>1446</v>
      </c>
      <c r="T630" s="39" t="n">
        <v>1</v>
      </c>
      <c r="U630" s="40"/>
    </row>
    <row r="631" customFormat="false" ht="15" hidden="false" customHeight="false" outlineLevel="0" collapsed="false">
      <c r="A631" s="89" t="n">
        <v>630</v>
      </c>
      <c r="B631" s="135" t="s">
        <v>465</v>
      </c>
      <c r="C631" s="101" t="n">
        <v>1</v>
      </c>
      <c r="D631" s="125" t="n">
        <v>23</v>
      </c>
      <c r="E631" s="171" t="s">
        <v>1100</v>
      </c>
      <c r="F631" s="172" t="n">
        <v>43876</v>
      </c>
      <c r="G631" s="112" t="str">
        <f aca="false">IF(ISBLANK(F631),"a","b")</f>
        <v>b</v>
      </c>
      <c r="H631" s="112" t="n">
        <f aca="false">IF(ISBLANK(C631),"",IF(G631="b",F631,IF(G631="a","")))</f>
        <v>43876</v>
      </c>
      <c r="I631" s="113" t="n">
        <f aca="false">IF(ISBLANK(C631),"",IF( ISBLANK(F631), , IF( ISBLANK(J631), 1,) ))</f>
        <v>1</v>
      </c>
      <c r="J631" s="171"/>
      <c r="K631" s="114" t="str">
        <f aca="false">IF(ISBLANK(J631),"a","b")</f>
        <v>a</v>
      </c>
      <c r="L631" s="112" t="str">
        <f aca="false">IF(ISBLANK(C631),"",IF(K631="b",J631,IF(K631="a","")))</f>
        <v/>
      </c>
      <c r="M631" s="113" t="n">
        <f aca="false">IF(ISBLANK(C631),"",IF( ISBLANK(J631), , 1))</f>
        <v>0</v>
      </c>
      <c r="N631" s="115" t="n">
        <f aca="true">IF(ISBLANK(C631),"",IF( ISBLANK(F631), "" , IF( ISBLANK(J631), (TODAY()-F631)/365, (J631-F631)/365)) )</f>
        <v>1.10958904109589</v>
      </c>
      <c r="O631" s="116" t="n">
        <f aca="false">IF(ISBLANK(C631),"",IF( ISBLANK(F631), "" , IF( ISBLANK(J631), ($V$41-F631)/365, (J631-F631)/365)) )</f>
        <v>0.126027397260274</v>
      </c>
      <c r="P631" s="117" t="str">
        <f aca="true">IF(ISBLANK(C631),"",IF( ISBLANK(J631), "", (TODAY()-J631)/365))</f>
        <v/>
      </c>
      <c r="Q631" s="118" t="str">
        <f aca="false">IF(ISBLANK(C631),"",IF( ISBLANK(J631), "", ($V$41-J631)/365))</f>
        <v/>
      </c>
      <c r="R631" s="171"/>
      <c r="S631" s="119" t="s">
        <v>1447</v>
      </c>
      <c r="T631" s="39" t="n">
        <v>1</v>
      </c>
      <c r="U631" s="40"/>
    </row>
    <row r="632" customFormat="false" ht="16" hidden="false" customHeight="false" outlineLevel="0" collapsed="false">
      <c r="A632" s="89" t="n">
        <v>631</v>
      </c>
      <c r="B632" s="135" t="s">
        <v>465</v>
      </c>
      <c r="C632" s="101" t="n">
        <v>1</v>
      </c>
      <c r="D632" s="174" t="n">
        <v>24</v>
      </c>
      <c r="E632" s="171" t="s">
        <v>1448</v>
      </c>
      <c r="F632" s="172" t="n">
        <v>43799</v>
      </c>
      <c r="G632" s="112" t="str">
        <f aca="false">IF(ISBLANK(F632),"a","b")</f>
        <v>b</v>
      </c>
      <c r="H632" s="112" t="n">
        <f aca="false">IF(ISBLANK(C632),"",IF(G632="b",F632,IF(G632="a","")))</f>
        <v>43799</v>
      </c>
      <c r="I632" s="113" t="n">
        <f aca="false">IF(ISBLANK(C632),"",IF( ISBLANK(F632), , IF( ISBLANK(J632), 1,) ))</f>
        <v>1</v>
      </c>
      <c r="J632" s="171"/>
      <c r="K632" s="114" t="str">
        <f aca="false">IF(ISBLANK(J632),"a","b")</f>
        <v>a</v>
      </c>
      <c r="L632" s="112" t="str">
        <f aca="false">IF(ISBLANK(C632),"",IF(K632="b",J632,IF(K632="a","")))</f>
        <v/>
      </c>
      <c r="M632" s="113" t="n">
        <f aca="false">IF(ISBLANK(C632),"",IF( ISBLANK(J632), , 1))</f>
        <v>0</v>
      </c>
      <c r="N632" s="115" t="n">
        <f aca="true">IF(ISBLANK(C632),"",IF( ISBLANK(F632), "" , IF( ISBLANK(J632), (TODAY()-F632)/365, (J632-F632)/365)) )</f>
        <v>1.32054794520548</v>
      </c>
      <c r="O632" s="116" t="n">
        <f aca="false">IF(ISBLANK(C632),"",IF( ISBLANK(F632), "" , IF( ISBLANK(J632), ($V$41-F632)/365, (J632-F632)/365)) )</f>
        <v>0.336986301369863</v>
      </c>
      <c r="P632" s="117" t="str">
        <f aca="true">IF(ISBLANK(C632),"",IF( ISBLANK(J632), "", (TODAY()-J632)/365))</f>
        <v/>
      </c>
      <c r="Q632" s="118" t="str">
        <f aca="false">IF(ISBLANK(C632),"",IF( ISBLANK(J632), "", ($V$41-J632)/365))</f>
        <v/>
      </c>
      <c r="R632" s="175" t="s">
        <v>1449</v>
      </c>
      <c r="S632" s="119" t="s">
        <v>1450</v>
      </c>
      <c r="T632" s="39" t="n">
        <v>1</v>
      </c>
      <c r="U632" s="40"/>
    </row>
    <row r="633" customFormat="false" ht="15" hidden="false" customHeight="false" outlineLevel="0" collapsed="false">
      <c r="A633" s="89" t="n">
        <v>632</v>
      </c>
      <c r="B633" s="135" t="s">
        <v>465</v>
      </c>
      <c r="C633" s="101" t="n">
        <v>1</v>
      </c>
      <c r="D633" s="122" t="n">
        <v>25</v>
      </c>
      <c r="E633" s="171"/>
      <c r="F633" s="171"/>
      <c r="G633" s="112" t="str">
        <f aca="false">IF(ISBLANK(F633),"a","b")</f>
        <v>a</v>
      </c>
      <c r="H633" s="112" t="str">
        <f aca="false">IF(ISBLANK(C633),"",IF(G633="b",F633,IF(G633="a","")))</f>
        <v/>
      </c>
      <c r="I633" s="113" t="n">
        <f aca="false">IF(ISBLANK(C633),"",IF( ISBLANK(F633), , IF( ISBLANK(J633), 1,) ))</f>
        <v>0</v>
      </c>
      <c r="J633" s="171"/>
      <c r="K633" s="114" t="str">
        <f aca="false">IF(ISBLANK(J633),"a","b")</f>
        <v>a</v>
      </c>
      <c r="L633" s="112" t="str">
        <f aca="false">IF(ISBLANK(C633),"",IF(K633="b",J633,IF(K633="a","")))</f>
        <v/>
      </c>
      <c r="M633" s="113" t="n">
        <f aca="false">IF(ISBLANK(C633),"",IF( ISBLANK(J633), , 1))</f>
        <v>0</v>
      </c>
      <c r="N633" s="115" t="str">
        <f aca="true">IF(ISBLANK(C633),"",IF( ISBLANK(F633), "" , IF( ISBLANK(J633), (TODAY()-F633)/365, (J633-F633)/365)) )</f>
        <v/>
      </c>
      <c r="O633" s="116" t="str">
        <f aca="false">IF(ISBLANK(C633),"",IF( ISBLANK(F633), "" , IF( ISBLANK(J633), ($V$41-F633)/365, (J633-F633)/365)) )</f>
        <v/>
      </c>
      <c r="P633" s="117" t="str">
        <f aca="true">IF(ISBLANK(C633),"",IF( ISBLANK(J633), "", (TODAY()-J633)/365))</f>
        <v/>
      </c>
      <c r="Q633" s="118" t="str">
        <f aca="false">IF(ISBLANK(C633),"",IF( ISBLANK(J633), "", ($V$41-J633)/365))</f>
        <v/>
      </c>
      <c r="R633" s="171" t="s">
        <v>1451</v>
      </c>
      <c r="S633" s="119" t="s">
        <v>1452</v>
      </c>
      <c r="T633" s="39" t="n">
        <v>1</v>
      </c>
      <c r="U633" s="40"/>
    </row>
    <row r="634" customFormat="false" ht="15" hidden="false" customHeight="false" outlineLevel="0" collapsed="false">
      <c r="A634" s="89" t="n">
        <v>633</v>
      </c>
      <c r="B634" s="135" t="s">
        <v>465</v>
      </c>
      <c r="C634" s="101" t="n">
        <v>1</v>
      </c>
      <c r="D634" s="125" t="n">
        <v>26</v>
      </c>
      <c r="E634" s="171" t="s">
        <v>1453</v>
      </c>
      <c r="F634" s="172" t="n">
        <v>43852</v>
      </c>
      <c r="G634" s="112" t="str">
        <f aca="false">IF(ISBLANK(F634),"a","b")</f>
        <v>b</v>
      </c>
      <c r="H634" s="112" t="n">
        <f aca="false">IF(ISBLANK(C634),"",IF(G634="b",F634,IF(G634="a","")))</f>
        <v>43852</v>
      </c>
      <c r="I634" s="113" t="n">
        <f aca="false">IF(ISBLANK(C634),"",IF( ISBLANK(F634), , IF( ISBLANK(J634), 1,) ))</f>
        <v>1</v>
      </c>
      <c r="J634" s="171"/>
      <c r="K634" s="114" t="str">
        <f aca="false">IF(ISBLANK(J634),"a","b")</f>
        <v>a</v>
      </c>
      <c r="L634" s="112" t="str">
        <f aca="false">IF(ISBLANK(C634),"",IF(K634="b",J634,IF(K634="a","")))</f>
        <v/>
      </c>
      <c r="M634" s="113" t="n">
        <f aca="false">IF(ISBLANK(C634),"",IF( ISBLANK(J634), , 1))</f>
        <v>0</v>
      </c>
      <c r="N634" s="115" t="n">
        <f aca="true">IF(ISBLANK(C634),"",IF( ISBLANK(F634), "" , IF( ISBLANK(J634), (TODAY()-F634)/365, (J634-F634)/365)) )</f>
        <v>1.17534246575342</v>
      </c>
      <c r="O634" s="116" t="n">
        <f aca="false">IF(ISBLANK(C634),"",IF( ISBLANK(F634), "" , IF( ISBLANK(J634), ($V$41-F634)/365, (J634-F634)/365)) )</f>
        <v>0.191780821917808</v>
      </c>
      <c r="P634" s="117" t="str">
        <f aca="true">IF(ISBLANK(C634),"",IF( ISBLANK(J634), "", (TODAY()-J634)/365))</f>
        <v/>
      </c>
      <c r="Q634" s="118" t="str">
        <f aca="false">IF(ISBLANK(C634),"",IF( ISBLANK(J634), "", ($V$41-J634)/365))</f>
        <v/>
      </c>
      <c r="R634" s="171" t="s">
        <v>1454</v>
      </c>
      <c r="S634" s="119" t="s">
        <v>1455</v>
      </c>
      <c r="T634" s="39" t="n">
        <v>1</v>
      </c>
      <c r="U634" s="40"/>
    </row>
    <row r="635" customFormat="false" ht="15" hidden="false" customHeight="false" outlineLevel="0" collapsed="false">
      <c r="A635" s="89" t="n">
        <v>634</v>
      </c>
      <c r="B635" s="135" t="s">
        <v>465</v>
      </c>
      <c r="C635" s="101" t="n">
        <v>1</v>
      </c>
      <c r="D635" s="122" t="n">
        <v>27</v>
      </c>
      <c r="E635" s="171"/>
      <c r="F635" s="171"/>
      <c r="G635" s="112" t="str">
        <f aca="false">IF(ISBLANK(F635),"a","b")</f>
        <v>a</v>
      </c>
      <c r="H635" s="112" t="str">
        <f aca="false">IF(ISBLANK(C635),"",IF(G635="b",F635,IF(G635="a","")))</f>
        <v/>
      </c>
      <c r="I635" s="113" t="n">
        <f aca="false">IF(ISBLANK(C635),"",IF( ISBLANK(F635), , IF( ISBLANK(J635), 1,) ))</f>
        <v>0</v>
      </c>
      <c r="J635" s="171"/>
      <c r="K635" s="114" t="str">
        <f aca="false">IF(ISBLANK(J635),"a","b")</f>
        <v>a</v>
      </c>
      <c r="L635" s="112" t="str">
        <f aca="false">IF(ISBLANK(C635),"",IF(K635="b",J635,IF(K635="a","")))</f>
        <v/>
      </c>
      <c r="M635" s="113" t="n">
        <f aca="false">IF(ISBLANK(C635),"",IF( ISBLANK(J635), , 1))</f>
        <v>0</v>
      </c>
      <c r="N635" s="115" t="str">
        <f aca="true">IF(ISBLANK(C635),"",IF( ISBLANK(F635), "" , IF( ISBLANK(J635), (TODAY()-F635)/365, (J635-F635)/365)) )</f>
        <v/>
      </c>
      <c r="O635" s="116" t="str">
        <f aca="false">IF(ISBLANK(C635),"",IF( ISBLANK(F635), "" , IF( ISBLANK(J635), ($V$41-F635)/365, (J635-F635)/365)) )</f>
        <v/>
      </c>
      <c r="P635" s="117" t="str">
        <f aca="true">IF(ISBLANK(C635),"",IF( ISBLANK(J635), "", (TODAY()-J635)/365))</f>
        <v/>
      </c>
      <c r="Q635" s="118" t="str">
        <f aca="false">IF(ISBLANK(C635),"",IF( ISBLANK(J635), "", ($V$41-J635)/365))</f>
        <v/>
      </c>
      <c r="R635" s="171" t="s">
        <v>1456</v>
      </c>
      <c r="S635" s="119" t="s">
        <v>1457</v>
      </c>
      <c r="T635" s="39" t="n">
        <v>1</v>
      </c>
      <c r="U635" s="40"/>
    </row>
    <row r="636" customFormat="false" ht="15" hidden="false" customHeight="false" outlineLevel="0" collapsed="false">
      <c r="A636" s="89" t="n">
        <v>635</v>
      </c>
      <c r="B636" s="135" t="s">
        <v>465</v>
      </c>
      <c r="C636" s="101" t="n">
        <v>1</v>
      </c>
      <c r="D636" s="125" t="n">
        <v>28</v>
      </c>
      <c r="E636" s="171" t="s">
        <v>399</v>
      </c>
      <c r="F636" s="172" t="n">
        <v>43780</v>
      </c>
      <c r="G636" s="112" t="str">
        <f aca="false">IF(ISBLANK(F636),"a","b")</f>
        <v>b</v>
      </c>
      <c r="H636" s="112" t="n">
        <f aca="false">IF(ISBLANK(C636),"",IF(G636="b",F636,IF(G636="a","")))</f>
        <v>43780</v>
      </c>
      <c r="I636" s="113" t="n">
        <f aca="false">IF(ISBLANK(C636),"",IF( ISBLANK(F636), , IF( ISBLANK(J636), 1,) ))</f>
        <v>1</v>
      </c>
      <c r="J636" s="171"/>
      <c r="K636" s="114" t="str">
        <f aca="false">IF(ISBLANK(J636),"a","b")</f>
        <v>a</v>
      </c>
      <c r="L636" s="112" t="str">
        <f aca="false">IF(ISBLANK(C636),"",IF(K636="b",J636,IF(K636="a","")))</f>
        <v/>
      </c>
      <c r="M636" s="113" t="n">
        <f aca="false">IF(ISBLANK(C636),"",IF( ISBLANK(J636), , 1))</f>
        <v>0</v>
      </c>
      <c r="N636" s="115" t="n">
        <f aca="true">IF(ISBLANK(C636),"",IF( ISBLANK(F636), "" , IF( ISBLANK(J636), (TODAY()-F636)/365, (J636-F636)/365)) )</f>
        <v>1.37260273972603</v>
      </c>
      <c r="O636" s="116" t="n">
        <f aca="false">IF(ISBLANK(C636),"",IF( ISBLANK(F636), "" , IF( ISBLANK(J636), ($V$41-F636)/365, (J636-F636)/365)) )</f>
        <v>0.389041095890411</v>
      </c>
      <c r="P636" s="117" t="str">
        <f aca="true">IF(ISBLANK(C636),"",IF( ISBLANK(J636), "", (TODAY()-J636)/365))</f>
        <v/>
      </c>
      <c r="Q636" s="118" t="str">
        <f aca="false">IF(ISBLANK(C636),"",IF( ISBLANK(J636), "", ($V$41-J636)/365))</f>
        <v/>
      </c>
      <c r="R636" s="171"/>
      <c r="S636" s="119" t="s">
        <v>1458</v>
      </c>
      <c r="T636" s="39" t="n">
        <v>1</v>
      </c>
      <c r="U636" s="40"/>
    </row>
    <row r="637" customFormat="false" ht="15" hidden="false" customHeight="false" outlineLevel="0" collapsed="false">
      <c r="A637" s="89" t="n">
        <v>636</v>
      </c>
      <c r="B637" s="135" t="s">
        <v>465</v>
      </c>
      <c r="C637" s="101" t="n">
        <v>1</v>
      </c>
      <c r="D637" s="122" t="n">
        <v>29</v>
      </c>
      <c r="E637" s="171"/>
      <c r="F637" s="171"/>
      <c r="G637" s="112" t="str">
        <f aca="false">IF(ISBLANK(F637),"a","b")</f>
        <v>a</v>
      </c>
      <c r="H637" s="112" t="str">
        <f aca="false">IF(ISBLANK(C637),"",IF(G637="b",F637,IF(G637="a","")))</f>
        <v/>
      </c>
      <c r="I637" s="113" t="n">
        <f aca="false">IF(ISBLANK(C637),"",IF( ISBLANK(F637), , IF( ISBLANK(J637), 1,) ))</f>
        <v>0</v>
      </c>
      <c r="J637" s="171"/>
      <c r="K637" s="114" t="str">
        <f aca="false">IF(ISBLANK(J637),"a","b")</f>
        <v>a</v>
      </c>
      <c r="L637" s="112" t="str">
        <f aca="false">IF(ISBLANK(C637),"",IF(K637="b",J637,IF(K637="a","")))</f>
        <v/>
      </c>
      <c r="M637" s="113" t="n">
        <f aca="false">IF(ISBLANK(C637),"",IF( ISBLANK(J637), , 1))</f>
        <v>0</v>
      </c>
      <c r="N637" s="115" t="str">
        <f aca="true">IF(ISBLANK(C637),"",IF( ISBLANK(F637), "" , IF( ISBLANK(J637), (TODAY()-F637)/365, (J637-F637)/365)) )</f>
        <v/>
      </c>
      <c r="O637" s="116" t="str">
        <f aca="false">IF(ISBLANK(C637),"",IF( ISBLANK(F637), "" , IF( ISBLANK(J637), ($V$41-F637)/365, (J637-F637)/365)) )</f>
        <v/>
      </c>
      <c r="P637" s="117" t="str">
        <f aca="true">IF(ISBLANK(C637),"",IF( ISBLANK(J637), "", (TODAY()-J637)/365))</f>
        <v/>
      </c>
      <c r="Q637" s="118" t="str">
        <f aca="false">IF(ISBLANK(C637),"",IF( ISBLANK(J637), "", ($V$41-J637)/365))</f>
        <v/>
      </c>
      <c r="R637" s="171" t="s">
        <v>1459</v>
      </c>
      <c r="S637" s="119" t="s">
        <v>1460</v>
      </c>
      <c r="T637" s="39" t="n">
        <v>1</v>
      </c>
      <c r="U637" s="40"/>
    </row>
    <row r="638" customFormat="false" ht="15" hidden="false" customHeight="false" outlineLevel="0" collapsed="false">
      <c r="A638" s="89" t="n">
        <v>637</v>
      </c>
      <c r="B638" s="135" t="s">
        <v>465</v>
      </c>
      <c r="C638" s="101" t="n">
        <v>1</v>
      </c>
      <c r="D638" s="122" t="n">
        <v>30</v>
      </c>
      <c r="E638" s="171"/>
      <c r="F638" s="171"/>
      <c r="G638" s="112" t="str">
        <f aca="false">IF(ISBLANK(F638),"a","b")</f>
        <v>a</v>
      </c>
      <c r="H638" s="112" t="str">
        <f aca="false">IF(ISBLANK(C638),"",IF(G638="b",F638,IF(G638="a","")))</f>
        <v/>
      </c>
      <c r="I638" s="113" t="n">
        <f aca="false">IF(ISBLANK(C638),"",IF( ISBLANK(F638), , IF( ISBLANK(J638), 1,) ))</f>
        <v>0</v>
      </c>
      <c r="J638" s="171"/>
      <c r="K638" s="114" t="str">
        <f aca="false">IF(ISBLANK(J638),"a","b")</f>
        <v>a</v>
      </c>
      <c r="L638" s="112" t="str">
        <f aca="false">IF(ISBLANK(C638),"",IF(K638="b",J638,IF(K638="a","")))</f>
        <v/>
      </c>
      <c r="M638" s="113" t="n">
        <f aca="false">IF(ISBLANK(C638),"",IF( ISBLANK(J638), , 1))</f>
        <v>0</v>
      </c>
      <c r="N638" s="115" t="str">
        <f aca="true">IF(ISBLANK(C638),"",IF( ISBLANK(F638), "" , IF( ISBLANK(J638), (TODAY()-F638)/365, (J638-F638)/365)) )</f>
        <v/>
      </c>
      <c r="O638" s="116" t="str">
        <f aca="false">IF(ISBLANK(C638),"",IF( ISBLANK(F638), "" , IF( ISBLANK(J638), ($V$41-F638)/365, (J638-F638)/365)) )</f>
        <v/>
      </c>
      <c r="P638" s="117" t="str">
        <f aca="true">IF(ISBLANK(C638),"",IF( ISBLANK(J638), "", (TODAY()-J638)/365))</f>
        <v/>
      </c>
      <c r="Q638" s="118" t="str">
        <f aca="false">IF(ISBLANK(C638),"",IF( ISBLANK(J638), "", ($V$41-J638)/365))</f>
        <v/>
      </c>
      <c r="R638" s="171" t="s">
        <v>1461</v>
      </c>
      <c r="S638" s="119" t="s">
        <v>1462</v>
      </c>
      <c r="T638" s="39" t="n">
        <v>1</v>
      </c>
      <c r="U638" s="40"/>
    </row>
    <row r="639" customFormat="false" ht="15" hidden="false" customHeight="false" outlineLevel="0" collapsed="false">
      <c r="A639" s="89" t="n">
        <v>638</v>
      </c>
      <c r="B639" s="135" t="s">
        <v>465</v>
      </c>
      <c r="C639" s="101" t="n">
        <v>1</v>
      </c>
      <c r="D639" s="122" t="n">
        <v>31</v>
      </c>
      <c r="E639" s="171"/>
      <c r="F639" s="171"/>
      <c r="G639" s="112" t="str">
        <f aca="false">IF(ISBLANK(F639),"a","b")</f>
        <v>a</v>
      </c>
      <c r="H639" s="112" t="str">
        <f aca="false">IF(ISBLANK(C639),"",IF(G639="b",F639,IF(G639="a","")))</f>
        <v/>
      </c>
      <c r="I639" s="113" t="n">
        <f aca="false">IF(ISBLANK(C639),"",IF( ISBLANK(F639), , IF( ISBLANK(J639), 1,) ))</f>
        <v>0</v>
      </c>
      <c r="J639" s="171"/>
      <c r="K639" s="114" t="str">
        <f aca="false">IF(ISBLANK(J639),"a","b")</f>
        <v>a</v>
      </c>
      <c r="L639" s="112" t="str">
        <f aca="false">IF(ISBLANK(C639),"",IF(K639="b",J639,IF(K639="a","")))</f>
        <v/>
      </c>
      <c r="M639" s="113" t="n">
        <f aca="false">IF(ISBLANK(C639),"",IF( ISBLANK(J639), , 1))</f>
        <v>0</v>
      </c>
      <c r="N639" s="115" t="str">
        <f aca="true">IF(ISBLANK(C639),"",IF( ISBLANK(F639), "" , IF( ISBLANK(J639), (TODAY()-F639)/365, (J639-F639)/365)) )</f>
        <v/>
      </c>
      <c r="O639" s="116" t="str">
        <f aca="false">IF(ISBLANK(C639),"",IF( ISBLANK(F639), "" , IF( ISBLANK(J639), ($V$41-F639)/365, (J639-F639)/365)) )</f>
        <v/>
      </c>
      <c r="P639" s="117" t="str">
        <f aca="true">IF(ISBLANK(C639),"",IF( ISBLANK(J639), "", (TODAY()-J639)/365))</f>
        <v/>
      </c>
      <c r="Q639" s="118" t="str">
        <f aca="false">IF(ISBLANK(C639),"",IF( ISBLANK(J639), "", ($V$41-J639)/365))</f>
        <v/>
      </c>
      <c r="R639" s="171" t="s">
        <v>1463</v>
      </c>
      <c r="S639" s="119" t="s">
        <v>1464</v>
      </c>
      <c r="T639" s="39" t="n">
        <v>1</v>
      </c>
      <c r="U639" s="40"/>
    </row>
    <row r="640" customFormat="false" ht="15" hidden="false" customHeight="false" outlineLevel="0" collapsed="false">
      <c r="A640" s="89" t="n">
        <v>639</v>
      </c>
      <c r="B640" s="135" t="s">
        <v>465</v>
      </c>
      <c r="C640" s="101" t="n">
        <v>1</v>
      </c>
      <c r="D640" s="125" t="n">
        <v>32</v>
      </c>
      <c r="E640" s="171" t="s">
        <v>1287</v>
      </c>
      <c r="F640" s="172" t="n">
        <v>43858</v>
      </c>
      <c r="G640" s="112" t="str">
        <f aca="false">IF(ISBLANK(F640),"a","b")</f>
        <v>b</v>
      </c>
      <c r="H640" s="112" t="n">
        <f aca="false">IF(ISBLANK(C640),"",IF(G640="b",F640,IF(G640="a","")))</f>
        <v>43858</v>
      </c>
      <c r="I640" s="113" t="n">
        <f aca="false">IF(ISBLANK(C640),"",IF( ISBLANK(F640), , IF( ISBLANK(J640), 1,) ))</f>
        <v>1</v>
      </c>
      <c r="J640" s="171"/>
      <c r="K640" s="114" t="str">
        <f aca="false">IF(ISBLANK(J640),"a","b")</f>
        <v>a</v>
      </c>
      <c r="L640" s="112" t="str">
        <f aca="false">IF(ISBLANK(C640),"",IF(K640="b",J640,IF(K640="a","")))</f>
        <v/>
      </c>
      <c r="M640" s="113" t="n">
        <f aca="false">IF(ISBLANK(C640),"",IF( ISBLANK(J640), , 1))</f>
        <v>0</v>
      </c>
      <c r="N640" s="115" t="n">
        <f aca="true">IF(ISBLANK(C640),"",IF( ISBLANK(F640), "" , IF( ISBLANK(J640), (TODAY()-F640)/365, (J640-F640)/365)) )</f>
        <v>1.15890410958904</v>
      </c>
      <c r="O640" s="116" t="n">
        <f aca="false">IF(ISBLANK(C640),"",IF( ISBLANK(F640), "" , IF( ISBLANK(J640), ($V$41-F640)/365, (J640-F640)/365)) )</f>
        <v>0.175342465753425</v>
      </c>
      <c r="P640" s="117" t="str">
        <f aca="true">IF(ISBLANK(C640),"",IF( ISBLANK(J640), "", (TODAY()-J640)/365))</f>
        <v/>
      </c>
      <c r="Q640" s="118" t="str">
        <f aca="false">IF(ISBLANK(C640),"",IF( ISBLANK(J640), "", ($V$41-J640)/365))</f>
        <v/>
      </c>
      <c r="R640" s="171" t="s">
        <v>1465</v>
      </c>
      <c r="S640" s="119" t="s">
        <v>1466</v>
      </c>
      <c r="T640" s="48" t="n">
        <v>1</v>
      </c>
      <c r="U640" s="40"/>
    </row>
    <row r="641" customFormat="false" ht="15.35" hidden="false" customHeight="true" outlineLevel="0" collapsed="false">
      <c r="A641" s="89" t="n">
        <v>640</v>
      </c>
      <c r="B641" s="135" t="s">
        <v>465</v>
      </c>
      <c r="C641" s="101" t="n">
        <v>1</v>
      </c>
      <c r="D641" s="131" t="n">
        <v>33</v>
      </c>
      <c r="E641" s="171" t="s">
        <v>1467</v>
      </c>
      <c r="F641" s="171"/>
      <c r="G641" s="112" t="str">
        <f aca="false">IF(ISBLANK(F641),"a","b")</f>
        <v>a</v>
      </c>
      <c r="H641" s="112" t="str">
        <f aca="false">IF(ISBLANK(C641),"",IF(G641="b",F641,IF(G641="a","")))</f>
        <v/>
      </c>
      <c r="I641" s="113" t="n">
        <f aca="false">IF(ISBLANK(C641),"",IF( ISBLANK(F641), , IF( ISBLANK(J641), 1,) ))</f>
        <v>0</v>
      </c>
      <c r="J641" s="172" t="n">
        <v>43907</v>
      </c>
      <c r="K641" s="114" t="str">
        <f aca="false">IF(ISBLANK(J641),"a","b")</f>
        <v>b</v>
      </c>
      <c r="L641" s="112" t="n">
        <f aca="false">IF(ISBLANK(C641),"",IF(K641="b",J641,IF(K641="a","")))</f>
        <v>43907</v>
      </c>
      <c r="M641" s="113" t="n">
        <f aca="false">IF(ISBLANK(C641),"",IF( ISBLANK(J641), , 1))</f>
        <v>1</v>
      </c>
      <c r="N641" s="115" t="str">
        <f aca="true">IF(ISBLANK(C641),"",IF( ISBLANK(F641), "" , IF( ISBLANK(J641), (TODAY()-F641)/365, (J641-F641)/365)) )</f>
        <v/>
      </c>
      <c r="O641" s="116" t="str">
        <f aca="false">IF(ISBLANK(C641),"",IF( ISBLANK(F641), "" , IF( ISBLANK(J641), ($V$41-F641)/365, (J641-F641)/365)) )</f>
        <v/>
      </c>
      <c r="P641" s="117" t="n">
        <f aca="true">IF(ISBLANK(C641),"",IF( ISBLANK(J641), "", (TODAY()-J641)/365))</f>
        <v>1.02465753424658</v>
      </c>
      <c r="Q641" s="118" t="n">
        <f aca="false">IF(ISBLANK(C641),"",IF( ISBLANK(J641), "", ($V$41-J641)/365))</f>
        <v>0.0410958904109589</v>
      </c>
      <c r="R641" s="176" t="s">
        <v>1468</v>
      </c>
      <c r="S641" s="119" t="s">
        <v>1469</v>
      </c>
      <c r="T641" s="48" t="n">
        <v>1</v>
      </c>
      <c r="U641" s="40"/>
    </row>
    <row r="642" customFormat="false" ht="15" hidden="false" customHeight="false" outlineLevel="0" collapsed="false">
      <c r="A642" s="89" t="n">
        <v>641</v>
      </c>
      <c r="B642" s="135" t="s">
        <v>465</v>
      </c>
      <c r="C642" s="101" t="n">
        <v>1</v>
      </c>
      <c r="D642" s="120" t="n">
        <v>34</v>
      </c>
      <c r="E642" s="171" t="s">
        <v>455</v>
      </c>
      <c r="F642" s="172" t="n">
        <v>43701</v>
      </c>
      <c r="G642" s="112" t="str">
        <f aca="false">IF(ISBLANK(F642),"a","b")</f>
        <v>b</v>
      </c>
      <c r="H642" s="112" t="n">
        <f aca="false">IF(ISBLANK(C642),"",IF(G642="b",F642,IF(G642="a","")))</f>
        <v>43701</v>
      </c>
      <c r="I642" s="113" t="n">
        <f aca="false">IF(ISBLANK(C642),"",IF( ISBLANK(F642), , IF( ISBLANK(J642), 1,) ))</f>
        <v>1</v>
      </c>
      <c r="J642" s="171"/>
      <c r="K642" s="114" t="str">
        <f aca="false">IF(ISBLANK(J642),"a","b")</f>
        <v>a</v>
      </c>
      <c r="L642" s="112" t="str">
        <f aca="false">IF(ISBLANK(C642),"",IF(K642="b",J642,IF(K642="a","")))</f>
        <v/>
      </c>
      <c r="M642" s="113" t="n">
        <f aca="false">IF(ISBLANK(C642),"",IF( ISBLANK(J642), , 1))</f>
        <v>0</v>
      </c>
      <c r="N642" s="115" t="n">
        <f aca="true">IF(ISBLANK(C642),"",IF( ISBLANK(F642), "" , IF( ISBLANK(J642), (TODAY()-F642)/365, (J642-F642)/365)) )</f>
        <v>1.58904109589041</v>
      </c>
      <c r="O642" s="116" t="n">
        <f aca="false">IF(ISBLANK(C642),"",IF( ISBLANK(F642), "" , IF( ISBLANK(J642), ($V$41-F642)/365, (J642-F642)/365)) )</f>
        <v>0.605479452054794</v>
      </c>
      <c r="P642" s="117" t="str">
        <f aca="true">IF(ISBLANK(C642),"",IF( ISBLANK(J642), "", (TODAY()-J642)/365))</f>
        <v/>
      </c>
      <c r="Q642" s="118" t="str">
        <f aca="false">IF(ISBLANK(C642),"",IF( ISBLANK(J642), "", ($V$41-J642)/365))</f>
        <v/>
      </c>
      <c r="R642" s="171"/>
      <c r="S642" s="119" t="s">
        <v>1470</v>
      </c>
      <c r="T642" s="50" t="n">
        <v>1</v>
      </c>
      <c r="U642" s="51"/>
    </row>
    <row r="643" customFormat="false" ht="15" hidden="false" customHeight="false" outlineLevel="0" collapsed="false">
      <c r="A643" s="89" t="n">
        <v>642</v>
      </c>
      <c r="B643" s="135" t="s">
        <v>465</v>
      </c>
      <c r="C643" s="101" t="n">
        <v>1</v>
      </c>
      <c r="D643" s="122" t="n">
        <v>35</v>
      </c>
      <c r="E643" s="171"/>
      <c r="F643" s="171"/>
      <c r="G643" s="112" t="str">
        <f aca="false">IF(ISBLANK(F643),"a","b")</f>
        <v>a</v>
      </c>
      <c r="H643" s="112" t="str">
        <f aca="false">IF(ISBLANK(C643),"",IF(G643="b",F643,IF(G643="a","")))</f>
        <v/>
      </c>
      <c r="I643" s="113" t="n">
        <f aca="false">IF(ISBLANK(C643),"",IF( ISBLANK(F643), , IF( ISBLANK(J643), 1,) ))</f>
        <v>0</v>
      </c>
      <c r="J643" s="171"/>
      <c r="K643" s="114" t="str">
        <f aca="false">IF(ISBLANK(J643),"a","b")</f>
        <v>a</v>
      </c>
      <c r="L643" s="112" t="str">
        <f aca="false">IF(ISBLANK(C643),"",IF(K643="b",J643,IF(K643="a","")))</f>
        <v/>
      </c>
      <c r="M643" s="113" t="n">
        <f aca="false">IF(ISBLANK(C643),"",IF( ISBLANK(J643), , 1))</f>
        <v>0</v>
      </c>
      <c r="N643" s="115" t="str">
        <f aca="true">IF(ISBLANK(C643),"",IF( ISBLANK(F643), "" , IF( ISBLANK(J643), (TODAY()-F643)/365, (J643-F643)/365)) )</f>
        <v/>
      </c>
      <c r="O643" s="116" t="str">
        <f aca="false">IF(ISBLANK(C643),"",IF( ISBLANK(F643), "" , IF( ISBLANK(J643), ($V$41-F643)/365, (J643-F643)/365)) )</f>
        <v/>
      </c>
      <c r="P643" s="117" t="str">
        <f aca="true">IF(ISBLANK(C643),"",IF( ISBLANK(J643), "", (TODAY()-J643)/365))</f>
        <v/>
      </c>
      <c r="Q643" s="118" t="str">
        <f aca="false">IF(ISBLANK(C643),"",IF( ISBLANK(J643), "", ($V$41-J643)/365))</f>
        <v/>
      </c>
      <c r="R643" s="171" t="s">
        <v>1471</v>
      </c>
      <c r="S643" s="119" t="s">
        <v>1472</v>
      </c>
      <c r="T643" s="50" t="n">
        <v>1</v>
      </c>
      <c r="U643" s="51"/>
    </row>
    <row r="644" customFormat="false" ht="15" hidden="false" customHeight="false" outlineLevel="0" collapsed="false">
      <c r="A644" s="89" t="n">
        <v>643</v>
      </c>
      <c r="B644" s="135" t="s">
        <v>465</v>
      </c>
      <c r="C644" s="101" t="n">
        <v>1</v>
      </c>
      <c r="D644" s="122" t="n">
        <v>36</v>
      </c>
      <c r="E644" s="171"/>
      <c r="F644" s="171"/>
      <c r="G644" s="112" t="str">
        <f aca="false">IF(ISBLANK(F644),"a","b")</f>
        <v>a</v>
      </c>
      <c r="H644" s="112" t="str">
        <f aca="false">IF(ISBLANK(C644),"",IF(G644="b",F644,IF(G644="a","")))</f>
        <v/>
      </c>
      <c r="I644" s="113" t="n">
        <f aca="false">IF(ISBLANK(C644),"",IF( ISBLANK(F644), , IF( ISBLANK(J644), 1,) ))</f>
        <v>0</v>
      </c>
      <c r="J644" s="171"/>
      <c r="K644" s="114" t="str">
        <f aca="false">IF(ISBLANK(J644),"a","b")</f>
        <v>a</v>
      </c>
      <c r="L644" s="112" t="str">
        <f aca="false">IF(ISBLANK(C644),"",IF(K644="b",J644,IF(K644="a","")))</f>
        <v/>
      </c>
      <c r="M644" s="113" t="n">
        <f aca="false">IF(ISBLANK(C644),"",IF( ISBLANK(J644), , 1))</f>
        <v>0</v>
      </c>
      <c r="N644" s="115" t="str">
        <f aca="true">IF(ISBLANK(C644),"",IF( ISBLANK(F644), "" , IF( ISBLANK(J644), (TODAY()-F644)/365, (J644-F644)/365)) )</f>
        <v/>
      </c>
      <c r="O644" s="116" t="str">
        <f aca="false">IF(ISBLANK(C644),"",IF( ISBLANK(F644), "" , IF( ISBLANK(J644), ($V$41-F644)/365, (J644-F644)/365)) )</f>
        <v/>
      </c>
      <c r="P644" s="117" t="str">
        <f aca="true">IF(ISBLANK(C644),"",IF( ISBLANK(J644), "", (TODAY()-J644)/365))</f>
        <v/>
      </c>
      <c r="Q644" s="118" t="str">
        <f aca="false">IF(ISBLANK(C644),"",IF( ISBLANK(J644), "", ($V$41-J644)/365))</f>
        <v/>
      </c>
      <c r="R644" s="171" t="s">
        <v>1473</v>
      </c>
      <c r="S644" s="119" t="s">
        <v>1474</v>
      </c>
      <c r="T644" s="48" t="n">
        <v>1</v>
      </c>
      <c r="U644" s="40"/>
    </row>
    <row r="645" customFormat="false" ht="15" hidden="false" customHeight="false" outlineLevel="0" collapsed="false">
      <c r="A645" s="89" t="n">
        <v>644</v>
      </c>
      <c r="B645" s="135" t="s">
        <v>465</v>
      </c>
      <c r="C645" s="101" t="n">
        <v>1</v>
      </c>
      <c r="D645" s="125" t="n">
        <v>37</v>
      </c>
      <c r="E645" s="171" t="s">
        <v>1475</v>
      </c>
      <c r="F645" s="171"/>
      <c r="G645" s="112" t="str">
        <f aca="false">IF(ISBLANK(F645),"a","b")</f>
        <v>a</v>
      </c>
      <c r="H645" s="112" t="str">
        <f aca="false">IF(ISBLANK(C645),"",IF(G645="b",F645,IF(G645="a","")))</f>
        <v/>
      </c>
      <c r="I645" s="113" t="n">
        <f aca="false">IF(ISBLANK(C645),"",IF( ISBLANK(F645), , IF( ISBLANK(J645), 1,) ))</f>
        <v>0</v>
      </c>
      <c r="J645" s="171"/>
      <c r="K645" s="114" t="str">
        <f aca="false">IF(ISBLANK(J645),"a","b")</f>
        <v>a</v>
      </c>
      <c r="L645" s="112" t="str">
        <f aca="false">IF(ISBLANK(C645),"",IF(K645="b",J645,IF(K645="a","")))</f>
        <v/>
      </c>
      <c r="M645" s="113" t="n">
        <f aca="false">IF(ISBLANK(C645),"",IF( ISBLANK(J645), , 1))</f>
        <v>0</v>
      </c>
      <c r="N645" s="115" t="str">
        <f aca="true">IF(ISBLANK(C645),"",IF( ISBLANK(F645), "" , IF( ISBLANK(J645), (TODAY()-F645)/365, (J645-F645)/365)) )</f>
        <v/>
      </c>
      <c r="O645" s="116" t="str">
        <f aca="false">IF(ISBLANK(C645),"",IF( ISBLANK(F645), "" , IF( ISBLANK(J645), ($V$41-F645)/365, (J645-F645)/365)) )</f>
        <v/>
      </c>
      <c r="P645" s="117" t="str">
        <f aca="true">IF(ISBLANK(C645),"",IF( ISBLANK(J645), "", (TODAY()-J645)/365))</f>
        <v/>
      </c>
      <c r="Q645" s="118" t="str">
        <f aca="false">IF(ISBLANK(C645),"",IF( ISBLANK(J645), "", ($V$41-J645)/365))</f>
        <v/>
      </c>
      <c r="R645" s="171" t="s">
        <v>1476</v>
      </c>
      <c r="S645" s="119" t="s">
        <v>1477</v>
      </c>
      <c r="T645" s="48" t="n">
        <v>1</v>
      </c>
      <c r="U645" s="40"/>
    </row>
    <row r="646" customFormat="false" ht="15" hidden="false" customHeight="false" outlineLevel="0" collapsed="false">
      <c r="A646" s="89" t="n">
        <v>645</v>
      </c>
      <c r="B646" s="135" t="s">
        <v>465</v>
      </c>
      <c r="C646" s="101" t="n">
        <v>1</v>
      </c>
      <c r="D646" s="142" t="n">
        <v>38</v>
      </c>
      <c r="E646" s="171" t="s">
        <v>1478</v>
      </c>
      <c r="F646" s="172" t="n">
        <v>43701</v>
      </c>
      <c r="G646" s="112" t="str">
        <f aca="false">IF(ISBLANK(F646),"a","b")</f>
        <v>b</v>
      </c>
      <c r="H646" s="112" t="n">
        <f aca="false">IF(ISBLANK(C646),"",IF(G646="b",F646,IF(G646="a","")))</f>
        <v>43701</v>
      </c>
      <c r="I646" s="113" t="n">
        <f aca="false">IF(ISBLANK(C646),"",IF( ISBLANK(F646), , IF( ISBLANK(J646), 1,) ))</f>
        <v>0</v>
      </c>
      <c r="J646" s="172" t="n">
        <v>43878</v>
      </c>
      <c r="K646" s="114" t="str">
        <f aca="false">IF(ISBLANK(J646),"a","b")</f>
        <v>b</v>
      </c>
      <c r="L646" s="112" t="n">
        <f aca="false">IF(ISBLANK(C646),"",IF(K646="b",J646,IF(K646="a","")))</f>
        <v>43878</v>
      </c>
      <c r="M646" s="113" t="n">
        <f aca="false">IF(ISBLANK(C646),"",IF( ISBLANK(J646), , 1))</f>
        <v>1</v>
      </c>
      <c r="N646" s="115" t="n">
        <f aca="true">IF(ISBLANK(C646),"",IF( ISBLANK(F646), "" , IF( ISBLANK(J646), (TODAY()-F646)/365, (J646-F646)/365)) )</f>
        <v>0.484931506849315</v>
      </c>
      <c r="O646" s="116" t="n">
        <f aca="false">IF(ISBLANK(C646),"",IF( ISBLANK(F646), "" , IF( ISBLANK(J646), ($V$41-F646)/365, (J646-F646)/365)) )</f>
        <v>0.484931506849315</v>
      </c>
      <c r="P646" s="117" t="n">
        <f aca="true">IF(ISBLANK(C646),"",IF( ISBLANK(J646), "", (TODAY()-J646)/365))</f>
        <v>1.1041095890411</v>
      </c>
      <c r="Q646" s="118" t="n">
        <f aca="false">IF(ISBLANK(C646),"",IF( ISBLANK(J646), "", ($V$41-J646)/365))</f>
        <v>0.120547945205479</v>
      </c>
      <c r="R646" s="171"/>
      <c r="S646" s="119" t="s">
        <v>1479</v>
      </c>
      <c r="T646" s="48" t="n">
        <v>1</v>
      </c>
      <c r="U646" s="40"/>
    </row>
    <row r="647" customFormat="false" ht="15" hidden="false" customHeight="false" outlineLevel="0" collapsed="false">
      <c r="A647" s="89" t="n">
        <v>646</v>
      </c>
      <c r="B647" s="135" t="s">
        <v>465</v>
      </c>
      <c r="C647" s="101" t="n">
        <v>1</v>
      </c>
      <c r="D647" s="122" t="n">
        <v>39</v>
      </c>
      <c r="E647" s="171"/>
      <c r="F647" s="171"/>
      <c r="G647" s="112" t="str">
        <f aca="false">IF(ISBLANK(F647),"a","b")</f>
        <v>a</v>
      </c>
      <c r="H647" s="112" t="str">
        <f aca="false">IF(ISBLANK(C647),"",IF(G647="b",F647,IF(G647="a","")))</f>
        <v/>
      </c>
      <c r="I647" s="113" t="n">
        <f aca="false">IF(ISBLANK(C647),"",IF( ISBLANK(F647), , IF( ISBLANK(J647), 1,) ))</f>
        <v>0</v>
      </c>
      <c r="J647" s="171"/>
      <c r="K647" s="114" t="str">
        <f aca="false">IF(ISBLANK(J647),"a","b")</f>
        <v>a</v>
      </c>
      <c r="L647" s="112" t="str">
        <f aca="false">IF(ISBLANK(C647),"",IF(K647="b",J647,IF(K647="a","")))</f>
        <v/>
      </c>
      <c r="M647" s="113" t="n">
        <f aca="false">IF(ISBLANK(C647),"",IF( ISBLANK(J647), , 1))</f>
        <v>0</v>
      </c>
      <c r="N647" s="115" t="str">
        <f aca="true">IF(ISBLANK(C647),"",IF( ISBLANK(F647), "" , IF( ISBLANK(J647), (TODAY()-F647)/365, (J647-F647)/365)) )</f>
        <v/>
      </c>
      <c r="O647" s="116" t="str">
        <f aca="false">IF(ISBLANK(C647),"",IF( ISBLANK(F647), "" , IF( ISBLANK(J647), ($V$41-F647)/365, (J647-F647)/365)) )</f>
        <v/>
      </c>
      <c r="P647" s="117" t="str">
        <f aca="true">IF(ISBLANK(C647),"",IF( ISBLANK(J647), "", (TODAY()-J647)/365))</f>
        <v/>
      </c>
      <c r="Q647" s="118" t="str">
        <f aca="false">IF(ISBLANK(C647),"",IF( ISBLANK(J647), "", ($V$41-J647)/365))</f>
        <v/>
      </c>
      <c r="R647" s="171" t="s">
        <v>1480</v>
      </c>
      <c r="S647" s="119" t="s">
        <v>1481</v>
      </c>
      <c r="T647" s="48" t="n">
        <v>1</v>
      </c>
      <c r="U647" s="40"/>
    </row>
    <row r="648" customFormat="false" ht="15" hidden="false" customHeight="false" outlineLevel="0" collapsed="false">
      <c r="A648" s="89" t="n">
        <v>647</v>
      </c>
      <c r="B648" s="135" t="s">
        <v>465</v>
      </c>
      <c r="C648" s="101" t="n">
        <v>1</v>
      </c>
      <c r="D648" s="122" t="n">
        <v>40</v>
      </c>
      <c r="E648" s="171"/>
      <c r="F648" s="171"/>
      <c r="G648" s="112" t="str">
        <f aca="false">IF(ISBLANK(F648),"a","b")</f>
        <v>a</v>
      </c>
      <c r="H648" s="112" t="str">
        <f aca="false">IF(ISBLANK(C648),"",IF(G648="b",F648,IF(G648="a","")))</f>
        <v/>
      </c>
      <c r="I648" s="113" t="n">
        <f aca="false">IF(ISBLANK(C648),"",IF( ISBLANK(F648), , IF( ISBLANK(J648), 1,) ))</f>
        <v>0</v>
      </c>
      <c r="J648" s="171"/>
      <c r="K648" s="114" t="str">
        <f aca="false">IF(ISBLANK(J648),"a","b")</f>
        <v>a</v>
      </c>
      <c r="L648" s="112" t="str">
        <f aca="false">IF(ISBLANK(C648),"",IF(K648="b",J648,IF(K648="a","")))</f>
        <v/>
      </c>
      <c r="M648" s="113" t="n">
        <f aca="false">IF(ISBLANK(C648),"",IF( ISBLANK(J648), , 1))</f>
        <v>0</v>
      </c>
      <c r="N648" s="115" t="str">
        <f aca="true">IF(ISBLANK(C648),"",IF( ISBLANK(F648), "" , IF( ISBLANK(J648), (TODAY()-F648)/365, (J648-F648)/365)) )</f>
        <v/>
      </c>
      <c r="O648" s="116" t="str">
        <f aca="false">IF(ISBLANK(C648),"",IF( ISBLANK(F648), "" , IF( ISBLANK(J648), ($V$41-F648)/365, (J648-F648)/365)) )</f>
        <v/>
      </c>
      <c r="P648" s="117" t="str">
        <f aca="true">IF(ISBLANK(C648),"",IF( ISBLANK(J648), "", (TODAY()-J648)/365))</f>
        <v/>
      </c>
      <c r="Q648" s="118" t="str">
        <f aca="false">IF(ISBLANK(C648),"",IF( ISBLANK(J648), "", ($V$41-J648)/365))</f>
        <v/>
      </c>
      <c r="R648" s="171" t="s">
        <v>1482</v>
      </c>
      <c r="S648" s="119" t="s">
        <v>1483</v>
      </c>
      <c r="T648" s="48" t="n">
        <v>1</v>
      </c>
      <c r="U648" s="40"/>
    </row>
    <row r="649" customFormat="false" ht="15" hidden="false" customHeight="false" outlineLevel="0" collapsed="false">
      <c r="A649" s="89" t="n">
        <v>648</v>
      </c>
      <c r="B649" s="135" t="s">
        <v>465</v>
      </c>
      <c r="C649" s="101" t="n">
        <v>1</v>
      </c>
      <c r="D649" s="122" t="n">
        <v>41</v>
      </c>
      <c r="E649" s="171"/>
      <c r="F649" s="171"/>
      <c r="G649" s="112" t="str">
        <f aca="false">IF(ISBLANK(F649),"a","b")</f>
        <v>a</v>
      </c>
      <c r="H649" s="112" t="str">
        <f aca="false">IF(ISBLANK(C649),"",IF(G649="b",F649,IF(G649="a","")))</f>
        <v/>
      </c>
      <c r="I649" s="113" t="n">
        <f aca="false">IF(ISBLANK(C649),"",IF( ISBLANK(F649), , IF( ISBLANK(J649), 1,) ))</f>
        <v>0</v>
      </c>
      <c r="J649" s="171"/>
      <c r="K649" s="114" t="str">
        <f aca="false">IF(ISBLANK(J649),"a","b")</f>
        <v>a</v>
      </c>
      <c r="L649" s="112" t="str">
        <f aca="false">IF(ISBLANK(C649),"",IF(K649="b",J649,IF(K649="a","")))</f>
        <v/>
      </c>
      <c r="M649" s="113" t="n">
        <f aca="false">IF(ISBLANK(C649),"",IF( ISBLANK(J649), , 1))</f>
        <v>0</v>
      </c>
      <c r="N649" s="115" t="str">
        <f aca="true">IF(ISBLANK(C649),"",IF( ISBLANK(F649), "" , IF( ISBLANK(J649), (TODAY()-F649)/365, (J649-F649)/365)) )</f>
        <v/>
      </c>
      <c r="O649" s="116" t="str">
        <f aca="false">IF(ISBLANK(C649),"",IF( ISBLANK(F649), "" , IF( ISBLANK(J649), ($V$41-F649)/365, (J649-F649)/365)) )</f>
        <v/>
      </c>
      <c r="P649" s="117" t="str">
        <f aca="true">IF(ISBLANK(C649),"",IF( ISBLANK(J649), "", (TODAY()-J649)/365))</f>
        <v/>
      </c>
      <c r="Q649" s="118" t="str">
        <f aca="false">IF(ISBLANK(C649),"",IF( ISBLANK(J649), "", ($V$41-J649)/365))</f>
        <v/>
      </c>
      <c r="R649" s="171" t="s">
        <v>1484</v>
      </c>
      <c r="S649" s="119" t="s">
        <v>1485</v>
      </c>
      <c r="T649" s="48" t="n">
        <v>1</v>
      </c>
      <c r="U649" s="40"/>
    </row>
    <row r="650" customFormat="false" ht="15" hidden="false" customHeight="false" outlineLevel="0" collapsed="false">
      <c r="A650" s="89" t="n">
        <v>649</v>
      </c>
      <c r="B650" s="135" t="s">
        <v>465</v>
      </c>
      <c r="C650" s="101" t="n">
        <v>1</v>
      </c>
      <c r="D650" s="125" t="n">
        <v>42</v>
      </c>
      <c r="E650" s="173"/>
      <c r="F650" s="172" t="n">
        <v>43709</v>
      </c>
      <c r="G650" s="112" t="str">
        <f aca="false">IF(ISBLANK(F650),"a","b")</f>
        <v>b</v>
      </c>
      <c r="H650" s="112" t="n">
        <f aca="false">IF(ISBLANK(C650),"",IF(G650="b",F650,IF(G650="a","")))</f>
        <v>43709</v>
      </c>
      <c r="I650" s="113" t="n">
        <f aca="false">IF(ISBLANK(C650),"",IF( ISBLANK(F650), , IF( ISBLANK(J650), 1,) ))</f>
        <v>0</v>
      </c>
      <c r="J650" s="172" t="n">
        <v>43818</v>
      </c>
      <c r="K650" s="114" t="str">
        <f aca="false">IF(ISBLANK(J650),"a","b")</f>
        <v>b</v>
      </c>
      <c r="L650" s="112" t="n">
        <f aca="false">IF(ISBLANK(C650),"",IF(K650="b",J650,IF(K650="a","")))</f>
        <v>43818</v>
      </c>
      <c r="M650" s="113" t="n">
        <f aca="false">IF(ISBLANK(C650),"",IF( ISBLANK(J650), , 1))</f>
        <v>1</v>
      </c>
      <c r="N650" s="115" t="n">
        <f aca="true">IF(ISBLANK(C650),"",IF( ISBLANK(F650), "" , IF( ISBLANK(J650), (TODAY()-F650)/365, (J650-F650)/365)) )</f>
        <v>0.298630136986301</v>
      </c>
      <c r="O650" s="116" t="n">
        <f aca="false">IF(ISBLANK(C650),"",IF( ISBLANK(F650), "" , IF( ISBLANK(J650), ($V$41-F650)/365, (J650-F650)/365)) )</f>
        <v>0.298630136986301</v>
      </c>
      <c r="P650" s="117" t="n">
        <f aca="true">IF(ISBLANK(C650),"",IF( ISBLANK(J650), "", (TODAY()-J650)/365))</f>
        <v>1.26849315068493</v>
      </c>
      <c r="Q650" s="118" t="n">
        <f aca="false">IF(ISBLANK(C650),"",IF( ISBLANK(J650), "", ($V$41-J650)/365))</f>
        <v>0.284931506849315</v>
      </c>
      <c r="R650" s="171" t="s">
        <v>1486</v>
      </c>
      <c r="S650" s="119" t="s">
        <v>1487</v>
      </c>
      <c r="T650" s="48" t="n">
        <v>1</v>
      </c>
      <c r="U650" s="40"/>
    </row>
    <row r="651" customFormat="false" ht="15" hidden="false" customHeight="false" outlineLevel="0" collapsed="false">
      <c r="A651" s="89" t="n">
        <v>650</v>
      </c>
      <c r="B651" s="135" t="s">
        <v>465</v>
      </c>
      <c r="C651" s="101" t="n">
        <v>1</v>
      </c>
      <c r="D651" s="122" t="n">
        <v>43</v>
      </c>
      <c r="E651" s="171"/>
      <c r="F651" s="171"/>
      <c r="G651" s="112" t="str">
        <f aca="false">IF(ISBLANK(F651),"a","b")</f>
        <v>a</v>
      </c>
      <c r="H651" s="112" t="str">
        <f aca="false">IF(ISBLANK(C651),"",IF(G651="b",F651,IF(G651="a","")))</f>
        <v/>
      </c>
      <c r="I651" s="113" t="n">
        <f aca="false">IF(ISBLANK(C651),"",IF( ISBLANK(F651), , IF( ISBLANK(J651), 1,) ))</f>
        <v>0</v>
      </c>
      <c r="J651" s="171"/>
      <c r="K651" s="114" t="str">
        <f aca="false">IF(ISBLANK(J651),"a","b")</f>
        <v>a</v>
      </c>
      <c r="L651" s="112" t="str">
        <f aca="false">IF(ISBLANK(C651),"",IF(K651="b",J651,IF(K651="a","")))</f>
        <v/>
      </c>
      <c r="M651" s="113" t="n">
        <f aca="false">IF(ISBLANK(C651),"",IF( ISBLANK(J651), , 1))</f>
        <v>0</v>
      </c>
      <c r="N651" s="115" t="str">
        <f aca="true">IF(ISBLANK(C651),"",IF( ISBLANK(F651), "" , IF( ISBLANK(J651), (TODAY()-F651)/365, (J651-F651)/365)) )</f>
        <v/>
      </c>
      <c r="O651" s="116" t="str">
        <f aca="false">IF(ISBLANK(C651),"",IF( ISBLANK(F651), "" , IF( ISBLANK(J651), ($V$41-F651)/365, (J651-F651)/365)) )</f>
        <v/>
      </c>
      <c r="P651" s="117" t="str">
        <f aca="true">IF(ISBLANK(C651),"",IF( ISBLANK(J651), "", (TODAY()-J651)/365))</f>
        <v/>
      </c>
      <c r="Q651" s="118" t="str">
        <f aca="false">IF(ISBLANK(C651),"",IF( ISBLANK(J651), "", ($V$41-J651)/365))</f>
        <v/>
      </c>
      <c r="R651" s="171" t="s">
        <v>1488</v>
      </c>
      <c r="S651" s="119" t="s">
        <v>1489</v>
      </c>
      <c r="T651" s="48" t="n">
        <v>1</v>
      </c>
      <c r="U651" s="40"/>
    </row>
    <row r="652" customFormat="false" ht="15" hidden="false" customHeight="false" outlineLevel="0" collapsed="false">
      <c r="A652" s="89" t="n">
        <v>651</v>
      </c>
      <c r="B652" s="135" t="s">
        <v>465</v>
      </c>
      <c r="C652" s="101" t="n">
        <v>1</v>
      </c>
      <c r="D652" s="122" t="n">
        <v>44</v>
      </c>
      <c r="E652" s="171"/>
      <c r="F652" s="171"/>
      <c r="G652" s="112" t="str">
        <f aca="false">IF(ISBLANK(F652),"a","b")</f>
        <v>a</v>
      </c>
      <c r="H652" s="112" t="str">
        <f aca="false">IF(ISBLANK(C652),"",IF(G652="b",F652,IF(G652="a","")))</f>
        <v/>
      </c>
      <c r="I652" s="113" t="n">
        <f aca="false">IF(ISBLANK(C652),"",IF( ISBLANK(F652), , IF( ISBLANK(J652), 1,) ))</f>
        <v>0</v>
      </c>
      <c r="J652" s="171"/>
      <c r="K652" s="114" t="str">
        <f aca="false">IF(ISBLANK(J652),"a","b")</f>
        <v>a</v>
      </c>
      <c r="L652" s="112" t="str">
        <f aca="false">IF(ISBLANK(C652),"",IF(K652="b",J652,IF(K652="a","")))</f>
        <v/>
      </c>
      <c r="M652" s="113" t="n">
        <f aca="false">IF(ISBLANK(C652),"",IF( ISBLANK(J652), , 1))</f>
        <v>0</v>
      </c>
      <c r="N652" s="115" t="str">
        <f aca="true">IF(ISBLANK(C652),"",IF( ISBLANK(F652), "" , IF( ISBLANK(J652), (TODAY()-F652)/365, (J652-F652)/365)) )</f>
        <v/>
      </c>
      <c r="O652" s="116" t="str">
        <f aca="false">IF(ISBLANK(C652),"",IF( ISBLANK(F652), "" , IF( ISBLANK(J652), ($V$41-F652)/365, (J652-F652)/365)) )</f>
        <v/>
      </c>
      <c r="P652" s="117" t="str">
        <f aca="true">IF(ISBLANK(C652),"",IF( ISBLANK(J652), "", (TODAY()-J652)/365))</f>
        <v/>
      </c>
      <c r="Q652" s="118" t="str">
        <f aca="false">IF(ISBLANK(C652),"",IF( ISBLANK(J652), "", ($V$41-J652)/365))</f>
        <v/>
      </c>
      <c r="R652" s="171" t="s">
        <v>1490</v>
      </c>
      <c r="S652" s="119" t="s">
        <v>1491</v>
      </c>
      <c r="T652" s="48" t="n">
        <v>1</v>
      </c>
      <c r="U652" s="40"/>
    </row>
    <row r="653" customFormat="false" ht="15" hidden="false" customHeight="false" outlineLevel="0" collapsed="false">
      <c r="A653" s="89" t="n">
        <v>652</v>
      </c>
      <c r="B653" s="135" t="s">
        <v>465</v>
      </c>
      <c r="C653" s="101" t="n">
        <v>1</v>
      </c>
      <c r="D653" s="122" t="n">
        <v>45</v>
      </c>
      <c r="E653" s="171"/>
      <c r="F653" s="171"/>
      <c r="G653" s="112" t="str">
        <f aca="false">IF(ISBLANK(F653),"a","b")</f>
        <v>a</v>
      </c>
      <c r="H653" s="112" t="str">
        <f aca="false">IF(ISBLANK(C653),"",IF(G653="b",F653,IF(G653="a","")))</f>
        <v/>
      </c>
      <c r="I653" s="113" t="n">
        <f aca="false">IF(ISBLANK(C653),"",IF( ISBLANK(F653), , IF( ISBLANK(J653), 1,) ))</f>
        <v>0</v>
      </c>
      <c r="J653" s="171"/>
      <c r="K653" s="114" t="str">
        <f aca="false">IF(ISBLANK(J653),"a","b")</f>
        <v>a</v>
      </c>
      <c r="L653" s="112" t="str">
        <f aca="false">IF(ISBLANK(C653),"",IF(K653="b",J653,IF(K653="a","")))</f>
        <v/>
      </c>
      <c r="M653" s="113" t="n">
        <f aca="false">IF(ISBLANK(C653),"",IF( ISBLANK(J653), , 1))</f>
        <v>0</v>
      </c>
      <c r="N653" s="115" t="str">
        <f aca="true">IF(ISBLANK(C653),"",IF( ISBLANK(F653), "" , IF( ISBLANK(J653), (TODAY()-F653)/365, (J653-F653)/365)) )</f>
        <v/>
      </c>
      <c r="O653" s="116" t="str">
        <f aca="false">IF(ISBLANK(C653),"",IF( ISBLANK(F653), "" , IF( ISBLANK(J653), ($V$41-F653)/365, (J653-F653)/365)) )</f>
        <v/>
      </c>
      <c r="P653" s="117" t="str">
        <f aca="true">IF(ISBLANK(C653),"",IF( ISBLANK(J653), "", (TODAY()-J653)/365))</f>
        <v/>
      </c>
      <c r="Q653" s="118" t="str">
        <f aca="false">IF(ISBLANK(C653),"",IF( ISBLANK(J653), "", ($V$41-J653)/365))</f>
        <v/>
      </c>
      <c r="R653" s="171" t="s">
        <v>1492</v>
      </c>
      <c r="S653" s="119" t="s">
        <v>1493</v>
      </c>
      <c r="T653" s="48" t="n">
        <v>1</v>
      </c>
      <c r="U653" s="40"/>
    </row>
    <row r="654" customFormat="false" ht="15" hidden="false" customHeight="false" outlineLevel="0" collapsed="false">
      <c r="A654" s="89" t="n">
        <v>653</v>
      </c>
      <c r="B654" s="135" t="s">
        <v>465</v>
      </c>
      <c r="C654" s="101" t="n">
        <v>1</v>
      </c>
      <c r="D654" s="122" t="n">
        <v>46</v>
      </c>
      <c r="E654" s="171"/>
      <c r="F654" s="171"/>
      <c r="G654" s="112" t="str">
        <f aca="false">IF(ISBLANK(F654),"a","b")</f>
        <v>a</v>
      </c>
      <c r="H654" s="112" t="str">
        <f aca="false">IF(ISBLANK(C654),"",IF(G654="b",F654,IF(G654="a","")))</f>
        <v/>
      </c>
      <c r="I654" s="113" t="n">
        <f aca="false">IF(ISBLANK(C654),"",IF( ISBLANK(F654), , IF( ISBLANK(J654), 1,) ))</f>
        <v>0</v>
      </c>
      <c r="J654" s="171"/>
      <c r="K654" s="114" t="str">
        <f aca="false">IF(ISBLANK(J654),"a","b")</f>
        <v>a</v>
      </c>
      <c r="L654" s="112" t="str">
        <f aca="false">IF(ISBLANK(C654),"",IF(K654="b",J654,IF(K654="a","")))</f>
        <v/>
      </c>
      <c r="M654" s="113" t="n">
        <f aca="false">IF(ISBLANK(C654),"",IF( ISBLANK(J654), , 1))</f>
        <v>0</v>
      </c>
      <c r="N654" s="115" t="str">
        <f aca="true">IF(ISBLANK(C654),"",IF( ISBLANK(F654), "" , IF( ISBLANK(J654), (TODAY()-F654)/365, (J654-F654)/365)) )</f>
        <v/>
      </c>
      <c r="O654" s="116" t="str">
        <f aca="false">IF(ISBLANK(C654),"",IF( ISBLANK(F654), "" , IF( ISBLANK(J654), ($V$41-F654)/365, (J654-F654)/365)) )</f>
        <v/>
      </c>
      <c r="P654" s="117" t="str">
        <f aca="true">IF(ISBLANK(C654),"",IF( ISBLANK(J654), "", (TODAY()-J654)/365))</f>
        <v/>
      </c>
      <c r="Q654" s="118" t="str">
        <f aca="false">IF(ISBLANK(C654),"",IF( ISBLANK(J654), "", ($V$41-J654)/365))</f>
        <v/>
      </c>
      <c r="R654" s="171" t="s">
        <v>1494</v>
      </c>
      <c r="S654" s="119" t="s">
        <v>1495</v>
      </c>
      <c r="T654" s="50" t="n">
        <v>1</v>
      </c>
      <c r="U654" s="51"/>
    </row>
    <row r="655" customFormat="false" ht="15" hidden="false" customHeight="false" outlineLevel="0" collapsed="false">
      <c r="A655" s="89" t="n">
        <v>654</v>
      </c>
      <c r="B655" s="135" t="s">
        <v>465</v>
      </c>
      <c r="C655" s="101" t="n">
        <v>1</v>
      </c>
      <c r="D655" s="122" t="n">
        <v>47</v>
      </c>
      <c r="E655" s="171"/>
      <c r="F655" s="171"/>
      <c r="G655" s="112" t="str">
        <f aca="false">IF(ISBLANK(F655),"a","b")</f>
        <v>a</v>
      </c>
      <c r="H655" s="112" t="str">
        <f aca="false">IF(ISBLANK(C655),"",IF(G655="b",F655,IF(G655="a","")))</f>
        <v/>
      </c>
      <c r="I655" s="113" t="n">
        <f aca="false">IF(ISBLANK(C655),"",IF( ISBLANK(F655), , IF( ISBLANK(J655), 1,) ))</f>
        <v>0</v>
      </c>
      <c r="J655" s="171"/>
      <c r="K655" s="114" t="str">
        <f aca="false">IF(ISBLANK(J655),"a","b")</f>
        <v>a</v>
      </c>
      <c r="L655" s="112" t="str">
        <f aca="false">IF(ISBLANK(C655),"",IF(K655="b",J655,IF(K655="a","")))</f>
        <v/>
      </c>
      <c r="M655" s="113" t="n">
        <f aca="false">IF(ISBLANK(C655),"",IF( ISBLANK(J655), , 1))</f>
        <v>0</v>
      </c>
      <c r="N655" s="115" t="str">
        <f aca="true">IF(ISBLANK(C655),"",IF( ISBLANK(F655), "" , IF( ISBLANK(J655), (TODAY()-F655)/365, (J655-F655)/365)) )</f>
        <v/>
      </c>
      <c r="O655" s="116" t="str">
        <f aca="false">IF(ISBLANK(C655),"",IF( ISBLANK(F655), "" , IF( ISBLANK(J655), ($V$41-F655)/365, (J655-F655)/365)) )</f>
        <v/>
      </c>
      <c r="P655" s="117" t="str">
        <f aca="true">IF(ISBLANK(C655),"",IF( ISBLANK(J655), "", (TODAY()-J655)/365))</f>
        <v/>
      </c>
      <c r="Q655" s="118" t="str">
        <f aca="false">IF(ISBLANK(C655),"",IF( ISBLANK(J655), "", ($V$41-J655)/365))</f>
        <v/>
      </c>
      <c r="R655" s="171" t="s">
        <v>1496</v>
      </c>
      <c r="S655" s="119" t="s">
        <v>1497</v>
      </c>
      <c r="T655" s="50" t="n">
        <v>1</v>
      </c>
      <c r="U655" s="51"/>
    </row>
    <row r="656" customFormat="false" ht="15" hidden="false" customHeight="false" outlineLevel="0" collapsed="false">
      <c r="A656" s="89" t="n">
        <v>655</v>
      </c>
      <c r="B656" s="135" t="s">
        <v>465</v>
      </c>
      <c r="C656" s="101" t="n">
        <v>1</v>
      </c>
      <c r="D656" s="122" t="n">
        <v>48</v>
      </c>
      <c r="E656" s="171"/>
      <c r="F656" s="171"/>
      <c r="G656" s="112" t="str">
        <f aca="false">IF(ISBLANK(F656),"a","b")</f>
        <v>a</v>
      </c>
      <c r="H656" s="112" t="str">
        <f aca="false">IF(ISBLANK(C656),"",IF(G656="b",F656,IF(G656="a","")))</f>
        <v/>
      </c>
      <c r="I656" s="113" t="n">
        <f aca="false">IF(ISBLANK(C656),"",IF( ISBLANK(F656), , IF( ISBLANK(J656), 1,) ))</f>
        <v>0</v>
      </c>
      <c r="J656" s="171"/>
      <c r="K656" s="114" t="str">
        <f aca="false">IF(ISBLANK(J656),"a","b")</f>
        <v>a</v>
      </c>
      <c r="L656" s="112" t="str">
        <f aca="false">IF(ISBLANK(C656),"",IF(K656="b",J656,IF(K656="a","")))</f>
        <v/>
      </c>
      <c r="M656" s="113" t="n">
        <f aca="false">IF(ISBLANK(C656),"",IF( ISBLANK(J656), , 1))</f>
        <v>0</v>
      </c>
      <c r="N656" s="115" t="str">
        <f aca="true">IF(ISBLANK(C656),"",IF( ISBLANK(F656), "" , IF( ISBLANK(J656), (TODAY()-F656)/365, (J656-F656)/365)) )</f>
        <v/>
      </c>
      <c r="O656" s="116" t="str">
        <f aca="false">IF(ISBLANK(C656),"",IF( ISBLANK(F656), "" , IF( ISBLANK(J656), ($V$41-F656)/365, (J656-F656)/365)) )</f>
        <v/>
      </c>
      <c r="P656" s="117" t="str">
        <f aca="true">IF(ISBLANK(C656),"",IF( ISBLANK(J656), "", (TODAY()-J656)/365))</f>
        <v/>
      </c>
      <c r="Q656" s="118" t="str">
        <f aca="false">IF(ISBLANK(C656),"",IF( ISBLANK(J656), "", ($V$41-J656)/365))</f>
        <v/>
      </c>
      <c r="R656" s="171" t="s">
        <v>1498</v>
      </c>
      <c r="S656" s="119" t="s">
        <v>1499</v>
      </c>
      <c r="T656" s="50" t="n">
        <v>1</v>
      </c>
      <c r="U656" s="51"/>
    </row>
    <row r="657" customFormat="false" ht="15" hidden="false" customHeight="false" outlineLevel="0" collapsed="false">
      <c r="A657" s="89" t="n">
        <v>656</v>
      </c>
      <c r="B657" s="135" t="s">
        <v>465</v>
      </c>
      <c r="C657" s="101" t="n">
        <v>1</v>
      </c>
      <c r="D657" s="122" t="n">
        <v>49</v>
      </c>
      <c r="E657" s="171"/>
      <c r="F657" s="171"/>
      <c r="G657" s="112" t="str">
        <f aca="false">IF(ISBLANK(F657),"a","b")</f>
        <v>a</v>
      </c>
      <c r="H657" s="112" t="str">
        <f aca="false">IF(ISBLANK(C657),"",IF(G657="b",F657,IF(G657="a","")))</f>
        <v/>
      </c>
      <c r="I657" s="113" t="n">
        <f aca="false">IF(ISBLANK(C657),"",IF( ISBLANK(F657), , IF( ISBLANK(J657), 1,) ))</f>
        <v>0</v>
      </c>
      <c r="J657" s="171"/>
      <c r="K657" s="114" t="str">
        <f aca="false">IF(ISBLANK(J657),"a","b")</f>
        <v>a</v>
      </c>
      <c r="L657" s="112" t="str">
        <f aca="false">IF(ISBLANK(C657),"",IF(K657="b",J657,IF(K657="a","")))</f>
        <v/>
      </c>
      <c r="M657" s="113" t="n">
        <f aca="false">IF(ISBLANK(C657),"",IF( ISBLANK(J657), , 1))</f>
        <v>0</v>
      </c>
      <c r="N657" s="115" t="str">
        <f aca="true">IF(ISBLANK(C657),"",IF( ISBLANK(F657), "" , IF( ISBLANK(J657), (TODAY()-F657)/365, (J657-F657)/365)) )</f>
        <v/>
      </c>
      <c r="O657" s="116" t="str">
        <f aca="false">IF(ISBLANK(C657),"",IF( ISBLANK(F657), "" , IF( ISBLANK(J657), ($V$41-F657)/365, (J657-F657)/365)) )</f>
        <v/>
      </c>
      <c r="P657" s="117" t="str">
        <f aca="true">IF(ISBLANK(C657),"",IF( ISBLANK(J657), "", (TODAY()-J657)/365))</f>
        <v/>
      </c>
      <c r="Q657" s="118" t="str">
        <f aca="false">IF(ISBLANK(C657),"",IF( ISBLANK(J657), "", ($V$41-J657)/365))</f>
        <v/>
      </c>
      <c r="R657" s="171"/>
      <c r="S657" s="119" t="s">
        <v>1500</v>
      </c>
      <c r="T657" s="50" t="n">
        <v>1</v>
      </c>
      <c r="U657" s="51"/>
    </row>
    <row r="658" customFormat="false" ht="15" hidden="false" customHeight="false" outlineLevel="0" collapsed="false">
      <c r="A658" s="89" t="n">
        <v>657</v>
      </c>
      <c r="B658" s="135" t="s">
        <v>465</v>
      </c>
      <c r="C658" s="101" t="n">
        <v>1</v>
      </c>
      <c r="D658" s="120" t="n">
        <v>50</v>
      </c>
      <c r="E658" s="171" t="s">
        <v>455</v>
      </c>
      <c r="F658" s="172" t="n">
        <v>43701</v>
      </c>
      <c r="G658" s="112" t="str">
        <f aca="false">IF(ISBLANK(F658),"a","b")</f>
        <v>b</v>
      </c>
      <c r="H658" s="112" t="n">
        <f aca="false">IF(ISBLANK(C658),"",IF(G658="b",F658,IF(G658="a","")))</f>
        <v>43701</v>
      </c>
      <c r="I658" s="113" t="n">
        <f aca="false">IF(ISBLANK(C658),"",IF( ISBLANK(F658), , IF( ISBLANK(J658), 1,) ))</f>
        <v>1</v>
      </c>
      <c r="J658" s="171"/>
      <c r="K658" s="114" t="str">
        <f aca="false">IF(ISBLANK(J658),"a","b")</f>
        <v>a</v>
      </c>
      <c r="L658" s="112" t="str">
        <f aca="false">IF(ISBLANK(C658),"",IF(K658="b",J658,IF(K658="a","")))</f>
        <v/>
      </c>
      <c r="M658" s="113" t="n">
        <f aca="false">IF(ISBLANK(C658),"",IF( ISBLANK(J658), , 1))</f>
        <v>0</v>
      </c>
      <c r="N658" s="115" t="n">
        <f aca="true">IF(ISBLANK(C658),"",IF( ISBLANK(F658), "" , IF( ISBLANK(J658), (TODAY()-F658)/365, (J658-F658)/365)) )</f>
        <v>1.58904109589041</v>
      </c>
      <c r="O658" s="116" t="n">
        <f aca="false">IF(ISBLANK(C658),"",IF( ISBLANK(F658), "" , IF( ISBLANK(J658), ($V$41-F658)/365, (J658-F658)/365)) )</f>
        <v>0.605479452054794</v>
      </c>
      <c r="P658" s="117" t="str">
        <f aca="true">IF(ISBLANK(C658),"",IF( ISBLANK(J658), "", (TODAY()-J658)/365))</f>
        <v/>
      </c>
      <c r="Q658" s="118" t="str">
        <f aca="false">IF(ISBLANK(C658),"",IF( ISBLANK(J658), "", ($V$41-J658)/365))</f>
        <v/>
      </c>
      <c r="R658" s="171" t="s">
        <v>1501</v>
      </c>
      <c r="S658" s="119" t="s">
        <v>1502</v>
      </c>
      <c r="T658" s="48" t="n">
        <v>1</v>
      </c>
      <c r="U658" s="40"/>
    </row>
    <row r="659" customFormat="false" ht="15" hidden="false" customHeight="false" outlineLevel="0" collapsed="false">
      <c r="A659" s="89" t="n">
        <v>658</v>
      </c>
      <c r="B659" s="135" t="s">
        <v>465</v>
      </c>
      <c r="C659" s="101" t="n">
        <v>1</v>
      </c>
      <c r="D659" s="125" t="n">
        <v>51</v>
      </c>
      <c r="E659" s="171" t="s">
        <v>1503</v>
      </c>
      <c r="F659" s="172" t="n">
        <v>43883</v>
      </c>
      <c r="G659" s="112" t="str">
        <f aca="false">IF(ISBLANK(F659),"a","b")</f>
        <v>b</v>
      </c>
      <c r="H659" s="112" t="n">
        <f aca="false">IF(ISBLANK(C659),"",IF(G659="b",F659,IF(G659="a","")))</f>
        <v>43883</v>
      </c>
      <c r="I659" s="113" t="n">
        <f aca="false">IF(ISBLANK(C659),"",IF( ISBLANK(F659), , IF( ISBLANK(J659), 1,) ))</f>
        <v>1</v>
      </c>
      <c r="J659" s="171"/>
      <c r="K659" s="114" t="str">
        <f aca="false">IF(ISBLANK(J659),"a","b")</f>
        <v>a</v>
      </c>
      <c r="L659" s="112" t="str">
        <f aca="false">IF(ISBLANK(C659),"",IF(K659="b",J659,IF(K659="a","")))</f>
        <v/>
      </c>
      <c r="M659" s="113" t="n">
        <f aca="false">IF(ISBLANK(C659),"",IF( ISBLANK(J659), , 1))</f>
        <v>0</v>
      </c>
      <c r="N659" s="115" t="n">
        <f aca="true">IF(ISBLANK(C659),"",IF( ISBLANK(F659), "" , IF( ISBLANK(J659), (TODAY()-F659)/365, (J659-F659)/365)) )</f>
        <v>1.09041095890411</v>
      </c>
      <c r="O659" s="116" t="n">
        <f aca="false">IF(ISBLANK(C659),"",IF( ISBLANK(F659), "" , IF( ISBLANK(J659), ($V$41-F659)/365, (J659-F659)/365)) )</f>
        <v>0.106849315068493</v>
      </c>
      <c r="P659" s="117" t="str">
        <f aca="true">IF(ISBLANK(C659),"",IF( ISBLANK(J659), "", (TODAY()-J659)/365))</f>
        <v/>
      </c>
      <c r="Q659" s="118" t="str">
        <f aca="false">IF(ISBLANK(C659),"",IF( ISBLANK(J659), "", ($V$41-J659)/365))</f>
        <v/>
      </c>
      <c r="R659" s="171"/>
      <c r="S659" s="119" t="s">
        <v>1504</v>
      </c>
      <c r="T659" s="48" t="n">
        <v>1</v>
      </c>
      <c r="U659" s="40"/>
    </row>
    <row r="660" customFormat="false" ht="15" hidden="false" customHeight="false" outlineLevel="0" collapsed="false">
      <c r="A660" s="89" t="n">
        <v>659</v>
      </c>
      <c r="B660" s="135" t="s">
        <v>465</v>
      </c>
      <c r="C660" s="101" t="n">
        <v>1</v>
      </c>
      <c r="D660" s="122" t="n">
        <v>52</v>
      </c>
      <c r="E660" s="171"/>
      <c r="F660" s="171"/>
      <c r="G660" s="112" t="str">
        <f aca="false">IF(ISBLANK(F660),"a","b")</f>
        <v>a</v>
      </c>
      <c r="H660" s="112" t="str">
        <f aca="false">IF(ISBLANK(C660),"",IF(G660="b",F660,IF(G660="a","")))</f>
        <v/>
      </c>
      <c r="I660" s="113" t="n">
        <f aca="false">IF(ISBLANK(C660),"",IF( ISBLANK(F660), , IF( ISBLANK(J660), 1,) ))</f>
        <v>0</v>
      </c>
      <c r="J660" s="171"/>
      <c r="K660" s="114" t="str">
        <f aca="false">IF(ISBLANK(J660),"a","b")</f>
        <v>a</v>
      </c>
      <c r="L660" s="112" t="str">
        <f aca="false">IF(ISBLANK(C660),"",IF(K660="b",J660,IF(K660="a","")))</f>
        <v/>
      </c>
      <c r="M660" s="113" t="n">
        <f aca="false">IF(ISBLANK(C660),"",IF( ISBLANK(J660), , 1))</f>
        <v>0</v>
      </c>
      <c r="N660" s="115" t="str">
        <f aca="true">IF(ISBLANK(C660),"",IF( ISBLANK(F660), "" , IF( ISBLANK(J660), (TODAY()-F660)/365, (J660-F660)/365)) )</f>
        <v/>
      </c>
      <c r="O660" s="116" t="str">
        <f aca="false">IF(ISBLANK(C660),"",IF( ISBLANK(F660), "" , IF( ISBLANK(J660), ($V$41-F660)/365, (J660-F660)/365)) )</f>
        <v/>
      </c>
      <c r="P660" s="117" t="str">
        <f aca="true">IF(ISBLANK(C660),"",IF( ISBLANK(J660), "", (TODAY()-J660)/365))</f>
        <v/>
      </c>
      <c r="Q660" s="118" t="str">
        <f aca="false">IF(ISBLANK(C660),"",IF( ISBLANK(J660), "", ($V$41-J660)/365))</f>
        <v/>
      </c>
      <c r="R660" s="171" t="s">
        <v>1505</v>
      </c>
      <c r="S660" s="119" t="s">
        <v>1506</v>
      </c>
      <c r="T660" s="48" t="n">
        <v>1</v>
      </c>
      <c r="U660" s="40"/>
    </row>
    <row r="661" customFormat="false" ht="15" hidden="false" customHeight="false" outlineLevel="0" collapsed="false">
      <c r="A661" s="89" t="n">
        <v>660</v>
      </c>
      <c r="B661" s="135" t="s">
        <v>465</v>
      </c>
      <c r="C661" s="101" t="n">
        <v>1</v>
      </c>
      <c r="D661" s="122" t="n">
        <v>53</v>
      </c>
      <c r="E661" s="171"/>
      <c r="F661" s="171"/>
      <c r="G661" s="112" t="str">
        <f aca="false">IF(ISBLANK(F661),"a","b")</f>
        <v>a</v>
      </c>
      <c r="H661" s="112" t="str">
        <f aca="false">IF(ISBLANK(C661),"",IF(G661="b",F661,IF(G661="a","")))</f>
        <v/>
      </c>
      <c r="I661" s="113" t="n">
        <f aca="false">IF(ISBLANK(C661),"",IF( ISBLANK(F661), , IF( ISBLANK(J661), 1,) ))</f>
        <v>0</v>
      </c>
      <c r="J661" s="171"/>
      <c r="K661" s="114" t="str">
        <f aca="false">IF(ISBLANK(J661),"a","b")</f>
        <v>a</v>
      </c>
      <c r="L661" s="112" t="str">
        <f aca="false">IF(ISBLANK(C661),"",IF(K661="b",J661,IF(K661="a","")))</f>
        <v/>
      </c>
      <c r="M661" s="113" t="n">
        <f aca="false">IF(ISBLANK(C661),"",IF( ISBLANK(J661), , 1))</f>
        <v>0</v>
      </c>
      <c r="N661" s="115" t="str">
        <f aca="true">IF(ISBLANK(C661),"",IF( ISBLANK(F661), "" , IF( ISBLANK(J661), (TODAY()-F661)/365, (J661-F661)/365)) )</f>
        <v/>
      </c>
      <c r="O661" s="116" t="str">
        <f aca="false">IF(ISBLANK(C661),"",IF( ISBLANK(F661), "" , IF( ISBLANK(J661), ($V$41-F661)/365, (J661-F661)/365)) )</f>
        <v/>
      </c>
      <c r="P661" s="117" t="str">
        <f aca="true">IF(ISBLANK(C661),"",IF( ISBLANK(J661), "", (TODAY()-J661)/365))</f>
        <v/>
      </c>
      <c r="Q661" s="118" t="str">
        <f aca="false">IF(ISBLANK(C661),"",IF( ISBLANK(J661), "", ($V$41-J661)/365))</f>
        <v/>
      </c>
      <c r="R661" s="171" t="s">
        <v>1507</v>
      </c>
      <c r="S661" s="119" t="s">
        <v>1508</v>
      </c>
      <c r="T661" s="39" t="n">
        <v>1</v>
      </c>
      <c r="U661" s="40"/>
    </row>
    <row r="662" customFormat="false" ht="15" hidden="false" customHeight="false" outlineLevel="0" collapsed="false">
      <c r="A662" s="89" t="n">
        <v>661</v>
      </c>
      <c r="B662" s="135" t="s">
        <v>465</v>
      </c>
      <c r="C662" s="101" t="n">
        <v>1</v>
      </c>
      <c r="D662" s="122" t="n">
        <v>54</v>
      </c>
      <c r="E662" s="171"/>
      <c r="F662" s="171"/>
      <c r="G662" s="112" t="str">
        <f aca="false">IF(ISBLANK(F662),"a","b")</f>
        <v>a</v>
      </c>
      <c r="H662" s="112" t="str">
        <f aca="false">IF(ISBLANK(C662),"",IF(G662="b",F662,IF(G662="a","")))</f>
        <v/>
      </c>
      <c r="I662" s="113" t="n">
        <f aca="false">IF(ISBLANK(C662),"",IF( ISBLANK(F662), , IF( ISBLANK(J662), 1,) ))</f>
        <v>0</v>
      </c>
      <c r="J662" s="171"/>
      <c r="K662" s="114" t="str">
        <f aca="false">IF(ISBLANK(J662),"a","b")</f>
        <v>a</v>
      </c>
      <c r="L662" s="112" t="str">
        <f aca="false">IF(ISBLANK(C662),"",IF(K662="b",J662,IF(K662="a","")))</f>
        <v/>
      </c>
      <c r="M662" s="113" t="n">
        <f aca="false">IF(ISBLANK(C662),"",IF( ISBLANK(J662), , 1))</f>
        <v>0</v>
      </c>
      <c r="N662" s="115" t="str">
        <f aca="true">IF(ISBLANK(C662),"",IF( ISBLANK(F662), "" , IF( ISBLANK(J662), (TODAY()-F662)/365, (J662-F662)/365)) )</f>
        <v/>
      </c>
      <c r="O662" s="116" t="str">
        <f aca="false">IF(ISBLANK(C662),"",IF( ISBLANK(F662), "" , IF( ISBLANK(J662), ($V$41-F662)/365, (J662-F662)/365)) )</f>
        <v/>
      </c>
      <c r="P662" s="117" t="str">
        <f aca="true">IF(ISBLANK(C662),"",IF( ISBLANK(J662), "", (TODAY()-J662)/365))</f>
        <v/>
      </c>
      <c r="Q662" s="118" t="str">
        <f aca="false">IF(ISBLANK(C662),"",IF( ISBLANK(J662), "", ($V$41-J662)/365))</f>
        <v/>
      </c>
      <c r="R662" s="171" t="s">
        <v>1509</v>
      </c>
      <c r="S662" s="119" t="s">
        <v>1510</v>
      </c>
      <c r="T662" s="39" t="n">
        <v>1</v>
      </c>
      <c r="U662" s="40"/>
    </row>
    <row r="663" customFormat="false" ht="15" hidden="false" customHeight="false" outlineLevel="0" collapsed="false">
      <c r="A663" s="89" t="n">
        <v>662</v>
      </c>
      <c r="B663" s="135" t="s">
        <v>465</v>
      </c>
      <c r="C663" s="101" t="n">
        <v>1</v>
      </c>
      <c r="D663" s="122" t="n">
        <v>55</v>
      </c>
      <c r="E663" s="171"/>
      <c r="F663" s="171"/>
      <c r="G663" s="112" t="str">
        <f aca="false">IF(ISBLANK(F663),"a","b")</f>
        <v>a</v>
      </c>
      <c r="H663" s="112" t="str">
        <f aca="false">IF(ISBLANK(C663),"",IF(G663="b",F663,IF(G663="a","")))</f>
        <v/>
      </c>
      <c r="I663" s="113" t="n">
        <f aca="false">IF(ISBLANK(C663),"",IF( ISBLANK(F663), , IF( ISBLANK(J663), 1,) ))</f>
        <v>0</v>
      </c>
      <c r="J663" s="171"/>
      <c r="K663" s="114" t="str">
        <f aca="false">IF(ISBLANK(J663),"a","b")</f>
        <v>a</v>
      </c>
      <c r="L663" s="112" t="str">
        <f aca="false">IF(ISBLANK(C663),"",IF(K663="b",J663,IF(K663="a","")))</f>
        <v/>
      </c>
      <c r="M663" s="113" t="n">
        <f aca="false">IF(ISBLANK(C663),"",IF( ISBLANK(J663), , 1))</f>
        <v>0</v>
      </c>
      <c r="N663" s="115" t="str">
        <f aca="true">IF(ISBLANK(C663),"",IF( ISBLANK(F663), "" , IF( ISBLANK(J663), (TODAY()-F663)/365, (J663-F663)/365)) )</f>
        <v/>
      </c>
      <c r="O663" s="116" t="str">
        <f aca="false">IF(ISBLANK(C663),"",IF( ISBLANK(F663), "" , IF( ISBLANK(J663), ($V$41-F663)/365, (J663-F663)/365)) )</f>
        <v/>
      </c>
      <c r="P663" s="117" t="str">
        <f aca="true">IF(ISBLANK(C663),"",IF( ISBLANK(J663), "", (TODAY()-J663)/365))</f>
        <v/>
      </c>
      <c r="Q663" s="118" t="str">
        <f aca="false">IF(ISBLANK(C663),"",IF( ISBLANK(J663), "", ($V$41-J663)/365))</f>
        <v/>
      </c>
      <c r="R663" s="171"/>
      <c r="S663" s="119" t="s">
        <v>1511</v>
      </c>
      <c r="T663" s="39" t="n">
        <v>1</v>
      </c>
      <c r="U663" s="40"/>
    </row>
    <row r="664" customFormat="false" ht="15" hidden="false" customHeight="false" outlineLevel="0" collapsed="false">
      <c r="A664" s="89" t="n">
        <v>663</v>
      </c>
      <c r="B664" s="135" t="s">
        <v>465</v>
      </c>
      <c r="C664" s="101" t="n">
        <v>1</v>
      </c>
      <c r="D664" s="167" t="n">
        <v>56</v>
      </c>
      <c r="E664" s="171" t="s">
        <v>1512</v>
      </c>
      <c r="F664" s="172" t="n">
        <v>43722</v>
      </c>
      <c r="G664" s="112" t="str">
        <f aca="false">IF(ISBLANK(F664),"a","b")</f>
        <v>b</v>
      </c>
      <c r="H664" s="112" t="n">
        <f aca="false">IF(ISBLANK(C664),"",IF(G664="b",F664,IF(G664="a","")))</f>
        <v>43722</v>
      </c>
      <c r="I664" s="113" t="n">
        <f aca="false">IF(ISBLANK(C664),"",IF( ISBLANK(F664), , IF( ISBLANK(J664), 1,) ))</f>
        <v>0</v>
      </c>
      <c r="J664" s="172" t="n">
        <v>43907</v>
      </c>
      <c r="K664" s="114" t="str">
        <f aca="false">IF(ISBLANK(J664),"a","b")</f>
        <v>b</v>
      </c>
      <c r="L664" s="112" t="n">
        <f aca="false">IF(ISBLANK(C664),"",IF(K664="b",J664,IF(K664="a","")))</f>
        <v>43907</v>
      </c>
      <c r="M664" s="113" t="n">
        <f aca="false">IF(ISBLANK(C664),"",IF( ISBLANK(J664), , 1))</f>
        <v>1</v>
      </c>
      <c r="N664" s="115" t="n">
        <f aca="true">IF(ISBLANK(C664),"",IF( ISBLANK(F664), "" , IF( ISBLANK(J664), (TODAY()-F664)/365, (J664-F664)/365)) )</f>
        <v>0.506849315068493</v>
      </c>
      <c r="O664" s="116" t="n">
        <f aca="false">IF(ISBLANK(C664),"",IF( ISBLANK(F664), "" , IF( ISBLANK(J664), ($V$41-F664)/365, (J664-F664)/365)) )</f>
        <v>0.506849315068493</v>
      </c>
      <c r="P664" s="117" t="n">
        <f aca="true">IF(ISBLANK(C664),"",IF( ISBLANK(J664), "", (TODAY()-J664)/365))</f>
        <v>1.02465753424658</v>
      </c>
      <c r="Q664" s="118" t="n">
        <f aca="false">IF(ISBLANK(C664),"",IF( ISBLANK(J664), "", ($V$41-J664)/365))</f>
        <v>0.0410958904109589</v>
      </c>
      <c r="R664" s="171" t="s">
        <v>1513</v>
      </c>
      <c r="S664" s="119" t="s">
        <v>1514</v>
      </c>
      <c r="T664" s="39" t="n">
        <v>1</v>
      </c>
      <c r="U664" s="40"/>
    </row>
    <row r="665" customFormat="false" ht="15" hidden="false" customHeight="false" outlineLevel="0" collapsed="false">
      <c r="A665" s="89" t="n">
        <v>664</v>
      </c>
      <c r="B665" s="135" t="s">
        <v>465</v>
      </c>
      <c r="C665" s="101" t="n">
        <v>1</v>
      </c>
      <c r="D665" s="122" t="n">
        <v>57</v>
      </c>
      <c r="E665" s="171"/>
      <c r="F665" s="171"/>
      <c r="G665" s="112" t="str">
        <f aca="false">IF(ISBLANK(F665),"a","b")</f>
        <v>a</v>
      </c>
      <c r="H665" s="112" t="str">
        <f aca="false">IF(ISBLANK(C665),"",IF(G665="b",F665,IF(G665="a","")))</f>
        <v/>
      </c>
      <c r="I665" s="113" t="n">
        <f aca="false">IF(ISBLANK(C665),"",IF( ISBLANK(F665), , IF( ISBLANK(J665), 1,) ))</f>
        <v>0</v>
      </c>
      <c r="J665" s="171"/>
      <c r="K665" s="114" t="str">
        <f aca="false">IF(ISBLANK(J665),"a","b")</f>
        <v>a</v>
      </c>
      <c r="L665" s="112" t="str">
        <f aca="false">IF(ISBLANK(C665),"",IF(K665="b",J665,IF(K665="a","")))</f>
        <v/>
      </c>
      <c r="M665" s="113" t="n">
        <f aca="false">IF(ISBLANK(C665),"",IF( ISBLANK(J665), , 1))</f>
        <v>0</v>
      </c>
      <c r="N665" s="115" t="str">
        <f aca="true">IF(ISBLANK(C665),"",IF( ISBLANK(F665), "" , IF( ISBLANK(J665), (TODAY()-F665)/365, (J665-F665)/365)) )</f>
        <v/>
      </c>
      <c r="O665" s="116" t="str">
        <f aca="false">IF(ISBLANK(C665),"",IF( ISBLANK(F665), "" , IF( ISBLANK(J665), ($V$41-F665)/365, (J665-F665)/365)) )</f>
        <v/>
      </c>
      <c r="P665" s="117" t="str">
        <f aca="true">IF(ISBLANK(C665),"",IF( ISBLANK(J665), "", (TODAY()-J665)/365))</f>
        <v/>
      </c>
      <c r="Q665" s="118" t="str">
        <f aca="false">IF(ISBLANK(C665),"",IF( ISBLANK(J665), "", ($V$41-J665)/365))</f>
        <v/>
      </c>
      <c r="R665" s="171" t="s">
        <v>1515</v>
      </c>
      <c r="S665" s="119" t="s">
        <v>1516</v>
      </c>
      <c r="T665" s="39" t="n">
        <v>1</v>
      </c>
      <c r="U665" s="40"/>
    </row>
    <row r="666" customFormat="false" ht="15" hidden="false" customHeight="false" outlineLevel="0" collapsed="false">
      <c r="A666" s="89" t="n">
        <v>665</v>
      </c>
      <c r="B666" s="135" t="s">
        <v>465</v>
      </c>
      <c r="C666" s="101" t="n">
        <v>1</v>
      </c>
      <c r="D666" s="122" t="n">
        <v>58</v>
      </c>
      <c r="E666" s="171"/>
      <c r="F666" s="171"/>
      <c r="G666" s="112" t="str">
        <f aca="false">IF(ISBLANK(F666),"a","b")</f>
        <v>a</v>
      </c>
      <c r="H666" s="112" t="str">
        <f aca="false">IF(ISBLANK(C666),"",IF(G666="b",F666,IF(G666="a","")))</f>
        <v/>
      </c>
      <c r="I666" s="113" t="n">
        <f aca="false">IF(ISBLANK(C666),"",IF( ISBLANK(F666), , IF( ISBLANK(J666), 1,) ))</f>
        <v>0</v>
      </c>
      <c r="J666" s="171"/>
      <c r="K666" s="114" t="str">
        <f aca="false">IF(ISBLANK(J666),"a","b")</f>
        <v>a</v>
      </c>
      <c r="L666" s="112" t="str">
        <f aca="false">IF(ISBLANK(C666),"",IF(K666="b",J666,IF(K666="a","")))</f>
        <v/>
      </c>
      <c r="M666" s="113" t="n">
        <f aca="false">IF(ISBLANK(C666),"",IF( ISBLANK(J666), , 1))</f>
        <v>0</v>
      </c>
      <c r="N666" s="115" t="str">
        <f aca="true">IF(ISBLANK(C666),"",IF( ISBLANK(F666), "" , IF( ISBLANK(J666), (TODAY()-F666)/365, (J666-F666)/365)) )</f>
        <v/>
      </c>
      <c r="O666" s="116" t="str">
        <f aca="false">IF(ISBLANK(C666),"",IF( ISBLANK(F666), "" , IF( ISBLANK(J666), ($V$41-F666)/365, (J666-F666)/365)) )</f>
        <v/>
      </c>
      <c r="P666" s="117" t="str">
        <f aca="true">IF(ISBLANK(C666),"",IF( ISBLANK(J666), "", (TODAY()-J666)/365))</f>
        <v/>
      </c>
      <c r="Q666" s="118" t="str">
        <f aca="false">IF(ISBLANK(C666),"",IF( ISBLANK(J666), "", ($V$41-J666)/365))</f>
        <v/>
      </c>
      <c r="R666" s="171" t="s">
        <v>1517</v>
      </c>
      <c r="S666" s="119" t="s">
        <v>1518</v>
      </c>
      <c r="T666" s="39" t="n">
        <v>1</v>
      </c>
      <c r="U666" s="40"/>
    </row>
    <row r="667" customFormat="false" ht="15" hidden="false" customHeight="false" outlineLevel="0" collapsed="false">
      <c r="A667" s="89" t="n">
        <v>666</v>
      </c>
      <c r="B667" s="135" t="s">
        <v>465</v>
      </c>
      <c r="C667" s="101" t="n">
        <v>1</v>
      </c>
      <c r="D667" s="122" t="n">
        <v>59</v>
      </c>
      <c r="E667" s="171"/>
      <c r="F667" s="171"/>
      <c r="G667" s="112" t="str">
        <f aca="false">IF(ISBLANK(F667),"a","b")</f>
        <v>a</v>
      </c>
      <c r="H667" s="112" t="str">
        <f aca="false">IF(ISBLANK(C667),"",IF(G667="b",F667,IF(G667="a","")))</f>
        <v/>
      </c>
      <c r="I667" s="113" t="n">
        <f aca="false">IF(ISBLANK(C667),"",IF( ISBLANK(F667), , IF( ISBLANK(J667), 1,) ))</f>
        <v>0</v>
      </c>
      <c r="J667" s="171"/>
      <c r="K667" s="114" t="str">
        <f aca="false">IF(ISBLANK(J667),"a","b")</f>
        <v>a</v>
      </c>
      <c r="L667" s="112" t="str">
        <f aca="false">IF(ISBLANK(C667),"",IF(K667="b",J667,IF(K667="a","")))</f>
        <v/>
      </c>
      <c r="M667" s="113" t="n">
        <f aca="false">IF(ISBLANK(C667),"",IF( ISBLANK(J667), , 1))</f>
        <v>0</v>
      </c>
      <c r="N667" s="115" t="str">
        <f aca="true">IF(ISBLANK(C667),"",IF( ISBLANK(F667), "" , IF( ISBLANK(J667), (TODAY()-F667)/365, (J667-F667)/365)) )</f>
        <v/>
      </c>
      <c r="O667" s="116" t="str">
        <f aca="false">IF(ISBLANK(C667),"",IF( ISBLANK(F667), "" , IF( ISBLANK(J667), ($V$41-F667)/365, (J667-F667)/365)) )</f>
        <v/>
      </c>
      <c r="P667" s="117" t="str">
        <f aca="true">IF(ISBLANK(C667),"",IF( ISBLANK(J667), "", (TODAY()-J667)/365))</f>
        <v/>
      </c>
      <c r="Q667" s="118" t="str">
        <f aca="false">IF(ISBLANK(C667),"",IF( ISBLANK(J667), "", ($V$41-J667)/365))</f>
        <v/>
      </c>
      <c r="R667" s="171" t="s">
        <v>1519</v>
      </c>
      <c r="S667" s="119" t="s">
        <v>1520</v>
      </c>
      <c r="T667" s="39" t="n">
        <v>1</v>
      </c>
      <c r="U667" s="40"/>
    </row>
    <row r="668" customFormat="false" ht="15" hidden="false" customHeight="false" outlineLevel="0" collapsed="false">
      <c r="A668" s="89" t="n">
        <v>667</v>
      </c>
      <c r="B668" s="135" t="s">
        <v>465</v>
      </c>
      <c r="C668" s="101" t="n">
        <v>1</v>
      </c>
      <c r="D668" s="122" t="n">
        <v>60</v>
      </c>
      <c r="E668" s="171"/>
      <c r="F668" s="171"/>
      <c r="G668" s="112" t="str">
        <f aca="false">IF(ISBLANK(F668),"a","b")</f>
        <v>a</v>
      </c>
      <c r="H668" s="112" t="str">
        <f aca="false">IF(ISBLANK(C668),"",IF(G668="b",F668,IF(G668="a","")))</f>
        <v/>
      </c>
      <c r="I668" s="113" t="n">
        <f aca="false">IF(ISBLANK(C668),"",IF( ISBLANK(F668), , IF( ISBLANK(J668), 1,) ))</f>
        <v>0</v>
      </c>
      <c r="J668" s="171"/>
      <c r="K668" s="114" t="str">
        <f aca="false">IF(ISBLANK(J668),"a","b")</f>
        <v>a</v>
      </c>
      <c r="L668" s="112" t="str">
        <f aca="false">IF(ISBLANK(C668),"",IF(K668="b",J668,IF(K668="a","")))</f>
        <v/>
      </c>
      <c r="M668" s="113" t="n">
        <f aca="false">IF(ISBLANK(C668),"",IF( ISBLANK(J668), , 1))</f>
        <v>0</v>
      </c>
      <c r="N668" s="115" t="str">
        <f aca="true">IF(ISBLANK(C668),"",IF( ISBLANK(F668), "" , IF( ISBLANK(J668), (TODAY()-F668)/365, (J668-F668)/365)) )</f>
        <v/>
      </c>
      <c r="O668" s="116" t="str">
        <f aca="false">IF(ISBLANK(C668),"",IF( ISBLANK(F668), "" , IF( ISBLANK(J668), ($V$41-F668)/365, (J668-F668)/365)) )</f>
        <v/>
      </c>
      <c r="P668" s="117" t="str">
        <f aca="true">IF(ISBLANK(C668),"",IF( ISBLANK(J668), "", (TODAY()-J668)/365))</f>
        <v/>
      </c>
      <c r="Q668" s="118" t="str">
        <f aca="false">IF(ISBLANK(C668),"",IF( ISBLANK(J668), "", ($V$41-J668)/365))</f>
        <v/>
      </c>
      <c r="R668" s="171" t="s">
        <v>1521</v>
      </c>
      <c r="S668" s="119" t="s">
        <v>1522</v>
      </c>
      <c r="T668" s="39" t="n">
        <v>1</v>
      </c>
      <c r="U668" s="40"/>
    </row>
    <row r="669" customFormat="false" ht="15" hidden="false" customHeight="false" outlineLevel="0" collapsed="false">
      <c r="A669" s="89" t="n">
        <v>668</v>
      </c>
      <c r="B669" s="135" t="s">
        <v>465</v>
      </c>
      <c r="C669" s="101" t="n">
        <v>1</v>
      </c>
      <c r="D669" s="125" t="n">
        <v>61</v>
      </c>
      <c r="E669" s="171" t="s">
        <v>516</v>
      </c>
      <c r="F669" s="172" t="n">
        <v>43886</v>
      </c>
      <c r="G669" s="112" t="str">
        <f aca="false">IF(ISBLANK(F669),"a","b")</f>
        <v>b</v>
      </c>
      <c r="H669" s="112" t="n">
        <f aca="false">IF(ISBLANK(C669),"",IF(G669="b",F669,IF(G669="a","")))</f>
        <v>43886</v>
      </c>
      <c r="I669" s="113" t="n">
        <f aca="false">IF(ISBLANK(C669),"",IF( ISBLANK(F669), , IF( ISBLANK(J669), 1,) ))</f>
        <v>1</v>
      </c>
      <c r="J669" s="171"/>
      <c r="K669" s="114" t="str">
        <f aca="false">IF(ISBLANK(J669),"a","b")</f>
        <v>a</v>
      </c>
      <c r="L669" s="112" t="str">
        <f aca="false">IF(ISBLANK(C669),"",IF(K669="b",J669,IF(K669="a","")))</f>
        <v/>
      </c>
      <c r="M669" s="113" t="n">
        <f aca="false">IF(ISBLANK(C669),"",IF( ISBLANK(J669), , 1))</f>
        <v>0</v>
      </c>
      <c r="N669" s="115" t="n">
        <f aca="true">IF(ISBLANK(C669),"",IF( ISBLANK(F669), "" , IF( ISBLANK(J669), (TODAY()-F669)/365, (J669-F669)/365)) )</f>
        <v>1.08219178082192</v>
      </c>
      <c r="O669" s="116" t="n">
        <f aca="false">IF(ISBLANK(C669),"",IF( ISBLANK(F669), "" , IF( ISBLANK(J669), ($V$41-F669)/365, (J669-F669)/365)) )</f>
        <v>0.0986301369863014</v>
      </c>
      <c r="P669" s="117" t="str">
        <f aca="true">IF(ISBLANK(C669),"",IF( ISBLANK(J669), "", (TODAY()-J669)/365))</f>
        <v/>
      </c>
      <c r="Q669" s="118" t="str">
        <f aca="false">IF(ISBLANK(C669),"",IF( ISBLANK(J669), "", ($V$41-J669)/365))</f>
        <v/>
      </c>
      <c r="R669" s="171" t="s">
        <v>1523</v>
      </c>
      <c r="S669" s="119" t="s">
        <v>1524</v>
      </c>
      <c r="T669" s="39" t="n">
        <v>1</v>
      </c>
      <c r="U669" s="40"/>
    </row>
    <row r="670" customFormat="false" ht="15" hidden="false" customHeight="false" outlineLevel="0" collapsed="false">
      <c r="A670" s="89" t="n">
        <v>669</v>
      </c>
      <c r="B670" s="135" t="s">
        <v>465</v>
      </c>
      <c r="C670" s="101" t="n">
        <v>1</v>
      </c>
      <c r="D670" s="122" t="n">
        <v>62</v>
      </c>
      <c r="E670" s="171"/>
      <c r="F670" s="171"/>
      <c r="G670" s="112" t="str">
        <f aca="false">IF(ISBLANK(F670),"a","b")</f>
        <v>a</v>
      </c>
      <c r="H670" s="112" t="str">
        <f aca="false">IF(ISBLANK(C670),"",IF(G670="b",F670,IF(G670="a","")))</f>
        <v/>
      </c>
      <c r="I670" s="113" t="n">
        <f aca="false">IF(ISBLANK(C670),"",IF( ISBLANK(F670), , IF( ISBLANK(J670), 1,) ))</f>
        <v>0</v>
      </c>
      <c r="J670" s="171"/>
      <c r="K670" s="114" t="str">
        <f aca="false">IF(ISBLANK(J670),"a","b")</f>
        <v>a</v>
      </c>
      <c r="L670" s="112" t="str">
        <f aca="false">IF(ISBLANK(C670),"",IF(K670="b",J670,IF(K670="a","")))</f>
        <v/>
      </c>
      <c r="M670" s="113" t="n">
        <f aca="false">IF(ISBLANK(C670),"",IF( ISBLANK(J670), , 1))</f>
        <v>0</v>
      </c>
      <c r="N670" s="115" t="str">
        <f aca="true">IF(ISBLANK(C670),"",IF( ISBLANK(F670), "" , IF( ISBLANK(J670), (TODAY()-F670)/365, (J670-F670)/365)) )</f>
        <v/>
      </c>
      <c r="O670" s="116" t="str">
        <f aca="false">IF(ISBLANK(C670),"",IF( ISBLANK(F670), "" , IF( ISBLANK(J670), ($V$41-F670)/365, (J670-F670)/365)) )</f>
        <v/>
      </c>
      <c r="P670" s="117" t="str">
        <f aca="true">IF(ISBLANK(C670),"",IF( ISBLANK(J670), "", (TODAY()-J670)/365))</f>
        <v/>
      </c>
      <c r="Q670" s="118" t="str">
        <f aca="false">IF(ISBLANK(C670),"",IF( ISBLANK(J670), "", ($V$41-J670)/365))</f>
        <v/>
      </c>
      <c r="R670" s="171" t="s">
        <v>1525</v>
      </c>
      <c r="S670" s="119" t="s">
        <v>1526</v>
      </c>
      <c r="T670" s="39" t="n">
        <v>1</v>
      </c>
      <c r="U670" s="40"/>
    </row>
    <row r="671" customFormat="false" ht="15" hidden="false" customHeight="false" outlineLevel="0" collapsed="false">
      <c r="A671" s="89" t="n">
        <v>670</v>
      </c>
      <c r="B671" s="135" t="s">
        <v>465</v>
      </c>
      <c r="C671" s="101" t="n">
        <v>1</v>
      </c>
      <c r="D671" s="122" t="n">
        <v>63</v>
      </c>
      <c r="E671" s="171"/>
      <c r="F671" s="171"/>
      <c r="G671" s="112" t="str">
        <f aca="false">IF(ISBLANK(F671),"a","b")</f>
        <v>a</v>
      </c>
      <c r="H671" s="112" t="str">
        <f aca="false">IF(ISBLANK(C671),"",IF(G671="b",F671,IF(G671="a","")))</f>
        <v/>
      </c>
      <c r="I671" s="113" t="n">
        <f aca="false">IF(ISBLANK(C671),"",IF( ISBLANK(F671), , IF( ISBLANK(J671), 1,) ))</f>
        <v>0</v>
      </c>
      <c r="J671" s="171"/>
      <c r="K671" s="114" t="str">
        <f aca="false">IF(ISBLANK(J671),"a","b")</f>
        <v>a</v>
      </c>
      <c r="L671" s="112" t="str">
        <f aca="false">IF(ISBLANK(C671),"",IF(K671="b",J671,IF(K671="a","")))</f>
        <v/>
      </c>
      <c r="M671" s="113" t="n">
        <f aca="false">IF(ISBLANK(C671),"",IF( ISBLANK(J671), , 1))</f>
        <v>0</v>
      </c>
      <c r="N671" s="115" t="str">
        <f aca="true">IF(ISBLANK(C671),"",IF( ISBLANK(F671), "" , IF( ISBLANK(J671), (TODAY()-F671)/365, (J671-F671)/365)) )</f>
        <v/>
      </c>
      <c r="O671" s="116" t="str">
        <f aca="false">IF(ISBLANK(C671),"",IF( ISBLANK(F671), "" , IF( ISBLANK(J671), ($V$41-F671)/365, (J671-F671)/365)) )</f>
        <v/>
      </c>
      <c r="P671" s="117" t="str">
        <f aca="true">IF(ISBLANK(C671),"",IF( ISBLANK(J671), "", (TODAY()-J671)/365))</f>
        <v/>
      </c>
      <c r="Q671" s="118" t="str">
        <f aca="false">IF(ISBLANK(C671),"",IF( ISBLANK(J671), "", ($V$41-J671)/365))</f>
        <v/>
      </c>
      <c r="R671" s="171" t="s">
        <v>1527</v>
      </c>
      <c r="S671" s="119" t="s">
        <v>1528</v>
      </c>
      <c r="T671" s="39" t="n">
        <v>1</v>
      </c>
      <c r="U671" s="40"/>
    </row>
    <row r="672" customFormat="false" ht="15" hidden="false" customHeight="false" outlineLevel="0" collapsed="false">
      <c r="A672" s="89" t="n">
        <v>671</v>
      </c>
      <c r="B672" s="135" t="s">
        <v>465</v>
      </c>
      <c r="C672" s="101" t="n">
        <v>1</v>
      </c>
      <c r="D672" s="122" t="n">
        <v>64</v>
      </c>
      <c r="E672" s="171"/>
      <c r="F672" s="171"/>
      <c r="G672" s="112" t="str">
        <f aca="false">IF(ISBLANK(F672),"a","b")</f>
        <v>a</v>
      </c>
      <c r="H672" s="112" t="str">
        <f aca="false">IF(ISBLANK(C672),"",IF(G672="b",F672,IF(G672="a","")))</f>
        <v/>
      </c>
      <c r="I672" s="113" t="n">
        <f aca="false">IF(ISBLANK(C672),"",IF( ISBLANK(F672), , IF( ISBLANK(J672), 1,) ))</f>
        <v>0</v>
      </c>
      <c r="J672" s="171"/>
      <c r="K672" s="114" t="str">
        <f aca="false">IF(ISBLANK(J672),"a","b")</f>
        <v>a</v>
      </c>
      <c r="L672" s="112" t="str">
        <f aca="false">IF(ISBLANK(C672),"",IF(K672="b",J672,IF(K672="a","")))</f>
        <v/>
      </c>
      <c r="M672" s="113" t="n">
        <f aca="false">IF(ISBLANK(C672),"",IF( ISBLANK(J672), , 1))</f>
        <v>0</v>
      </c>
      <c r="N672" s="115" t="str">
        <f aca="true">IF(ISBLANK(C672),"",IF( ISBLANK(F672), "" , IF( ISBLANK(J672), (TODAY()-F672)/365, (J672-F672)/365)) )</f>
        <v/>
      </c>
      <c r="O672" s="116" t="str">
        <f aca="false">IF(ISBLANK(C672),"",IF( ISBLANK(F672), "" , IF( ISBLANK(J672), ($V$41-F672)/365, (J672-F672)/365)) )</f>
        <v/>
      </c>
      <c r="P672" s="117" t="str">
        <f aca="true">IF(ISBLANK(C672),"",IF( ISBLANK(J672), "", (TODAY()-J672)/365))</f>
        <v/>
      </c>
      <c r="Q672" s="118" t="str">
        <f aca="false">IF(ISBLANK(C672),"",IF( ISBLANK(J672), "", ($V$41-J672)/365))</f>
        <v/>
      </c>
      <c r="R672" s="171" t="s">
        <v>1529</v>
      </c>
      <c r="S672" s="119" t="s">
        <v>1530</v>
      </c>
      <c r="T672" s="39" t="n">
        <v>1</v>
      </c>
      <c r="U672" s="40"/>
    </row>
    <row r="673" customFormat="false" ht="15" hidden="false" customHeight="false" outlineLevel="0" collapsed="false">
      <c r="A673" s="89" t="n">
        <v>672</v>
      </c>
      <c r="B673" s="135" t="s">
        <v>465</v>
      </c>
      <c r="C673" s="101" t="n">
        <v>1</v>
      </c>
      <c r="D673" s="122" t="n">
        <v>65</v>
      </c>
      <c r="E673" s="171"/>
      <c r="F673" s="171"/>
      <c r="G673" s="112" t="str">
        <f aca="false">IF(ISBLANK(F673),"a","b")</f>
        <v>a</v>
      </c>
      <c r="H673" s="112" t="str">
        <f aca="false">IF(ISBLANK(C673),"",IF(G673="b",F673,IF(G673="a","")))</f>
        <v/>
      </c>
      <c r="I673" s="113" t="n">
        <f aca="false">IF(ISBLANK(C673),"",IF( ISBLANK(F673), , IF( ISBLANK(J673), 1,) ))</f>
        <v>0</v>
      </c>
      <c r="J673" s="171"/>
      <c r="K673" s="114" t="str">
        <f aca="false">IF(ISBLANK(J673),"a","b")</f>
        <v>a</v>
      </c>
      <c r="L673" s="112" t="str">
        <f aca="false">IF(ISBLANK(C673),"",IF(K673="b",J673,IF(K673="a","")))</f>
        <v/>
      </c>
      <c r="M673" s="113" t="n">
        <f aca="false">IF(ISBLANK(C673),"",IF( ISBLANK(J673), , 1))</f>
        <v>0</v>
      </c>
      <c r="N673" s="115" t="str">
        <f aca="true">IF(ISBLANK(C673),"",IF( ISBLANK(F673), "" , IF( ISBLANK(J673), (TODAY()-F673)/365, (J673-F673)/365)) )</f>
        <v/>
      </c>
      <c r="O673" s="116" t="str">
        <f aca="false">IF(ISBLANK(C673),"",IF( ISBLANK(F673), "" , IF( ISBLANK(J673), ($V$41-F673)/365, (J673-F673)/365)) )</f>
        <v/>
      </c>
      <c r="P673" s="117" t="str">
        <f aca="true">IF(ISBLANK(C673),"",IF( ISBLANK(J673), "", (TODAY()-J673)/365))</f>
        <v/>
      </c>
      <c r="Q673" s="118" t="str">
        <f aca="false">IF(ISBLANK(C673),"",IF( ISBLANK(J673), "", ($V$41-J673)/365))</f>
        <v/>
      </c>
      <c r="R673" s="171"/>
      <c r="S673" s="119" t="s">
        <v>1531</v>
      </c>
      <c r="T673" s="39" t="n">
        <v>1</v>
      </c>
      <c r="U673" s="40"/>
    </row>
    <row r="674" customFormat="false" ht="15" hidden="false" customHeight="false" outlineLevel="0" collapsed="false">
      <c r="A674" s="89" t="n">
        <v>673</v>
      </c>
      <c r="B674" s="135" t="s">
        <v>465</v>
      </c>
      <c r="C674" s="101" t="n">
        <v>1</v>
      </c>
      <c r="D674" s="122" t="n">
        <v>66</v>
      </c>
      <c r="E674" s="171"/>
      <c r="F674" s="171"/>
      <c r="G674" s="112" t="str">
        <f aca="false">IF(ISBLANK(F674),"a","b")</f>
        <v>a</v>
      </c>
      <c r="H674" s="112" t="str">
        <f aca="false">IF(ISBLANK(C674),"",IF(G674="b",F674,IF(G674="a","")))</f>
        <v/>
      </c>
      <c r="I674" s="113" t="n">
        <f aca="false">IF(ISBLANK(C674),"",IF( ISBLANK(F674), , IF( ISBLANK(J674), 1,) ))</f>
        <v>0</v>
      </c>
      <c r="J674" s="171"/>
      <c r="K674" s="114" t="str">
        <f aca="false">IF(ISBLANK(J674),"a","b")</f>
        <v>a</v>
      </c>
      <c r="L674" s="112" t="str">
        <f aca="false">IF(ISBLANK(C674),"",IF(K674="b",J674,IF(K674="a","")))</f>
        <v/>
      </c>
      <c r="M674" s="113" t="n">
        <f aca="false">IF(ISBLANK(C674),"",IF( ISBLANK(J674), , 1))</f>
        <v>0</v>
      </c>
      <c r="N674" s="115" t="str">
        <f aca="true">IF(ISBLANK(C674),"",IF( ISBLANK(F674), "" , IF( ISBLANK(J674), (TODAY()-F674)/365, (J674-F674)/365)) )</f>
        <v/>
      </c>
      <c r="O674" s="116" t="str">
        <f aca="false">IF(ISBLANK(C674),"",IF( ISBLANK(F674), "" , IF( ISBLANK(J674), ($V$41-F674)/365, (J674-F674)/365)) )</f>
        <v/>
      </c>
      <c r="P674" s="117" t="str">
        <f aca="true">IF(ISBLANK(C674),"",IF( ISBLANK(J674), "", (TODAY()-J674)/365))</f>
        <v/>
      </c>
      <c r="Q674" s="118" t="str">
        <f aca="false">IF(ISBLANK(C674),"",IF( ISBLANK(J674), "", ($V$41-J674)/365))</f>
        <v/>
      </c>
      <c r="R674" s="171" t="s">
        <v>1532</v>
      </c>
      <c r="S674" s="119" t="s">
        <v>1533</v>
      </c>
      <c r="T674" s="39" t="n">
        <v>1</v>
      </c>
      <c r="U674" s="40"/>
    </row>
    <row r="675" customFormat="false" ht="15" hidden="false" customHeight="false" outlineLevel="0" collapsed="false">
      <c r="A675" s="89" t="n">
        <v>674</v>
      </c>
      <c r="B675" s="135" t="s">
        <v>465</v>
      </c>
      <c r="C675" s="101" t="n">
        <v>1</v>
      </c>
      <c r="D675" s="122" t="n">
        <v>67</v>
      </c>
      <c r="E675" s="171"/>
      <c r="F675" s="171"/>
      <c r="G675" s="112" t="str">
        <f aca="false">IF(ISBLANK(F675),"a","b")</f>
        <v>a</v>
      </c>
      <c r="H675" s="112" t="str">
        <f aca="false">IF(ISBLANK(C675),"",IF(G675="b",F675,IF(G675="a","")))</f>
        <v/>
      </c>
      <c r="I675" s="113" t="n">
        <f aca="false">IF(ISBLANK(C675),"",IF( ISBLANK(F675), , IF( ISBLANK(J675), 1,) ))</f>
        <v>0</v>
      </c>
      <c r="J675" s="171"/>
      <c r="K675" s="114" t="str">
        <f aca="false">IF(ISBLANK(J675),"a","b")</f>
        <v>a</v>
      </c>
      <c r="L675" s="112" t="str">
        <f aca="false">IF(ISBLANK(C675),"",IF(K675="b",J675,IF(K675="a","")))</f>
        <v/>
      </c>
      <c r="M675" s="113" t="n">
        <f aca="false">IF(ISBLANK(C675),"",IF( ISBLANK(J675), , 1))</f>
        <v>0</v>
      </c>
      <c r="N675" s="115" t="str">
        <f aca="true">IF(ISBLANK(C675),"",IF( ISBLANK(F675), "" , IF( ISBLANK(J675), (TODAY()-F675)/365, (J675-F675)/365)) )</f>
        <v/>
      </c>
      <c r="O675" s="116" t="str">
        <f aca="false">IF(ISBLANK(C675),"",IF( ISBLANK(F675), "" , IF( ISBLANK(J675), ($V$41-F675)/365, (J675-F675)/365)) )</f>
        <v/>
      </c>
      <c r="P675" s="117" t="str">
        <f aca="true">IF(ISBLANK(C675),"",IF( ISBLANK(J675), "", (TODAY()-J675)/365))</f>
        <v/>
      </c>
      <c r="Q675" s="118" t="str">
        <f aca="false">IF(ISBLANK(C675),"",IF( ISBLANK(J675), "", ($V$41-J675)/365))</f>
        <v/>
      </c>
      <c r="R675" s="171"/>
      <c r="S675" s="119" t="s">
        <v>1534</v>
      </c>
      <c r="T675" s="39" t="n">
        <v>1</v>
      </c>
      <c r="U675" s="40"/>
    </row>
    <row r="676" customFormat="false" ht="15" hidden="false" customHeight="false" outlineLevel="0" collapsed="false">
      <c r="A676" s="89" t="n">
        <v>675</v>
      </c>
      <c r="B676" s="135" t="s">
        <v>465</v>
      </c>
      <c r="C676" s="101" t="n">
        <v>1</v>
      </c>
      <c r="D676" s="122" t="n">
        <v>68</v>
      </c>
      <c r="E676" s="171"/>
      <c r="F676" s="171"/>
      <c r="G676" s="112" t="str">
        <f aca="false">IF(ISBLANK(F676),"a","b")</f>
        <v>a</v>
      </c>
      <c r="H676" s="112" t="str">
        <f aca="false">IF(ISBLANK(C676),"",IF(G676="b",F676,IF(G676="a","")))</f>
        <v/>
      </c>
      <c r="I676" s="113" t="n">
        <f aca="false">IF(ISBLANK(C676),"",IF( ISBLANK(F676), , IF( ISBLANK(J676), 1,) ))</f>
        <v>0</v>
      </c>
      <c r="J676" s="171"/>
      <c r="K676" s="114" t="str">
        <f aca="false">IF(ISBLANK(J676),"a","b")</f>
        <v>a</v>
      </c>
      <c r="L676" s="112" t="str">
        <f aca="false">IF(ISBLANK(C676),"",IF(K676="b",J676,IF(K676="a","")))</f>
        <v/>
      </c>
      <c r="M676" s="113" t="n">
        <f aca="false">IF(ISBLANK(C676),"",IF( ISBLANK(J676), , 1))</f>
        <v>0</v>
      </c>
      <c r="N676" s="115" t="str">
        <f aca="true">IF(ISBLANK(C676),"",IF( ISBLANK(F676), "" , IF( ISBLANK(J676), (TODAY()-F676)/365, (J676-F676)/365)) )</f>
        <v/>
      </c>
      <c r="O676" s="116" t="str">
        <f aca="false">IF(ISBLANK(C676),"",IF( ISBLANK(F676), "" , IF( ISBLANK(J676), ($V$41-F676)/365, (J676-F676)/365)) )</f>
        <v/>
      </c>
      <c r="P676" s="117" t="str">
        <f aca="true">IF(ISBLANK(C676),"",IF( ISBLANK(J676), "", (TODAY()-J676)/365))</f>
        <v/>
      </c>
      <c r="Q676" s="118" t="str">
        <f aca="false">IF(ISBLANK(C676),"",IF( ISBLANK(J676), "", ($V$41-J676)/365))</f>
        <v/>
      </c>
      <c r="R676" s="171" t="s">
        <v>1535</v>
      </c>
      <c r="S676" s="119" t="s">
        <v>1536</v>
      </c>
      <c r="T676" s="39" t="n">
        <v>1</v>
      </c>
      <c r="U676" s="40"/>
    </row>
    <row r="677" customFormat="false" ht="15" hidden="false" customHeight="false" outlineLevel="0" collapsed="false">
      <c r="A677" s="89" t="n">
        <v>676</v>
      </c>
      <c r="B677" s="135" t="s">
        <v>465</v>
      </c>
      <c r="C677" s="101" t="n">
        <v>1</v>
      </c>
      <c r="D677" s="122" t="n">
        <v>69</v>
      </c>
      <c r="E677" s="171"/>
      <c r="F677" s="171"/>
      <c r="G677" s="112" t="str">
        <f aca="false">IF(ISBLANK(F677),"a","b")</f>
        <v>a</v>
      </c>
      <c r="H677" s="112" t="str">
        <f aca="false">IF(ISBLANK(C677),"",IF(G677="b",F677,IF(G677="a","")))</f>
        <v/>
      </c>
      <c r="I677" s="113" t="n">
        <f aca="false">IF(ISBLANK(C677),"",IF( ISBLANK(F677), , IF( ISBLANK(J677), 1,) ))</f>
        <v>0</v>
      </c>
      <c r="J677" s="171"/>
      <c r="K677" s="114" t="str">
        <f aca="false">IF(ISBLANK(J677),"a","b")</f>
        <v>a</v>
      </c>
      <c r="L677" s="112" t="str">
        <f aca="false">IF(ISBLANK(C677),"",IF(K677="b",J677,IF(K677="a","")))</f>
        <v/>
      </c>
      <c r="M677" s="113" t="n">
        <f aca="false">IF(ISBLANK(C677),"",IF( ISBLANK(J677), , 1))</f>
        <v>0</v>
      </c>
      <c r="N677" s="115" t="str">
        <f aca="true">IF(ISBLANK(C677),"",IF( ISBLANK(F677), "" , IF( ISBLANK(J677), (TODAY()-F677)/365, (J677-F677)/365)) )</f>
        <v/>
      </c>
      <c r="O677" s="116" t="str">
        <f aca="false">IF(ISBLANK(C677),"",IF( ISBLANK(F677), "" , IF( ISBLANK(J677), ($V$41-F677)/365, (J677-F677)/365)) )</f>
        <v/>
      </c>
      <c r="P677" s="117" t="str">
        <f aca="true">IF(ISBLANK(C677),"",IF( ISBLANK(J677), "", (TODAY()-J677)/365))</f>
        <v/>
      </c>
      <c r="Q677" s="118" t="str">
        <f aca="false">IF(ISBLANK(C677),"",IF( ISBLANK(J677), "", ($V$41-J677)/365))</f>
        <v/>
      </c>
      <c r="R677" s="171"/>
      <c r="S677" s="119" t="s">
        <v>1537</v>
      </c>
      <c r="T677" s="39" t="n">
        <v>1</v>
      </c>
      <c r="U677" s="40"/>
    </row>
    <row r="678" customFormat="false" ht="15" hidden="false" customHeight="false" outlineLevel="0" collapsed="false">
      <c r="A678" s="89" t="n">
        <v>677</v>
      </c>
      <c r="B678" s="135" t="s">
        <v>465</v>
      </c>
      <c r="C678" s="101" t="n">
        <v>1</v>
      </c>
      <c r="D678" s="122" t="n">
        <v>70</v>
      </c>
      <c r="E678" s="171"/>
      <c r="F678" s="171"/>
      <c r="G678" s="112" t="str">
        <f aca="false">IF(ISBLANK(F678),"a","b")</f>
        <v>a</v>
      </c>
      <c r="H678" s="112" t="str">
        <f aca="false">IF(ISBLANK(C678),"",IF(G678="b",F678,IF(G678="a","")))</f>
        <v/>
      </c>
      <c r="I678" s="113" t="n">
        <f aca="false">IF(ISBLANK(C678),"",IF( ISBLANK(F678), , IF( ISBLANK(J678), 1,) ))</f>
        <v>0</v>
      </c>
      <c r="J678" s="171"/>
      <c r="K678" s="114" t="str">
        <f aca="false">IF(ISBLANK(J678),"a","b")</f>
        <v>a</v>
      </c>
      <c r="L678" s="112" t="str">
        <f aca="false">IF(ISBLANK(C678),"",IF(K678="b",J678,IF(K678="a","")))</f>
        <v/>
      </c>
      <c r="M678" s="113" t="n">
        <f aca="false">IF(ISBLANK(C678),"",IF( ISBLANK(J678), , 1))</f>
        <v>0</v>
      </c>
      <c r="N678" s="115" t="str">
        <f aca="true">IF(ISBLANK(C678),"",IF( ISBLANK(F678), "" , IF( ISBLANK(J678), (TODAY()-F678)/365, (J678-F678)/365)) )</f>
        <v/>
      </c>
      <c r="O678" s="116" t="str">
        <f aca="false">IF(ISBLANK(C678),"",IF( ISBLANK(F678), "" , IF( ISBLANK(J678), ($V$41-F678)/365, (J678-F678)/365)) )</f>
        <v/>
      </c>
      <c r="P678" s="117" t="str">
        <f aca="true">IF(ISBLANK(C678),"",IF( ISBLANK(J678), "", (TODAY()-J678)/365))</f>
        <v/>
      </c>
      <c r="Q678" s="118" t="str">
        <f aca="false">IF(ISBLANK(C678),"",IF( ISBLANK(J678), "", ($V$41-J678)/365))</f>
        <v/>
      </c>
      <c r="R678" s="171" t="s">
        <v>1538</v>
      </c>
      <c r="S678" s="119" t="s">
        <v>1539</v>
      </c>
      <c r="T678" s="39" t="n">
        <v>1</v>
      </c>
      <c r="U678" s="40"/>
    </row>
    <row r="679" customFormat="false" ht="15" hidden="false" customHeight="false" outlineLevel="0" collapsed="false">
      <c r="A679" s="89" t="n">
        <v>678</v>
      </c>
      <c r="B679" s="135" t="s">
        <v>465</v>
      </c>
      <c r="C679" s="101" t="n">
        <v>1</v>
      </c>
      <c r="D679" s="122" t="n">
        <v>71</v>
      </c>
      <c r="E679" s="171"/>
      <c r="F679" s="171"/>
      <c r="G679" s="112" t="str">
        <f aca="false">IF(ISBLANK(F679),"a","b")</f>
        <v>a</v>
      </c>
      <c r="H679" s="112" t="str">
        <f aca="false">IF(ISBLANK(C679),"",IF(G679="b",F679,IF(G679="a","")))</f>
        <v/>
      </c>
      <c r="I679" s="113" t="n">
        <f aca="false">IF(ISBLANK(C679),"",IF( ISBLANK(F679), , IF( ISBLANK(J679), 1,) ))</f>
        <v>0</v>
      </c>
      <c r="J679" s="171"/>
      <c r="K679" s="114" t="str">
        <f aca="false">IF(ISBLANK(J679),"a","b")</f>
        <v>a</v>
      </c>
      <c r="L679" s="112" t="str">
        <f aca="false">IF(ISBLANK(C679),"",IF(K679="b",J679,IF(K679="a","")))</f>
        <v/>
      </c>
      <c r="M679" s="113" t="n">
        <f aca="false">IF(ISBLANK(C679),"",IF( ISBLANK(J679), , 1))</f>
        <v>0</v>
      </c>
      <c r="N679" s="115" t="str">
        <f aca="true">IF(ISBLANK(C679),"",IF( ISBLANK(F679), "" , IF( ISBLANK(J679), (TODAY()-F679)/365, (J679-F679)/365)) )</f>
        <v/>
      </c>
      <c r="O679" s="116" t="str">
        <f aca="false">IF(ISBLANK(C679),"",IF( ISBLANK(F679), "" , IF( ISBLANK(J679), ($V$41-F679)/365, (J679-F679)/365)) )</f>
        <v/>
      </c>
      <c r="P679" s="117" t="str">
        <f aca="true">IF(ISBLANK(C679),"",IF( ISBLANK(J679), "", (TODAY()-J679)/365))</f>
        <v/>
      </c>
      <c r="Q679" s="118" t="str">
        <f aca="false">IF(ISBLANK(C679),"",IF( ISBLANK(J679), "", ($V$41-J679)/365))</f>
        <v/>
      </c>
      <c r="R679" s="171"/>
      <c r="S679" s="119" t="s">
        <v>1540</v>
      </c>
      <c r="T679" s="39" t="n">
        <v>1</v>
      </c>
      <c r="U679" s="40"/>
    </row>
    <row r="680" customFormat="false" ht="15" hidden="false" customHeight="false" outlineLevel="0" collapsed="false">
      <c r="A680" s="89" t="n">
        <v>679</v>
      </c>
      <c r="B680" s="135" t="s">
        <v>465</v>
      </c>
      <c r="C680" s="101" t="n">
        <v>1</v>
      </c>
      <c r="D680" s="122" t="n">
        <v>72</v>
      </c>
      <c r="E680" s="171"/>
      <c r="F680" s="171"/>
      <c r="G680" s="112" t="str">
        <f aca="false">IF(ISBLANK(F680),"a","b")</f>
        <v>a</v>
      </c>
      <c r="H680" s="112" t="str">
        <f aca="false">IF(ISBLANK(C680),"",IF(G680="b",F680,IF(G680="a","")))</f>
        <v/>
      </c>
      <c r="I680" s="113" t="n">
        <f aca="false">IF(ISBLANK(C680),"",IF( ISBLANK(F680), , IF( ISBLANK(J680), 1,) ))</f>
        <v>0</v>
      </c>
      <c r="J680" s="171"/>
      <c r="K680" s="114" t="str">
        <f aca="false">IF(ISBLANK(J680),"a","b")</f>
        <v>a</v>
      </c>
      <c r="L680" s="112" t="str">
        <f aca="false">IF(ISBLANK(C680),"",IF(K680="b",J680,IF(K680="a","")))</f>
        <v/>
      </c>
      <c r="M680" s="113" t="n">
        <f aca="false">IF(ISBLANK(C680),"",IF( ISBLANK(J680), , 1))</f>
        <v>0</v>
      </c>
      <c r="N680" s="115" t="str">
        <f aca="true">IF(ISBLANK(C680),"",IF( ISBLANK(F680), "" , IF( ISBLANK(J680), (TODAY()-F680)/365, (J680-F680)/365)) )</f>
        <v/>
      </c>
      <c r="O680" s="116" t="str">
        <f aca="false">IF(ISBLANK(C680),"",IF( ISBLANK(F680), "" , IF( ISBLANK(J680), ($V$41-F680)/365, (J680-F680)/365)) )</f>
        <v/>
      </c>
      <c r="P680" s="117" t="str">
        <f aca="true">IF(ISBLANK(C680),"",IF( ISBLANK(J680), "", (TODAY()-J680)/365))</f>
        <v/>
      </c>
      <c r="Q680" s="118" t="str">
        <f aca="false">IF(ISBLANK(C680),"",IF( ISBLANK(J680), "", ($V$41-J680)/365))</f>
        <v/>
      </c>
      <c r="R680" s="171" t="s">
        <v>1541</v>
      </c>
      <c r="S680" s="119" t="s">
        <v>1542</v>
      </c>
      <c r="T680" s="39" t="n">
        <v>1</v>
      </c>
      <c r="U680" s="40"/>
    </row>
    <row r="681" customFormat="false" ht="15" hidden="false" customHeight="false" outlineLevel="0" collapsed="false">
      <c r="A681" s="89" t="n">
        <v>680</v>
      </c>
      <c r="B681" s="135" t="s">
        <v>465</v>
      </c>
      <c r="C681" s="101" t="n">
        <v>1</v>
      </c>
      <c r="D681" s="122" t="n">
        <v>73</v>
      </c>
      <c r="E681" s="171"/>
      <c r="F681" s="171"/>
      <c r="G681" s="112" t="str">
        <f aca="false">IF(ISBLANK(F681),"a","b")</f>
        <v>a</v>
      </c>
      <c r="H681" s="112" t="str">
        <f aca="false">IF(ISBLANK(C681),"",IF(G681="b",F681,IF(G681="a","")))</f>
        <v/>
      </c>
      <c r="I681" s="113" t="n">
        <f aca="false">IF(ISBLANK(C681),"",IF( ISBLANK(F681), , IF( ISBLANK(J681), 1,) ))</f>
        <v>0</v>
      </c>
      <c r="J681" s="171"/>
      <c r="K681" s="114" t="str">
        <f aca="false">IF(ISBLANK(J681),"a","b")</f>
        <v>a</v>
      </c>
      <c r="L681" s="112" t="str">
        <f aca="false">IF(ISBLANK(C681),"",IF(K681="b",J681,IF(K681="a","")))</f>
        <v/>
      </c>
      <c r="M681" s="113" t="n">
        <f aca="false">IF(ISBLANK(C681),"",IF( ISBLANK(J681), , 1))</f>
        <v>0</v>
      </c>
      <c r="N681" s="115" t="str">
        <f aca="true">IF(ISBLANK(C681),"",IF( ISBLANK(F681), "" , IF( ISBLANK(J681), (TODAY()-F681)/365, (J681-F681)/365)) )</f>
        <v/>
      </c>
      <c r="O681" s="116" t="str">
        <f aca="false">IF(ISBLANK(C681),"",IF( ISBLANK(F681), "" , IF( ISBLANK(J681), ($V$41-F681)/365, (J681-F681)/365)) )</f>
        <v/>
      </c>
      <c r="P681" s="117" t="str">
        <f aca="true">IF(ISBLANK(C681),"",IF( ISBLANK(J681), "", (TODAY()-J681)/365))</f>
        <v/>
      </c>
      <c r="Q681" s="118" t="str">
        <f aca="false">IF(ISBLANK(C681),"",IF( ISBLANK(J681), "", ($V$41-J681)/365))</f>
        <v/>
      </c>
      <c r="R681" s="171"/>
      <c r="S681" s="119" t="s">
        <v>1543</v>
      </c>
      <c r="T681" s="39" t="n">
        <v>1</v>
      </c>
      <c r="U681" s="40"/>
    </row>
    <row r="682" customFormat="false" ht="15" hidden="false" customHeight="false" outlineLevel="0" collapsed="false">
      <c r="A682" s="89" t="n">
        <v>681</v>
      </c>
      <c r="B682" s="135" t="s">
        <v>465</v>
      </c>
      <c r="C682" s="101" t="n">
        <v>1</v>
      </c>
      <c r="D682" s="122" t="n">
        <v>74</v>
      </c>
      <c r="E682" s="171"/>
      <c r="F682" s="171"/>
      <c r="G682" s="112" t="str">
        <f aca="false">IF(ISBLANK(F682),"a","b")</f>
        <v>a</v>
      </c>
      <c r="H682" s="112" t="str">
        <f aca="false">IF(ISBLANK(C682),"",IF(G682="b",F682,IF(G682="a","")))</f>
        <v/>
      </c>
      <c r="I682" s="113" t="n">
        <f aca="false">IF(ISBLANK(C682),"",IF( ISBLANK(F682), , IF( ISBLANK(J682), 1,) ))</f>
        <v>0</v>
      </c>
      <c r="J682" s="171"/>
      <c r="K682" s="114" t="str">
        <f aca="false">IF(ISBLANK(J682),"a","b")</f>
        <v>a</v>
      </c>
      <c r="L682" s="112" t="str">
        <f aca="false">IF(ISBLANK(C682),"",IF(K682="b",J682,IF(K682="a","")))</f>
        <v/>
      </c>
      <c r="M682" s="113" t="n">
        <f aca="false">IF(ISBLANK(C682),"",IF( ISBLANK(J682), , 1))</f>
        <v>0</v>
      </c>
      <c r="N682" s="115" t="str">
        <f aca="true">IF(ISBLANK(C682),"",IF( ISBLANK(F682), "" , IF( ISBLANK(J682), (TODAY()-F682)/365, (J682-F682)/365)) )</f>
        <v/>
      </c>
      <c r="O682" s="116" t="str">
        <f aca="false">IF(ISBLANK(C682),"",IF( ISBLANK(F682), "" , IF( ISBLANK(J682), ($V$41-F682)/365, (J682-F682)/365)) )</f>
        <v/>
      </c>
      <c r="P682" s="117" t="str">
        <f aca="true">IF(ISBLANK(C682),"",IF( ISBLANK(J682), "", (TODAY()-J682)/365))</f>
        <v/>
      </c>
      <c r="Q682" s="118" t="str">
        <f aca="false">IF(ISBLANK(C682),"",IF( ISBLANK(J682), "", ($V$41-J682)/365))</f>
        <v/>
      </c>
      <c r="R682" s="171"/>
      <c r="S682" s="119" t="s">
        <v>1544</v>
      </c>
      <c r="T682" s="39" t="n">
        <v>1</v>
      </c>
      <c r="U682" s="40"/>
    </row>
    <row r="683" customFormat="false" ht="15" hidden="false" customHeight="false" outlineLevel="0" collapsed="false">
      <c r="A683" s="89" t="n">
        <v>682</v>
      </c>
      <c r="B683" s="135" t="s">
        <v>465</v>
      </c>
      <c r="C683" s="101" t="n">
        <v>1</v>
      </c>
      <c r="D683" s="122" t="n">
        <v>75</v>
      </c>
      <c r="E683" s="171"/>
      <c r="F683" s="171"/>
      <c r="G683" s="112" t="str">
        <f aca="false">IF(ISBLANK(F683),"a","b")</f>
        <v>a</v>
      </c>
      <c r="H683" s="112" t="str">
        <f aca="false">IF(ISBLANK(C683),"",IF(G683="b",F683,IF(G683="a","")))</f>
        <v/>
      </c>
      <c r="I683" s="113" t="n">
        <f aca="false">IF(ISBLANK(C683),"",IF( ISBLANK(F683), , IF( ISBLANK(J683), 1,) ))</f>
        <v>0</v>
      </c>
      <c r="J683" s="171"/>
      <c r="K683" s="114" t="str">
        <f aca="false">IF(ISBLANK(J683),"a","b")</f>
        <v>a</v>
      </c>
      <c r="L683" s="112" t="str">
        <f aca="false">IF(ISBLANK(C683),"",IF(K683="b",J683,IF(K683="a","")))</f>
        <v/>
      </c>
      <c r="M683" s="113" t="n">
        <f aca="false">IF(ISBLANK(C683),"",IF( ISBLANK(J683), , 1))</f>
        <v>0</v>
      </c>
      <c r="N683" s="115" t="str">
        <f aca="true">IF(ISBLANK(C683),"",IF( ISBLANK(F683), "" , IF( ISBLANK(J683), (TODAY()-F683)/365, (J683-F683)/365)) )</f>
        <v/>
      </c>
      <c r="O683" s="116" t="str">
        <f aca="false">IF(ISBLANK(C683),"",IF( ISBLANK(F683), "" , IF( ISBLANK(J683), ($V$41-F683)/365, (J683-F683)/365)) )</f>
        <v/>
      </c>
      <c r="P683" s="117" t="str">
        <f aca="true">IF(ISBLANK(C683),"",IF( ISBLANK(J683), "", (TODAY()-J683)/365))</f>
        <v/>
      </c>
      <c r="Q683" s="118" t="str">
        <f aca="false">IF(ISBLANK(C683),"",IF( ISBLANK(J683), "", ($V$41-J683)/365))</f>
        <v/>
      </c>
      <c r="R683" s="171" t="s">
        <v>1545</v>
      </c>
      <c r="S683" s="119" t="s">
        <v>1546</v>
      </c>
      <c r="T683" s="39" t="n">
        <v>1</v>
      </c>
      <c r="U683" s="40"/>
    </row>
    <row r="684" customFormat="false" ht="15" hidden="false" customHeight="false" outlineLevel="0" collapsed="false">
      <c r="A684" s="89" t="n">
        <v>683</v>
      </c>
      <c r="B684" s="135" t="s">
        <v>465</v>
      </c>
      <c r="C684" s="101" t="n">
        <v>1</v>
      </c>
      <c r="D684" s="120" t="n">
        <v>76</v>
      </c>
      <c r="E684" s="171" t="s">
        <v>455</v>
      </c>
      <c r="F684" s="172" t="n">
        <v>43701</v>
      </c>
      <c r="G684" s="112" t="str">
        <f aca="false">IF(ISBLANK(F684),"a","b")</f>
        <v>b</v>
      </c>
      <c r="H684" s="112" t="n">
        <f aca="false">IF(ISBLANK(C684),"",IF(G684="b",F684,IF(G684="a","")))</f>
        <v>43701</v>
      </c>
      <c r="I684" s="113" t="n">
        <f aca="false">IF(ISBLANK(C684),"",IF( ISBLANK(F684), , IF( ISBLANK(J684), 1,) ))</f>
        <v>1</v>
      </c>
      <c r="J684" s="171"/>
      <c r="K684" s="114" t="str">
        <f aca="false">IF(ISBLANK(J684),"a","b")</f>
        <v>a</v>
      </c>
      <c r="L684" s="112" t="str">
        <f aca="false">IF(ISBLANK(C684),"",IF(K684="b",J684,IF(K684="a","")))</f>
        <v/>
      </c>
      <c r="M684" s="113" t="n">
        <f aca="false">IF(ISBLANK(C684),"",IF( ISBLANK(J684), , 1))</f>
        <v>0</v>
      </c>
      <c r="N684" s="115" t="n">
        <f aca="true">IF(ISBLANK(C684),"",IF( ISBLANK(F684), "" , IF( ISBLANK(J684), (TODAY()-F684)/365, (J684-F684)/365)) )</f>
        <v>1.58904109589041</v>
      </c>
      <c r="O684" s="116" t="n">
        <f aca="false">IF(ISBLANK(C684),"",IF( ISBLANK(F684), "" , IF( ISBLANK(J684), ($V$41-F684)/365, (J684-F684)/365)) )</f>
        <v>0.605479452054794</v>
      </c>
      <c r="P684" s="117" t="str">
        <f aca="true">IF(ISBLANK(C684),"",IF( ISBLANK(J684), "", (TODAY()-J684)/365))</f>
        <v/>
      </c>
      <c r="Q684" s="118" t="str">
        <f aca="false">IF(ISBLANK(C684),"",IF( ISBLANK(J684), "", ($V$41-J684)/365))</f>
        <v/>
      </c>
      <c r="R684" s="171" t="s">
        <v>1547</v>
      </c>
      <c r="S684" s="119" t="s">
        <v>1548</v>
      </c>
      <c r="T684" s="39" t="n">
        <v>1</v>
      </c>
      <c r="U684" s="40"/>
    </row>
    <row r="685" customFormat="false" ht="15" hidden="false" customHeight="false" outlineLevel="0" collapsed="false">
      <c r="A685" s="89" t="n">
        <v>684</v>
      </c>
      <c r="B685" s="135" t="s">
        <v>465</v>
      </c>
      <c r="C685" s="101" t="n">
        <v>1</v>
      </c>
      <c r="D685" s="122" t="n">
        <v>77</v>
      </c>
      <c r="E685" s="171"/>
      <c r="F685" s="171"/>
      <c r="G685" s="112" t="str">
        <f aca="false">IF(ISBLANK(F685),"a","b")</f>
        <v>a</v>
      </c>
      <c r="H685" s="112" t="str">
        <f aca="false">IF(ISBLANK(C685),"",IF(G685="b",F685,IF(G685="a","")))</f>
        <v/>
      </c>
      <c r="I685" s="113" t="n">
        <f aca="false">IF(ISBLANK(C685),"",IF( ISBLANK(F685), , IF( ISBLANK(J685), 1,) ))</f>
        <v>0</v>
      </c>
      <c r="J685" s="171"/>
      <c r="K685" s="114" t="str">
        <f aca="false">IF(ISBLANK(J685),"a","b")</f>
        <v>a</v>
      </c>
      <c r="L685" s="112" t="str">
        <f aca="false">IF(ISBLANK(C685),"",IF(K685="b",J685,IF(K685="a","")))</f>
        <v/>
      </c>
      <c r="M685" s="113" t="n">
        <f aca="false">IF(ISBLANK(C685),"",IF( ISBLANK(J685), , 1))</f>
        <v>0</v>
      </c>
      <c r="N685" s="115" t="str">
        <f aca="true">IF(ISBLANK(C685),"",IF( ISBLANK(F685), "" , IF( ISBLANK(J685), (TODAY()-F685)/365, (J685-F685)/365)) )</f>
        <v/>
      </c>
      <c r="O685" s="116" t="str">
        <f aca="false">IF(ISBLANK(C685),"",IF( ISBLANK(F685), "" , IF( ISBLANK(J685), ($V$41-F685)/365, (J685-F685)/365)) )</f>
        <v/>
      </c>
      <c r="P685" s="117" t="str">
        <f aca="true">IF(ISBLANK(C685),"",IF( ISBLANK(J685), "", (TODAY()-J685)/365))</f>
        <v/>
      </c>
      <c r="Q685" s="118" t="str">
        <f aca="false">IF(ISBLANK(C685),"",IF( ISBLANK(J685), "", ($V$41-J685)/365))</f>
        <v/>
      </c>
      <c r="R685" s="171" t="s">
        <v>1549</v>
      </c>
      <c r="S685" s="119" t="s">
        <v>1550</v>
      </c>
      <c r="T685" s="39" t="n">
        <v>1</v>
      </c>
      <c r="U685" s="40"/>
    </row>
    <row r="686" customFormat="false" ht="15" hidden="false" customHeight="false" outlineLevel="0" collapsed="false">
      <c r="A686" s="89" t="n">
        <v>685</v>
      </c>
      <c r="B686" s="135" t="s">
        <v>465</v>
      </c>
      <c r="C686" s="101" t="n">
        <v>1</v>
      </c>
      <c r="D686" s="122" t="n">
        <v>78</v>
      </c>
      <c r="E686" s="171"/>
      <c r="F686" s="171"/>
      <c r="G686" s="112" t="str">
        <f aca="false">IF(ISBLANK(F686),"a","b")</f>
        <v>a</v>
      </c>
      <c r="H686" s="112" t="str">
        <f aca="false">IF(ISBLANK(C686),"",IF(G686="b",F686,IF(G686="a","")))</f>
        <v/>
      </c>
      <c r="I686" s="113" t="n">
        <f aca="false">IF(ISBLANK(C686),"",IF( ISBLANK(F686), , IF( ISBLANK(J686), 1,) ))</f>
        <v>0</v>
      </c>
      <c r="J686" s="171"/>
      <c r="K686" s="114" t="str">
        <f aca="false">IF(ISBLANK(J686),"a","b")</f>
        <v>a</v>
      </c>
      <c r="L686" s="112" t="str">
        <f aca="false">IF(ISBLANK(C686),"",IF(K686="b",J686,IF(K686="a","")))</f>
        <v/>
      </c>
      <c r="M686" s="113" t="n">
        <f aca="false">IF(ISBLANK(C686),"",IF( ISBLANK(J686), , 1))</f>
        <v>0</v>
      </c>
      <c r="N686" s="115" t="str">
        <f aca="true">IF(ISBLANK(C686),"",IF( ISBLANK(F686), "" , IF( ISBLANK(J686), (TODAY()-F686)/365, (J686-F686)/365)) )</f>
        <v/>
      </c>
      <c r="O686" s="116" t="str">
        <f aca="false">IF(ISBLANK(C686),"",IF( ISBLANK(F686), "" , IF( ISBLANK(J686), ($V$41-F686)/365, (J686-F686)/365)) )</f>
        <v/>
      </c>
      <c r="P686" s="117" t="str">
        <f aca="true">IF(ISBLANK(C686),"",IF( ISBLANK(J686), "", (TODAY()-J686)/365))</f>
        <v/>
      </c>
      <c r="Q686" s="118" t="str">
        <f aca="false">IF(ISBLANK(C686),"",IF( ISBLANK(J686), "", ($V$41-J686)/365))</f>
        <v/>
      </c>
      <c r="R686" s="171" t="s">
        <v>1551</v>
      </c>
      <c r="S686" s="119" t="s">
        <v>1552</v>
      </c>
      <c r="T686" s="39" t="n">
        <v>1</v>
      </c>
      <c r="U686" s="40"/>
    </row>
    <row r="687" customFormat="false" ht="15" hidden="false" customHeight="false" outlineLevel="0" collapsed="false">
      <c r="A687" s="89" t="n">
        <v>686</v>
      </c>
      <c r="B687" s="135" t="s">
        <v>465</v>
      </c>
      <c r="C687" s="101" t="n">
        <v>1</v>
      </c>
      <c r="D687" s="122" t="n">
        <v>79</v>
      </c>
      <c r="E687" s="171"/>
      <c r="F687" s="171"/>
      <c r="G687" s="112" t="str">
        <f aca="false">IF(ISBLANK(F687),"a","b")</f>
        <v>a</v>
      </c>
      <c r="H687" s="112" t="str">
        <f aca="false">IF(ISBLANK(C687),"",IF(G687="b",F687,IF(G687="a","")))</f>
        <v/>
      </c>
      <c r="I687" s="113" t="n">
        <f aca="false">IF(ISBLANK(C687),"",IF( ISBLANK(F687), , IF( ISBLANK(J687), 1,) ))</f>
        <v>0</v>
      </c>
      <c r="J687" s="171"/>
      <c r="K687" s="114" t="str">
        <f aca="false">IF(ISBLANK(J687),"a","b")</f>
        <v>a</v>
      </c>
      <c r="L687" s="112" t="str">
        <f aca="false">IF(ISBLANK(C687),"",IF(K687="b",J687,IF(K687="a","")))</f>
        <v/>
      </c>
      <c r="M687" s="113" t="n">
        <f aca="false">IF(ISBLANK(C687),"",IF( ISBLANK(J687), , 1))</f>
        <v>0</v>
      </c>
      <c r="N687" s="115" t="str">
        <f aca="true">IF(ISBLANK(C687),"",IF( ISBLANK(F687), "" , IF( ISBLANK(J687), (TODAY()-F687)/365, (J687-F687)/365)) )</f>
        <v/>
      </c>
      <c r="O687" s="116" t="str">
        <f aca="false">IF(ISBLANK(C687),"",IF( ISBLANK(F687), "" , IF( ISBLANK(J687), ($V$41-F687)/365, (J687-F687)/365)) )</f>
        <v/>
      </c>
      <c r="P687" s="117" t="str">
        <f aca="true">IF(ISBLANK(C687),"",IF( ISBLANK(J687), "", (TODAY()-J687)/365))</f>
        <v/>
      </c>
      <c r="Q687" s="118" t="str">
        <f aca="false">IF(ISBLANK(C687),"",IF( ISBLANK(J687), "", ($V$41-J687)/365))</f>
        <v/>
      </c>
      <c r="R687" s="171"/>
      <c r="S687" s="119" t="s">
        <v>1553</v>
      </c>
      <c r="T687" s="39" t="n">
        <v>1</v>
      </c>
      <c r="U687" s="40"/>
    </row>
    <row r="688" customFormat="false" ht="15" hidden="false" customHeight="false" outlineLevel="0" collapsed="false">
      <c r="A688" s="89" t="n">
        <v>687</v>
      </c>
      <c r="B688" s="135" t="s">
        <v>465</v>
      </c>
      <c r="C688" s="101" t="n">
        <v>1</v>
      </c>
      <c r="D688" s="125" t="n">
        <v>80</v>
      </c>
      <c r="E688" s="171" t="s">
        <v>549</v>
      </c>
      <c r="F688" s="172" t="n">
        <v>43827</v>
      </c>
      <c r="G688" s="112" t="str">
        <f aca="false">IF(ISBLANK(F688),"a","b")</f>
        <v>b</v>
      </c>
      <c r="H688" s="112" t="n">
        <f aca="false">IF(ISBLANK(C688),"",IF(G688="b",F688,IF(G688="a","")))</f>
        <v>43827</v>
      </c>
      <c r="I688" s="113" t="n">
        <f aca="false">IF(ISBLANK(C688),"",IF( ISBLANK(F688), , IF( ISBLANK(J688), 1,) ))</f>
        <v>1</v>
      </c>
      <c r="J688" s="171"/>
      <c r="K688" s="114" t="str">
        <f aca="false">IF(ISBLANK(J688),"a","b")</f>
        <v>a</v>
      </c>
      <c r="L688" s="112" t="str">
        <f aca="false">IF(ISBLANK(C688),"",IF(K688="b",J688,IF(K688="a","")))</f>
        <v/>
      </c>
      <c r="M688" s="113" t="n">
        <f aca="false">IF(ISBLANK(C688),"",IF( ISBLANK(J688), , 1))</f>
        <v>0</v>
      </c>
      <c r="N688" s="115" t="n">
        <f aca="true">IF(ISBLANK(C688),"",IF( ISBLANK(F688), "" , IF( ISBLANK(J688), (TODAY()-F688)/365, (J688-F688)/365)) )</f>
        <v>1.24383561643836</v>
      </c>
      <c r="O688" s="116" t="n">
        <f aca="false">IF(ISBLANK(C688),"",IF( ISBLANK(F688), "" , IF( ISBLANK(J688), ($V$41-F688)/365, (J688-F688)/365)) )</f>
        <v>0.26027397260274</v>
      </c>
      <c r="P688" s="117" t="str">
        <f aca="true">IF(ISBLANK(C688),"",IF( ISBLANK(J688), "", (TODAY()-J688)/365))</f>
        <v/>
      </c>
      <c r="Q688" s="118" t="str">
        <f aca="false">IF(ISBLANK(C688),"",IF( ISBLANK(J688), "", ($V$41-J688)/365))</f>
        <v/>
      </c>
      <c r="R688" s="171" t="s">
        <v>1554</v>
      </c>
      <c r="S688" s="119" t="s">
        <v>1555</v>
      </c>
      <c r="T688" s="39" t="n">
        <v>1</v>
      </c>
      <c r="U688" s="40"/>
    </row>
    <row r="689" customFormat="false" ht="15" hidden="false" customHeight="false" outlineLevel="0" collapsed="false">
      <c r="A689" s="89" t="n">
        <v>688</v>
      </c>
      <c r="B689" s="135" t="s">
        <v>465</v>
      </c>
      <c r="C689" s="101" t="n">
        <v>1</v>
      </c>
      <c r="D689" s="120" t="n">
        <v>81</v>
      </c>
      <c r="E689" s="171" t="s">
        <v>817</v>
      </c>
      <c r="F689" s="172" t="n">
        <v>43710</v>
      </c>
      <c r="G689" s="112" t="str">
        <f aca="false">IF(ISBLANK(F689),"a","b")</f>
        <v>b</v>
      </c>
      <c r="H689" s="112" t="n">
        <f aca="false">IF(ISBLANK(C689),"",IF(G689="b",F689,IF(G689="a","")))</f>
        <v>43710</v>
      </c>
      <c r="I689" s="113" t="n">
        <f aca="false">IF(ISBLANK(C689),"",IF( ISBLANK(F689), , IF( ISBLANK(J689), 1,) ))</f>
        <v>1</v>
      </c>
      <c r="J689" s="171"/>
      <c r="K689" s="114" t="str">
        <f aca="false">IF(ISBLANK(J689),"a","b")</f>
        <v>a</v>
      </c>
      <c r="L689" s="112" t="str">
        <f aca="false">IF(ISBLANK(C689),"",IF(K689="b",J689,IF(K689="a","")))</f>
        <v/>
      </c>
      <c r="M689" s="113" t="n">
        <f aca="false">IF(ISBLANK(C689),"",IF( ISBLANK(J689), , 1))</f>
        <v>0</v>
      </c>
      <c r="N689" s="115" t="n">
        <f aca="true">IF(ISBLANK(C689),"",IF( ISBLANK(F689), "" , IF( ISBLANK(J689), (TODAY()-F689)/365, (J689-F689)/365)) )</f>
        <v>1.56438356164384</v>
      </c>
      <c r="O689" s="116" t="n">
        <f aca="false">IF(ISBLANK(C689),"",IF( ISBLANK(F689), "" , IF( ISBLANK(J689), ($V$41-F689)/365, (J689-F689)/365)) )</f>
        <v>0.580821917808219</v>
      </c>
      <c r="P689" s="117" t="str">
        <f aca="true">IF(ISBLANK(C689),"",IF( ISBLANK(J689), "", (TODAY()-J689)/365))</f>
        <v/>
      </c>
      <c r="Q689" s="118" t="str">
        <f aca="false">IF(ISBLANK(C689),"",IF( ISBLANK(J689), "", ($V$41-J689)/365))</f>
        <v/>
      </c>
      <c r="R689" s="171" t="s">
        <v>1556</v>
      </c>
      <c r="S689" s="119" t="s">
        <v>1557</v>
      </c>
      <c r="T689" s="39" t="n">
        <v>1</v>
      </c>
      <c r="U689" s="40"/>
    </row>
    <row r="690" customFormat="false" ht="15" hidden="false" customHeight="false" outlineLevel="0" collapsed="false">
      <c r="A690" s="89" t="n">
        <v>689</v>
      </c>
      <c r="B690" s="135" t="s">
        <v>465</v>
      </c>
      <c r="C690" s="101" t="n">
        <v>1</v>
      </c>
      <c r="D690" s="122" t="n">
        <v>82</v>
      </c>
      <c r="E690" s="171"/>
      <c r="F690" s="171"/>
      <c r="G690" s="112" t="str">
        <f aca="false">IF(ISBLANK(F690),"a","b")</f>
        <v>a</v>
      </c>
      <c r="H690" s="112" t="str">
        <f aca="false">IF(ISBLANK(C690),"",IF(G690="b",F690,IF(G690="a","")))</f>
        <v/>
      </c>
      <c r="I690" s="113" t="n">
        <f aca="false">IF(ISBLANK(C690),"",IF( ISBLANK(F690), , IF( ISBLANK(J690), 1,) ))</f>
        <v>0</v>
      </c>
      <c r="J690" s="171"/>
      <c r="K690" s="114" t="str">
        <f aca="false">IF(ISBLANK(J690),"a","b")</f>
        <v>a</v>
      </c>
      <c r="L690" s="112" t="str">
        <f aca="false">IF(ISBLANK(C690),"",IF(K690="b",J690,IF(K690="a","")))</f>
        <v/>
      </c>
      <c r="M690" s="113" t="n">
        <f aca="false">IF(ISBLANK(C690),"",IF( ISBLANK(J690), , 1))</f>
        <v>0</v>
      </c>
      <c r="N690" s="115" t="str">
        <f aca="true">IF(ISBLANK(C690),"",IF( ISBLANK(F690), "" , IF( ISBLANK(J690), (TODAY()-F690)/365, (J690-F690)/365)) )</f>
        <v/>
      </c>
      <c r="O690" s="116" t="str">
        <f aca="false">IF(ISBLANK(C690),"",IF( ISBLANK(F690), "" , IF( ISBLANK(J690), ($V$41-F690)/365, (J690-F690)/365)) )</f>
        <v/>
      </c>
      <c r="P690" s="117" t="str">
        <f aca="true">IF(ISBLANK(C690),"",IF( ISBLANK(J690), "", (TODAY()-J690)/365))</f>
        <v/>
      </c>
      <c r="Q690" s="118" t="str">
        <f aca="false">IF(ISBLANK(C690),"",IF( ISBLANK(J690), "", ($V$41-J690)/365))</f>
        <v/>
      </c>
      <c r="R690" s="171" t="s">
        <v>1558</v>
      </c>
      <c r="S690" s="119" t="s">
        <v>1559</v>
      </c>
      <c r="T690" s="39" t="n">
        <v>1</v>
      </c>
      <c r="U690" s="40"/>
    </row>
    <row r="691" customFormat="false" ht="15" hidden="false" customHeight="false" outlineLevel="0" collapsed="false">
      <c r="A691" s="89" t="n">
        <v>690</v>
      </c>
      <c r="B691" s="135" t="s">
        <v>465</v>
      </c>
      <c r="C691" s="101" t="n">
        <v>1</v>
      </c>
      <c r="D691" s="122" t="n">
        <v>83</v>
      </c>
      <c r="E691" s="171"/>
      <c r="F691" s="171"/>
      <c r="G691" s="112" t="str">
        <f aca="false">IF(ISBLANK(F691),"a","b")</f>
        <v>a</v>
      </c>
      <c r="H691" s="112" t="str">
        <f aca="false">IF(ISBLANK(C691),"",IF(G691="b",F691,IF(G691="a","")))</f>
        <v/>
      </c>
      <c r="I691" s="113" t="n">
        <f aca="false">IF(ISBLANK(C691),"",IF( ISBLANK(F691), , IF( ISBLANK(J691), 1,) ))</f>
        <v>0</v>
      </c>
      <c r="J691" s="171"/>
      <c r="K691" s="114" t="str">
        <f aca="false">IF(ISBLANK(J691),"a","b")</f>
        <v>a</v>
      </c>
      <c r="L691" s="112" t="str">
        <f aca="false">IF(ISBLANK(C691),"",IF(K691="b",J691,IF(K691="a","")))</f>
        <v/>
      </c>
      <c r="M691" s="113" t="n">
        <f aca="false">IF(ISBLANK(C691),"",IF( ISBLANK(J691), , 1))</f>
        <v>0</v>
      </c>
      <c r="N691" s="115" t="str">
        <f aca="true">IF(ISBLANK(C691),"",IF( ISBLANK(F691), "" , IF( ISBLANK(J691), (TODAY()-F691)/365, (J691-F691)/365)) )</f>
        <v/>
      </c>
      <c r="O691" s="116" t="str">
        <f aca="false">IF(ISBLANK(C691),"",IF( ISBLANK(F691), "" , IF( ISBLANK(J691), ($V$41-F691)/365, (J691-F691)/365)) )</f>
        <v/>
      </c>
      <c r="P691" s="117" t="str">
        <f aca="true">IF(ISBLANK(C691),"",IF( ISBLANK(J691), "", (TODAY()-J691)/365))</f>
        <v/>
      </c>
      <c r="Q691" s="118" t="str">
        <f aca="false">IF(ISBLANK(C691),"",IF( ISBLANK(J691), "", ($V$41-J691)/365))</f>
        <v/>
      </c>
      <c r="R691" s="171"/>
      <c r="S691" s="119" t="s">
        <v>1560</v>
      </c>
      <c r="T691" s="39" t="n">
        <v>1</v>
      </c>
      <c r="U691" s="40"/>
    </row>
    <row r="692" customFormat="false" ht="15" hidden="false" customHeight="false" outlineLevel="0" collapsed="false">
      <c r="A692" s="89" t="n">
        <v>691</v>
      </c>
      <c r="B692" s="135" t="s">
        <v>465</v>
      </c>
      <c r="C692" s="101" t="n">
        <v>1</v>
      </c>
      <c r="D692" s="122" t="n">
        <v>84</v>
      </c>
      <c r="E692" s="171"/>
      <c r="F692" s="171"/>
      <c r="G692" s="112" t="str">
        <f aca="false">IF(ISBLANK(F692),"a","b")</f>
        <v>a</v>
      </c>
      <c r="H692" s="112" t="str">
        <f aca="false">IF(ISBLANK(C692),"",IF(G692="b",F692,IF(G692="a","")))</f>
        <v/>
      </c>
      <c r="I692" s="113" t="n">
        <f aca="false">IF(ISBLANK(C692),"",IF( ISBLANK(F692), , IF( ISBLANK(J692), 1,) ))</f>
        <v>0</v>
      </c>
      <c r="J692" s="171"/>
      <c r="K692" s="114" t="str">
        <f aca="false">IF(ISBLANK(J692),"a","b")</f>
        <v>a</v>
      </c>
      <c r="L692" s="112" t="str">
        <f aca="false">IF(ISBLANK(C692),"",IF(K692="b",J692,IF(K692="a","")))</f>
        <v/>
      </c>
      <c r="M692" s="113" t="n">
        <f aca="false">IF(ISBLANK(C692),"",IF( ISBLANK(J692), , 1))</f>
        <v>0</v>
      </c>
      <c r="N692" s="115" t="str">
        <f aca="true">IF(ISBLANK(C692),"",IF( ISBLANK(F692), "" , IF( ISBLANK(J692), (TODAY()-F692)/365, (J692-F692)/365)) )</f>
        <v/>
      </c>
      <c r="O692" s="116" t="str">
        <f aca="false">IF(ISBLANK(C692),"",IF( ISBLANK(F692), "" , IF( ISBLANK(J692), ($V$41-F692)/365, (J692-F692)/365)) )</f>
        <v/>
      </c>
      <c r="P692" s="117" t="str">
        <f aca="true">IF(ISBLANK(C692),"",IF( ISBLANK(J692), "", (TODAY()-J692)/365))</f>
        <v/>
      </c>
      <c r="Q692" s="118" t="str">
        <f aca="false">IF(ISBLANK(C692),"",IF( ISBLANK(J692), "", ($V$41-J692)/365))</f>
        <v/>
      </c>
      <c r="R692" s="171"/>
      <c r="S692" s="119" t="s">
        <v>1561</v>
      </c>
      <c r="T692" s="39" t="n">
        <v>1</v>
      </c>
      <c r="U692" s="40"/>
    </row>
    <row r="693" customFormat="false" ht="15" hidden="false" customHeight="false" outlineLevel="0" collapsed="false">
      <c r="A693" s="89" t="n">
        <v>692</v>
      </c>
      <c r="B693" s="135" t="s">
        <v>465</v>
      </c>
      <c r="C693" s="101" t="n">
        <v>1</v>
      </c>
      <c r="D693" s="122" t="n">
        <v>85</v>
      </c>
      <c r="E693" s="171"/>
      <c r="F693" s="171"/>
      <c r="G693" s="112" t="str">
        <f aca="false">IF(ISBLANK(F693),"a","b")</f>
        <v>a</v>
      </c>
      <c r="H693" s="112" t="str">
        <f aca="false">IF(ISBLANK(C693),"",IF(G693="b",F693,IF(G693="a","")))</f>
        <v/>
      </c>
      <c r="I693" s="113" t="n">
        <f aca="false">IF(ISBLANK(C693),"",IF( ISBLANK(F693), , IF( ISBLANK(J693), 1,) ))</f>
        <v>0</v>
      </c>
      <c r="J693" s="171"/>
      <c r="K693" s="114" t="str">
        <f aca="false">IF(ISBLANK(J693),"a","b")</f>
        <v>a</v>
      </c>
      <c r="L693" s="112" t="str">
        <f aca="false">IF(ISBLANK(C693),"",IF(K693="b",J693,IF(K693="a","")))</f>
        <v/>
      </c>
      <c r="M693" s="113" t="n">
        <f aca="false">IF(ISBLANK(C693),"",IF( ISBLANK(J693), , 1))</f>
        <v>0</v>
      </c>
      <c r="N693" s="115" t="str">
        <f aca="true">IF(ISBLANK(C693),"",IF( ISBLANK(F693), "" , IF( ISBLANK(J693), (TODAY()-F693)/365, (J693-F693)/365)) )</f>
        <v/>
      </c>
      <c r="O693" s="116" t="str">
        <f aca="false">IF(ISBLANK(C693),"",IF( ISBLANK(F693), "" , IF( ISBLANK(J693), ($V$41-F693)/365, (J693-F693)/365)) )</f>
        <v/>
      </c>
      <c r="P693" s="117" t="str">
        <f aca="true">IF(ISBLANK(C693),"",IF( ISBLANK(J693), "", (TODAY()-J693)/365))</f>
        <v/>
      </c>
      <c r="Q693" s="118" t="str">
        <f aca="false">IF(ISBLANK(C693),"",IF( ISBLANK(J693), "", ($V$41-J693)/365))</f>
        <v/>
      </c>
      <c r="R693" s="171" t="s">
        <v>1562</v>
      </c>
      <c r="S693" s="119" t="s">
        <v>1563</v>
      </c>
      <c r="T693" s="39" t="n">
        <v>1</v>
      </c>
      <c r="U693" s="40"/>
    </row>
    <row r="694" customFormat="false" ht="15" hidden="false" customHeight="false" outlineLevel="0" collapsed="false">
      <c r="A694" s="89" t="n">
        <v>693</v>
      </c>
      <c r="B694" s="135" t="s">
        <v>465</v>
      </c>
      <c r="C694" s="101" t="n">
        <v>1</v>
      </c>
      <c r="D694" s="122" t="n">
        <v>86</v>
      </c>
      <c r="E694" s="171"/>
      <c r="F694" s="171"/>
      <c r="G694" s="112" t="str">
        <f aca="false">IF(ISBLANK(F694),"a","b")</f>
        <v>a</v>
      </c>
      <c r="H694" s="112" t="str">
        <f aca="false">IF(ISBLANK(C694),"",IF(G694="b",F694,IF(G694="a","")))</f>
        <v/>
      </c>
      <c r="I694" s="113" t="n">
        <f aca="false">IF(ISBLANK(C694),"",IF( ISBLANK(F694), , IF( ISBLANK(J694), 1,) ))</f>
        <v>0</v>
      </c>
      <c r="J694" s="171"/>
      <c r="K694" s="114" t="str">
        <f aca="false">IF(ISBLANK(J694),"a","b")</f>
        <v>a</v>
      </c>
      <c r="L694" s="112" t="str">
        <f aca="false">IF(ISBLANK(C694),"",IF(K694="b",J694,IF(K694="a","")))</f>
        <v/>
      </c>
      <c r="M694" s="113" t="n">
        <f aca="false">IF(ISBLANK(C694),"",IF( ISBLANK(J694), , 1))</f>
        <v>0</v>
      </c>
      <c r="N694" s="115" t="str">
        <f aca="true">IF(ISBLANK(C694),"",IF( ISBLANK(F694), "" , IF( ISBLANK(J694), (TODAY()-F694)/365, (J694-F694)/365)) )</f>
        <v/>
      </c>
      <c r="O694" s="116" t="str">
        <f aca="false">IF(ISBLANK(C694),"",IF( ISBLANK(F694), "" , IF( ISBLANK(J694), ($V$41-F694)/365, (J694-F694)/365)) )</f>
        <v/>
      </c>
      <c r="P694" s="117" t="str">
        <f aca="true">IF(ISBLANK(C694),"",IF( ISBLANK(J694), "", (TODAY()-J694)/365))</f>
        <v/>
      </c>
      <c r="Q694" s="118" t="str">
        <f aca="false">IF(ISBLANK(C694),"",IF( ISBLANK(J694), "", ($V$41-J694)/365))</f>
        <v/>
      </c>
      <c r="R694" s="171"/>
      <c r="S694" s="119" t="s">
        <v>1564</v>
      </c>
      <c r="T694" s="39" t="n">
        <v>1</v>
      </c>
      <c r="U694" s="40"/>
    </row>
    <row r="695" customFormat="false" ht="15" hidden="false" customHeight="false" outlineLevel="0" collapsed="false">
      <c r="A695" s="89" t="n">
        <v>694</v>
      </c>
      <c r="B695" s="135" t="s">
        <v>465</v>
      </c>
      <c r="C695" s="101" t="n">
        <v>1</v>
      </c>
      <c r="D695" s="122" t="n">
        <v>87</v>
      </c>
      <c r="E695" s="171"/>
      <c r="F695" s="171"/>
      <c r="G695" s="112" t="str">
        <f aca="false">IF(ISBLANK(F695),"a","b")</f>
        <v>a</v>
      </c>
      <c r="H695" s="112" t="str">
        <f aca="false">IF(ISBLANK(C695),"",IF(G695="b",F695,IF(G695="a","")))</f>
        <v/>
      </c>
      <c r="I695" s="113" t="n">
        <f aca="false">IF(ISBLANK(C695),"",IF( ISBLANK(F695), , IF( ISBLANK(J695), 1,) ))</f>
        <v>0</v>
      </c>
      <c r="J695" s="171"/>
      <c r="K695" s="114" t="str">
        <f aca="false">IF(ISBLANK(J695),"a","b")</f>
        <v>a</v>
      </c>
      <c r="L695" s="112" t="str">
        <f aca="false">IF(ISBLANK(C695),"",IF(K695="b",J695,IF(K695="a","")))</f>
        <v/>
      </c>
      <c r="M695" s="113" t="n">
        <f aca="false">IF(ISBLANK(C695),"",IF( ISBLANK(J695), , 1))</f>
        <v>0</v>
      </c>
      <c r="N695" s="115" t="str">
        <f aca="true">IF(ISBLANK(C695),"",IF( ISBLANK(F695), "" , IF( ISBLANK(J695), (TODAY()-F695)/365, (J695-F695)/365)) )</f>
        <v/>
      </c>
      <c r="O695" s="116" t="str">
        <f aca="false">IF(ISBLANK(C695),"",IF( ISBLANK(F695), "" , IF( ISBLANK(J695), ($V$41-F695)/365, (J695-F695)/365)) )</f>
        <v/>
      </c>
      <c r="P695" s="117" t="str">
        <f aca="true">IF(ISBLANK(C695),"",IF( ISBLANK(J695), "", (TODAY()-J695)/365))</f>
        <v/>
      </c>
      <c r="Q695" s="118" t="str">
        <f aca="false">IF(ISBLANK(C695),"",IF( ISBLANK(J695), "", ($V$41-J695)/365))</f>
        <v/>
      </c>
      <c r="R695" s="171" t="s">
        <v>1565</v>
      </c>
      <c r="S695" s="119" t="s">
        <v>1566</v>
      </c>
      <c r="T695" s="39" t="n">
        <v>1</v>
      </c>
      <c r="U695" s="40"/>
    </row>
    <row r="696" customFormat="false" ht="15" hidden="false" customHeight="false" outlineLevel="0" collapsed="false">
      <c r="A696" s="89" t="n">
        <v>695</v>
      </c>
      <c r="B696" s="135" t="s">
        <v>465</v>
      </c>
      <c r="C696" s="101" t="n">
        <v>1</v>
      </c>
      <c r="D696" s="120" t="n">
        <v>88</v>
      </c>
      <c r="E696" s="171" t="s">
        <v>702</v>
      </c>
      <c r="F696" s="172" t="n">
        <v>43701</v>
      </c>
      <c r="G696" s="112" t="str">
        <f aca="false">IF(ISBLANK(F696),"a","b")</f>
        <v>b</v>
      </c>
      <c r="H696" s="112" t="n">
        <f aca="false">IF(ISBLANK(C696),"",IF(G696="b",F696,IF(G696="a","")))</f>
        <v>43701</v>
      </c>
      <c r="I696" s="113" t="n">
        <f aca="false">IF(ISBLANK(C696),"",IF( ISBLANK(F696), , IF( ISBLANK(J696), 1,) ))</f>
        <v>1</v>
      </c>
      <c r="J696" s="171"/>
      <c r="K696" s="114" t="str">
        <f aca="false">IF(ISBLANK(J696),"a","b")</f>
        <v>a</v>
      </c>
      <c r="L696" s="112" t="str">
        <f aca="false">IF(ISBLANK(C696),"",IF(K696="b",J696,IF(K696="a","")))</f>
        <v/>
      </c>
      <c r="M696" s="113" t="n">
        <f aca="false">IF(ISBLANK(C696),"",IF( ISBLANK(J696), , 1))</f>
        <v>0</v>
      </c>
      <c r="N696" s="115" t="n">
        <f aca="true">IF(ISBLANK(C696),"",IF( ISBLANK(F696), "" , IF( ISBLANK(J696), (TODAY()-F696)/365, (J696-F696)/365)) )</f>
        <v>1.58904109589041</v>
      </c>
      <c r="O696" s="116" t="n">
        <f aca="false">IF(ISBLANK(C696),"",IF( ISBLANK(F696), "" , IF( ISBLANK(J696), ($V$41-F696)/365, (J696-F696)/365)) )</f>
        <v>0.605479452054794</v>
      </c>
      <c r="P696" s="117" t="str">
        <f aca="true">IF(ISBLANK(C696),"",IF( ISBLANK(J696), "", (TODAY()-J696)/365))</f>
        <v/>
      </c>
      <c r="Q696" s="118" t="str">
        <f aca="false">IF(ISBLANK(C696),"",IF( ISBLANK(J696), "", ($V$41-J696)/365))</f>
        <v/>
      </c>
      <c r="R696" s="171" t="s">
        <v>1567</v>
      </c>
      <c r="S696" s="119" t="s">
        <v>1568</v>
      </c>
      <c r="T696" s="39" t="n">
        <v>1</v>
      </c>
      <c r="U696" s="40"/>
    </row>
    <row r="697" customFormat="false" ht="15" hidden="false" customHeight="false" outlineLevel="0" collapsed="false">
      <c r="A697" s="89" t="n">
        <v>696</v>
      </c>
      <c r="B697" s="135" t="s">
        <v>465</v>
      </c>
      <c r="C697" s="101" t="n">
        <v>1</v>
      </c>
      <c r="D697" s="122" t="n">
        <v>89</v>
      </c>
      <c r="E697" s="171"/>
      <c r="F697" s="171"/>
      <c r="G697" s="112" t="str">
        <f aca="false">IF(ISBLANK(F697),"a","b")</f>
        <v>a</v>
      </c>
      <c r="H697" s="112" t="str">
        <f aca="false">IF(ISBLANK(C697),"",IF(G697="b",F697,IF(G697="a","")))</f>
        <v/>
      </c>
      <c r="I697" s="113" t="n">
        <f aca="false">IF(ISBLANK(C697),"",IF( ISBLANK(F697), , IF( ISBLANK(J697), 1,) ))</f>
        <v>0</v>
      </c>
      <c r="J697" s="171"/>
      <c r="K697" s="114" t="str">
        <f aca="false">IF(ISBLANK(J697),"a","b")</f>
        <v>a</v>
      </c>
      <c r="L697" s="112" t="str">
        <f aca="false">IF(ISBLANK(C697),"",IF(K697="b",J697,IF(K697="a","")))</f>
        <v/>
      </c>
      <c r="M697" s="113" t="n">
        <f aca="false">IF(ISBLANK(C697),"",IF( ISBLANK(J697), , 1))</f>
        <v>0</v>
      </c>
      <c r="N697" s="115" t="str">
        <f aca="true">IF(ISBLANK(C697),"",IF( ISBLANK(F697), "" , IF( ISBLANK(J697), (TODAY()-F697)/365, (J697-F697)/365)) )</f>
        <v/>
      </c>
      <c r="O697" s="116" t="str">
        <f aca="false">IF(ISBLANK(C697),"",IF( ISBLANK(F697), "" , IF( ISBLANK(J697), ($V$41-F697)/365, (J697-F697)/365)) )</f>
        <v/>
      </c>
      <c r="P697" s="117" t="str">
        <f aca="true">IF(ISBLANK(C697),"",IF( ISBLANK(J697), "", (TODAY()-J697)/365))</f>
        <v/>
      </c>
      <c r="Q697" s="118" t="str">
        <f aca="false">IF(ISBLANK(C697),"",IF( ISBLANK(J697), "", ($V$41-J697)/365))</f>
        <v/>
      </c>
      <c r="R697" s="171" t="s">
        <v>1569</v>
      </c>
      <c r="S697" s="119" t="s">
        <v>1570</v>
      </c>
      <c r="T697" s="48" t="n">
        <v>1</v>
      </c>
      <c r="U697" s="40"/>
    </row>
    <row r="698" customFormat="false" ht="15" hidden="false" customHeight="false" outlineLevel="0" collapsed="false">
      <c r="A698" s="89" t="n">
        <v>697</v>
      </c>
      <c r="B698" s="135" t="s">
        <v>465</v>
      </c>
      <c r="C698" s="101" t="n">
        <v>1</v>
      </c>
      <c r="D698" s="122" t="n">
        <v>90</v>
      </c>
      <c r="E698" s="171"/>
      <c r="F698" s="171"/>
      <c r="G698" s="112" t="str">
        <f aca="false">IF(ISBLANK(F698),"a","b")</f>
        <v>a</v>
      </c>
      <c r="H698" s="112" t="str">
        <f aca="false">IF(ISBLANK(C698),"",IF(G698="b",F698,IF(G698="a","")))</f>
        <v/>
      </c>
      <c r="I698" s="113" t="n">
        <f aca="false">IF(ISBLANK(C698),"",IF( ISBLANK(F698), , IF( ISBLANK(J698), 1,) ))</f>
        <v>0</v>
      </c>
      <c r="J698" s="171"/>
      <c r="K698" s="114" t="str">
        <f aca="false">IF(ISBLANK(J698),"a","b")</f>
        <v>a</v>
      </c>
      <c r="L698" s="112" t="str">
        <f aca="false">IF(ISBLANK(C698),"",IF(K698="b",J698,IF(K698="a","")))</f>
        <v/>
      </c>
      <c r="M698" s="113" t="n">
        <f aca="false">IF(ISBLANK(C698),"",IF( ISBLANK(J698), , 1))</f>
        <v>0</v>
      </c>
      <c r="N698" s="115" t="str">
        <f aca="true">IF(ISBLANK(C698),"",IF( ISBLANK(F698), "" , IF( ISBLANK(J698), (TODAY()-F698)/365, (J698-F698)/365)) )</f>
        <v/>
      </c>
      <c r="O698" s="116" t="str">
        <f aca="false">IF(ISBLANK(C698),"",IF( ISBLANK(F698), "" , IF( ISBLANK(J698), ($V$41-F698)/365, (J698-F698)/365)) )</f>
        <v/>
      </c>
      <c r="P698" s="117" t="str">
        <f aca="true">IF(ISBLANK(C698),"",IF( ISBLANK(J698), "", (TODAY()-J698)/365))</f>
        <v/>
      </c>
      <c r="Q698" s="118" t="str">
        <f aca="false">IF(ISBLANK(C698),"",IF( ISBLANK(J698), "", ($V$41-J698)/365))</f>
        <v/>
      </c>
      <c r="R698" s="171" t="s">
        <v>1571</v>
      </c>
      <c r="S698" s="119" t="s">
        <v>1572</v>
      </c>
      <c r="T698" s="48" t="n">
        <v>1</v>
      </c>
      <c r="U698" s="40"/>
    </row>
    <row r="699" customFormat="false" ht="15" hidden="false" customHeight="false" outlineLevel="0" collapsed="false">
      <c r="A699" s="89" t="n">
        <v>698</v>
      </c>
      <c r="B699" s="135" t="s">
        <v>465</v>
      </c>
      <c r="C699" s="101" t="n">
        <v>1</v>
      </c>
      <c r="D699" s="122" t="n">
        <v>91</v>
      </c>
      <c r="E699" s="171"/>
      <c r="F699" s="171"/>
      <c r="G699" s="112" t="str">
        <f aca="false">IF(ISBLANK(F699),"a","b")</f>
        <v>a</v>
      </c>
      <c r="H699" s="112" t="str">
        <f aca="false">IF(ISBLANK(C699),"",IF(G699="b",F699,IF(G699="a","")))</f>
        <v/>
      </c>
      <c r="I699" s="113" t="n">
        <f aca="false">IF(ISBLANK(C699),"",IF( ISBLANK(F699), , IF( ISBLANK(J699), 1,) ))</f>
        <v>0</v>
      </c>
      <c r="J699" s="171"/>
      <c r="K699" s="114" t="str">
        <f aca="false">IF(ISBLANK(J699),"a","b")</f>
        <v>a</v>
      </c>
      <c r="L699" s="112" t="str">
        <f aca="false">IF(ISBLANK(C699),"",IF(K699="b",J699,IF(K699="a","")))</f>
        <v/>
      </c>
      <c r="M699" s="113" t="n">
        <f aca="false">IF(ISBLANK(C699),"",IF( ISBLANK(J699), , 1))</f>
        <v>0</v>
      </c>
      <c r="N699" s="115" t="str">
        <f aca="true">IF(ISBLANK(C699),"",IF( ISBLANK(F699), "" , IF( ISBLANK(J699), (TODAY()-F699)/365, (J699-F699)/365)) )</f>
        <v/>
      </c>
      <c r="O699" s="116" t="str">
        <f aca="false">IF(ISBLANK(C699),"",IF( ISBLANK(F699), "" , IF( ISBLANK(J699), ($V$41-F699)/365, (J699-F699)/365)) )</f>
        <v/>
      </c>
      <c r="P699" s="117" t="str">
        <f aca="true">IF(ISBLANK(C699),"",IF( ISBLANK(J699), "", (TODAY()-J699)/365))</f>
        <v/>
      </c>
      <c r="Q699" s="118" t="str">
        <f aca="false">IF(ISBLANK(C699),"",IF( ISBLANK(J699), "", ($V$41-J699)/365))</f>
        <v/>
      </c>
      <c r="R699" s="171" t="s">
        <v>1573</v>
      </c>
      <c r="S699" s="119" t="s">
        <v>1574</v>
      </c>
      <c r="T699" s="50" t="n">
        <v>1</v>
      </c>
      <c r="U699" s="51"/>
    </row>
    <row r="700" customFormat="false" ht="15" hidden="false" customHeight="false" outlineLevel="0" collapsed="false">
      <c r="A700" s="89" t="n">
        <v>699</v>
      </c>
      <c r="B700" s="135" t="s">
        <v>465</v>
      </c>
      <c r="C700" s="101" t="n">
        <v>1</v>
      </c>
      <c r="D700" s="125" t="n">
        <v>92</v>
      </c>
      <c r="E700" s="171" t="s">
        <v>733</v>
      </c>
      <c r="F700" s="172" t="n">
        <v>43886</v>
      </c>
      <c r="G700" s="112" t="str">
        <f aca="false">IF(ISBLANK(F700),"a","b")</f>
        <v>b</v>
      </c>
      <c r="H700" s="112" t="n">
        <f aca="false">IF(ISBLANK(C700),"",IF(G700="b",F700,IF(G700="a","")))</f>
        <v>43886</v>
      </c>
      <c r="I700" s="113" t="n">
        <f aca="false">IF(ISBLANK(C700),"",IF( ISBLANK(F700), , IF( ISBLANK(J700), 1,) ))</f>
        <v>1</v>
      </c>
      <c r="J700" s="171"/>
      <c r="K700" s="114" t="str">
        <f aca="false">IF(ISBLANK(J700),"a","b")</f>
        <v>a</v>
      </c>
      <c r="L700" s="112" t="str">
        <f aca="false">IF(ISBLANK(C700),"",IF(K700="b",J700,IF(K700="a","")))</f>
        <v/>
      </c>
      <c r="M700" s="113" t="n">
        <f aca="false">IF(ISBLANK(C700),"",IF( ISBLANK(J700), , 1))</f>
        <v>0</v>
      </c>
      <c r="N700" s="115" t="n">
        <f aca="true">IF(ISBLANK(C700),"",IF( ISBLANK(F700), "" , IF( ISBLANK(J700), (TODAY()-F700)/365, (J700-F700)/365)) )</f>
        <v>1.08219178082192</v>
      </c>
      <c r="O700" s="116" t="n">
        <f aca="false">IF(ISBLANK(C700),"",IF( ISBLANK(F700), "" , IF( ISBLANK(J700), ($V$41-F700)/365, (J700-F700)/365)) )</f>
        <v>0.0986301369863014</v>
      </c>
      <c r="P700" s="117" t="str">
        <f aca="true">IF(ISBLANK(C700),"",IF( ISBLANK(J700), "", (TODAY()-J700)/365))</f>
        <v/>
      </c>
      <c r="Q700" s="118" t="str">
        <f aca="false">IF(ISBLANK(C700),"",IF( ISBLANK(J700), "", ($V$41-J700)/365))</f>
        <v/>
      </c>
      <c r="R700" s="171" t="s">
        <v>1575</v>
      </c>
      <c r="S700" s="119" t="s">
        <v>1576</v>
      </c>
      <c r="T700" s="50" t="n">
        <v>1</v>
      </c>
      <c r="U700" s="51"/>
    </row>
    <row r="701" customFormat="false" ht="15" hidden="false" customHeight="false" outlineLevel="0" collapsed="false">
      <c r="A701" s="89" t="n">
        <v>700</v>
      </c>
      <c r="B701" s="135" t="s">
        <v>465</v>
      </c>
      <c r="C701" s="101" t="n">
        <v>1</v>
      </c>
      <c r="D701" s="122" t="n">
        <v>93</v>
      </c>
      <c r="E701" s="171"/>
      <c r="F701" s="171"/>
      <c r="G701" s="112" t="str">
        <f aca="false">IF(ISBLANK(F701),"a","b")</f>
        <v>a</v>
      </c>
      <c r="H701" s="112" t="str">
        <f aca="false">IF(ISBLANK(C701),"",IF(G701="b",F701,IF(G701="a","")))</f>
        <v/>
      </c>
      <c r="I701" s="113" t="n">
        <f aca="false">IF(ISBLANK(C701),"",IF( ISBLANK(F701), , IF( ISBLANK(J701), 1,) ))</f>
        <v>0</v>
      </c>
      <c r="J701" s="171"/>
      <c r="K701" s="114" t="str">
        <f aca="false">IF(ISBLANK(J701),"a","b")</f>
        <v>a</v>
      </c>
      <c r="L701" s="112" t="str">
        <f aca="false">IF(ISBLANK(C701),"",IF(K701="b",J701,IF(K701="a","")))</f>
        <v/>
      </c>
      <c r="M701" s="113" t="n">
        <f aca="false">IF(ISBLANK(C701),"",IF( ISBLANK(J701), , 1))</f>
        <v>0</v>
      </c>
      <c r="N701" s="115" t="str">
        <f aca="true">IF(ISBLANK(C701),"",IF( ISBLANK(F701), "" , IF( ISBLANK(J701), (TODAY()-F701)/365, (J701-F701)/365)) )</f>
        <v/>
      </c>
      <c r="O701" s="116" t="str">
        <f aca="false">IF(ISBLANK(C701),"",IF( ISBLANK(F701), "" , IF( ISBLANK(J701), ($V$41-F701)/365, (J701-F701)/365)) )</f>
        <v/>
      </c>
      <c r="P701" s="117" t="str">
        <f aca="true">IF(ISBLANK(C701),"",IF( ISBLANK(J701), "", (TODAY()-J701)/365))</f>
        <v/>
      </c>
      <c r="Q701" s="118" t="str">
        <f aca="false">IF(ISBLANK(C701),"",IF( ISBLANK(J701), "", ($V$41-J701)/365))</f>
        <v/>
      </c>
      <c r="R701" s="171" t="s">
        <v>1577</v>
      </c>
      <c r="S701" s="119" t="s">
        <v>1578</v>
      </c>
      <c r="T701" s="48" t="n">
        <v>1</v>
      </c>
      <c r="U701" s="40"/>
    </row>
    <row r="702" customFormat="false" ht="15" hidden="false" customHeight="false" outlineLevel="0" collapsed="false">
      <c r="A702" s="89" t="n">
        <v>701</v>
      </c>
      <c r="B702" s="135" t="s">
        <v>465</v>
      </c>
      <c r="C702" s="101" t="n">
        <v>1</v>
      </c>
      <c r="D702" s="122" t="n">
        <v>94</v>
      </c>
      <c r="E702" s="171"/>
      <c r="F702" s="171"/>
      <c r="G702" s="112" t="str">
        <f aca="false">IF(ISBLANK(F702),"a","b")</f>
        <v>a</v>
      </c>
      <c r="H702" s="112" t="str">
        <f aca="false">IF(ISBLANK(C702),"",IF(G702="b",F702,IF(G702="a","")))</f>
        <v/>
      </c>
      <c r="I702" s="113" t="n">
        <f aca="false">IF(ISBLANK(C702),"",IF( ISBLANK(F702), , IF( ISBLANK(J702), 1,) ))</f>
        <v>0</v>
      </c>
      <c r="J702" s="171"/>
      <c r="K702" s="114" t="str">
        <f aca="false">IF(ISBLANK(J702),"a","b")</f>
        <v>a</v>
      </c>
      <c r="L702" s="112" t="str">
        <f aca="false">IF(ISBLANK(C702),"",IF(K702="b",J702,IF(K702="a","")))</f>
        <v/>
      </c>
      <c r="M702" s="113" t="n">
        <f aca="false">IF(ISBLANK(C702),"",IF( ISBLANK(J702), , 1))</f>
        <v>0</v>
      </c>
      <c r="N702" s="115" t="str">
        <f aca="true">IF(ISBLANK(C702),"",IF( ISBLANK(F702), "" , IF( ISBLANK(J702), (TODAY()-F702)/365, (J702-F702)/365)) )</f>
        <v/>
      </c>
      <c r="O702" s="116" t="str">
        <f aca="false">IF(ISBLANK(C702),"",IF( ISBLANK(F702), "" , IF( ISBLANK(J702), ($V$41-F702)/365, (J702-F702)/365)) )</f>
        <v/>
      </c>
      <c r="P702" s="117" t="str">
        <f aca="true">IF(ISBLANK(C702),"",IF( ISBLANK(J702), "", (TODAY()-J702)/365))</f>
        <v/>
      </c>
      <c r="Q702" s="118" t="str">
        <f aca="false">IF(ISBLANK(C702),"",IF( ISBLANK(J702), "", ($V$41-J702)/365))</f>
        <v/>
      </c>
      <c r="R702" s="171"/>
      <c r="S702" s="119" t="s">
        <v>1579</v>
      </c>
      <c r="T702" s="48" t="n">
        <v>1</v>
      </c>
      <c r="U702" s="40"/>
    </row>
    <row r="703" customFormat="false" ht="15" hidden="false" customHeight="false" outlineLevel="0" collapsed="false">
      <c r="A703" s="89" t="n">
        <v>702</v>
      </c>
      <c r="B703" s="135" t="s">
        <v>465</v>
      </c>
      <c r="C703" s="101" t="n">
        <v>1</v>
      </c>
      <c r="D703" s="122" t="n">
        <v>95</v>
      </c>
      <c r="E703" s="171"/>
      <c r="F703" s="171"/>
      <c r="G703" s="112" t="str">
        <f aca="false">IF(ISBLANK(F703),"a","b")</f>
        <v>a</v>
      </c>
      <c r="H703" s="112" t="str">
        <f aca="false">IF(ISBLANK(C703),"",IF(G703="b",F703,IF(G703="a","")))</f>
        <v/>
      </c>
      <c r="I703" s="113" t="n">
        <f aca="false">IF(ISBLANK(C703),"",IF( ISBLANK(F703), , IF( ISBLANK(J703), 1,) ))</f>
        <v>0</v>
      </c>
      <c r="J703" s="171"/>
      <c r="K703" s="114" t="str">
        <f aca="false">IF(ISBLANK(J703),"a","b")</f>
        <v>a</v>
      </c>
      <c r="L703" s="112" t="str">
        <f aca="false">IF(ISBLANK(C703),"",IF(K703="b",J703,IF(K703="a","")))</f>
        <v/>
      </c>
      <c r="M703" s="113" t="n">
        <f aca="false">IF(ISBLANK(C703),"",IF( ISBLANK(J703), , 1))</f>
        <v>0</v>
      </c>
      <c r="N703" s="115" t="str">
        <f aca="true">IF(ISBLANK(C703),"",IF( ISBLANK(F703), "" , IF( ISBLANK(J703), (TODAY()-F703)/365, (J703-F703)/365)) )</f>
        <v/>
      </c>
      <c r="O703" s="116" t="str">
        <f aca="false">IF(ISBLANK(C703),"",IF( ISBLANK(F703), "" , IF( ISBLANK(J703), ($V$41-F703)/365, (J703-F703)/365)) )</f>
        <v/>
      </c>
      <c r="P703" s="117" t="str">
        <f aca="true">IF(ISBLANK(C703),"",IF( ISBLANK(J703), "", (TODAY()-J703)/365))</f>
        <v/>
      </c>
      <c r="Q703" s="118" t="str">
        <f aca="false">IF(ISBLANK(C703),"",IF( ISBLANK(J703), "", ($V$41-J703)/365))</f>
        <v/>
      </c>
      <c r="R703" s="171" t="s">
        <v>1580</v>
      </c>
      <c r="S703" s="119" t="s">
        <v>1581</v>
      </c>
      <c r="T703" s="48" t="n">
        <v>1</v>
      </c>
      <c r="U703" s="40"/>
    </row>
    <row r="704" customFormat="false" ht="15" hidden="false" customHeight="false" outlineLevel="0" collapsed="false">
      <c r="A704" s="89" t="n">
        <v>703</v>
      </c>
      <c r="B704" s="135" t="s">
        <v>465</v>
      </c>
      <c r="C704" s="101" t="n">
        <v>1</v>
      </c>
      <c r="D704" s="122" t="n">
        <v>96</v>
      </c>
      <c r="E704" s="171"/>
      <c r="F704" s="171"/>
      <c r="G704" s="112" t="str">
        <f aca="false">IF(ISBLANK(F704),"a","b")</f>
        <v>a</v>
      </c>
      <c r="H704" s="112" t="str">
        <f aca="false">IF(ISBLANK(C704),"",IF(G704="b",F704,IF(G704="a","")))</f>
        <v/>
      </c>
      <c r="I704" s="113" t="n">
        <f aca="false">IF(ISBLANK(C704),"",IF( ISBLANK(F704), , IF( ISBLANK(J704), 1,) ))</f>
        <v>0</v>
      </c>
      <c r="J704" s="171"/>
      <c r="K704" s="114" t="str">
        <f aca="false">IF(ISBLANK(J704),"a","b")</f>
        <v>a</v>
      </c>
      <c r="L704" s="112" t="str">
        <f aca="false">IF(ISBLANK(C704),"",IF(K704="b",J704,IF(K704="a","")))</f>
        <v/>
      </c>
      <c r="M704" s="113" t="n">
        <f aca="false">IF(ISBLANK(C704),"",IF( ISBLANK(J704), , 1))</f>
        <v>0</v>
      </c>
      <c r="N704" s="115" t="str">
        <f aca="true">IF(ISBLANK(C704),"",IF( ISBLANK(F704), "" , IF( ISBLANK(J704), (TODAY()-F704)/365, (J704-F704)/365)) )</f>
        <v/>
      </c>
      <c r="O704" s="116" t="str">
        <f aca="false">IF(ISBLANK(C704),"",IF( ISBLANK(F704), "" , IF( ISBLANK(J704), ($V$41-F704)/365, (J704-F704)/365)) )</f>
        <v/>
      </c>
      <c r="P704" s="117" t="str">
        <f aca="true">IF(ISBLANK(C704),"",IF( ISBLANK(J704), "", (TODAY()-J704)/365))</f>
        <v/>
      </c>
      <c r="Q704" s="118" t="str">
        <f aca="false">IF(ISBLANK(C704),"",IF( ISBLANK(J704), "", ($V$41-J704)/365))</f>
        <v/>
      </c>
      <c r="R704" s="171"/>
      <c r="S704" s="119" t="s">
        <v>1582</v>
      </c>
      <c r="T704" s="48" t="n">
        <v>1</v>
      </c>
      <c r="U704" s="40"/>
    </row>
    <row r="705" customFormat="false" ht="15" hidden="false" customHeight="false" outlineLevel="0" collapsed="false">
      <c r="A705" s="89" t="n">
        <v>704</v>
      </c>
      <c r="B705" s="135" t="s">
        <v>465</v>
      </c>
      <c r="C705" s="101" t="n">
        <v>1</v>
      </c>
      <c r="D705" s="122" t="n">
        <v>97</v>
      </c>
      <c r="E705" s="171"/>
      <c r="F705" s="171"/>
      <c r="G705" s="112" t="str">
        <f aca="false">IF(ISBLANK(F705),"a","b")</f>
        <v>a</v>
      </c>
      <c r="H705" s="112" t="str">
        <f aca="false">IF(ISBLANK(C705),"",IF(G705="b",F705,IF(G705="a","")))</f>
        <v/>
      </c>
      <c r="I705" s="113" t="n">
        <f aca="false">IF(ISBLANK(C705),"",IF( ISBLANK(F705), , IF( ISBLANK(J705), 1,) ))</f>
        <v>0</v>
      </c>
      <c r="J705" s="171"/>
      <c r="K705" s="114" t="str">
        <f aca="false">IF(ISBLANK(J705),"a","b")</f>
        <v>a</v>
      </c>
      <c r="L705" s="112" t="str">
        <f aca="false">IF(ISBLANK(C705),"",IF(K705="b",J705,IF(K705="a","")))</f>
        <v/>
      </c>
      <c r="M705" s="113" t="n">
        <f aca="false">IF(ISBLANK(C705),"",IF( ISBLANK(J705), , 1))</f>
        <v>0</v>
      </c>
      <c r="N705" s="115" t="str">
        <f aca="true">IF(ISBLANK(C705),"",IF( ISBLANK(F705), "" , IF( ISBLANK(J705), (TODAY()-F705)/365, (J705-F705)/365)) )</f>
        <v/>
      </c>
      <c r="O705" s="116" t="str">
        <f aca="false">IF(ISBLANK(C705),"",IF( ISBLANK(F705), "" , IF( ISBLANK(J705), ($V$41-F705)/365, (J705-F705)/365)) )</f>
        <v/>
      </c>
      <c r="P705" s="117" t="str">
        <f aca="true">IF(ISBLANK(C705),"",IF( ISBLANK(J705), "", (TODAY()-J705)/365))</f>
        <v/>
      </c>
      <c r="Q705" s="118" t="str">
        <f aca="false">IF(ISBLANK(C705),"",IF( ISBLANK(J705), "", ($V$41-J705)/365))</f>
        <v/>
      </c>
      <c r="R705" s="171"/>
      <c r="S705" s="119" t="s">
        <v>1583</v>
      </c>
      <c r="T705" s="48" t="n">
        <v>1</v>
      </c>
      <c r="U705" s="40"/>
    </row>
    <row r="706" customFormat="false" ht="15" hidden="false" customHeight="false" outlineLevel="0" collapsed="false">
      <c r="A706" s="89" t="n">
        <v>705</v>
      </c>
      <c r="B706" s="135" t="s">
        <v>465</v>
      </c>
      <c r="C706" s="101" t="n">
        <v>1</v>
      </c>
      <c r="D706" s="122" t="n">
        <v>98</v>
      </c>
      <c r="E706" s="171"/>
      <c r="F706" s="171"/>
      <c r="G706" s="112" t="str">
        <f aca="false">IF(ISBLANK(F706),"a","b")</f>
        <v>a</v>
      </c>
      <c r="H706" s="112" t="str">
        <f aca="false">IF(ISBLANK(C706),"",IF(G706="b",F706,IF(G706="a","")))</f>
        <v/>
      </c>
      <c r="I706" s="113" t="n">
        <f aca="false">IF(ISBLANK(C706),"",IF( ISBLANK(F706), , IF( ISBLANK(J706), 1,) ))</f>
        <v>0</v>
      </c>
      <c r="J706" s="171"/>
      <c r="K706" s="114" t="str">
        <f aca="false">IF(ISBLANK(J706),"a","b")</f>
        <v>a</v>
      </c>
      <c r="L706" s="112" t="str">
        <f aca="false">IF(ISBLANK(C706),"",IF(K706="b",J706,IF(K706="a","")))</f>
        <v/>
      </c>
      <c r="M706" s="113" t="n">
        <f aca="false">IF(ISBLANK(C706),"",IF( ISBLANK(J706), , 1))</f>
        <v>0</v>
      </c>
      <c r="N706" s="115" t="str">
        <f aca="true">IF(ISBLANK(C706),"",IF( ISBLANK(F706), "" , IF( ISBLANK(J706), (TODAY()-F706)/365, (J706-F706)/365)) )</f>
        <v/>
      </c>
      <c r="O706" s="116" t="str">
        <f aca="false">IF(ISBLANK(C706),"",IF( ISBLANK(F706), "" , IF( ISBLANK(J706), ($V$41-F706)/365, (J706-F706)/365)) )</f>
        <v/>
      </c>
      <c r="P706" s="117" t="str">
        <f aca="true">IF(ISBLANK(C706),"",IF( ISBLANK(J706), "", (TODAY()-J706)/365))</f>
        <v/>
      </c>
      <c r="Q706" s="118" t="str">
        <f aca="false">IF(ISBLANK(C706),"",IF( ISBLANK(J706), "", ($V$41-J706)/365))</f>
        <v/>
      </c>
      <c r="R706" s="171" t="s">
        <v>1584</v>
      </c>
      <c r="S706" s="119" t="s">
        <v>1585</v>
      </c>
      <c r="T706" s="48" t="n">
        <v>1</v>
      </c>
      <c r="U706" s="40"/>
    </row>
    <row r="707" customFormat="false" ht="15" hidden="false" customHeight="false" outlineLevel="0" collapsed="false">
      <c r="A707" s="89" t="n">
        <v>706</v>
      </c>
      <c r="B707" s="135" t="s">
        <v>465</v>
      </c>
      <c r="C707" s="101" t="n">
        <v>1</v>
      </c>
      <c r="D707" s="122" t="n">
        <v>99</v>
      </c>
      <c r="E707" s="171"/>
      <c r="F707" s="171"/>
      <c r="G707" s="112" t="str">
        <f aca="false">IF(ISBLANK(F707),"a","b")</f>
        <v>a</v>
      </c>
      <c r="H707" s="112" t="str">
        <f aca="false">IF(ISBLANK(C707),"",IF(G707="b",F707,IF(G707="a","")))</f>
        <v/>
      </c>
      <c r="I707" s="113" t="n">
        <f aca="false">IF(ISBLANK(C707),"",IF( ISBLANK(F707), , IF( ISBLANK(J707), 1,) ))</f>
        <v>0</v>
      </c>
      <c r="J707" s="171"/>
      <c r="K707" s="114" t="str">
        <f aca="false">IF(ISBLANK(J707),"a","b")</f>
        <v>a</v>
      </c>
      <c r="L707" s="112" t="str">
        <f aca="false">IF(ISBLANK(C707),"",IF(K707="b",J707,IF(K707="a","")))</f>
        <v/>
      </c>
      <c r="M707" s="113" t="n">
        <f aca="false">IF(ISBLANK(C707),"",IF( ISBLANK(J707), , 1))</f>
        <v>0</v>
      </c>
      <c r="N707" s="115" t="str">
        <f aca="true">IF(ISBLANK(C707),"",IF( ISBLANK(F707), "" , IF( ISBLANK(J707), (TODAY()-F707)/365, (J707-F707)/365)) )</f>
        <v/>
      </c>
      <c r="O707" s="116" t="str">
        <f aca="false">IF(ISBLANK(C707),"",IF( ISBLANK(F707), "" , IF( ISBLANK(J707), ($V$41-F707)/365, (J707-F707)/365)) )</f>
        <v/>
      </c>
      <c r="P707" s="117" t="str">
        <f aca="true">IF(ISBLANK(C707),"",IF( ISBLANK(J707), "", (TODAY()-J707)/365))</f>
        <v/>
      </c>
      <c r="Q707" s="118" t="str">
        <f aca="false">IF(ISBLANK(C707),"",IF( ISBLANK(J707), "", ($V$41-J707)/365))</f>
        <v/>
      </c>
      <c r="R707" s="171"/>
      <c r="S707" s="119" t="s">
        <v>1586</v>
      </c>
      <c r="T707" s="48" t="n">
        <v>1</v>
      </c>
      <c r="U707" s="40"/>
    </row>
    <row r="708" customFormat="false" ht="15" hidden="false" customHeight="false" outlineLevel="0" collapsed="false">
      <c r="A708" s="89" t="n">
        <v>707</v>
      </c>
      <c r="B708" s="135" t="s">
        <v>465</v>
      </c>
      <c r="C708" s="101" t="n">
        <v>1</v>
      </c>
      <c r="D708" s="122" t="n">
        <v>100</v>
      </c>
      <c r="E708" s="171"/>
      <c r="F708" s="171"/>
      <c r="G708" s="112" t="str">
        <f aca="false">IF(ISBLANK(F708),"a","b")</f>
        <v>a</v>
      </c>
      <c r="H708" s="112" t="str">
        <f aca="false">IF(ISBLANK(C708),"",IF(G708="b",F708,IF(G708="a","")))</f>
        <v/>
      </c>
      <c r="I708" s="113" t="n">
        <f aca="false">IF(ISBLANK(C708),"",IF( ISBLANK(F708), , IF( ISBLANK(J708), 1,) ))</f>
        <v>0</v>
      </c>
      <c r="J708" s="171"/>
      <c r="K708" s="114" t="str">
        <f aca="false">IF(ISBLANK(J708),"a","b")</f>
        <v>a</v>
      </c>
      <c r="L708" s="112" t="str">
        <f aca="false">IF(ISBLANK(C708),"",IF(K708="b",J708,IF(K708="a","")))</f>
        <v/>
      </c>
      <c r="M708" s="113" t="n">
        <f aca="false">IF(ISBLANK(C708),"",IF( ISBLANK(J708), , 1))</f>
        <v>0</v>
      </c>
      <c r="N708" s="115" t="str">
        <f aca="true">IF(ISBLANK(C708),"",IF( ISBLANK(F708), "" , IF( ISBLANK(J708), (TODAY()-F708)/365, (J708-F708)/365)) )</f>
        <v/>
      </c>
      <c r="O708" s="116" t="str">
        <f aca="false">IF(ISBLANK(C708),"",IF( ISBLANK(F708), "" , IF( ISBLANK(J708), ($V$41-F708)/365, (J708-F708)/365)) )</f>
        <v/>
      </c>
      <c r="P708" s="117" t="str">
        <f aca="true">IF(ISBLANK(C708),"",IF( ISBLANK(J708), "", (TODAY()-J708)/365))</f>
        <v/>
      </c>
      <c r="Q708" s="118" t="str">
        <f aca="false">IF(ISBLANK(C708),"",IF( ISBLANK(J708), "", ($V$41-J708)/365))</f>
        <v/>
      </c>
      <c r="R708" s="171" t="s">
        <v>1587</v>
      </c>
      <c r="S708" s="119" t="s">
        <v>1588</v>
      </c>
      <c r="T708" s="48" t="n">
        <v>1</v>
      </c>
      <c r="U708" s="40"/>
    </row>
    <row r="709" customFormat="false" ht="15" hidden="false" customHeight="false" outlineLevel="0" collapsed="false">
      <c r="A709" s="89" t="n">
        <v>708</v>
      </c>
      <c r="B709" s="135" t="s">
        <v>468</v>
      </c>
      <c r="C709" s="101" t="n">
        <v>1</v>
      </c>
      <c r="D709" s="135"/>
      <c r="E709" s="135"/>
      <c r="F709" s="135"/>
      <c r="G709" s="112" t="str">
        <f aca="false">IF(ISBLANK(F709),"a","b")</f>
        <v>a</v>
      </c>
      <c r="H709" s="112" t="str">
        <f aca="false">IF(ISBLANK(C709),"",IF(G709="b",F709,IF(G709="a","")))</f>
        <v/>
      </c>
      <c r="I709" s="113" t="n">
        <f aca="false">IF(ISBLANK(C709),"",IF( ISBLANK(F709), , IF( ISBLANK(J709), 1,) ))</f>
        <v>0</v>
      </c>
      <c r="J709" s="135"/>
      <c r="K709" s="114" t="str">
        <f aca="false">IF(ISBLANK(J709),"a","b")</f>
        <v>a</v>
      </c>
      <c r="L709" s="112" t="str">
        <f aca="false">IF(ISBLANK(C709),"",IF(K709="b",J709,IF(K709="a","")))</f>
        <v/>
      </c>
      <c r="M709" s="113" t="n">
        <f aca="false">IF(ISBLANK(C709),"",IF( ISBLANK(J709), , 1))</f>
        <v>0</v>
      </c>
      <c r="N709" s="115" t="str">
        <f aca="true">IF(ISBLANK(C709),"",IF( ISBLANK(F709), "" , IF( ISBLANK(J709), (TODAY()-F709)/365, (J709-F709)/365)) )</f>
        <v/>
      </c>
      <c r="O709" s="116" t="str">
        <f aca="false">IF(ISBLANK(C709),"",IF( ISBLANK(F709), "" , IF( ISBLANK(J709), ($V$41-F709)/365, (J709-F709)/365)) )</f>
        <v/>
      </c>
      <c r="P709" s="117" t="str">
        <f aca="true">IF(ISBLANK(C709),"",IF( ISBLANK(J709), "", (TODAY()-J709)/365))</f>
        <v/>
      </c>
      <c r="Q709" s="118" t="str">
        <f aca="false">IF(ISBLANK(C709),"",IF( ISBLANK(J709), "", ($V$41-J709)/365))</f>
        <v/>
      </c>
      <c r="R709" s="135"/>
      <c r="S709" s="122"/>
      <c r="T709" s="48"/>
      <c r="U709" s="40"/>
    </row>
    <row r="710" customFormat="false" ht="15" hidden="false" customHeight="false" outlineLevel="0" collapsed="false">
      <c r="A710" s="89" t="n">
        <v>709</v>
      </c>
      <c r="B710" s="135" t="s">
        <v>468</v>
      </c>
      <c r="C710" s="101" t="n">
        <v>1</v>
      </c>
      <c r="D710" s="120" t="n">
        <v>1</v>
      </c>
      <c r="E710" s="177" t="s">
        <v>817</v>
      </c>
      <c r="F710" s="178" t="n">
        <v>43710</v>
      </c>
      <c r="G710" s="112" t="str">
        <f aca="false">IF(ISBLANK(F710),"a","b")</f>
        <v>b</v>
      </c>
      <c r="H710" s="112" t="n">
        <f aca="false">IF(ISBLANK(C710),"",IF(G710="b",F710,IF(G710="a","")))</f>
        <v>43710</v>
      </c>
      <c r="I710" s="113" t="n">
        <f aca="false">IF(ISBLANK(C710),"",IF( ISBLANK(F710), , IF( ISBLANK(J710), 1,) ))</f>
        <v>1</v>
      </c>
      <c r="J710" s="177"/>
      <c r="K710" s="114" t="str">
        <f aca="false">IF(ISBLANK(J710),"a","b")</f>
        <v>a</v>
      </c>
      <c r="L710" s="112" t="str">
        <f aca="false">IF(ISBLANK(C710),"",IF(K710="b",J710,IF(K710="a","")))</f>
        <v/>
      </c>
      <c r="M710" s="113" t="n">
        <f aca="false">IF(ISBLANK(C710),"",IF( ISBLANK(J710), , 1))</f>
        <v>0</v>
      </c>
      <c r="N710" s="115" t="n">
        <f aca="true">IF(ISBLANK(C710),"",IF( ISBLANK(F710), "" , IF( ISBLANK(J710), (TODAY()-F710)/365, (J710-F710)/365)) )</f>
        <v>1.56438356164384</v>
      </c>
      <c r="O710" s="116" t="n">
        <f aca="false">IF(ISBLANK(C710),"",IF( ISBLANK(F710), "" , IF( ISBLANK(J710), ($V$41-F710)/365, (J710-F710)/365)) )</f>
        <v>0.580821917808219</v>
      </c>
      <c r="P710" s="117" t="str">
        <f aca="true">IF(ISBLANK(C710),"",IF( ISBLANK(J710), "", (TODAY()-J710)/365))</f>
        <v/>
      </c>
      <c r="Q710" s="118" t="str">
        <f aca="false">IF(ISBLANK(C710),"",IF( ISBLANK(J710), "", ($V$41-J710)/365))</f>
        <v/>
      </c>
      <c r="R710" s="177" t="s">
        <v>1589</v>
      </c>
      <c r="S710" s="119" t="s">
        <v>1590</v>
      </c>
      <c r="T710" s="48" t="n">
        <v>1</v>
      </c>
      <c r="U710" s="40"/>
    </row>
    <row r="711" customFormat="false" ht="15" hidden="false" customHeight="false" outlineLevel="0" collapsed="false">
      <c r="A711" s="89" t="n">
        <v>710</v>
      </c>
      <c r="B711" s="135" t="s">
        <v>468</v>
      </c>
      <c r="C711" s="101" t="n">
        <v>1</v>
      </c>
      <c r="D711" s="125" t="n">
        <v>2</v>
      </c>
      <c r="E711" s="177" t="s">
        <v>1591</v>
      </c>
      <c r="F711" s="178" t="n">
        <v>43767</v>
      </c>
      <c r="G711" s="112" t="str">
        <f aca="false">IF(ISBLANK(F711),"a","b")</f>
        <v>b</v>
      </c>
      <c r="H711" s="112" t="n">
        <f aca="false">IF(ISBLANK(C711),"",IF(G711="b",F711,IF(G711="a","")))</f>
        <v>43767</v>
      </c>
      <c r="I711" s="113" t="n">
        <f aca="false">IF(ISBLANK(C711),"",IF( ISBLANK(F711), , IF( ISBLANK(J711), 1,) ))</f>
        <v>1</v>
      </c>
      <c r="J711" s="177"/>
      <c r="K711" s="114" t="str">
        <f aca="false">IF(ISBLANK(J711),"a","b")</f>
        <v>a</v>
      </c>
      <c r="L711" s="112" t="str">
        <f aca="false">IF(ISBLANK(C711),"",IF(K711="b",J711,IF(K711="a","")))</f>
        <v/>
      </c>
      <c r="M711" s="113" t="n">
        <f aca="false">IF(ISBLANK(C711),"",IF( ISBLANK(J711), , 1))</f>
        <v>0</v>
      </c>
      <c r="N711" s="115" t="n">
        <f aca="true">IF(ISBLANK(C711),"",IF( ISBLANK(F711), "" , IF( ISBLANK(J711), (TODAY()-F711)/365, (J711-F711)/365)) )</f>
        <v>1.40821917808219</v>
      </c>
      <c r="O711" s="116" t="n">
        <f aca="false">IF(ISBLANK(C711),"",IF( ISBLANK(F711), "" , IF( ISBLANK(J711), ($V$41-F711)/365, (J711-F711)/365)) )</f>
        <v>0.424657534246575</v>
      </c>
      <c r="P711" s="117" t="str">
        <f aca="true">IF(ISBLANK(C711),"",IF( ISBLANK(J711), "", (TODAY()-J711)/365))</f>
        <v/>
      </c>
      <c r="Q711" s="118" t="str">
        <f aca="false">IF(ISBLANK(C711),"",IF( ISBLANK(J711), "", ($V$41-J711)/365))</f>
        <v/>
      </c>
      <c r="R711" s="177" t="s">
        <v>1592</v>
      </c>
      <c r="S711" s="119" t="s">
        <v>1593</v>
      </c>
      <c r="T711" s="50" t="n">
        <v>1</v>
      </c>
      <c r="U711" s="51"/>
    </row>
    <row r="712" customFormat="false" ht="15" hidden="false" customHeight="false" outlineLevel="0" collapsed="false">
      <c r="A712" s="89" t="n">
        <v>711</v>
      </c>
      <c r="B712" s="135" t="s">
        <v>468</v>
      </c>
      <c r="C712" s="101" t="n">
        <v>1</v>
      </c>
      <c r="D712" s="125" t="n">
        <v>3</v>
      </c>
      <c r="E712" s="177" t="s">
        <v>1409</v>
      </c>
      <c r="F712" s="178" t="n">
        <v>43767</v>
      </c>
      <c r="G712" s="112" t="str">
        <f aca="false">IF(ISBLANK(F712),"a","b")</f>
        <v>b</v>
      </c>
      <c r="H712" s="112" t="n">
        <f aca="false">IF(ISBLANK(C712),"",IF(G712="b",F712,IF(G712="a","")))</f>
        <v>43767</v>
      </c>
      <c r="I712" s="113" t="n">
        <f aca="false">IF(ISBLANK(C712),"",IF( ISBLANK(F712), , IF( ISBLANK(J712), 1,) ))</f>
        <v>1</v>
      </c>
      <c r="J712" s="177"/>
      <c r="K712" s="114" t="str">
        <f aca="false">IF(ISBLANK(J712),"a","b")</f>
        <v>a</v>
      </c>
      <c r="L712" s="112" t="str">
        <f aca="false">IF(ISBLANK(C712),"",IF(K712="b",J712,IF(K712="a","")))</f>
        <v/>
      </c>
      <c r="M712" s="113" t="n">
        <f aca="false">IF(ISBLANK(C712),"",IF( ISBLANK(J712), , 1))</f>
        <v>0</v>
      </c>
      <c r="N712" s="115" t="n">
        <f aca="true">IF(ISBLANK(C712),"",IF( ISBLANK(F712), "" , IF( ISBLANK(J712), (TODAY()-F712)/365, (J712-F712)/365)) )</f>
        <v>1.40821917808219</v>
      </c>
      <c r="O712" s="116" t="n">
        <f aca="false">IF(ISBLANK(C712),"",IF( ISBLANK(F712), "" , IF( ISBLANK(J712), ($V$41-F712)/365, (J712-F712)/365)) )</f>
        <v>0.424657534246575</v>
      </c>
      <c r="P712" s="117" t="str">
        <f aca="true">IF(ISBLANK(C712),"",IF( ISBLANK(J712), "", (TODAY()-J712)/365))</f>
        <v/>
      </c>
      <c r="Q712" s="118" t="str">
        <f aca="false">IF(ISBLANK(C712),"",IF( ISBLANK(J712), "", ($V$41-J712)/365))</f>
        <v/>
      </c>
      <c r="R712" s="177" t="s">
        <v>1594</v>
      </c>
      <c r="S712" s="119" t="s">
        <v>1595</v>
      </c>
      <c r="T712" s="50" t="n">
        <v>1</v>
      </c>
      <c r="U712" s="51"/>
    </row>
    <row r="713" customFormat="false" ht="15" hidden="false" customHeight="false" outlineLevel="0" collapsed="false">
      <c r="A713" s="89" t="n">
        <v>712</v>
      </c>
      <c r="B713" s="135" t="s">
        <v>468</v>
      </c>
      <c r="C713" s="101" t="n">
        <v>1</v>
      </c>
      <c r="D713" s="125" t="n">
        <v>4</v>
      </c>
      <c r="E713" s="177" t="s">
        <v>419</v>
      </c>
      <c r="F713" s="178" t="n">
        <v>43762</v>
      </c>
      <c r="G713" s="112" t="str">
        <f aca="false">IF(ISBLANK(F713),"a","b")</f>
        <v>b</v>
      </c>
      <c r="H713" s="112" t="n">
        <f aca="false">IF(ISBLANK(C713),"",IF(G713="b",F713,IF(G713="a","")))</f>
        <v>43762</v>
      </c>
      <c r="I713" s="113" t="n">
        <f aca="false">IF(ISBLANK(C713),"",IF( ISBLANK(F713), , IF( ISBLANK(J713), 1,) ))</f>
        <v>1</v>
      </c>
      <c r="J713" s="177"/>
      <c r="K713" s="114" t="str">
        <f aca="false">IF(ISBLANK(J713),"a","b")</f>
        <v>a</v>
      </c>
      <c r="L713" s="112" t="str">
        <f aca="false">IF(ISBLANK(C713),"",IF(K713="b",J713,IF(K713="a","")))</f>
        <v/>
      </c>
      <c r="M713" s="113" t="n">
        <f aca="false">IF(ISBLANK(C713),"",IF( ISBLANK(J713), , 1))</f>
        <v>0</v>
      </c>
      <c r="N713" s="115" t="n">
        <f aca="true">IF(ISBLANK(C713),"",IF( ISBLANK(F713), "" , IF( ISBLANK(J713), (TODAY()-F713)/365, (J713-F713)/365)) )</f>
        <v>1.42191780821918</v>
      </c>
      <c r="O713" s="116" t="n">
        <f aca="false">IF(ISBLANK(C713),"",IF( ISBLANK(F713), "" , IF( ISBLANK(J713), ($V$41-F713)/365, (J713-F713)/365)) )</f>
        <v>0.438356164383562</v>
      </c>
      <c r="P713" s="117" t="str">
        <f aca="true">IF(ISBLANK(C713),"",IF( ISBLANK(J713), "", (TODAY()-J713)/365))</f>
        <v/>
      </c>
      <c r="Q713" s="118" t="str">
        <f aca="false">IF(ISBLANK(C713),"",IF( ISBLANK(J713), "", ($V$41-J713)/365))</f>
        <v/>
      </c>
      <c r="R713" s="177" t="s">
        <v>1596</v>
      </c>
      <c r="S713" s="119" t="s">
        <v>1597</v>
      </c>
      <c r="T713" s="50" t="n">
        <v>1</v>
      </c>
      <c r="U713" s="51"/>
    </row>
    <row r="714" customFormat="false" ht="15" hidden="false" customHeight="false" outlineLevel="0" collapsed="false">
      <c r="A714" s="89" t="n">
        <v>713</v>
      </c>
      <c r="B714" s="135" t="s">
        <v>468</v>
      </c>
      <c r="C714" s="101" t="n">
        <v>1</v>
      </c>
      <c r="D714" s="122" t="n">
        <v>5</v>
      </c>
      <c r="E714" s="177"/>
      <c r="F714" s="177"/>
      <c r="G714" s="112" t="str">
        <f aca="false">IF(ISBLANK(F714),"a","b")</f>
        <v>a</v>
      </c>
      <c r="H714" s="112" t="str">
        <f aca="false">IF(ISBLANK(C714),"",IF(G714="b",F714,IF(G714="a","")))</f>
        <v/>
      </c>
      <c r="I714" s="113" t="n">
        <f aca="false">IF(ISBLANK(C714),"",IF( ISBLANK(F714), , IF( ISBLANK(J714), 1,) ))</f>
        <v>0</v>
      </c>
      <c r="J714" s="177"/>
      <c r="K714" s="114" t="str">
        <f aca="false">IF(ISBLANK(J714),"a","b")</f>
        <v>a</v>
      </c>
      <c r="L714" s="112" t="str">
        <f aca="false">IF(ISBLANK(C714),"",IF(K714="b",J714,IF(K714="a","")))</f>
        <v/>
      </c>
      <c r="M714" s="113" t="n">
        <f aca="false">IF(ISBLANK(C714),"",IF( ISBLANK(J714), , 1))</f>
        <v>0</v>
      </c>
      <c r="N714" s="115" t="str">
        <f aca="true">IF(ISBLANK(C714),"",IF( ISBLANK(F714), "" , IF( ISBLANK(J714), (TODAY()-F714)/365, (J714-F714)/365)) )</f>
        <v/>
      </c>
      <c r="O714" s="116" t="str">
        <f aca="false">IF(ISBLANK(C714),"",IF( ISBLANK(F714), "" , IF( ISBLANK(J714), ($V$41-F714)/365, (J714-F714)/365)) )</f>
        <v/>
      </c>
      <c r="P714" s="117" t="str">
        <f aca="true">IF(ISBLANK(C714),"",IF( ISBLANK(J714), "", (TODAY()-J714)/365))</f>
        <v/>
      </c>
      <c r="Q714" s="118" t="str">
        <f aca="false">IF(ISBLANK(C714),"",IF( ISBLANK(J714), "", ($V$41-J714)/365))</f>
        <v/>
      </c>
      <c r="R714" s="177" t="s">
        <v>1598</v>
      </c>
      <c r="S714" s="119" t="s">
        <v>1599</v>
      </c>
      <c r="T714" s="50" t="n">
        <v>1</v>
      </c>
      <c r="U714" s="51"/>
    </row>
    <row r="715" customFormat="false" ht="15" hidden="false" customHeight="false" outlineLevel="0" collapsed="false">
      <c r="A715" s="89" t="n">
        <v>714</v>
      </c>
      <c r="B715" s="135" t="s">
        <v>468</v>
      </c>
      <c r="C715" s="101" t="n">
        <v>1</v>
      </c>
      <c r="D715" s="120" t="n">
        <v>6</v>
      </c>
      <c r="E715" s="177" t="s">
        <v>455</v>
      </c>
      <c r="F715" s="178" t="n">
        <v>43701</v>
      </c>
      <c r="G715" s="112" t="str">
        <f aca="false">IF(ISBLANK(F715),"a","b")</f>
        <v>b</v>
      </c>
      <c r="H715" s="112" t="n">
        <f aca="false">IF(ISBLANK(C715),"",IF(G715="b",F715,IF(G715="a","")))</f>
        <v>43701</v>
      </c>
      <c r="I715" s="113" t="n">
        <f aca="false">IF(ISBLANK(C715),"",IF( ISBLANK(F715), , IF( ISBLANK(J715), 1,) ))</f>
        <v>1</v>
      </c>
      <c r="J715" s="177"/>
      <c r="K715" s="114" t="str">
        <f aca="false">IF(ISBLANK(J715),"a","b")</f>
        <v>a</v>
      </c>
      <c r="L715" s="112" t="str">
        <f aca="false">IF(ISBLANK(C715),"",IF(K715="b",J715,IF(K715="a","")))</f>
        <v/>
      </c>
      <c r="M715" s="113" t="n">
        <f aca="false">IF(ISBLANK(C715),"",IF( ISBLANK(J715), , 1))</f>
        <v>0</v>
      </c>
      <c r="N715" s="115" t="n">
        <f aca="true">IF(ISBLANK(C715),"",IF( ISBLANK(F715), "" , IF( ISBLANK(J715), (TODAY()-F715)/365, (J715-F715)/365)) )</f>
        <v>1.58904109589041</v>
      </c>
      <c r="O715" s="116" t="n">
        <f aca="false">IF(ISBLANK(C715),"",IF( ISBLANK(F715), "" , IF( ISBLANK(J715), ($V$41-F715)/365, (J715-F715)/365)) )</f>
        <v>0.605479452054794</v>
      </c>
      <c r="P715" s="117" t="str">
        <f aca="true">IF(ISBLANK(C715),"",IF( ISBLANK(J715), "", (TODAY()-J715)/365))</f>
        <v/>
      </c>
      <c r="Q715" s="118" t="str">
        <f aca="false">IF(ISBLANK(C715),"",IF( ISBLANK(J715), "", ($V$41-J715)/365))</f>
        <v/>
      </c>
      <c r="R715" s="177" t="s">
        <v>1600</v>
      </c>
      <c r="S715" s="119" t="s">
        <v>1601</v>
      </c>
      <c r="T715" s="48" t="n">
        <v>1</v>
      </c>
      <c r="U715" s="40"/>
    </row>
    <row r="716" customFormat="false" ht="15" hidden="false" customHeight="false" outlineLevel="0" collapsed="false">
      <c r="A716" s="89" t="n">
        <v>715</v>
      </c>
      <c r="B716" s="135" t="s">
        <v>468</v>
      </c>
      <c r="C716" s="101" t="n">
        <v>1</v>
      </c>
      <c r="D716" s="125" t="n">
        <v>7</v>
      </c>
      <c r="E716" s="177" t="s">
        <v>756</v>
      </c>
      <c r="F716" s="178" t="n">
        <v>43824</v>
      </c>
      <c r="G716" s="112" t="str">
        <f aca="false">IF(ISBLANK(F716),"a","b")</f>
        <v>b</v>
      </c>
      <c r="H716" s="112" t="n">
        <f aca="false">IF(ISBLANK(C716),"",IF(G716="b",F716,IF(G716="a","")))</f>
        <v>43824</v>
      </c>
      <c r="I716" s="113" t="n">
        <f aca="false">IF(ISBLANK(C716),"",IF( ISBLANK(F716), , IF( ISBLANK(J716), 1,) ))</f>
        <v>1</v>
      </c>
      <c r="J716" s="177"/>
      <c r="K716" s="114" t="str">
        <f aca="false">IF(ISBLANK(J716),"a","b")</f>
        <v>a</v>
      </c>
      <c r="L716" s="112" t="str">
        <f aca="false">IF(ISBLANK(C716),"",IF(K716="b",J716,IF(K716="a","")))</f>
        <v/>
      </c>
      <c r="M716" s="113" t="n">
        <f aca="false">IF(ISBLANK(C716),"",IF( ISBLANK(J716), , 1))</f>
        <v>0</v>
      </c>
      <c r="N716" s="115" t="n">
        <f aca="true">IF(ISBLANK(C716),"",IF( ISBLANK(F716), "" , IF( ISBLANK(J716), (TODAY()-F716)/365, (J716-F716)/365)) )</f>
        <v>1.25205479452055</v>
      </c>
      <c r="O716" s="116" t="n">
        <f aca="false">IF(ISBLANK(C716),"",IF( ISBLANK(F716), "" , IF( ISBLANK(J716), ($V$41-F716)/365, (J716-F716)/365)) )</f>
        <v>0.268493150684932</v>
      </c>
      <c r="P716" s="117" t="str">
        <f aca="true">IF(ISBLANK(C716),"",IF( ISBLANK(J716), "", (TODAY()-J716)/365))</f>
        <v/>
      </c>
      <c r="Q716" s="118" t="str">
        <f aca="false">IF(ISBLANK(C716),"",IF( ISBLANK(J716), "", ($V$41-J716)/365))</f>
        <v/>
      </c>
      <c r="R716" s="177"/>
      <c r="S716" s="119" t="s">
        <v>1602</v>
      </c>
      <c r="T716" s="48" t="n">
        <v>1</v>
      </c>
      <c r="U716" s="40"/>
    </row>
    <row r="717" customFormat="false" ht="15" hidden="false" customHeight="false" outlineLevel="0" collapsed="false">
      <c r="A717" s="89" t="n">
        <v>716</v>
      </c>
      <c r="B717" s="135" t="s">
        <v>468</v>
      </c>
      <c r="C717" s="101" t="n">
        <v>1</v>
      </c>
      <c r="D717" s="125" t="n">
        <v>8</v>
      </c>
      <c r="E717" s="177" t="s">
        <v>404</v>
      </c>
      <c r="F717" s="178" t="n">
        <v>43762</v>
      </c>
      <c r="G717" s="112" t="str">
        <f aca="false">IF(ISBLANK(F717),"a","b")</f>
        <v>b</v>
      </c>
      <c r="H717" s="112" t="n">
        <f aca="false">IF(ISBLANK(C717),"",IF(G717="b",F717,IF(G717="a","")))</f>
        <v>43762</v>
      </c>
      <c r="I717" s="113" t="n">
        <f aca="false">IF(ISBLANK(C717),"",IF( ISBLANK(F717), , IF( ISBLANK(J717), 1,) ))</f>
        <v>1</v>
      </c>
      <c r="J717" s="177"/>
      <c r="K717" s="114" t="str">
        <f aca="false">IF(ISBLANK(J717),"a","b")</f>
        <v>a</v>
      </c>
      <c r="L717" s="112" t="str">
        <f aca="false">IF(ISBLANK(C717),"",IF(K717="b",J717,IF(K717="a","")))</f>
        <v/>
      </c>
      <c r="M717" s="113" t="n">
        <f aca="false">IF(ISBLANK(C717),"",IF( ISBLANK(J717), , 1))</f>
        <v>0</v>
      </c>
      <c r="N717" s="115" t="n">
        <f aca="true">IF(ISBLANK(C717),"",IF( ISBLANK(F717), "" , IF( ISBLANK(J717), (TODAY()-F717)/365, (J717-F717)/365)) )</f>
        <v>1.42191780821918</v>
      </c>
      <c r="O717" s="116" t="n">
        <f aca="false">IF(ISBLANK(C717),"",IF( ISBLANK(F717), "" , IF( ISBLANK(J717), ($V$41-F717)/365, (J717-F717)/365)) )</f>
        <v>0.438356164383562</v>
      </c>
      <c r="P717" s="117" t="str">
        <f aca="true">IF(ISBLANK(C717),"",IF( ISBLANK(J717), "", (TODAY()-J717)/365))</f>
        <v/>
      </c>
      <c r="Q717" s="118" t="str">
        <f aca="false">IF(ISBLANK(C717),"",IF( ISBLANK(J717), "", ($V$41-J717)/365))</f>
        <v/>
      </c>
      <c r="R717" s="177"/>
      <c r="S717" s="119" t="s">
        <v>1603</v>
      </c>
      <c r="T717" s="48" t="n">
        <v>1</v>
      </c>
      <c r="U717" s="40"/>
    </row>
    <row r="718" customFormat="false" ht="15" hidden="false" customHeight="false" outlineLevel="0" collapsed="false">
      <c r="A718" s="89" t="n">
        <v>717</v>
      </c>
      <c r="B718" s="135" t="s">
        <v>468</v>
      </c>
      <c r="C718" s="101" t="n">
        <v>1</v>
      </c>
      <c r="D718" s="125" t="n">
        <v>9</v>
      </c>
      <c r="E718" s="177" t="s">
        <v>1419</v>
      </c>
      <c r="F718" s="178" t="n">
        <v>43858</v>
      </c>
      <c r="G718" s="112" t="str">
        <f aca="false">IF(ISBLANK(F718),"a","b")</f>
        <v>b</v>
      </c>
      <c r="H718" s="112" t="n">
        <f aca="false">IF(ISBLANK(C718),"",IF(G718="b",F718,IF(G718="a","")))</f>
        <v>43858</v>
      </c>
      <c r="I718" s="113" t="n">
        <f aca="false">IF(ISBLANK(C718),"",IF( ISBLANK(F718), , IF( ISBLANK(J718), 1,) ))</f>
        <v>1</v>
      </c>
      <c r="J718" s="177"/>
      <c r="K718" s="114" t="str">
        <f aca="false">IF(ISBLANK(J718),"a","b")</f>
        <v>a</v>
      </c>
      <c r="L718" s="112" t="str">
        <f aca="false">IF(ISBLANK(C718),"",IF(K718="b",J718,IF(K718="a","")))</f>
        <v/>
      </c>
      <c r="M718" s="113" t="n">
        <f aca="false">IF(ISBLANK(C718),"",IF( ISBLANK(J718), , 1))</f>
        <v>0</v>
      </c>
      <c r="N718" s="115" t="n">
        <f aca="true">IF(ISBLANK(C718),"",IF( ISBLANK(F718), "" , IF( ISBLANK(J718), (TODAY()-F718)/365, (J718-F718)/365)) )</f>
        <v>1.15890410958904</v>
      </c>
      <c r="O718" s="116" t="n">
        <f aca="false">IF(ISBLANK(C718),"",IF( ISBLANK(F718), "" , IF( ISBLANK(J718), ($V$41-F718)/365, (J718-F718)/365)) )</f>
        <v>0.175342465753425</v>
      </c>
      <c r="P718" s="117" t="str">
        <f aca="true">IF(ISBLANK(C718),"",IF( ISBLANK(J718), "", (TODAY()-J718)/365))</f>
        <v/>
      </c>
      <c r="Q718" s="118" t="str">
        <f aca="false">IF(ISBLANK(C718),"",IF( ISBLANK(J718), "", ($V$41-J718)/365))</f>
        <v/>
      </c>
      <c r="R718" s="177" t="s">
        <v>1604</v>
      </c>
      <c r="S718" s="119" t="s">
        <v>1605</v>
      </c>
      <c r="T718" s="39" t="n">
        <v>1</v>
      </c>
      <c r="U718" s="40"/>
    </row>
    <row r="719" customFormat="false" ht="15" hidden="false" customHeight="false" outlineLevel="0" collapsed="false">
      <c r="A719" s="89" t="n">
        <v>718</v>
      </c>
      <c r="B719" s="135" t="s">
        <v>468</v>
      </c>
      <c r="C719" s="101" t="n">
        <v>1</v>
      </c>
      <c r="D719" s="122" t="n">
        <v>10</v>
      </c>
      <c r="E719" s="177"/>
      <c r="F719" s="177"/>
      <c r="G719" s="112" t="str">
        <f aca="false">IF(ISBLANK(F719),"a","b")</f>
        <v>a</v>
      </c>
      <c r="H719" s="112" t="str">
        <f aca="false">IF(ISBLANK(C719),"",IF(G719="b",F719,IF(G719="a","")))</f>
        <v/>
      </c>
      <c r="I719" s="113" t="n">
        <f aca="false">IF(ISBLANK(C719),"",IF( ISBLANK(F719), , IF( ISBLANK(J719), 1,) ))</f>
        <v>0</v>
      </c>
      <c r="J719" s="177"/>
      <c r="K719" s="114" t="str">
        <f aca="false">IF(ISBLANK(J719),"a","b")</f>
        <v>a</v>
      </c>
      <c r="L719" s="112" t="str">
        <f aca="false">IF(ISBLANK(C719),"",IF(K719="b",J719,IF(K719="a","")))</f>
        <v/>
      </c>
      <c r="M719" s="113" t="n">
        <f aca="false">IF(ISBLANK(C719),"",IF( ISBLANK(J719), , 1))</f>
        <v>0</v>
      </c>
      <c r="N719" s="115" t="str">
        <f aca="true">IF(ISBLANK(C719),"",IF( ISBLANK(F719), "" , IF( ISBLANK(J719), (TODAY()-F719)/365, (J719-F719)/365)) )</f>
        <v/>
      </c>
      <c r="O719" s="116" t="str">
        <f aca="false">IF(ISBLANK(C719),"",IF( ISBLANK(F719), "" , IF( ISBLANK(J719), ($V$41-F719)/365, (J719-F719)/365)) )</f>
        <v/>
      </c>
      <c r="P719" s="117" t="str">
        <f aca="true">IF(ISBLANK(C719),"",IF( ISBLANK(J719), "", (TODAY()-J719)/365))</f>
        <v/>
      </c>
      <c r="Q719" s="118" t="str">
        <f aca="false">IF(ISBLANK(C719),"",IF( ISBLANK(J719), "", ($V$41-J719)/365))</f>
        <v/>
      </c>
      <c r="R719" s="177" t="s">
        <v>1606</v>
      </c>
      <c r="S719" s="119" t="s">
        <v>1607</v>
      </c>
      <c r="T719" s="39" t="n">
        <v>1</v>
      </c>
      <c r="U719" s="40"/>
    </row>
    <row r="720" customFormat="false" ht="15" hidden="false" customHeight="false" outlineLevel="0" collapsed="false">
      <c r="A720" s="89" t="n">
        <v>719</v>
      </c>
      <c r="B720" s="135" t="s">
        <v>468</v>
      </c>
      <c r="C720" s="101" t="n">
        <v>1</v>
      </c>
      <c r="D720" s="122" t="n">
        <v>11</v>
      </c>
      <c r="E720" s="177"/>
      <c r="F720" s="177"/>
      <c r="G720" s="112" t="str">
        <f aca="false">IF(ISBLANK(F720),"a","b")</f>
        <v>a</v>
      </c>
      <c r="H720" s="112" t="str">
        <f aca="false">IF(ISBLANK(C720),"",IF(G720="b",F720,IF(G720="a","")))</f>
        <v/>
      </c>
      <c r="I720" s="113" t="n">
        <f aca="false">IF(ISBLANK(C720),"",IF( ISBLANK(F720), , IF( ISBLANK(J720), 1,) ))</f>
        <v>0</v>
      </c>
      <c r="J720" s="177"/>
      <c r="K720" s="114" t="str">
        <f aca="false">IF(ISBLANK(J720),"a","b")</f>
        <v>a</v>
      </c>
      <c r="L720" s="112" t="str">
        <f aca="false">IF(ISBLANK(C720),"",IF(K720="b",J720,IF(K720="a","")))</f>
        <v/>
      </c>
      <c r="M720" s="113" t="n">
        <f aca="false">IF(ISBLANK(C720),"",IF( ISBLANK(J720), , 1))</f>
        <v>0</v>
      </c>
      <c r="N720" s="115" t="str">
        <f aca="true">IF(ISBLANK(C720),"",IF( ISBLANK(F720), "" , IF( ISBLANK(J720), (TODAY()-F720)/365, (J720-F720)/365)) )</f>
        <v/>
      </c>
      <c r="O720" s="116" t="str">
        <f aca="false">IF(ISBLANK(C720),"",IF( ISBLANK(F720), "" , IF( ISBLANK(J720), ($V$41-F720)/365, (J720-F720)/365)) )</f>
        <v/>
      </c>
      <c r="P720" s="117" t="str">
        <f aca="true">IF(ISBLANK(C720),"",IF( ISBLANK(J720), "", (TODAY()-J720)/365))</f>
        <v/>
      </c>
      <c r="Q720" s="118" t="str">
        <f aca="false">IF(ISBLANK(C720),"",IF( ISBLANK(J720), "", ($V$41-J720)/365))</f>
        <v/>
      </c>
      <c r="R720" s="177"/>
      <c r="S720" s="119" t="s">
        <v>1608</v>
      </c>
      <c r="T720" s="39" t="n">
        <v>1</v>
      </c>
      <c r="U720" s="40"/>
    </row>
    <row r="721" customFormat="false" ht="15" hidden="false" customHeight="false" outlineLevel="0" collapsed="false">
      <c r="A721" s="89" t="n">
        <v>720</v>
      </c>
      <c r="B721" s="135" t="s">
        <v>468</v>
      </c>
      <c r="C721" s="101" t="n">
        <v>1</v>
      </c>
      <c r="D721" s="122" t="n">
        <v>12</v>
      </c>
      <c r="E721" s="177"/>
      <c r="F721" s="177"/>
      <c r="G721" s="112" t="str">
        <f aca="false">IF(ISBLANK(F721),"a","b")</f>
        <v>a</v>
      </c>
      <c r="H721" s="112" t="str">
        <f aca="false">IF(ISBLANK(C721),"",IF(G721="b",F721,IF(G721="a","")))</f>
        <v/>
      </c>
      <c r="I721" s="113" t="n">
        <f aca="false">IF(ISBLANK(C721),"",IF( ISBLANK(F721), , IF( ISBLANK(J721), 1,) ))</f>
        <v>0</v>
      </c>
      <c r="J721" s="177"/>
      <c r="K721" s="114" t="str">
        <f aca="false">IF(ISBLANK(J721),"a","b")</f>
        <v>a</v>
      </c>
      <c r="L721" s="112" t="str">
        <f aca="false">IF(ISBLANK(C721),"",IF(K721="b",J721,IF(K721="a","")))</f>
        <v/>
      </c>
      <c r="M721" s="113" t="n">
        <f aca="false">IF(ISBLANK(C721),"",IF( ISBLANK(J721), , 1))</f>
        <v>0</v>
      </c>
      <c r="N721" s="115" t="str">
        <f aca="true">IF(ISBLANK(C721),"",IF( ISBLANK(F721), "" , IF( ISBLANK(J721), (TODAY()-F721)/365, (J721-F721)/365)) )</f>
        <v/>
      </c>
      <c r="O721" s="116" t="str">
        <f aca="false">IF(ISBLANK(C721),"",IF( ISBLANK(F721), "" , IF( ISBLANK(J721), ($V$41-F721)/365, (J721-F721)/365)) )</f>
        <v/>
      </c>
      <c r="P721" s="117" t="str">
        <f aca="true">IF(ISBLANK(C721),"",IF( ISBLANK(J721), "", (TODAY()-J721)/365))</f>
        <v/>
      </c>
      <c r="Q721" s="118" t="str">
        <f aca="false">IF(ISBLANK(C721),"",IF( ISBLANK(J721), "", ($V$41-J721)/365))</f>
        <v/>
      </c>
      <c r="R721" s="177" t="s">
        <v>1609</v>
      </c>
      <c r="S721" s="119" t="s">
        <v>1610</v>
      </c>
      <c r="T721" s="39" t="n">
        <v>1</v>
      </c>
      <c r="U721" s="40"/>
    </row>
    <row r="722" customFormat="false" ht="15" hidden="false" customHeight="false" outlineLevel="0" collapsed="false">
      <c r="A722" s="89" t="n">
        <v>721</v>
      </c>
      <c r="B722" s="135" t="s">
        <v>468</v>
      </c>
      <c r="C722" s="101" t="n">
        <v>1</v>
      </c>
      <c r="D722" s="122" t="n">
        <v>13</v>
      </c>
      <c r="E722" s="177"/>
      <c r="F722" s="177"/>
      <c r="G722" s="112" t="str">
        <f aca="false">IF(ISBLANK(F722),"a","b")</f>
        <v>a</v>
      </c>
      <c r="H722" s="112" t="str">
        <f aca="false">IF(ISBLANK(C722),"",IF(G722="b",F722,IF(G722="a","")))</f>
        <v/>
      </c>
      <c r="I722" s="113" t="n">
        <f aca="false">IF(ISBLANK(C722),"",IF( ISBLANK(F722), , IF( ISBLANK(J722), 1,) ))</f>
        <v>0</v>
      </c>
      <c r="J722" s="177"/>
      <c r="K722" s="114" t="str">
        <f aca="false">IF(ISBLANK(J722),"a","b")</f>
        <v>a</v>
      </c>
      <c r="L722" s="112" t="str">
        <f aca="false">IF(ISBLANK(C722),"",IF(K722="b",J722,IF(K722="a","")))</f>
        <v/>
      </c>
      <c r="M722" s="113" t="n">
        <f aca="false">IF(ISBLANK(C722),"",IF( ISBLANK(J722), , 1))</f>
        <v>0</v>
      </c>
      <c r="N722" s="115" t="str">
        <f aca="true">IF(ISBLANK(C722),"",IF( ISBLANK(F722), "" , IF( ISBLANK(J722), (TODAY()-F722)/365, (J722-F722)/365)) )</f>
        <v/>
      </c>
      <c r="O722" s="116" t="str">
        <f aca="false">IF(ISBLANK(C722),"",IF( ISBLANK(F722), "" , IF( ISBLANK(J722), ($V$41-F722)/365, (J722-F722)/365)) )</f>
        <v/>
      </c>
      <c r="P722" s="117" t="str">
        <f aca="true">IF(ISBLANK(C722),"",IF( ISBLANK(J722), "", (TODAY()-J722)/365))</f>
        <v/>
      </c>
      <c r="Q722" s="118" t="str">
        <f aca="false">IF(ISBLANK(C722),"",IF( ISBLANK(J722), "", ($V$41-J722)/365))</f>
        <v/>
      </c>
      <c r="R722" s="177" t="s">
        <v>1611</v>
      </c>
      <c r="S722" s="119" t="s">
        <v>1612</v>
      </c>
      <c r="T722" s="39" t="n">
        <v>1</v>
      </c>
      <c r="U722" s="40"/>
    </row>
    <row r="723" customFormat="false" ht="15" hidden="false" customHeight="false" outlineLevel="0" collapsed="false">
      <c r="A723" s="89" t="n">
        <v>722</v>
      </c>
      <c r="B723" s="135" t="s">
        <v>468</v>
      </c>
      <c r="C723" s="101" t="n">
        <v>1</v>
      </c>
      <c r="D723" s="122" t="n">
        <v>14</v>
      </c>
      <c r="E723" s="177"/>
      <c r="F723" s="177"/>
      <c r="G723" s="112" t="str">
        <f aca="false">IF(ISBLANK(F723),"a","b")</f>
        <v>a</v>
      </c>
      <c r="H723" s="112" t="str">
        <f aca="false">IF(ISBLANK(C723),"",IF(G723="b",F723,IF(G723="a","")))</f>
        <v/>
      </c>
      <c r="I723" s="113" t="n">
        <f aca="false">IF(ISBLANK(C723),"",IF( ISBLANK(F723), , IF( ISBLANK(J723), 1,) ))</f>
        <v>0</v>
      </c>
      <c r="J723" s="177"/>
      <c r="K723" s="114" t="str">
        <f aca="false">IF(ISBLANK(J723),"a","b")</f>
        <v>a</v>
      </c>
      <c r="L723" s="112" t="str">
        <f aca="false">IF(ISBLANK(C723),"",IF(K723="b",J723,IF(K723="a","")))</f>
        <v/>
      </c>
      <c r="M723" s="113" t="n">
        <f aca="false">IF(ISBLANK(C723),"",IF( ISBLANK(J723), , 1))</f>
        <v>0</v>
      </c>
      <c r="N723" s="115" t="str">
        <f aca="true">IF(ISBLANK(C723),"",IF( ISBLANK(F723), "" , IF( ISBLANK(J723), (TODAY()-F723)/365, (J723-F723)/365)) )</f>
        <v/>
      </c>
      <c r="O723" s="116" t="str">
        <f aca="false">IF(ISBLANK(C723),"",IF( ISBLANK(F723), "" , IF( ISBLANK(J723), ($V$41-F723)/365, (J723-F723)/365)) )</f>
        <v/>
      </c>
      <c r="P723" s="117" t="str">
        <f aca="true">IF(ISBLANK(C723),"",IF( ISBLANK(J723), "", (TODAY()-J723)/365))</f>
        <v/>
      </c>
      <c r="Q723" s="118" t="str">
        <f aca="false">IF(ISBLANK(C723),"",IF( ISBLANK(J723), "", ($V$41-J723)/365))</f>
        <v/>
      </c>
      <c r="R723" s="177" t="s">
        <v>1613</v>
      </c>
      <c r="S723" s="119" t="s">
        <v>1614</v>
      </c>
      <c r="T723" s="39" t="n">
        <v>1</v>
      </c>
      <c r="U723" s="40"/>
    </row>
    <row r="724" customFormat="false" ht="15" hidden="false" customHeight="false" outlineLevel="0" collapsed="false">
      <c r="A724" s="89" t="n">
        <v>723</v>
      </c>
      <c r="B724" s="135" t="s">
        <v>468</v>
      </c>
      <c r="C724" s="101" t="n">
        <v>1</v>
      </c>
      <c r="D724" s="142" t="n">
        <v>15</v>
      </c>
      <c r="E724" s="177" t="s">
        <v>399</v>
      </c>
      <c r="F724" s="178" t="n">
        <v>43722</v>
      </c>
      <c r="G724" s="112" t="str">
        <f aca="false">IF(ISBLANK(F724),"a","b")</f>
        <v>b</v>
      </c>
      <c r="H724" s="112" t="n">
        <f aca="false">IF(ISBLANK(C724),"",IF(G724="b",F724,IF(G724="a","")))</f>
        <v>43722</v>
      </c>
      <c r="I724" s="113" t="n">
        <f aca="false">IF(ISBLANK(C724),"",IF( ISBLANK(F724), , IF( ISBLANK(J724), 1,) ))</f>
        <v>0</v>
      </c>
      <c r="J724" s="178" t="n">
        <v>43875</v>
      </c>
      <c r="K724" s="114" t="str">
        <f aca="false">IF(ISBLANK(J724),"a","b")</f>
        <v>b</v>
      </c>
      <c r="L724" s="112" t="n">
        <f aca="false">IF(ISBLANK(C724),"",IF(K724="b",J724,IF(K724="a","")))</f>
        <v>43875</v>
      </c>
      <c r="M724" s="113" t="n">
        <f aca="false">IF(ISBLANK(C724),"",IF( ISBLANK(J724), , 1))</f>
        <v>1</v>
      </c>
      <c r="N724" s="115" t="n">
        <f aca="true">IF(ISBLANK(C724),"",IF( ISBLANK(F724), "" , IF( ISBLANK(J724), (TODAY()-F724)/365, (J724-F724)/365)) )</f>
        <v>0.419178082191781</v>
      </c>
      <c r="O724" s="116" t="n">
        <f aca="false">IF(ISBLANK(C724),"",IF( ISBLANK(F724), "" , IF( ISBLANK(J724), ($V$41-F724)/365, (J724-F724)/365)) )</f>
        <v>0.419178082191781</v>
      </c>
      <c r="P724" s="117" t="n">
        <f aca="true">IF(ISBLANK(C724),"",IF( ISBLANK(J724), "", (TODAY()-J724)/365))</f>
        <v>1.11232876712329</v>
      </c>
      <c r="Q724" s="118" t="n">
        <f aca="false">IF(ISBLANK(C724),"",IF( ISBLANK(J724), "", ($V$41-J724)/365))</f>
        <v>0.128767123287671</v>
      </c>
      <c r="R724" s="177" t="s">
        <v>1615</v>
      </c>
      <c r="S724" s="119" t="s">
        <v>1616</v>
      </c>
      <c r="T724" s="39" t="n">
        <v>1</v>
      </c>
      <c r="U724" s="40"/>
    </row>
    <row r="725" customFormat="false" ht="15" hidden="false" customHeight="false" outlineLevel="0" collapsed="false">
      <c r="A725" s="89" t="n">
        <v>724</v>
      </c>
      <c r="B725" s="135" t="s">
        <v>468</v>
      </c>
      <c r="C725" s="101" t="n">
        <v>1</v>
      </c>
      <c r="D725" s="131" t="n">
        <v>16</v>
      </c>
      <c r="E725" s="179"/>
      <c r="F725" s="178" t="n">
        <v>43782</v>
      </c>
      <c r="G725" s="112" t="str">
        <f aca="false">IF(ISBLANK(F725),"a","b")</f>
        <v>b</v>
      </c>
      <c r="H725" s="112" t="n">
        <f aca="false">IF(ISBLANK(C725),"",IF(G725="b",F725,IF(G725="a","")))</f>
        <v>43782</v>
      </c>
      <c r="I725" s="113" t="n">
        <f aca="false">IF(ISBLANK(C725),"",IF( ISBLANK(F725), , IF( ISBLANK(J725), 1,) ))</f>
        <v>0</v>
      </c>
      <c r="J725" s="178" t="n">
        <v>43856</v>
      </c>
      <c r="K725" s="114" t="str">
        <f aca="false">IF(ISBLANK(J725),"a","b")</f>
        <v>b</v>
      </c>
      <c r="L725" s="112" t="n">
        <f aca="false">IF(ISBLANK(C725),"",IF(K725="b",J725,IF(K725="a","")))</f>
        <v>43856</v>
      </c>
      <c r="M725" s="113" t="n">
        <f aca="false">IF(ISBLANK(C725),"",IF( ISBLANK(J725), , 1))</f>
        <v>1</v>
      </c>
      <c r="N725" s="115" t="n">
        <f aca="true">IF(ISBLANK(C725),"",IF( ISBLANK(F725), "" , IF( ISBLANK(J725), (TODAY()-F725)/365, (J725-F725)/365)) )</f>
        <v>0.202739726027397</v>
      </c>
      <c r="O725" s="116" t="n">
        <f aca="false">IF(ISBLANK(C725),"",IF( ISBLANK(F725), "" , IF( ISBLANK(J725), ($V$41-F725)/365, (J725-F725)/365)) )</f>
        <v>0.202739726027397</v>
      </c>
      <c r="P725" s="117" t="n">
        <f aca="true">IF(ISBLANK(C725),"",IF( ISBLANK(J725), "", (TODAY()-J725)/365))</f>
        <v>1.16438356164384</v>
      </c>
      <c r="Q725" s="118" t="n">
        <f aca="false">IF(ISBLANK(C725),"",IF( ISBLANK(J725), "", ($V$41-J725)/365))</f>
        <v>0.180821917808219</v>
      </c>
      <c r="R725" s="177" t="s">
        <v>1617</v>
      </c>
      <c r="S725" s="119" t="s">
        <v>1618</v>
      </c>
      <c r="T725" s="39" t="n">
        <v>1</v>
      </c>
      <c r="U725" s="40"/>
    </row>
    <row r="726" customFormat="false" ht="15" hidden="false" customHeight="false" outlineLevel="0" collapsed="false">
      <c r="A726" s="89" t="n">
        <v>725</v>
      </c>
      <c r="B726" s="135" t="s">
        <v>468</v>
      </c>
      <c r="C726" s="101" t="n">
        <v>1</v>
      </c>
      <c r="D726" s="122" t="n">
        <v>17</v>
      </c>
      <c r="E726" s="177"/>
      <c r="F726" s="177"/>
      <c r="G726" s="112" t="str">
        <f aca="false">IF(ISBLANK(F726),"a","b")</f>
        <v>a</v>
      </c>
      <c r="H726" s="112" t="str">
        <f aca="false">IF(ISBLANK(C726),"",IF(G726="b",F726,IF(G726="a","")))</f>
        <v/>
      </c>
      <c r="I726" s="113" t="n">
        <f aca="false">IF(ISBLANK(C726),"",IF( ISBLANK(F726), , IF( ISBLANK(J726), 1,) ))</f>
        <v>0</v>
      </c>
      <c r="J726" s="177"/>
      <c r="K726" s="114" t="str">
        <f aca="false">IF(ISBLANK(J726),"a","b")</f>
        <v>a</v>
      </c>
      <c r="L726" s="112" t="str">
        <f aca="false">IF(ISBLANK(C726),"",IF(K726="b",J726,IF(K726="a","")))</f>
        <v/>
      </c>
      <c r="M726" s="113" t="n">
        <f aca="false">IF(ISBLANK(C726),"",IF( ISBLANK(J726), , 1))</f>
        <v>0</v>
      </c>
      <c r="N726" s="115" t="str">
        <f aca="true">IF(ISBLANK(C726),"",IF( ISBLANK(F726), "" , IF( ISBLANK(J726), (TODAY()-F726)/365, (J726-F726)/365)) )</f>
        <v/>
      </c>
      <c r="O726" s="116" t="str">
        <f aca="false">IF(ISBLANK(C726),"",IF( ISBLANK(F726), "" , IF( ISBLANK(J726), ($V$41-F726)/365, (J726-F726)/365)) )</f>
        <v/>
      </c>
      <c r="P726" s="117" t="str">
        <f aca="true">IF(ISBLANK(C726),"",IF( ISBLANK(J726), "", (TODAY()-J726)/365))</f>
        <v/>
      </c>
      <c r="Q726" s="118" t="str">
        <f aca="false">IF(ISBLANK(C726),"",IF( ISBLANK(J726), "", ($V$41-J726)/365))</f>
        <v/>
      </c>
      <c r="R726" s="177" t="s">
        <v>1619</v>
      </c>
      <c r="S726" s="119" t="s">
        <v>1620</v>
      </c>
      <c r="T726" s="39" t="n">
        <v>1</v>
      </c>
      <c r="U726" s="40"/>
    </row>
    <row r="727" customFormat="false" ht="15" hidden="false" customHeight="false" outlineLevel="0" collapsed="false">
      <c r="A727" s="89" t="n">
        <v>726</v>
      </c>
      <c r="B727" s="135" t="s">
        <v>468</v>
      </c>
      <c r="C727" s="101" t="n">
        <v>1</v>
      </c>
      <c r="D727" s="122" t="n">
        <v>18</v>
      </c>
      <c r="E727" s="177"/>
      <c r="F727" s="177"/>
      <c r="G727" s="112" t="str">
        <f aca="false">IF(ISBLANK(F727),"a","b")</f>
        <v>a</v>
      </c>
      <c r="H727" s="112" t="str">
        <f aca="false">IF(ISBLANK(C727),"",IF(G727="b",F727,IF(G727="a","")))</f>
        <v/>
      </c>
      <c r="I727" s="113" t="n">
        <f aca="false">IF(ISBLANK(C727),"",IF( ISBLANK(F727), , IF( ISBLANK(J727), 1,) ))</f>
        <v>0</v>
      </c>
      <c r="J727" s="177"/>
      <c r="K727" s="114" t="str">
        <f aca="false">IF(ISBLANK(J727),"a","b")</f>
        <v>a</v>
      </c>
      <c r="L727" s="112" t="str">
        <f aca="false">IF(ISBLANK(C727),"",IF(K727="b",J727,IF(K727="a","")))</f>
        <v/>
      </c>
      <c r="M727" s="113" t="n">
        <f aca="false">IF(ISBLANK(C727),"",IF( ISBLANK(J727), , 1))</f>
        <v>0</v>
      </c>
      <c r="N727" s="115" t="str">
        <f aca="true">IF(ISBLANK(C727),"",IF( ISBLANK(F727), "" , IF( ISBLANK(J727), (TODAY()-F727)/365, (J727-F727)/365)) )</f>
        <v/>
      </c>
      <c r="O727" s="116" t="str">
        <f aca="false">IF(ISBLANK(C727),"",IF( ISBLANK(F727), "" , IF( ISBLANK(J727), ($V$41-F727)/365, (J727-F727)/365)) )</f>
        <v/>
      </c>
      <c r="P727" s="117" t="str">
        <f aca="true">IF(ISBLANK(C727),"",IF( ISBLANK(J727), "", (TODAY()-J727)/365))</f>
        <v/>
      </c>
      <c r="Q727" s="118" t="str">
        <f aca="false">IF(ISBLANK(C727),"",IF( ISBLANK(J727), "", ($V$41-J727)/365))</f>
        <v/>
      </c>
      <c r="R727" s="177" t="s">
        <v>1621</v>
      </c>
      <c r="S727" s="119" t="s">
        <v>1622</v>
      </c>
      <c r="T727" s="39" t="n">
        <v>1</v>
      </c>
      <c r="U727" s="40"/>
    </row>
    <row r="728" customFormat="false" ht="15" hidden="false" customHeight="false" outlineLevel="0" collapsed="false">
      <c r="A728" s="89" t="n">
        <v>727</v>
      </c>
      <c r="B728" s="135" t="s">
        <v>468</v>
      </c>
      <c r="C728" s="101" t="n">
        <v>1</v>
      </c>
      <c r="D728" s="122" t="n">
        <v>19</v>
      </c>
      <c r="E728" s="177"/>
      <c r="F728" s="177"/>
      <c r="G728" s="112" t="str">
        <f aca="false">IF(ISBLANK(F728),"a","b")</f>
        <v>a</v>
      </c>
      <c r="H728" s="112" t="str">
        <f aca="false">IF(ISBLANK(C728),"",IF(G728="b",F728,IF(G728="a","")))</f>
        <v/>
      </c>
      <c r="I728" s="113" t="n">
        <f aca="false">IF(ISBLANK(C728),"",IF( ISBLANK(F728), , IF( ISBLANK(J728), 1,) ))</f>
        <v>0</v>
      </c>
      <c r="J728" s="177"/>
      <c r="K728" s="114" t="str">
        <f aca="false">IF(ISBLANK(J728),"a","b")</f>
        <v>a</v>
      </c>
      <c r="L728" s="112" t="str">
        <f aca="false">IF(ISBLANK(C728),"",IF(K728="b",J728,IF(K728="a","")))</f>
        <v/>
      </c>
      <c r="M728" s="113" t="n">
        <f aca="false">IF(ISBLANK(C728),"",IF( ISBLANK(J728), , 1))</f>
        <v>0</v>
      </c>
      <c r="N728" s="115" t="str">
        <f aca="true">IF(ISBLANK(C728),"",IF( ISBLANK(F728), "" , IF( ISBLANK(J728), (TODAY()-F728)/365, (J728-F728)/365)) )</f>
        <v/>
      </c>
      <c r="O728" s="116" t="str">
        <f aca="false">IF(ISBLANK(C728),"",IF( ISBLANK(F728), "" , IF( ISBLANK(J728), ($V$41-F728)/365, (J728-F728)/365)) )</f>
        <v/>
      </c>
      <c r="P728" s="117" t="str">
        <f aca="true">IF(ISBLANK(C728),"",IF( ISBLANK(J728), "", (TODAY()-J728)/365))</f>
        <v/>
      </c>
      <c r="Q728" s="118" t="str">
        <f aca="false">IF(ISBLANK(C728),"",IF( ISBLANK(J728), "", ($V$41-J728)/365))</f>
        <v/>
      </c>
      <c r="R728" s="177" t="s">
        <v>1623</v>
      </c>
      <c r="S728" s="119" t="s">
        <v>1624</v>
      </c>
      <c r="T728" s="39" t="n">
        <v>1</v>
      </c>
      <c r="U728" s="40"/>
    </row>
    <row r="729" customFormat="false" ht="15" hidden="false" customHeight="false" outlineLevel="0" collapsed="false">
      <c r="A729" s="89" t="n">
        <v>728</v>
      </c>
      <c r="B729" s="135" t="s">
        <v>468</v>
      </c>
      <c r="C729" s="101" t="n">
        <v>1</v>
      </c>
      <c r="D729" s="131" t="n">
        <v>20</v>
      </c>
      <c r="E729" s="179"/>
      <c r="F729" s="178" t="n">
        <v>43710</v>
      </c>
      <c r="G729" s="112" t="str">
        <f aca="false">IF(ISBLANK(F729),"a","b")</f>
        <v>b</v>
      </c>
      <c r="H729" s="112" t="n">
        <f aca="false">IF(ISBLANK(C729),"",IF(G729="b",F729,IF(G729="a","")))</f>
        <v>43710</v>
      </c>
      <c r="I729" s="113" t="n">
        <f aca="false">IF(ISBLANK(C729),"",IF( ISBLANK(F729), , IF( ISBLANK(J729), 1,) ))</f>
        <v>0</v>
      </c>
      <c r="J729" s="178" t="n">
        <v>43850</v>
      </c>
      <c r="K729" s="114" t="str">
        <f aca="false">IF(ISBLANK(J729),"a","b")</f>
        <v>b</v>
      </c>
      <c r="L729" s="112" t="n">
        <f aca="false">IF(ISBLANK(C729),"",IF(K729="b",J729,IF(K729="a","")))</f>
        <v>43850</v>
      </c>
      <c r="M729" s="113" t="n">
        <f aca="false">IF(ISBLANK(C729),"",IF( ISBLANK(J729), , 1))</f>
        <v>1</v>
      </c>
      <c r="N729" s="115" t="n">
        <f aca="true">IF(ISBLANK(C729),"",IF( ISBLANK(F729), "" , IF( ISBLANK(J729), (TODAY()-F729)/365, (J729-F729)/365)) )</f>
        <v>0.383561643835616</v>
      </c>
      <c r="O729" s="116" t="n">
        <f aca="false">IF(ISBLANK(C729),"",IF( ISBLANK(F729), "" , IF( ISBLANK(J729), ($V$41-F729)/365, (J729-F729)/365)) )</f>
        <v>0.383561643835616</v>
      </c>
      <c r="P729" s="117" t="n">
        <f aca="true">IF(ISBLANK(C729),"",IF( ISBLANK(J729), "", (TODAY()-J729)/365))</f>
        <v>1.18082191780822</v>
      </c>
      <c r="Q729" s="118" t="n">
        <f aca="false">IF(ISBLANK(C729),"",IF( ISBLANK(J729), "", ($V$41-J729)/365))</f>
        <v>0.197260273972603</v>
      </c>
      <c r="R729" s="177"/>
      <c r="S729" s="119" t="s">
        <v>1625</v>
      </c>
      <c r="T729" s="39" t="n">
        <v>1</v>
      </c>
      <c r="U729" s="40"/>
    </row>
    <row r="730" customFormat="false" ht="15" hidden="false" customHeight="false" outlineLevel="0" collapsed="false">
      <c r="A730" s="89" t="n">
        <v>729</v>
      </c>
      <c r="B730" s="135" t="s">
        <v>468</v>
      </c>
      <c r="C730" s="101" t="n">
        <v>1</v>
      </c>
      <c r="D730" s="125" t="n">
        <v>21</v>
      </c>
      <c r="E730" s="177" t="s">
        <v>459</v>
      </c>
      <c r="F730" s="178" t="n">
        <v>43883</v>
      </c>
      <c r="G730" s="112" t="str">
        <f aca="false">IF(ISBLANK(F730),"a","b")</f>
        <v>b</v>
      </c>
      <c r="H730" s="112" t="n">
        <f aca="false">IF(ISBLANK(C730),"",IF(G730="b",F730,IF(G730="a","")))</f>
        <v>43883</v>
      </c>
      <c r="I730" s="113" t="n">
        <f aca="false">IF(ISBLANK(C730),"",IF( ISBLANK(F730), , IF( ISBLANK(J730), 1,) ))</f>
        <v>1</v>
      </c>
      <c r="J730" s="177"/>
      <c r="K730" s="114" t="str">
        <f aca="false">IF(ISBLANK(J730),"a","b")</f>
        <v>a</v>
      </c>
      <c r="L730" s="112" t="str">
        <f aca="false">IF(ISBLANK(C730),"",IF(K730="b",J730,IF(K730="a","")))</f>
        <v/>
      </c>
      <c r="M730" s="113" t="n">
        <f aca="false">IF(ISBLANK(C730),"",IF( ISBLANK(J730), , 1))</f>
        <v>0</v>
      </c>
      <c r="N730" s="115" t="n">
        <f aca="true">IF(ISBLANK(C730),"",IF( ISBLANK(F730), "" , IF( ISBLANK(J730), (TODAY()-F730)/365, (J730-F730)/365)) )</f>
        <v>1.09041095890411</v>
      </c>
      <c r="O730" s="116" t="n">
        <f aca="false">IF(ISBLANK(C730),"",IF( ISBLANK(F730), "" , IF( ISBLANK(J730), ($V$41-F730)/365, (J730-F730)/365)) )</f>
        <v>0.106849315068493</v>
      </c>
      <c r="P730" s="117" t="str">
        <f aca="true">IF(ISBLANK(C730),"",IF( ISBLANK(J730), "", (TODAY()-J730)/365))</f>
        <v/>
      </c>
      <c r="Q730" s="118" t="str">
        <f aca="false">IF(ISBLANK(C730),"",IF( ISBLANK(J730), "", ($V$41-J730)/365))</f>
        <v/>
      </c>
      <c r="R730" s="177"/>
      <c r="S730" s="119" t="s">
        <v>1626</v>
      </c>
      <c r="T730" s="39" t="n">
        <v>1</v>
      </c>
      <c r="U730" s="40"/>
    </row>
    <row r="731" customFormat="false" ht="15" hidden="false" customHeight="false" outlineLevel="0" collapsed="false">
      <c r="A731" s="89" t="n">
        <v>730</v>
      </c>
      <c r="B731" s="135" t="s">
        <v>468</v>
      </c>
      <c r="C731" s="101" t="n">
        <v>1</v>
      </c>
      <c r="D731" s="120" t="n">
        <v>22</v>
      </c>
      <c r="E731" s="177" t="s">
        <v>817</v>
      </c>
      <c r="F731" s="178" t="n">
        <v>43710</v>
      </c>
      <c r="G731" s="112" t="str">
        <f aca="false">IF(ISBLANK(F731),"a","b")</f>
        <v>b</v>
      </c>
      <c r="H731" s="112" t="n">
        <f aca="false">IF(ISBLANK(C731),"",IF(G731="b",F731,IF(G731="a","")))</f>
        <v>43710</v>
      </c>
      <c r="I731" s="113" t="n">
        <f aca="false">IF(ISBLANK(C731),"",IF( ISBLANK(F731), , IF( ISBLANK(J731), 1,) ))</f>
        <v>1</v>
      </c>
      <c r="J731" s="177"/>
      <c r="K731" s="114" t="str">
        <f aca="false">IF(ISBLANK(J731),"a","b")</f>
        <v>a</v>
      </c>
      <c r="L731" s="112" t="str">
        <f aca="false">IF(ISBLANK(C731),"",IF(K731="b",J731,IF(K731="a","")))</f>
        <v/>
      </c>
      <c r="M731" s="113" t="n">
        <f aca="false">IF(ISBLANK(C731),"",IF( ISBLANK(J731), , 1))</f>
        <v>0</v>
      </c>
      <c r="N731" s="115" t="n">
        <f aca="true">IF(ISBLANK(C731),"",IF( ISBLANK(F731), "" , IF( ISBLANK(J731), (TODAY()-F731)/365, (J731-F731)/365)) )</f>
        <v>1.56438356164384</v>
      </c>
      <c r="O731" s="116" t="n">
        <f aca="false">IF(ISBLANK(C731),"",IF( ISBLANK(F731), "" , IF( ISBLANK(J731), ($V$41-F731)/365, (J731-F731)/365)) )</f>
        <v>0.580821917808219</v>
      </c>
      <c r="P731" s="117" t="str">
        <f aca="true">IF(ISBLANK(C731),"",IF( ISBLANK(J731), "", (TODAY()-J731)/365))</f>
        <v/>
      </c>
      <c r="Q731" s="118" t="str">
        <f aca="false">IF(ISBLANK(C731),"",IF( ISBLANK(J731), "", ($V$41-J731)/365))</f>
        <v/>
      </c>
      <c r="R731" s="177" t="s">
        <v>1627</v>
      </c>
      <c r="S731" s="119" t="s">
        <v>1628</v>
      </c>
      <c r="T731" s="39" t="n">
        <v>1</v>
      </c>
      <c r="U731" s="40"/>
    </row>
    <row r="732" customFormat="false" ht="15" hidden="false" customHeight="false" outlineLevel="0" collapsed="false">
      <c r="A732" s="89" t="n">
        <v>731</v>
      </c>
      <c r="B732" s="135" t="s">
        <v>468</v>
      </c>
      <c r="C732" s="101" t="n">
        <v>1</v>
      </c>
      <c r="D732" s="125" t="n">
        <v>23</v>
      </c>
      <c r="E732" s="177" t="s">
        <v>1629</v>
      </c>
      <c r="F732" s="178" t="n">
        <v>43875</v>
      </c>
      <c r="G732" s="112" t="str">
        <f aca="false">IF(ISBLANK(F732),"a","b")</f>
        <v>b</v>
      </c>
      <c r="H732" s="112" t="n">
        <f aca="false">IF(ISBLANK(C732),"",IF(G732="b",F732,IF(G732="a","")))</f>
        <v>43875</v>
      </c>
      <c r="I732" s="113" t="n">
        <f aca="false">IF(ISBLANK(C732),"",IF( ISBLANK(F732), , IF( ISBLANK(J732), 1,) ))</f>
        <v>1</v>
      </c>
      <c r="J732" s="177"/>
      <c r="K732" s="114" t="str">
        <f aca="false">IF(ISBLANK(J732),"a","b")</f>
        <v>a</v>
      </c>
      <c r="L732" s="112" t="str">
        <f aca="false">IF(ISBLANK(C732),"",IF(K732="b",J732,IF(K732="a","")))</f>
        <v/>
      </c>
      <c r="M732" s="113" t="n">
        <f aca="false">IF(ISBLANK(C732),"",IF( ISBLANK(J732), , 1))</f>
        <v>0</v>
      </c>
      <c r="N732" s="115" t="n">
        <f aca="true">IF(ISBLANK(C732),"",IF( ISBLANK(F732), "" , IF( ISBLANK(J732), (TODAY()-F732)/365, (J732-F732)/365)) )</f>
        <v>1.11232876712329</v>
      </c>
      <c r="O732" s="116" t="n">
        <f aca="false">IF(ISBLANK(C732),"",IF( ISBLANK(F732), "" , IF( ISBLANK(J732), ($V$41-F732)/365, (J732-F732)/365)) )</f>
        <v>0.128767123287671</v>
      </c>
      <c r="P732" s="117" t="str">
        <f aca="true">IF(ISBLANK(C732),"",IF( ISBLANK(J732), "", (TODAY()-J732)/365))</f>
        <v/>
      </c>
      <c r="Q732" s="118" t="str">
        <f aca="false">IF(ISBLANK(C732),"",IF( ISBLANK(J732), "", ($V$41-J732)/365))</f>
        <v/>
      </c>
      <c r="R732" s="177" t="s">
        <v>1630</v>
      </c>
      <c r="S732" s="119" t="s">
        <v>1631</v>
      </c>
      <c r="T732" s="39" t="n">
        <v>1</v>
      </c>
      <c r="U732" s="40"/>
    </row>
    <row r="733" customFormat="false" ht="15" hidden="false" customHeight="false" outlineLevel="0" collapsed="false">
      <c r="A733" s="89" t="n">
        <v>732</v>
      </c>
      <c r="B733" s="135" t="s">
        <v>468</v>
      </c>
      <c r="C733" s="101" t="n">
        <v>1</v>
      </c>
      <c r="D733" s="174" t="n">
        <v>24</v>
      </c>
      <c r="E733" s="177" t="s">
        <v>1632</v>
      </c>
      <c r="F733" s="178" t="n">
        <v>43799</v>
      </c>
      <c r="G733" s="112" t="str">
        <f aca="false">IF(ISBLANK(F733),"a","b")</f>
        <v>b</v>
      </c>
      <c r="H733" s="112" t="n">
        <f aca="false">IF(ISBLANK(C733),"",IF(G733="b",F733,IF(G733="a","")))</f>
        <v>43799</v>
      </c>
      <c r="I733" s="113" t="n">
        <f aca="false">IF(ISBLANK(C733),"",IF( ISBLANK(F733), , IF( ISBLANK(J733), 1,) ))</f>
        <v>1</v>
      </c>
      <c r="J733" s="177"/>
      <c r="K733" s="114" t="str">
        <f aca="false">IF(ISBLANK(J733),"a","b")</f>
        <v>a</v>
      </c>
      <c r="L733" s="112" t="str">
        <f aca="false">IF(ISBLANK(C733),"",IF(K733="b",J733,IF(K733="a","")))</f>
        <v/>
      </c>
      <c r="M733" s="113" t="n">
        <f aca="false">IF(ISBLANK(C733),"",IF( ISBLANK(J733), , 1))</f>
        <v>0</v>
      </c>
      <c r="N733" s="115" t="n">
        <f aca="true">IF(ISBLANK(C733),"",IF( ISBLANK(F733), "" , IF( ISBLANK(J733), (TODAY()-F733)/365, (J733-F733)/365)) )</f>
        <v>1.32054794520548</v>
      </c>
      <c r="O733" s="116" t="n">
        <f aca="false">IF(ISBLANK(C733),"",IF( ISBLANK(F733), "" , IF( ISBLANK(J733), ($V$41-F733)/365, (J733-F733)/365)) )</f>
        <v>0.336986301369863</v>
      </c>
      <c r="P733" s="117" t="str">
        <f aca="true">IF(ISBLANK(C733),"",IF( ISBLANK(J733), "", (TODAY()-J733)/365))</f>
        <v/>
      </c>
      <c r="Q733" s="118" t="str">
        <f aca="false">IF(ISBLANK(C733),"",IF( ISBLANK(J733), "", ($V$41-J733)/365))</f>
        <v/>
      </c>
      <c r="R733" s="180" t="s">
        <v>1633</v>
      </c>
      <c r="S733" s="119" t="s">
        <v>1634</v>
      </c>
      <c r="T733" s="39" t="n">
        <v>1</v>
      </c>
      <c r="U733" s="40"/>
    </row>
    <row r="734" customFormat="false" ht="15" hidden="false" customHeight="false" outlineLevel="0" collapsed="false">
      <c r="A734" s="89" t="n">
        <v>733</v>
      </c>
      <c r="B734" s="135" t="s">
        <v>468</v>
      </c>
      <c r="C734" s="101" t="n">
        <v>1</v>
      </c>
      <c r="D734" s="122" t="n">
        <v>25</v>
      </c>
      <c r="E734" s="177"/>
      <c r="F734" s="177"/>
      <c r="G734" s="112" t="str">
        <f aca="false">IF(ISBLANK(F734),"a","b")</f>
        <v>a</v>
      </c>
      <c r="H734" s="112" t="str">
        <f aca="false">IF(ISBLANK(C734),"",IF(G734="b",F734,IF(G734="a","")))</f>
        <v/>
      </c>
      <c r="I734" s="113" t="n">
        <f aca="false">IF(ISBLANK(C734),"",IF( ISBLANK(F734), , IF( ISBLANK(J734), 1,) ))</f>
        <v>0</v>
      </c>
      <c r="J734" s="177"/>
      <c r="K734" s="114" t="str">
        <f aca="false">IF(ISBLANK(J734),"a","b")</f>
        <v>a</v>
      </c>
      <c r="L734" s="112" t="str">
        <f aca="false">IF(ISBLANK(C734),"",IF(K734="b",J734,IF(K734="a","")))</f>
        <v/>
      </c>
      <c r="M734" s="113" t="n">
        <f aca="false">IF(ISBLANK(C734),"",IF( ISBLANK(J734), , 1))</f>
        <v>0</v>
      </c>
      <c r="N734" s="115" t="str">
        <f aca="true">IF(ISBLANK(C734),"",IF( ISBLANK(F734), "" , IF( ISBLANK(J734), (TODAY()-F734)/365, (J734-F734)/365)) )</f>
        <v/>
      </c>
      <c r="O734" s="116" t="str">
        <f aca="false">IF(ISBLANK(C734),"",IF( ISBLANK(F734), "" , IF( ISBLANK(J734), ($V$41-F734)/365, (J734-F734)/365)) )</f>
        <v/>
      </c>
      <c r="P734" s="117" t="str">
        <f aca="true">IF(ISBLANK(C734),"",IF( ISBLANK(J734), "", (TODAY()-J734)/365))</f>
        <v/>
      </c>
      <c r="Q734" s="118" t="str">
        <f aca="false">IF(ISBLANK(C734),"",IF( ISBLANK(J734), "", ($V$41-J734)/365))</f>
        <v/>
      </c>
      <c r="R734" s="177" t="s">
        <v>1635</v>
      </c>
      <c r="S734" s="119" t="s">
        <v>1636</v>
      </c>
      <c r="T734" s="39" t="n">
        <v>1</v>
      </c>
      <c r="U734" s="40"/>
    </row>
    <row r="735" customFormat="false" ht="15" hidden="false" customHeight="false" outlineLevel="0" collapsed="false">
      <c r="A735" s="89" t="n">
        <v>734</v>
      </c>
      <c r="B735" s="135" t="s">
        <v>468</v>
      </c>
      <c r="C735" s="101" t="n">
        <v>1</v>
      </c>
      <c r="D735" s="122" t="n">
        <v>26</v>
      </c>
      <c r="E735" s="177"/>
      <c r="F735" s="177"/>
      <c r="G735" s="112" t="str">
        <f aca="false">IF(ISBLANK(F735),"a","b")</f>
        <v>a</v>
      </c>
      <c r="H735" s="112" t="str">
        <f aca="false">IF(ISBLANK(C735),"",IF(G735="b",F735,IF(G735="a","")))</f>
        <v/>
      </c>
      <c r="I735" s="113" t="n">
        <f aca="false">IF(ISBLANK(C735),"",IF( ISBLANK(F735), , IF( ISBLANK(J735), 1,) ))</f>
        <v>0</v>
      </c>
      <c r="J735" s="177"/>
      <c r="K735" s="114" t="str">
        <f aca="false">IF(ISBLANK(J735),"a","b")</f>
        <v>a</v>
      </c>
      <c r="L735" s="112" t="str">
        <f aca="false">IF(ISBLANK(C735),"",IF(K735="b",J735,IF(K735="a","")))</f>
        <v/>
      </c>
      <c r="M735" s="113" t="n">
        <f aca="false">IF(ISBLANK(C735),"",IF( ISBLANK(J735), , 1))</f>
        <v>0</v>
      </c>
      <c r="N735" s="115" t="str">
        <f aca="true">IF(ISBLANK(C735),"",IF( ISBLANK(F735), "" , IF( ISBLANK(J735), (TODAY()-F735)/365, (J735-F735)/365)) )</f>
        <v/>
      </c>
      <c r="O735" s="116" t="str">
        <f aca="false">IF(ISBLANK(C735),"",IF( ISBLANK(F735), "" , IF( ISBLANK(J735), ($V$41-F735)/365, (J735-F735)/365)) )</f>
        <v/>
      </c>
      <c r="P735" s="117" t="str">
        <f aca="true">IF(ISBLANK(C735),"",IF( ISBLANK(J735), "", (TODAY()-J735)/365))</f>
        <v/>
      </c>
      <c r="Q735" s="118" t="str">
        <f aca="false">IF(ISBLANK(C735),"",IF( ISBLANK(J735), "", ($V$41-J735)/365))</f>
        <v/>
      </c>
      <c r="R735" s="177" t="s">
        <v>1637</v>
      </c>
      <c r="S735" s="119" t="s">
        <v>1638</v>
      </c>
      <c r="T735" s="39" t="n">
        <v>1</v>
      </c>
      <c r="U735" s="40"/>
    </row>
    <row r="736" customFormat="false" ht="15" hidden="false" customHeight="false" outlineLevel="0" collapsed="false">
      <c r="A736" s="89" t="n">
        <v>735</v>
      </c>
      <c r="B736" s="135" t="s">
        <v>468</v>
      </c>
      <c r="C736" s="101" t="n">
        <v>1</v>
      </c>
      <c r="D736" s="122" t="n">
        <v>27</v>
      </c>
      <c r="E736" s="177"/>
      <c r="F736" s="177"/>
      <c r="G736" s="112" t="str">
        <f aca="false">IF(ISBLANK(F736),"a","b")</f>
        <v>a</v>
      </c>
      <c r="H736" s="112" t="str">
        <f aca="false">IF(ISBLANK(C736),"",IF(G736="b",F736,IF(G736="a","")))</f>
        <v/>
      </c>
      <c r="I736" s="113" t="n">
        <f aca="false">IF(ISBLANK(C736),"",IF( ISBLANK(F736), , IF( ISBLANK(J736), 1,) ))</f>
        <v>0</v>
      </c>
      <c r="J736" s="177"/>
      <c r="K736" s="114" t="str">
        <f aca="false">IF(ISBLANK(J736),"a","b")</f>
        <v>a</v>
      </c>
      <c r="L736" s="112" t="str">
        <f aca="false">IF(ISBLANK(C736),"",IF(K736="b",J736,IF(K736="a","")))</f>
        <v/>
      </c>
      <c r="M736" s="113" t="n">
        <f aca="false">IF(ISBLANK(C736),"",IF( ISBLANK(J736), , 1))</f>
        <v>0</v>
      </c>
      <c r="N736" s="115" t="str">
        <f aca="true">IF(ISBLANK(C736),"",IF( ISBLANK(F736), "" , IF( ISBLANK(J736), (TODAY()-F736)/365, (J736-F736)/365)) )</f>
        <v/>
      </c>
      <c r="O736" s="116" t="str">
        <f aca="false">IF(ISBLANK(C736),"",IF( ISBLANK(F736), "" , IF( ISBLANK(J736), ($V$41-F736)/365, (J736-F736)/365)) )</f>
        <v/>
      </c>
      <c r="P736" s="117" t="str">
        <f aca="true">IF(ISBLANK(C736),"",IF( ISBLANK(J736), "", (TODAY()-J736)/365))</f>
        <v/>
      </c>
      <c r="Q736" s="118" t="str">
        <f aca="false">IF(ISBLANK(C736),"",IF( ISBLANK(J736), "", ($V$41-J736)/365))</f>
        <v/>
      </c>
      <c r="R736" s="177" t="s">
        <v>1639</v>
      </c>
      <c r="S736" s="119" t="s">
        <v>1640</v>
      </c>
      <c r="T736" s="39" t="n">
        <v>1</v>
      </c>
      <c r="U736" s="40"/>
    </row>
    <row r="737" customFormat="false" ht="15" hidden="false" customHeight="false" outlineLevel="0" collapsed="false">
      <c r="A737" s="89" t="n">
        <v>736</v>
      </c>
      <c r="B737" s="135" t="s">
        <v>468</v>
      </c>
      <c r="C737" s="101" t="n">
        <v>1</v>
      </c>
      <c r="D737" s="122" t="n">
        <v>28</v>
      </c>
      <c r="E737" s="177"/>
      <c r="F737" s="177"/>
      <c r="G737" s="112" t="str">
        <f aca="false">IF(ISBLANK(F737),"a","b")</f>
        <v>a</v>
      </c>
      <c r="H737" s="112" t="str">
        <f aca="false">IF(ISBLANK(C737),"",IF(G737="b",F737,IF(G737="a","")))</f>
        <v/>
      </c>
      <c r="I737" s="113" t="n">
        <f aca="false">IF(ISBLANK(C737),"",IF( ISBLANK(F737), , IF( ISBLANK(J737), 1,) ))</f>
        <v>0</v>
      </c>
      <c r="J737" s="177"/>
      <c r="K737" s="114" t="str">
        <f aca="false">IF(ISBLANK(J737),"a","b")</f>
        <v>a</v>
      </c>
      <c r="L737" s="112" t="str">
        <f aca="false">IF(ISBLANK(C737),"",IF(K737="b",J737,IF(K737="a","")))</f>
        <v/>
      </c>
      <c r="M737" s="113" t="n">
        <f aca="false">IF(ISBLANK(C737),"",IF( ISBLANK(J737), , 1))</f>
        <v>0</v>
      </c>
      <c r="N737" s="115" t="str">
        <f aca="true">IF(ISBLANK(C737),"",IF( ISBLANK(F737), "" , IF( ISBLANK(J737), (TODAY()-F737)/365, (J737-F737)/365)) )</f>
        <v/>
      </c>
      <c r="O737" s="116" t="str">
        <f aca="false">IF(ISBLANK(C737),"",IF( ISBLANK(F737), "" , IF( ISBLANK(J737), ($V$41-F737)/365, (J737-F737)/365)) )</f>
        <v/>
      </c>
      <c r="P737" s="117" t="str">
        <f aca="true">IF(ISBLANK(C737),"",IF( ISBLANK(J737), "", (TODAY()-J737)/365))</f>
        <v/>
      </c>
      <c r="Q737" s="118" t="str">
        <f aca="false">IF(ISBLANK(C737),"",IF( ISBLANK(J737), "", ($V$41-J737)/365))</f>
        <v/>
      </c>
      <c r="R737" s="177" t="s">
        <v>1641</v>
      </c>
      <c r="S737" s="119" t="s">
        <v>1642</v>
      </c>
      <c r="T737" s="39" t="n">
        <v>1</v>
      </c>
      <c r="U737" s="40"/>
    </row>
    <row r="738" customFormat="false" ht="15" hidden="false" customHeight="false" outlineLevel="0" collapsed="false">
      <c r="A738" s="89" t="n">
        <v>737</v>
      </c>
      <c r="B738" s="135" t="s">
        <v>468</v>
      </c>
      <c r="C738" s="101" t="n">
        <v>1</v>
      </c>
      <c r="D738" s="122" t="n">
        <v>29</v>
      </c>
      <c r="E738" s="177"/>
      <c r="F738" s="177"/>
      <c r="G738" s="112" t="str">
        <f aca="false">IF(ISBLANK(F738),"a","b")</f>
        <v>a</v>
      </c>
      <c r="H738" s="112" t="str">
        <f aca="false">IF(ISBLANK(C738),"",IF(G738="b",F738,IF(G738="a","")))</f>
        <v/>
      </c>
      <c r="I738" s="113" t="n">
        <f aca="false">IF(ISBLANK(C738),"",IF( ISBLANK(F738), , IF( ISBLANK(J738), 1,) ))</f>
        <v>0</v>
      </c>
      <c r="J738" s="177"/>
      <c r="K738" s="114" t="str">
        <f aca="false">IF(ISBLANK(J738),"a","b")</f>
        <v>a</v>
      </c>
      <c r="L738" s="112" t="str">
        <f aca="false">IF(ISBLANK(C738),"",IF(K738="b",J738,IF(K738="a","")))</f>
        <v/>
      </c>
      <c r="M738" s="113" t="n">
        <f aca="false">IF(ISBLANK(C738),"",IF( ISBLANK(J738), , 1))</f>
        <v>0</v>
      </c>
      <c r="N738" s="115" t="str">
        <f aca="true">IF(ISBLANK(C738),"",IF( ISBLANK(F738), "" , IF( ISBLANK(J738), (TODAY()-F738)/365, (J738-F738)/365)) )</f>
        <v/>
      </c>
      <c r="O738" s="116" t="str">
        <f aca="false">IF(ISBLANK(C738),"",IF( ISBLANK(F738), "" , IF( ISBLANK(J738), ($V$41-F738)/365, (J738-F738)/365)) )</f>
        <v/>
      </c>
      <c r="P738" s="117" t="str">
        <f aca="true">IF(ISBLANK(C738),"",IF( ISBLANK(J738), "", (TODAY()-J738)/365))</f>
        <v/>
      </c>
      <c r="Q738" s="118" t="str">
        <f aca="false">IF(ISBLANK(C738),"",IF( ISBLANK(J738), "", ($V$41-J738)/365))</f>
        <v/>
      </c>
      <c r="R738" s="177" t="s">
        <v>1643</v>
      </c>
      <c r="S738" s="119" t="s">
        <v>1644</v>
      </c>
      <c r="T738" s="39" t="n">
        <v>1</v>
      </c>
      <c r="U738" s="40"/>
    </row>
    <row r="739" customFormat="false" ht="15" hidden="false" customHeight="false" outlineLevel="0" collapsed="false">
      <c r="A739" s="89" t="n">
        <v>738</v>
      </c>
      <c r="B739" s="135" t="s">
        <v>468</v>
      </c>
      <c r="C739" s="101" t="n">
        <v>1</v>
      </c>
      <c r="D739" s="122" t="n">
        <v>30</v>
      </c>
      <c r="E739" s="177"/>
      <c r="F739" s="177"/>
      <c r="G739" s="112" t="str">
        <f aca="false">IF(ISBLANK(F739),"a","b")</f>
        <v>a</v>
      </c>
      <c r="H739" s="112" t="str">
        <f aca="false">IF(ISBLANK(C739),"",IF(G739="b",F739,IF(G739="a","")))</f>
        <v/>
      </c>
      <c r="I739" s="113" t="n">
        <f aca="false">IF(ISBLANK(C739),"",IF( ISBLANK(F739), , IF( ISBLANK(J739), 1,) ))</f>
        <v>0</v>
      </c>
      <c r="J739" s="177"/>
      <c r="K739" s="114" t="str">
        <f aca="false">IF(ISBLANK(J739),"a","b")</f>
        <v>a</v>
      </c>
      <c r="L739" s="112" t="str">
        <f aca="false">IF(ISBLANK(C739),"",IF(K739="b",J739,IF(K739="a","")))</f>
        <v/>
      </c>
      <c r="M739" s="113" t="n">
        <f aca="false">IF(ISBLANK(C739),"",IF( ISBLANK(J739), , 1))</f>
        <v>0</v>
      </c>
      <c r="N739" s="115" t="str">
        <f aca="true">IF(ISBLANK(C739),"",IF( ISBLANK(F739), "" , IF( ISBLANK(J739), (TODAY()-F739)/365, (J739-F739)/365)) )</f>
        <v/>
      </c>
      <c r="O739" s="116" t="str">
        <f aca="false">IF(ISBLANK(C739),"",IF( ISBLANK(F739), "" , IF( ISBLANK(J739), ($V$41-F739)/365, (J739-F739)/365)) )</f>
        <v/>
      </c>
      <c r="P739" s="117" t="str">
        <f aca="true">IF(ISBLANK(C739),"",IF( ISBLANK(J739), "", (TODAY()-J739)/365))</f>
        <v/>
      </c>
      <c r="Q739" s="118" t="str">
        <f aca="false">IF(ISBLANK(C739),"",IF( ISBLANK(J739), "", ($V$41-J739)/365))</f>
        <v/>
      </c>
      <c r="R739" s="177"/>
      <c r="S739" s="119" t="s">
        <v>1645</v>
      </c>
      <c r="T739" s="39" t="n">
        <v>1</v>
      </c>
      <c r="U739" s="40"/>
    </row>
    <row r="740" customFormat="false" ht="15" hidden="false" customHeight="false" outlineLevel="0" collapsed="false">
      <c r="A740" s="89" t="n">
        <v>739</v>
      </c>
      <c r="B740" s="135" t="s">
        <v>468</v>
      </c>
      <c r="C740" s="101" t="n">
        <v>1</v>
      </c>
      <c r="D740" s="122" t="n">
        <v>31</v>
      </c>
      <c r="E740" s="177"/>
      <c r="F740" s="177"/>
      <c r="G740" s="112" t="str">
        <f aca="false">IF(ISBLANK(F740),"a","b")</f>
        <v>a</v>
      </c>
      <c r="H740" s="112" t="str">
        <f aca="false">IF(ISBLANK(C740),"",IF(G740="b",F740,IF(G740="a","")))</f>
        <v/>
      </c>
      <c r="I740" s="113" t="n">
        <f aca="false">IF(ISBLANK(C740),"",IF( ISBLANK(F740), , IF( ISBLANK(J740), 1,) ))</f>
        <v>0</v>
      </c>
      <c r="J740" s="177"/>
      <c r="K740" s="114" t="str">
        <f aca="false">IF(ISBLANK(J740),"a","b")</f>
        <v>a</v>
      </c>
      <c r="L740" s="112" t="str">
        <f aca="false">IF(ISBLANK(C740),"",IF(K740="b",J740,IF(K740="a","")))</f>
        <v/>
      </c>
      <c r="M740" s="113" t="n">
        <f aca="false">IF(ISBLANK(C740),"",IF( ISBLANK(J740), , 1))</f>
        <v>0</v>
      </c>
      <c r="N740" s="115" t="str">
        <f aca="true">IF(ISBLANK(C740),"",IF( ISBLANK(F740), "" , IF( ISBLANK(J740), (TODAY()-F740)/365, (J740-F740)/365)) )</f>
        <v/>
      </c>
      <c r="O740" s="116" t="str">
        <f aca="false">IF(ISBLANK(C740),"",IF( ISBLANK(F740), "" , IF( ISBLANK(J740), ($V$41-F740)/365, (J740-F740)/365)) )</f>
        <v/>
      </c>
      <c r="P740" s="117" t="str">
        <f aca="true">IF(ISBLANK(C740),"",IF( ISBLANK(J740), "", (TODAY()-J740)/365))</f>
        <v/>
      </c>
      <c r="Q740" s="118" t="str">
        <f aca="false">IF(ISBLANK(C740),"",IF( ISBLANK(J740), "", ($V$41-J740)/365))</f>
        <v/>
      </c>
      <c r="R740" s="177" t="s">
        <v>1646</v>
      </c>
      <c r="S740" s="119" t="s">
        <v>1647</v>
      </c>
      <c r="T740" s="39" t="n">
        <v>1</v>
      </c>
      <c r="U740" s="40"/>
    </row>
    <row r="741" customFormat="false" ht="15" hidden="false" customHeight="false" outlineLevel="0" collapsed="false">
      <c r="A741" s="89" t="n">
        <v>740</v>
      </c>
      <c r="B741" s="135" t="s">
        <v>468</v>
      </c>
      <c r="C741" s="101" t="n">
        <v>1</v>
      </c>
      <c r="D741" s="122" t="n">
        <v>32</v>
      </c>
      <c r="E741" s="177"/>
      <c r="F741" s="177"/>
      <c r="G741" s="112" t="str">
        <f aca="false">IF(ISBLANK(F741),"a","b")</f>
        <v>a</v>
      </c>
      <c r="H741" s="112" t="str">
        <f aca="false">IF(ISBLANK(C741),"",IF(G741="b",F741,IF(G741="a","")))</f>
        <v/>
      </c>
      <c r="I741" s="113" t="n">
        <f aca="false">IF(ISBLANK(C741),"",IF( ISBLANK(F741), , IF( ISBLANK(J741), 1,) ))</f>
        <v>0</v>
      </c>
      <c r="J741" s="177"/>
      <c r="K741" s="114" t="str">
        <f aca="false">IF(ISBLANK(J741),"a","b")</f>
        <v>a</v>
      </c>
      <c r="L741" s="112" t="str">
        <f aca="false">IF(ISBLANK(C741),"",IF(K741="b",J741,IF(K741="a","")))</f>
        <v/>
      </c>
      <c r="M741" s="113" t="n">
        <f aca="false">IF(ISBLANK(C741),"",IF( ISBLANK(J741), , 1))</f>
        <v>0</v>
      </c>
      <c r="N741" s="115" t="str">
        <f aca="true">IF(ISBLANK(C741),"",IF( ISBLANK(F741), "" , IF( ISBLANK(J741), (TODAY()-F741)/365, (J741-F741)/365)) )</f>
        <v/>
      </c>
      <c r="O741" s="116" t="str">
        <f aca="false">IF(ISBLANK(C741),"",IF( ISBLANK(F741), "" , IF( ISBLANK(J741), ($V$41-F741)/365, (J741-F741)/365)) )</f>
        <v/>
      </c>
      <c r="P741" s="117" t="str">
        <f aca="true">IF(ISBLANK(C741),"",IF( ISBLANK(J741), "", (TODAY()-J741)/365))</f>
        <v/>
      </c>
      <c r="Q741" s="118" t="str">
        <f aca="false">IF(ISBLANK(C741),"",IF( ISBLANK(J741), "", ($V$41-J741)/365))</f>
        <v/>
      </c>
      <c r="R741" s="177"/>
      <c r="S741" s="119" t="s">
        <v>1648</v>
      </c>
      <c r="T741" s="39" t="n">
        <v>1</v>
      </c>
      <c r="U741" s="40"/>
    </row>
    <row r="742" customFormat="false" ht="15" hidden="false" customHeight="false" outlineLevel="0" collapsed="false">
      <c r="A742" s="89" t="n">
        <v>741</v>
      </c>
      <c r="B742" s="135" t="s">
        <v>468</v>
      </c>
      <c r="C742" s="101" t="n">
        <v>1</v>
      </c>
      <c r="D742" s="122" t="n">
        <v>33</v>
      </c>
      <c r="E742" s="177"/>
      <c r="F742" s="177"/>
      <c r="G742" s="112" t="str">
        <f aca="false">IF(ISBLANK(F742),"a","b")</f>
        <v>a</v>
      </c>
      <c r="H742" s="112" t="str">
        <f aca="false">IF(ISBLANK(C742),"",IF(G742="b",F742,IF(G742="a","")))</f>
        <v/>
      </c>
      <c r="I742" s="113" t="n">
        <f aca="false">IF(ISBLANK(C742),"",IF( ISBLANK(F742), , IF( ISBLANK(J742), 1,) ))</f>
        <v>0</v>
      </c>
      <c r="J742" s="177"/>
      <c r="K742" s="114" t="str">
        <f aca="false">IF(ISBLANK(J742),"a","b")</f>
        <v>a</v>
      </c>
      <c r="L742" s="112" t="str">
        <f aca="false">IF(ISBLANK(C742),"",IF(K742="b",J742,IF(K742="a","")))</f>
        <v/>
      </c>
      <c r="M742" s="113" t="n">
        <f aca="false">IF(ISBLANK(C742),"",IF( ISBLANK(J742), , 1))</f>
        <v>0</v>
      </c>
      <c r="N742" s="115" t="str">
        <f aca="true">IF(ISBLANK(C742),"",IF( ISBLANK(F742), "" , IF( ISBLANK(J742), (TODAY()-F742)/365, (J742-F742)/365)) )</f>
        <v/>
      </c>
      <c r="O742" s="116" t="str">
        <f aca="false">IF(ISBLANK(C742),"",IF( ISBLANK(F742), "" , IF( ISBLANK(J742), ($V$41-F742)/365, (J742-F742)/365)) )</f>
        <v/>
      </c>
      <c r="P742" s="117" t="str">
        <f aca="true">IF(ISBLANK(C742),"",IF( ISBLANK(J742), "", (TODAY()-J742)/365))</f>
        <v/>
      </c>
      <c r="Q742" s="118" t="str">
        <f aca="false">IF(ISBLANK(C742),"",IF( ISBLANK(J742), "", ($V$41-J742)/365))</f>
        <v/>
      </c>
      <c r="R742" s="177"/>
      <c r="S742" s="119" t="s">
        <v>1649</v>
      </c>
      <c r="T742" s="39" t="n">
        <v>1</v>
      </c>
      <c r="U742" s="40"/>
    </row>
    <row r="743" customFormat="false" ht="15" hidden="false" customHeight="false" outlineLevel="0" collapsed="false">
      <c r="A743" s="89" t="n">
        <v>742</v>
      </c>
      <c r="B743" s="135" t="s">
        <v>468</v>
      </c>
      <c r="C743" s="101" t="n">
        <v>1</v>
      </c>
      <c r="D743" s="120" t="n">
        <v>34</v>
      </c>
      <c r="E743" s="177" t="s">
        <v>455</v>
      </c>
      <c r="F743" s="178" t="n">
        <v>43701</v>
      </c>
      <c r="G743" s="112" t="str">
        <f aca="false">IF(ISBLANK(F743),"a","b")</f>
        <v>b</v>
      </c>
      <c r="H743" s="112" t="n">
        <f aca="false">IF(ISBLANK(C743),"",IF(G743="b",F743,IF(G743="a","")))</f>
        <v>43701</v>
      </c>
      <c r="I743" s="113" t="n">
        <f aca="false">IF(ISBLANK(C743),"",IF( ISBLANK(F743), , IF( ISBLANK(J743), 1,) ))</f>
        <v>1</v>
      </c>
      <c r="J743" s="177"/>
      <c r="K743" s="114" t="str">
        <f aca="false">IF(ISBLANK(J743),"a","b")</f>
        <v>a</v>
      </c>
      <c r="L743" s="112" t="str">
        <f aca="false">IF(ISBLANK(C743),"",IF(K743="b",J743,IF(K743="a","")))</f>
        <v/>
      </c>
      <c r="M743" s="113" t="n">
        <f aca="false">IF(ISBLANK(C743),"",IF( ISBLANK(J743), , 1))</f>
        <v>0</v>
      </c>
      <c r="N743" s="115" t="n">
        <f aca="true">IF(ISBLANK(C743),"",IF( ISBLANK(F743), "" , IF( ISBLANK(J743), (TODAY()-F743)/365, (J743-F743)/365)) )</f>
        <v>1.58904109589041</v>
      </c>
      <c r="O743" s="116" t="n">
        <f aca="false">IF(ISBLANK(C743),"",IF( ISBLANK(F743), "" , IF( ISBLANK(J743), ($V$41-F743)/365, (J743-F743)/365)) )</f>
        <v>0.605479452054794</v>
      </c>
      <c r="P743" s="117" t="str">
        <f aca="true">IF(ISBLANK(C743),"",IF( ISBLANK(J743), "", (TODAY()-J743)/365))</f>
        <v/>
      </c>
      <c r="Q743" s="118" t="str">
        <f aca="false">IF(ISBLANK(C743),"",IF( ISBLANK(J743), "", ($V$41-J743)/365))</f>
        <v/>
      </c>
      <c r="R743" s="177"/>
      <c r="S743" s="119" t="s">
        <v>1650</v>
      </c>
      <c r="T743" s="39" t="n">
        <v>1</v>
      </c>
      <c r="U743" s="40"/>
    </row>
    <row r="744" customFormat="false" ht="15" hidden="false" customHeight="false" outlineLevel="0" collapsed="false">
      <c r="A744" s="89" t="n">
        <v>743</v>
      </c>
      <c r="B744" s="135" t="s">
        <v>468</v>
      </c>
      <c r="C744" s="101" t="n">
        <v>1</v>
      </c>
      <c r="D744" s="132" t="n">
        <v>35</v>
      </c>
      <c r="E744" s="177" t="s">
        <v>399</v>
      </c>
      <c r="F744" s="178" t="n">
        <v>43851</v>
      </c>
      <c r="G744" s="112" t="str">
        <f aca="false">IF(ISBLANK(F744),"a","b")</f>
        <v>b</v>
      </c>
      <c r="H744" s="112" t="n">
        <f aca="false">IF(ISBLANK(C744),"",IF(G744="b",F744,IF(G744="a","")))</f>
        <v>43851</v>
      </c>
      <c r="I744" s="113" t="n">
        <f aca="false">IF(ISBLANK(C744),"",IF( ISBLANK(F744), , IF( ISBLANK(J744), 1,) ))</f>
        <v>1</v>
      </c>
      <c r="J744" s="177"/>
      <c r="K744" s="114" t="str">
        <f aca="false">IF(ISBLANK(J744),"a","b")</f>
        <v>a</v>
      </c>
      <c r="L744" s="112" t="str">
        <f aca="false">IF(ISBLANK(C744),"",IF(K744="b",J744,IF(K744="a","")))</f>
        <v/>
      </c>
      <c r="M744" s="113" t="n">
        <f aca="false">IF(ISBLANK(C744),"",IF( ISBLANK(J744), , 1))</f>
        <v>0</v>
      </c>
      <c r="N744" s="115" t="n">
        <f aca="true">IF(ISBLANK(C744),"",IF( ISBLANK(F744), "" , IF( ISBLANK(J744), (TODAY()-F744)/365, (J744-F744)/365)) )</f>
        <v>1.17808219178082</v>
      </c>
      <c r="O744" s="116" t="n">
        <f aca="false">IF(ISBLANK(C744),"",IF( ISBLANK(F744), "" , IF( ISBLANK(J744), ($V$41-F744)/365, (J744-F744)/365)) )</f>
        <v>0.194520547945205</v>
      </c>
      <c r="P744" s="117" t="str">
        <f aca="true">IF(ISBLANK(C744),"",IF( ISBLANK(J744), "", (TODAY()-J744)/365))</f>
        <v/>
      </c>
      <c r="Q744" s="118" t="str">
        <f aca="false">IF(ISBLANK(C744),"",IF( ISBLANK(J744), "", ($V$41-J744)/365))</f>
        <v/>
      </c>
      <c r="R744" s="177" t="s">
        <v>1651</v>
      </c>
      <c r="S744" s="119" t="s">
        <v>1652</v>
      </c>
      <c r="T744" s="39" t="n">
        <v>1</v>
      </c>
      <c r="U744" s="40"/>
    </row>
    <row r="745" customFormat="false" ht="15" hidden="false" customHeight="false" outlineLevel="0" collapsed="false">
      <c r="A745" s="89" t="n">
        <v>744</v>
      </c>
      <c r="B745" s="135" t="s">
        <v>468</v>
      </c>
      <c r="C745" s="101" t="n">
        <v>1</v>
      </c>
      <c r="D745" s="122" t="n">
        <v>36</v>
      </c>
      <c r="E745" s="177"/>
      <c r="F745" s="177"/>
      <c r="G745" s="112" t="str">
        <f aca="false">IF(ISBLANK(F745),"a","b")</f>
        <v>a</v>
      </c>
      <c r="H745" s="112" t="str">
        <f aca="false">IF(ISBLANK(C745),"",IF(G745="b",F745,IF(G745="a","")))</f>
        <v/>
      </c>
      <c r="I745" s="113" t="n">
        <f aca="false">IF(ISBLANK(C745),"",IF( ISBLANK(F745), , IF( ISBLANK(J745), 1,) ))</f>
        <v>0</v>
      </c>
      <c r="J745" s="177"/>
      <c r="K745" s="114" t="str">
        <f aca="false">IF(ISBLANK(J745),"a","b")</f>
        <v>a</v>
      </c>
      <c r="L745" s="112" t="str">
        <f aca="false">IF(ISBLANK(C745),"",IF(K745="b",J745,IF(K745="a","")))</f>
        <v/>
      </c>
      <c r="M745" s="113" t="n">
        <f aca="false">IF(ISBLANK(C745),"",IF( ISBLANK(J745), , 1))</f>
        <v>0</v>
      </c>
      <c r="N745" s="115" t="str">
        <f aca="true">IF(ISBLANK(C745),"",IF( ISBLANK(F745), "" , IF( ISBLANK(J745), (TODAY()-F745)/365, (J745-F745)/365)) )</f>
        <v/>
      </c>
      <c r="O745" s="116" t="str">
        <f aca="false">IF(ISBLANK(C745),"",IF( ISBLANK(F745), "" , IF( ISBLANK(J745), ($V$41-F745)/365, (J745-F745)/365)) )</f>
        <v/>
      </c>
      <c r="P745" s="117" t="str">
        <f aca="true">IF(ISBLANK(C745),"",IF( ISBLANK(J745), "", (TODAY()-J745)/365))</f>
        <v/>
      </c>
      <c r="Q745" s="118" t="str">
        <f aca="false">IF(ISBLANK(C745),"",IF( ISBLANK(J745), "", ($V$41-J745)/365))</f>
        <v/>
      </c>
      <c r="R745" s="177" t="s">
        <v>1653</v>
      </c>
      <c r="S745" s="119" t="s">
        <v>1654</v>
      </c>
      <c r="T745" s="39" t="n">
        <v>1</v>
      </c>
      <c r="U745" s="40"/>
    </row>
    <row r="746" customFormat="false" ht="15" hidden="false" customHeight="false" outlineLevel="0" collapsed="false">
      <c r="A746" s="89" t="n">
        <v>745</v>
      </c>
      <c r="B746" s="135" t="s">
        <v>468</v>
      </c>
      <c r="C746" s="101" t="n">
        <v>1</v>
      </c>
      <c r="D746" s="122" t="n">
        <v>37</v>
      </c>
      <c r="E746" s="177"/>
      <c r="F746" s="177"/>
      <c r="G746" s="112" t="str">
        <f aca="false">IF(ISBLANK(F746),"a","b")</f>
        <v>a</v>
      </c>
      <c r="H746" s="112" t="str">
        <f aca="false">IF(ISBLANK(C746),"",IF(G746="b",F746,IF(G746="a","")))</f>
        <v/>
      </c>
      <c r="I746" s="113" t="n">
        <f aca="false">IF(ISBLANK(C746),"",IF( ISBLANK(F746), , IF( ISBLANK(J746), 1,) ))</f>
        <v>0</v>
      </c>
      <c r="J746" s="177"/>
      <c r="K746" s="114" t="str">
        <f aca="false">IF(ISBLANK(J746),"a","b")</f>
        <v>a</v>
      </c>
      <c r="L746" s="112" t="str">
        <f aca="false">IF(ISBLANK(C746),"",IF(K746="b",J746,IF(K746="a","")))</f>
        <v/>
      </c>
      <c r="M746" s="113" t="n">
        <f aca="false">IF(ISBLANK(C746),"",IF( ISBLANK(J746), , 1))</f>
        <v>0</v>
      </c>
      <c r="N746" s="115" t="str">
        <f aca="true">IF(ISBLANK(C746),"",IF( ISBLANK(F746), "" , IF( ISBLANK(J746), (TODAY()-F746)/365, (J746-F746)/365)) )</f>
        <v/>
      </c>
      <c r="O746" s="116" t="str">
        <f aca="false">IF(ISBLANK(C746),"",IF( ISBLANK(F746), "" , IF( ISBLANK(J746), ($V$41-F746)/365, (J746-F746)/365)) )</f>
        <v/>
      </c>
      <c r="P746" s="117" t="str">
        <f aca="true">IF(ISBLANK(C746),"",IF( ISBLANK(J746), "", (TODAY()-J746)/365))</f>
        <v/>
      </c>
      <c r="Q746" s="118" t="str">
        <f aca="false">IF(ISBLANK(C746),"",IF( ISBLANK(J746), "", ($V$41-J746)/365))</f>
        <v/>
      </c>
      <c r="R746" s="177" t="s">
        <v>1655</v>
      </c>
      <c r="S746" s="119" t="s">
        <v>1656</v>
      </c>
      <c r="T746" s="39" t="n">
        <v>1</v>
      </c>
      <c r="U746" s="40"/>
    </row>
    <row r="747" customFormat="false" ht="15" hidden="false" customHeight="false" outlineLevel="0" collapsed="false">
      <c r="A747" s="89" t="n">
        <v>746</v>
      </c>
      <c r="B747" s="135" t="s">
        <v>468</v>
      </c>
      <c r="C747" s="101" t="n">
        <v>1</v>
      </c>
      <c r="D747" s="142" t="n">
        <v>38</v>
      </c>
      <c r="E747" s="177" t="s">
        <v>1478</v>
      </c>
      <c r="F747" s="178" t="n">
        <v>43701</v>
      </c>
      <c r="G747" s="112" t="str">
        <f aca="false">IF(ISBLANK(F747),"a","b")</f>
        <v>b</v>
      </c>
      <c r="H747" s="112" t="n">
        <f aca="false">IF(ISBLANK(C747),"",IF(G747="b",F747,IF(G747="a","")))</f>
        <v>43701</v>
      </c>
      <c r="I747" s="113" t="n">
        <f aca="false">IF(ISBLANK(C747),"",IF( ISBLANK(F747), , IF( ISBLANK(J747), 1,) ))</f>
        <v>0</v>
      </c>
      <c r="J747" s="178" t="n">
        <v>43878</v>
      </c>
      <c r="K747" s="114" t="str">
        <f aca="false">IF(ISBLANK(J747),"a","b")</f>
        <v>b</v>
      </c>
      <c r="L747" s="112" t="n">
        <f aca="false">IF(ISBLANK(C747),"",IF(K747="b",J747,IF(K747="a","")))</f>
        <v>43878</v>
      </c>
      <c r="M747" s="113" t="n">
        <f aca="false">IF(ISBLANK(C747),"",IF( ISBLANK(J747), , 1))</f>
        <v>1</v>
      </c>
      <c r="N747" s="115" t="n">
        <f aca="true">IF(ISBLANK(C747),"",IF( ISBLANK(F747), "" , IF( ISBLANK(J747), (TODAY()-F747)/365, (J747-F747)/365)) )</f>
        <v>0.484931506849315</v>
      </c>
      <c r="O747" s="116" t="n">
        <f aca="false">IF(ISBLANK(C747),"",IF( ISBLANK(F747), "" , IF( ISBLANK(J747), ($V$41-F747)/365, (J747-F747)/365)) )</f>
        <v>0.484931506849315</v>
      </c>
      <c r="P747" s="117" t="n">
        <f aca="true">IF(ISBLANK(C747),"",IF( ISBLANK(J747), "", (TODAY()-J747)/365))</f>
        <v>1.1041095890411</v>
      </c>
      <c r="Q747" s="118" t="n">
        <f aca="false">IF(ISBLANK(C747),"",IF( ISBLANK(J747), "", ($V$41-J747)/365))</f>
        <v>0.120547945205479</v>
      </c>
      <c r="R747" s="177"/>
      <c r="S747" s="119" t="s">
        <v>1657</v>
      </c>
      <c r="T747" s="39" t="n">
        <v>1</v>
      </c>
      <c r="U747" s="40"/>
    </row>
    <row r="748" customFormat="false" ht="15" hidden="false" customHeight="false" outlineLevel="0" collapsed="false">
      <c r="A748" s="89" t="n">
        <v>747</v>
      </c>
      <c r="B748" s="135" t="s">
        <v>468</v>
      </c>
      <c r="C748" s="101" t="n">
        <v>1</v>
      </c>
      <c r="D748" s="122" t="n">
        <v>39</v>
      </c>
      <c r="E748" s="177"/>
      <c r="F748" s="177"/>
      <c r="G748" s="112" t="str">
        <f aca="false">IF(ISBLANK(F748),"a","b")</f>
        <v>a</v>
      </c>
      <c r="H748" s="112" t="str">
        <f aca="false">IF(ISBLANK(C748),"",IF(G748="b",F748,IF(G748="a","")))</f>
        <v/>
      </c>
      <c r="I748" s="113" t="n">
        <f aca="false">IF(ISBLANK(C748),"",IF( ISBLANK(F748), , IF( ISBLANK(J748), 1,) ))</f>
        <v>0</v>
      </c>
      <c r="J748" s="177"/>
      <c r="K748" s="114" t="str">
        <f aca="false">IF(ISBLANK(J748),"a","b")</f>
        <v>a</v>
      </c>
      <c r="L748" s="112" t="str">
        <f aca="false">IF(ISBLANK(C748),"",IF(K748="b",J748,IF(K748="a","")))</f>
        <v/>
      </c>
      <c r="M748" s="113" t="n">
        <f aca="false">IF(ISBLANK(C748),"",IF( ISBLANK(J748), , 1))</f>
        <v>0</v>
      </c>
      <c r="N748" s="115" t="str">
        <f aca="true">IF(ISBLANK(C748),"",IF( ISBLANK(F748), "" , IF( ISBLANK(J748), (TODAY()-F748)/365, (J748-F748)/365)) )</f>
        <v/>
      </c>
      <c r="O748" s="116" t="str">
        <f aca="false">IF(ISBLANK(C748),"",IF( ISBLANK(F748), "" , IF( ISBLANK(J748), ($V$41-F748)/365, (J748-F748)/365)) )</f>
        <v/>
      </c>
      <c r="P748" s="117" t="str">
        <f aca="true">IF(ISBLANK(C748),"",IF( ISBLANK(J748), "", (TODAY()-J748)/365))</f>
        <v/>
      </c>
      <c r="Q748" s="118" t="str">
        <f aca="false">IF(ISBLANK(C748),"",IF( ISBLANK(J748), "", ($V$41-J748)/365))</f>
        <v/>
      </c>
      <c r="R748" s="177"/>
      <c r="S748" s="119" t="s">
        <v>1658</v>
      </c>
      <c r="T748" s="39" t="n">
        <v>1</v>
      </c>
      <c r="U748" s="40"/>
    </row>
    <row r="749" customFormat="false" ht="15" hidden="false" customHeight="false" outlineLevel="0" collapsed="false">
      <c r="A749" s="89" t="n">
        <v>748</v>
      </c>
      <c r="B749" s="135" t="s">
        <v>468</v>
      </c>
      <c r="C749" s="101" t="n">
        <v>1</v>
      </c>
      <c r="D749" s="122" t="n">
        <v>40</v>
      </c>
      <c r="E749" s="177"/>
      <c r="F749" s="177"/>
      <c r="G749" s="112" t="str">
        <f aca="false">IF(ISBLANK(F749),"a","b")</f>
        <v>a</v>
      </c>
      <c r="H749" s="112" t="str">
        <f aca="false">IF(ISBLANK(C749),"",IF(G749="b",F749,IF(G749="a","")))</f>
        <v/>
      </c>
      <c r="I749" s="113" t="n">
        <f aca="false">IF(ISBLANK(C749),"",IF( ISBLANK(F749), , IF( ISBLANK(J749), 1,) ))</f>
        <v>0</v>
      </c>
      <c r="J749" s="177"/>
      <c r="K749" s="114" t="str">
        <f aca="false">IF(ISBLANK(J749),"a","b")</f>
        <v>a</v>
      </c>
      <c r="L749" s="112" t="str">
        <f aca="false">IF(ISBLANK(C749),"",IF(K749="b",J749,IF(K749="a","")))</f>
        <v/>
      </c>
      <c r="M749" s="113" t="n">
        <f aca="false">IF(ISBLANK(C749),"",IF( ISBLANK(J749), , 1))</f>
        <v>0</v>
      </c>
      <c r="N749" s="115" t="str">
        <f aca="true">IF(ISBLANK(C749),"",IF( ISBLANK(F749), "" , IF( ISBLANK(J749), (TODAY()-F749)/365, (J749-F749)/365)) )</f>
        <v/>
      </c>
      <c r="O749" s="116" t="str">
        <f aca="false">IF(ISBLANK(C749),"",IF( ISBLANK(F749), "" , IF( ISBLANK(J749), ($V$41-F749)/365, (J749-F749)/365)) )</f>
        <v/>
      </c>
      <c r="P749" s="117" t="str">
        <f aca="true">IF(ISBLANK(C749),"",IF( ISBLANK(J749), "", (TODAY()-J749)/365))</f>
        <v/>
      </c>
      <c r="Q749" s="118" t="str">
        <f aca="false">IF(ISBLANK(C749),"",IF( ISBLANK(J749), "", ($V$41-J749)/365))</f>
        <v/>
      </c>
      <c r="R749" s="177"/>
      <c r="S749" s="119" t="s">
        <v>1659</v>
      </c>
      <c r="T749" s="39" t="n">
        <v>1</v>
      </c>
      <c r="U749" s="40"/>
    </row>
    <row r="750" customFormat="false" ht="15" hidden="false" customHeight="false" outlineLevel="0" collapsed="false">
      <c r="A750" s="89" t="n">
        <v>749</v>
      </c>
      <c r="B750" s="135" t="s">
        <v>468</v>
      </c>
      <c r="C750" s="101" t="n">
        <v>1</v>
      </c>
      <c r="D750" s="122" t="n">
        <v>41</v>
      </c>
      <c r="E750" s="177"/>
      <c r="F750" s="177"/>
      <c r="G750" s="112" t="str">
        <f aca="false">IF(ISBLANK(F750),"a","b")</f>
        <v>a</v>
      </c>
      <c r="H750" s="112" t="str">
        <f aca="false">IF(ISBLANK(C750),"",IF(G750="b",F750,IF(G750="a","")))</f>
        <v/>
      </c>
      <c r="I750" s="113" t="n">
        <f aca="false">IF(ISBLANK(C750),"",IF( ISBLANK(F750), , IF( ISBLANK(J750), 1,) ))</f>
        <v>0</v>
      </c>
      <c r="J750" s="177"/>
      <c r="K750" s="114" t="str">
        <f aca="false">IF(ISBLANK(J750),"a","b")</f>
        <v>a</v>
      </c>
      <c r="L750" s="112" t="str">
        <f aca="false">IF(ISBLANK(C750),"",IF(K750="b",J750,IF(K750="a","")))</f>
        <v/>
      </c>
      <c r="M750" s="113" t="n">
        <f aca="false">IF(ISBLANK(C750),"",IF( ISBLANK(J750), , 1))</f>
        <v>0</v>
      </c>
      <c r="N750" s="115" t="str">
        <f aca="true">IF(ISBLANK(C750),"",IF( ISBLANK(F750), "" , IF( ISBLANK(J750), (TODAY()-F750)/365, (J750-F750)/365)) )</f>
        <v/>
      </c>
      <c r="O750" s="116" t="str">
        <f aca="false">IF(ISBLANK(C750),"",IF( ISBLANK(F750), "" , IF( ISBLANK(J750), ($V$41-F750)/365, (J750-F750)/365)) )</f>
        <v/>
      </c>
      <c r="P750" s="117" t="str">
        <f aca="true">IF(ISBLANK(C750),"",IF( ISBLANK(J750), "", (TODAY()-J750)/365))</f>
        <v/>
      </c>
      <c r="Q750" s="118" t="str">
        <f aca="false">IF(ISBLANK(C750),"",IF( ISBLANK(J750), "", ($V$41-J750)/365))</f>
        <v/>
      </c>
      <c r="R750" s="177"/>
      <c r="S750" s="119" t="s">
        <v>1660</v>
      </c>
      <c r="T750" s="39" t="n">
        <v>1</v>
      </c>
      <c r="U750" s="40"/>
    </row>
    <row r="751" customFormat="false" ht="15" hidden="false" customHeight="false" outlineLevel="0" collapsed="false">
      <c r="A751" s="89" t="n">
        <v>750</v>
      </c>
      <c r="B751" s="135" t="s">
        <v>468</v>
      </c>
      <c r="C751" s="101" t="n">
        <v>1</v>
      </c>
      <c r="D751" s="122" t="n">
        <v>42</v>
      </c>
      <c r="E751" s="177"/>
      <c r="F751" s="177"/>
      <c r="G751" s="112" t="str">
        <f aca="false">IF(ISBLANK(F751),"a","b")</f>
        <v>a</v>
      </c>
      <c r="H751" s="112" t="str">
        <f aca="false">IF(ISBLANK(C751),"",IF(G751="b",F751,IF(G751="a","")))</f>
        <v/>
      </c>
      <c r="I751" s="113" t="n">
        <f aca="false">IF(ISBLANK(C751),"",IF( ISBLANK(F751), , IF( ISBLANK(J751), 1,) ))</f>
        <v>0</v>
      </c>
      <c r="J751" s="177"/>
      <c r="K751" s="114" t="str">
        <f aca="false">IF(ISBLANK(J751),"a","b")</f>
        <v>a</v>
      </c>
      <c r="L751" s="112" t="str">
        <f aca="false">IF(ISBLANK(C751),"",IF(K751="b",J751,IF(K751="a","")))</f>
        <v/>
      </c>
      <c r="M751" s="113" t="n">
        <f aca="false">IF(ISBLANK(C751),"",IF( ISBLANK(J751), , 1))</f>
        <v>0</v>
      </c>
      <c r="N751" s="115" t="str">
        <f aca="true">IF(ISBLANK(C751),"",IF( ISBLANK(F751), "" , IF( ISBLANK(J751), (TODAY()-F751)/365, (J751-F751)/365)) )</f>
        <v/>
      </c>
      <c r="O751" s="116" t="str">
        <f aca="false">IF(ISBLANK(C751),"",IF( ISBLANK(F751), "" , IF( ISBLANK(J751), ($V$41-F751)/365, (J751-F751)/365)) )</f>
        <v/>
      </c>
      <c r="P751" s="117" t="str">
        <f aca="true">IF(ISBLANK(C751),"",IF( ISBLANK(J751), "", (TODAY()-J751)/365))</f>
        <v/>
      </c>
      <c r="Q751" s="118" t="str">
        <f aca="false">IF(ISBLANK(C751),"",IF( ISBLANK(J751), "", ($V$41-J751)/365))</f>
        <v/>
      </c>
      <c r="R751" s="177" t="s">
        <v>1661</v>
      </c>
      <c r="S751" s="119" t="s">
        <v>1662</v>
      </c>
      <c r="T751" s="39" t="n">
        <v>1</v>
      </c>
      <c r="U751" s="40"/>
    </row>
    <row r="752" customFormat="false" ht="15" hidden="false" customHeight="false" outlineLevel="0" collapsed="false">
      <c r="A752" s="89" t="n">
        <v>751</v>
      </c>
      <c r="B752" s="135" t="s">
        <v>468</v>
      </c>
      <c r="C752" s="101" t="n">
        <v>1</v>
      </c>
      <c r="D752" s="122" t="n">
        <v>43</v>
      </c>
      <c r="E752" s="177"/>
      <c r="F752" s="177"/>
      <c r="G752" s="112" t="str">
        <f aca="false">IF(ISBLANK(F752),"a","b")</f>
        <v>a</v>
      </c>
      <c r="H752" s="112" t="str">
        <f aca="false">IF(ISBLANK(C752),"",IF(G752="b",F752,IF(G752="a","")))</f>
        <v/>
      </c>
      <c r="I752" s="113" t="n">
        <f aca="false">IF(ISBLANK(C752),"",IF( ISBLANK(F752), , IF( ISBLANK(J752), 1,) ))</f>
        <v>0</v>
      </c>
      <c r="J752" s="177"/>
      <c r="K752" s="114" t="str">
        <f aca="false">IF(ISBLANK(J752),"a","b")</f>
        <v>a</v>
      </c>
      <c r="L752" s="112" t="str">
        <f aca="false">IF(ISBLANK(C752),"",IF(K752="b",J752,IF(K752="a","")))</f>
        <v/>
      </c>
      <c r="M752" s="113" t="n">
        <f aca="false">IF(ISBLANK(C752),"",IF( ISBLANK(J752), , 1))</f>
        <v>0</v>
      </c>
      <c r="N752" s="115" t="str">
        <f aca="true">IF(ISBLANK(C752),"",IF( ISBLANK(F752), "" , IF( ISBLANK(J752), (TODAY()-F752)/365, (J752-F752)/365)) )</f>
        <v/>
      </c>
      <c r="O752" s="116" t="str">
        <f aca="false">IF(ISBLANK(C752),"",IF( ISBLANK(F752), "" , IF( ISBLANK(J752), ($V$41-F752)/365, (J752-F752)/365)) )</f>
        <v/>
      </c>
      <c r="P752" s="117" t="str">
        <f aca="true">IF(ISBLANK(C752),"",IF( ISBLANK(J752), "", (TODAY()-J752)/365))</f>
        <v/>
      </c>
      <c r="Q752" s="118" t="str">
        <f aca="false">IF(ISBLANK(C752),"",IF( ISBLANK(J752), "", ($V$41-J752)/365))</f>
        <v/>
      </c>
      <c r="R752" s="177" t="s">
        <v>1663</v>
      </c>
      <c r="S752" s="119" t="s">
        <v>1664</v>
      </c>
      <c r="T752" s="39" t="n">
        <v>1</v>
      </c>
      <c r="U752" s="40"/>
    </row>
    <row r="753" customFormat="false" ht="15" hidden="false" customHeight="false" outlineLevel="0" collapsed="false">
      <c r="A753" s="89" t="n">
        <v>752</v>
      </c>
      <c r="B753" s="135" t="s">
        <v>468</v>
      </c>
      <c r="C753" s="101" t="n">
        <v>1</v>
      </c>
      <c r="D753" s="122" t="n">
        <v>44</v>
      </c>
      <c r="E753" s="177"/>
      <c r="F753" s="177"/>
      <c r="G753" s="112" t="str">
        <f aca="false">IF(ISBLANK(F753),"a","b")</f>
        <v>a</v>
      </c>
      <c r="H753" s="112" t="str">
        <f aca="false">IF(ISBLANK(C753),"",IF(G753="b",F753,IF(G753="a","")))</f>
        <v/>
      </c>
      <c r="I753" s="113" t="n">
        <f aca="false">IF(ISBLANK(C753),"",IF( ISBLANK(F753), , IF( ISBLANK(J753), 1,) ))</f>
        <v>0</v>
      </c>
      <c r="J753" s="177"/>
      <c r="K753" s="114" t="str">
        <f aca="false">IF(ISBLANK(J753),"a","b")</f>
        <v>a</v>
      </c>
      <c r="L753" s="112" t="str">
        <f aca="false">IF(ISBLANK(C753),"",IF(K753="b",J753,IF(K753="a","")))</f>
        <v/>
      </c>
      <c r="M753" s="113" t="n">
        <f aca="false">IF(ISBLANK(C753),"",IF( ISBLANK(J753), , 1))</f>
        <v>0</v>
      </c>
      <c r="N753" s="115" t="str">
        <f aca="true">IF(ISBLANK(C753),"",IF( ISBLANK(F753), "" , IF( ISBLANK(J753), (TODAY()-F753)/365, (J753-F753)/365)) )</f>
        <v/>
      </c>
      <c r="O753" s="116" t="str">
        <f aca="false">IF(ISBLANK(C753),"",IF( ISBLANK(F753), "" , IF( ISBLANK(J753), ($V$41-F753)/365, (J753-F753)/365)) )</f>
        <v/>
      </c>
      <c r="P753" s="117" t="str">
        <f aca="true">IF(ISBLANK(C753),"",IF( ISBLANK(J753), "", (TODAY()-J753)/365))</f>
        <v/>
      </c>
      <c r="Q753" s="118" t="str">
        <f aca="false">IF(ISBLANK(C753),"",IF( ISBLANK(J753), "", ($V$41-J753)/365))</f>
        <v/>
      </c>
      <c r="R753" s="177" t="s">
        <v>1665</v>
      </c>
      <c r="S753" s="119" t="s">
        <v>1666</v>
      </c>
      <c r="T753" s="39" t="n">
        <v>1</v>
      </c>
      <c r="U753" s="40"/>
    </row>
    <row r="754" customFormat="false" ht="15" hidden="false" customHeight="false" outlineLevel="0" collapsed="false">
      <c r="A754" s="89" t="n">
        <v>753</v>
      </c>
      <c r="B754" s="135" t="s">
        <v>468</v>
      </c>
      <c r="C754" s="101" t="n">
        <v>1</v>
      </c>
      <c r="D754" s="122" t="n">
        <v>45</v>
      </c>
      <c r="E754" s="177"/>
      <c r="F754" s="177"/>
      <c r="G754" s="112" t="str">
        <f aca="false">IF(ISBLANK(F754),"a","b")</f>
        <v>a</v>
      </c>
      <c r="H754" s="112" t="str">
        <f aca="false">IF(ISBLANK(C754),"",IF(G754="b",F754,IF(G754="a","")))</f>
        <v/>
      </c>
      <c r="I754" s="113" t="n">
        <f aca="false">IF(ISBLANK(C754),"",IF( ISBLANK(F754), , IF( ISBLANK(J754), 1,) ))</f>
        <v>0</v>
      </c>
      <c r="J754" s="177"/>
      <c r="K754" s="114" t="str">
        <f aca="false">IF(ISBLANK(J754),"a","b")</f>
        <v>a</v>
      </c>
      <c r="L754" s="112" t="str">
        <f aca="false">IF(ISBLANK(C754),"",IF(K754="b",J754,IF(K754="a","")))</f>
        <v/>
      </c>
      <c r="M754" s="113" t="n">
        <f aca="false">IF(ISBLANK(C754),"",IF( ISBLANK(J754), , 1))</f>
        <v>0</v>
      </c>
      <c r="N754" s="115" t="str">
        <f aca="true">IF(ISBLANK(C754),"",IF( ISBLANK(F754), "" , IF( ISBLANK(J754), (TODAY()-F754)/365, (J754-F754)/365)) )</f>
        <v/>
      </c>
      <c r="O754" s="116" t="str">
        <f aca="false">IF(ISBLANK(C754),"",IF( ISBLANK(F754), "" , IF( ISBLANK(J754), ($V$41-F754)/365, (J754-F754)/365)) )</f>
        <v/>
      </c>
      <c r="P754" s="117" t="str">
        <f aca="true">IF(ISBLANK(C754),"",IF( ISBLANK(J754), "", (TODAY()-J754)/365))</f>
        <v/>
      </c>
      <c r="Q754" s="118" t="str">
        <f aca="false">IF(ISBLANK(C754),"",IF( ISBLANK(J754), "", ($V$41-J754)/365))</f>
        <v/>
      </c>
      <c r="R754" s="177"/>
      <c r="S754" s="119" t="s">
        <v>1667</v>
      </c>
      <c r="T754" s="48" t="n">
        <v>1</v>
      </c>
      <c r="U754" s="40"/>
    </row>
    <row r="755" customFormat="false" ht="15" hidden="false" customHeight="false" outlineLevel="0" collapsed="false">
      <c r="A755" s="89" t="n">
        <v>754</v>
      </c>
      <c r="B755" s="135" t="s">
        <v>468</v>
      </c>
      <c r="C755" s="101" t="n">
        <v>1</v>
      </c>
      <c r="D755" s="122" t="n">
        <v>46</v>
      </c>
      <c r="E755" s="177"/>
      <c r="F755" s="177"/>
      <c r="G755" s="112" t="str">
        <f aca="false">IF(ISBLANK(F755),"a","b")</f>
        <v>a</v>
      </c>
      <c r="H755" s="112" t="str">
        <f aca="false">IF(ISBLANK(C755),"",IF(G755="b",F755,IF(G755="a","")))</f>
        <v/>
      </c>
      <c r="I755" s="113" t="n">
        <f aca="false">IF(ISBLANK(C755),"",IF( ISBLANK(F755), , IF( ISBLANK(J755), 1,) ))</f>
        <v>0</v>
      </c>
      <c r="J755" s="177"/>
      <c r="K755" s="114" t="str">
        <f aca="false">IF(ISBLANK(J755),"a","b")</f>
        <v>a</v>
      </c>
      <c r="L755" s="112" t="str">
        <f aca="false">IF(ISBLANK(C755),"",IF(K755="b",J755,IF(K755="a","")))</f>
        <v/>
      </c>
      <c r="M755" s="113" t="n">
        <f aca="false">IF(ISBLANK(C755),"",IF( ISBLANK(J755), , 1))</f>
        <v>0</v>
      </c>
      <c r="N755" s="115" t="str">
        <f aca="true">IF(ISBLANK(C755),"",IF( ISBLANK(F755), "" , IF( ISBLANK(J755), (TODAY()-F755)/365, (J755-F755)/365)) )</f>
        <v/>
      </c>
      <c r="O755" s="116" t="str">
        <f aca="false">IF(ISBLANK(C755),"",IF( ISBLANK(F755), "" , IF( ISBLANK(J755), ($V$41-F755)/365, (J755-F755)/365)) )</f>
        <v/>
      </c>
      <c r="P755" s="117" t="str">
        <f aca="true">IF(ISBLANK(C755),"",IF( ISBLANK(J755), "", (TODAY()-J755)/365))</f>
        <v/>
      </c>
      <c r="Q755" s="118" t="str">
        <f aca="false">IF(ISBLANK(C755),"",IF( ISBLANK(J755), "", ($V$41-J755)/365))</f>
        <v/>
      </c>
      <c r="R755" s="177" t="s">
        <v>1668</v>
      </c>
      <c r="S755" s="119" t="s">
        <v>1669</v>
      </c>
      <c r="T755" s="48" t="n">
        <v>1</v>
      </c>
      <c r="U755" s="40"/>
    </row>
    <row r="756" customFormat="false" ht="15" hidden="false" customHeight="false" outlineLevel="0" collapsed="false">
      <c r="A756" s="89" t="n">
        <v>755</v>
      </c>
      <c r="B756" s="135" t="s">
        <v>468</v>
      </c>
      <c r="C756" s="101" t="n">
        <v>1</v>
      </c>
      <c r="D756" s="122" t="n">
        <v>47</v>
      </c>
      <c r="E756" s="177"/>
      <c r="F756" s="177"/>
      <c r="G756" s="112" t="str">
        <f aca="false">IF(ISBLANK(F756),"a","b")</f>
        <v>a</v>
      </c>
      <c r="H756" s="112" t="str">
        <f aca="false">IF(ISBLANK(C756),"",IF(G756="b",F756,IF(G756="a","")))</f>
        <v/>
      </c>
      <c r="I756" s="113" t="n">
        <f aca="false">IF(ISBLANK(C756),"",IF( ISBLANK(F756), , IF( ISBLANK(J756), 1,) ))</f>
        <v>0</v>
      </c>
      <c r="J756" s="177"/>
      <c r="K756" s="114" t="str">
        <f aca="false">IF(ISBLANK(J756),"a","b")</f>
        <v>a</v>
      </c>
      <c r="L756" s="112" t="str">
        <f aca="false">IF(ISBLANK(C756),"",IF(K756="b",J756,IF(K756="a","")))</f>
        <v/>
      </c>
      <c r="M756" s="113" t="n">
        <f aca="false">IF(ISBLANK(C756),"",IF( ISBLANK(J756), , 1))</f>
        <v>0</v>
      </c>
      <c r="N756" s="115" t="str">
        <f aca="true">IF(ISBLANK(C756),"",IF( ISBLANK(F756), "" , IF( ISBLANK(J756), (TODAY()-F756)/365, (J756-F756)/365)) )</f>
        <v/>
      </c>
      <c r="O756" s="116" t="str">
        <f aca="false">IF(ISBLANK(C756),"",IF( ISBLANK(F756), "" , IF( ISBLANK(J756), ($V$41-F756)/365, (J756-F756)/365)) )</f>
        <v/>
      </c>
      <c r="P756" s="117" t="str">
        <f aca="true">IF(ISBLANK(C756),"",IF( ISBLANK(J756), "", (TODAY()-J756)/365))</f>
        <v/>
      </c>
      <c r="Q756" s="118" t="str">
        <f aca="false">IF(ISBLANK(C756),"",IF( ISBLANK(J756), "", ($V$41-J756)/365))</f>
        <v/>
      </c>
      <c r="R756" s="177" t="s">
        <v>1670</v>
      </c>
      <c r="S756" s="119" t="s">
        <v>1671</v>
      </c>
      <c r="T756" s="50" t="n">
        <v>1</v>
      </c>
      <c r="U756" s="51"/>
    </row>
    <row r="757" customFormat="false" ht="15" hidden="false" customHeight="false" outlineLevel="0" collapsed="false">
      <c r="A757" s="89" t="n">
        <v>756</v>
      </c>
      <c r="B757" s="135" t="s">
        <v>468</v>
      </c>
      <c r="C757" s="101" t="n">
        <v>1</v>
      </c>
      <c r="D757" s="122" t="n">
        <v>48</v>
      </c>
      <c r="E757" s="177"/>
      <c r="F757" s="177"/>
      <c r="G757" s="112" t="str">
        <f aca="false">IF(ISBLANK(F757),"a","b")</f>
        <v>a</v>
      </c>
      <c r="H757" s="112" t="str">
        <f aca="false">IF(ISBLANK(C757),"",IF(G757="b",F757,IF(G757="a","")))</f>
        <v/>
      </c>
      <c r="I757" s="113" t="n">
        <f aca="false">IF(ISBLANK(C757),"",IF( ISBLANK(F757), , IF( ISBLANK(J757), 1,) ))</f>
        <v>0</v>
      </c>
      <c r="J757" s="177"/>
      <c r="K757" s="114" t="str">
        <f aca="false">IF(ISBLANK(J757),"a","b")</f>
        <v>a</v>
      </c>
      <c r="L757" s="112" t="str">
        <f aca="false">IF(ISBLANK(C757),"",IF(K757="b",J757,IF(K757="a","")))</f>
        <v/>
      </c>
      <c r="M757" s="113" t="n">
        <f aca="false">IF(ISBLANK(C757),"",IF( ISBLANK(J757), , 1))</f>
        <v>0</v>
      </c>
      <c r="N757" s="115" t="str">
        <f aca="true">IF(ISBLANK(C757),"",IF( ISBLANK(F757), "" , IF( ISBLANK(J757), (TODAY()-F757)/365, (J757-F757)/365)) )</f>
        <v/>
      </c>
      <c r="O757" s="116" t="str">
        <f aca="false">IF(ISBLANK(C757),"",IF( ISBLANK(F757), "" , IF( ISBLANK(J757), ($V$41-F757)/365, (J757-F757)/365)) )</f>
        <v/>
      </c>
      <c r="P757" s="117" t="str">
        <f aca="true">IF(ISBLANK(C757),"",IF( ISBLANK(J757), "", (TODAY()-J757)/365))</f>
        <v/>
      </c>
      <c r="Q757" s="118" t="str">
        <f aca="false">IF(ISBLANK(C757),"",IF( ISBLANK(J757), "", ($V$41-J757)/365))</f>
        <v/>
      </c>
      <c r="R757" s="177"/>
      <c r="S757" s="119" t="s">
        <v>1672</v>
      </c>
      <c r="T757" s="50" t="n">
        <v>1</v>
      </c>
      <c r="U757" s="51"/>
    </row>
    <row r="758" customFormat="false" ht="15" hidden="false" customHeight="false" outlineLevel="0" collapsed="false">
      <c r="A758" s="89" t="n">
        <v>757</v>
      </c>
      <c r="B758" s="135" t="s">
        <v>468</v>
      </c>
      <c r="C758" s="101" t="n">
        <v>1</v>
      </c>
      <c r="D758" s="122" t="n">
        <v>49</v>
      </c>
      <c r="E758" s="177"/>
      <c r="F758" s="177"/>
      <c r="G758" s="112" t="str">
        <f aca="false">IF(ISBLANK(F758),"a","b")</f>
        <v>a</v>
      </c>
      <c r="H758" s="112" t="str">
        <f aca="false">IF(ISBLANK(C758),"",IF(G758="b",F758,IF(G758="a","")))</f>
        <v/>
      </c>
      <c r="I758" s="113" t="n">
        <f aca="false">IF(ISBLANK(C758),"",IF( ISBLANK(F758), , IF( ISBLANK(J758), 1,) ))</f>
        <v>0</v>
      </c>
      <c r="J758" s="177"/>
      <c r="K758" s="114" t="str">
        <f aca="false">IF(ISBLANK(J758),"a","b")</f>
        <v>a</v>
      </c>
      <c r="L758" s="112" t="str">
        <f aca="false">IF(ISBLANK(C758),"",IF(K758="b",J758,IF(K758="a","")))</f>
        <v/>
      </c>
      <c r="M758" s="113" t="n">
        <f aca="false">IF(ISBLANK(C758),"",IF( ISBLANK(J758), , 1))</f>
        <v>0</v>
      </c>
      <c r="N758" s="115" t="str">
        <f aca="true">IF(ISBLANK(C758),"",IF( ISBLANK(F758), "" , IF( ISBLANK(J758), (TODAY()-F758)/365, (J758-F758)/365)) )</f>
        <v/>
      </c>
      <c r="O758" s="116" t="str">
        <f aca="false">IF(ISBLANK(C758),"",IF( ISBLANK(F758), "" , IF( ISBLANK(J758), ($V$41-F758)/365, (J758-F758)/365)) )</f>
        <v/>
      </c>
      <c r="P758" s="117" t="str">
        <f aca="true">IF(ISBLANK(C758),"",IF( ISBLANK(J758), "", (TODAY()-J758)/365))</f>
        <v/>
      </c>
      <c r="Q758" s="118" t="str">
        <f aca="false">IF(ISBLANK(C758),"",IF( ISBLANK(J758), "", ($V$41-J758)/365))</f>
        <v/>
      </c>
      <c r="R758" s="177" t="s">
        <v>1673</v>
      </c>
      <c r="S758" s="119" t="s">
        <v>1674</v>
      </c>
      <c r="T758" s="48" t="n">
        <v>1</v>
      </c>
      <c r="U758" s="40"/>
    </row>
    <row r="759" customFormat="false" ht="15" hidden="false" customHeight="false" outlineLevel="0" collapsed="false">
      <c r="A759" s="89" t="n">
        <v>758</v>
      </c>
      <c r="B759" s="135" t="s">
        <v>468</v>
      </c>
      <c r="C759" s="101" t="n">
        <v>1</v>
      </c>
      <c r="D759" s="120" t="n">
        <v>50</v>
      </c>
      <c r="E759" s="177" t="s">
        <v>455</v>
      </c>
      <c r="F759" s="178" t="n">
        <v>43701</v>
      </c>
      <c r="G759" s="112" t="str">
        <f aca="false">IF(ISBLANK(F759),"a","b")</f>
        <v>b</v>
      </c>
      <c r="H759" s="112" t="n">
        <f aca="false">IF(ISBLANK(C759),"",IF(G759="b",F759,IF(G759="a","")))</f>
        <v>43701</v>
      </c>
      <c r="I759" s="113" t="n">
        <f aca="false">IF(ISBLANK(C759),"",IF( ISBLANK(F759), , IF( ISBLANK(J759), 1,) ))</f>
        <v>1</v>
      </c>
      <c r="J759" s="177"/>
      <c r="K759" s="114" t="str">
        <f aca="false">IF(ISBLANK(J759),"a","b")</f>
        <v>a</v>
      </c>
      <c r="L759" s="112" t="str">
        <f aca="false">IF(ISBLANK(C759),"",IF(K759="b",J759,IF(K759="a","")))</f>
        <v/>
      </c>
      <c r="M759" s="113" t="n">
        <f aca="false">IF(ISBLANK(C759),"",IF( ISBLANK(J759), , 1))</f>
        <v>0</v>
      </c>
      <c r="N759" s="115" t="n">
        <f aca="true">IF(ISBLANK(C759),"",IF( ISBLANK(F759), "" , IF( ISBLANK(J759), (TODAY()-F759)/365, (J759-F759)/365)) )</f>
        <v>1.58904109589041</v>
      </c>
      <c r="O759" s="116" t="n">
        <f aca="false">IF(ISBLANK(C759),"",IF( ISBLANK(F759), "" , IF( ISBLANK(J759), ($V$41-F759)/365, (J759-F759)/365)) )</f>
        <v>0.605479452054794</v>
      </c>
      <c r="P759" s="117" t="str">
        <f aca="true">IF(ISBLANK(C759),"",IF( ISBLANK(J759), "", (TODAY()-J759)/365))</f>
        <v/>
      </c>
      <c r="Q759" s="118" t="str">
        <f aca="false">IF(ISBLANK(C759),"",IF( ISBLANK(J759), "", ($V$41-J759)/365))</f>
        <v/>
      </c>
      <c r="R759" s="177" t="s">
        <v>1675</v>
      </c>
      <c r="S759" s="119" t="s">
        <v>1676</v>
      </c>
      <c r="T759" s="48" t="n">
        <v>1</v>
      </c>
      <c r="U759" s="40"/>
    </row>
    <row r="760" customFormat="false" ht="15" hidden="false" customHeight="false" outlineLevel="0" collapsed="false">
      <c r="A760" s="89" t="n">
        <v>759</v>
      </c>
      <c r="B760" s="135" t="s">
        <v>468</v>
      </c>
      <c r="C760" s="101" t="n">
        <v>1</v>
      </c>
      <c r="D760" s="122" t="n">
        <v>51</v>
      </c>
      <c r="E760" s="177"/>
      <c r="F760" s="177"/>
      <c r="G760" s="112" t="str">
        <f aca="false">IF(ISBLANK(F760),"a","b")</f>
        <v>a</v>
      </c>
      <c r="H760" s="112" t="str">
        <f aca="false">IF(ISBLANK(C760),"",IF(G760="b",F760,IF(G760="a","")))</f>
        <v/>
      </c>
      <c r="I760" s="113" t="n">
        <f aca="false">IF(ISBLANK(C760),"",IF( ISBLANK(F760), , IF( ISBLANK(J760), 1,) ))</f>
        <v>0</v>
      </c>
      <c r="J760" s="177"/>
      <c r="K760" s="114" t="str">
        <f aca="false">IF(ISBLANK(J760),"a","b")</f>
        <v>a</v>
      </c>
      <c r="L760" s="112" t="str">
        <f aca="false">IF(ISBLANK(C760),"",IF(K760="b",J760,IF(K760="a","")))</f>
        <v/>
      </c>
      <c r="M760" s="113" t="n">
        <f aca="false">IF(ISBLANK(C760),"",IF( ISBLANK(J760), , 1))</f>
        <v>0</v>
      </c>
      <c r="N760" s="115" t="str">
        <f aca="true">IF(ISBLANK(C760),"",IF( ISBLANK(F760), "" , IF( ISBLANK(J760), (TODAY()-F760)/365, (J760-F760)/365)) )</f>
        <v/>
      </c>
      <c r="O760" s="116" t="str">
        <f aca="false">IF(ISBLANK(C760),"",IF( ISBLANK(F760), "" , IF( ISBLANK(J760), ($V$41-F760)/365, (J760-F760)/365)) )</f>
        <v/>
      </c>
      <c r="P760" s="117" t="str">
        <f aca="true">IF(ISBLANK(C760),"",IF( ISBLANK(J760), "", (TODAY()-J760)/365))</f>
        <v/>
      </c>
      <c r="Q760" s="118" t="str">
        <f aca="false">IF(ISBLANK(C760),"",IF( ISBLANK(J760), "", ($V$41-J760)/365))</f>
        <v/>
      </c>
      <c r="R760" s="177" t="s">
        <v>1677</v>
      </c>
      <c r="S760" s="119" t="s">
        <v>1678</v>
      </c>
      <c r="T760" s="48" t="n">
        <v>1</v>
      </c>
      <c r="U760" s="40"/>
    </row>
    <row r="761" customFormat="false" ht="15" hidden="false" customHeight="false" outlineLevel="0" collapsed="false">
      <c r="A761" s="89" t="n">
        <v>760</v>
      </c>
      <c r="B761" s="135" t="s">
        <v>468</v>
      </c>
      <c r="C761" s="101" t="n">
        <v>1</v>
      </c>
      <c r="D761" s="122" t="n">
        <v>52</v>
      </c>
      <c r="E761" s="177"/>
      <c r="F761" s="177"/>
      <c r="G761" s="112" t="str">
        <f aca="false">IF(ISBLANK(F761),"a","b")</f>
        <v>a</v>
      </c>
      <c r="H761" s="112" t="str">
        <f aca="false">IF(ISBLANK(C761),"",IF(G761="b",F761,IF(G761="a","")))</f>
        <v/>
      </c>
      <c r="I761" s="113" t="n">
        <f aca="false">IF(ISBLANK(C761),"",IF( ISBLANK(F761), , IF( ISBLANK(J761), 1,) ))</f>
        <v>0</v>
      </c>
      <c r="J761" s="177"/>
      <c r="K761" s="114" t="str">
        <f aca="false">IF(ISBLANK(J761),"a","b")</f>
        <v>a</v>
      </c>
      <c r="L761" s="112" t="str">
        <f aca="false">IF(ISBLANK(C761),"",IF(K761="b",J761,IF(K761="a","")))</f>
        <v/>
      </c>
      <c r="M761" s="113" t="n">
        <f aca="false">IF(ISBLANK(C761),"",IF( ISBLANK(J761), , 1))</f>
        <v>0</v>
      </c>
      <c r="N761" s="115" t="str">
        <f aca="true">IF(ISBLANK(C761),"",IF( ISBLANK(F761), "" , IF( ISBLANK(J761), (TODAY()-F761)/365, (J761-F761)/365)) )</f>
        <v/>
      </c>
      <c r="O761" s="116" t="str">
        <f aca="false">IF(ISBLANK(C761),"",IF( ISBLANK(F761), "" , IF( ISBLANK(J761), ($V$41-F761)/365, (J761-F761)/365)) )</f>
        <v/>
      </c>
      <c r="P761" s="117" t="str">
        <f aca="true">IF(ISBLANK(C761),"",IF( ISBLANK(J761), "", (TODAY()-J761)/365))</f>
        <v/>
      </c>
      <c r="Q761" s="118" t="str">
        <f aca="false">IF(ISBLANK(C761),"",IF( ISBLANK(J761), "", ($V$41-J761)/365))</f>
        <v/>
      </c>
      <c r="R761" s="177" t="s">
        <v>1679</v>
      </c>
      <c r="S761" s="119" t="s">
        <v>1680</v>
      </c>
      <c r="T761" s="48" t="n">
        <v>1</v>
      </c>
      <c r="U761" s="40"/>
    </row>
    <row r="762" customFormat="false" ht="15" hidden="false" customHeight="false" outlineLevel="0" collapsed="false">
      <c r="A762" s="89" t="n">
        <v>761</v>
      </c>
      <c r="B762" s="135" t="s">
        <v>468</v>
      </c>
      <c r="C762" s="101" t="n">
        <v>1</v>
      </c>
      <c r="D762" s="122" t="n">
        <v>53</v>
      </c>
      <c r="E762" s="177"/>
      <c r="F762" s="177"/>
      <c r="G762" s="112" t="str">
        <f aca="false">IF(ISBLANK(F762),"a","b")</f>
        <v>a</v>
      </c>
      <c r="H762" s="112" t="str">
        <f aca="false">IF(ISBLANK(C762),"",IF(G762="b",F762,IF(G762="a","")))</f>
        <v/>
      </c>
      <c r="I762" s="113" t="n">
        <f aca="false">IF(ISBLANK(C762),"",IF( ISBLANK(F762), , IF( ISBLANK(J762), 1,) ))</f>
        <v>0</v>
      </c>
      <c r="J762" s="177"/>
      <c r="K762" s="114" t="str">
        <f aca="false">IF(ISBLANK(J762),"a","b")</f>
        <v>a</v>
      </c>
      <c r="L762" s="112" t="str">
        <f aca="false">IF(ISBLANK(C762),"",IF(K762="b",J762,IF(K762="a","")))</f>
        <v/>
      </c>
      <c r="M762" s="113" t="n">
        <f aca="false">IF(ISBLANK(C762),"",IF( ISBLANK(J762), , 1))</f>
        <v>0</v>
      </c>
      <c r="N762" s="115" t="str">
        <f aca="true">IF(ISBLANK(C762),"",IF( ISBLANK(F762), "" , IF( ISBLANK(J762), (TODAY()-F762)/365, (J762-F762)/365)) )</f>
        <v/>
      </c>
      <c r="O762" s="116" t="str">
        <f aca="false">IF(ISBLANK(C762),"",IF( ISBLANK(F762), "" , IF( ISBLANK(J762), ($V$41-F762)/365, (J762-F762)/365)) )</f>
        <v/>
      </c>
      <c r="P762" s="117" t="str">
        <f aca="true">IF(ISBLANK(C762),"",IF( ISBLANK(J762), "", (TODAY()-J762)/365))</f>
        <v/>
      </c>
      <c r="Q762" s="118" t="str">
        <f aca="false">IF(ISBLANK(C762),"",IF( ISBLANK(J762), "", ($V$41-J762)/365))</f>
        <v/>
      </c>
      <c r="R762" s="177"/>
      <c r="S762" s="119" t="s">
        <v>1681</v>
      </c>
      <c r="T762" s="48" t="n">
        <v>1</v>
      </c>
      <c r="U762" s="40"/>
    </row>
    <row r="763" customFormat="false" ht="15" hidden="false" customHeight="false" outlineLevel="0" collapsed="false">
      <c r="A763" s="89" t="n">
        <v>762</v>
      </c>
      <c r="B763" s="135" t="s">
        <v>468</v>
      </c>
      <c r="C763" s="101" t="n">
        <v>1</v>
      </c>
      <c r="D763" s="122" t="n">
        <v>54</v>
      </c>
      <c r="E763" s="177"/>
      <c r="F763" s="177"/>
      <c r="G763" s="112" t="str">
        <f aca="false">IF(ISBLANK(F763),"a","b")</f>
        <v>a</v>
      </c>
      <c r="H763" s="112" t="str">
        <f aca="false">IF(ISBLANK(C763),"",IF(G763="b",F763,IF(G763="a","")))</f>
        <v/>
      </c>
      <c r="I763" s="113" t="n">
        <f aca="false">IF(ISBLANK(C763),"",IF( ISBLANK(F763), , IF( ISBLANK(J763), 1,) ))</f>
        <v>0</v>
      </c>
      <c r="J763" s="177"/>
      <c r="K763" s="114" t="str">
        <f aca="false">IF(ISBLANK(J763),"a","b")</f>
        <v>a</v>
      </c>
      <c r="L763" s="112" t="str">
        <f aca="false">IF(ISBLANK(C763),"",IF(K763="b",J763,IF(K763="a","")))</f>
        <v/>
      </c>
      <c r="M763" s="113" t="n">
        <f aca="false">IF(ISBLANK(C763),"",IF( ISBLANK(J763), , 1))</f>
        <v>0</v>
      </c>
      <c r="N763" s="115" t="str">
        <f aca="true">IF(ISBLANK(C763),"",IF( ISBLANK(F763), "" , IF( ISBLANK(J763), (TODAY()-F763)/365, (J763-F763)/365)) )</f>
        <v/>
      </c>
      <c r="O763" s="116" t="str">
        <f aca="false">IF(ISBLANK(C763),"",IF( ISBLANK(F763), "" , IF( ISBLANK(J763), ($V$41-F763)/365, (J763-F763)/365)) )</f>
        <v/>
      </c>
      <c r="P763" s="117" t="str">
        <f aca="true">IF(ISBLANK(C763),"",IF( ISBLANK(J763), "", (TODAY()-J763)/365))</f>
        <v/>
      </c>
      <c r="Q763" s="118" t="str">
        <f aca="false">IF(ISBLANK(C763),"",IF( ISBLANK(J763), "", ($V$41-J763)/365))</f>
        <v/>
      </c>
      <c r="R763" s="177"/>
      <c r="S763" s="119" t="s">
        <v>1682</v>
      </c>
      <c r="T763" s="48" t="n">
        <v>1</v>
      </c>
      <c r="U763" s="40"/>
    </row>
    <row r="764" customFormat="false" ht="15" hidden="false" customHeight="false" outlineLevel="0" collapsed="false">
      <c r="A764" s="89" t="n">
        <v>763</v>
      </c>
      <c r="B764" s="135" t="s">
        <v>468</v>
      </c>
      <c r="C764" s="101" t="n">
        <v>1</v>
      </c>
      <c r="D764" s="122" t="n">
        <v>55</v>
      </c>
      <c r="E764" s="177"/>
      <c r="F764" s="177"/>
      <c r="G764" s="112" t="str">
        <f aca="false">IF(ISBLANK(F764),"a","b")</f>
        <v>a</v>
      </c>
      <c r="H764" s="112" t="str">
        <f aca="false">IF(ISBLANK(C764),"",IF(G764="b",F764,IF(G764="a","")))</f>
        <v/>
      </c>
      <c r="I764" s="113" t="n">
        <f aca="false">IF(ISBLANK(C764),"",IF( ISBLANK(F764), , IF( ISBLANK(J764), 1,) ))</f>
        <v>0</v>
      </c>
      <c r="J764" s="177"/>
      <c r="K764" s="114" t="str">
        <f aca="false">IF(ISBLANK(J764),"a","b")</f>
        <v>a</v>
      </c>
      <c r="L764" s="112" t="str">
        <f aca="false">IF(ISBLANK(C764),"",IF(K764="b",J764,IF(K764="a","")))</f>
        <v/>
      </c>
      <c r="M764" s="113" t="n">
        <f aca="false">IF(ISBLANK(C764),"",IF( ISBLANK(J764), , 1))</f>
        <v>0</v>
      </c>
      <c r="N764" s="115" t="str">
        <f aca="true">IF(ISBLANK(C764),"",IF( ISBLANK(F764), "" , IF( ISBLANK(J764), (TODAY()-F764)/365, (J764-F764)/365)) )</f>
        <v/>
      </c>
      <c r="O764" s="116" t="str">
        <f aca="false">IF(ISBLANK(C764),"",IF( ISBLANK(F764), "" , IF( ISBLANK(J764), ($V$41-F764)/365, (J764-F764)/365)) )</f>
        <v/>
      </c>
      <c r="P764" s="117" t="str">
        <f aca="true">IF(ISBLANK(C764),"",IF( ISBLANK(J764), "", (TODAY()-J764)/365))</f>
        <v/>
      </c>
      <c r="Q764" s="118" t="str">
        <f aca="false">IF(ISBLANK(C764),"",IF( ISBLANK(J764), "", ($V$41-J764)/365))</f>
        <v/>
      </c>
      <c r="R764" s="177" t="s">
        <v>1683</v>
      </c>
      <c r="S764" s="119" t="s">
        <v>1684</v>
      </c>
      <c r="T764" s="48" t="n">
        <v>1</v>
      </c>
      <c r="U764" s="40"/>
    </row>
    <row r="765" customFormat="false" ht="15" hidden="false" customHeight="false" outlineLevel="0" collapsed="false">
      <c r="A765" s="89" t="n">
        <v>764</v>
      </c>
      <c r="B765" s="135" t="s">
        <v>468</v>
      </c>
      <c r="C765" s="101" t="n">
        <v>1</v>
      </c>
      <c r="D765" s="167" t="n">
        <v>56</v>
      </c>
      <c r="E765" s="177" t="s">
        <v>1512</v>
      </c>
      <c r="F765" s="178" t="n">
        <v>43722</v>
      </c>
      <c r="G765" s="112" t="str">
        <f aca="false">IF(ISBLANK(F765),"a","b")</f>
        <v>b</v>
      </c>
      <c r="H765" s="112" t="n">
        <f aca="false">IF(ISBLANK(C765),"",IF(G765="b",F765,IF(G765="a","")))</f>
        <v>43722</v>
      </c>
      <c r="I765" s="113" t="n">
        <f aca="false">IF(ISBLANK(C765),"",IF( ISBLANK(F765), , IF( ISBLANK(J765), 1,) ))</f>
        <v>0</v>
      </c>
      <c r="J765" s="178" t="n">
        <v>43907</v>
      </c>
      <c r="K765" s="114" t="str">
        <f aca="false">IF(ISBLANK(J765),"a","b")</f>
        <v>b</v>
      </c>
      <c r="L765" s="112" t="n">
        <f aca="false">IF(ISBLANK(C765),"",IF(K765="b",J765,IF(K765="a","")))</f>
        <v>43907</v>
      </c>
      <c r="M765" s="113" t="n">
        <f aca="false">IF(ISBLANK(C765),"",IF( ISBLANK(J765), , 1))</f>
        <v>1</v>
      </c>
      <c r="N765" s="115" t="n">
        <f aca="true">IF(ISBLANK(C765),"",IF( ISBLANK(F765), "" , IF( ISBLANK(J765), (TODAY()-F765)/365, (J765-F765)/365)) )</f>
        <v>0.506849315068493</v>
      </c>
      <c r="O765" s="116" t="n">
        <f aca="false">IF(ISBLANK(C765),"",IF( ISBLANK(F765), "" , IF( ISBLANK(J765), ($V$41-F765)/365, (J765-F765)/365)) )</f>
        <v>0.506849315068493</v>
      </c>
      <c r="P765" s="117" t="n">
        <f aca="true">IF(ISBLANK(C765),"",IF( ISBLANK(J765), "", (TODAY()-J765)/365))</f>
        <v>1.02465753424658</v>
      </c>
      <c r="Q765" s="118" t="n">
        <f aca="false">IF(ISBLANK(C765),"",IF( ISBLANK(J765), "", ($V$41-J765)/365))</f>
        <v>0.0410958904109589</v>
      </c>
      <c r="R765" s="177" t="s">
        <v>1685</v>
      </c>
      <c r="S765" s="119" t="s">
        <v>1686</v>
      </c>
      <c r="T765" s="48" t="n">
        <v>1</v>
      </c>
      <c r="U765" s="40"/>
    </row>
    <row r="766" customFormat="false" ht="15" hidden="false" customHeight="false" outlineLevel="0" collapsed="false">
      <c r="A766" s="89" t="n">
        <v>765</v>
      </c>
      <c r="B766" s="135" t="s">
        <v>468</v>
      </c>
      <c r="C766" s="101" t="n">
        <v>1</v>
      </c>
      <c r="D766" s="122" t="n">
        <v>57</v>
      </c>
      <c r="E766" s="177"/>
      <c r="F766" s="177"/>
      <c r="G766" s="112" t="str">
        <f aca="false">IF(ISBLANK(F766),"a","b")</f>
        <v>a</v>
      </c>
      <c r="H766" s="112" t="str">
        <f aca="false">IF(ISBLANK(C766),"",IF(G766="b",F766,IF(G766="a","")))</f>
        <v/>
      </c>
      <c r="I766" s="113" t="n">
        <f aca="false">IF(ISBLANK(C766),"",IF( ISBLANK(F766), , IF( ISBLANK(J766), 1,) ))</f>
        <v>0</v>
      </c>
      <c r="J766" s="177"/>
      <c r="K766" s="114" t="str">
        <f aca="false">IF(ISBLANK(J766),"a","b")</f>
        <v>a</v>
      </c>
      <c r="L766" s="112" t="str">
        <f aca="false">IF(ISBLANK(C766),"",IF(K766="b",J766,IF(K766="a","")))</f>
        <v/>
      </c>
      <c r="M766" s="113" t="n">
        <f aca="false">IF(ISBLANK(C766),"",IF( ISBLANK(J766), , 1))</f>
        <v>0</v>
      </c>
      <c r="N766" s="115" t="str">
        <f aca="true">IF(ISBLANK(C766),"",IF( ISBLANK(F766), "" , IF( ISBLANK(J766), (TODAY()-F766)/365, (J766-F766)/365)) )</f>
        <v/>
      </c>
      <c r="O766" s="116" t="str">
        <f aca="false">IF(ISBLANK(C766),"",IF( ISBLANK(F766), "" , IF( ISBLANK(J766), ($V$41-F766)/365, (J766-F766)/365)) )</f>
        <v/>
      </c>
      <c r="P766" s="117" t="str">
        <f aca="true">IF(ISBLANK(C766),"",IF( ISBLANK(J766), "", (TODAY()-J766)/365))</f>
        <v/>
      </c>
      <c r="Q766" s="118" t="str">
        <f aca="false">IF(ISBLANK(C766),"",IF( ISBLANK(J766), "", ($V$41-J766)/365))</f>
        <v/>
      </c>
      <c r="R766" s="177" t="s">
        <v>1687</v>
      </c>
      <c r="S766" s="119" t="s">
        <v>1688</v>
      </c>
      <c r="T766" s="48" t="n">
        <v>1</v>
      </c>
      <c r="U766" s="40"/>
    </row>
    <row r="767" customFormat="false" ht="15" hidden="false" customHeight="false" outlineLevel="0" collapsed="false">
      <c r="A767" s="89" t="n">
        <v>766</v>
      </c>
      <c r="B767" s="135" t="s">
        <v>468</v>
      </c>
      <c r="C767" s="101" t="n">
        <v>1</v>
      </c>
      <c r="D767" s="122" t="n">
        <v>58</v>
      </c>
      <c r="E767" s="177"/>
      <c r="F767" s="177"/>
      <c r="G767" s="112" t="str">
        <f aca="false">IF(ISBLANK(F767),"a","b")</f>
        <v>a</v>
      </c>
      <c r="H767" s="112" t="str">
        <f aca="false">IF(ISBLANK(C767),"",IF(G767="b",F767,IF(G767="a","")))</f>
        <v/>
      </c>
      <c r="I767" s="113" t="n">
        <f aca="false">IF(ISBLANK(C767),"",IF( ISBLANK(F767), , IF( ISBLANK(J767), 1,) ))</f>
        <v>0</v>
      </c>
      <c r="J767" s="177"/>
      <c r="K767" s="114" t="str">
        <f aca="false">IF(ISBLANK(J767),"a","b")</f>
        <v>a</v>
      </c>
      <c r="L767" s="112" t="str">
        <f aca="false">IF(ISBLANK(C767),"",IF(K767="b",J767,IF(K767="a","")))</f>
        <v/>
      </c>
      <c r="M767" s="113" t="n">
        <f aca="false">IF(ISBLANK(C767),"",IF( ISBLANK(J767), , 1))</f>
        <v>0</v>
      </c>
      <c r="N767" s="115" t="str">
        <f aca="true">IF(ISBLANK(C767),"",IF( ISBLANK(F767), "" , IF( ISBLANK(J767), (TODAY()-F767)/365, (J767-F767)/365)) )</f>
        <v/>
      </c>
      <c r="O767" s="116" t="str">
        <f aca="false">IF(ISBLANK(C767),"",IF( ISBLANK(F767), "" , IF( ISBLANK(J767), ($V$41-F767)/365, (J767-F767)/365)) )</f>
        <v/>
      </c>
      <c r="P767" s="117" t="str">
        <f aca="true">IF(ISBLANK(C767),"",IF( ISBLANK(J767), "", (TODAY()-J767)/365))</f>
        <v/>
      </c>
      <c r="Q767" s="118" t="str">
        <f aca="false">IF(ISBLANK(C767),"",IF( ISBLANK(J767), "", ($V$41-J767)/365))</f>
        <v/>
      </c>
      <c r="R767" s="177"/>
      <c r="S767" s="119" t="s">
        <v>1689</v>
      </c>
      <c r="T767" s="48" t="n">
        <v>1</v>
      </c>
      <c r="U767" s="40"/>
    </row>
    <row r="768" customFormat="false" ht="15" hidden="false" customHeight="false" outlineLevel="0" collapsed="false">
      <c r="A768" s="89" t="n">
        <v>767</v>
      </c>
      <c r="B768" s="135" t="s">
        <v>468</v>
      </c>
      <c r="C768" s="101" t="n">
        <v>1</v>
      </c>
      <c r="D768" s="122" t="n">
        <v>59</v>
      </c>
      <c r="E768" s="177"/>
      <c r="F768" s="177"/>
      <c r="G768" s="112" t="str">
        <f aca="false">IF(ISBLANK(F768),"a","b")</f>
        <v>a</v>
      </c>
      <c r="H768" s="112" t="str">
        <f aca="false">IF(ISBLANK(C768),"",IF(G768="b",F768,IF(G768="a","")))</f>
        <v/>
      </c>
      <c r="I768" s="113" t="n">
        <f aca="false">IF(ISBLANK(C768),"",IF( ISBLANK(F768), , IF( ISBLANK(J768), 1,) ))</f>
        <v>0</v>
      </c>
      <c r="J768" s="177"/>
      <c r="K768" s="114" t="str">
        <f aca="false">IF(ISBLANK(J768),"a","b")</f>
        <v>a</v>
      </c>
      <c r="L768" s="112" t="str">
        <f aca="false">IF(ISBLANK(C768),"",IF(K768="b",J768,IF(K768="a","")))</f>
        <v/>
      </c>
      <c r="M768" s="113" t="n">
        <f aca="false">IF(ISBLANK(C768),"",IF( ISBLANK(J768), , 1))</f>
        <v>0</v>
      </c>
      <c r="N768" s="115" t="str">
        <f aca="true">IF(ISBLANK(C768),"",IF( ISBLANK(F768), "" , IF( ISBLANK(J768), (TODAY()-F768)/365, (J768-F768)/365)) )</f>
        <v/>
      </c>
      <c r="O768" s="116" t="str">
        <f aca="false">IF(ISBLANK(C768),"",IF( ISBLANK(F768), "" , IF( ISBLANK(J768), ($V$41-F768)/365, (J768-F768)/365)) )</f>
        <v/>
      </c>
      <c r="P768" s="117" t="str">
        <f aca="true">IF(ISBLANK(C768),"",IF( ISBLANK(J768), "", (TODAY()-J768)/365))</f>
        <v/>
      </c>
      <c r="Q768" s="118" t="str">
        <f aca="false">IF(ISBLANK(C768),"",IF( ISBLANK(J768), "", ($V$41-J768)/365))</f>
        <v/>
      </c>
      <c r="R768" s="177" t="s">
        <v>1690</v>
      </c>
      <c r="S768" s="119" t="s">
        <v>1691</v>
      </c>
      <c r="T768" s="50" t="n">
        <v>1</v>
      </c>
      <c r="U768" s="51"/>
    </row>
    <row r="769" customFormat="false" ht="15" hidden="false" customHeight="false" outlineLevel="0" collapsed="false">
      <c r="A769" s="89" t="n">
        <v>768</v>
      </c>
      <c r="B769" s="135" t="s">
        <v>468</v>
      </c>
      <c r="C769" s="101" t="n">
        <v>1</v>
      </c>
      <c r="D769" s="122" t="n">
        <v>60</v>
      </c>
      <c r="E769" s="177"/>
      <c r="F769" s="177"/>
      <c r="G769" s="112" t="str">
        <f aca="false">IF(ISBLANK(F769),"a","b")</f>
        <v>a</v>
      </c>
      <c r="H769" s="112" t="str">
        <f aca="false">IF(ISBLANK(C769),"",IF(G769="b",F769,IF(G769="a","")))</f>
        <v/>
      </c>
      <c r="I769" s="113" t="n">
        <f aca="false">IF(ISBLANK(C769),"",IF( ISBLANK(F769), , IF( ISBLANK(J769), 1,) ))</f>
        <v>0</v>
      </c>
      <c r="J769" s="177"/>
      <c r="K769" s="114" t="str">
        <f aca="false">IF(ISBLANK(J769),"a","b")</f>
        <v>a</v>
      </c>
      <c r="L769" s="112" t="str">
        <f aca="false">IF(ISBLANK(C769),"",IF(K769="b",J769,IF(K769="a","")))</f>
        <v/>
      </c>
      <c r="M769" s="113" t="n">
        <f aca="false">IF(ISBLANK(C769),"",IF( ISBLANK(J769), , 1))</f>
        <v>0</v>
      </c>
      <c r="N769" s="115" t="str">
        <f aca="true">IF(ISBLANK(C769),"",IF( ISBLANK(F769), "" , IF( ISBLANK(J769), (TODAY()-F769)/365, (J769-F769)/365)) )</f>
        <v/>
      </c>
      <c r="O769" s="116" t="str">
        <f aca="false">IF(ISBLANK(C769),"",IF( ISBLANK(F769), "" , IF( ISBLANK(J769), ($V$41-F769)/365, (J769-F769)/365)) )</f>
        <v/>
      </c>
      <c r="P769" s="117" t="str">
        <f aca="true">IF(ISBLANK(C769),"",IF( ISBLANK(J769), "", (TODAY()-J769)/365))</f>
        <v/>
      </c>
      <c r="Q769" s="118" t="str">
        <f aca="false">IF(ISBLANK(C769),"",IF( ISBLANK(J769), "", ($V$41-J769)/365))</f>
        <v/>
      </c>
      <c r="R769" s="177" t="s">
        <v>1692</v>
      </c>
      <c r="S769" s="119" t="s">
        <v>1693</v>
      </c>
      <c r="T769" s="50" t="n">
        <v>1</v>
      </c>
      <c r="U769" s="51"/>
    </row>
    <row r="770" customFormat="false" ht="15" hidden="false" customHeight="false" outlineLevel="0" collapsed="false">
      <c r="A770" s="89" t="n">
        <v>769</v>
      </c>
      <c r="B770" s="135" t="s">
        <v>468</v>
      </c>
      <c r="C770" s="101" t="n">
        <v>1</v>
      </c>
      <c r="D770" s="125" t="n">
        <v>61</v>
      </c>
      <c r="E770" s="177" t="s">
        <v>516</v>
      </c>
      <c r="F770" s="178" t="n">
        <v>43886</v>
      </c>
      <c r="G770" s="112" t="str">
        <f aca="false">IF(ISBLANK(F770),"a","b")</f>
        <v>b</v>
      </c>
      <c r="H770" s="112" t="n">
        <f aca="false">IF(ISBLANK(C770),"",IF(G770="b",F770,IF(G770="a","")))</f>
        <v>43886</v>
      </c>
      <c r="I770" s="113" t="n">
        <f aca="false">IF(ISBLANK(C770),"",IF( ISBLANK(F770), , IF( ISBLANK(J770), 1,) ))</f>
        <v>1</v>
      </c>
      <c r="J770" s="177"/>
      <c r="K770" s="114" t="str">
        <f aca="false">IF(ISBLANK(J770),"a","b")</f>
        <v>a</v>
      </c>
      <c r="L770" s="112" t="str">
        <f aca="false">IF(ISBLANK(C770),"",IF(K770="b",J770,IF(K770="a","")))</f>
        <v/>
      </c>
      <c r="M770" s="113" t="n">
        <f aca="false">IF(ISBLANK(C770),"",IF( ISBLANK(J770), , 1))</f>
        <v>0</v>
      </c>
      <c r="N770" s="115" t="n">
        <f aca="true">IF(ISBLANK(C770),"",IF( ISBLANK(F770), "" , IF( ISBLANK(J770), (TODAY()-F770)/365, (J770-F770)/365)) )</f>
        <v>1.08219178082192</v>
      </c>
      <c r="O770" s="116" t="n">
        <f aca="false">IF(ISBLANK(C770),"",IF( ISBLANK(F770), "" , IF( ISBLANK(J770), ($V$41-F770)/365, (J770-F770)/365)) )</f>
        <v>0.0986301369863014</v>
      </c>
      <c r="P770" s="117" t="str">
        <f aca="true">IF(ISBLANK(C770),"",IF( ISBLANK(J770), "", (TODAY()-J770)/365))</f>
        <v/>
      </c>
      <c r="Q770" s="118" t="str">
        <f aca="false">IF(ISBLANK(C770),"",IF( ISBLANK(J770), "", ($V$41-J770)/365))</f>
        <v/>
      </c>
      <c r="R770" s="177"/>
      <c r="S770" s="119" t="s">
        <v>1694</v>
      </c>
      <c r="T770" s="50" t="n">
        <v>1</v>
      </c>
      <c r="U770" s="51"/>
    </row>
    <row r="771" customFormat="false" ht="15" hidden="false" customHeight="false" outlineLevel="0" collapsed="false">
      <c r="A771" s="89" t="n">
        <v>770</v>
      </c>
      <c r="B771" s="135" t="s">
        <v>468</v>
      </c>
      <c r="C771" s="101" t="n">
        <v>1</v>
      </c>
      <c r="D771" s="122" t="n">
        <v>62</v>
      </c>
      <c r="E771" s="177"/>
      <c r="F771" s="177"/>
      <c r="G771" s="112" t="str">
        <f aca="false">IF(ISBLANK(F771),"a","b")</f>
        <v>a</v>
      </c>
      <c r="H771" s="112" t="str">
        <f aca="false">IF(ISBLANK(C771),"",IF(G771="b",F771,IF(G771="a","")))</f>
        <v/>
      </c>
      <c r="I771" s="113" t="n">
        <f aca="false">IF(ISBLANK(C771),"",IF( ISBLANK(F771), , IF( ISBLANK(J771), 1,) ))</f>
        <v>0</v>
      </c>
      <c r="J771" s="177"/>
      <c r="K771" s="114" t="str">
        <f aca="false">IF(ISBLANK(J771),"a","b")</f>
        <v>a</v>
      </c>
      <c r="L771" s="112" t="str">
        <f aca="false">IF(ISBLANK(C771),"",IF(K771="b",J771,IF(K771="a","")))</f>
        <v/>
      </c>
      <c r="M771" s="113" t="n">
        <f aca="false">IF(ISBLANK(C771),"",IF( ISBLANK(J771), , 1))</f>
        <v>0</v>
      </c>
      <c r="N771" s="115" t="str">
        <f aca="true">IF(ISBLANK(C771),"",IF( ISBLANK(F771), "" , IF( ISBLANK(J771), (TODAY()-F771)/365, (J771-F771)/365)) )</f>
        <v/>
      </c>
      <c r="O771" s="116" t="str">
        <f aca="false">IF(ISBLANK(C771),"",IF( ISBLANK(F771), "" , IF( ISBLANK(J771), ($V$41-F771)/365, (J771-F771)/365)) )</f>
        <v/>
      </c>
      <c r="P771" s="117" t="str">
        <f aca="true">IF(ISBLANK(C771),"",IF( ISBLANK(J771), "", (TODAY()-J771)/365))</f>
        <v/>
      </c>
      <c r="Q771" s="118" t="str">
        <f aca="false">IF(ISBLANK(C771),"",IF( ISBLANK(J771), "", ($V$41-J771)/365))</f>
        <v/>
      </c>
      <c r="R771" s="177" t="s">
        <v>1695</v>
      </c>
      <c r="S771" s="119" t="s">
        <v>1696</v>
      </c>
      <c r="T771" s="50" t="n">
        <v>1</v>
      </c>
      <c r="U771" s="51"/>
    </row>
    <row r="772" customFormat="false" ht="15" hidden="false" customHeight="false" outlineLevel="0" collapsed="false">
      <c r="A772" s="89" t="n">
        <v>771</v>
      </c>
      <c r="B772" s="135" t="s">
        <v>468</v>
      </c>
      <c r="C772" s="101" t="n">
        <v>1</v>
      </c>
      <c r="D772" s="122" t="n">
        <v>63</v>
      </c>
      <c r="E772" s="177"/>
      <c r="F772" s="177"/>
      <c r="G772" s="112" t="str">
        <f aca="false">IF(ISBLANK(F772),"a","b")</f>
        <v>a</v>
      </c>
      <c r="H772" s="112" t="str">
        <f aca="false">IF(ISBLANK(C772),"",IF(G772="b",F772,IF(G772="a","")))</f>
        <v/>
      </c>
      <c r="I772" s="113" t="n">
        <f aca="false">IF(ISBLANK(C772),"",IF( ISBLANK(F772), , IF( ISBLANK(J772), 1,) ))</f>
        <v>0</v>
      </c>
      <c r="J772" s="177"/>
      <c r="K772" s="114" t="str">
        <f aca="false">IF(ISBLANK(J772),"a","b")</f>
        <v>a</v>
      </c>
      <c r="L772" s="112" t="str">
        <f aca="false">IF(ISBLANK(C772),"",IF(K772="b",J772,IF(K772="a","")))</f>
        <v/>
      </c>
      <c r="M772" s="113" t="n">
        <f aca="false">IF(ISBLANK(C772),"",IF( ISBLANK(J772), , 1))</f>
        <v>0</v>
      </c>
      <c r="N772" s="115" t="str">
        <f aca="true">IF(ISBLANK(C772),"",IF( ISBLANK(F772), "" , IF( ISBLANK(J772), (TODAY()-F772)/365, (J772-F772)/365)) )</f>
        <v/>
      </c>
      <c r="O772" s="116" t="str">
        <f aca="false">IF(ISBLANK(C772),"",IF( ISBLANK(F772), "" , IF( ISBLANK(J772), ($V$41-F772)/365, (J772-F772)/365)) )</f>
        <v/>
      </c>
      <c r="P772" s="117" t="str">
        <f aca="true">IF(ISBLANK(C772),"",IF( ISBLANK(J772), "", (TODAY()-J772)/365))</f>
        <v/>
      </c>
      <c r="Q772" s="118" t="str">
        <f aca="false">IF(ISBLANK(C772),"",IF( ISBLANK(J772), "", ($V$41-J772)/365))</f>
        <v/>
      </c>
      <c r="R772" s="177" t="s">
        <v>1697</v>
      </c>
      <c r="S772" s="119" t="s">
        <v>1698</v>
      </c>
      <c r="T772" s="48" t="n">
        <v>1</v>
      </c>
      <c r="U772" s="40"/>
    </row>
    <row r="773" customFormat="false" ht="15" hidden="false" customHeight="false" outlineLevel="0" collapsed="false">
      <c r="A773" s="89" t="n">
        <v>772</v>
      </c>
      <c r="B773" s="135" t="s">
        <v>468</v>
      </c>
      <c r="C773" s="101" t="n">
        <v>1</v>
      </c>
      <c r="D773" s="122" t="n">
        <v>64</v>
      </c>
      <c r="E773" s="177"/>
      <c r="F773" s="177"/>
      <c r="G773" s="112" t="str">
        <f aca="false">IF(ISBLANK(F773),"a","b")</f>
        <v>a</v>
      </c>
      <c r="H773" s="112" t="str">
        <f aca="false">IF(ISBLANK(C773),"",IF(G773="b",F773,IF(G773="a","")))</f>
        <v/>
      </c>
      <c r="I773" s="113" t="n">
        <f aca="false">IF(ISBLANK(C773),"",IF( ISBLANK(F773), , IF( ISBLANK(J773), 1,) ))</f>
        <v>0</v>
      </c>
      <c r="J773" s="177"/>
      <c r="K773" s="114" t="str">
        <f aca="false">IF(ISBLANK(J773),"a","b")</f>
        <v>a</v>
      </c>
      <c r="L773" s="112" t="str">
        <f aca="false">IF(ISBLANK(C773),"",IF(K773="b",J773,IF(K773="a","")))</f>
        <v/>
      </c>
      <c r="M773" s="113" t="n">
        <f aca="false">IF(ISBLANK(C773),"",IF( ISBLANK(J773), , 1))</f>
        <v>0</v>
      </c>
      <c r="N773" s="115" t="str">
        <f aca="true">IF(ISBLANK(C773),"",IF( ISBLANK(F773), "" , IF( ISBLANK(J773), (TODAY()-F773)/365, (J773-F773)/365)) )</f>
        <v/>
      </c>
      <c r="O773" s="116" t="str">
        <f aca="false">IF(ISBLANK(C773),"",IF( ISBLANK(F773), "" , IF( ISBLANK(J773), ($V$41-F773)/365, (J773-F773)/365)) )</f>
        <v/>
      </c>
      <c r="P773" s="117" t="str">
        <f aca="true">IF(ISBLANK(C773),"",IF( ISBLANK(J773), "", (TODAY()-J773)/365))</f>
        <v/>
      </c>
      <c r="Q773" s="118" t="str">
        <f aca="false">IF(ISBLANK(C773),"",IF( ISBLANK(J773), "", ($V$41-J773)/365))</f>
        <v/>
      </c>
      <c r="R773" s="177"/>
      <c r="S773" s="119" t="s">
        <v>1699</v>
      </c>
      <c r="T773" s="48" t="n">
        <v>1</v>
      </c>
      <c r="U773" s="40"/>
    </row>
    <row r="774" customFormat="false" ht="15" hidden="false" customHeight="false" outlineLevel="0" collapsed="false">
      <c r="A774" s="89" t="n">
        <v>773</v>
      </c>
      <c r="B774" s="135" t="s">
        <v>468</v>
      </c>
      <c r="C774" s="101" t="n">
        <v>1</v>
      </c>
      <c r="D774" s="122" t="n">
        <v>65</v>
      </c>
      <c r="E774" s="177"/>
      <c r="F774" s="177"/>
      <c r="G774" s="112" t="str">
        <f aca="false">IF(ISBLANK(F774),"a","b")</f>
        <v>a</v>
      </c>
      <c r="H774" s="112" t="str">
        <f aca="false">IF(ISBLANK(C774),"",IF(G774="b",F774,IF(G774="a","")))</f>
        <v/>
      </c>
      <c r="I774" s="113" t="n">
        <f aca="false">IF(ISBLANK(C774),"",IF( ISBLANK(F774), , IF( ISBLANK(J774), 1,) ))</f>
        <v>0</v>
      </c>
      <c r="J774" s="177"/>
      <c r="K774" s="114" t="str">
        <f aca="false">IF(ISBLANK(J774),"a","b")</f>
        <v>a</v>
      </c>
      <c r="L774" s="112" t="str">
        <f aca="false">IF(ISBLANK(C774),"",IF(K774="b",J774,IF(K774="a","")))</f>
        <v/>
      </c>
      <c r="M774" s="113" t="n">
        <f aca="false">IF(ISBLANK(C774),"",IF( ISBLANK(J774), , 1))</f>
        <v>0</v>
      </c>
      <c r="N774" s="115" t="str">
        <f aca="true">IF(ISBLANK(C774),"",IF( ISBLANK(F774), "" , IF( ISBLANK(J774), (TODAY()-F774)/365, (J774-F774)/365)) )</f>
        <v/>
      </c>
      <c r="O774" s="116" t="str">
        <f aca="false">IF(ISBLANK(C774),"",IF( ISBLANK(F774), "" , IF( ISBLANK(J774), ($V$41-F774)/365, (J774-F774)/365)) )</f>
        <v/>
      </c>
      <c r="P774" s="117" t="str">
        <f aca="true">IF(ISBLANK(C774),"",IF( ISBLANK(J774), "", (TODAY()-J774)/365))</f>
        <v/>
      </c>
      <c r="Q774" s="118" t="str">
        <f aca="false">IF(ISBLANK(C774),"",IF( ISBLANK(J774), "", ($V$41-J774)/365))</f>
        <v/>
      </c>
      <c r="R774" s="177"/>
      <c r="S774" s="119" t="s">
        <v>1700</v>
      </c>
      <c r="T774" s="48" t="n">
        <v>1</v>
      </c>
      <c r="U774" s="40"/>
    </row>
    <row r="775" customFormat="false" ht="15" hidden="false" customHeight="false" outlineLevel="0" collapsed="false">
      <c r="A775" s="89" t="n">
        <v>774</v>
      </c>
      <c r="B775" s="135" t="s">
        <v>468</v>
      </c>
      <c r="C775" s="101" t="n">
        <v>1</v>
      </c>
      <c r="D775" s="122" t="n">
        <v>66</v>
      </c>
      <c r="E775" s="177"/>
      <c r="F775" s="177"/>
      <c r="G775" s="112" t="str">
        <f aca="false">IF(ISBLANK(F775),"a","b")</f>
        <v>a</v>
      </c>
      <c r="H775" s="112" t="str">
        <f aca="false">IF(ISBLANK(C775),"",IF(G775="b",F775,IF(G775="a","")))</f>
        <v/>
      </c>
      <c r="I775" s="113" t="n">
        <f aca="false">IF(ISBLANK(C775),"",IF( ISBLANK(F775), , IF( ISBLANK(J775), 1,) ))</f>
        <v>0</v>
      </c>
      <c r="J775" s="177"/>
      <c r="K775" s="114" t="str">
        <f aca="false">IF(ISBLANK(J775),"a","b")</f>
        <v>a</v>
      </c>
      <c r="L775" s="112" t="str">
        <f aca="false">IF(ISBLANK(C775),"",IF(K775="b",J775,IF(K775="a","")))</f>
        <v/>
      </c>
      <c r="M775" s="113" t="n">
        <f aca="false">IF(ISBLANK(C775),"",IF( ISBLANK(J775), , 1))</f>
        <v>0</v>
      </c>
      <c r="N775" s="115" t="str">
        <f aca="true">IF(ISBLANK(C775),"",IF( ISBLANK(F775), "" , IF( ISBLANK(J775), (TODAY()-F775)/365, (J775-F775)/365)) )</f>
        <v/>
      </c>
      <c r="O775" s="116" t="str">
        <f aca="false">IF(ISBLANK(C775),"",IF( ISBLANK(F775), "" , IF( ISBLANK(J775), ($V$41-F775)/365, (J775-F775)/365)) )</f>
        <v/>
      </c>
      <c r="P775" s="117" t="str">
        <f aca="true">IF(ISBLANK(C775),"",IF( ISBLANK(J775), "", (TODAY()-J775)/365))</f>
        <v/>
      </c>
      <c r="Q775" s="118" t="str">
        <f aca="false">IF(ISBLANK(C775),"",IF( ISBLANK(J775), "", ($V$41-J775)/365))</f>
        <v/>
      </c>
      <c r="R775" s="177"/>
      <c r="S775" s="119" t="s">
        <v>1701</v>
      </c>
      <c r="T775" s="39" t="n">
        <v>1</v>
      </c>
      <c r="U775" s="40"/>
    </row>
    <row r="776" customFormat="false" ht="15" hidden="false" customHeight="false" outlineLevel="0" collapsed="false">
      <c r="A776" s="89" t="n">
        <v>775</v>
      </c>
      <c r="B776" s="135" t="s">
        <v>468</v>
      </c>
      <c r="C776" s="101" t="n">
        <v>1</v>
      </c>
      <c r="D776" s="122" t="n">
        <v>67</v>
      </c>
      <c r="E776" s="177"/>
      <c r="F776" s="177"/>
      <c r="G776" s="112" t="str">
        <f aca="false">IF(ISBLANK(F776),"a","b")</f>
        <v>a</v>
      </c>
      <c r="H776" s="112" t="str">
        <f aca="false">IF(ISBLANK(C776),"",IF(G776="b",F776,IF(G776="a","")))</f>
        <v/>
      </c>
      <c r="I776" s="113" t="n">
        <f aca="false">IF(ISBLANK(C776),"",IF( ISBLANK(F776), , IF( ISBLANK(J776), 1,) ))</f>
        <v>0</v>
      </c>
      <c r="J776" s="177"/>
      <c r="K776" s="114" t="str">
        <f aca="false">IF(ISBLANK(J776),"a","b")</f>
        <v>a</v>
      </c>
      <c r="L776" s="112" t="str">
        <f aca="false">IF(ISBLANK(C776),"",IF(K776="b",J776,IF(K776="a","")))</f>
        <v/>
      </c>
      <c r="M776" s="113" t="n">
        <f aca="false">IF(ISBLANK(C776),"",IF( ISBLANK(J776), , 1))</f>
        <v>0</v>
      </c>
      <c r="N776" s="115" t="str">
        <f aca="true">IF(ISBLANK(C776),"",IF( ISBLANK(F776), "" , IF( ISBLANK(J776), (TODAY()-F776)/365, (J776-F776)/365)) )</f>
        <v/>
      </c>
      <c r="O776" s="116" t="str">
        <f aca="false">IF(ISBLANK(C776),"",IF( ISBLANK(F776), "" , IF( ISBLANK(J776), ($V$41-F776)/365, (J776-F776)/365)) )</f>
        <v/>
      </c>
      <c r="P776" s="117" t="str">
        <f aca="true">IF(ISBLANK(C776),"",IF( ISBLANK(J776), "", (TODAY()-J776)/365))</f>
        <v/>
      </c>
      <c r="Q776" s="118" t="str">
        <f aca="false">IF(ISBLANK(C776),"",IF( ISBLANK(J776), "", ($V$41-J776)/365))</f>
        <v/>
      </c>
      <c r="R776" s="177" t="s">
        <v>1702</v>
      </c>
      <c r="S776" s="119" t="s">
        <v>1703</v>
      </c>
      <c r="T776" s="39" t="n">
        <v>1</v>
      </c>
      <c r="U776" s="40"/>
    </row>
    <row r="777" customFormat="false" ht="15" hidden="false" customHeight="false" outlineLevel="0" collapsed="false">
      <c r="A777" s="89" t="n">
        <v>776</v>
      </c>
      <c r="B777" s="135" t="s">
        <v>468</v>
      </c>
      <c r="C777" s="101" t="n">
        <v>1</v>
      </c>
      <c r="D777" s="125" t="n">
        <v>68</v>
      </c>
      <c r="E777" s="177" t="s">
        <v>516</v>
      </c>
      <c r="F777" s="178" t="n">
        <v>43886</v>
      </c>
      <c r="G777" s="112" t="str">
        <f aca="false">IF(ISBLANK(F777),"a","b")</f>
        <v>b</v>
      </c>
      <c r="H777" s="112" t="n">
        <f aca="false">IF(ISBLANK(C777),"",IF(G777="b",F777,IF(G777="a","")))</f>
        <v>43886</v>
      </c>
      <c r="I777" s="113" t="n">
        <f aca="false">IF(ISBLANK(C777),"",IF( ISBLANK(F777), , IF( ISBLANK(J777), 1,) ))</f>
        <v>1</v>
      </c>
      <c r="J777" s="177"/>
      <c r="K777" s="114" t="str">
        <f aca="false">IF(ISBLANK(J777),"a","b")</f>
        <v>a</v>
      </c>
      <c r="L777" s="112" t="str">
        <f aca="false">IF(ISBLANK(C777),"",IF(K777="b",J777,IF(K777="a","")))</f>
        <v/>
      </c>
      <c r="M777" s="113" t="n">
        <f aca="false">IF(ISBLANK(C777),"",IF( ISBLANK(J777), , 1))</f>
        <v>0</v>
      </c>
      <c r="N777" s="115" t="n">
        <f aca="true">IF(ISBLANK(C777),"",IF( ISBLANK(F777), "" , IF( ISBLANK(J777), (TODAY()-F777)/365, (J777-F777)/365)) )</f>
        <v>1.08219178082192</v>
      </c>
      <c r="O777" s="116" t="n">
        <f aca="false">IF(ISBLANK(C777),"",IF( ISBLANK(F777), "" , IF( ISBLANK(J777), ($V$41-F777)/365, (J777-F777)/365)) )</f>
        <v>0.0986301369863014</v>
      </c>
      <c r="P777" s="117" t="str">
        <f aca="true">IF(ISBLANK(C777),"",IF( ISBLANK(J777), "", (TODAY()-J777)/365))</f>
        <v/>
      </c>
      <c r="Q777" s="118" t="str">
        <f aca="false">IF(ISBLANK(C777),"",IF( ISBLANK(J777), "", ($V$41-J777)/365))</f>
        <v/>
      </c>
      <c r="R777" s="177"/>
      <c r="S777" s="119" t="s">
        <v>1704</v>
      </c>
      <c r="T777" s="39" t="n">
        <v>1</v>
      </c>
      <c r="U777" s="40"/>
    </row>
    <row r="778" customFormat="false" ht="15" hidden="false" customHeight="false" outlineLevel="0" collapsed="false">
      <c r="A778" s="89" t="n">
        <v>777</v>
      </c>
      <c r="B778" s="135" t="s">
        <v>468</v>
      </c>
      <c r="C778" s="101" t="n">
        <v>1</v>
      </c>
      <c r="D778" s="122" t="n">
        <v>69</v>
      </c>
      <c r="E778" s="177"/>
      <c r="F778" s="177"/>
      <c r="G778" s="112" t="str">
        <f aca="false">IF(ISBLANK(F778),"a","b")</f>
        <v>a</v>
      </c>
      <c r="H778" s="112" t="str">
        <f aca="false">IF(ISBLANK(C778),"",IF(G778="b",F778,IF(G778="a","")))</f>
        <v/>
      </c>
      <c r="I778" s="113" t="n">
        <f aca="false">IF(ISBLANK(C778),"",IF( ISBLANK(F778), , IF( ISBLANK(J778), 1,) ))</f>
        <v>0</v>
      </c>
      <c r="J778" s="177"/>
      <c r="K778" s="114" t="str">
        <f aca="false">IF(ISBLANK(J778),"a","b")</f>
        <v>a</v>
      </c>
      <c r="L778" s="112" t="str">
        <f aca="false">IF(ISBLANK(C778),"",IF(K778="b",J778,IF(K778="a","")))</f>
        <v/>
      </c>
      <c r="M778" s="113" t="n">
        <f aca="false">IF(ISBLANK(C778),"",IF( ISBLANK(J778), , 1))</f>
        <v>0</v>
      </c>
      <c r="N778" s="115" t="str">
        <f aca="true">IF(ISBLANK(C778),"",IF( ISBLANK(F778), "" , IF( ISBLANK(J778), (TODAY()-F778)/365, (J778-F778)/365)) )</f>
        <v/>
      </c>
      <c r="O778" s="116" t="str">
        <f aca="false">IF(ISBLANK(C778),"",IF( ISBLANK(F778), "" , IF( ISBLANK(J778), ($V$41-F778)/365, (J778-F778)/365)) )</f>
        <v/>
      </c>
      <c r="P778" s="117" t="str">
        <f aca="true">IF(ISBLANK(C778),"",IF( ISBLANK(J778), "", (TODAY()-J778)/365))</f>
        <v/>
      </c>
      <c r="Q778" s="118" t="str">
        <f aca="false">IF(ISBLANK(C778),"",IF( ISBLANK(J778), "", ($V$41-J778)/365))</f>
        <v/>
      </c>
      <c r="R778" s="177" t="s">
        <v>1705</v>
      </c>
      <c r="S778" s="119" t="s">
        <v>1706</v>
      </c>
      <c r="T778" s="39" t="n">
        <v>1</v>
      </c>
      <c r="U778" s="40"/>
    </row>
    <row r="779" customFormat="false" ht="15" hidden="false" customHeight="false" outlineLevel="0" collapsed="false">
      <c r="A779" s="89" t="n">
        <v>778</v>
      </c>
      <c r="B779" s="135" t="s">
        <v>468</v>
      </c>
      <c r="C779" s="101" t="n">
        <v>1</v>
      </c>
      <c r="D779" s="122" t="n">
        <v>70</v>
      </c>
      <c r="E779" s="177"/>
      <c r="F779" s="177"/>
      <c r="G779" s="112" t="str">
        <f aca="false">IF(ISBLANK(F779),"a","b")</f>
        <v>a</v>
      </c>
      <c r="H779" s="112" t="str">
        <f aca="false">IF(ISBLANK(C779),"",IF(G779="b",F779,IF(G779="a","")))</f>
        <v/>
      </c>
      <c r="I779" s="113" t="n">
        <f aca="false">IF(ISBLANK(C779),"",IF( ISBLANK(F779), , IF( ISBLANK(J779), 1,) ))</f>
        <v>0</v>
      </c>
      <c r="J779" s="177"/>
      <c r="K779" s="114" t="str">
        <f aca="false">IF(ISBLANK(J779),"a","b")</f>
        <v>a</v>
      </c>
      <c r="L779" s="112" t="str">
        <f aca="false">IF(ISBLANK(C779),"",IF(K779="b",J779,IF(K779="a","")))</f>
        <v/>
      </c>
      <c r="M779" s="113" t="n">
        <f aca="false">IF(ISBLANK(C779),"",IF( ISBLANK(J779), , 1))</f>
        <v>0</v>
      </c>
      <c r="N779" s="115" t="str">
        <f aca="true">IF(ISBLANK(C779),"",IF( ISBLANK(F779), "" , IF( ISBLANK(J779), (TODAY()-F779)/365, (J779-F779)/365)) )</f>
        <v/>
      </c>
      <c r="O779" s="116" t="str">
        <f aca="false">IF(ISBLANK(C779),"",IF( ISBLANK(F779), "" , IF( ISBLANK(J779), ($V$41-F779)/365, (J779-F779)/365)) )</f>
        <v/>
      </c>
      <c r="P779" s="117" t="str">
        <f aca="true">IF(ISBLANK(C779),"",IF( ISBLANK(J779), "", (TODAY()-J779)/365))</f>
        <v/>
      </c>
      <c r="Q779" s="118" t="str">
        <f aca="false">IF(ISBLANK(C779),"",IF( ISBLANK(J779), "", ($V$41-J779)/365))</f>
        <v/>
      </c>
      <c r="R779" s="177" t="s">
        <v>1707</v>
      </c>
      <c r="S779" s="119" t="s">
        <v>1708</v>
      </c>
      <c r="T779" s="39" t="n">
        <v>1</v>
      </c>
      <c r="U779" s="40"/>
    </row>
    <row r="780" customFormat="false" ht="15" hidden="false" customHeight="false" outlineLevel="0" collapsed="false">
      <c r="A780" s="89" t="n">
        <v>779</v>
      </c>
      <c r="B780" s="135" t="s">
        <v>468</v>
      </c>
      <c r="C780" s="101" t="n">
        <v>1</v>
      </c>
      <c r="D780" s="122" t="n">
        <v>71</v>
      </c>
      <c r="E780" s="177"/>
      <c r="F780" s="177"/>
      <c r="G780" s="112" t="str">
        <f aca="false">IF(ISBLANK(F780),"a","b")</f>
        <v>a</v>
      </c>
      <c r="H780" s="112" t="str">
        <f aca="false">IF(ISBLANK(C780),"",IF(G780="b",F780,IF(G780="a","")))</f>
        <v/>
      </c>
      <c r="I780" s="113" t="n">
        <f aca="false">IF(ISBLANK(C780),"",IF( ISBLANK(F780), , IF( ISBLANK(J780), 1,) ))</f>
        <v>0</v>
      </c>
      <c r="J780" s="177"/>
      <c r="K780" s="114" t="str">
        <f aca="false">IF(ISBLANK(J780),"a","b")</f>
        <v>a</v>
      </c>
      <c r="L780" s="112" t="str">
        <f aca="false">IF(ISBLANK(C780),"",IF(K780="b",J780,IF(K780="a","")))</f>
        <v/>
      </c>
      <c r="M780" s="113" t="n">
        <f aca="false">IF(ISBLANK(C780),"",IF( ISBLANK(J780), , 1))</f>
        <v>0</v>
      </c>
      <c r="N780" s="115" t="str">
        <f aca="true">IF(ISBLANK(C780),"",IF( ISBLANK(F780), "" , IF( ISBLANK(J780), (TODAY()-F780)/365, (J780-F780)/365)) )</f>
        <v/>
      </c>
      <c r="O780" s="116" t="str">
        <f aca="false">IF(ISBLANK(C780),"",IF( ISBLANK(F780), "" , IF( ISBLANK(J780), ($V$41-F780)/365, (J780-F780)/365)) )</f>
        <v/>
      </c>
      <c r="P780" s="117" t="str">
        <f aca="true">IF(ISBLANK(C780),"",IF( ISBLANK(J780), "", (TODAY()-J780)/365))</f>
        <v/>
      </c>
      <c r="Q780" s="118" t="str">
        <f aca="false">IF(ISBLANK(C780),"",IF( ISBLANK(J780), "", ($V$41-J780)/365))</f>
        <v/>
      </c>
      <c r="R780" s="177" t="s">
        <v>1709</v>
      </c>
      <c r="S780" s="119" t="s">
        <v>1710</v>
      </c>
      <c r="T780" s="39" t="n">
        <v>1</v>
      </c>
      <c r="U780" s="40"/>
    </row>
    <row r="781" customFormat="false" ht="15" hidden="false" customHeight="false" outlineLevel="0" collapsed="false">
      <c r="A781" s="89" t="n">
        <v>780</v>
      </c>
      <c r="B781" s="135" t="s">
        <v>468</v>
      </c>
      <c r="C781" s="101" t="n">
        <v>1</v>
      </c>
      <c r="D781" s="122" t="n">
        <v>72</v>
      </c>
      <c r="E781" s="177"/>
      <c r="F781" s="177"/>
      <c r="G781" s="112" t="str">
        <f aca="false">IF(ISBLANK(F781),"a","b")</f>
        <v>a</v>
      </c>
      <c r="H781" s="112" t="str">
        <f aca="false">IF(ISBLANK(C781),"",IF(G781="b",F781,IF(G781="a","")))</f>
        <v/>
      </c>
      <c r="I781" s="113" t="n">
        <f aca="false">IF(ISBLANK(C781),"",IF( ISBLANK(F781), , IF( ISBLANK(J781), 1,) ))</f>
        <v>0</v>
      </c>
      <c r="J781" s="177"/>
      <c r="K781" s="114" t="str">
        <f aca="false">IF(ISBLANK(J781),"a","b")</f>
        <v>a</v>
      </c>
      <c r="L781" s="112" t="str">
        <f aca="false">IF(ISBLANK(C781),"",IF(K781="b",J781,IF(K781="a","")))</f>
        <v/>
      </c>
      <c r="M781" s="113" t="n">
        <f aca="false">IF(ISBLANK(C781),"",IF( ISBLANK(J781), , 1))</f>
        <v>0</v>
      </c>
      <c r="N781" s="115" t="str">
        <f aca="true">IF(ISBLANK(C781),"",IF( ISBLANK(F781), "" , IF( ISBLANK(J781), (TODAY()-F781)/365, (J781-F781)/365)) )</f>
        <v/>
      </c>
      <c r="O781" s="116" t="str">
        <f aca="false">IF(ISBLANK(C781),"",IF( ISBLANK(F781), "" , IF( ISBLANK(J781), ($V$41-F781)/365, (J781-F781)/365)) )</f>
        <v/>
      </c>
      <c r="P781" s="117" t="str">
        <f aca="true">IF(ISBLANK(C781),"",IF( ISBLANK(J781), "", (TODAY()-J781)/365))</f>
        <v/>
      </c>
      <c r="Q781" s="118" t="str">
        <f aca="false">IF(ISBLANK(C781),"",IF( ISBLANK(J781), "", ($V$41-J781)/365))</f>
        <v/>
      </c>
      <c r="R781" s="177" t="s">
        <v>1711</v>
      </c>
      <c r="S781" s="119" t="s">
        <v>1712</v>
      </c>
      <c r="T781" s="39" t="n">
        <v>1</v>
      </c>
      <c r="U781" s="40"/>
    </row>
    <row r="782" customFormat="false" ht="15" hidden="false" customHeight="false" outlineLevel="0" collapsed="false">
      <c r="A782" s="89" t="n">
        <v>781</v>
      </c>
      <c r="B782" s="135" t="s">
        <v>468</v>
      </c>
      <c r="C782" s="101" t="n">
        <v>1</v>
      </c>
      <c r="D782" s="122" t="n">
        <v>73</v>
      </c>
      <c r="E782" s="177"/>
      <c r="F782" s="177"/>
      <c r="G782" s="112" t="str">
        <f aca="false">IF(ISBLANK(F782),"a","b")</f>
        <v>a</v>
      </c>
      <c r="H782" s="112" t="str">
        <f aca="false">IF(ISBLANK(C782),"",IF(G782="b",F782,IF(G782="a","")))</f>
        <v/>
      </c>
      <c r="I782" s="113" t="n">
        <f aca="false">IF(ISBLANK(C782),"",IF( ISBLANK(F782), , IF( ISBLANK(J782), 1,) ))</f>
        <v>0</v>
      </c>
      <c r="J782" s="177"/>
      <c r="K782" s="114" t="str">
        <f aca="false">IF(ISBLANK(J782),"a","b")</f>
        <v>a</v>
      </c>
      <c r="L782" s="112" t="str">
        <f aca="false">IF(ISBLANK(C782),"",IF(K782="b",J782,IF(K782="a","")))</f>
        <v/>
      </c>
      <c r="M782" s="113" t="n">
        <f aca="false">IF(ISBLANK(C782),"",IF( ISBLANK(J782), , 1))</f>
        <v>0</v>
      </c>
      <c r="N782" s="115" t="str">
        <f aca="true">IF(ISBLANK(C782),"",IF( ISBLANK(F782), "" , IF( ISBLANK(J782), (TODAY()-F782)/365, (J782-F782)/365)) )</f>
        <v/>
      </c>
      <c r="O782" s="116" t="str">
        <f aca="false">IF(ISBLANK(C782),"",IF( ISBLANK(F782), "" , IF( ISBLANK(J782), ($V$41-F782)/365, (J782-F782)/365)) )</f>
        <v/>
      </c>
      <c r="P782" s="117" t="str">
        <f aca="true">IF(ISBLANK(C782),"",IF( ISBLANK(J782), "", (TODAY()-J782)/365))</f>
        <v/>
      </c>
      <c r="Q782" s="118" t="str">
        <f aca="false">IF(ISBLANK(C782),"",IF( ISBLANK(J782), "", ($V$41-J782)/365))</f>
        <v/>
      </c>
      <c r="R782" s="177" t="s">
        <v>1713</v>
      </c>
      <c r="S782" s="119" t="s">
        <v>1714</v>
      </c>
      <c r="T782" s="39" t="n">
        <v>1</v>
      </c>
      <c r="U782" s="40"/>
    </row>
    <row r="783" customFormat="false" ht="15" hidden="false" customHeight="false" outlineLevel="0" collapsed="false">
      <c r="A783" s="89" t="n">
        <v>782</v>
      </c>
      <c r="B783" s="135" t="s">
        <v>468</v>
      </c>
      <c r="C783" s="101" t="n">
        <v>1</v>
      </c>
      <c r="D783" s="125" t="n">
        <v>74</v>
      </c>
      <c r="E783" s="177" t="s">
        <v>756</v>
      </c>
      <c r="F783" s="178" t="n">
        <v>43866</v>
      </c>
      <c r="G783" s="112" t="str">
        <f aca="false">IF(ISBLANK(F783),"a","b")</f>
        <v>b</v>
      </c>
      <c r="H783" s="112" t="n">
        <f aca="false">IF(ISBLANK(C783),"",IF(G783="b",F783,IF(G783="a","")))</f>
        <v>43866</v>
      </c>
      <c r="I783" s="113" t="n">
        <f aca="false">IF(ISBLANK(C783),"",IF( ISBLANK(F783), , IF( ISBLANK(J783), 1,) ))</f>
        <v>1</v>
      </c>
      <c r="J783" s="177"/>
      <c r="K783" s="114" t="str">
        <f aca="false">IF(ISBLANK(J783),"a","b")</f>
        <v>a</v>
      </c>
      <c r="L783" s="112" t="str">
        <f aca="false">IF(ISBLANK(C783),"",IF(K783="b",J783,IF(K783="a","")))</f>
        <v/>
      </c>
      <c r="M783" s="113" t="n">
        <f aca="false">IF(ISBLANK(C783),"",IF( ISBLANK(J783), , 1))</f>
        <v>0</v>
      </c>
      <c r="N783" s="115" t="n">
        <f aca="true">IF(ISBLANK(C783),"",IF( ISBLANK(F783), "" , IF( ISBLANK(J783), (TODAY()-F783)/365, (J783-F783)/365)) )</f>
        <v>1.13698630136986</v>
      </c>
      <c r="O783" s="116" t="n">
        <f aca="false">IF(ISBLANK(C783),"",IF( ISBLANK(F783), "" , IF( ISBLANK(J783), ($V$41-F783)/365, (J783-F783)/365)) )</f>
        <v>0.153424657534247</v>
      </c>
      <c r="P783" s="117" t="str">
        <f aca="true">IF(ISBLANK(C783),"",IF( ISBLANK(J783), "", (TODAY()-J783)/365))</f>
        <v/>
      </c>
      <c r="Q783" s="118" t="str">
        <f aca="false">IF(ISBLANK(C783),"",IF( ISBLANK(J783), "", ($V$41-J783)/365))</f>
        <v/>
      </c>
      <c r="R783" s="177" t="s">
        <v>1715</v>
      </c>
      <c r="S783" s="119" t="s">
        <v>1716</v>
      </c>
      <c r="T783" s="39" t="n">
        <v>1</v>
      </c>
      <c r="U783" s="40"/>
    </row>
    <row r="784" customFormat="false" ht="15" hidden="false" customHeight="false" outlineLevel="0" collapsed="false">
      <c r="A784" s="89" t="n">
        <v>783</v>
      </c>
      <c r="B784" s="135" t="s">
        <v>468</v>
      </c>
      <c r="C784" s="101" t="n">
        <v>1</v>
      </c>
      <c r="D784" s="122" t="n">
        <v>75</v>
      </c>
      <c r="E784" s="177"/>
      <c r="F784" s="177"/>
      <c r="G784" s="112" t="str">
        <f aca="false">IF(ISBLANK(F784),"a","b")</f>
        <v>a</v>
      </c>
      <c r="H784" s="112" t="str">
        <f aca="false">IF(ISBLANK(C784),"",IF(G784="b",F784,IF(G784="a","")))</f>
        <v/>
      </c>
      <c r="I784" s="113" t="n">
        <f aca="false">IF(ISBLANK(C784),"",IF( ISBLANK(F784), , IF( ISBLANK(J784), 1,) ))</f>
        <v>0</v>
      </c>
      <c r="J784" s="177"/>
      <c r="K784" s="114" t="str">
        <f aca="false">IF(ISBLANK(J784),"a","b")</f>
        <v>a</v>
      </c>
      <c r="L784" s="112" t="str">
        <f aca="false">IF(ISBLANK(C784),"",IF(K784="b",J784,IF(K784="a","")))</f>
        <v/>
      </c>
      <c r="M784" s="113" t="n">
        <f aca="false">IF(ISBLANK(C784),"",IF( ISBLANK(J784), , 1))</f>
        <v>0</v>
      </c>
      <c r="N784" s="115" t="str">
        <f aca="true">IF(ISBLANK(C784),"",IF( ISBLANK(F784), "" , IF( ISBLANK(J784), (TODAY()-F784)/365, (J784-F784)/365)) )</f>
        <v/>
      </c>
      <c r="O784" s="116" t="str">
        <f aca="false">IF(ISBLANK(C784),"",IF( ISBLANK(F784), "" , IF( ISBLANK(J784), ($V$41-F784)/365, (J784-F784)/365)) )</f>
        <v/>
      </c>
      <c r="P784" s="117" t="str">
        <f aca="true">IF(ISBLANK(C784),"",IF( ISBLANK(J784), "", (TODAY()-J784)/365))</f>
        <v/>
      </c>
      <c r="Q784" s="118" t="str">
        <f aca="false">IF(ISBLANK(C784),"",IF( ISBLANK(J784), "", ($V$41-J784)/365))</f>
        <v/>
      </c>
      <c r="R784" s="177"/>
      <c r="S784" s="119" t="s">
        <v>1717</v>
      </c>
      <c r="T784" s="39" t="n">
        <v>1</v>
      </c>
      <c r="U784" s="40"/>
    </row>
    <row r="785" customFormat="false" ht="15" hidden="false" customHeight="false" outlineLevel="0" collapsed="false">
      <c r="A785" s="89" t="n">
        <v>784</v>
      </c>
      <c r="B785" s="135" t="s">
        <v>468</v>
      </c>
      <c r="C785" s="101" t="n">
        <v>1</v>
      </c>
      <c r="D785" s="120" t="n">
        <v>76</v>
      </c>
      <c r="E785" s="177" t="s">
        <v>455</v>
      </c>
      <c r="F785" s="178" t="n">
        <v>43701</v>
      </c>
      <c r="G785" s="112" t="str">
        <f aca="false">IF(ISBLANK(F785),"a","b")</f>
        <v>b</v>
      </c>
      <c r="H785" s="112" t="n">
        <f aca="false">IF(ISBLANK(C785),"",IF(G785="b",F785,IF(G785="a","")))</f>
        <v>43701</v>
      </c>
      <c r="I785" s="113" t="n">
        <f aca="false">IF(ISBLANK(C785),"",IF( ISBLANK(F785), , IF( ISBLANK(J785), 1,) ))</f>
        <v>1</v>
      </c>
      <c r="J785" s="177"/>
      <c r="K785" s="114" t="str">
        <f aca="false">IF(ISBLANK(J785),"a","b")</f>
        <v>a</v>
      </c>
      <c r="L785" s="112" t="str">
        <f aca="false">IF(ISBLANK(C785),"",IF(K785="b",J785,IF(K785="a","")))</f>
        <v/>
      </c>
      <c r="M785" s="113" t="n">
        <f aca="false">IF(ISBLANK(C785),"",IF( ISBLANK(J785), , 1))</f>
        <v>0</v>
      </c>
      <c r="N785" s="115" t="n">
        <f aca="true">IF(ISBLANK(C785),"",IF( ISBLANK(F785), "" , IF( ISBLANK(J785), (TODAY()-F785)/365, (J785-F785)/365)) )</f>
        <v>1.58904109589041</v>
      </c>
      <c r="O785" s="116" t="n">
        <f aca="false">IF(ISBLANK(C785),"",IF( ISBLANK(F785), "" , IF( ISBLANK(J785), ($V$41-F785)/365, (J785-F785)/365)) )</f>
        <v>0.605479452054794</v>
      </c>
      <c r="P785" s="117" t="str">
        <f aca="true">IF(ISBLANK(C785),"",IF( ISBLANK(J785), "", (TODAY()-J785)/365))</f>
        <v/>
      </c>
      <c r="Q785" s="118" t="str">
        <f aca="false">IF(ISBLANK(C785),"",IF( ISBLANK(J785), "", ($V$41-J785)/365))</f>
        <v/>
      </c>
      <c r="R785" s="177" t="s">
        <v>1718</v>
      </c>
      <c r="S785" s="119" t="s">
        <v>1719</v>
      </c>
      <c r="T785" s="39" t="n">
        <v>1</v>
      </c>
      <c r="U785" s="40"/>
    </row>
    <row r="786" customFormat="false" ht="15" hidden="false" customHeight="false" outlineLevel="0" collapsed="false">
      <c r="A786" s="89" t="n">
        <v>785</v>
      </c>
      <c r="B786" s="135" t="s">
        <v>468</v>
      </c>
      <c r="C786" s="101" t="n">
        <v>1</v>
      </c>
      <c r="D786" s="122" t="n">
        <v>77</v>
      </c>
      <c r="E786" s="177"/>
      <c r="F786" s="177"/>
      <c r="G786" s="112" t="str">
        <f aca="false">IF(ISBLANK(F786),"a","b")</f>
        <v>a</v>
      </c>
      <c r="H786" s="112" t="str">
        <f aca="false">IF(ISBLANK(C786),"",IF(G786="b",F786,IF(G786="a","")))</f>
        <v/>
      </c>
      <c r="I786" s="113" t="n">
        <f aca="false">IF(ISBLANK(C786),"",IF( ISBLANK(F786), , IF( ISBLANK(J786), 1,) ))</f>
        <v>0</v>
      </c>
      <c r="J786" s="177"/>
      <c r="K786" s="114" t="str">
        <f aca="false">IF(ISBLANK(J786),"a","b")</f>
        <v>a</v>
      </c>
      <c r="L786" s="112" t="str">
        <f aca="false">IF(ISBLANK(C786),"",IF(K786="b",J786,IF(K786="a","")))</f>
        <v/>
      </c>
      <c r="M786" s="113" t="n">
        <f aca="false">IF(ISBLANK(C786),"",IF( ISBLANK(J786), , 1))</f>
        <v>0</v>
      </c>
      <c r="N786" s="115" t="str">
        <f aca="true">IF(ISBLANK(C786),"",IF( ISBLANK(F786), "" , IF( ISBLANK(J786), (TODAY()-F786)/365, (J786-F786)/365)) )</f>
        <v/>
      </c>
      <c r="O786" s="116" t="str">
        <f aca="false">IF(ISBLANK(C786),"",IF( ISBLANK(F786), "" , IF( ISBLANK(J786), ($V$41-F786)/365, (J786-F786)/365)) )</f>
        <v/>
      </c>
      <c r="P786" s="117" t="str">
        <f aca="true">IF(ISBLANK(C786),"",IF( ISBLANK(J786), "", (TODAY()-J786)/365))</f>
        <v/>
      </c>
      <c r="Q786" s="118" t="str">
        <f aca="false">IF(ISBLANK(C786),"",IF( ISBLANK(J786), "", ($V$41-J786)/365))</f>
        <v/>
      </c>
      <c r="R786" s="177"/>
      <c r="S786" s="119" t="s">
        <v>1720</v>
      </c>
      <c r="T786" s="39" t="n">
        <v>1</v>
      </c>
      <c r="U786" s="40"/>
    </row>
    <row r="787" customFormat="false" ht="15" hidden="false" customHeight="false" outlineLevel="0" collapsed="false">
      <c r="A787" s="89" t="n">
        <v>786</v>
      </c>
      <c r="B787" s="135" t="s">
        <v>468</v>
      </c>
      <c r="C787" s="101" t="n">
        <v>1</v>
      </c>
      <c r="D787" s="122" t="n">
        <v>78</v>
      </c>
      <c r="E787" s="177"/>
      <c r="F787" s="177"/>
      <c r="G787" s="112" t="str">
        <f aca="false">IF(ISBLANK(F787),"a","b")</f>
        <v>a</v>
      </c>
      <c r="H787" s="112" t="str">
        <f aca="false">IF(ISBLANK(C787),"",IF(G787="b",F787,IF(G787="a","")))</f>
        <v/>
      </c>
      <c r="I787" s="113" t="n">
        <f aca="false">IF(ISBLANK(C787),"",IF( ISBLANK(F787), , IF( ISBLANK(J787), 1,) ))</f>
        <v>0</v>
      </c>
      <c r="J787" s="177"/>
      <c r="K787" s="114" t="str">
        <f aca="false">IF(ISBLANK(J787),"a","b")</f>
        <v>a</v>
      </c>
      <c r="L787" s="112" t="str">
        <f aca="false">IF(ISBLANK(C787),"",IF(K787="b",J787,IF(K787="a","")))</f>
        <v/>
      </c>
      <c r="M787" s="113" t="n">
        <f aca="false">IF(ISBLANK(C787),"",IF( ISBLANK(J787), , 1))</f>
        <v>0</v>
      </c>
      <c r="N787" s="115" t="str">
        <f aca="true">IF(ISBLANK(C787),"",IF( ISBLANK(F787), "" , IF( ISBLANK(J787), (TODAY()-F787)/365, (J787-F787)/365)) )</f>
        <v/>
      </c>
      <c r="O787" s="116" t="str">
        <f aca="false">IF(ISBLANK(C787),"",IF( ISBLANK(F787), "" , IF( ISBLANK(J787), ($V$41-F787)/365, (J787-F787)/365)) )</f>
        <v/>
      </c>
      <c r="P787" s="117" t="str">
        <f aca="true">IF(ISBLANK(C787),"",IF( ISBLANK(J787), "", (TODAY()-J787)/365))</f>
        <v/>
      </c>
      <c r="Q787" s="118" t="str">
        <f aca="false">IF(ISBLANK(C787),"",IF( ISBLANK(J787), "", ($V$41-J787)/365))</f>
        <v/>
      </c>
      <c r="R787" s="177" t="s">
        <v>1721</v>
      </c>
      <c r="S787" s="119" t="s">
        <v>1722</v>
      </c>
      <c r="T787" s="39" t="n">
        <v>1</v>
      </c>
      <c r="U787" s="40"/>
    </row>
    <row r="788" customFormat="false" ht="15" hidden="false" customHeight="false" outlineLevel="0" collapsed="false">
      <c r="A788" s="89" t="n">
        <v>787</v>
      </c>
      <c r="B788" s="135" t="s">
        <v>468</v>
      </c>
      <c r="C788" s="101" t="n">
        <v>1</v>
      </c>
      <c r="D788" s="169" t="n">
        <v>79</v>
      </c>
      <c r="E788" s="177"/>
      <c r="F788" s="177"/>
      <c r="G788" s="112" t="str">
        <f aca="false">IF(ISBLANK(F788),"a","b")</f>
        <v>a</v>
      </c>
      <c r="H788" s="112" t="str">
        <f aca="false">IF(ISBLANK(C788),"",IF(G788="b",F788,IF(G788="a","")))</f>
        <v/>
      </c>
      <c r="I788" s="113" t="n">
        <f aca="false">IF(ISBLANK(C788),"",IF( ISBLANK(F788), , IF( ISBLANK(J788), 1,) ))</f>
        <v>0</v>
      </c>
      <c r="J788" s="177"/>
      <c r="K788" s="114" t="str">
        <f aca="false">IF(ISBLANK(J788),"a","b")</f>
        <v>a</v>
      </c>
      <c r="L788" s="112" t="str">
        <f aca="false">IF(ISBLANK(C788),"",IF(K788="b",J788,IF(K788="a","")))</f>
        <v/>
      </c>
      <c r="M788" s="113" t="n">
        <f aca="false">IF(ISBLANK(C788),"",IF( ISBLANK(J788), , 1))</f>
        <v>0</v>
      </c>
      <c r="N788" s="115" t="str">
        <f aca="true">IF(ISBLANK(C788),"",IF( ISBLANK(F788), "" , IF( ISBLANK(J788), (TODAY()-F788)/365, (J788-F788)/365)) )</f>
        <v/>
      </c>
      <c r="O788" s="116" t="str">
        <f aca="false">IF(ISBLANK(C788),"",IF( ISBLANK(F788), "" , IF( ISBLANK(J788), ($V$41-F788)/365, (J788-F788)/365)) )</f>
        <v/>
      </c>
      <c r="P788" s="117" t="str">
        <f aca="true">IF(ISBLANK(C788),"",IF( ISBLANK(J788), "", (TODAY()-J788)/365))</f>
        <v/>
      </c>
      <c r="Q788" s="118" t="str">
        <f aca="false">IF(ISBLANK(C788),"",IF( ISBLANK(J788), "", ($V$41-J788)/365))</f>
        <v/>
      </c>
      <c r="R788" s="177" t="s">
        <v>1723</v>
      </c>
      <c r="S788" s="119" t="s">
        <v>1724</v>
      </c>
      <c r="T788" s="39" t="n">
        <v>1</v>
      </c>
      <c r="U788" s="40"/>
    </row>
    <row r="789" customFormat="false" ht="15" hidden="false" customHeight="false" outlineLevel="0" collapsed="false">
      <c r="A789" s="89" t="n">
        <v>788</v>
      </c>
      <c r="B789" s="135" t="s">
        <v>468</v>
      </c>
      <c r="C789" s="101" t="n">
        <v>1</v>
      </c>
      <c r="D789" s="125" t="n">
        <v>80</v>
      </c>
      <c r="E789" s="177" t="s">
        <v>549</v>
      </c>
      <c r="F789" s="178" t="n">
        <v>43827</v>
      </c>
      <c r="G789" s="112" t="str">
        <f aca="false">IF(ISBLANK(F789),"a","b")</f>
        <v>b</v>
      </c>
      <c r="H789" s="112" t="n">
        <f aca="false">IF(ISBLANK(C789),"",IF(G789="b",F789,IF(G789="a","")))</f>
        <v>43827</v>
      </c>
      <c r="I789" s="113" t="n">
        <f aca="false">IF(ISBLANK(C789),"",IF( ISBLANK(F789), , IF( ISBLANK(J789), 1,) ))</f>
        <v>1</v>
      </c>
      <c r="J789" s="177"/>
      <c r="K789" s="114" t="str">
        <f aca="false">IF(ISBLANK(J789),"a","b")</f>
        <v>a</v>
      </c>
      <c r="L789" s="112" t="str">
        <f aca="false">IF(ISBLANK(C789),"",IF(K789="b",J789,IF(K789="a","")))</f>
        <v/>
      </c>
      <c r="M789" s="113" t="n">
        <f aca="false">IF(ISBLANK(C789),"",IF( ISBLANK(J789), , 1))</f>
        <v>0</v>
      </c>
      <c r="N789" s="115" t="n">
        <f aca="true">IF(ISBLANK(C789),"",IF( ISBLANK(F789), "" , IF( ISBLANK(J789), (TODAY()-F789)/365, (J789-F789)/365)) )</f>
        <v>1.24383561643836</v>
      </c>
      <c r="O789" s="116" t="n">
        <f aca="false">IF(ISBLANK(C789),"",IF( ISBLANK(F789), "" , IF( ISBLANK(J789), ($V$41-F789)/365, (J789-F789)/365)) )</f>
        <v>0.26027397260274</v>
      </c>
      <c r="P789" s="117" t="str">
        <f aca="true">IF(ISBLANK(C789),"",IF( ISBLANK(J789), "", (TODAY()-J789)/365))</f>
        <v/>
      </c>
      <c r="Q789" s="118" t="str">
        <f aca="false">IF(ISBLANK(C789),"",IF( ISBLANK(J789), "", ($V$41-J789)/365))</f>
        <v/>
      </c>
      <c r="R789" s="177" t="s">
        <v>1725</v>
      </c>
      <c r="S789" s="119" t="s">
        <v>1726</v>
      </c>
      <c r="T789" s="39" t="n">
        <v>1</v>
      </c>
      <c r="U789" s="40"/>
    </row>
    <row r="790" customFormat="false" ht="15" hidden="false" customHeight="false" outlineLevel="0" collapsed="false">
      <c r="A790" s="89" t="n">
        <v>789</v>
      </c>
      <c r="B790" s="135" t="s">
        <v>468</v>
      </c>
      <c r="C790" s="101" t="n">
        <v>1</v>
      </c>
      <c r="D790" s="120" t="n">
        <v>81</v>
      </c>
      <c r="E790" s="177" t="s">
        <v>817</v>
      </c>
      <c r="F790" s="178" t="n">
        <v>43710</v>
      </c>
      <c r="G790" s="112" t="str">
        <f aca="false">IF(ISBLANK(F790),"a","b")</f>
        <v>b</v>
      </c>
      <c r="H790" s="112" t="n">
        <f aca="false">IF(ISBLANK(C790),"",IF(G790="b",F790,IF(G790="a","")))</f>
        <v>43710</v>
      </c>
      <c r="I790" s="113" t="n">
        <f aca="false">IF(ISBLANK(C790),"",IF( ISBLANK(F790), , IF( ISBLANK(J790), 1,) ))</f>
        <v>1</v>
      </c>
      <c r="J790" s="177"/>
      <c r="K790" s="114" t="str">
        <f aca="false">IF(ISBLANK(J790),"a","b")</f>
        <v>a</v>
      </c>
      <c r="L790" s="112" t="str">
        <f aca="false">IF(ISBLANK(C790),"",IF(K790="b",J790,IF(K790="a","")))</f>
        <v/>
      </c>
      <c r="M790" s="113" t="n">
        <f aca="false">IF(ISBLANK(C790),"",IF( ISBLANK(J790), , 1))</f>
        <v>0</v>
      </c>
      <c r="N790" s="115" t="n">
        <f aca="true">IF(ISBLANK(C790),"",IF( ISBLANK(F790), "" , IF( ISBLANK(J790), (TODAY()-F790)/365, (J790-F790)/365)) )</f>
        <v>1.56438356164384</v>
      </c>
      <c r="O790" s="116" t="n">
        <f aca="false">IF(ISBLANK(C790),"",IF( ISBLANK(F790), "" , IF( ISBLANK(J790), ($V$41-F790)/365, (J790-F790)/365)) )</f>
        <v>0.580821917808219</v>
      </c>
      <c r="P790" s="117" t="str">
        <f aca="true">IF(ISBLANK(C790),"",IF( ISBLANK(J790), "", (TODAY()-J790)/365))</f>
        <v/>
      </c>
      <c r="Q790" s="118" t="str">
        <f aca="false">IF(ISBLANK(C790),"",IF( ISBLANK(J790), "", ($V$41-J790)/365))</f>
        <v/>
      </c>
      <c r="R790" s="177" t="s">
        <v>1727</v>
      </c>
      <c r="S790" s="119" t="s">
        <v>1728</v>
      </c>
      <c r="T790" s="39" t="n">
        <v>1</v>
      </c>
      <c r="U790" s="40"/>
    </row>
    <row r="791" customFormat="false" ht="15" hidden="false" customHeight="false" outlineLevel="0" collapsed="false">
      <c r="A791" s="89" t="n">
        <v>790</v>
      </c>
      <c r="B791" s="135" t="s">
        <v>468</v>
      </c>
      <c r="C791" s="101" t="n">
        <v>1</v>
      </c>
      <c r="D791" s="122" t="n">
        <v>82</v>
      </c>
      <c r="E791" s="177"/>
      <c r="F791" s="177"/>
      <c r="G791" s="112" t="str">
        <f aca="false">IF(ISBLANK(F791),"a","b")</f>
        <v>a</v>
      </c>
      <c r="H791" s="112" t="str">
        <f aca="false">IF(ISBLANK(C791),"",IF(G791="b",F791,IF(G791="a","")))</f>
        <v/>
      </c>
      <c r="I791" s="113" t="n">
        <f aca="false">IF(ISBLANK(C791),"",IF( ISBLANK(F791), , IF( ISBLANK(J791), 1,) ))</f>
        <v>0</v>
      </c>
      <c r="J791" s="177"/>
      <c r="K791" s="114" t="str">
        <f aca="false">IF(ISBLANK(J791),"a","b")</f>
        <v>a</v>
      </c>
      <c r="L791" s="112" t="str">
        <f aca="false">IF(ISBLANK(C791),"",IF(K791="b",J791,IF(K791="a","")))</f>
        <v/>
      </c>
      <c r="M791" s="113" t="n">
        <f aca="false">IF(ISBLANK(C791),"",IF( ISBLANK(J791), , 1))</f>
        <v>0</v>
      </c>
      <c r="N791" s="115" t="str">
        <f aca="true">IF(ISBLANK(C791),"",IF( ISBLANK(F791), "" , IF( ISBLANK(J791), (TODAY()-F791)/365, (J791-F791)/365)) )</f>
        <v/>
      </c>
      <c r="O791" s="116" t="str">
        <f aca="false">IF(ISBLANK(C791),"",IF( ISBLANK(F791), "" , IF( ISBLANK(J791), ($V$41-F791)/365, (J791-F791)/365)) )</f>
        <v/>
      </c>
      <c r="P791" s="117" t="str">
        <f aca="true">IF(ISBLANK(C791),"",IF( ISBLANK(J791), "", (TODAY()-J791)/365))</f>
        <v/>
      </c>
      <c r="Q791" s="118" t="str">
        <f aca="false">IF(ISBLANK(C791),"",IF( ISBLANK(J791), "", ($V$41-J791)/365))</f>
        <v/>
      </c>
      <c r="R791" s="177" t="s">
        <v>1729</v>
      </c>
      <c r="S791" s="119" t="s">
        <v>1730</v>
      </c>
      <c r="T791" s="39" t="n">
        <v>1</v>
      </c>
      <c r="U791" s="40"/>
    </row>
    <row r="792" customFormat="false" ht="15" hidden="false" customHeight="false" outlineLevel="0" collapsed="false">
      <c r="A792" s="89" t="n">
        <v>791</v>
      </c>
      <c r="B792" s="135" t="s">
        <v>468</v>
      </c>
      <c r="C792" s="101" t="n">
        <v>1</v>
      </c>
      <c r="D792" s="122" t="n">
        <v>83</v>
      </c>
      <c r="E792" s="177"/>
      <c r="F792" s="177"/>
      <c r="G792" s="112" t="str">
        <f aca="false">IF(ISBLANK(F792),"a","b")</f>
        <v>a</v>
      </c>
      <c r="H792" s="112" t="str">
        <f aca="false">IF(ISBLANK(C792),"",IF(G792="b",F792,IF(G792="a","")))</f>
        <v/>
      </c>
      <c r="I792" s="113" t="n">
        <f aca="false">IF(ISBLANK(C792),"",IF( ISBLANK(F792), , IF( ISBLANK(J792), 1,) ))</f>
        <v>0</v>
      </c>
      <c r="J792" s="177"/>
      <c r="K792" s="114" t="str">
        <f aca="false">IF(ISBLANK(J792),"a","b")</f>
        <v>a</v>
      </c>
      <c r="L792" s="112" t="str">
        <f aca="false">IF(ISBLANK(C792),"",IF(K792="b",J792,IF(K792="a","")))</f>
        <v/>
      </c>
      <c r="M792" s="113" t="n">
        <f aca="false">IF(ISBLANK(C792),"",IF( ISBLANK(J792), , 1))</f>
        <v>0</v>
      </c>
      <c r="N792" s="115" t="str">
        <f aca="true">IF(ISBLANK(C792),"",IF( ISBLANK(F792), "" , IF( ISBLANK(J792), (TODAY()-F792)/365, (J792-F792)/365)) )</f>
        <v/>
      </c>
      <c r="O792" s="116" t="str">
        <f aca="false">IF(ISBLANK(C792),"",IF( ISBLANK(F792), "" , IF( ISBLANK(J792), ($V$41-F792)/365, (J792-F792)/365)) )</f>
        <v/>
      </c>
      <c r="P792" s="117" t="str">
        <f aca="true">IF(ISBLANK(C792),"",IF( ISBLANK(J792), "", (TODAY()-J792)/365))</f>
        <v/>
      </c>
      <c r="Q792" s="118" t="str">
        <f aca="false">IF(ISBLANK(C792),"",IF( ISBLANK(J792), "", ($V$41-J792)/365))</f>
        <v/>
      </c>
      <c r="R792" s="177"/>
      <c r="S792" s="119" t="s">
        <v>1731</v>
      </c>
      <c r="T792" s="39" t="n">
        <v>1</v>
      </c>
      <c r="U792" s="40"/>
    </row>
    <row r="793" customFormat="false" ht="15" hidden="false" customHeight="false" outlineLevel="0" collapsed="false">
      <c r="A793" s="89" t="n">
        <v>792</v>
      </c>
      <c r="B793" s="135" t="s">
        <v>468</v>
      </c>
      <c r="C793" s="101" t="n">
        <v>1</v>
      </c>
      <c r="D793" s="122" t="n">
        <v>84</v>
      </c>
      <c r="E793" s="177"/>
      <c r="F793" s="177"/>
      <c r="G793" s="112" t="str">
        <f aca="false">IF(ISBLANK(F793),"a","b")</f>
        <v>a</v>
      </c>
      <c r="H793" s="112" t="str">
        <f aca="false">IF(ISBLANK(C793),"",IF(G793="b",F793,IF(G793="a","")))</f>
        <v/>
      </c>
      <c r="I793" s="113" t="n">
        <f aca="false">IF(ISBLANK(C793),"",IF( ISBLANK(F793), , IF( ISBLANK(J793), 1,) ))</f>
        <v>0</v>
      </c>
      <c r="J793" s="177"/>
      <c r="K793" s="114" t="str">
        <f aca="false">IF(ISBLANK(J793),"a","b")</f>
        <v>a</v>
      </c>
      <c r="L793" s="112" t="str">
        <f aca="false">IF(ISBLANK(C793),"",IF(K793="b",J793,IF(K793="a","")))</f>
        <v/>
      </c>
      <c r="M793" s="113" t="n">
        <f aca="false">IF(ISBLANK(C793),"",IF( ISBLANK(J793), , 1))</f>
        <v>0</v>
      </c>
      <c r="N793" s="115" t="str">
        <f aca="true">IF(ISBLANK(C793),"",IF( ISBLANK(F793), "" , IF( ISBLANK(J793), (TODAY()-F793)/365, (J793-F793)/365)) )</f>
        <v/>
      </c>
      <c r="O793" s="116" t="str">
        <f aca="false">IF(ISBLANK(C793),"",IF( ISBLANK(F793), "" , IF( ISBLANK(J793), ($V$41-F793)/365, (J793-F793)/365)) )</f>
        <v/>
      </c>
      <c r="P793" s="117" t="str">
        <f aca="true">IF(ISBLANK(C793),"",IF( ISBLANK(J793), "", (TODAY()-J793)/365))</f>
        <v/>
      </c>
      <c r="Q793" s="118" t="str">
        <f aca="false">IF(ISBLANK(C793),"",IF( ISBLANK(J793), "", ($V$41-J793)/365))</f>
        <v/>
      </c>
      <c r="R793" s="177" t="s">
        <v>1732</v>
      </c>
      <c r="S793" s="119" t="s">
        <v>1733</v>
      </c>
      <c r="T793" s="39" t="n">
        <v>1</v>
      </c>
      <c r="U793" s="40"/>
    </row>
    <row r="794" customFormat="false" ht="15" hidden="false" customHeight="false" outlineLevel="0" collapsed="false">
      <c r="A794" s="89" t="n">
        <v>793</v>
      </c>
      <c r="B794" s="135" t="s">
        <v>468</v>
      </c>
      <c r="C794" s="101" t="n">
        <v>1</v>
      </c>
      <c r="D794" s="122" t="n">
        <v>85</v>
      </c>
      <c r="E794" s="177"/>
      <c r="F794" s="177"/>
      <c r="G794" s="112" t="str">
        <f aca="false">IF(ISBLANK(F794),"a","b")</f>
        <v>a</v>
      </c>
      <c r="H794" s="112" t="str">
        <f aca="false">IF(ISBLANK(C794),"",IF(G794="b",F794,IF(G794="a","")))</f>
        <v/>
      </c>
      <c r="I794" s="113" t="n">
        <f aca="false">IF(ISBLANK(C794),"",IF( ISBLANK(F794), , IF( ISBLANK(J794), 1,) ))</f>
        <v>0</v>
      </c>
      <c r="J794" s="177"/>
      <c r="K794" s="114" t="str">
        <f aca="false">IF(ISBLANK(J794),"a","b")</f>
        <v>a</v>
      </c>
      <c r="L794" s="112" t="str">
        <f aca="false">IF(ISBLANK(C794),"",IF(K794="b",J794,IF(K794="a","")))</f>
        <v/>
      </c>
      <c r="M794" s="113" t="n">
        <f aca="false">IF(ISBLANK(C794),"",IF( ISBLANK(J794), , 1))</f>
        <v>0</v>
      </c>
      <c r="N794" s="115" t="str">
        <f aca="true">IF(ISBLANK(C794),"",IF( ISBLANK(F794), "" , IF( ISBLANK(J794), (TODAY()-F794)/365, (J794-F794)/365)) )</f>
        <v/>
      </c>
      <c r="O794" s="116" t="str">
        <f aca="false">IF(ISBLANK(C794),"",IF( ISBLANK(F794), "" , IF( ISBLANK(J794), ($V$41-F794)/365, (J794-F794)/365)) )</f>
        <v/>
      </c>
      <c r="P794" s="117" t="str">
        <f aca="true">IF(ISBLANK(C794),"",IF( ISBLANK(J794), "", (TODAY()-J794)/365))</f>
        <v/>
      </c>
      <c r="Q794" s="118" t="str">
        <f aca="false">IF(ISBLANK(C794),"",IF( ISBLANK(J794), "", ($V$41-J794)/365))</f>
        <v/>
      </c>
      <c r="R794" s="177"/>
      <c r="S794" s="119" t="s">
        <v>1734</v>
      </c>
      <c r="T794" s="39" t="n">
        <v>1</v>
      </c>
      <c r="U794" s="40"/>
    </row>
    <row r="795" customFormat="false" ht="15" hidden="false" customHeight="false" outlineLevel="0" collapsed="false">
      <c r="A795" s="89" t="n">
        <v>794</v>
      </c>
      <c r="B795" s="135" t="s">
        <v>468</v>
      </c>
      <c r="C795" s="101" t="n">
        <v>1</v>
      </c>
      <c r="D795" s="122" t="n">
        <v>86</v>
      </c>
      <c r="E795" s="177"/>
      <c r="F795" s="177"/>
      <c r="G795" s="112" t="str">
        <f aca="false">IF(ISBLANK(F795),"a","b")</f>
        <v>a</v>
      </c>
      <c r="H795" s="112" t="str">
        <f aca="false">IF(ISBLANK(C795),"",IF(G795="b",F795,IF(G795="a","")))</f>
        <v/>
      </c>
      <c r="I795" s="113" t="n">
        <f aca="false">IF(ISBLANK(C795),"",IF( ISBLANK(F795), , IF( ISBLANK(J795), 1,) ))</f>
        <v>0</v>
      </c>
      <c r="J795" s="177"/>
      <c r="K795" s="114" t="str">
        <f aca="false">IF(ISBLANK(J795),"a","b")</f>
        <v>a</v>
      </c>
      <c r="L795" s="112" t="str">
        <f aca="false">IF(ISBLANK(C795),"",IF(K795="b",J795,IF(K795="a","")))</f>
        <v/>
      </c>
      <c r="M795" s="113" t="n">
        <f aca="false">IF(ISBLANK(C795),"",IF( ISBLANK(J795), , 1))</f>
        <v>0</v>
      </c>
      <c r="N795" s="115" t="str">
        <f aca="true">IF(ISBLANK(C795),"",IF( ISBLANK(F795), "" , IF( ISBLANK(J795), (TODAY()-F795)/365, (J795-F795)/365)) )</f>
        <v/>
      </c>
      <c r="O795" s="116" t="str">
        <f aca="false">IF(ISBLANK(C795),"",IF( ISBLANK(F795), "" , IF( ISBLANK(J795), ($V$41-F795)/365, (J795-F795)/365)) )</f>
        <v/>
      </c>
      <c r="P795" s="117" t="str">
        <f aca="true">IF(ISBLANK(C795),"",IF( ISBLANK(J795), "", (TODAY()-J795)/365))</f>
        <v/>
      </c>
      <c r="Q795" s="118" t="str">
        <f aca="false">IF(ISBLANK(C795),"",IF( ISBLANK(J795), "", ($V$41-J795)/365))</f>
        <v/>
      </c>
      <c r="R795" s="177" t="s">
        <v>1735</v>
      </c>
      <c r="S795" s="119" t="s">
        <v>1736</v>
      </c>
      <c r="T795" s="39" t="n">
        <v>1</v>
      </c>
      <c r="U795" s="40"/>
    </row>
    <row r="796" customFormat="false" ht="15" hidden="false" customHeight="false" outlineLevel="0" collapsed="false">
      <c r="A796" s="89" t="n">
        <v>795</v>
      </c>
      <c r="B796" s="135" t="s">
        <v>468</v>
      </c>
      <c r="C796" s="101" t="n">
        <v>1</v>
      </c>
      <c r="D796" s="122" t="n">
        <v>87</v>
      </c>
      <c r="E796" s="177"/>
      <c r="F796" s="177"/>
      <c r="G796" s="112" t="str">
        <f aca="false">IF(ISBLANK(F796),"a","b")</f>
        <v>a</v>
      </c>
      <c r="H796" s="112" t="str">
        <f aca="false">IF(ISBLANK(C796),"",IF(G796="b",F796,IF(G796="a","")))</f>
        <v/>
      </c>
      <c r="I796" s="113" t="n">
        <f aca="false">IF(ISBLANK(C796),"",IF( ISBLANK(F796), , IF( ISBLANK(J796), 1,) ))</f>
        <v>0</v>
      </c>
      <c r="J796" s="177"/>
      <c r="K796" s="114" t="str">
        <f aca="false">IF(ISBLANK(J796),"a","b")</f>
        <v>a</v>
      </c>
      <c r="L796" s="112" t="str">
        <f aca="false">IF(ISBLANK(C796),"",IF(K796="b",J796,IF(K796="a","")))</f>
        <v/>
      </c>
      <c r="M796" s="113" t="n">
        <f aca="false">IF(ISBLANK(C796),"",IF( ISBLANK(J796), , 1))</f>
        <v>0</v>
      </c>
      <c r="N796" s="115" t="str">
        <f aca="true">IF(ISBLANK(C796),"",IF( ISBLANK(F796), "" , IF( ISBLANK(J796), (TODAY()-F796)/365, (J796-F796)/365)) )</f>
        <v/>
      </c>
      <c r="O796" s="116" t="str">
        <f aca="false">IF(ISBLANK(C796),"",IF( ISBLANK(F796), "" , IF( ISBLANK(J796), ($V$41-F796)/365, (J796-F796)/365)) )</f>
        <v/>
      </c>
      <c r="P796" s="117" t="str">
        <f aca="true">IF(ISBLANK(C796),"",IF( ISBLANK(J796), "", (TODAY()-J796)/365))</f>
        <v/>
      </c>
      <c r="Q796" s="118" t="str">
        <f aca="false">IF(ISBLANK(C796),"",IF( ISBLANK(J796), "", ($V$41-J796)/365))</f>
        <v/>
      </c>
      <c r="R796" s="177"/>
      <c r="S796" s="119" t="s">
        <v>1737</v>
      </c>
      <c r="T796" s="39" t="n">
        <v>1</v>
      </c>
      <c r="U796" s="40"/>
    </row>
    <row r="797" customFormat="false" ht="15" hidden="false" customHeight="false" outlineLevel="0" collapsed="false">
      <c r="A797" s="89" t="n">
        <v>796</v>
      </c>
      <c r="B797" s="135" t="s">
        <v>468</v>
      </c>
      <c r="C797" s="101" t="n">
        <v>1</v>
      </c>
      <c r="D797" s="120" t="n">
        <v>88</v>
      </c>
      <c r="E797" s="177" t="s">
        <v>702</v>
      </c>
      <c r="F797" s="178" t="n">
        <v>43701</v>
      </c>
      <c r="G797" s="112" t="str">
        <f aca="false">IF(ISBLANK(F797),"a","b")</f>
        <v>b</v>
      </c>
      <c r="H797" s="112" t="n">
        <f aca="false">IF(ISBLANK(C797),"",IF(G797="b",F797,IF(G797="a","")))</f>
        <v>43701</v>
      </c>
      <c r="I797" s="113" t="n">
        <f aca="false">IF(ISBLANK(C797),"",IF( ISBLANK(F797), , IF( ISBLANK(J797), 1,) ))</f>
        <v>1</v>
      </c>
      <c r="J797" s="177"/>
      <c r="K797" s="114" t="str">
        <f aca="false">IF(ISBLANK(J797),"a","b")</f>
        <v>a</v>
      </c>
      <c r="L797" s="112" t="str">
        <f aca="false">IF(ISBLANK(C797),"",IF(K797="b",J797,IF(K797="a","")))</f>
        <v/>
      </c>
      <c r="M797" s="113" t="n">
        <f aca="false">IF(ISBLANK(C797),"",IF( ISBLANK(J797), , 1))</f>
        <v>0</v>
      </c>
      <c r="N797" s="115" t="n">
        <f aca="true">IF(ISBLANK(C797),"",IF( ISBLANK(F797), "" , IF( ISBLANK(J797), (TODAY()-F797)/365, (J797-F797)/365)) )</f>
        <v>1.58904109589041</v>
      </c>
      <c r="O797" s="116" t="n">
        <f aca="false">IF(ISBLANK(C797),"",IF( ISBLANK(F797), "" , IF( ISBLANK(J797), ($V$41-F797)/365, (J797-F797)/365)) )</f>
        <v>0.605479452054794</v>
      </c>
      <c r="P797" s="117" t="str">
        <f aca="true">IF(ISBLANK(C797),"",IF( ISBLANK(J797), "", (TODAY()-J797)/365))</f>
        <v/>
      </c>
      <c r="Q797" s="118" t="str">
        <f aca="false">IF(ISBLANK(C797),"",IF( ISBLANK(J797), "", ($V$41-J797)/365))</f>
        <v/>
      </c>
      <c r="R797" s="177"/>
      <c r="S797" s="119" t="s">
        <v>1738</v>
      </c>
      <c r="T797" s="39" t="n">
        <v>1</v>
      </c>
      <c r="U797" s="40"/>
    </row>
    <row r="798" customFormat="false" ht="15" hidden="false" customHeight="false" outlineLevel="0" collapsed="false">
      <c r="A798" s="89" t="n">
        <v>797</v>
      </c>
      <c r="B798" s="135" t="s">
        <v>468</v>
      </c>
      <c r="C798" s="101" t="n">
        <v>1</v>
      </c>
      <c r="D798" s="122" t="n">
        <v>89</v>
      </c>
      <c r="E798" s="177"/>
      <c r="F798" s="177"/>
      <c r="G798" s="112" t="str">
        <f aca="false">IF(ISBLANK(F798),"a","b")</f>
        <v>a</v>
      </c>
      <c r="H798" s="112" t="str">
        <f aca="false">IF(ISBLANK(C798),"",IF(G798="b",F798,IF(G798="a","")))</f>
        <v/>
      </c>
      <c r="I798" s="113" t="n">
        <f aca="false">IF(ISBLANK(C798),"",IF( ISBLANK(F798), , IF( ISBLANK(J798), 1,) ))</f>
        <v>0</v>
      </c>
      <c r="J798" s="177"/>
      <c r="K798" s="114" t="str">
        <f aca="false">IF(ISBLANK(J798),"a","b")</f>
        <v>a</v>
      </c>
      <c r="L798" s="112" t="str">
        <f aca="false">IF(ISBLANK(C798),"",IF(K798="b",J798,IF(K798="a","")))</f>
        <v/>
      </c>
      <c r="M798" s="113" t="n">
        <f aca="false">IF(ISBLANK(C798),"",IF( ISBLANK(J798), , 1))</f>
        <v>0</v>
      </c>
      <c r="N798" s="115" t="str">
        <f aca="true">IF(ISBLANK(C798),"",IF( ISBLANK(F798), "" , IF( ISBLANK(J798), (TODAY()-F798)/365, (J798-F798)/365)) )</f>
        <v/>
      </c>
      <c r="O798" s="116" t="str">
        <f aca="false">IF(ISBLANK(C798),"",IF( ISBLANK(F798), "" , IF( ISBLANK(J798), ($V$41-F798)/365, (J798-F798)/365)) )</f>
        <v/>
      </c>
      <c r="P798" s="117" t="str">
        <f aca="true">IF(ISBLANK(C798),"",IF( ISBLANK(J798), "", (TODAY()-J798)/365))</f>
        <v/>
      </c>
      <c r="Q798" s="118" t="str">
        <f aca="false">IF(ISBLANK(C798),"",IF( ISBLANK(J798), "", ($V$41-J798)/365))</f>
        <v/>
      </c>
      <c r="R798" s="177"/>
      <c r="S798" s="119" t="s">
        <v>1739</v>
      </c>
      <c r="T798" s="39" t="n">
        <v>1</v>
      </c>
      <c r="U798" s="40"/>
    </row>
    <row r="799" customFormat="false" ht="15" hidden="false" customHeight="false" outlineLevel="0" collapsed="false">
      <c r="A799" s="89" t="n">
        <v>798</v>
      </c>
      <c r="B799" s="135" t="s">
        <v>468</v>
      </c>
      <c r="C799" s="101" t="n">
        <v>1</v>
      </c>
      <c r="D799" s="122" t="n">
        <v>90</v>
      </c>
      <c r="E799" s="177"/>
      <c r="F799" s="177"/>
      <c r="G799" s="112" t="str">
        <f aca="false">IF(ISBLANK(F799),"a","b")</f>
        <v>a</v>
      </c>
      <c r="H799" s="112" t="str">
        <f aca="false">IF(ISBLANK(C799),"",IF(G799="b",F799,IF(G799="a","")))</f>
        <v/>
      </c>
      <c r="I799" s="113" t="n">
        <f aca="false">IF(ISBLANK(C799),"",IF( ISBLANK(F799), , IF( ISBLANK(J799), 1,) ))</f>
        <v>0</v>
      </c>
      <c r="J799" s="177"/>
      <c r="K799" s="114" t="str">
        <f aca="false">IF(ISBLANK(J799),"a","b")</f>
        <v>a</v>
      </c>
      <c r="L799" s="112" t="str">
        <f aca="false">IF(ISBLANK(C799),"",IF(K799="b",J799,IF(K799="a","")))</f>
        <v/>
      </c>
      <c r="M799" s="113" t="n">
        <f aca="false">IF(ISBLANK(C799),"",IF( ISBLANK(J799), , 1))</f>
        <v>0</v>
      </c>
      <c r="N799" s="115" t="str">
        <f aca="true">IF(ISBLANK(C799),"",IF( ISBLANK(F799), "" , IF( ISBLANK(J799), (TODAY()-F799)/365, (J799-F799)/365)) )</f>
        <v/>
      </c>
      <c r="O799" s="116" t="str">
        <f aca="false">IF(ISBLANK(C799),"",IF( ISBLANK(F799), "" , IF( ISBLANK(J799), ($V$41-F799)/365, (J799-F799)/365)) )</f>
        <v/>
      </c>
      <c r="P799" s="117" t="str">
        <f aca="true">IF(ISBLANK(C799),"",IF( ISBLANK(J799), "", (TODAY()-J799)/365))</f>
        <v/>
      </c>
      <c r="Q799" s="118" t="str">
        <f aca="false">IF(ISBLANK(C799),"",IF( ISBLANK(J799), "", ($V$41-J799)/365))</f>
        <v/>
      </c>
      <c r="R799" s="177"/>
      <c r="S799" s="119" t="s">
        <v>1740</v>
      </c>
      <c r="T799" s="39" t="n">
        <v>1</v>
      </c>
      <c r="U799" s="40"/>
    </row>
    <row r="800" customFormat="false" ht="15" hidden="false" customHeight="false" outlineLevel="0" collapsed="false">
      <c r="A800" s="89" t="n">
        <v>799</v>
      </c>
      <c r="B800" s="135" t="s">
        <v>468</v>
      </c>
      <c r="C800" s="101" t="n">
        <v>1</v>
      </c>
      <c r="D800" s="122" t="n">
        <v>91</v>
      </c>
      <c r="E800" s="177"/>
      <c r="F800" s="177"/>
      <c r="G800" s="112" t="str">
        <f aca="false">IF(ISBLANK(F800),"a","b")</f>
        <v>a</v>
      </c>
      <c r="H800" s="112" t="str">
        <f aca="false">IF(ISBLANK(C800),"",IF(G800="b",F800,IF(G800="a","")))</f>
        <v/>
      </c>
      <c r="I800" s="113" t="n">
        <f aca="false">IF(ISBLANK(C800),"",IF( ISBLANK(F800), , IF( ISBLANK(J800), 1,) ))</f>
        <v>0</v>
      </c>
      <c r="J800" s="177"/>
      <c r="K800" s="114" t="str">
        <f aca="false">IF(ISBLANK(J800),"a","b")</f>
        <v>a</v>
      </c>
      <c r="L800" s="112" t="str">
        <f aca="false">IF(ISBLANK(C800),"",IF(K800="b",J800,IF(K800="a","")))</f>
        <v/>
      </c>
      <c r="M800" s="113" t="n">
        <f aca="false">IF(ISBLANK(C800),"",IF( ISBLANK(J800), , 1))</f>
        <v>0</v>
      </c>
      <c r="N800" s="115" t="str">
        <f aca="true">IF(ISBLANK(C800),"",IF( ISBLANK(F800), "" , IF( ISBLANK(J800), (TODAY()-F800)/365, (J800-F800)/365)) )</f>
        <v/>
      </c>
      <c r="O800" s="116" t="str">
        <f aca="false">IF(ISBLANK(C800),"",IF( ISBLANK(F800), "" , IF( ISBLANK(J800), ($V$41-F800)/365, (J800-F800)/365)) )</f>
        <v/>
      </c>
      <c r="P800" s="117" t="str">
        <f aca="true">IF(ISBLANK(C800),"",IF( ISBLANK(J800), "", (TODAY()-J800)/365))</f>
        <v/>
      </c>
      <c r="Q800" s="118" t="str">
        <f aca="false">IF(ISBLANK(C800),"",IF( ISBLANK(J800), "", ($V$41-J800)/365))</f>
        <v/>
      </c>
      <c r="R800" s="177"/>
      <c r="S800" s="119" t="s">
        <v>1741</v>
      </c>
      <c r="T800" s="39" t="n">
        <v>1</v>
      </c>
      <c r="U800" s="40"/>
    </row>
    <row r="801" customFormat="false" ht="15" hidden="false" customHeight="false" outlineLevel="0" collapsed="false">
      <c r="A801" s="89" t="n">
        <v>800</v>
      </c>
      <c r="B801" s="135" t="s">
        <v>468</v>
      </c>
      <c r="C801" s="101" t="n">
        <v>1</v>
      </c>
      <c r="D801" s="125" t="n">
        <v>92</v>
      </c>
      <c r="E801" s="177" t="s">
        <v>733</v>
      </c>
      <c r="F801" s="178" t="n">
        <v>43886</v>
      </c>
      <c r="G801" s="112" t="str">
        <f aca="false">IF(ISBLANK(F801),"a","b")</f>
        <v>b</v>
      </c>
      <c r="H801" s="112" t="n">
        <f aca="false">IF(ISBLANK(C801),"",IF(G801="b",F801,IF(G801="a","")))</f>
        <v>43886</v>
      </c>
      <c r="I801" s="113" t="n">
        <f aca="false">IF(ISBLANK(C801),"",IF( ISBLANK(F801), , IF( ISBLANK(J801), 1,) ))</f>
        <v>1</v>
      </c>
      <c r="J801" s="177"/>
      <c r="K801" s="114" t="str">
        <f aca="false">IF(ISBLANK(J801),"a","b")</f>
        <v>a</v>
      </c>
      <c r="L801" s="112" t="str">
        <f aca="false">IF(ISBLANK(C801),"",IF(K801="b",J801,IF(K801="a","")))</f>
        <v/>
      </c>
      <c r="M801" s="113" t="n">
        <f aca="false">IF(ISBLANK(C801),"",IF( ISBLANK(J801), , 1))</f>
        <v>0</v>
      </c>
      <c r="N801" s="115" t="n">
        <f aca="true">IF(ISBLANK(C801),"",IF( ISBLANK(F801), "" , IF( ISBLANK(J801), (TODAY()-F801)/365, (J801-F801)/365)) )</f>
        <v>1.08219178082192</v>
      </c>
      <c r="O801" s="116" t="n">
        <f aca="false">IF(ISBLANK(C801),"",IF( ISBLANK(F801), "" , IF( ISBLANK(J801), ($V$41-F801)/365, (J801-F801)/365)) )</f>
        <v>0.0986301369863014</v>
      </c>
      <c r="P801" s="117" t="str">
        <f aca="true">IF(ISBLANK(C801),"",IF( ISBLANK(J801), "", (TODAY()-J801)/365))</f>
        <v/>
      </c>
      <c r="Q801" s="118" t="str">
        <f aca="false">IF(ISBLANK(C801),"",IF( ISBLANK(J801), "", ($V$41-J801)/365))</f>
        <v/>
      </c>
      <c r="R801" s="177" t="s">
        <v>1742</v>
      </c>
      <c r="S801" s="119" t="s">
        <v>1743</v>
      </c>
      <c r="T801" s="39" t="n">
        <v>1</v>
      </c>
      <c r="U801" s="40"/>
    </row>
    <row r="802" customFormat="false" ht="15" hidden="false" customHeight="false" outlineLevel="0" collapsed="false">
      <c r="A802" s="89" t="n">
        <v>801</v>
      </c>
      <c r="B802" s="135" t="s">
        <v>468</v>
      </c>
      <c r="C802" s="101" t="n">
        <v>1</v>
      </c>
      <c r="D802" s="122" t="n">
        <v>93</v>
      </c>
      <c r="E802" s="177"/>
      <c r="F802" s="177"/>
      <c r="G802" s="112" t="str">
        <f aca="false">IF(ISBLANK(F802),"a","b")</f>
        <v>a</v>
      </c>
      <c r="H802" s="112" t="str">
        <f aca="false">IF(ISBLANK(C802),"",IF(G802="b",F802,IF(G802="a","")))</f>
        <v/>
      </c>
      <c r="I802" s="113" t="n">
        <f aca="false">IF(ISBLANK(C802),"",IF( ISBLANK(F802), , IF( ISBLANK(J802), 1,) ))</f>
        <v>0</v>
      </c>
      <c r="J802" s="177"/>
      <c r="K802" s="114" t="str">
        <f aca="false">IF(ISBLANK(J802),"a","b")</f>
        <v>a</v>
      </c>
      <c r="L802" s="112" t="str">
        <f aca="false">IF(ISBLANK(C802),"",IF(K802="b",J802,IF(K802="a","")))</f>
        <v/>
      </c>
      <c r="M802" s="113" t="n">
        <f aca="false">IF(ISBLANK(C802),"",IF( ISBLANK(J802), , 1))</f>
        <v>0</v>
      </c>
      <c r="N802" s="115" t="str">
        <f aca="true">IF(ISBLANK(C802),"",IF( ISBLANK(F802), "" , IF( ISBLANK(J802), (TODAY()-F802)/365, (J802-F802)/365)) )</f>
        <v/>
      </c>
      <c r="O802" s="116" t="str">
        <f aca="false">IF(ISBLANK(C802),"",IF( ISBLANK(F802), "" , IF( ISBLANK(J802), ($V$41-F802)/365, (J802-F802)/365)) )</f>
        <v/>
      </c>
      <c r="P802" s="117" t="str">
        <f aca="true">IF(ISBLANK(C802),"",IF( ISBLANK(J802), "", (TODAY()-J802)/365))</f>
        <v/>
      </c>
      <c r="Q802" s="118" t="str">
        <f aca="false">IF(ISBLANK(C802),"",IF( ISBLANK(J802), "", ($V$41-J802)/365))</f>
        <v/>
      </c>
      <c r="R802" s="177" t="s">
        <v>1744</v>
      </c>
      <c r="S802" s="119" t="s">
        <v>1745</v>
      </c>
      <c r="T802" s="39" t="n">
        <v>1</v>
      </c>
      <c r="U802" s="40"/>
    </row>
    <row r="803" customFormat="false" ht="15" hidden="false" customHeight="false" outlineLevel="0" collapsed="false">
      <c r="A803" s="89" t="n">
        <v>802</v>
      </c>
      <c r="B803" s="135" t="s">
        <v>468</v>
      </c>
      <c r="C803" s="101" t="n">
        <v>1</v>
      </c>
      <c r="D803" s="122" t="n">
        <v>94</v>
      </c>
      <c r="E803" s="177"/>
      <c r="F803" s="177"/>
      <c r="G803" s="112" t="str">
        <f aca="false">IF(ISBLANK(F803),"a","b")</f>
        <v>a</v>
      </c>
      <c r="H803" s="112" t="str">
        <f aca="false">IF(ISBLANK(C803),"",IF(G803="b",F803,IF(G803="a","")))</f>
        <v/>
      </c>
      <c r="I803" s="113" t="n">
        <f aca="false">IF(ISBLANK(C803),"",IF( ISBLANK(F803), , IF( ISBLANK(J803), 1,) ))</f>
        <v>0</v>
      </c>
      <c r="J803" s="177"/>
      <c r="K803" s="114" t="str">
        <f aca="false">IF(ISBLANK(J803),"a","b")</f>
        <v>a</v>
      </c>
      <c r="L803" s="112" t="str">
        <f aca="false">IF(ISBLANK(C803),"",IF(K803="b",J803,IF(K803="a","")))</f>
        <v/>
      </c>
      <c r="M803" s="113" t="n">
        <f aca="false">IF(ISBLANK(C803),"",IF( ISBLANK(J803), , 1))</f>
        <v>0</v>
      </c>
      <c r="N803" s="115" t="str">
        <f aca="true">IF(ISBLANK(C803),"",IF( ISBLANK(F803), "" , IF( ISBLANK(J803), (TODAY()-F803)/365, (J803-F803)/365)) )</f>
        <v/>
      </c>
      <c r="O803" s="116" t="str">
        <f aca="false">IF(ISBLANK(C803),"",IF( ISBLANK(F803), "" , IF( ISBLANK(J803), ($V$41-F803)/365, (J803-F803)/365)) )</f>
        <v/>
      </c>
      <c r="P803" s="117" t="str">
        <f aca="true">IF(ISBLANK(C803),"",IF( ISBLANK(J803), "", (TODAY()-J803)/365))</f>
        <v/>
      </c>
      <c r="Q803" s="118" t="str">
        <f aca="false">IF(ISBLANK(C803),"",IF( ISBLANK(J803), "", ($V$41-J803)/365))</f>
        <v/>
      </c>
      <c r="R803" s="177"/>
      <c r="S803" s="119" t="s">
        <v>1746</v>
      </c>
      <c r="T803" s="39" t="n">
        <v>1</v>
      </c>
      <c r="U803" s="40"/>
    </row>
    <row r="804" customFormat="false" ht="15" hidden="false" customHeight="false" outlineLevel="0" collapsed="false">
      <c r="A804" s="89" t="n">
        <v>803</v>
      </c>
      <c r="B804" s="135" t="s">
        <v>468</v>
      </c>
      <c r="C804" s="101" t="n">
        <v>1</v>
      </c>
      <c r="D804" s="122" t="n">
        <v>95</v>
      </c>
      <c r="E804" s="177"/>
      <c r="F804" s="177"/>
      <c r="G804" s="112" t="str">
        <f aca="false">IF(ISBLANK(F804),"a","b")</f>
        <v>a</v>
      </c>
      <c r="H804" s="112" t="str">
        <f aca="false">IF(ISBLANK(C804),"",IF(G804="b",F804,IF(G804="a","")))</f>
        <v/>
      </c>
      <c r="I804" s="113" t="n">
        <f aca="false">IF(ISBLANK(C804),"",IF( ISBLANK(F804), , IF( ISBLANK(J804), 1,) ))</f>
        <v>0</v>
      </c>
      <c r="J804" s="177"/>
      <c r="K804" s="114" t="str">
        <f aca="false">IF(ISBLANK(J804),"a","b")</f>
        <v>a</v>
      </c>
      <c r="L804" s="112" t="str">
        <f aca="false">IF(ISBLANK(C804),"",IF(K804="b",J804,IF(K804="a","")))</f>
        <v/>
      </c>
      <c r="M804" s="113" t="n">
        <f aca="false">IF(ISBLANK(C804),"",IF( ISBLANK(J804), , 1))</f>
        <v>0</v>
      </c>
      <c r="N804" s="115" t="str">
        <f aca="true">IF(ISBLANK(C804),"",IF( ISBLANK(F804), "" , IF( ISBLANK(J804), (TODAY()-F804)/365, (J804-F804)/365)) )</f>
        <v/>
      </c>
      <c r="O804" s="116" t="str">
        <f aca="false">IF(ISBLANK(C804),"",IF( ISBLANK(F804), "" , IF( ISBLANK(J804), ($V$41-F804)/365, (J804-F804)/365)) )</f>
        <v/>
      </c>
      <c r="P804" s="117" t="str">
        <f aca="true">IF(ISBLANK(C804),"",IF( ISBLANK(J804), "", (TODAY()-J804)/365))</f>
        <v/>
      </c>
      <c r="Q804" s="118" t="str">
        <f aca="false">IF(ISBLANK(C804),"",IF( ISBLANK(J804), "", ($V$41-J804)/365))</f>
        <v/>
      </c>
      <c r="R804" s="177"/>
      <c r="S804" s="119" t="s">
        <v>1747</v>
      </c>
      <c r="T804" s="39" t="n">
        <v>1</v>
      </c>
      <c r="U804" s="40"/>
    </row>
    <row r="805" customFormat="false" ht="15" hidden="false" customHeight="false" outlineLevel="0" collapsed="false">
      <c r="A805" s="89" t="n">
        <v>804</v>
      </c>
      <c r="B805" s="135" t="s">
        <v>468</v>
      </c>
      <c r="C805" s="101" t="n">
        <v>1</v>
      </c>
      <c r="D805" s="122" t="n">
        <v>96</v>
      </c>
      <c r="E805" s="177"/>
      <c r="F805" s="177"/>
      <c r="G805" s="112" t="str">
        <f aca="false">IF(ISBLANK(F805),"a","b")</f>
        <v>a</v>
      </c>
      <c r="H805" s="112" t="str">
        <f aca="false">IF(ISBLANK(C805),"",IF(G805="b",F805,IF(G805="a","")))</f>
        <v/>
      </c>
      <c r="I805" s="113" t="n">
        <f aca="false">IF(ISBLANK(C805),"",IF( ISBLANK(F805), , IF( ISBLANK(J805), 1,) ))</f>
        <v>0</v>
      </c>
      <c r="J805" s="177"/>
      <c r="K805" s="114" t="str">
        <f aca="false">IF(ISBLANK(J805),"a","b")</f>
        <v>a</v>
      </c>
      <c r="L805" s="112" t="str">
        <f aca="false">IF(ISBLANK(C805),"",IF(K805="b",J805,IF(K805="a","")))</f>
        <v/>
      </c>
      <c r="M805" s="113" t="n">
        <f aca="false">IF(ISBLANK(C805),"",IF( ISBLANK(J805), , 1))</f>
        <v>0</v>
      </c>
      <c r="N805" s="115" t="str">
        <f aca="true">IF(ISBLANK(C805),"",IF( ISBLANK(F805), "" , IF( ISBLANK(J805), (TODAY()-F805)/365, (J805-F805)/365)) )</f>
        <v/>
      </c>
      <c r="O805" s="116" t="str">
        <f aca="false">IF(ISBLANK(C805),"",IF( ISBLANK(F805), "" , IF( ISBLANK(J805), ($V$41-F805)/365, (J805-F805)/365)) )</f>
        <v/>
      </c>
      <c r="P805" s="117" t="str">
        <f aca="true">IF(ISBLANK(C805),"",IF( ISBLANK(J805), "", (TODAY()-J805)/365))</f>
        <v/>
      </c>
      <c r="Q805" s="118" t="str">
        <f aca="false">IF(ISBLANK(C805),"",IF( ISBLANK(J805), "", ($V$41-J805)/365))</f>
        <v/>
      </c>
      <c r="R805" s="177" t="s">
        <v>1748</v>
      </c>
      <c r="S805" s="119" t="s">
        <v>1749</v>
      </c>
      <c r="T805" s="39" t="n">
        <v>1</v>
      </c>
      <c r="U805" s="40"/>
    </row>
    <row r="806" customFormat="false" ht="15" hidden="false" customHeight="false" outlineLevel="0" collapsed="false">
      <c r="A806" s="89" t="n">
        <v>805</v>
      </c>
      <c r="B806" s="135" t="s">
        <v>468</v>
      </c>
      <c r="C806" s="101" t="n">
        <v>1</v>
      </c>
      <c r="D806" s="122" t="n">
        <v>97</v>
      </c>
      <c r="E806" s="177"/>
      <c r="F806" s="177"/>
      <c r="G806" s="112" t="str">
        <f aca="false">IF(ISBLANK(F806),"a","b")</f>
        <v>a</v>
      </c>
      <c r="H806" s="112" t="str">
        <f aca="false">IF(ISBLANK(C806),"",IF(G806="b",F806,IF(G806="a","")))</f>
        <v/>
      </c>
      <c r="I806" s="113" t="n">
        <f aca="false">IF(ISBLANK(C806),"",IF( ISBLANK(F806), , IF( ISBLANK(J806), 1,) ))</f>
        <v>0</v>
      </c>
      <c r="J806" s="177"/>
      <c r="K806" s="114" t="str">
        <f aca="false">IF(ISBLANK(J806),"a","b")</f>
        <v>a</v>
      </c>
      <c r="L806" s="112" t="str">
        <f aca="false">IF(ISBLANK(C806),"",IF(K806="b",J806,IF(K806="a","")))</f>
        <v/>
      </c>
      <c r="M806" s="113" t="n">
        <f aca="false">IF(ISBLANK(C806),"",IF( ISBLANK(J806), , 1))</f>
        <v>0</v>
      </c>
      <c r="N806" s="115" t="str">
        <f aca="true">IF(ISBLANK(C806),"",IF( ISBLANK(F806), "" , IF( ISBLANK(J806), (TODAY()-F806)/365, (J806-F806)/365)) )</f>
        <v/>
      </c>
      <c r="O806" s="116" t="str">
        <f aca="false">IF(ISBLANK(C806),"",IF( ISBLANK(F806), "" , IF( ISBLANK(J806), ($V$41-F806)/365, (J806-F806)/365)) )</f>
        <v/>
      </c>
      <c r="P806" s="117" t="str">
        <f aca="true">IF(ISBLANK(C806),"",IF( ISBLANK(J806), "", (TODAY()-J806)/365))</f>
        <v/>
      </c>
      <c r="Q806" s="118" t="str">
        <f aca="false">IF(ISBLANK(C806),"",IF( ISBLANK(J806), "", ($V$41-J806)/365))</f>
        <v/>
      </c>
      <c r="R806" s="177"/>
      <c r="S806" s="119" t="s">
        <v>1750</v>
      </c>
      <c r="T806" s="39" t="n">
        <v>1</v>
      </c>
      <c r="U806" s="40"/>
    </row>
    <row r="807" customFormat="false" ht="15" hidden="false" customHeight="false" outlineLevel="0" collapsed="false">
      <c r="A807" s="89" t="n">
        <v>806</v>
      </c>
      <c r="B807" s="135" t="s">
        <v>468</v>
      </c>
      <c r="C807" s="101" t="n">
        <v>1</v>
      </c>
      <c r="D807" s="122" t="n">
        <v>98</v>
      </c>
      <c r="E807" s="177"/>
      <c r="F807" s="177"/>
      <c r="G807" s="112" t="str">
        <f aca="false">IF(ISBLANK(F807),"a","b")</f>
        <v>a</v>
      </c>
      <c r="H807" s="112" t="str">
        <f aca="false">IF(ISBLANK(C807),"",IF(G807="b",F807,IF(G807="a","")))</f>
        <v/>
      </c>
      <c r="I807" s="113" t="n">
        <f aca="false">IF(ISBLANK(C807),"",IF( ISBLANK(F807), , IF( ISBLANK(J807), 1,) ))</f>
        <v>0</v>
      </c>
      <c r="J807" s="177"/>
      <c r="K807" s="114" t="str">
        <f aca="false">IF(ISBLANK(J807),"a","b")</f>
        <v>a</v>
      </c>
      <c r="L807" s="112" t="str">
        <f aca="false">IF(ISBLANK(C807),"",IF(K807="b",J807,IF(K807="a","")))</f>
        <v/>
      </c>
      <c r="M807" s="113" t="n">
        <f aca="false">IF(ISBLANK(C807),"",IF( ISBLANK(J807), , 1))</f>
        <v>0</v>
      </c>
      <c r="N807" s="115" t="str">
        <f aca="true">IF(ISBLANK(C807),"",IF( ISBLANK(F807), "" , IF( ISBLANK(J807), (TODAY()-F807)/365, (J807-F807)/365)) )</f>
        <v/>
      </c>
      <c r="O807" s="116" t="str">
        <f aca="false">IF(ISBLANK(C807),"",IF( ISBLANK(F807), "" , IF( ISBLANK(J807), ($V$41-F807)/365, (J807-F807)/365)) )</f>
        <v/>
      </c>
      <c r="P807" s="117" t="str">
        <f aca="true">IF(ISBLANK(C807),"",IF( ISBLANK(J807), "", (TODAY()-J807)/365))</f>
        <v/>
      </c>
      <c r="Q807" s="118" t="str">
        <f aca="false">IF(ISBLANK(C807),"",IF( ISBLANK(J807), "", ($V$41-J807)/365))</f>
        <v/>
      </c>
      <c r="R807" s="177"/>
      <c r="S807" s="119" t="s">
        <v>1751</v>
      </c>
      <c r="T807" s="39" t="n">
        <v>1</v>
      </c>
      <c r="U807" s="40"/>
    </row>
    <row r="808" customFormat="false" ht="15" hidden="false" customHeight="false" outlineLevel="0" collapsed="false">
      <c r="A808" s="89" t="n">
        <v>807</v>
      </c>
      <c r="B808" s="135" t="s">
        <v>468</v>
      </c>
      <c r="C808" s="101" t="n">
        <v>1</v>
      </c>
      <c r="D808" s="122" t="n">
        <v>99</v>
      </c>
      <c r="E808" s="177"/>
      <c r="F808" s="177"/>
      <c r="G808" s="112" t="str">
        <f aca="false">IF(ISBLANK(F808),"a","b")</f>
        <v>a</v>
      </c>
      <c r="H808" s="112" t="str">
        <f aca="false">IF(ISBLANK(C808),"",IF(G808="b",F808,IF(G808="a","")))</f>
        <v/>
      </c>
      <c r="I808" s="113" t="n">
        <f aca="false">IF(ISBLANK(C808),"",IF( ISBLANK(F808), , IF( ISBLANK(J808), 1,) ))</f>
        <v>0</v>
      </c>
      <c r="J808" s="177"/>
      <c r="K808" s="114" t="str">
        <f aca="false">IF(ISBLANK(J808),"a","b")</f>
        <v>a</v>
      </c>
      <c r="L808" s="112" t="str">
        <f aca="false">IF(ISBLANK(C808),"",IF(K808="b",J808,IF(K808="a","")))</f>
        <v/>
      </c>
      <c r="M808" s="113" t="n">
        <f aca="false">IF(ISBLANK(C808),"",IF( ISBLANK(J808), , 1))</f>
        <v>0</v>
      </c>
      <c r="N808" s="115" t="str">
        <f aca="true">IF(ISBLANK(C808),"",IF( ISBLANK(F808), "" , IF( ISBLANK(J808), (TODAY()-F808)/365, (J808-F808)/365)) )</f>
        <v/>
      </c>
      <c r="O808" s="116" t="str">
        <f aca="false">IF(ISBLANK(C808),"",IF( ISBLANK(F808), "" , IF( ISBLANK(J808), ($V$41-F808)/365, (J808-F808)/365)) )</f>
        <v/>
      </c>
      <c r="P808" s="117" t="str">
        <f aca="true">IF(ISBLANK(C808),"",IF( ISBLANK(J808), "", (TODAY()-J808)/365))</f>
        <v/>
      </c>
      <c r="Q808" s="118" t="str">
        <f aca="false">IF(ISBLANK(C808),"",IF( ISBLANK(J808), "", ($V$41-J808)/365))</f>
        <v/>
      </c>
      <c r="R808" s="177" t="s">
        <v>1752</v>
      </c>
      <c r="S808" s="119" t="s">
        <v>1753</v>
      </c>
      <c r="T808" s="39" t="n">
        <v>1</v>
      </c>
      <c r="U808" s="40"/>
    </row>
    <row r="809" customFormat="false" ht="15" hidden="false" customHeight="false" outlineLevel="0" collapsed="false">
      <c r="A809" s="89" t="n">
        <v>808</v>
      </c>
      <c r="B809" s="135" t="s">
        <v>468</v>
      </c>
      <c r="C809" s="101" t="n">
        <v>1</v>
      </c>
      <c r="D809" s="122" t="n">
        <v>100</v>
      </c>
      <c r="E809" s="177"/>
      <c r="F809" s="177"/>
      <c r="G809" s="112" t="str">
        <f aca="false">IF(ISBLANK(F809),"a","b")</f>
        <v>a</v>
      </c>
      <c r="H809" s="112" t="str">
        <f aca="false">IF(ISBLANK(C809),"",IF(G809="b",F809,IF(G809="a","")))</f>
        <v/>
      </c>
      <c r="I809" s="113" t="n">
        <f aca="false">IF(ISBLANK(C809),"",IF( ISBLANK(F809), , IF( ISBLANK(J809), 1,) ))</f>
        <v>0</v>
      </c>
      <c r="J809" s="177"/>
      <c r="K809" s="114" t="str">
        <f aca="false">IF(ISBLANK(J809),"a","b")</f>
        <v>a</v>
      </c>
      <c r="L809" s="112" t="str">
        <f aca="false">IF(ISBLANK(C809),"",IF(K809="b",J809,IF(K809="a","")))</f>
        <v/>
      </c>
      <c r="M809" s="113" t="n">
        <f aca="false">IF(ISBLANK(C809),"",IF( ISBLANK(J809), , 1))</f>
        <v>0</v>
      </c>
      <c r="N809" s="115" t="str">
        <f aca="true">IF(ISBLANK(C809),"",IF( ISBLANK(F809), "" , IF( ISBLANK(J809), (TODAY()-F809)/365, (J809-F809)/365)) )</f>
        <v/>
      </c>
      <c r="O809" s="116" t="str">
        <f aca="false">IF(ISBLANK(C809),"",IF( ISBLANK(F809), "" , IF( ISBLANK(J809), ($V$41-F809)/365, (J809-F809)/365)) )</f>
        <v/>
      </c>
      <c r="P809" s="117" t="str">
        <f aca="true">IF(ISBLANK(C809),"",IF( ISBLANK(J809), "", (TODAY()-J809)/365))</f>
        <v/>
      </c>
      <c r="Q809" s="118" t="str">
        <f aca="false">IF(ISBLANK(C809),"",IF( ISBLANK(J809), "", ($V$41-J809)/365))</f>
        <v/>
      </c>
      <c r="R809" s="177"/>
      <c r="S809" s="119" t="s">
        <v>1754</v>
      </c>
      <c r="T809" s="39" t="n">
        <v>1</v>
      </c>
      <c r="U809" s="40"/>
    </row>
    <row r="810" customFormat="false" ht="15" hidden="false" customHeight="false" outlineLevel="0" collapsed="false">
      <c r="T810" s="39"/>
      <c r="U810" s="40"/>
    </row>
    <row r="811" customFormat="false" ht="15" hidden="false" customHeight="false" outlineLevel="0" collapsed="false">
      <c r="T811" s="48"/>
      <c r="U811" s="40"/>
    </row>
    <row r="812" customFormat="false" ht="15" hidden="false" customHeight="false" outlineLevel="0" collapsed="false">
      <c r="T812" s="48"/>
      <c r="U812" s="40"/>
    </row>
    <row r="813" customFormat="false" ht="15" hidden="false" customHeight="false" outlineLevel="0" collapsed="false">
      <c r="T813" s="50"/>
      <c r="U813" s="51"/>
    </row>
    <row r="814" customFormat="false" ht="15" hidden="false" customHeight="false" outlineLevel="0" collapsed="false">
      <c r="T814" s="50"/>
      <c r="U814" s="51"/>
    </row>
    <row r="815" customFormat="false" ht="15" hidden="false" customHeight="false" outlineLevel="0" collapsed="false">
      <c r="T815" s="48"/>
      <c r="U815" s="40"/>
    </row>
    <row r="816" customFormat="false" ht="15" hidden="false" customHeight="false" outlineLevel="0" collapsed="false">
      <c r="T816" s="48"/>
      <c r="U816" s="40"/>
    </row>
    <row r="817" customFormat="false" ht="15" hidden="false" customHeight="false" outlineLevel="0" collapsed="false">
      <c r="T817" s="48"/>
      <c r="U817" s="40"/>
    </row>
    <row r="818" customFormat="false" ht="15" hidden="false" customHeight="false" outlineLevel="0" collapsed="false">
      <c r="T818" s="48"/>
      <c r="U818" s="40"/>
    </row>
    <row r="819" customFormat="false" ht="15" hidden="false" customHeight="false" outlineLevel="0" collapsed="false">
      <c r="T819" s="48"/>
      <c r="U819" s="40"/>
    </row>
    <row r="820" customFormat="false" ht="15" hidden="false" customHeight="false" outlineLevel="0" collapsed="false">
      <c r="T820" s="48"/>
      <c r="U820" s="40"/>
    </row>
    <row r="821" customFormat="false" ht="15" hidden="false" customHeight="false" outlineLevel="0" collapsed="false">
      <c r="T821" s="48"/>
      <c r="U821" s="40"/>
    </row>
    <row r="822" customFormat="false" ht="15" hidden="false" customHeight="false" outlineLevel="0" collapsed="false">
      <c r="T822" s="48"/>
      <c r="U822" s="40"/>
    </row>
    <row r="823" customFormat="false" ht="15" hidden="false" customHeight="false" outlineLevel="0" collapsed="false">
      <c r="T823" s="48"/>
      <c r="U823" s="40"/>
    </row>
    <row r="824" customFormat="false" ht="15" hidden="false" customHeight="false" outlineLevel="0" collapsed="false">
      <c r="T824" s="48"/>
      <c r="U824" s="40"/>
    </row>
    <row r="825" customFormat="false" ht="15" hidden="false" customHeight="false" outlineLevel="0" collapsed="false">
      <c r="T825" s="50"/>
      <c r="U825" s="51"/>
    </row>
    <row r="826" customFormat="false" ht="15" hidden="false" customHeight="false" outlineLevel="0" collapsed="false">
      <c r="T826" s="50"/>
      <c r="U826" s="51"/>
    </row>
    <row r="827" customFormat="false" ht="15" hidden="false" customHeight="false" outlineLevel="0" collapsed="false">
      <c r="T827" s="50"/>
      <c r="U827" s="51"/>
    </row>
    <row r="828" customFormat="false" ht="15" hidden="false" customHeight="false" outlineLevel="0" collapsed="false">
      <c r="T828" s="50"/>
      <c r="U828" s="51"/>
    </row>
    <row r="829" customFormat="false" ht="15" hidden="false" customHeight="false" outlineLevel="0" collapsed="false">
      <c r="T829" s="48"/>
      <c r="U829" s="40"/>
    </row>
    <row r="830" customFormat="false" ht="15" hidden="false" customHeight="false" outlineLevel="0" collapsed="false">
      <c r="T830" s="48"/>
      <c r="U830" s="40"/>
    </row>
    <row r="831" customFormat="false" ht="15" hidden="false" customHeight="false" outlineLevel="0" collapsed="false">
      <c r="T831" s="48"/>
      <c r="U831" s="40"/>
    </row>
    <row r="832" customFormat="false" ht="15" hidden="false" customHeight="false" outlineLevel="0" collapsed="false">
      <c r="T832" s="39"/>
      <c r="U832" s="40"/>
    </row>
    <row r="833" customFormat="false" ht="15" hidden="false" customHeight="false" outlineLevel="0" collapsed="false">
      <c r="T833" s="39"/>
      <c r="U833" s="40"/>
    </row>
    <row r="834" customFormat="false" ht="15" hidden="false" customHeight="false" outlineLevel="0" collapsed="false">
      <c r="T834" s="39"/>
      <c r="U834" s="40"/>
    </row>
    <row r="835" customFormat="false" ht="15" hidden="false" customHeight="false" outlineLevel="0" collapsed="false">
      <c r="T835" s="39"/>
      <c r="U835" s="40"/>
    </row>
    <row r="836" customFormat="false" ht="15" hidden="false" customHeight="false" outlineLevel="0" collapsed="false">
      <c r="T836" s="39"/>
      <c r="U836" s="40"/>
    </row>
    <row r="837" customFormat="false" ht="15" hidden="false" customHeight="false" outlineLevel="0" collapsed="false">
      <c r="T837" s="39"/>
      <c r="U837" s="40"/>
    </row>
    <row r="838" customFormat="false" ht="15" hidden="false" customHeight="false" outlineLevel="0" collapsed="false">
      <c r="T838" s="39"/>
      <c r="U838" s="40"/>
    </row>
    <row r="839" customFormat="false" ht="15" hidden="false" customHeight="false" outlineLevel="0" collapsed="false">
      <c r="T839" s="39"/>
      <c r="U839" s="40"/>
    </row>
    <row r="840" customFormat="false" ht="15" hidden="false" customHeight="false" outlineLevel="0" collapsed="false">
      <c r="T840" s="39"/>
      <c r="U840" s="40"/>
    </row>
    <row r="841" customFormat="false" ht="15" hidden="false" customHeight="false" outlineLevel="0" collapsed="false">
      <c r="T841" s="39"/>
      <c r="U841" s="40"/>
    </row>
    <row r="842" customFormat="false" ht="15" hidden="false" customHeight="false" outlineLevel="0" collapsed="false">
      <c r="T842" s="39"/>
      <c r="U842" s="40"/>
    </row>
    <row r="843" customFormat="false" ht="15" hidden="false" customHeight="false" outlineLevel="0" collapsed="false">
      <c r="T843" s="39"/>
      <c r="U843" s="40"/>
    </row>
    <row r="844" customFormat="false" ht="15" hidden="false" customHeight="false" outlineLevel="0" collapsed="false">
      <c r="T844" s="39"/>
      <c r="U844" s="40"/>
    </row>
    <row r="1048576" customFormat="false" ht="12.8" hidden="false" customHeight="false" outlineLevel="0" collapsed="false"/>
  </sheetData>
  <autoFilter ref="A1:V809"/>
  <mergeCells count="1">
    <mergeCell ref="V1:X1"/>
  </mergeCell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509"/>
  <sheetViews>
    <sheetView showFormulas="false" showGridLines="true" showRowColHeaders="true" showZeros="true" rightToLeft="false" tabSelected="false" showOutlineSymbols="true" defaultGridColor="true" view="normal" topLeftCell="A1" colorId="64" zoomScale="156" zoomScaleNormal="156" zoomScalePageLayoutView="100" workbookViewId="0">
      <selection pane="topLeft" activeCell="N8" activeCellId="0" sqref="N8"/>
    </sheetView>
  </sheetViews>
  <sheetFormatPr defaultColWidth="11.53515625" defaultRowHeight="15" zeroHeight="false" outlineLevelRow="0" outlineLevelCol="0"/>
  <cols>
    <col collapsed="false" customWidth="true" hidden="false" outlineLevel="0" max="1" min="1" style="0" width="4.1"/>
    <col collapsed="false" customWidth="true" hidden="false" outlineLevel="0" max="2" min="2" style="122" width="13.53"/>
    <col collapsed="false" customWidth="true" hidden="false" outlineLevel="0" max="3" min="3" style="122" width="7.92"/>
    <col collapsed="false" customWidth="true" hidden="false" outlineLevel="0" max="4" min="4" style="122" width="13.89"/>
    <col collapsed="false" customWidth="false" hidden="false" outlineLevel="0" max="6" min="5" style="122" width="11.52"/>
    <col collapsed="false" customWidth="true" hidden="true" outlineLevel="0" max="7" min="7" style="122" width="9.68"/>
    <col collapsed="false" customWidth="false" hidden="true" outlineLevel="0" max="8" min="8" style="122" width="11.46"/>
    <col collapsed="false" customWidth="true" hidden="true" outlineLevel="0" max="9" min="9" style="181" width="5.16"/>
    <col collapsed="false" customWidth="false" hidden="false" outlineLevel="0" max="10" min="10" style="122" width="11.52"/>
    <col collapsed="false" customWidth="true" hidden="true" outlineLevel="0" max="11" min="11" style="122" width="10.22"/>
    <col collapsed="false" customWidth="true" hidden="true" outlineLevel="0" max="12" min="12" style="122" width="13.17"/>
    <col collapsed="false" customWidth="true" hidden="true" outlineLevel="0" max="13" min="13" style="182" width="5.47"/>
    <col collapsed="false" customWidth="true" hidden="false" outlineLevel="0" max="14" min="14" style="183" width="10.22"/>
    <col collapsed="false" customWidth="true" hidden="true" outlineLevel="0" max="15" min="15" style="184" width="11.15"/>
    <col collapsed="false" customWidth="true" hidden="false" outlineLevel="0" max="16" min="16" style="185" width="11.15"/>
    <col collapsed="false" customWidth="true" hidden="true" outlineLevel="0" max="17" min="17" style="186" width="13.53"/>
    <col collapsed="false" customWidth="true" hidden="false" outlineLevel="0" max="18" min="18" style="122" width="13.53"/>
    <col collapsed="false" customWidth="true" hidden="true" outlineLevel="0" max="19" min="19" style="181" width="4.96"/>
    <col collapsed="false" customWidth="true" hidden="false" outlineLevel="0" max="20" min="20" style="10" width="7.43"/>
    <col collapsed="false" customWidth="false" hidden="false" outlineLevel="0" max="21" min="21" style="10" width="11.52"/>
    <col collapsed="false" customWidth="true" hidden="false" outlineLevel="0" max="22" min="22" style="10" width="15.8"/>
    <col collapsed="false" customWidth="true" hidden="false" outlineLevel="0" max="23" min="23" style="10" width="7.13"/>
    <col collapsed="false" customWidth="true" hidden="false" outlineLevel="0" max="24" min="24" style="10" width="11.77"/>
    <col collapsed="false" customWidth="false" hidden="false" outlineLevel="0" max="32" min="25" style="10" width="11.52"/>
  </cols>
  <sheetData>
    <row r="1" customFormat="false" ht="12.8" hidden="true" customHeight="true" outlineLevel="0" collapsed="false">
      <c r="B1" s="187"/>
      <c r="C1" s="188"/>
      <c r="D1" s="188"/>
      <c r="E1" s="189"/>
      <c r="F1" s="190"/>
      <c r="G1" s="190"/>
      <c r="H1" s="190"/>
      <c r="I1" s="191"/>
      <c r="J1" s="189"/>
      <c r="K1" s="189"/>
      <c r="L1" s="189"/>
      <c r="M1" s="192"/>
      <c r="N1" s="193"/>
      <c r="O1" s="194"/>
      <c r="P1" s="195"/>
      <c r="Q1" s="196"/>
      <c r="R1" s="197"/>
      <c r="S1" s="198"/>
      <c r="T1" s="199"/>
      <c r="U1" s="41"/>
      <c r="V1" s="199"/>
      <c r="W1" s="199"/>
      <c r="X1" s="199"/>
      <c r="Y1" s="199"/>
      <c r="Z1" s="199"/>
      <c r="AA1" s="199"/>
      <c r="AB1" s="199"/>
      <c r="AC1" s="200"/>
      <c r="AD1" s="200"/>
      <c r="AE1" s="26"/>
      <c r="AF1" s="26"/>
      <c r="AG1" s="27"/>
      <c r="AH1" s="27"/>
      <c r="AI1" s="27"/>
    </row>
    <row r="2" customFormat="false" ht="12.8" hidden="false" customHeight="true" outlineLevel="0" collapsed="false">
      <c r="B2" s="187" t="s">
        <v>0</v>
      </c>
      <c r="C2" s="188"/>
      <c r="D2" s="188"/>
      <c r="E2" s="189"/>
      <c r="F2" s="190"/>
      <c r="G2" s="190"/>
      <c r="H2" s="190"/>
      <c r="I2" s="191"/>
      <c r="J2" s="189"/>
      <c r="K2" s="189"/>
      <c r="L2" s="189"/>
      <c r="M2" s="192"/>
      <c r="N2" s="193"/>
      <c r="O2" s="194"/>
      <c r="P2" s="195"/>
      <c r="Q2" s="196"/>
      <c r="R2" s="197"/>
      <c r="S2" s="198"/>
      <c r="T2" s="199"/>
      <c r="U2" s="41"/>
      <c r="V2" s="199"/>
      <c r="W2" s="199"/>
      <c r="X2" s="199"/>
      <c r="Y2" s="199"/>
      <c r="Z2" s="199"/>
      <c r="AA2" s="199"/>
      <c r="AB2" s="199"/>
      <c r="AC2" s="200"/>
      <c r="AD2" s="200"/>
      <c r="AE2" s="26"/>
      <c r="AF2" s="26"/>
      <c r="AG2" s="27"/>
      <c r="AH2" s="27"/>
      <c r="AI2" s="27"/>
    </row>
    <row r="3" customFormat="false" ht="17" hidden="false" customHeight="true" outlineLevel="0" collapsed="false">
      <c r="B3" s="201" t="s">
        <v>1755</v>
      </c>
      <c r="C3" s="188" t="s">
        <v>1756</v>
      </c>
      <c r="D3" s="188" t="s">
        <v>1757</v>
      </c>
      <c r="E3" s="189" t="s">
        <v>9</v>
      </c>
      <c r="F3" s="190" t="s">
        <v>10</v>
      </c>
      <c r="G3" s="190"/>
      <c r="H3" s="190"/>
      <c r="I3" s="191" t="s">
        <v>1758</v>
      </c>
      <c r="J3" s="189" t="s">
        <v>11</v>
      </c>
      <c r="K3" s="189"/>
      <c r="L3" s="189"/>
      <c r="M3" s="192" t="s">
        <v>1759</v>
      </c>
      <c r="N3" s="193" t="s">
        <v>1760</v>
      </c>
      <c r="O3" s="194"/>
      <c r="P3" s="195" t="s">
        <v>1761</v>
      </c>
      <c r="Q3" s="196"/>
      <c r="R3" s="197" t="s">
        <v>1762</v>
      </c>
      <c r="S3" s="198" t="s">
        <v>1763</v>
      </c>
      <c r="T3" s="26"/>
      <c r="U3" s="199"/>
      <c r="V3" s="41"/>
      <c r="W3" s="199"/>
      <c r="X3" s="199"/>
      <c r="Y3" s="199"/>
      <c r="Z3" s="199"/>
      <c r="AA3" s="199"/>
      <c r="AB3" s="199"/>
      <c r="AC3" s="199"/>
      <c r="AD3" s="200"/>
      <c r="AE3" s="26"/>
      <c r="AF3" s="26"/>
      <c r="AG3" s="27"/>
      <c r="AH3" s="27"/>
      <c r="AI3" s="27"/>
    </row>
    <row r="4" customFormat="false" ht="17" hidden="false" customHeight="true" outlineLevel="0" collapsed="false">
      <c r="A4" s="0" t="n">
        <v>1</v>
      </c>
      <c r="B4" s="202" t="s">
        <v>1764</v>
      </c>
      <c r="C4" s="203" t="s">
        <v>1765</v>
      </c>
      <c r="D4" s="203" t="s">
        <v>1766</v>
      </c>
      <c r="E4" s="204" t="s">
        <v>1767</v>
      </c>
      <c r="F4" s="205" t="n">
        <v>42603</v>
      </c>
      <c r="G4" s="205" t="str">
        <f aca="false">IF(ISBLANK(F4),"a","b")</f>
        <v>b</v>
      </c>
      <c r="H4" s="205" t="n">
        <f aca="false">IF(ISBLANK(A4),"",IF(G4="b",F4,IF(G4="a","")))</f>
        <v>42603</v>
      </c>
      <c r="I4" s="206" t="n">
        <f aca="false">IF(ISBLANK(A4),"",IF( ISBLANK(F4), , IF( ISBLANK(J4), 1,) ))</f>
        <v>0</v>
      </c>
      <c r="J4" s="205" t="n">
        <v>43191</v>
      </c>
      <c r="K4" s="205" t="str">
        <f aca="false">IF(ISBLANK(J4),"a","b")</f>
        <v>b</v>
      </c>
      <c r="L4" s="207" t="n">
        <f aca="false">IF(ISBLANK(A4),"",IF(K4="b",J4,IF(K4="a","")))</f>
        <v>43191</v>
      </c>
      <c r="M4" s="206" t="n">
        <f aca="false">IF(ISBLANK(A4),"",IF( ISBLANK(J4), , 1))</f>
        <v>1</v>
      </c>
      <c r="N4" s="208" t="n">
        <f aca="true">IF(ISBLANK(A4),"",IF( ISBLANK(F4), "" , IF( ISBLANK(J4), (TODAY()-F4)/365, (J4-F4)/365)) )</f>
        <v>1.61095890410959</v>
      </c>
      <c r="O4" s="209" t="n">
        <f aca="false">IF(ISBLANK(A4),"",IF( ISBLANK(F4), "" , IF( ISBLANK(J4), ($U$32-F4)/365, (J4-F4)/365)) )</f>
        <v>1.61095890410959</v>
      </c>
      <c r="P4" s="210" t="n">
        <f aca="true">IF(ISBLANK(A4),"",IF( ISBLANK(J4), "", (TODAY()-J4)/365))</f>
        <v>2.98630136986301</v>
      </c>
      <c r="Q4" s="211" t="n">
        <f aca="false">IF(ISBLANK(A4),"",IF( ISBLANK(J4), "", ($U$32-J4)/365))</f>
        <v>2.0027397260274</v>
      </c>
      <c r="R4" s="212" t="s">
        <v>1768</v>
      </c>
      <c r="S4" s="39" t="n">
        <v>1</v>
      </c>
      <c r="T4" s="26"/>
      <c r="U4" s="27"/>
      <c r="V4" s="27"/>
      <c r="W4" s="27"/>
      <c r="X4" s="41"/>
      <c r="Y4" s="41"/>
      <c r="Z4" s="41"/>
      <c r="AA4" s="41"/>
      <c r="AB4" s="41"/>
      <c r="AC4" s="27"/>
      <c r="AD4" s="26"/>
      <c r="AE4" s="26"/>
      <c r="AF4" s="26"/>
      <c r="AG4" s="27"/>
      <c r="AH4" s="27"/>
      <c r="AI4" s="27"/>
    </row>
    <row r="5" customFormat="false" ht="17" hidden="false" customHeight="true" outlineLevel="0" collapsed="false">
      <c r="A5" s="0" t="n">
        <v>1</v>
      </c>
      <c r="B5" s="202" t="s">
        <v>1764</v>
      </c>
      <c r="C5" s="203" t="s">
        <v>1765</v>
      </c>
      <c r="D5" s="203" t="s">
        <v>1769</v>
      </c>
      <c r="E5" s="204" t="s">
        <v>1770</v>
      </c>
      <c r="F5" s="205" t="n">
        <v>42607</v>
      </c>
      <c r="G5" s="205" t="str">
        <f aca="false">IF(ISBLANK(F5),"a","b")</f>
        <v>b</v>
      </c>
      <c r="H5" s="205" t="n">
        <f aca="false">IF(ISBLANK(A5),"",IF(G5="b",F5,IF(G5="a","")))</f>
        <v>42607</v>
      </c>
      <c r="I5" s="206" t="n">
        <f aca="false">IF(ISBLANK(A5),"",IF( ISBLANK(F5), , IF( ISBLANK(J5), 1,) ))</f>
        <v>0</v>
      </c>
      <c r="J5" s="205" t="n">
        <v>43191</v>
      </c>
      <c r="K5" s="205" t="str">
        <f aca="false">IF(ISBLANK(J5),"a","b")</f>
        <v>b</v>
      </c>
      <c r="L5" s="207" t="n">
        <f aca="false">IF(ISBLANK(A5),"",IF(K5="b",J5,IF(K5="a","")))</f>
        <v>43191</v>
      </c>
      <c r="M5" s="206" t="n">
        <f aca="false">IF(ISBLANK(A5),"",IF( ISBLANK(J5), , 1))</f>
        <v>1</v>
      </c>
      <c r="N5" s="208" t="n">
        <f aca="true">IF(ISBLANK(A5),"",IF( ISBLANK(F5), "" , IF( ISBLANK(J5), (TODAY()-F5)/365, (J5-F5)/365)) )</f>
        <v>1.6</v>
      </c>
      <c r="O5" s="209" t="n">
        <f aca="false">IF(ISBLANK(A5),"",IF( ISBLANK(F5), "" , IF( ISBLANK(J5), ($U$32-F5)/365, (J5-F5)/365)) )</f>
        <v>1.6</v>
      </c>
      <c r="P5" s="210" t="n">
        <f aca="true">IF(ISBLANK(A5),"",IF( ISBLANK(J5), "", (TODAY()-J5)/365))</f>
        <v>2.98630136986301</v>
      </c>
      <c r="Q5" s="211" t="n">
        <f aca="false">IF(ISBLANK(A5),"",IF( ISBLANK(J5), "", ($U$32-J5)/365))</f>
        <v>2.0027397260274</v>
      </c>
      <c r="R5" s="212" t="s">
        <v>1771</v>
      </c>
      <c r="S5" s="39" t="n">
        <v>1</v>
      </c>
      <c r="T5" s="26"/>
      <c r="U5" s="109" t="s">
        <v>387</v>
      </c>
      <c r="V5" s="41"/>
      <c r="W5" s="41"/>
      <c r="X5" s="41"/>
      <c r="Y5" s="41"/>
      <c r="Z5" s="41"/>
      <c r="AA5" s="41"/>
      <c r="AB5" s="41"/>
      <c r="AC5" s="27"/>
      <c r="AD5" s="26"/>
      <c r="AE5" s="26"/>
      <c r="AF5" s="26"/>
      <c r="AG5" s="27"/>
      <c r="AH5" s="27"/>
      <c r="AI5" s="27"/>
    </row>
    <row r="6" customFormat="false" ht="17" hidden="false" customHeight="true" outlineLevel="0" collapsed="false">
      <c r="A6" s="0" t="n">
        <v>1</v>
      </c>
      <c r="B6" s="202" t="s">
        <v>1764</v>
      </c>
      <c r="C6" s="203" t="s">
        <v>1765</v>
      </c>
      <c r="D6" s="203" t="s">
        <v>1772</v>
      </c>
      <c r="E6" s="204" t="s">
        <v>1773</v>
      </c>
      <c r="F6" s="205" t="n">
        <v>42630</v>
      </c>
      <c r="G6" s="205" t="str">
        <f aca="false">IF(ISBLANK(F6),"a","b")</f>
        <v>b</v>
      </c>
      <c r="H6" s="205" t="n">
        <f aca="false">IF(ISBLANK(A6),"",IF(G6="b",F6,IF(G6="a","")))</f>
        <v>42630</v>
      </c>
      <c r="I6" s="206" t="n">
        <f aca="false">IF(ISBLANK(A6),"",IF( ISBLANK(F6), , IF( ISBLANK(J6), 1,) ))</f>
        <v>1</v>
      </c>
      <c r="K6" s="205" t="str">
        <f aca="false">IF(ISBLANK(J6),"a","b")</f>
        <v>a</v>
      </c>
      <c r="L6" s="207" t="str">
        <f aca="false">IF(ISBLANK(A6),"",IF(K6="b",J6,IF(K6="a","")))</f>
        <v/>
      </c>
      <c r="M6" s="206" t="n">
        <f aca="false">IF(ISBLANK(A6),"",IF( ISBLANK(J6), , 1))</f>
        <v>0</v>
      </c>
      <c r="N6" s="208" t="n">
        <f aca="true">IF(ISBLANK(A6),"",IF( ISBLANK(F6), "" , IF( ISBLANK(J6), (TODAY()-F6)/365, (J6-F6)/365)) )</f>
        <v>4.52328767123288</v>
      </c>
      <c r="O6" s="209" t="n">
        <f aca="false">IF(ISBLANK(A6),"",IF( ISBLANK(F6), "" , IF( ISBLANK(J6), ($U$32-F6)/365, (J6-F6)/365)) )</f>
        <v>3.53972602739726</v>
      </c>
      <c r="P6" s="210" t="str">
        <f aca="true">IF(ISBLANK(A6),"",IF( ISBLANK(J6), "", (TODAY()-J6)/365))</f>
        <v/>
      </c>
      <c r="Q6" s="211" t="str">
        <f aca="false">IF(ISBLANK(A6),"",IF( ISBLANK(J6), "", ($U$32-J6)/365))</f>
        <v/>
      </c>
      <c r="R6" s="212" t="s">
        <v>1774</v>
      </c>
      <c r="S6" s="39" t="n">
        <v>1</v>
      </c>
      <c r="T6" s="26"/>
      <c r="U6" s="41" t="s">
        <v>18</v>
      </c>
      <c r="V6" s="41"/>
      <c r="W6" s="41"/>
      <c r="X6" s="41"/>
      <c r="Y6" s="41"/>
      <c r="Z6" s="41"/>
      <c r="AA6" s="41"/>
      <c r="AB6" s="41"/>
      <c r="AC6" s="27"/>
      <c r="AD6" s="26"/>
      <c r="AE6" s="26"/>
      <c r="AF6" s="26"/>
      <c r="AG6" s="27"/>
      <c r="AH6" s="27"/>
      <c r="AI6" s="27"/>
    </row>
    <row r="7" customFormat="false" ht="17" hidden="false" customHeight="true" outlineLevel="0" collapsed="false">
      <c r="A7" s="0" t="n">
        <v>1</v>
      </c>
      <c r="B7" s="202" t="s">
        <v>1764</v>
      </c>
      <c r="C7" s="203" t="s">
        <v>1765</v>
      </c>
      <c r="D7" s="203" t="s">
        <v>1775</v>
      </c>
      <c r="E7" s="204" t="s">
        <v>1776</v>
      </c>
      <c r="F7" s="205" t="n">
        <v>42635</v>
      </c>
      <c r="G7" s="205" t="str">
        <f aca="false">IF(ISBLANK(F7),"a","b")</f>
        <v>b</v>
      </c>
      <c r="H7" s="205" t="n">
        <f aca="false">IF(ISBLANK(A7),"",IF(G7="b",F7,IF(G7="a","")))</f>
        <v>42635</v>
      </c>
      <c r="I7" s="206" t="n">
        <f aca="false">IF(ISBLANK(A7),"",IF( ISBLANK(F7), , IF( ISBLANK(J7), 1,) ))</f>
        <v>1</v>
      </c>
      <c r="K7" s="205" t="str">
        <f aca="false">IF(ISBLANK(J7),"a","b")</f>
        <v>a</v>
      </c>
      <c r="L7" s="207" t="str">
        <f aca="false">IF(ISBLANK(A7),"",IF(K7="b",J7,IF(K7="a","")))</f>
        <v/>
      </c>
      <c r="M7" s="206" t="n">
        <f aca="false">IF(ISBLANK(A7),"",IF( ISBLANK(J7), , 1))</f>
        <v>0</v>
      </c>
      <c r="N7" s="208" t="n">
        <f aca="true">IF(ISBLANK(A7),"",IF( ISBLANK(F7), "" , IF( ISBLANK(J7), (TODAY()-F7)/365, (J7-F7)/365)) )</f>
        <v>4.50958904109589</v>
      </c>
      <c r="O7" s="209" t="n">
        <f aca="false">IF(ISBLANK(A7),"",IF( ISBLANK(F7), "" , IF( ISBLANK(J7), ($U$32-F7)/365, (J7-F7)/365)) )</f>
        <v>3.52602739726027</v>
      </c>
      <c r="P7" s="210" t="str">
        <f aca="true">IF(ISBLANK(A7),"",IF( ISBLANK(J7), "", (TODAY()-J7)/365))</f>
        <v/>
      </c>
      <c r="Q7" s="211" t="str">
        <f aca="false">IF(ISBLANK(A7),"",IF( ISBLANK(J7), "", ($U$32-J7)/365))</f>
        <v/>
      </c>
      <c r="R7" s="212" t="s">
        <v>1777</v>
      </c>
      <c r="S7" s="39" t="n">
        <v>1</v>
      </c>
      <c r="T7" s="26"/>
      <c r="U7" s="41" t="s">
        <v>19</v>
      </c>
      <c r="V7" s="41"/>
      <c r="W7" s="41"/>
      <c r="X7" s="41"/>
      <c r="Y7" s="41"/>
      <c r="Z7" s="41"/>
      <c r="AA7" s="41"/>
      <c r="AB7" s="45" t="s">
        <v>22</v>
      </c>
      <c r="AC7" s="27"/>
      <c r="AD7" s="213"/>
      <c r="AE7" s="213"/>
      <c r="AF7" s="26"/>
      <c r="AG7" s="27"/>
      <c r="AH7" s="27"/>
      <c r="AI7" s="27"/>
    </row>
    <row r="8" customFormat="false" ht="17" hidden="false" customHeight="true" outlineLevel="0" collapsed="false">
      <c r="A8" s="0" t="n">
        <v>1</v>
      </c>
      <c r="B8" s="202" t="s">
        <v>1764</v>
      </c>
      <c r="C8" s="203" t="s">
        <v>1765</v>
      </c>
      <c r="D8" s="203" t="s">
        <v>1778</v>
      </c>
      <c r="E8" s="204" t="s">
        <v>1512</v>
      </c>
      <c r="F8" s="205" t="n">
        <v>42653</v>
      </c>
      <c r="G8" s="205" t="str">
        <f aca="false">IF(ISBLANK(F8),"a","b")</f>
        <v>b</v>
      </c>
      <c r="H8" s="205" t="n">
        <f aca="false">IF(ISBLANK(A8),"",IF(G8="b",F8,IF(G8="a","")))</f>
        <v>42653</v>
      </c>
      <c r="I8" s="206" t="n">
        <f aca="false">IF(ISBLANK(A8),"",IF( ISBLANK(F8), , IF( ISBLANK(J8), 1,) ))</f>
        <v>1</v>
      </c>
      <c r="K8" s="205" t="str">
        <f aca="false">IF(ISBLANK(J8),"a","b")</f>
        <v>a</v>
      </c>
      <c r="L8" s="207" t="str">
        <f aca="false">IF(ISBLANK(A8),"",IF(K8="b",J8,IF(K8="a","")))</f>
        <v/>
      </c>
      <c r="M8" s="206" t="n">
        <f aca="false">IF(ISBLANK(A8),"",IF( ISBLANK(J8), , 1))</f>
        <v>0</v>
      </c>
      <c r="N8" s="208" t="n">
        <f aca="true">IF(ISBLANK(A8),"",IF( ISBLANK(F8), "" , IF( ISBLANK(J8), (TODAY()-F8)/365, (J8-F8)/365)) )</f>
        <v>4.46027397260274</v>
      </c>
      <c r="O8" s="209" t="n">
        <f aca="false">IF(ISBLANK(A8),"",IF( ISBLANK(F8), "" , IF( ISBLANK(J8), ($U$32-F8)/365, (J8-F8)/365)) )</f>
        <v>3.47671232876712</v>
      </c>
      <c r="P8" s="210" t="str">
        <f aca="true">IF(ISBLANK(A8),"",IF( ISBLANK(J8), "", (TODAY()-J8)/365))</f>
        <v/>
      </c>
      <c r="Q8" s="211" t="str">
        <f aca="false">IF(ISBLANK(A8),"",IF( ISBLANK(J8), "", ($U$32-J8)/365))</f>
        <v/>
      </c>
      <c r="R8" s="212" t="s">
        <v>1779</v>
      </c>
      <c r="S8" s="39" t="n">
        <v>1</v>
      </c>
      <c r="T8" s="26"/>
      <c r="U8" s="41" t="s">
        <v>21</v>
      </c>
      <c r="V8" s="41"/>
      <c r="W8" s="41"/>
      <c r="X8" s="41"/>
      <c r="Y8" s="41"/>
      <c r="Z8" s="41"/>
      <c r="AA8" s="41"/>
      <c r="AB8" s="45" t="s">
        <v>23</v>
      </c>
      <c r="AC8" s="27"/>
      <c r="AD8" s="213"/>
      <c r="AE8" s="213"/>
      <c r="AF8" s="26"/>
      <c r="AG8" s="27"/>
      <c r="AH8" s="27"/>
      <c r="AI8" s="27"/>
    </row>
    <row r="9" customFormat="false" ht="17" hidden="false" customHeight="true" outlineLevel="0" collapsed="false">
      <c r="A9" s="0" t="n">
        <v>1</v>
      </c>
      <c r="B9" s="202" t="s">
        <v>1764</v>
      </c>
      <c r="C9" s="203" t="s">
        <v>1765</v>
      </c>
      <c r="D9" s="203" t="s">
        <v>1780</v>
      </c>
      <c r="E9" s="204" t="s">
        <v>721</v>
      </c>
      <c r="F9" s="205" t="n">
        <v>42653</v>
      </c>
      <c r="G9" s="205" t="str">
        <f aca="false">IF(ISBLANK(F9),"a","b")</f>
        <v>b</v>
      </c>
      <c r="H9" s="205" t="n">
        <f aca="false">IF(ISBLANK(A9),"",IF(G9="b",F9,IF(G9="a","")))</f>
        <v>42653</v>
      </c>
      <c r="I9" s="206" t="n">
        <f aca="false">IF(ISBLANK(A9),"",IF( ISBLANK(F9), , IF( ISBLANK(J9), 1,) ))</f>
        <v>0</v>
      </c>
      <c r="J9" s="205" t="n">
        <v>43070</v>
      </c>
      <c r="K9" s="205" t="str">
        <f aca="false">IF(ISBLANK(J9),"a","b")</f>
        <v>b</v>
      </c>
      <c r="L9" s="207" t="n">
        <f aca="false">IF(ISBLANK(A9),"",IF(K9="b",J9,IF(K9="a","")))</f>
        <v>43070</v>
      </c>
      <c r="M9" s="206" t="n">
        <f aca="false">IF(ISBLANK(A9),"",IF( ISBLANK(J9), , 1))</f>
        <v>1</v>
      </c>
      <c r="N9" s="208" t="n">
        <f aca="true">IF(ISBLANK(A9),"",IF( ISBLANK(F9), "" , IF( ISBLANK(J9), (TODAY()-F9)/365, (J9-F9)/365)) )</f>
        <v>1.14246575342466</v>
      </c>
      <c r="O9" s="209" t="n">
        <f aca="false">IF(ISBLANK(A9),"",IF( ISBLANK(F9), "" , IF( ISBLANK(J9), ($U$32-F9)/365, (J9-F9)/365)) )</f>
        <v>1.14246575342466</v>
      </c>
      <c r="P9" s="210" t="n">
        <f aca="true">IF(ISBLANK(A9),"",IF( ISBLANK(J9), "", (TODAY()-J9)/365))</f>
        <v>3.31780821917808</v>
      </c>
      <c r="Q9" s="211" t="n">
        <f aca="false">IF(ISBLANK(A9),"",IF( ISBLANK(J9), "", ($U$32-J9)/365))</f>
        <v>2.33424657534247</v>
      </c>
      <c r="R9" s="212" t="s">
        <v>1781</v>
      </c>
      <c r="S9" s="48" t="n">
        <v>1</v>
      </c>
      <c r="T9" s="26"/>
      <c r="U9" s="214" t="s">
        <v>25</v>
      </c>
      <c r="V9" s="214"/>
      <c r="W9" s="214"/>
      <c r="X9" s="41"/>
      <c r="Y9" s="41"/>
      <c r="Z9" s="41"/>
      <c r="AA9" s="41"/>
      <c r="AB9" s="41"/>
      <c r="AC9" s="27"/>
      <c r="AD9" s="26"/>
      <c r="AE9" s="26"/>
      <c r="AF9" s="26"/>
      <c r="AG9" s="27"/>
      <c r="AH9" s="27"/>
      <c r="AI9" s="27"/>
    </row>
    <row r="10" customFormat="false" ht="17" hidden="false" customHeight="true" outlineLevel="0" collapsed="false">
      <c r="A10" s="0" t="n">
        <v>1</v>
      </c>
      <c r="B10" s="202" t="s">
        <v>1764</v>
      </c>
      <c r="C10" s="203" t="s">
        <v>1765</v>
      </c>
      <c r="D10" s="203" t="s">
        <v>1782</v>
      </c>
      <c r="E10" s="204" t="s">
        <v>1783</v>
      </c>
      <c r="F10" s="205" t="n">
        <v>42657</v>
      </c>
      <c r="G10" s="205" t="str">
        <f aca="false">IF(ISBLANK(F10),"a","b")</f>
        <v>b</v>
      </c>
      <c r="H10" s="205" t="n">
        <f aca="false">IF(ISBLANK(A10),"",IF(G10="b",F10,IF(G10="a","")))</f>
        <v>42657</v>
      </c>
      <c r="I10" s="206" t="n">
        <f aca="false">IF(ISBLANK(A10),"",IF( ISBLANK(F10), , IF( ISBLANK(J10), 1,) ))</f>
        <v>1</v>
      </c>
      <c r="K10" s="205" t="str">
        <f aca="false">IF(ISBLANK(J10),"a","b")</f>
        <v>a</v>
      </c>
      <c r="L10" s="207" t="str">
        <f aca="false">IF(ISBLANK(A10),"",IF(K10="b",J10,IF(K10="a","")))</f>
        <v/>
      </c>
      <c r="M10" s="206" t="n">
        <f aca="false">IF(ISBLANK(A10),"",IF( ISBLANK(J10), , 1))</f>
        <v>0</v>
      </c>
      <c r="N10" s="208" t="n">
        <f aca="true">IF(ISBLANK(A10),"",IF( ISBLANK(F10), "" , IF( ISBLANK(J10), (TODAY()-F10)/365, (J10-F10)/365)) )</f>
        <v>4.44931506849315</v>
      </c>
      <c r="O10" s="209" t="n">
        <f aca="false">IF(ISBLANK(A10),"",IF( ISBLANK(F10), "" , IF( ISBLANK(J10), ($U$32-F10)/365, (J10-F10)/365)) )</f>
        <v>3.46575342465753</v>
      </c>
      <c r="P10" s="210" t="str">
        <f aca="true">IF(ISBLANK(A10),"",IF( ISBLANK(J10), "", (TODAY()-J10)/365))</f>
        <v/>
      </c>
      <c r="Q10" s="211" t="str">
        <f aca="false">IF(ISBLANK(A10),"",IF( ISBLANK(J10), "", ($U$32-J10)/365))</f>
        <v/>
      </c>
      <c r="R10" s="212" t="s">
        <v>1784</v>
      </c>
      <c r="S10" s="48" t="n">
        <v>1</v>
      </c>
      <c r="T10" s="26"/>
      <c r="U10" s="41"/>
      <c r="V10" s="27"/>
      <c r="W10" s="27"/>
      <c r="X10" s="27"/>
      <c r="Y10" s="41"/>
      <c r="Z10" s="41"/>
      <c r="AA10" s="41"/>
      <c r="AB10" s="41"/>
      <c r="AC10" s="41"/>
      <c r="AD10" s="26"/>
      <c r="AE10" s="26"/>
      <c r="AF10" s="26"/>
      <c r="AG10" s="27"/>
      <c r="AH10" s="27"/>
      <c r="AI10" s="27"/>
    </row>
    <row r="11" customFormat="false" ht="17" hidden="false" customHeight="true" outlineLevel="0" collapsed="false">
      <c r="A11" s="0" t="n">
        <v>1</v>
      </c>
      <c r="B11" s="202" t="s">
        <v>1764</v>
      </c>
      <c r="C11" s="203" t="s">
        <v>1765</v>
      </c>
      <c r="D11" s="215" t="s">
        <v>1785</v>
      </c>
      <c r="E11" s="204" t="s">
        <v>399</v>
      </c>
      <c r="F11" s="205" t="n">
        <v>42657</v>
      </c>
      <c r="G11" s="205" t="str">
        <f aca="false">IF(ISBLANK(F11),"a","b")</f>
        <v>b</v>
      </c>
      <c r="H11" s="205" t="n">
        <f aca="false">IF(ISBLANK(A11),"",IF(G11="b",F11,IF(G11="a","")))</f>
        <v>42657</v>
      </c>
      <c r="I11" s="206" t="n">
        <f aca="false">IF(ISBLANK(A11),"",IF( ISBLANK(F11), , IF( ISBLANK(J11), 1,) ))</f>
        <v>0</v>
      </c>
      <c r="J11" s="205" t="n">
        <v>42968</v>
      </c>
      <c r="K11" s="205" t="str">
        <f aca="false">IF(ISBLANK(J11),"a","b")</f>
        <v>b</v>
      </c>
      <c r="L11" s="207" t="n">
        <f aca="false">IF(ISBLANK(A11),"",IF(K11="b",J11,IF(K11="a","")))</f>
        <v>42968</v>
      </c>
      <c r="M11" s="206" t="n">
        <f aca="false">IF(ISBLANK(A11),"",IF( ISBLANK(J11), , 1))</f>
        <v>1</v>
      </c>
      <c r="N11" s="208" t="n">
        <f aca="true">IF(ISBLANK(A11),"",IF( ISBLANK(F11), "" , IF( ISBLANK(J11), (TODAY()-F11)/365, (J11-F11)/365)) )</f>
        <v>0.852054794520548</v>
      </c>
      <c r="O11" s="209" t="n">
        <f aca="false">IF(ISBLANK(A11),"",IF( ISBLANK(F11), "" , IF( ISBLANK(J11), ($U$32-F11)/365, (J11-F11)/365)) )</f>
        <v>0.852054794520548</v>
      </c>
      <c r="P11" s="210" t="n">
        <f aca="true">IF(ISBLANK(A11),"",IF( ISBLANK(J11), "", (TODAY()-J11)/365))</f>
        <v>3.5972602739726</v>
      </c>
      <c r="Q11" s="211" t="n">
        <f aca="false">IF(ISBLANK(A11),"",IF( ISBLANK(J11), "", ($U$32-J11)/365))</f>
        <v>2.61369863013699</v>
      </c>
      <c r="R11" s="212" t="s">
        <v>1786</v>
      </c>
      <c r="S11" s="50" t="n">
        <v>1</v>
      </c>
      <c r="T11" s="26"/>
      <c r="U11" s="41"/>
      <c r="V11" s="27"/>
      <c r="W11" s="27"/>
      <c r="X11" s="27"/>
      <c r="Y11" s="41"/>
      <c r="Z11" s="41"/>
      <c r="AA11" s="41"/>
      <c r="AB11" s="41"/>
      <c r="AC11" s="41"/>
      <c r="AD11" s="26"/>
      <c r="AE11" s="26"/>
      <c r="AF11" s="26"/>
      <c r="AG11" s="27"/>
      <c r="AH11" s="27"/>
      <c r="AI11" s="27"/>
    </row>
    <row r="12" customFormat="false" ht="17" hidden="false" customHeight="true" outlineLevel="0" collapsed="false">
      <c r="A12" s="0" t="n">
        <v>1</v>
      </c>
      <c r="B12" s="202" t="s">
        <v>1764</v>
      </c>
      <c r="C12" s="203" t="s">
        <v>1765</v>
      </c>
      <c r="D12" s="215" t="s">
        <v>1787</v>
      </c>
      <c r="E12" s="204" t="s">
        <v>1453</v>
      </c>
      <c r="F12" s="205" t="n">
        <v>42672</v>
      </c>
      <c r="G12" s="205" t="str">
        <f aca="false">IF(ISBLANK(F12),"a","b")</f>
        <v>b</v>
      </c>
      <c r="H12" s="205" t="n">
        <f aca="false">IF(ISBLANK(A12),"",IF(G12="b",F12,IF(G12="a","")))</f>
        <v>42672</v>
      </c>
      <c r="I12" s="206" t="n">
        <f aca="false">IF(ISBLANK(A12),"",IF( ISBLANK(F12), , IF( ISBLANK(J12), 1,) ))</f>
        <v>1</v>
      </c>
      <c r="K12" s="205" t="str">
        <f aca="false">IF(ISBLANK(J12),"a","b")</f>
        <v>a</v>
      </c>
      <c r="L12" s="207" t="str">
        <f aca="false">IF(ISBLANK(A12),"",IF(K12="b",J12,IF(K12="a","")))</f>
        <v/>
      </c>
      <c r="M12" s="206" t="n">
        <f aca="false">IF(ISBLANK(A12),"",IF( ISBLANK(J12), , 1))</f>
        <v>0</v>
      </c>
      <c r="N12" s="208" t="n">
        <f aca="true">IF(ISBLANK(A12),"",IF( ISBLANK(F12), "" , IF( ISBLANK(J12), (TODAY()-F12)/365, (J12-F12)/365)) )</f>
        <v>4.40821917808219</v>
      </c>
      <c r="O12" s="209" t="n">
        <f aca="false">IF(ISBLANK(A12),"",IF( ISBLANK(F12), "" , IF( ISBLANK(J12), ($U$32-F12)/365, (J12-F12)/365)) )</f>
        <v>3.42465753424658</v>
      </c>
      <c r="P12" s="210" t="str">
        <f aca="true">IF(ISBLANK(A12),"",IF( ISBLANK(J12), "", (TODAY()-J12)/365))</f>
        <v/>
      </c>
      <c r="Q12" s="211" t="str">
        <f aca="false">IF(ISBLANK(A12),"",IF( ISBLANK(J12), "", ($U$32-J12)/365))</f>
        <v/>
      </c>
      <c r="R12" s="212" t="s">
        <v>1788</v>
      </c>
      <c r="S12" s="50" t="n">
        <v>1</v>
      </c>
      <c r="T12" s="27"/>
      <c r="U12" s="27"/>
      <c r="V12" s="27"/>
      <c r="W12" s="27"/>
      <c r="X12" s="27"/>
      <c r="Y12" s="27"/>
      <c r="Z12" s="27"/>
      <c r="AA12" s="27"/>
      <c r="AB12" s="27"/>
      <c r="AC12" s="27"/>
      <c r="AD12" s="26"/>
      <c r="AE12" s="26"/>
      <c r="AF12" s="26"/>
      <c r="AG12" s="27"/>
      <c r="AH12" s="27"/>
      <c r="AI12" s="27"/>
    </row>
    <row r="13" customFormat="false" ht="17" hidden="false" customHeight="true" outlineLevel="0" collapsed="false">
      <c r="A13" s="0" t="n">
        <v>1</v>
      </c>
      <c r="B13" s="202" t="s">
        <v>1789</v>
      </c>
      <c r="C13" s="203" t="s">
        <v>1790</v>
      </c>
      <c r="D13" s="203" t="s">
        <v>1791</v>
      </c>
      <c r="E13" s="204" t="s">
        <v>1792</v>
      </c>
      <c r="F13" s="205" t="n">
        <v>42972</v>
      </c>
      <c r="G13" s="205" t="str">
        <f aca="false">IF(ISBLANK(F13),"a","b")</f>
        <v>b</v>
      </c>
      <c r="H13" s="205" t="n">
        <f aca="false">IF(ISBLANK(A13),"",IF(G13="b",F13,IF(G13="a","")))</f>
        <v>42972</v>
      </c>
      <c r="I13" s="206" t="n">
        <f aca="false">IF(ISBLANK(A13),"",IF( ISBLANK(F13), , IF( ISBLANK(J13), 1,) ))</f>
        <v>0</v>
      </c>
      <c r="J13" s="205" t="n">
        <v>43435</v>
      </c>
      <c r="K13" s="205" t="str">
        <f aca="false">IF(ISBLANK(J13),"a","b")</f>
        <v>b</v>
      </c>
      <c r="L13" s="207" t="n">
        <f aca="false">IF(ISBLANK(A13),"",IF(K13="b",J13,IF(K13="a","")))</f>
        <v>43435</v>
      </c>
      <c r="M13" s="206" t="n">
        <f aca="false">IF(ISBLANK(A13),"",IF( ISBLANK(J13), , 1))</f>
        <v>1</v>
      </c>
      <c r="N13" s="208" t="n">
        <f aca="true">IF(ISBLANK(A13),"",IF( ISBLANK(F13), "" , IF( ISBLANK(J13), (TODAY()-F13)/365, (J13-F13)/365)) )</f>
        <v>1.26849315068493</v>
      </c>
      <c r="O13" s="209" t="n">
        <f aca="false">IF(ISBLANK(A13),"",IF( ISBLANK(F13), "" , IF( ISBLANK(J13), ($U$32-F13)/365, (J13-F13)/365)) )</f>
        <v>1.26849315068493</v>
      </c>
      <c r="P13" s="210" t="n">
        <f aca="true">IF(ISBLANK(A13),"",IF( ISBLANK(J13), "", (TODAY()-J13)/365))</f>
        <v>2.31780821917808</v>
      </c>
      <c r="Q13" s="211" t="n">
        <f aca="false">IF(ISBLANK(A13),"",IF( ISBLANK(J13), "", ($U$32-J13)/365))</f>
        <v>1.33424657534247</v>
      </c>
      <c r="R13" s="216" t="s">
        <v>1793</v>
      </c>
      <c r="S13" s="48" t="n">
        <v>1</v>
      </c>
      <c r="T13" s="26"/>
      <c r="U13" s="27"/>
      <c r="V13" s="27"/>
      <c r="W13" s="27"/>
      <c r="X13" s="27"/>
      <c r="Y13" s="27"/>
      <c r="Z13" s="27"/>
      <c r="AA13" s="41"/>
      <c r="AB13" s="41"/>
      <c r="AC13" s="41"/>
      <c r="AD13" s="26"/>
      <c r="AE13" s="26"/>
      <c r="AF13" s="26"/>
      <c r="AG13" s="27"/>
      <c r="AH13" s="27"/>
      <c r="AI13" s="27"/>
    </row>
    <row r="14" customFormat="false" ht="17" hidden="false" customHeight="true" outlineLevel="0" collapsed="false">
      <c r="A14" s="0" t="n">
        <v>1</v>
      </c>
      <c r="B14" s="202" t="s">
        <v>1789</v>
      </c>
      <c r="C14" s="203" t="s">
        <v>1790</v>
      </c>
      <c r="D14" s="203" t="s">
        <v>1794</v>
      </c>
      <c r="E14" s="204" t="s">
        <v>594</v>
      </c>
      <c r="F14" s="205" t="n">
        <v>43075</v>
      </c>
      <c r="G14" s="205" t="str">
        <f aca="false">IF(ISBLANK(F14),"a","b")</f>
        <v>b</v>
      </c>
      <c r="H14" s="205" t="n">
        <f aca="false">IF(ISBLANK(A14),"",IF(G14="b",F14,IF(G14="a","")))</f>
        <v>43075</v>
      </c>
      <c r="I14" s="206" t="n">
        <f aca="false">IF(ISBLANK(A14),"",IF( ISBLANK(F14), , IF( ISBLANK(J14), 1,) ))</f>
        <v>0</v>
      </c>
      <c r="J14" s="205" t="n">
        <v>43191</v>
      </c>
      <c r="K14" s="205" t="str">
        <f aca="false">IF(ISBLANK(J14),"a","b")</f>
        <v>b</v>
      </c>
      <c r="L14" s="207" t="n">
        <f aca="false">IF(ISBLANK(A14),"",IF(K14="b",J14,IF(K14="a","")))</f>
        <v>43191</v>
      </c>
      <c r="M14" s="206" t="n">
        <f aca="false">IF(ISBLANK(A14),"",IF( ISBLANK(J14), , 1))</f>
        <v>1</v>
      </c>
      <c r="N14" s="208" t="n">
        <f aca="true">IF(ISBLANK(A14),"",IF( ISBLANK(F14), "" , IF( ISBLANK(J14), (TODAY()-F14)/365, (J14-F14)/365)) )</f>
        <v>0.317808219178082</v>
      </c>
      <c r="O14" s="209" t="n">
        <f aca="false">IF(ISBLANK(A14),"",IF( ISBLANK(F14), "" , IF( ISBLANK(J14), ($U$32-F14)/365, (J14-F14)/365)) )</f>
        <v>0.317808219178082</v>
      </c>
      <c r="P14" s="210" t="n">
        <f aca="true">IF(ISBLANK(A14),"",IF( ISBLANK(J14), "", (TODAY()-J14)/365))</f>
        <v>2.98630136986301</v>
      </c>
      <c r="Q14" s="211" t="n">
        <f aca="false">IF(ISBLANK(A14),"",IF( ISBLANK(J14), "", ($U$32-J14)/365))</f>
        <v>2.0027397260274</v>
      </c>
      <c r="R14" s="216" t="s">
        <v>1795</v>
      </c>
      <c r="S14" s="48" t="n">
        <v>1</v>
      </c>
      <c r="T14" s="26"/>
      <c r="U14" s="52" t="n">
        <f aca="false">MIN(F4:F213)</f>
        <v>42603</v>
      </c>
      <c r="V14" s="41" t="s">
        <v>26</v>
      </c>
      <c r="W14" s="41"/>
      <c r="X14" s="41"/>
      <c r="Y14" s="217"/>
      <c r="Z14" s="41"/>
      <c r="AA14" s="41"/>
      <c r="AB14" s="41"/>
      <c r="AC14" s="41"/>
      <c r="AD14" s="26"/>
      <c r="AE14" s="26"/>
      <c r="AF14" s="26"/>
      <c r="AG14" s="27"/>
      <c r="AH14" s="27"/>
      <c r="AI14" s="27"/>
    </row>
    <row r="15" customFormat="false" ht="17" hidden="false" customHeight="true" outlineLevel="0" collapsed="false">
      <c r="A15" s="0" t="n">
        <v>1</v>
      </c>
      <c r="B15" s="202" t="s">
        <v>1789</v>
      </c>
      <c r="C15" s="203" t="s">
        <v>1796</v>
      </c>
      <c r="D15" s="203" t="s">
        <v>1797</v>
      </c>
      <c r="E15" s="204" t="s">
        <v>1798</v>
      </c>
      <c r="F15" s="205" t="n">
        <v>43070</v>
      </c>
      <c r="G15" s="205" t="str">
        <f aca="false">IF(ISBLANK(F15),"a","b")</f>
        <v>b</v>
      </c>
      <c r="H15" s="205" t="n">
        <f aca="false">IF(ISBLANK(A15),"",IF(G15="b",F15,IF(G15="a","")))</f>
        <v>43070</v>
      </c>
      <c r="I15" s="206" t="n">
        <f aca="false">IF(ISBLANK(A15),"",IF( ISBLANK(F15), , IF( ISBLANK(J15), 1,) ))</f>
        <v>0</v>
      </c>
      <c r="J15" s="218" t="n">
        <v>43365</v>
      </c>
      <c r="K15" s="205" t="str">
        <f aca="false">IF(ISBLANK(J15),"a","b")</f>
        <v>b</v>
      </c>
      <c r="L15" s="207" t="n">
        <f aca="false">IF(ISBLANK(A15),"",IF(K15="b",J15,IF(K15="a","")))</f>
        <v>43365</v>
      </c>
      <c r="M15" s="206" t="n">
        <f aca="false">IF(ISBLANK(A15),"",IF( ISBLANK(J15), , 1))</f>
        <v>1</v>
      </c>
      <c r="N15" s="208" t="n">
        <f aca="true">IF(ISBLANK(A15),"",IF( ISBLANK(F15), "" , IF( ISBLANK(J15), (TODAY()-F15)/365, (J15-F15)/365)) )</f>
        <v>0.808219178082192</v>
      </c>
      <c r="O15" s="209" t="n">
        <f aca="false">IF(ISBLANK(A15),"",IF( ISBLANK(F15), "" , IF( ISBLANK(J15), ($U$32-F15)/365, (J15-F15)/365)) )</f>
        <v>0.808219178082192</v>
      </c>
      <c r="P15" s="210" t="n">
        <f aca="true">IF(ISBLANK(A15),"",IF( ISBLANK(J15), "", (TODAY()-J15)/365))</f>
        <v>2.50958904109589</v>
      </c>
      <c r="Q15" s="211" t="n">
        <f aca="false">IF(ISBLANK(A15),"",IF( ISBLANK(J15), "", ($U$32-J15)/365))</f>
        <v>1.52602739726027</v>
      </c>
      <c r="R15" s="216" t="s">
        <v>1799</v>
      </c>
      <c r="S15" s="48" t="n">
        <v>1</v>
      </c>
      <c r="T15" s="26"/>
      <c r="U15" s="52" t="n">
        <f aca="false">MAX(J4:J213)</f>
        <v>43981</v>
      </c>
      <c r="V15" s="41" t="s">
        <v>27</v>
      </c>
      <c r="W15" s="41"/>
      <c r="X15" s="41"/>
      <c r="Y15" s="217"/>
      <c r="Z15" s="41"/>
      <c r="AA15" s="41"/>
      <c r="AB15" s="41"/>
      <c r="AC15" s="41"/>
      <c r="AD15" s="26"/>
      <c r="AE15" s="26"/>
      <c r="AF15" s="26"/>
      <c r="AG15" s="27"/>
      <c r="AH15" s="27"/>
      <c r="AI15" s="27"/>
    </row>
    <row r="16" customFormat="false" ht="17" hidden="false" customHeight="true" outlineLevel="0" collapsed="false">
      <c r="A16" s="0" t="n">
        <v>1</v>
      </c>
      <c r="B16" s="202" t="s">
        <v>1789</v>
      </c>
      <c r="C16" s="203" t="s">
        <v>1796</v>
      </c>
      <c r="D16" s="203" t="s">
        <v>1800</v>
      </c>
      <c r="E16" s="204" t="s">
        <v>721</v>
      </c>
      <c r="F16" s="205" t="n">
        <v>42976</v>
      </c>
      <c r="G16" s="205" t="str">
        <f aca="false">IF(ISBLANK(F16),"a","b")</f>
        <v>b</v>
      </c>
      <c r="H16" s="205" t="n">
        <f aca="false">IF(ISBLANK(A16),"",IF(G16="b",F16,IF(G16="a","")))</f>
        <v>42976</v>
      </c>
      <c r="I16" s="206" t="n">
        <f aca="false">IF(ISBLANK(A16),"",IF( ISBLANK(F16), , IF( ISBLANK(J16), 1,) ))</f>
        <v>0</v>
      </c>
      <c r="J16" s="205" t="n">
        <v>43252</v>
      </c>
      <c r="K16" s="205" t="str">
        <f aca="false">IF(ISBLANK(J16),"a","b")</f>
        <v>b</v>
      </c>
      <c r="L16" s="207" t="n">
        <f aca="false">IF(ISBLANK(A16),"",IF(K16="b",J16,IF(K16="a","")))</f>
        <v>43252</v>
      </c>
      <c r="M16" s="206" t="n">
        <f aca="false">IF(ISBLANK(A16),"",IF( ISBLANK(J16), , 1))</f>
        <v>1</v>
      </c>
      <c r="N16" s="208" t="n">
        <f aca="true">IF(ISBLANK(A16),"",IF( ISBLANK(F16), "" , IF( ISBLANK(J16), (TODAY()-F16)/365, (J16-F16)/365)) )</f>
        <v>0.756164383561644</v>
      </c>
      <c r="O16" s="209" t="n">
        <f aca="false">IF(ISBLANK(A16),"",IF( ISBLANK(F16), "" , IF( ISBLANK(J16), ($U$32-F16)/365, (J16-F16)/365)) )</f>
        <v>0.756164383561644</v>
      </c>
      <c r="P16" s="210" t="n">
        <f aca="true">IF(ISBLANK(A16),"",IF( ISBLANK(J16), "", (TODAY()-J16)/365))</f>
        <v>2.81917808219178</v>
      </c>
      <c r="Q16" s="211" t="n">
        <f aca="false">IF(ISBLANK(A16),"",IF( ISBLANK(J16), "", ($U$32-J16)/365))</f>
        <v>1.83561643835616</v>
      </c>
      <c r="R16" s="216" t="s">
        <v>1801</v>
      </c>
      <c r="S16" s="48" t="n">
        <v>1</v>
      </c>
      <c r="T16" s="26"/>
      <c r="U16" s="41" t="n">
        <f aca="false">(U15-U14)/365</f>
        <v>3.77534246575342</v>
      </c>
      <c r="V16" s="41" t="s">
        <v>362</v>
      </c>
      <c r="W16" s="41"/>
      <c r="X16" s="41"/>
      <c r="Y16" s="217"/>
      <c r="Z16" s="41"/>
      <c r="AA16" s="41"/>
      <c r="AB16" s="41"/>
      <c r="AC16" s="41"/>
      <c r="AD16" s="26"/>
      <c r="AE16" s="26"/>
      <c r="AF16" s="26"/>
      <c r="AG16" s="27"/>
      <c r="AH16" s="27"/>
      <c r="AI16" s="27"/>
    </row>
    <row r="17" customFormat="false" ht="17" hidden="false" customHeight="true" outlineLevel="0" collapsed="false">
      <c r="A17" s="0" t="n">
        <v>1</v>
      </c>
      <c r="B17" s="202" t="s">
        <v>1789</v>
      </c>
      <c r="C17" s="203" t="s">
        <v>1796</v>
      </c>
      <c r="D17" s="203" t="s">
        <v>1802</v>
      </c>
      <c r="E17" s="204" t="s">
        <v>1803</v>
      </c>
      <c r="F17" s="205" t="n">
        <v>43071</v>
      </c>
      <c r="G17" s="205" t="str">
        <f aca="false">IF(ISBLANK(F17),"a","b")</f>
        <v>b</v>
      </c>
      <c r="H17" s="205" t="n">
        <f aca="false">IF(ISBLANK(A17),"",IF(G17="b",F17,IF(G17="a","")))</f>
        <v>43071</v>
      </c>
      <c r="I17" s="206" t="n">
        <f aca="false">IF(ISBLANK(A17),"",IF( ISBLANK(F17), , IF( ISBLANK(J17), 1,) ))</f>
        <v>1</v>
      </c>
      <c r="K17" s="205" t="str">
        <f aca="false">IF(ISBLANK(J17),"a","b")</f>
        <v>a</v>
      </c>
      <c r="L17" s="207" t="str">
        <f aca="false">IF(ISBLANK(A17),"",IF(K17="b",J17,IF(K17="a","")))</f>
        <v/>
      </c>
      <c r="M17" s="206" t="n">
        <f aca="false">IF(ISBLANK(A17),"",IF( ISBLANK(J17), , 1))</f>
        <v>0</v>
      </c>
      <c r="N17" s="208" t="n">
        <f aca="true">IF(ISBLANK(A17),"",IF( ISBLANK(F17), "" , IF( ISBLANK(J17), (TODAY()-F17)/365, (J17-F17)/365)) )</f>
        <v>3.31506849315068</v>
      </c>
      <c r="O17" s="209" t="n">
        <f aca="false">IF(ISBLANK(A17),"",IF( ISBLANK(F17), "" , IF( ISBLANK(J17), ($U$32-F17)/365, (J17-F17)/365)) )</f>
        <v>2.33150684931507</v>
      </c>
      <c r="P17" s="210" t="str">
        <f aca="true">IF(ISBLANK(A17),"",IF( ISBLANK(J17), "", (TODAY()-J17)/365))</f>
        <v/>
      </c>
      <c r="Q17" s="211" t="str">
        <f aca="false">IF(ISBLANK(A17),"",IF( ISBLANK(J17), "", ($U$32-J17)/365))</f>
        <v/>
      </c>
      <c r="R17" s="216" t="s">
        <v>1804</v>
      </c>
      <c r="S17" s="48" t="n">
        <v>1</v>
      </c>
      <c r="T17" s="26"/>
      <c r="U17" s="219" t="n">
        <f aca="false">SUM(S4:S213)</f>
        <v>210</v>
      </c>
      <c r="V17" s="41" t="s">
        <v>29</v>
      </c>
      <c r="W17" s="41"/>
      <c r="X17" s="41"/>
      <c r="Y17" s="217"/>
      <c r="Z17" s="220"/>
      <c r="AA17" s="41"/>
      <c r="AB17" s="41"/>
      <c r="AC17" s="41"/>
      <c r="AD17" s="26"/>
      <c r="AE17" s="26"/>
      <c r="AF17" s="26"/>
      <c r="AG17" s="27"/>
      <c r="AH17" s="27"/>
      <c r="AI17" s="27"/>
    </row>
    <row r="18" customFormat="false" ht="17" hidden="false" customHeight="true" outlineLevel="0" collapsed="false">
      <c r="A18" s="0" t="n">
        <v>1</v>
      </c>
      <c r="B18" s="202" t="s">
        <v>1789</v>
      </c>
      <c r="C18" s="203" t="s">
        <v>1796</v>
      </c>
      <c r="D18" s="203" t="s">
        <v>1805</v>
      </c>
      <c r="E18" s="204" t="s">
        <v>1798</v>
      </c>
      <c r="F18" s="205" t="n">
        <v>43070</v>
      </c>
      <c r="G18" s="205" t="str">
        <f aca="false">IF(ISBLANK(F18),"a","b")</f>
        <v>b</v>
      </c>
      <c r="H18" s="205" t="n">
        <f aca="false">IF(ISBLANK(A18),"",IF(G18="b",F18,IF(G18="a","")))</f>
        <v>43070</v>
      </c>
      <c r="I18" s="206" t="n">
        <f aca="false">IF(ISBLANK(A18),"",IF( ISBLANK(F18), , IF( ISBLANK(J18), 1,) ))</f>
        <v>1</v>
      </c>
      <c r="K18" s="205" t="str">
        <f aca="false">IF(ISBLANK(J18),"a","b")</f>
        <v>a</v>
      </c>
      <c r="L18" s="207" t="str">
        <f aca="false">IF(ISBLANK(A18),"",IF(K18="b",J18,IF(K18="a","")))</f>
        <v/>
      </c>
      <c r="M18" s="206" t="n">
        <f aca="false">IF(ISBLANK(A18),"",IF( ISBLANK(J18), , 1))</f>
        <v>0</v>
      </c>
      <c r="N18" s="208" t="n">
        <f aca="true">IF(ISBLANK(A18),"",IF( ISBLANK(F18), "" , IF( ISBLANK(J18), (TODAY()-F18)/365, (J18-F18)/365)) )</f>
        <v>3.31780821917808</v>
      </c>
      <c r="O18" s="209" t="n">
        <f aca="false">IF(ISBLANK(A18),"",IF( ISBLANK(F18), "" , IF( ISBLANK(J18), ($U$32-F18)/365, (J18-F18)/365)) )</f>
        <v>2.33424657534247</v>
      </c>
      <c r="P18" s="210" t="str">
        <f aca="true">IF(ISBLANK(A18),"",IF( ISBLANK(J18), "", (TODAY()-J18)/365))</f>
        <v/>
      </c>
      <c r="Q18" s="211" t="str">
        <f aca="false">IF(ISBLANK(A18),"",IF( ISBLANK(J18), "", ($U$32-J18)/365))</f>
        <v/>
      </c>
      <c r="R18" s="216"/>
      <c r="S18" s="48" t="n">
        <v>1</v>
      </c>
      <c r="T18" s="26"/>
      <c r="U18" s="219" t="n">
        <f aca="false">SUM(I4:I213)</f>
        <v>149</v>
      </c>
      <c r="V18" s="41" t="s">
        <v>30</v>
      </c>
      <c r="W18" s="41" t="n">
        <f aca="false">U18/(U17/100)</f>
        <v>70.952380952381</v>
      </c>
      <c r="X18" s="41" t="s">
        <v>1806</v>
      </c>
      <c r="Y18" s="217"/>
      <c r="Z18" s="41"/>
      <c r="AA18" s="41"/>
      <c r="AB18" s="41"/>
      <c r="AC18" s="41"/>
      <c r="AD18" s="26"/>
      <c r="AE18" s="26"/>
      <c r="AF18" s="26"/>
      <c r="AG18" s="27"/>
      <c r="AH18" s="27"/>
      <c r="AI18" s="27"/>
    </row>
    <row r="19" customFormat="false" ht="17" hidden="false" customHeight="true" outlineLevel="0" collapsed="false">
      <c r="A19" s="0" t="n">
        <v>1</v>
      </c>
      <c r="B19" s="202" t="s">
        <v>1789</v>
      </c>
      <c r="C19" s="203" t="s">
        <v>1796</v>
      </c>
      <c r="D19" s="203" t="s">
        <v>1807</v>
      </c>
      <c r="E19" s="204" t="s">
        <v>455</v>
      </c>
      <c r="F19" s="205" t="n">
        <v>43218</v>
      </c>
      <c r="G19" s="205" t="str">
        <f aca="false">IF(ISBLANK(F19),"a","b")</f>
        <v>b</v>
      </c>
      <c r="H19" s="205" t="n">
        <f aca="false">IF(ISBLANK(A19),"",IF(G19="b",F19,IF(G19="a","")))</f>
        <v>43218</v>
      </c>
      <c r="I19" s="206" t="n">
        <f aca="false">IF(ISBLANK(A19),"",IF( ISBLANK(F19), , IF( ISBLANK(J19), 1,) ))</f>
        <v>1</v>
      </c>
      <c r="K19" s="205" t="str">
        <f aca="false">IF(ISBLANK(J19),"a","b")</f>
        <v>a</v>
      </c>
      <c r="L19" s="207" t="str">
        <f aca="false">IF(ISBLANK(A19),"",IF(K19="b",J19,IF(K19="a","")))</f>
        <v/>
      </c>
      <c r="M19" s="206" t="n">
        <f aca="false">IF(ISBLANK(A19),"",IF( ISBLANK(J19), , 1))</f>
        <v>0</v>
      </c>
      <c r="N19" s="208" t="n">
        <f aca="true">IF(ISBLANK(A19),"",IF( ISBLANK(F19), "" , IF( ISBLANK(J19), (TODAY()-F19)/365, (J19-F19)/365)) )</f>
        <v>2.91232876712329</v>
      </c>
      <c r="O19" s="209" t="n">
        <f aca="false">IF(ISBLANK(A19),"",IF( ISBLANK(F19), "" , IF( ISBLANK(J19), ($U$32-F19)/365, (J19-F19)/365)) )</f>
        <v>1.92876712328767</v>
      </c>
      <c r="P19" s="210" t="str">
        <f aca="true">IF(ISBLANK(A19),"",IF( ISBLANK(J19), "", (TODAY()-J19)/365))</f>
        <v/>
      </c>
      <c r="Q19" s="211" t="str">
        <f aca="false">IF(ISBLANK(A19),"",IF( ISBLANK(J19), "", ($U$32-J19)/365))</f>
        <v/>
      </c>
      <c r="R19" s="216" t="s">
        <v>1808</v>
      </c>
      <c r="S19" s="48" t="n">
        <v>1</v>
      </c>
      <c r="T19" s="26"/>
      <c r="U19" s="217" t="n">
        <f aca="false">SUM(M4:M213)</f>
        <v>51</v>
      </c>
      <c r="V19" s="41" t="s">
        <v>32</v>
      </c>
      <c r="W19" s="41" t="n">
        <f aca="false">U19/(U17/100)</f>
        <v>24.2857142857143</v>
      </c>
      <c r="X19" s="41" t="s">
        <v>1806</v>
      </c>
      <c r="Y19" s="217"/>
      <c r="Z19" s="41"/>
      <c r="AA19" s="41"/>
      <c r="AB19" s="41"/>
      <c r="AC19" s="41"/>
      <c r="AD19" s="26"/>
      <c r="AE19" s="26"/>
      <c r="AF19" s="26"/>
      <c r="AG19" s="27"/>
      <c r="AH19" s="27"/>
      <c r="AI19" s="27"/>
    </row>
    <row r="20" customFormat="false" ht="17" hidden="false" customHeight="true" outlineLevel="0" collapsed="false">
      <c r="A20" s="0" t="n">
        <v>1</v>
      </c>
      <c r="B20" s="202" t="s">
        <v>1789</v>
      </c>
      <c r="C20" s="203" t="s">
        <v>1796</v>
      </c>
      <c r="D20" s="203" t="s">
        <v>1809</v>
      </c>
      <c r="E20" s="204" t="s">
        <v>1810</v>
      </c>
      <c r="F20" s="205" t="n">
        <v>43221</v>
      </c>
      <c r="G20" s="205" t="str">
        <f aca="false">IF(ISBLANK(F20),"a","b")</f>
        <v>b</v>
      </c>
      <c r="H20" s="205" t="n">
        <f aca="false">IF(ISBLANK(A20),"",IF(G20="b",F20,IF(G20="a","")))</f>
        <v>43221</v>
      </c>
      <c r="I20" s="206" t="n">
        <f aca="false">IF(ISBLANK(A20),"",IF( ISBLANK(F20), , IF( ISBLANK(J20), 1,) ))</f>
        <v>1</v>
      </c>
      <c r="K20" s="205" t="str">
        <f aca="false">IF(ISBLANK(J20),"a","b")</f>
        <v>a</v>
      </c>
      <c r="L20" s="207" t="str">
        <f aca="false">IF(ISBLANK(A20),"",IF(K20="b",J20,IF(K20="a","")))</f>
        <v/>
      </c>
      <c r="M20" s="206" t="n">
        <f aca="false">IF(ISBLANK(A20),"",IF( ISBLANK(J20), , 1))</f>
        <v>0</v>
      </c>
      <c r="N20" s="208" t="n">
        <f aca="true">IF(ISBLANK(A20),"",IF( ISBLANK(F20), "" , IF( ISBLANK(J20), (TODAY()-F20)/365, (J20-F20)/365)) )</f>
        <v>2.9041095890411</v>
      </c>
      <c r="O20" s="209" t="n">
        <f aca="false">IF(ISBLANK(A20),"",IF( ISBLANK(F20), "" , IF( ISBLANK(J20), ($U$32-F20)/365, (J20-F20)/365)) )</f>
        <v>1.92054794520548</v>
      </c>
      <c r="P20" s="210" t="str">
        <f aca="true">IF(ISBLANK(A20),"",IF( ISBLANK(J20), "", (TODAY()-J20)/365))</f>
        <v/>
      </c>
      <c r="Q20" s="211" t="str">
        <f aca="false">IF(ISBLANK(A20),"",IF( ISBLANK(J20), "", ($U$32-J20)/365))</f>
        <v/>
      </c>
      <c r="R20" s="216"/>
      <c r="S20" s="48" t="n">
        <v>1</v>
      </c>
      <c r="T20" s="26"/>
      <c r="U20" s="217" t="n">
        <f aca="false">U17-(U18+U19)</f>
        <v>10</v>
      </c>
      <c r="V20" s="41" t="s">
        <v>33</v>
      </c>
      <c r="W20" s="41" t="n">
        <f aca="false">U20/(U17/100)</f>
        <v>4.76190476190476</v>
      </c>
      <c r="X20" s="41" t="s">
        <v>1806</v>
      </c>
      <c r="Y20" s="41"/>
      <c r="Z20" s="41"/>
      <c r="AA20" s="41"/>
      <c r="AB20" s="41"/>
      <c r="AC20" s="41"/>
      <c r="AD20" s="26"/>
      <c r="AE20" s="26"/>
      <c r="AF20" s="26"/>
      <c r="AG20" s="27"/>
      <c r="AH20" s="27"/>
      <c r="AI20" s="27"/>
    </row>
    <row r="21" customFormat="false" ht="17" hidden="false" customHeight="true" outlineLevel="0" collapsed="false">
      <c r="A21" s="0" t="n">
        <v>1</v>
      </c>
      <c r="B21" s="202" t="s">
        <v>1789</v>
      </c>
      <c r="C21" s="203" t="s">
        <v>1796</v>
      </c>
      <c r="D21" s="203" t="s">
        <v>1811</v>
      </c>
      <c r="E21" s="204" t="s">
        <v>702</v>
      </c>
      <c r="F21" s="205" t="n">
        <v>43221</v>
      </c>
      <c r="G21" s="205" t="str">
        <f aca="false">IF(ISBLANK(F21),"a","b")</f>
        <v>b</v>
      </c>
      <c r="H21" s="205" t="n">
        <f aca="false">IF(ISBLANK(A21),"",IF(G21="b",F21,IF(G21="a","")))</f>
        <v>43221</v>
      </c>
      <c r="I21" s="206" t="n">
        <f aca="false">IF(ISBLANK(A21),"",IF( ISBLANK(F21), , IF( ISBLANK(J21), 1,) ))</f>
        <v>1</v>
      </c>
      <c r="K21" s="205" t="str">
        <f aca="false">IF(ISBLANK(J21),"a","b")</f>
        <v>a</v>
      </c>
      <c r="L21" s="207" t="str">
        <f aca="false">IF(ISBLANK(A21),"",IF(K21="b",J21,IF(K21="a","")))</f>
        <v/>
      </c>
      <c r="M21" s="206" t="n">
        <f aca="false">IF(ISBLANK(A21),"",IF( ISBLANK(J21), , 1))</f>
        <v>0</v>
      </c>
      <c r="N21" s="208" t="n">
        <f aca="true">IF(ISBLANK(A21),"",IF( ISBLANK(F21), "" , IF( ISBLANK(J21), (TODAY()-F21)/365, (J21-F21)/365)) )</f>
        <v>2.9041095890411</v>
      </c>
      <c r="O21" s="209" t="n">
        <f aca="false">IF(ISBLANK(A21),"",IF( ISBLANK(F21), "" , IF( ISBLANK(J21), ($U$32-F21)/365, (J21-F21)/365)) )</f>
        <v>1.92054794520548</v>
      </c>
      <c r="P21" s="210" t="str">
        <f aca="true">IF(ISBLANK(A21),"",IF( ISBLANK(J21), "", (TODAY()-J21)/365))</f>
        <v/>
      </c>
      <c r="Q21" s="211" t="str">
        <f aca="false">IF(ISBLANK(A21),"",IF( ISBLANK(J21), "", ($U$32-J21)/365))</f>
        <v/>
      </c>
      <c r="R21" s="216"/>
      <c r="S21" s="48" t="n">
        <v>1</v>
      </c>
      <c r="T21" s="41" t="n">
        <f aca="false">AVERAGE(O4:O213)*12</f>
        <v>12.5425483582295</v>
      </c>
      <c r="U21" s="217" t="n">
        <f aca="false">AVERAGE(N4:N213)*12</f>
        <v>21.3797755902801</v>
      </c>
      <c r="V21" s="55" t="s">
        <v>34</v>
      </c>
      <c r="W21" s="41"/>
      <c r="X21" s="41"/>
      <c r="Y21" s="41"/>
      <c r="Z21" s="41"/>
      <c r="AA21" s="41"/>
      <c r="AB21" s="221"/>
      <c r="AC21" s="217"/>
      <c r="AD21" s="26"/>
      <c r="AE21" s="26"/>
      <c r="AF21" s="26"/>
      <c r="AG21" s="27"/>
      <c r="AH21" s="27"/>
      <c r="AI21" s="27"/>
    </row>
    <row r="22" customFormat="false" ht="17" hidden="false" customHeight="true" outlineLevel="0" collapsed="false">
      <c r="A22" s="0" t="n">
        <v>1</v>
      </c>
      <c r="B22" s="202" t="s">
        <v>1789</v>
      </c>
      <c r="C22" s="203" t="s">
        <v>1796</v>
      </c>
      <c r="D22" s="203" t="s">
        <v>1812</v>
      </c>
      <c r="E22" s="204" t="s">
        <v>455</v>
      </c>
      <c r="F22" s="205" t="n">
        <v>43218</v>
      </c>
      <c r="G22" s="205" t="str">
        <f aca="false">IF(ISBLANK(F22),"a","b")</f>
        <v>b</v>
      </c>
      <c r="H22" s="205" t="n">
        <f aca="false">IF(ISBLANK(A22),"",IF(G22="b",F22,IF(G22="a","")))</f>
        <v>43218</v>
      </c>
      <c r="I22" s="206" t="n">
        <f aca="false">IF(ISBLANK(A22),"",IF( ISBLANK(F22), , IF( ISBLANK(J22), 1,) ))</f>
        <v>1</v>
      </c>
      <c r="K22" s="205" t="str">
        <f aca="false">IF(ISBLANK(J22),"a","b")</f>
        <v>a</v>
      </c>
      <c r="L22" s="207" t="str">
        <f aca="false">IF(ISBLANK(A22),"",IF(K22="b",J22,IF(K22="a","")))</f>
        <v/>
      </c>
      <c r="M22" s="206" t="n">
        <f aca="false">IF(ISBLANK(A22),"",IF( ISBLANK(J22), , 1))</f>
        <v>0</v>
      </c>
      <c r="N22" s="208" t="n">
        <f aca="true">IF(ISBLANK(A22),"",IF( ISBLANK(F22), "" , IF( ISBLANK(J22), (TODAY()-F22)/365, (J22-F22)/365)) )</f>
        <v>2.91232876712329</v>
      </c>
      <c r="O22" s="209" t="n">
        <f aca="false">IF(ISBLANK(A22),"",IF( ISBLANK(F22), "" , IF( ISBLANK(J22), ($U$32-F22)/365, (J22-F22)/365)) )</f>
        <v>1.92876712328767</v>
      </c>
      <c r="P22" s="210" t="str">
        <f aca="true">IF(ISBLANK(A22),"",IF( ISBLANK(J22), "", (TODAY()-J22)/365))</f>
        <v/>
      </c>
      <c r="Q22" s="211" t="str">
        <f aca="false">IF(ISBLANK(A22),"",IF( ISBLANK(J22), "", ($U$32-J22)/365))</f>
        <v/>
      </c>
      <c r="R22" s="216"/>
      <c r="S22" s="48" t="n">
        <v>1</v>
      </c>
      <c r="T22" s="41" t="n">
        <f aca="false">AVERAGE(Q4:Q213)*12</f>
        <v>11.951007252216</v>
      </c>
      <c r="U22" s="217" t="n">
        <f aca="false">AVERAGE(P4:P213)*12</f>
        <v>23.7537469782434</v>
      </c>
      <c r="V22" s="55" t="s">
        <v>35</v>
      </c>
      <c r="W22" s="41"/>
      <c r="X22" s="41"/>
      <c r="Y22" s="26"/>
      <c r="Z22" s="26"/>
      <c r="AA22" s="26"/>
      <c r="AB22" s="222" t="n">
        <f aca="false">U22-U21</f>
        <v>2.37397138796323</v>
      </c>
      <c r="AC22" s="217" t="s">
        <v>36</v>
      </c>
      <c r="AD22" s="26"/>
      <c r="AE22" s="26"/>
      <c r="AF22" s="26"/>
      <c r="AG22" s="27"/>
      <c r="AH22" s="27"/>
      <c r="AI22" s="27"/>
    </row>
    <row r="23" customFormat="false" ht="17" hidden="false" customHeight="true" outlineLevel="0" collapsed="false">
      <c r="A23" s="0" t="n">
        <v>1</v>
      </c>
      <c r="B23" s="202" t="s">
        <v>1764</v>
      </c>
      <c r="C23" s="203" t="s">
        <v>1813</v>
      </c>
      <c r="D23" s="215" t="s">
        <v>1814</v>
      </c>
      <c r="E23" s="204" t="s">
        <v>702</v>
      </c>
      <c r="F23" s="205" t="n">
        <v>42904</v>
      </c>
      <c r="G23" s="205" t="str">
        <f aca="false">IF(ISBLANK(F23),"a","b")</f>
        <v>b</v>
      </c>
      <c r="H23" s="205" t="n">
        <f aca="false">IF(ISBLANK(A23),"",IF(G23="b",F23,IF(G23="a","")))</f>
        <v>42904</v>
      </c>
      <c r="I23" s="206" t="n">
        <f aca="false">IF(ISBLANK(A23),"",IF( ISBLANK(F23), , IF( ISBLANK(J23), 1,) ))</f>
        <v>0</v>
      </c>
      <c r="J23" s="205" t="n">
        <v>43070</v>
      </c>
      <c r="K23" s="205" t="str">
        <f aca="false">IF(ISBLANK(J23),"a","b")</f>
        <v>b</v>
      </c>
      <c r="L23" s="207" t="n">
        <f aca="false">IF(ISBLANK(A23),"",IF(K23="b",J23,IF(K23="a","")))</f>
        <v>43070</v>
      </c>
      <c r="M23" s="206" t="n">
        <f aca="false">IF(ISBLANK(A23),"",IF( ISBLANK(J23), , 1))</f>
        <v>1</v>
      </c>
      <c r="N23" s="208" t="n">
        <f aca="true">IF(ISBLANK(A23),"",IF( ISBLANK(F23), "" , IF( ISBLANK(J23), (TODAY()-F23)/365, (J23-F23)/365)) )</f>
        <v>0.454794520547945</v>
      </c>
      <c r="O23" s="209" t="n">
        <f aca="false">IF(ISBLANK(A23),"",IF( ISBLANK(F23), "" , IF( ISBLANK(J23), ($U$32-F23)/365, (J23-F23)/365)) )</f>
        <v>0.454794520547945</v>
      </c>
      <c r="P23" s="210" t="n">
        <f aca="true">IF(ISBLANK(A23),"",IF( ISBLANK(J23), "", (TODAY()-J23)/365))</f>
        <v>3.31780821917808</v>
      </c>
      <c r="Q23" s="211" t="n">
        <f aca="false">IF(ISBLANK(A23),"",IF( ISBLANK(J23), "", ($U$32-J23)/365))</f>
        <v>2.33424657534247</v>
      </c>
      <c r="R23" s="216" t="s">
        <v>1815</v>
      </c>
      <c r="S23" s="50" t="n">
        <v>1</v>
      </c>
      <c r="T23" s="41" t="n">
        <f aca="false">MAX(O4:O213)*12</f>
        <v>42.4767123287671</v>
      </c>
      <c r="U23" s="217" t="n">
        <f aca="false">MAX(N4:N213)*12</f>
        <v>54.2794520547945</v>
      </c>
      <c r="V23" s="55" t="s">
        <v>38</v>
      </c>
      <c r="W23" s="217"/>
      <c r="X23" s="217"/>
      <c r="Y23" s="26"/>
      <c r="Z23" s="26"/>
      <c r="AA23" s="26"/>
      <c r="AB23" s="41"/>
      <c r="AC23" s="41"/>
      <c r="AD23" s="26"/>
      <c r="AE23" s="26"/>
      <c r="AF23" s="26"/>
      <c r="AG23" s="27"/>
      <c r="AH23" s="27"/>
      <c r="AI23" s="27"/>
    </row>
    <row r="24" customFormat="false" ht="17" hidden="false" customHeight="true" outlineLevel="0" collapsed="false">
      <c r="A24" s="0" t="n">
        <v>1</v>
      </c>
      <c r="B24" s="202" t="s">
        <v>1764</v>
      </c>
      <c r="C24" s="203" t="s">
        <v>1813</v>
      </c>
      <c r="D24" s="215" t="s">
        <v>1816</v>
      </c>
      <c r="E24" s="204" t="s">
        <v>869</v>
      </c>
      <c r="F24" s="205" t="n">
        <v>42911</v>
      </c>
      <c r="G24" s="205" t="str">
        <f aca="false">IF(ISBLANK(F24),"a","b")</f>
        <v>b</v>
      </c>
      <c r="H24" s="205" t="n">
        <f aca="false">IF(ISBLANK(A24),"",IF(G24="b",F24,IF(G24="a","")))</f>
        <v>42911</v>
      </c>
      <c r="I24" s="206" t="n">
        <f aca="false">IF(ISBLANK(A24),"",IF( ISBLANK(F24), , IF( ISBLANK(J24), 1,) ))</f>
        <v>1</v>
      </c>
      <c r="K24" s="205" t="str">
        <f aca="false">IF(ISBLANK(J24),"a","b")</f>
        <v>a</v>
      </c>
      <c r="L24" s="207" t="str">
        <f aca="false">IF(ISBLANK(A24),"",IF(K24="b",J24,IF(K24="a","")))</f>
        <v/>
      </c>
      <c r="M24" s="206" t="n">
        <f aca="false">IF(ISBLANK(A24),"",IF( ISBLANK(J24), , 1))</f>
        <v>0</v>
      </c>
      <c r="N24" s="208" t="n">
        <f aca="true">IF(ISBLANK(A24),"",IF( ISBLANK(F24), "" , IF( ISBLANK(J24), (TODAY()-F24)/365, (J24-F24)/365)) )</f>
        <v>3.75342465753425</v>
      </c>
      <c r="O24" s="209" t="n">
        <f aca="false">IF(ISBLANK(A24),"",IF( ISBLANK(F24), "" , IF( ISBLANK(J24), ($U$32-F24)/365, (J24-F24)/365)) )</f>
        <v>2.76986301369863</v>
      </c>
      <c r="P24" s="210" t="str">
        <f aca="true">IF(ISBLANK(A24),"",IF( ISBLANK(J24), "", (TODAY()-J24)/365))</f>
        <v/>
      </c>
      <c r="Q24" s="211" t="str">
        <f aca="false">IF(ISBLANK(A24),"",IF( ISBLANK(J24), "", ($U$32-J24)/365))</f>
        <v/>
      </c>
      <c r="R24" s="216" t="s">
        <v>1815</v>
      </c>
      <c r="S24" s="50" t="n">
        <v>1</v>
      </c>
      <c r="T24" s="41" t="n">
        <f aca="false">MAX(Q4:Q213)*12</f>
        <v>31.3643835616438</v>
      </c>
      <c r="U24" s="217" t="n">
        <f aca="false">MAX(P4:P213)*12</f>
        <v>43.1671232876712</v>
      </c>
      <c r="V24" s="55" t="s">
        <v>39</v>
      </c>
      <c r="W24" s="41"/>
      <c r="X24" s="41"/>
      <c r="Y24" s="26"/>
      <c r="Z24" s="26"/>
      <c r="AA24" s="26"/>
      <c r="AB24" s="41"/>
      <c r="AC24" s="41"/>
      <c r="AD24" s="26"/>
      <c r="AE24" s="26"/>
      <c r="AF24" s="26"/>
      <c r="AG24" s="27"/>
      <c r="AH24" s="27"/>
      <c r="AI24" s="27"/>
    </row>
    <row r="25" customFormat="false" ht="17" hidden="false" customHeight="true" outlineLevel="0" collapsed="false">
      <c r="A25" s="0" t="n">
        <v>1</v>
      </c>
      <c r="B25" s="202" t="s">
        <v>1764</v>
      </c>
      <c r="C25" s="203" t="s">
        <v>1813</v>
      </c>
      <c r="D25" s="215" t="s">
        <v>1817</v>
      </c>
      <c r="E25" s="204" t="s">
        <v>1453</v>
      </c>
      <c r="F25" s="205" t="n">
        <v>42974</v>
      </c>
      <c r="G25" s="205" t="str">
        <f aca="false">IF(ISBLANK(F25),"a","b")</f>
        <v>b</v>
      </c>
      <c r="H25" s="205" t="n">
        <f aca="false">IF(ISBLANK(A25),"",IF(G25="b",F25,IF(G25="a","")))</f>
        <v>42974</v>
      </c>
      <c r="I25" s="206" t="n">
        <f aca="false">IF(ISBLANK(A25),"",IF( ISBLANK(F25), , IF( ISBLANK(J25), 1,) ))</f>
        <v>1</v>
      </c>
      <c r="K25" s="205" t="str">
        <f aca="false">IF(ISBLANK(J25),"a","b")</f>
        <v>a</v>
      </c>
      <c r="L25" s="207" t="str">
        <f aca="false">IF(ISBLANK(A25),"",IF(K25="b",J25,IF(K25="a","")))</f>
        <v/>
      </c>
      <c r="M25" s="206" t="n">
        <f aca="false">IF(ISBLANK(A25),"",IF( ISBLANK(J25), , 1))</f>
        <v>0</v>
      </c>
      <c r="N25" s="208" t="n">
        <f aca="true">IF(ISBLANK(A25),"",IF( ISBLANK(F25), "" , IF( ISBLANK(J25), (TODAY()-F25)/365, (J25-F25)/365)) )</f>
        <v>3.58082191780822</v>
      </c>
      <c r="O25" s="209" t="n">
        <f aca="false">IF(ISBLANK(A25),"",IF( ISBLANK(F25), "" , IF( ISBLANK(J25), ($U$32-F25)/365, (J25-F25)/365)) )</f>
        <v>2.5972602739726</v>
      </c>
      <c r="P25" s="210" t="str">
        <f aca="true">IF(ISBLANK(A25),"",IF( ISBLANK(J25), "", (TODAY()-J25)/365))</f>
        <v/>
      </c>
      <c r="Q25" s="211" t="str">
        <f aca="false">IF(ISBLANK(A25),"",IF( ISBLANK(J25), "", ($U$32-J25)/365))</f>
        <v/>
      </c>
      <c r="R25" s="216" t="s">
        <v>1815</v>
      </c>
      <c r="S25" s="50" t="n">
        <v>1</v>
      </c>
      <c r="T25" s="26"/>
      <c r="U25" s="41" t="n">
        <f aca="false">U18/(((MAX(J4:J213))-U14)/12)</f>
        <v>1.29753265602322</v>
      </c>
      <c r="V25" s="41" t="s">
        <v>40</v>
      </c>
      <c r="W25" s="41"/>
      <c r="X25" s="41"/>
      <c r="Y25" s="221"/>
      <c r="Z25" s="221"/>
      <c r="AA25" s="221"/>
      <c r="AB25" s="221"/>
      <c r="AC25" s="217"/>
      <c r="AD25" s="26"/>
      <c r="AE25" s="26"/>
      <c r="AF25" s="26"/>
      <c r="AG25" s="27"/>
      <c r="AH25" s="27"/>
      <c r="AI25" s="27"/>
    </row>
    <row r="26" customFormat="false" ht="17" hidden="false" customHeight="true" outlineLevel="0" collapsed="false">
      <c r="A26" s="0" t="n">
        <v>1</v>
      </c>
      <c r="B26" s="202" t="s">
        <v>1764</v>
      </c>
      <c r="C26" s="203" t="s">
        <v>1813</v>
      </c>
      <c r="D26" s="215" t="s">
        <v>1818</v>
      </c>
      <c r="E26" s="204" t="s">
        <v>702</v>
      </c>
      <c r="F26" s="205" t="n">
        <v>42911</v>
      </c>
      <c r="G26" s="205" t="str">
        <f aca="false">IF(ISBLANK(F26),"a","b")</f>
        <v>b</v>
      </c>
      <c r="H26" s="205" t="n">
        <f aca="false">IF(ISBLANK(A26),"",IF(G26="b",F26,IF(G26="a","")))</f>
        <v>42911</v>
      </c>
      <c r="I26" s="206" t="n">
        <f aca="false">IF(ISBLANK(A26),"",IF( ISBLANK(F26), , IF( ISBLANK(J26), 1,) ))</f>
        <v>0</v>
      </c>
      <c r="J26" s="205" t="n">
        <v>43070</v>
      </c>
      <c r="K26" s="205" t="str">
        <f aca="false">IF(ISBLANK(J26),"a","b")</f>
        <v>b</v>
      </c>
      <c r="L26" s="207" t="n">
        <f aca="false">IF(ISBLANK(A26),"",IF(K26="b",J26,IF(K26="a","")))</f>
        <v>43070</v>
      </c>
      <c r="M26" s="206" t="n">
        <f aca="false">IF(ISBLANK(A26),"",IF( ISBLANK(J26), , 1))</f>
        <v>1</v>
      </c>
      <c r="N26" s="208" t="n">
        <f aca="true">IF(ISBLANK(A26),"",IF( ISBLANK(F26), "" , IF( ISBLANK(J26), (TODAY()-F26)/365, (J26-F26)/365)) )</f>
        <v>0.435616438356164</v>
      </c>
      <c r="O26" s="209" t="n">
        <f aca="false">IF(ISBLANK(A26),"",IF( ISBLANK(F26), "" , IF( ISBLANK(J26), ($U$32-F26)/365, (J26-F26)/365)) )</f>
        <v>0.435616438356164</v>
      </c>
      <c r="P26" s="210" t="n">
        <f aca="true">IF(ISBLANK(A26),"",IF( ISBLANK(J26), "", (TODAY()-J26)/365))</f>
        <v>3.31780821917808</v>
      </c>
      <c r="Q26" s="211" t="n">
        <f aca="false">IF(ISBLANK(A26),"",IF( ISBLANK(J26), "", ($U$32-J26)/365))</f>
        <v>2.33424657534247</v>
      </c>
      <c r="R26" s="216" t="s">
        <v>1815</v>
      </c>
      <c r="S26" s="50" t="n">
        <v>1</v>
      </c>
      <c r="T26" s="26"/>
      <c r="U26" s="41" t="n">
        <f aca="false">U19/((U15-(MIN(F4:F213)))/12)</f>
        <v>0.444121915820029</v>
      </c>
      <c r="V26" s="41" t="s">
        <v>41</v>
      </c>
      <c r="W26" s="26"/>
      <c r="X26" s="26"/>
      <c r="Y26" s="221"/>
      <c r="Z26" s="221"/>
      <c r="AA26" s="221"/>
      <c r="AB26" s="217" t="n">
        <f aca="false">U25-U26</f>
        <v>0.853410740203193</v>
      </c>
      <c r="AC26" s="217" t="s">
        <v>36</v>
      </c>
      <c r="AD26" s="26"/>
      <c r="AE26" s="26"/>
      <c r="AF26" s="26"/>
      <c r="AG26" s="27"/>
      <c r="AH26" s="27"/>
      <c r="AI26" s="27"/>
    </row>
    <row r="27" customFormat="false" ht="17" hidden="false" customHeight="true" outlineLevel="0" collapsed="false">
      <c r="A27" s="0" t="n">
        <v>1</v>
      </c>
      <c r="B27" s="202" t="s">
        <v>1764</v>
      </c>
      <c r="C27" s="203" t="s">
        <v>1813</v>
      </c>
      <c r="D27" s="215" t="s">
        <v>1819</v>
      </c>
      <c r="E27" s="204" t="s">
        <v>1820</v>
      </c>
      <c r="F27" s="205" t="n">
        <v>42979</v>
      </c>
      <c r="G27" s="205" t="str">
        <f aca="false">IF(ISBLANK(F27),"a","b")</f>
        <v>b</v>
      </c>
      <c r="H27" s="205" t="n">
        <f aca="false">IF(ISBLANK(A27),"",IF(G27="b",F27,IF(G27="a","")))</f>
        <v>42979</v>
      </c>
      <c r="I27" s="206" t="n">
        <f aca="false">IF(ISBLANK(A27),"",IF( ISBLANK(F27), , IF( ISBLANK(J27), 1,) ))</f>
        <v>1</v>
      </c>
      <c r="K27" s="205" t="str">
        <f aca="false">IF(ISBLANK(J27),"a","b")</f>
        <v>a</v>
      </c>
      <c r="L27" s="207" t="str">
        <f aca="false">IF(ISBLANK(A27),"",IF(K27="b",J27,IF(K27="a","")))</f>
        <v/>
      </c>
      <c r="M27" s="206" t="n">
        <f aca="false">IF(ISBLANK(A27),"",IF( ISBLANK(J27), , 1))</f>
        <v>0</v>
      </c>
      <c r="N27" s="208" t="n">
        <f aca="true">IF(ISBLANK(A27),"",IF( ISBLANK(F27), "" , IF( ISBLANK(J27), (TODAY()-F27)/365, (J27-F27)/365)) )</f>
        <v>3.56712328767123</v>
      </c>
      <c r="O27" s="209" t="n">
        <f aca="false">IF(ISBLANK(A27),"",IF( ISBLANK(F27), "" , IF( ISBLANK(J27), ($U$32-F27)/365, (J27-F27)/365)) )</f>
        <v>2.58356164383562</v>
      </c>
      <c r="P27" s="210" t="str">
        <f aca="true">IF(ISBLANK(A27),"",IF( ISBLANK(J27), "", (TODAY()-J27)/365))</f>
        <v/>
      </c>
      <c r="Q27" s="211" t="str">
        <f aca="false">IF(ISBLANK(A27),"",IF( ISBLANK(J27), "", ($U$32-J27)/365))</f>
        <v/>
      </c>
      <c r="R27" s="216"/>
      <c r="S27" s="48" t="n">
        <v>1</v>
      </c>
      <c r="T27" s="26"/>
      <c r="U27" s="61" t="n">
        <f aca="false">(U20/U26)</f>
        <v>22.516339869281</v>
      </c>
      <c r="V27" s="61" t="s">
        <v>42</v>
      </c>
      <c r="W27" s="26"/>
      <c r="X27" s="26"/>
      <c r="Y27" s="26"/>
      <c r="Z27" s="26"/>
      <c r="AA27" s="26"/>
      <c r="AB27" s="41"/>
      <c r="AC27" s="41"/>
      <c r="AD27" s="26"/>
      <c r="AE27" s="26"/>
      <c r="AF27" s="26"/>
      <c r="AG27" s="27"/>
      <c r="AH27" s="27"/>
      <c r="AI27" s="27"/>
    </row>
    <row r="28" customFormat="false" ht="17" hidden="false" customHeight="true" outlineLevel="0" collapsed="false">
      <c r="A28" s="0" t="n">
        <v>1</v>
      </c>
      <c r="B28" s="202" t="s">
        <v>1764</v>
      </c>
      <c r="C28" s="203" t="s">
        <v>1813</v>
      </c>
      <c r="D28" s="215" t="s">
        <v>1821</v>
      </c>
      <c r="E28" s="204" t="s">
        <v>1820</v>
      </c>
      <c r="F28" s="205" t="n">
        <v>42979</v>
      </c>
      <c r="G28" s="205" t="str">
        <f aca="false">IF(ISBLANK(F28),"a","b")</f>
        <v>b</v>
      </c>
      <c r="H28" s="205" t="n">
        <f aca="false">IF(ISBLANK(A28),"",IF(G28="b",F28,IF(G28="a","")))</f>
        <v>42979</v>
      </c>
      <c r="I28" s="206" t="n">
        <f aca="false">IF(ISBLANK(A28),"",IF( ISBLANK(F28), , IF( ISBLANK(J28), 1,) ))</f>
        <v>1</v>
      </c>
      <c r="K28" s="205" t="str">
        <f aca="false">IF(ISBLANK(J28),"a","b")</f>
        <v>a</v>
      </c>
      <c r="L28" s="207" t="str">
        <f aca="false">IF(ISBLANK(A28),"",IF(K28="b",J28,IF(K28="a","")))</f>
        <v/>
      </c>
      <c r="M28" s="206" t="n">
        <f aca="false">IF(ISBLANK(A28),"",IF( ISBLANK(J28), , 1))</f>
        <v>0</v>
      </c>
      <c r="N28" s="208" t="n">
        <f aca="true">IF(ISBLANK(A28),"",IF( ISBLANK(F28), "" , IF( ISBLANK(J28), (TODAY()-F28)/365, (J28-F28)/365)) )</f>
        <v>3.56712328767123</v>
      </c>
      <c r="O28" s="209" t="n">
        <f aca="false">IF(ISBLANK(A28),"",IF( ISBLANK(F28), "" , IF( ISBLANK(J28), ($U$32-F28)/365, (J28-F28)/365)) )</f>
        <v>2.58356164383562</v>
      </c>
      <c r="P28" s="210" t="str">
        <f aca="true">IF(ISBLANK(A28),"",IF( ISBLANK(J28), "", (TODAY()-J28)/365))</f>
        <v/>
      </c>
      <c r="Q28" s="211" t="str">
        <f aca="false">IF(ISBLANK(A28),"",IF( ISBLANK(J28), "", ($U$32-J28)/365))</f>
        <v/>
      </c>
      <c r="R28" s="216"/>
      <c r="S28" s="48" t="n">
        <v>1</v>
      </c>
      <c r="T28" s="26"/>
      <c r="U28" s="61" t="n">
        <f aca="false">(U15-U14)/U19</f>
        <v>27.0196078431373</v>
      </c>
      <c r="V28" s="61" t="s">
        <v>43</v>
      </c>
      <c r="W28" s="62"/>
      <c r="X28" s="0"/>
      <c r="Y28" s="0"/>
      <c r="Z28" s="26"/>
      <c r="AA28" s="26"/>
      <c r="AB28" s="26"/>
      <c r="AC28" s="26"/>
      <c r="AD28" s="26"/>
      <c r="AE28" s="26"/>
      <c r="AF28" s="26"/>
      <c r="AG28" s="27"/>
      <c r="AH28" s="27"/>
      <c r="AI28" s="27"/>
    </row>
    <row r="29" customFormat="false" ht="17" hidden="false" customHeight="true" outlineLevel="0" collapsed="false">
      <c r="A29" s="0" t="n">
        <v>1</v>
      </c>
      <c r="B29" s="202" t="s">
        <v>1764</v>
      </c>
      <c r="C29" s="203" t="s">
        <v>1813</v>
      </c>
      <c r="D29" s="215" t="s">
        <v>1811</v>
      </c>
      <c r="E29" s="204" t="s">
        <v>414</v>
      </c>
      <c r="F29" s="205" t="n">
        <v>43028</v>
      </c>
      <c r="G29" s="205" t="str">
        <f aca="false">IF(ISBLANK(F29),"a","b")</f>
        <v>b</v>
      </c>
      <c r="H29" s="205" t="n">
        <f aca="false">IF(ISBLANK(A29),"",IF(G29="b",F29,IF(G29="a","")))</f>
        <v>43028</v>
      </c>
      <c r="I29" s="206" t="n">
        <f aca="false">IF(ISBLANK(A29),"",IF( ISBLANK(F29), , IF( ISBLANK(J29), 1,) ))</f>
        <v>0</v>
      </c>
      <c r="J29" s="205" t="n">
        <v>43271</v>
      </c>
      <c r="K29" s="205" t="str">
        <f aca="false">IF(ISBLANK(J29),"a","b")</f>
        <v>b</v>
      </c>
      <c r="L29" s="207" t="n">
        <f aca="false">IF(ISBLANK(A29),"",IF(K29="b",J29,IF(K29="a","")))</f>
        <v>43271</v>
      </c>
      <c r="M29" s="206" t="n">
        <f aca="false">IF(ISBLANK(A29),"",IF( ISBLANK(J29), , 1))</f>
        <v>1</v>
      </c>
      <c r="N29" s="208" t="n">
        <f aca="true">IF(ISBLANK(A29),"",IF( ISBLANK(F29), "" , IF( ISBLANK(J29), (TODAY()-F29)/365, (J29-F29)/365)) )</f>
        <v>0.665753424657534</v>
      </c>
      <c r="O29" s="209" t="n">
        <f aca="false">IF(ISBLANK(A29),"",IF( ISBLANK(F29), "" , IF( ISBLANK(J29), ($U$32-F29)/365, (J29-F29)/365)) )</f>
        <v>0.665753424657534</v>
      </c>
      <c r="P29" s="210" t="n">
        <f aca="true">IF(ISBLANK(A29),"",IF( ISBLANK(J29), "", (TODAY()-J29)/365))</f>
        <v>2.76712328767123</v>
      </c>
      <c r="Q29" s="211" t="n">
        <f aca="false">IF(ISBLANK(A29),"",IF( ISBLANK(J29), "", ($U$32-J29)/365))</f>
        <v>1.78356164383562</v>
      </c>
      <c r="R29" s="216" t="s">
        <v>1822</v>
      </c>
      <c r="S29" s="48" t="n">
        <v>1</v>
      </c>
      <c r="T29" s="26"/>
      <c r="U29" s="223" t="n">
        <f aca="false">(U28/180)*24</f>
        <v>3.60261437908497</v>
      </c>
      <c r="V29" s="61" t="s">
        <v>44</v>
      </c>
      <c r="W29" s="26"/>
      <c r="X29" s="26"/>
      <c r="Y29" s="26"/>
      <c r="Z29" s="26"/>
      <c r="AA29" s="26"/>
      <c r="AB29" s="26"/>
      <c r="AC29" s="26"/>
      <c r="AD29" s="26"/>
      <c r="AE29" s="26"/>
      <c r="AF29" s="26"/>
      <c r="AG29" s="27"/>
      <c r="AH29" s="27"/>
      <c r="AI29" s="27"/>
    </row>
    <row r="30" customFormat="false" ht="17" hidden="false" customHeight="true" outlineLevel="0" collapsed="false">
      <c r="A30" s="0" t="n">
        <v>1</v>
      </c>
      <c r="B30" s="202" t="s">
        <v>1764</v>
      </c>
      <c r="C30" s="203" t="s">
        <v>1813</v>
      </c>
      <c r="D30" s="215" t="s">
        <v>1812</v>
      </c>
      <c r="E30" s="204" t="s">
        <v>699</v>
      </c>
      <c r="F30" s="205" t="n">
        <v>43028</v>
      </c>
      <c r="G30" s="205" t="str">
        <f aca="false">IF(ISBLANK(F30),"a","b")</f>
        <v>b</v>
      </c>
      <c r="H30" s="205" t="n">
        <f aca="false">IF(ISBLANK(A30),"",IF(G30="b",F30,IF(G30="a","")))</f>
        <v>43028</v>
      </c>
      <c r="I30" s="206" t="n">
        <f aca="false">IF(ISBLANK(A30),"",IF( ISBLANK(F30), , IF( ISBLANK(J30), 1,) ))</f>
        <v>1</v>
      </c>
      <c r="K30" s="205" t="str">
        <f aca="false">IF(ISBLANK(J30),"a","b")</f>
        <v>a</v>
      </c>
      <c r="L30" s="207" t="str">
        <f aca="false">IF(ISBLANK(A30),"",IF(K30="b",J30,IF(K30="a","")))</f>
        <v/>
      </c>
      <c r="M30" s="206" t="n">
        <f aca="false">IF(ISBLANK(A30),"",IF( ISBLANK(J30), , 1))</f>
        <v>0</v>
      </c>
      <c r="N30" s="208" t="n">
        <f aca="true">IF(ISBLANK(A30),"",IF( ISBLANK(F30), "" , IF( ISBLANK(J30), (TODAY()-F30)/365, (J30-F30)/365)) )</f>
        <v>3.43287671232877</v>
      </c>
      <c r="O30" s="209" t="n">
        <f aca="false">IF(ISBLANK(A30),"",IF( ISBLANK(F30), "" , IF( ISBLANK(J30), ($U$32-F30)/365, (J30-F30)/365)) )</f>
        <v>2.44931506849315</v>
      </c>
      <c r="P30" s="210" t="str">
        <f aca="true">IF(ISBLANK(A30),"",IF( ISBLANK(J30), "", (TODAY()-J30)/365))</f>
        <v/>
      </c>
      <c r="Q30" s="211" t="str">
        <f aca="false">IF(ISBLANK(A30),"",IF( ISBLANK(J30), "", ($U$32-J30)/365))</f>
        <v/>
      </c>
      <c r="R30" s="216"/>
      <c r="S30" s="39" t="n">
        <v>1</v>
      </c>
      <c r="T30" s="26"/>
      <c r="U30" s="26"/>
      <c r="V30" s="26"/>
      <c r="W30" s="26"/>
      <c r="X30" s="26"/>
      <c r="Y30" s="26"/>
      <c r="Z30" s="26"/>
      <c r="AA30" s="26"/>
      <c r="AB30" s="26"/>
      <c r="AC30" s="26"/>
      <c r="AD30" s="26"/>
      <c r="AE30" s="26"/>
      <c r="AF30" s="26"/>
      <c r="AG30" s="27"/>
      <c r="AH30" s="27"/>
      <c r="AI30" s="27"/>
    </row>
    <row r="31" customFormat="false" ht="17" hidden="false" customHeight="true" outlineLevel="0" collapsed="false">
      <c r="A31" s="0" t="n">
        <v>1</v>
      </c>
      <c r="B31" s="202" t="s">
        <v>1764</v>
      </c>
      <c r="C31" s="203" t="s">
        <v>1823</v>
      </c>
      <c r="D31" s="215" t="s">
        <v>1814</v>
      </c>
      <c r="E31" s="204" t="s">
        <v>1824</v>
      </c>
      <c r="F31" s="205" t="n">
        <v>43050</v>
      </c>
      <c r="G31" s="205" t="str">
        <f aca="false">IF(ISBLANK(F31),"a","b")</f>
        <v>b</v>
      </c>
      <c r="H31" s="205" t="n">
        <f aca="false">IF(ISBLANK(A31),"",IF(G31="b",F31,IF(G31="a","")))</f>
        <v>43050</v>
      </c>
      <c r="I31" s="206" t="n">
        <f aca="false">IF(ISBLANK(A31),"",IF( ISBLANK(F31), , IF( ISBLANK(J31), 1,) ))</f>
        <v>1</v>
      </c>
      <c r="K31" s="205" t="str">
        <f aca="false">IF(ISBLANK(J31),"a","b")</f>
        <v>a</v>
      </c>
      <c r="L31" s="207" t="str">
        <f aca="false">IF(ISBLANK(A31),"",IF(K31="b",J31,IF(K31="a","")))</f>
        <v/>
      </c>
      <c r="M31" s="206" t="n">
        <f aca="false">IF(ISBLANK(A31),"",IF( ISBLANK(J31), , 1))</f>
        <v>0</v>
      </c>
      <c r="N31" s="208" t="n">
        <f aca="true">IF(ISBLANK(A31),"",IF( ISBLANK(F31), "" , IF( ISBLANK(J31), (TODAY()-F31)/365, (J31-F31)/365)) )</f>
        <v>3.37260273972603</v>
      </c>
      <c r="O31" s="209" t="n">
        <f aca="false">IF(ISBLANK(A31),"",IF( ISBLANK(F31), "" , IF( ISBLANK(J31), ($U$32-F31)/365, (J31-F31)/365)) )</f>
        <v>2.38904109589041</v>
      </c>
      <c r="P31" s="210" t="str">
        <f aca="true">IF(ISBLANK(A31),"",IF( ISBLANK(J31), "", (TODAY()-J31)/365))</f>
        <v/>
      </c>
      <c r="Q31" s="211" t="str">
        <f aca="false">IF(ISBLANK(A31),"",IF( ISBLANK(J31), "", ($U$32-J31)/365))</f>
        <v/>
      </c>
      <c r="R31" s="216"/>
      <c r="S31" s="39" t="n">
        <v>1</v>
      </c>
      <c r="T31" s="26"/>
      <c r="U31" s="27"/>
      <c r="V31" s="27"/>
      <c r="W31" s="26"/>
      <c r="X31" s="26"/>
      <c r="Y31" s="26"/>
      <c r="Z31" s="26"/>
      <c r="AA31" s="26"/>
      <c r="AB31" s="26"/>
      <c r="AC31" s="26"/>
      <c r="AD31" s="26"/>
      <c r="AE31" s="26"/>
      <c r="AF31" s="26"/>
      <c r="AG31" s="27"/>
      <c r="AH31" s="27"/>
      <c r="AI31" s="27"/>
    </row>
    <row r="32" customFormat="false" ht="17" hidden="false" customHeight="true" outlineLevel="0" collapsed="false">
      <c r="A32" s="0" t="n">
        <v>1</v>
      </c>
      <c r="B32" s="202" t="s">
        <v>1764</v>
      </c>
      <c r="C32" s="203" t="s">
        <v>1823</v>
      </c>
      <c r="D32" s="215" t="s">
        <v>1825</v>
      </c>
      <c r="E32" s="204" t="s">
        <v>702</v>
      </c>
      <c r="F32" s="205" t="n">
        <v>43064</v>
      </c>
      <c r="G32" s="205" t="str">
        <f aca="false">IF(ISBLANK(F32),"a","b")</f>
        <v>b</v>
      </c>
      <c r="H32" s="205" t="n">
        <f aca="false">IF(ISBLANK(A32),"",IF(G32="b",F32,IF(G32="a","")))</f>
        <v>43064</v>
      </c>
      <c r="I32" s="206" t="n">
        <f aca="false">IF(ISBLANK(A32),"",IF( ISBLANK(F32), , IF( ISBLANK(J32), 1,) ))</f>
        <v>1</v>
      </c>
      <c r="K32" s="205" t="str">
        <f aca="false">IF(ISBLANK(J32),"a","b")</f>
        <v>a</v>
      </c>
      <c r="L32" s="207" t="str">
        <f aca="false">IF(ISBLANK(A32),"",IF(K32="b",J32,IF(K32="a","")))</f>
        <v/>
      </c>
      <c r="M32" s="206" t="n">
        <f aca="false">IF(ISBLANK(A32),"",IF( ISBLANK(J32), , 1))</f>
        <v>0</v>
      </c>
      <c r="N32" s="208" t="n">
        <f aca="true">IF(ISBLANK(A32),"",IF( ISBLANK(F32), "" , IF( ISBLANK(J32), (TODAY()-F32)/365, (J32-F32)/365)) )</f>
        <v>3.33424657534247</v>
      </c>
      <c r="O32" s="209" t="n">
        <f aca="false">IF(ISBLANK(A32),"",IF( ISBLANK(F32), "" , IF( ISBLANK(J32), ($U$32-F32)/365, (J32-F32)/365)) )</f>
        <v>2.35068493150685</v>
      </c>
      <c r="P32" s="210" t="str">
        <f aca="true">IF(ISBLANK(A32),"",IF( ISBLANK(J32), "", (TODAY()-J32)/365))</f>
        <v/>
      </c>
      <c r="Q32" s="211" t="str">
        <f aca="false">IF(ISBLANK(A32),"",IF( ISBLANK(J32), "", ($U$32-J32)/365))</f>
        <v/>
      </c>
      <c r="R32" s="216"/>
      <c r="S32" s="39" t="n">
        <v>1</v>
      </c>
      <c r="T32" s="26"/>
      <c r="U32" s="52" t="n">
        <v>43922</v>
      </c>
      <c r="V32" s="41" t="s">
        <v>45</v>
      </c>
      <c r="W32" s="41"/>
      <c r="X32" s="41"/>
      <c r="Y32" s="41"/>
      <c r="Z32" s="41"/>
      <c r="AA32" s="26"/>
      <c r="AB32" s="26"/>
      <c r="AC32" s="26"/>
      <c r="AD32" s="26"/>
      <c r="AE32" s="26"/>
      <c r="AF32" s="26"/>
      <c r="AG32" s="27"/>
      <c r="AH32" s="27"/>
      <c r="AI32" s="27"/>
    </row>
    <row r="33" customFormat="false" ht="17" hidden="false" customHeight="true" outlineLevel="0" collapsed="false">
      <c r="A33" s="0" t="n">
        <v>1</v>
      </c>
      <c r="B33" s="202" t="s">
        <v>1764</v>
      </c>
      <c r="C33" s="203" t="s">
        <v>1823</v>
      </c>
      <c r="D33" s="215" t="s">
        <v>1817</v>
      </c>
      <c r="E33" s="204" t="s">
        <v>1824</v>
      </c>
      <c r="F33" s="205" t="n">
        <v>43050</v>
      </c>
      <c r="G33" s="205" t="str">
        <f aca="false">IF(ISBLANK(F33),"a","b")</f>
        <v>b</v>
      </c>
      <c r="H33" s="205" t="n">
        <f aca="false">IF(ISBLANK(A33),"",IF(G33="b",F33,IF(G33="a","")))</f>
        <v>43050</v>
      </c>
      <c r="I33" s="206" t="n">
        <f aca="false">IF(ISBLANK(A33),"",IF( ISBLANK(F33), , IF( ISBLANK(J33), 1,) ))</f>
        <v>1</v>
      </c>
      <c r="K33" s="205" t="str">
        <f aca="false">IF(ISBLANK(J33),"a","b")</f>
        <v>a</v>
      </c>
      <c r="L33" s="207" t="str">
        <f aca="false">IF(ISBLANK(A33),"",IF(K33="b",J33,IF(K33="a","")))</f>
        <v/>
      </c>
      <c r="M33" s="206" t="n">
        <f aca="false">IF(ISBLANK(A33),"",IF( ISBLANK(J33), , 1))</f>
        <v>0</v>
      </c>
      <c r="N33" s="208" t="n">
        <f aca="true">IF(ISBLANK(A33),"",IF( ISBLANK(F33), "" , IF( ISBLANK(J33), (TODAY()-F33)/365, (J33-F33)/365)) )</f>
        <v>3.37260273972603</v>
      </c>
      <c r="O33" s="209" t="n">
        <f aca="false">IF(ISBLANK(A33),"",IF( ISBLANK(F33), "" , IF( ISBLANK(J33), ($U$32-F33)/365, (J33-F33)/365)) )</f>
        <v>2.38904109589041</v>
      </c>
      <c r="P33" s="210" t="str">
        <f aca="true">IF(ISBLANK(A33),"",IF( ISBLANK(J33), "", (TODAY()-J33)/365))</f>
        <v/>
      </c>
      <c r="Q33" s="211" t="str">
        <f aca="false">IF(ISBLANK(A33),"",IF( ISBLANK(J33), "", ($U$32-J33)/365))</f>
        <v/>
      </c>
      <c r="R33" s="216"/>
      <c r="S33" s="39" t="n">
        <v>1</v>
      </c>
      <c r="T33" s="26"/>
      <c r="U33" s="224" t="s">
        <v>1826</v>
      </c>
      <c r="V33" s="26"/>
      <c r="W33" s="26"/>
      <c r="X33" s="26"/>
      <c r="Y33" s="26"/>
      <c r="Z33" s="26"/>
      <c r="AA33" s="26"/>
      <c r="AB33" s="26"/>
      <c r="AC33" s="26"/>
      <c r="AD33" s="26"/>
      <c r="AE33" s="26"/>
      <c r="AF33" s="26"/>
      <c r="AG33" s="27"/>
      <c r="AH33" s="27"/>
      <c r="AI33" s="27"/>
    </row>
    <row r="34" customFormat="false" ht="17" hidden="false" customHeight="true" outlineLevel="0" collapsed="false">
      <c r="A34" s="0" t="n">
        <v>1</v>
      </c>
      <c r="B34" s="202" t="s">
        <v>1764</v>
      </c>
      <c r="C34" s="203" t="s">
        <v>1823</v>
      </c>
      <c r="D34" s="215" t="s">
        <v>1827</v>
      </c>
      <c r="E34" s="204" t="s">
        <v>1828</v>
      </c>
      <c r="F34" s="205" t="n">
        <v>43076</v>
      </c>
      <c r="G34" s="205" t="str">
        <f aca="false">IF(ISBLANK(F34),"a","b")</f>
        <v>b</v>
      </c>
      <c r="H34" s="205" t="n">
        <f aca="false">IF(ISBLANK(A34),"",IF(G34="b",F34,IF(G34="a","")))</f>
        <v>43076</v>
      </c>
      <c r="I34" s="206" t="n">
        <f aca="false">IF(ISBLANK(A34),"",IF( ISBLANK(F34), , IF( ISBLANK(J34), 1,) ))</f>
        <v>0</v>
      </c>
      <c r="J34" s="205" t="n">
        <v>43271</v>
      </c>
      <c r="K34" s="205" t="str">
        <f aca="false">IF(ISBLANK(J34),"a","b")</f>
        <v>b</v>
      </c>
      <c r="L34" s="207" t="n">
        <f aca="false">IF(ISBLANK(A34),"",IF(K34="b",J34,IF(K34="a","")))</f>
        <v>43271</v>
      </c>
      <c r="M34" s="206" t="n">
        <f aca="false">IF(ISBLANK(A34),"",IF( ISBLANK(J34), , 1))</f>
        <v>1</v>
      </c>
      <c r="N34" s="208" t="n">
        <f aca="true">IF(ISBLANK(A34),"",IF( ISBLANK(F34), "" , IF( ISBLANK(J34), (TODAY()-F34)/365, (J34-F34)/365)) )</f>
        <v>0.534246575342466</v>
      </c>
      <c r="O34" s="209" t="n">
        <f aca="false">IF(ISBLANK(A34),"",IF( ISBLANK(F34), "" , IF( ISBLANK(J34), ($U$32-F34)/365, (J34-F34)/365)) )</f>
        <v>0.534246575342466</v>
      </c>
      <c r="P34" s="210" t="n">
        <f aca="true">IF(ISBLANK(A34),"",IF( ISBLANK(J34), "", (TODAY()-J34)/365))</f>
        <v>2.76712328767123</v>
      </c>
      <c r="Q34" s="211" t="n">
        <f aca="false">IF(ISBLANK(A34),"",IF( ISBLANK(J34), "", ($U$32-J34)/365))</f>
        <v>1.78356164383562</v>
      </c>
      <c r="R34" s="216"/>
      <c r="S34" s="39" t="n">
        <v>1</v>
      </c>
      <c r="T34" s="26"/>
      <c r="U34" s="225" t="n">
        <v>36524</v>
      </c>
      <c r="V34" s="26"/>
      <c r="W34" s="26"/>
      <c r="X34" s="26"/>
      <c r="Y34" s="26"/>
      <c r="Z34" s="26"/>
      <c r="AA34" s="26"/>
      <c r="AB34" s="26"/>
      <c r="AC34" s="26"/>
      <c r="AD34" s="26"/>
      <c r="AE34" s="26"/>
      <c r="AF34" s="26"/>
      <c r="AG34" s="27"/>
      <c r="AH34" s="27"/>
      <c r="AI34" s="27"/>
    </row>
    <row r="35" customFormat="false" ht="17" hidden="false" customHeight="true" outlineLevel="0" collapsed="false">
      <c r="A35" s="0" t="n">
        <v>1</v>
      </c>
      <c r="B35" s="202" t="s">
        <v>1764</v>
      </c>
      <c r="C35" s="203" t="s">
        <v>1823</v>
      </c>
      <c r="D35" s="215" t="s">
        <v>1819</v>
      </c>
      <c r="E35" s="204" t="s">
        <v>390</v>
      </c>
      <c r="F35" s="205" t="n">
        <v>43074</v>
      </c>
      <c r="G35" s="205" t="str">
        <f aca="false">IF(ISBLANK(F35),"a","b")</f>
        <v>b</v>
      </c>
      <c r="H35" s="205" t="n">
        <f aca="false">IF(ISBLANK(A35),"",IF(G35="b",F35,IF(G35="a","")))</f>
        <v>43074</v>
      </c>
      <c r="I35" s="206" t="n">
        <f aca="false">IF(ISBLANK(A35),"",IF( ISBLANK(F35), , IF( ISBLANK(J35), 1,) ))</f>
        <v>0</v>
      </c>
      <c r="J35" s="205" t="n">
        <v>43221</v>
      </c>
      <c r="K35" s="205" t="str">
        <f aca="false">IF(ISBLANK(J35),"a","b")</f>
        <v>b</v>
      </c>
      <c r="L35" s="207" t="n">
        <f aca="false">IF(ISBLANK(A35),"",IF(K35="b",J35,IF(K35="a","")))</f>
        <v>43221</v>
      </c>
      <c r="M35" s="206" t="n">
        <f aca="false">IF(ISBLANK(A35),"",IF( ISBLANK(J35), , 1))</f>
        <v>1</v>
      </c>
      <c r="N35" s="208" t="n">
        <f aca="true">IF(ISBLANK(A35),"",IF( ISBLANK(F35), "" , IF( ISBLANK(J35), (TODAY()-F35)/365, (J35-F35)/365)) )</f>
        <v>0.402739726027397</v>
      </c>
      <c r="O35" s="209" t="n">
        <f aca="false">IF(ISBLANK(A35),"",IF( ISBLANK(F35), "" , IF( ISBLANK(J35), ($U$32-F35)/365, (J35-F35)/365)) )</f>
        <v>0.402739726027397</v>
      </c>
      <c r="P35" s="210" t="n">
        <f aca="true">IF(ISBLANK(A35),"",IF( ISBLANK(J35), "", (TODAY()-J35)/365))</f>
        <v>2.9041095890411</v>
      </c>
      <c r="Q35" s="211" t="n">
        <f aca="false">IF(ISBLANK(A35),"",IF( ISBLANK(J35), "", ($U$32-J35)/365))</f>
        <v>1.92054794520548</v>
      </c>
      <c r="R35" s="216"/>
      <c r="S35" s="39" t="n">
        <v>1</v>
      </c>
      <c r="T35" s="26"/>
      <c r="U35" s="26"/>
      <c r="V35" s="26"/>
      <c r="W35" s="26"/>
      <c r="X35" s="26"/>
      <c r="Y35" s="26"/>
      <c r="Z35" s="26"/>
      <c r="AA35" s="26"/>
      <c r="AB35" s="26"/>
      <c r="AC35" s="26"/>
      <c r="AD35" s="26"/>
      <c r="AE35" s="26"/>
      <c r="AF35" s="26"/>
      <c r="AG35" s="27"/>
      <c r="AH35" s="27"/>
      <c r="AI35" s="27"/>
    </row>
    <row r="36" customFormat="false" ht="17" hidden="false" customHeight="true" outlineLevel="0" collapsed="false">
      <c r="A36" s="0" t="n">
        <v>1</v>
      </c>
      <c r="B36" s="202" t="s">
        <v>1764</v>
      </c>
      <c r="C36" s="203" t="s">
        <v>1823</v>
      </c>
      <c r="D36" s="215" t="s">
        <v>1821</v>
      </c>
      <c r="E36" s="204" t="s">
        <v>1824</v>
      </c>
      <c r="F36" s="205" t="n">
        <v>43050</v>
      </c>
      <c r="G36" s="205" t="str">
        <f aca="false">IF(ISBLANK(F36),"a","b")</f>
        <v>b</v>
      </c>
      <c r="H36" s="205" t="n">
        <f aca="false">IF(ISBLANK(A36),"",IF(G36="b",F36,IF(G36="a","")))</f>
        <v>43050</v>
      </c>
      <c r="I36" s="206" t="n">
        <f aca="false">IF(ISBLANK(A36),"",IF( ISBLANK(F36), , IF( ISBLANK(J36), 1,) ))</f>
        <v>1</v>
      </c>
      <c r="K36" s="205" t="str">
        <f aca="false">IF(ISBLANK(J36),"a","b")</f>
        <v>a</v>
      </c>
      <c r="L36" s="207" t="str">
        <f aca="false">IF(ISBLANK(A36),"",IF(K36="b",J36,IF(K36="a","")))</f>
        <v/>
      </c>
      <c r="M36" s="206" t="n">
        <f aca="false">IF(ISBLANK(A36),"",IF( ISBLANK(J36), , 1))</f>
        <v>0</v>
      </c>
      <c r="N36" s="208" t="n">
        <f aca="true">IF(ISBLANK(A36),"",IF( ISBLANK(F36), "" , IF( ISBLANK(J36), (TODAY()-F36)/365, (J36-F36)/365)) )</f>
        <v>3.37260273972603</v>
      </c>
      <c r="O36" s="209" t="n">
        <f aca="false">IF(ISBLANK(A36),"",IF( ISBLANK(F36), "" , IF( ISBLANK(J36), ($U$32-F36)/365, (J36-F36)/365)) )</f>
        <v>2.38904109589041</v>
      </c>
      <c r="P36" s="210" t="str">
        <f aca="true">IF(ISBLANK(A36),"",IF( ISBLANK(J36), "", (TODAY()-J36)/365))</f>
        <v/>
      </c>
      <c r="Q36" s="211" t="str">
        <f aca="false">IF(ISBLANK(A36),"",IF( ISBLANK(J36), "", ($U$32-J36)/365))</f>
        <v/>
      </c>
      <c r="R36" s="216"/>
      <c r="S36" s="39" t="n">
        <v>1</v>
      </c>
      <c r="T36" s="26"/>
      <c r="U36" s="26"/>
      <c r="V36" s="26"/>
      <c r="W36" s="26"/>
      <c r="X36" s="26"/>
      <c r="Y36" s="26"/>
      <c r="Z36" s="26"/>
      <c r="AA36" s="26"/>
      <c r="AB36" s="26"/>
      <c r="AC36" s="26"/>
      <c r="AD36" s="26"/>
      <c r="AE36" s="26"/>
      <c r="AF36" s="26"/>
      <c r="AG36" s="27"/>
      <c r="AH36" s="27"/>
      <c r="AI36" s="27"/>
    </row>
    <row r="37" customFormat="false" ht="17" hidden="false" customHeight="true" outlineLevel="0" collapsed="false">
      <c r="A37" s="0" t="n">
        <v>1</v>
      </c>
      <c r="B37" s="202" t="s">
        <v>1764</v>
      </c>
      <c r="C37" s="203" t="s">
        <v>1823</v>
      </c>
      <c r="D37" s="215" t="s">
        <v>1829</v>
      </c>
      <c r="E37" s="204" t="s">
        <v>702</v>
      </c>
      <c r="F37" s="205" t="n">
        <v>43071</v>
      </c>
      <c r="G37" s="205" t="str">
        <f aca="false">IF(ISBLANK(F37),"a","b")</f>
        <v>b</v>
      </c>
      <c r="H37" s="205" t="n">
        <f aca="false">IF(ISBLANK(A37),"",IF(G37="b",F37,IF(G37="a","")))</f>
        <v>43071</v>
      </c>
      <c r="I37" s="206" t="n">
        <f aca="false">IF(ISBLANK(A37),"",IF( ISBLANK(F37), , IF( ISBLANK(J37), 1,) ))</f>
        <v>1</v>
      </c>
      <c r="K37" s="205" t="str">
        <f aca="false">IF(ISBLANK(J37),"a","b")</f>
        <v>a</v>
      </c>
      <c r="L37" s="207" t="str">
        <f aca="false">IF(ISBLANK(A37),"",IF(K37="b",J37,IF(K37="a","")))</f>
        <v/>
      </c>
      <c r="M37" s="206" t="n">
        <f aca="false">IF(ISBLANK(A37),"",IF( ISBLANK(J37), , 1))</f>
        <v>0</v>
      </c>
      <c r="N37" s="208" t="n">
        <f aca="true">IF(ISBLANK(A37),"",IF( ISBLANK(F37), "" , IF( ISBLANK(J37), (TODAY()-F37)/365, (J37-F37)/365)) )</f>
        <v>3.31506849315068</v>
      </c>
      <c r="O37" s="209" t="n">
        <f aca="false">IF(ISBLANK(A37),"",IF( ISBLANK(F37), "" , IF( ISBLANK(J37), ($U$32-F37)/365, (J37-F37)/365)) )</f>
        <v>2.33150684931507</v>
      </c>
      <c r="P37" s="210" t="str">
        <f aca="true">IF(ISBLANK(A37),"",IF( ISBLANK(J37), "", (TODAY()-J37)/365))</f>
        <v/>
      </c>
      <c r="Q37" s="211" t="str">
        <f aca="false">IF(ISBLANK(A37),"",IF( ISBLANK(J37), "", ($U$32-J37)/365))</f>
        <v/>
      </c>
      <c r="R37" s="216"/>
      <c r="S37" s="39" t="n">
        <v>1</v>
      </c>
      <c r="T37" s="26"/>
      <c r="U37" s="26"/>
      <c r="V37" s="26"/>
      <c r="W37" s="26"/>
      <c r="X37" s="26"/>
      <c r="Y37" s="26"/>
      <c r="Z37" s="26"/>
      <c r="AA37" s="26"/>
      <c r="AB37" s="26"/>
      <c r="AC37" s="26"/>
      <c r="AD37" s="26"/>
      <c r="AE37" s="26"/>
      <c r="AF37" s="26"/>
      <c r="AG37" s="27"/>
      <c r="AH37" s="27"/>
      <c r="AI37" s="27"/>
    </row>
    <row r="38" customFormat="false" ht="17" hidden="false" customHeight="true" outlineLevel="0" collapsed="false">
      <c r="A38" s="0" t="n">
        <v>1</v>
      </c>
      <c r="B38" s="202" t="s">
        <v>1764</v>
      </c>
      <c r="C38" s="203" t="s">
        <v>1823</v>
      </c>
      <c r="D38" s="215" t="s">
        <v>1830</v>
      </c>
      <c r="E38" s="204" t="s">
        <v>1824</v>
      </c>
      <c r="F38" s="205" t="n">
        <v>43050</v>
      </c>
      <c r="G38" s="205" t="str">
        <f aca="false">IF(ISBLANK(F38),"a","b")</f>
        <v>b</v>
      </c>
      <c r="H38" s="205" t="n">
        <f aca="false">IF(ISBLANK(A38),"",IF(G38="b",F38,IF(G38="a","")))</f>
        <v>43050</v>
      </c>
      <c r="I38" s="206" t="n">
        <f aca="false">IF(ISBLANK(A38),"",IF( ISBLANK(F38), , IF( ISBLANK(J38), 1,) ))</f>
        <v>1</v>
      </c>
      <c r="K38" s="205" t="str">
        <f aca="false">IF(ISBLANK(J38),"a","b")</f>
        <v>a</v>
      </c>
      <c r="L38" s="207" t="str">
        <f aca="false">IF(ISBLANK(A38),"",IF(K38="b",J38,IF(K38="a","")))</f>
        <v/>
      </c>
      <c r="M38" s="206" t="n">
        <f aca="false">IF(ISBLANK(A38),"",IF( ISBLANK(J38), , 1))</f>
        <v>0</v>
      </c>
      <c r="N38" s="208" t="n">
        <f aca="true">IF(ISBLANK(A38),"",IF( ISBLANK(F38), "" , IF( ISBLANK(J38), (TODAY()-F38)/365, (J38-F38)/365)) )</f>
        <v>3.37260273972603</v>
      </c>
      <c r="O38" s="209" t="n">
        <f aca="false">IF(ISBLANK(A38),"",IF( ISBLANK(F38), "" , IF( ISBLANK(J38), ($U$32-F38)/365, (J38-F38)/365)) )</f>
        <v>2.38904109589041</v>
      </c>
      <c r="P38" s="210" t="str">
        <f aca="true">IF(ISBLANK(A38),"",IF( ISBLANK(J38), "", (TODAY()-J38)/365))</f>
        <v/>
      </c>
      <c r="Q38" s="211" t="str">
        <f aca="false">IF(ISBLANK(A38),"",IF( ISBLANK(J38), "", ($U$32-J38)/365))</f>
        <v/>
      </c>
      <c r="R38" s="216"/>
      <c r="S38" s="39" t="n">
        <v>1</v>
      </c>
      <c r="T38" s="26"/>
      <c r="U38" s="26"/>
      <c r="V38" s="26"/>
      <c r="W38" s="26"/>
      <c r="X38" s="26"/>
      <c r="Y38" s="26"/>
      <c r="Z38" s="26"/>
      <c r="AA38" s="26"/>
      <c r="AB38" s="26"/>
      <c r="AC38" s="26"/>
      <c r="AD38" s="26"/>
      <c r="AE38" s="26"/>
      <c r="AF38" s="26"/>
      <c r="AG38" s="27"/>
      <c r="AH38" s="27"/>
      <c r="AI38" s="27"/>
    </row>
    <row r="39" customFormat="false" ht="17" hidden="false" customHeight="true" outlineLevel="0" collapsed="false">
      <c r="A39" s="0" t="n">
        <v>1</v>
      </c>
      <c r="B39" s="202" t="s">
        <v>1764</v>
      </c>
      <c r="C39" s="203" t="s">
        <v>1831</v>
      </c>
      <c r="D39" s="215" t="s">
        <v>1814</v>
      </c>
      <c r="E39" s="204" t="s">
        <v>1832</v>
      </c>
      <c r="F39" s="205" t="n">
        <v>43070</v>
      </c>
      <c r="G39" s="205" t="str">
        <f aca="false">IF(ISBLANK(F39),"a","b")</f>
        <v>b</v>
      </c>
      <c r="H39" s="205" t="n">
        <f aca="false">IF(ISBLANK(A39),"",IF(G39="b",F39,IF(G39="a","")))</f>
        <v>43070</v>
      </c>
      <c r="I39" s="206" t="n">
        <f aca="false">IF(ISBLANK(A39),"",IF( ISBLANK(F39), , IF( ISBLANK(J39), 1,) ))</f>
        <v>0</v>
      </c>
      <c r="J39" s="205" t="n">
        <v>43525</v>
      </c>
      <c r="K39" s="205" t="str">
        <f aca="false">IF(ISBLANK(J39),"a","b")</f>
        <v>b</v>
      </c>
      <c r="L39" s="207" t="n">
        <f aca="false">IF(ISBLANK(A39),"",IF(K39="b",J39,IF(K39="a","")))</f>
        <v>43525</v>
      </c>
      <c r="M39" s="206" t="n">
        <f aca="false">IF(ISBLANK(A39),"",IF( ISBLANK(J39), , 1))</f>
        <v>1</v>
      </c>
      <c r="N39" s="208" t="n">
        <f aca="true">IF(ISBLANK(A39),"",IF( ISBLANK(F39), "" , IF( ISBLANK(J39), (TODAY()-F39)/365, (J39-F39)/365)) )</f>
        <v>1.24657534246575</v>
      </c>
      <c r="O39" s="209" t="n">
        <f aca="false">IF(ISBLANK(A39),"",IF( ISBLANK(F39), "" , IF( ISBLANK(J39), ($U$32-F39)/365, (J39-F39)/365)) )</f>
        <v>1.24657534246575</v>
      </c>
      <c r="P39" s="210" t="n">
        <f aca="true">IF(ISBLANK(A39),"",IF( ISBLANK(J39), "", (TODAY()-J39)/365))</f>
        <v>2.07123287671233</v>
      </c>
      <c r="Q39" s="211" t="n">
        <f aca="false">IF(ISBLANK(A39),"",IF( ISBLANK(J39), "", ($U$32-J39)/365))</f>
        <v>1.08767123287671</v>
      </c>
      <c r="R39" s="216" t="s">
        <v>1833</v>
      </c>
      <c r="S39" s="39" t="n">
        <v>1</v>
      </c>
      <c r="T39" s="26"/>
      <c r="U39" s="26"/>
      <c r="V39" s="27"/>
      <c r="W39" s="27"/>
      <c r="X39" s="27"/>
      <c r="Y39" s="26"/>
      <c r="Z39" s="26"/>
      <c r="AA39" s="26"/>
      <c r="AB39" s="26"/>
      <c r="AC39" s="26"/>
      <c r="AD39" s="26"/>
      <c r="AE39" s="26"/>
      <c r="AF39" s="26"/>
      <c r="AG39" s="27"/>
      <c r="AH39" s="27"/>
      <c r="AI39" s="27"/>
    </row>
    <row r="40" customFormat="false" ht="17" hidden="false" customHeight="true" outlineLevel="0" collapsed="false">
      <c r="A40" s="0" t="n">
        <v>1</v>
      </c>
      <c r="B40" s="202" t="s">
        <v>1764</v>
      </c>
      <c r="C40" s="203" t="s">
        <v>1831</v>
      </c>
      <c r="D40" s="215" t="s">
        <v>1825</v>
      </c>
      <c r="E40" s="204" t="s">
        <v>1824</v>
      </c>
      <c r="F40" s="205" t="n">
        <v>43093</v>
      </c>
      <c r="G40" s="205" t="str">
        <f aca="false">IF(ISBLANK(F40),"a","b")</f>
        <v>b</v>
      </c>
      <c r="H40" s="205" t="n">
        <f aca="false">IF(ISBLANK(A40),"",IF(G40="b",F40,IF(G40="a","")))</f>
        <v>43093</v>
      </c>
      <c r="I40" s="206" t="n">
        <f aca="false">IF(ISBLANK(A40),"",IF( ISBLANK(F40), , IF( ISBLANK(J40), 1,) ))</f>
        <v>1</v>
      </c>
      <c r="K40" s="205" t="str">
        <f aca="false">IF(ISBLANK(J40),"a","b")</f>
        <v>a</v>
      </c>
      <c r="L40" s="207" t="str">
        <f aca="false">IF(ISBLANK(A40),"",IF(K40="b",J40,IF(K40="a","")))</f>
        <v/>
      </c>
      <c r="M40" s="206" t="n">
        <f aca="false">IF(ISBLANK(A40),"",IF( ISBLANK(J40), , 1))</f>
        <v>0</v>
      </c>
      <c r="N40" s="208" t="n">
        <f aca="true">IF(ISBLANK(A40),"",IF( ISBLANK(F40), "" , IF( ISBLANK(J40), (TODAY()-F40)/365, (J40-F40)/365)) )</f>
        <v>3.25479452054795</v>
      </c>
      <c r="O40" s="209" t="n">
        <f aca="false">IF(ISBLANK(A40),"",IF( ISBLANK(F40), "" , IF( ISBLANK(J40), ($U$32-F40)/365, (J40-F40)/365)) )</f>
        <v>2.27123287671233</v>
      </c>
      <c r="P40" s="210" t="str">
        <f aca="true">IF(ISBLANK(A40),"",IF( ISBLANK(J40), "", (TODAY()-J40)/365))</f>
        <v/>
      </c>
      <c r="Q40" s="211" t="str">
        <f aca="false">IF(ISBLANK(A40),"",IF( ISBLANK(J40), "", ($U$32-J40)/365))</f>
        <v/>
      </c>
      <c r="R40" s="216"/>
      <c r="S40" s="39" t="n">
        <v>1</v>
      </c>
      <c r="T40" s="26"/>
      <c r="U40" s="26"/>
      <c r="V40" s="26"/>
      <c r="W40" s="26"/>
      <c r="X40" s="26"/>
      <c r="Y40" s="26"/>
      <c r="Z40" s="26"/>
      <c r="AA40" s="26"/>
      <c r="AB40" s="26"/>
      <c r="AC40" s="26"/>
      <c r="AD40" s="26"/>
      <c r="AE40" s="26"/>
      <c r="AF40" s="26"/>
    </row>
    <row r="41" customFormat="false" ht="17" hidden="false" customHeight="true" outlineLevel="0" collapsed="false">
      <c r="A41" s="0" t="n">
        <v>1</v>
      </c>
      <c r="B41" s="202" t="s">
        <v>1764</v>
      </c>
      <c r="C41" s="203" t="s">
        <v>1831</v>
      </c>
      <c r="D41" s="215" t="s">
        <v>1817</v>
      </c>
      <c r="E41" s="204" t="s">
        <v>752</v>
      </c>
      <c r="F41" s="205" t="n">
        <v>43080</v>
      </c>
      <c r="G41" s="205" t="str">
        <f aca="false">IF(ISBLANK(F41),"a","b")</f>
        <v>b</v>
      </c>
      <c r="H41" s="205" t="n">
        <f aca="false">IF(ISBLANK(A41),"",IF(G41="b",F41,IF(G41="a","")))</f>
        <v>43080</v>
      </c>
      <c r="I41" s="206" t="n">
        <f aca="false">IF(ISBLANK(A41),"",IF( ISBLANK(F41), , IF( ISBLANK(J41), 1,) ))</f>
        <v>0</v>
      </c>
      <c r="J41" s="205" t="n">
        <v>43480</v>
      </c>
      <c r="K41" s="205" t="str">
        <f aca="false">IF(ISBLANK(J41),"a","b")</f>
        <v>b</v>
      </c>
      <c r="L41" s="207" t="n">
        <f aca="false">IF(ISBLANK(A41),"",IF(K41="b",J41,IF(K41="a","")))</f>
        <v>43480</v>
      </c>
      <c r="M41" s="206" t="n">
        <f aca="false">IF(ISBLANK(A41),"",IF( ISBLANK(J41), , 1))</f>
        <v>1</v>
      </c>
      <c r="N41" s="208" t="n">
        <f aca="true">IF(ISBLANK(A41),"",IF( ISBLANK(F41), "" , IF( ISBLANK(J41), (TODAY()-F41)/365, (J41-F41)/365)) )</f>
        <v>1.0958904109589</v>
      </c>
      <c r="O41" s="209" t="n">
        <f aca="false">IF(ISBLANK(A41),"",IF( ISBLANK(F41), "" , IF( ISBLANK(J41), ($U$32-F41)/365, (J41-F41)/365)) )</f>
        <v>1.0958904109589</v>
      </c>
      <c r="P41" s="210" t="n">
        <f aca="true">IF(ISBLANK(A41),"",IF( ISBLANK(J41), "", (TODAY()-J41)/365))</f>
        <v>2.19452054794521</v>
      </c>
      <c r="Q41" s="211" t="n">
        <f aca="false">IF(ISBLANK(A41),"",IF( ISBLANK(J41), "", ($U$32-J41)/365))</f>
        <v>1.21095890410959</v>
      </c>
      <c r="R41" s="216"/>
      <c r="S41" s="39" t="n">
        <v>1</v>
      </c>
      <c r="T41" s="26"/>
      <c r="U41" s="26"/>
      <c r="V41" s="26"/>
      <c r="W41" s="26"/>
      <c r="X41" s="26"/>
      <c r="Y41" s="26"/>
      <c r="Z41" s="26"/>
      <c r="AA41" s="26"/>
      <c r="AB41" s="26"/>
      <c r="AC41" s="26"/>
      <c r="AD41" s="26"/>
      <c r="AE41" s="26"/>
      <c r="AF41" s="26"/>
    </row>
    <row r="42" customFormat="false" ht="17" hidden="false" customHeight="true" outlineLevel="0" collapsed="false">
      <c r="A42" s="0" t="n">
        <v>1</v>
      </c>
      <c r="B42" s="202" t="s">
        <v>1764</v>
      </c>
      <c r="C42" s="203" t="s">
        <v>1831</v>
      </c>
      <c r="D42" s="215" t="s">
        <v>1827</v>
      </c>
      <c r="E42" s="204" t="s">
        <v>1798</v>
      </c>
      <c r="F42" s="205" t="n">
        <v>43070</v>
      </c>
      <c r="G42" s="205" t="str">
        <f aca="false">IF(ISBLANK(F42),"a","b")</f>
        <v>b</v>
      </c>
      <c r="H42" s="205" t="n">
        <f aca="false">IF(ISBLANK(A42),"",IF(G42="b",F42,IF(G42="a","")))</f>
        <v>43070</v>
      </c>
      <c r="I42" s="206" t="n">
        <f aca="false">IF(ISBLANK(A42),"",IF( ISBLANK(F42), , IF( ISBLANK(J42), 1,) ))</f>
        <v>1</v>
      </c>
      <c r="K42" s="205" t="str">
        <f aca="false">IF(ISBLANK(J42),"a","b")</f>
        <v>a</v>
      </c>
      <c r="L42" s="207" t="str">
        <f aca="false">IF(ISBLANK(A42),"",IF(K42="b",J42,IF(K42="a","")))</f>
        <v/>
      </c>
      <c r="M42" s="206" t="n">
        <f aca="false">IF(ISBLANK(A42),"",IF( ISBLANK(J42), , 1))</f>
        <v>0</v>
      </c>
      <c r="N42" s="208" t="n">
        <f aca="true">IF(ISBLANK(A42),"",IF( ISBLANK(F42), "" , IF( ISBLANK(J42), (TODAY()-F42)/365, (J42-F42)/365)) )</f>
        <v>3.31780821917808</v>
      </c>
      <c r="O42" s="209" t="n">
        <f aca="false">IF(ISBLANK(A42),"",IF( ISBLANK(F42), "" , IF( ISBLANK(J42), ($U$32-F42)/365, (J42-F42)/365)) )</f>
        <v>2.33424657534247</v>
      </c>
      <c r="P42" s="210" t="str">
        <f aca="true">IF(ISBLANK(A42),"",IF( ISBLANK(J42), "", (TODAY()-J42)/365))</f>
        <v/>
      </c>
      <c r="Q42" s="211" t="str">
        <f aca="false">IF(ISBLANK(A42),"",IF( ISBLANK(J42), "", ($U$32-J42)/365))</f>
        <v/>
      </c>
      <c r="R42" s="216"/>
      <c r="S42" s="39" t="n">
        <v>1</v>
      </c>
      <c r="T42" s="26"/>
      <c r="U42" s="26"/>
      <c r="V42" s="26"/>
      <c r="W42" s="26"/>
      <c r="X42" s="26"/>
      <c r="Y42" s="26"/>
      <c r="Z42" s="26"/>
      <c r="AA42" s="26"/>
      <c r="AB42" s="26"/>
      <c r="AC42" s="26"/>
      <c r="AD42" s="26"/>
      <c r="AE42" s="26"/>
      <c r="AF42" s="26"/>
    </row>
    <row r="43" customFormat="false" ht="17" hidden="false" customHeight="true" outlineLevel="0" collapsed="false">
      <c r="A43" s="0" t="n">
        <v>1</v>
      </c>
      <c r="B43" s="202" t="s">
        <v>1764</v>
      </c>
      <c r="C43" s="203" t="s">
        <v>1831</v>
      </c>
      <c r="D43" s="215" t="s">
        <v>1819</v>
      </c>
      <c r="E43" s="204" t="s">
        <v>1824</v>
      </c>
      <c r="F43" s="205" t="n">
        <v>43093</v>
      </c>
      <c r="G43" s="205" t="str">
        <f aca="false">IF(ISBLANK(F43),"a","b")</f>
        <v>b</v>
      </c>
      <c r="H43" s="205" t="n">
        <f aca="false">IF(ISBLANK(A43),"",IF(G43="b",F43,IF(G43="a","")))</f>
        <v>43093</v>
      </c>
      <c r="I43" s="206" t="n">
        <f aca="false">IF(ISBLANK(A43),"",IF( ISBLANK(F43), , IF( ISBLANK(J43), 1,) ))</f>
        <v>1</v>
      </c>
      <c r="K43" s="205" t="str">
        <f aca="false">IF(ISBLANK(J43),"a","b")</f>
        <v>a</v>
      </c>
      <c r="L43" s="207" t="str">
        <f aca="false">IF(ISBLANK(A43),"",IF(K43="b",J43,IF(K43="a","")))</f>
        <v/>
      </c>
      <c r="M43" s="206" t="n">
        <f aca="false">IF(ISBLANK(A43),"",IF( ISBLANK(J43), , 1))</f>
        <v>0</v>
      </c>
      <c r="N43" s="208" t="n">
        <f aca="true">IF(ISBLANK(A43),"",IF( ISBLANK(F43), "" , IF( ISBLANK(J43), (TODAY()-F43)/365, (J43-F43)/365)) )</f>
        <v>3.25479452054795</v>
      </c>
      <c r="O43" s="209" t="n">
        <f aca="false">IF(ISBLANK(A43),"",IF( ISBLANK(F43), "" , IF( ISBLANK(J43), ($U$32-F43)/365, (J43-F43)/365)) )</f>
        <v>2.27123287671233</v>
      </c>
      <c r="P43" s="210" t="str">
        <f aca="true">IF(ISBLANK(A43),"",IF( ISBLANK(J43), "", (TODAY()-J43)/365))</f>
        <v/>
      </c>
      <c r="Q43" s="211" t="str">
        <f aca="false">IF(ISBLANK(A43),"",IF( ISBLANK(J43), "", ($U$32-J43)/365))</f>
        <v/>
      </c>
      <c r="R43" s="216"/>
      <c r="S43" s="39" t="n">
        <v>1</v>
      </c>
    </row>
    <row r="44" customFormat="false" ht="17" hidden="false" customHeight="true" outlineLevel="0" collapsed="false">
      <c r="A44" s="0" t="n">
        <v>1</v>
      </c>
      <c r="B44" s="202" t="s">
        <v>1764</v>
      </c>
      <c r="C44" s="203" t="s">
        <v>1831</v>
      </c>
      <c r="D44" s="215" t="s">
        <v>1821</v>
      </c>
      <c r="E44" s="204" t="s">
        <v>1834</v>
      </c>
      <c r="F44" s="205" t="n">
        <v>43093</v>
      </c>
      <c r="G44" s="205" t="str">
        <f aca="false">IF(ISBLANK(F44),"a","b")</f>
        <v>b</v>
      </c>
      <c r="H44" s="205" t="n">
        <f aca="false">IF(ISBLANK(A44),"",IF(G44="b",F44,IF(G44="a","")))</f>
        <v>43093</v>
      </c>
      <c r="I44" s="206" t="n">
        <f aca="false">IF(ISBLANK(A44),"",IF( ISBLANK(F44), , IF( ISBLANK(J44), 1,) ))</f>
        <v>1</v>
      </c>
      <c r="K44" s="205" t="str">
        <f aca="false">IF(ISBLANK(J44),"a","b")</f>
        <v>a</v>
      </c>
      <c r="L44" s="207" t="str">
        <f aca="false">IF(ISBLANK(A44),"",IF(K44="b",J44,IF(K44="a","")))</f>
        <v/>
      </c>
      <c r="M44" s="206" t="n">
        <f aca="false">IF(ISBLANK(A44),"",IF( ISBLANK(J44), , 1))</f>
        <v>0</v>
      </c>
      <c r="N44" s="208" t="n">
        <f aca="true">IF(ISBLANK(A44),"",IF( ISBLANK(F44), "" , IF( ISBLANK(J44), (TODAY()-F44)/365, (J44-F44)/365)) )</f>
        <v>3.25479452054795</v>
      </c>
      <c r="O44" s="209" t="n">
        <f aca="false">IF(ISBLANK(A44),"",IF( ISBLANK(F44), "" , IF( ISBLANK(J44), ($U$32-F44)/365, (J44-F44)/365)) )</f>
        <v>2.27123287671233</v>
      </c>
      <c r="P44" s="210" t="str">
        <f aca="true">IF(ISBLANK(A44),"",IF( ISBLANK(J44), "", (TODAY()-J44)/365))</f>
        <v/>
      </c>
      <c r="Q44" s="211" t="str">
        <f aca="false">IF(ISBLANK(A44),"",IF( ISBLANK(J44), "", ($U$32-J44)/365))</f>
        <v/>
      </c>
      <c r="R44" s="216"/>
      <c r="S44" s="39" t="n">
        <v>1</v>
      </c>
    </row>
    <row r="45" customFormat="false" ht="17" hidden="false" customHeight="true" outlineLevel="0" collapsed="false">
      <c r="A45" s="0" t="n">
        <v>1</v>
      </c>
      <c r="B45" s="202" t="s">
        <v>1764</v>
      </c>
      <c r="C45" s="203" t="s">
        <v>1831</v>
      </c>
      <c r="D45" s="215" t="s">
        <v>1829</v>
      </c>
      <c r="E45" s="204" t="s">
        <v>1798</v>
      </c>
      <c r="F45" s="205" t="n">
        <v>43070</v>
      </c>
      <c r="G45" s="205" t="str">
        <f aca="false">IF(ISBLANK(F45),"a","b")</f>
        <v>b</v>
      </c>
      <c r="H45" s="205" t="n">
        <f aca="false">IF(ISBLANK(A45),"",IF(G45="b",F45,IF(G45="a","")))</f>
        <v>43070</v>
      </c>
      <c r="I45" s="206" t="n">
        <f aca="false">IF(ISBLANK(A45),"",IF( ISBLANK(F45), , IF( ISBLANK(J45), 1,) ))</f>
        <v>1</v>
      </c>
      <c r="K45" s="205" t="str">
        <f aca="false">IF(ISBLANK(J45),"a","b")</f>
        <v>a</v>
      </c>
      <c r="L45" s="207" t="str">
        <f aca="false">IF(ISBLANK(A45),"",IF(K45="b",J45,IF(K45="a","")))</f>
        <v/>
      </c>
      <c r="M45" s="206" t="n">
        <f aca="false">IF(ISBLANK(A45),"",IF( ISBLANK(J45), , 1))</f>
        <v>0</v>
      </c>
      <c r="N45" s="208" t="n">
        <f aca="true">IF(ISBLANK(A45),"",IF( ISBLANK(F45), "" , IF( ISBLANK(J45), (TODAY()-F45)/365, (J45-F45)/365)) )</f>
        <v>3.31780821917808</v>
      </c>
      <c r="O45" s="209" t="n">
        <f aca="false">IF(ISBLANK(A45),"",IF( ISBLANK(F45), "" , IF( ISBLANK(J45), ($U$32-F45)/365, (J45-F45)/365)) )</f>
        <v>2.33424657534247</v>
      </c>
      <c r="P45" s="210" t="str">
        <f aca="true">IF(ISBLANK(A45),"",IF( ISBLANK(J45), "", (TODAY()-J45)/365))</f>
        <v/>
      </c>
      <c r="Q45" s="211" t="str">
        <f aca="false">IF(ISBLANK(A45),"",IF( ISBLANK(J45), "", ($U$32-J45)/365))</f>
        <v/>
      </c>
      <c r="R45" s="216"/>
      <c r="S45" s="39" t="n">
        <v>1</v>
      </c>
    </row>
    <row r="46" customFormat="false" ht="17" hidden="false" customHeight="true" outlineLevel="0" collapsed="false">
      <c r="A46" s="0" t="n">
        <v>1</v>
      </c>
      <c r="B46" s="202" t="s">
        <v>1764</v>
      </c>
      <c r="C46" s="203" t="s">
        <v>1831</v>
      </c>
      <c r="D46" s="215" t="s">
        <v>1830</v>
      </c>
      <c r="E46" s="204" t="s">
        <v>1834</v>
      </c>
      <c r="F46" s="205" t="n">
        <v>43093</v>
      </c>
      <c r="G46" s="205" t="str">
        <f aca="false">IF(ISBLANK(F46),"a","b")</f>
        <v>b</v>
      </c>
      <c r="H46" s="205" t="n">
        <f aca="false">IF(ISBLANK(A46),"",IF(G46="b",F46,IF(G46="a","")))</f>
        <v>43093</v>
      </c>
      <c r="I46" s="206" t="n">
        <f aca="false">IF(ISBLANK(A46),"",IF( ISBLANK(F46), , IF( ISBLANK(J46), 1,) ))</f>
        <v>1</v>
      </c>
      <c r="K46" s="205" t="str">
        <f aca="false">IF(ISBLANK(J46),"a","b")</f>
        <v>a</v>
      </c>
      <c r="L46" s="207" t="str">
        <f aca="false">IF(ISBLANK(A46),"",IF(K46="b",J46,IF(K46="a","")))</f>
        <v/>
      </c>
      <c r="M46" s="206" t="n">
        <f aca="false">IF(ISBLANK(A46),"",IF( ISBLANK(J46), , 1))</f>
        <v>0</v>
      </c>
      <c r="N46" s="208" t="n">
        <f aca="true">IF(ISBLANK(A46),"",IF( ISBLANK(F46), "" , IF( ISBLANK(J46), (TODAY()-F46)/365, (J46-F46)/365)) )</f>
        <v>3.25479452054795</v>
      </c>
      <c r="O46" s="209" t="n">
        <f aca="false">IF(ISBLANK(A46),"",IF( ISBLANK(F46), "" , IF( ISBLANK(J46), ($U$32-F46)/365, (J46-F46)/365)) )</f>
        <v>2.27123287671233</v>
      </c>
      <c r="P46" s="210" t="str">
        <f aca="true">IF(ISBLANK(A46),"",IF( ISBLANK(J46), "", (TODAY()-J46)/365))</f>
        <v/>
      </c>
      <c r="Q46" s="211" t="str">
        <f aca="false">IF(ISBLANK(A46),"",IF( ISBLANK(J46), "", ($U$32-J46)/365))</f>
        <v/>
      </c>
      <c r="R46" s="216"/>
      <c r="S46" s="39" t="n">
        <v>1</v>
      </c>
    </row>
    <row r="47" customFormat="false" ht="17" hidden="false" customHeight="true" outlineLevel="0" collapsed="false">
      <c r="A47" s="0" t="n">
        <v>1</v>
      </c>
      <c r="B47" s="202" t="s">
        <v>1835</v>
      </c>
      <c r="C47" s="203" t="s">
        <v>1836</v>
      </c>
      <c r="D47" s="215" t="s">
        <v>1837</v>
      </c>
      <c r="E47" s="204" t="s">
        <v>1838</v>
      </c>
      <c r="F47" s="205" t="n">
        <v>43176</v>
      </c>
      <c r="G47" s="205" t="str">
        <f aca="false">IF(ISBLANK(F47),"a","b")</f>
        <v>b</v>
      </c>
      <c r="H47" s="205" t="n">
        <f aca="false">IF(ISBLANK(A47),"",IF(G47="b",F47,IF(G47="a","")))</f>
        <v>43176</v>
      </c>
      <c r="I47" s="206" t="n">
        <f aca="false">IF(ISBLANK(A47),"",IF( ISBLANK(F47), , IF( ISBLANK(J47), 1,) ))</f>
        <v>1</v>
      </c>
      <c r="K47" s="205" t="str">
        <f aca="false">IF(ISBLANK(J47),"a","b")</f>
        <v>a</v>
      </c>
      <c r="L47" s="207" t="str">
        <f aca="false">IF(ISBLANK(A47),"",IF(K47="b",J47,IF(K47="a","")))</f>
        <v/>
      </c>
      <c r="M47" s="206" t="n">
        <f aca="false">IF(ISBLANK(A47),"",IF( ISBLANK(J47), , 1))</f>
        <v>0</v>
      </c>
      <c r="N47" s="208" t="n">
        <f aca="true">IF(ISBLANK(A47),"",IF( ISBLANK(F47), "" , IF( ISBLANK(J47), (TODAY()-F47)/365, (J47-F47)/365)) )</f>
        <v>3.02739726027397</v>
      </c>
      <c r="O47" s="209" t="n">
        <f aca="false">IF(ISBLANK(A47),"",IF( ISBLANK(F47), "" , IF( ISBLANK(J47), ($U$32-F47)/365, (J47-F47)/365)) )</f>
        <v>2.04383561643836</v>
      </c>
      <c r="P47" s="210" t="str">
        <f aca="true">IF(ISBLANK(A47),"",IF( ISBLANK(J47), "", (TODAY()-J47)/365))</f>
        <v/>
      </c>
      <c r="Q47" s="211" t="str">
        <f aca="false">IF(ISBLANK(A47),"",IF( ISBLANK(J47), "", ($U$32-J47)/365))</f>
        <v/>
      </c>
      <c r="R47" s="216"/>
      <c r="S47" s="39" t="n">
        <v>1</v>
      </c>
    </row>
    <row r="48" customFormat="false" ht="17" hidden="false" customHeight="true" outlineLevel="0" collapsed="false">
      <c r="A48" s="0" t="n">
        <v>1</v>
      </c>
      <c r="B48" s="202" t="s">
        <v>1835</v>
      </c>
      <c r="C48" s="203" t="s">
        <v>1836</v>
      </c>
      <c r="D48" s="215" t="s">
        <v>1839</v>
      </c>
      <c r="E48" s="204" t="s">
        <v>817</v>
      </c>
      <c r="F48" s="205" t="n">
        <v>43176</v>
      </c>
      <c r="G48" s="205" t="str">
        <f aca="false">IF(ISBLANK(F48),"a","b")</f>
        <v>b</v>
      </c>
      <c r="H48" s="205" t="n">
        <f aca="false">IF(ISBLANK(A48),"",IF(G48="b",F48,IF(G48="a","")))</f>
        <v>43176</v>
      </c>
      <c r="I48" s="206" t="n">
        <f aca="false">IF(ISBLANK(A48),"",IF( ISBLANK(F48), , IF( ISBLANK(J48), 1,) ))</f>
        <v>0</v>
      </c>
      <c r="J48" s="205" t="n">
        <v>43466</v>
      </c>
      <c r="K48" s="205" t="str">
        <f aca="false">IF(ISBLANK(J48),"a","b")</f>
        <v>b</v>
      </c>
      <c r="L48" s="207" t="n">
        <f aca="false">IF(ISBLANK(A48),"",IF(K48="b",J48,IF(K48="a","")))</f>
        <v>43466</v>
      </c>
      <c r="M48" s="206" t="n">
        <f aca="false">IF(ISBLANK(A48),"",IF( ISBLANK(J48), , 1))</f>
        <v>1</v>
      </c>
      <c r="N48" s="208" t="n">
        <f aca="true">IF(ISBLANK(A48),"",IF( ISBLANK(F48), "" , IF( ISBLANK(J48), (TODAY()-F48)/365, (J48-F48)/365)) )</f>
        <v>0.794520547945205</v>
      </c>
      <c r="O48" s="209" t="n">
        <f aca="false">IF(ISBLANK(A48),"",IF( ISBLANK(F48), "" , IF( ISBLANK(J48), ($U$32-F48)/365, (J48-F48)/365)) )</f>
        <v>0.794520547945205</v>
      </c>
      <c r="P48" s="210" t="n">
        <f aca="true">IF(ISBLANK(A48),"",IF( ISBLANK(J48), "", (TODAY()-J48)/365))</f>
        <v>2.23287671232877</v>
      </c>
      <c r="Q48" s="211" t="n">
        <f aca="false">IF(ISBLANK(A48),"",IF( ISBLANK(J48), "", ($U$32-J48)/365))</f>
        <v>1.24931506849315</v>
      </c>
      <c r="R48" s="216"/>
      <c r="S48" s="39" t="n">
        <v>1</v>
      </c>
    </row>
    <row r="49" customFormat="false" ht="17" hidden="false" customHeight="true" outlineLevel="0" collapsed="false">
      <c r="A49" s="0" t="n">
        <v>1</v>
      </c>
      <c r="B49" s="202" t="s">
        <v>1835</v>
      </c>
      <c r="C49" s="203" t="s">
        <v>1836</v>
      </c>
      <c r="D49" s="215" t="s">
        <v>1840</v>
      </c>
      <c r="E49" s="204" t="s">
        <v>411</v>
      </c>
      <c r="F49" s="205" t="n">
        <v>43186</v>
      </c>
      <c r="G49" s="205" t="str">
        <f aca="false">IF(ISBLANK(F49),"a","b")</f>
        <v>b</v>
      </c>
      <c r="H49" s="205" t="n">
        <f aca="false">IF(ISBLANK(A49),"",IF(G49="b",F49,IF(G49="a","")))</f>
        <v>43186</v>
      </c>
      <c r="I49" s="206" t="n">
        <f aca="false">IF(ISBLANK(A49),"",IF( ISBLANK(F49), , IF( ISBLANK(J49), 1,) ))</f>
        <v>1</v>
      </c>
      <c r="K49" s="205" t="str">
        <f aca="false">IF(ISBLANK(J49),"a","b")</f>
        <v>a</v>
      </c>
      <c r="L49" s="207" t="str">
        <f aca="false">IF(ISBLANK(A49),"",IF(K49="b",J49,IF(K49="a","")))</f>
        <v/>
      </c>
      <c r="M49" s="206" t="n">
        <f aca="false">IF(ISBLANK(A49),"",IF( ISBLANK(J49), , 1))</f>
        <v>0</v>
      </c>
      <c r="N49" s="208" t="n">
        <f aca="true">IF(ISBLANK(A49),"",IF( ISBLANK(F49), "" , IF( ISBLANK(J49), (TODAY()-F49)/365, (J49-F49)/365)) )</f>
        <v>3</v>
      </c>
      <c r="O49" s="209" t="n">
        <f aca="false">IF(ISBLANK(A49),"",IF( ISBLANK(F49), "" , IF( ISBLANK(J49), ($U$32-F49)/365, (J49-F49)/365)) )</f>
        <v>2.01643835616438</v>
      </c>
      <c r="P49" s="210" t="str">
        <f aca="true">IF(ISBLANK(A49),"",IF( ISBLANK(J49), "", (TODAY()-J49)/365))</f>
        <v/>
      </c>
      <c r="Q49" s="211" t="str">
        <f aca="false">IF(ISBLANK(A49),"",IF( ISBLANK(J49), "", ($U$32-J49)/365))</f>
        <v/>
      </c>
      <c r="R49" s="216"/>
      <c r="S49" s="39" t="n">
        <v>1</v>
      </c>
    </row>
    <row r="50" customFormat="false" ht="17" hidden="false" customHeight="true" outlineLevel="0" collapsed="false">
      <c r="A50" s="0" t="n">
        <v>1</v>
      </c>
      <c r="B50" s="202" t="s">
        <v>1835</v>
      </c>
      <c r="C50" s="203" t="s">
        <v>1836</v>
      </c>
      <c r="D50" s="215" t="s">
        <v>1841</v>
      </c>
      <c r="E50" s="204" t="s">
        <v>1798</v>
      </c>
      <c r="F50" s="205" t="n">
        <v>43142</v>
      </c>
      <c r="G50" s="205" t="str">
        <f aca="false">IF(ISBLANK(F50),"a","b")</f>
        <v>b</v>
      </c>
      <c r="H50" s="205" t="n">
        <f aca="false">IF(ISBLANK(A50),"",IF(G50="b",F50,IF(G50="a","")))</f>
        <v>43142</v>
      </c>
      <c r="I50" s="206" t="n">
        <f aca="false">IF(ISBLANK(A50),"",IF( ISBLANK(F50), , IF( ISBLANK(J50), 1,) ))</f>
        <v>1</v>
      </c>
      <c r="K50" s="205" t="str">
        <f aca="false">IF(ISBLANK(J50),"a","b")</f>
        <v>a</v>
      </c>
      <c r="L50" s="207" t="str">
        <f aca="false">IF(ISBLANK(A50),"",IF(K50="b",J50,IF(K50="a","")))</f>
        <v/>
      </c>
      <c r="M50" s="206" t="n">
        <f aca="false">IF(ISBLANK(A50),"",IF( ISBLANK(J50), , 1))</f>
        <v>0</v>
      </c>
      <c r="N50" s="208" t="n">
        <f aca="true">IF(ISBLANK(A50),"",IF( ISBLANK(F50), "" , IF( ISBLANK(J50), (TODAY()-F50)/365, (J50-F50)/365)) )</f>
        <v>3.12054794520548</v>
      </c>
      <c r="O50" s="209" t="n">
        <f aca="false">IF(ISBLANK(A50),"",IF( ISBLANK(F50), "" , IF( ISBLANK(J50), ($U$32-F50)/365, (J50-F50)/365)) )</f>
        <v>2.13698630136986</v>
      </c>
      <c r="P50" s="210" t="str">
        <f aca="true">IF(ISBLANK(A50),"",IF( ISBLANK(J50), "", (TODAY()-J50)/365))</f>
        <v/>
      </c>
      <c r="Q50" s="211" t="str">
        <f aca="false">IF(ISBLANK(A50),"",IF( ISBLANK(J50), "", ($U$32-J50)/365))</f>
        <v/>
      </c>
      <c r="R50" s="216"/>
      <c r="S50" s="39" t="n">
        <v>1</v>
      </c>
    </row>
    <row r="51" customFormat="false" ht="17" hidden="false" customHeight="true" outlineLevel="0" collapsed="false">
      <c r="A51" s="0" t="n">
        <v>1</v>
      </c>
      <c r="B51" s="202" t="s">
        <v>1835</v>
      </c>
      <c r="C51" s="203" t="s">
        <v>1836</v>
      </c>
      <c r="D51" s="215" t="s">
        <v>1842</v>
      </c>
      <c r="E51" s="204" t="s">
        <v>699</v>
      </c>
      <c r="F51" s="205" t="n">
        <v>43105</v>
      </c>
      <c r="G51" s="205" t="str">
        <f aca="false">IF(ISBLANK(F51),"a","b")</f>
        <v>b</v>
      </c>
      <c r="H51" s="205" t="n">
        <f aca="false">IF(ISBLANK(A51),"",IF(G51="b",F51,IF(G51="a","")))</f>
        <v>43105</v>
      </c>
      <c r="I51" s="206" t="n">
        <f aca="false">IF(ISBLANK(A51),"",IF( ISBLANK(F51), , IF( ISBLANK(J51), 1,) ))</f>
        <v>1</v>
      </c>
      <c r="K51" s="205" t="str">
        <f aca="false">IF(ISBLANK(J51),"a","b")</f>
        <v>a</v>
      </c>
      <c r="L51" s="207" t="str">
        <f aca="false">IF(ISBLANK(A51),"",IF(K51="b",J51,IF(K51="a","")))</f>
        <v/>
      </c>
      <c r="M51" s="206" t="n">
        <f aca="false">IF(ISBLANK(A51),"",IF( ISBLANK(J51), , 1))</f>
        <v>0</v>
      </c>
      <c r="N51" s="208" t="n">
        <f aca="true">IF(ISBLANK(A51),"",IF( ISBLANK(F51), "" , IF( ISBLANK(J51), (TODAY()-F51)/365, (J51-F51)/365)) )</f>
        <v>3.22191780821918</v>
      </c>
      <c r="O51" s="209" t="n">
        <f aca="false">IF(ISBLANK(A51),"",IF( ISBLANK(F51), "" , IF( ISBLANK(J51), ($U$32-F51)/365, (J51-F51)/365)) )</f>
        <v>2.23835616438356</v>
      </c>
      <c r="P51" s="210" t="str">
        <f aca="true">IF(ISBLANK(A51),"",IF( ISBLANK(J51), "", (TODAY()-J51)/365))</f>
        <v/>
      </c>
      <c r="Q51" s="211" t="str">
        <f aca="false">IF(ISBLANK(A51),"",IF( ISBLANK(J51), "", ($U$32-J51)/365))</f>
        <v/>
      </c>
      <c r="R51" s="216"/>
      <c r="S51" s="39" t="n">
        <v>1</v>
      </c>
    </row>
    <row r="52" customFormat="false" ht="17" hidden="false" customHeight="true" outlineLevel="0" collapsed="false">
      <c r="A52" s="0" t="n">
        <v>1</v>
      </c>
      <c r="B52" s="202" t="s">
        <v>1835</v>
      </c>
      <c r="C52" s="203" t="s">
        <v>1836</v>
      </c>
      <c r="D52" s="215" t="s">
        <v>1843</v>
      </c>
      <c r="E52" s="204" t="s">
        <v>1828</v>
      </c>
      <c r="F52" s="205" t="n">
        <v>43152</v>
      </c>
      <c r="G52" s="205" t="str">
        <f aca="false">IF(ISBLANK(F52),"a","b")</f>
        <v>b</v>
      </c>
      <c r="H52" s="205" t="n">
        <f aca="false">IF(ISBLANK(A52),"",IF(G52="b",F52,IF(G52="a","")))</f>
        <v>43152</v>
      </c>
      <c r="I52" s="206" t="n">
        <f aca="false">IF(ISBLANK(A52),"",IF( ISBLANK(F52), , IF( ISBLANK(J52), 1,) ))</f>
        <v>1</v>
      </c>
      <c r="K52" s="205" t="str">
        <f aca="false">IF(ISBLANK(J52),"a","b")</f>
        <v>a</v>
      </c>
      <c r="L52" s="207" t="str">
        <f aca="false">IF(ISBLANK(A52),"",IF(K52="b",J52,IF(K52="a","")))</f>
        <v/>
      </c>
      <c r="M52" s="206" t="n">
        <f aca="false">IF(ISBLANK(A52),"",IF( ISBLANK(J52), , 1))</f>
        <v>0</v>
      </c>
      <c r="N52" s="208" t="n">
        <f aca="true">IF(ISBLANK(A52),"",IF( ISBLANK(F52), "" , IF( ISBLANK(J52), (TODAY()-F52)/365, (J52-F52)/365)) )</f>
        <v>3.09315068493151</v>
      </c>
      <c r="O52" s="209" t="n">
        <f aca="false">IF(ISBLANK(A52),"",IF( ISBLANK(F52), "" , IF( ISBLANK(J52), ($U$32-F52)/365, (J52-F52)/365)) )</f>
        <v>2.10958904109589</v>
      </c>
      <c r="P52" s="210" t="str">
        <f aca="true">IF(ISBLANK(A52),"",IF( ISBLANK(J52), "", (TODAY()-J52)/365))</f>
        <v/>
      </c>
      <c r="Q52" s="211" t="str">
        <f aca="false">IF(ISBLANK(A52),"",IF( ISBLANK(J52), "", ($U$32-J52)/365))</f>
        <v/>
      </c>
      <c r="R52" s="216"/>
      <c r="S52" s="39" t="n">
        <v>1</v>
      </c>
    </row>
    <row r="53" customFormat="false" ht="17" hidden="false" customHeight="true" outlineLevel="0" collapsed="false">
      <c r="A53" s="0" t="n">
        <v>1</v>
      </c>
      <c r="B53" s="202" t="s">
        <v>1835</v>
      </c>
      <c r="C53" s="203" t="s">
        <v>1836</v>
      </c>
      <c r="D53" s="215" t="s">
        <v>1844</v>
      </c>
      <c r="E53" s="204" t="s">
        <v>455</v>
      </c>
      <c r="F53" s="205" t="n">
        <v>43164</v>
      </c>
      <c r="G53" s="205" t="str">
        <f aca="false">IF(ISBLANK(F53),"a","b")</f>
        <v>b</v>
      </c>
      <c r="H53" s="205" t="n">
        <f aca="false">IF(ISBLANK(A53),"",IF(G53="b",F53,IF(G53="a","")))</f>
        <v>43164</v>
      </c>
      <c r="I53" s="206" t="n">
        <f aca="false">IF(ISBLANK(A53),"",IF( ISBLANK(F53), , IF( ISBLANK(J53), 1,) ))</f>
        <v>0</v>
      </c>
      <c r="J53" s="205" t="n">
        <v>43497</v>
      </c>
      <c r="K53" s="205" t="str">
        <f aca="false">IF(ISBLANK(J53),"a","b")</f>
        <v>b</v>
      </c>
      <c r="L53" s="207" t="n">
        <f aca="false">IF(ISBLANK(A53),"",IF(K53="b",J53,IF(K53="a","")))</f>
        <v>43497</v>
      </c>
      <c r="M53" s="206" t="n">
        <f aca="false">IF(ISBLANK(A53),"",IF( ISBLANK(J53), , 1))</f>
        <v>1</v>
      </c>
      <c r="N53" s="208" t="n">
        <f aca="true">IF(ISBLANK(A53),"",IF( ISBLANK(F53), "" , IF( ISBLANK(J53), (TODAY()-F53)/365, (J53-F53)/365)) )</f>
        <v>0.912328767123288</v>
      </c>
      <c r="O53" s="209" t="n">
        <f aca="false">IF(ISBLANK(A53),"",IF( ISBLANK(F53), "" , IF( ISBLANK(J53), ($U$32-F53)/365, (J53-F53)/365)) )</f>
        <v>0.912328767123288</v>
      </c>
      <c r="P53" s="210" t="n">
        <f aca="true">IF(ISBLANK(A53),"",IF( ISBLANK(J53), "", (TODAY()-J53)/365))</f>
        <v>2.14794520547945</v>
      </c>
      <c r="Q53" s="211" t="n">
        <f aca="false">IF(ISBLANK(A53),"",IF( ISBLANK(J53), "", ($U$32-J53)/365))</f>
        <v>1.16438356164384</v>
      </c>
      <c r="R53" s="216"/>
      <c r="S53" s="39" t="n">
        <v>1</v>
      </c>
    </row>
    <row r="54" customFormat="false" ht="17" hidden="false" customHeight="true" outlineLevel="0" collapsed="false">
      <c r="A54" s="0" t="n">
        <v>1</v>
      </c>
      <c r="B54" s="202" t="s">
        <v>1835</v>
      </c>
      <c r="C54" s="203" t="s">
        <v>1823</v>
      </c>
      <c r="D54" s="215" t="s">
        <v>1845</v>
      </c>
      <c r="E54" s="204" t="s">
        <v>817</v>
      </c>
      <c r="F54" s="205" t="n">
        <v>43176</v>
      </c>
      <c r="G54" s="205" t="str">
        <f aca="false">IF(ISBLANK(F54),"a","b")</f>
        <v>b</v>
      </c>
      <c r="H54" s="205" t="n">
        <f aca="false">IF(ISBLANK(A54),"",IF(G54="b",F54,IF(G54="a","")))</f>
        <v>43176</v>
      </c>
      <c r="I54" s="206" t="n">
        <f aca="false">IF(ISBLANK(A54),"",IF( ISBLANK(F54), , IF( ISBLANK(J54), 1,) ))</f>
        <v>0</v>
      </c>
      <c r="J54" s="205" t="n">
        <v>43466</v>
      </c>
      <c r="K54" s="205" t="str">
        <f aca="false">IF(ISBLANK(J54),"a","b")</f>
        <v>b</v>
      </c>
      <c r="L54" s="207" t="n">
        <f aca="false">IF(ISBLANK(A54),"",IF(K54="b",J54,IF(K54="a","")))</f>
        <v>43466</v>
      </c>
      <c r="M54" s="206" t="n">
        <f aca="false">IF(ISBLANK(A54),"",IF( ISBLANK(J54), , 1))</f>
        <v>1</v>
      </c>
      <c r="N54" s="208" t="n">
        <f aca="true">IF(ISBLANK(A54),"",IF( ISBLANK(F54), "" , IF( ISBLANK(J54), (TODAY()-F54)/365, (J54-F54)/365)) )</f>
        <v>0.794520547945205</v>
      </c>
      <c r="O54" s="209" t="n">
        <f aca="false">IF(ISBLANK(A54),"",IF( ISBLANK(F54), "" , IF( ISBLANK(J54), ($U$32-F54)/365, (J54-F54)/365)) )</f>
        <v>0.794520547945205</v>
      </c>
      <c r="P54" s="210" t="n">
        <f aca="true">IF(ISBLANK(A54),"",IF( ISBLANK(J54), "", (TODAY()-J54)/365))</f>
        <v>2.23287671232877</v>
      </c>
      <c r="Q54" s="211" t="n">
        <f aca="false">IF(ISBLANK(A54),"",IF( ISBLANK(J54), "", ($U$32-J54)/365))</f>
        <v>1.24931506849315</v>
      </c>
      <c r="R54" s="216"/>
      <c r="S54" s="39" t="n">
        <v>1</v>
      </c>
    </row>
    <row r="55" customFormat="false" ht="17" hidden="false" customHeight="true" outlineLevel="0" collapsed="false">
      <c r="A55" s="0" t="n">
        <v>1</v>
      </c>
      <c r="B55" s="202" t="s">
        <v>1835</v>
      </c>
      <c r="C55" s="203" t="s">
        <v>1823</v>
      </c>
      <c r="D55" s="215" t="s">
        <v>1846</v>
      </c>
      <c r="E55" s="204" t="s">
        <v>411</v>
      </c>
      <c r="F55" s="205" t="n">
        <v>43186</v>
      </c>
      <c r="G55" s="205" t="str">
        <f aca="false">IF(ISBLANK(F55),"a","b")</f>
        <v>b</v>
      </c>
      <c r="H55" s="205" t="n">
        <f aca="false">IF(ISBLANK(A55),"",IF(G55="b",F55,IF(G55="a","")))</f>
        <v>43186</v>
      </c>
      <c r="I55" s="206" t="n">
        <f aca="false">IF(ISBLANK(A55),"",IF( ISBLANK(F55), , IF( ISBLANK(J55), 1,) ))</f>
        <v>1</v>
      </c>
      <c r="K55" s="205" t="str">
        <f aca="false">IF(ISBLANK(J55),"a","b")</f>
        <v>a</v>
      </c>
      <c r="L55" s="207" t="str">
        <f aca="false">IF(ISBLANK(A55),"",IF(K55="b",J55,IF(K55="a","")))</f>
        <v/>
      </c>
      <c r="M55" s="206" t="n">
        <f aca="false">IF(ISBLANK(A55),"",IF( ISBLANK(J55), , 1))</f>
        <v>0</v>
      </c>
      <c r="N55" s="208" t="n">
        <f aca="true">IF(ISBLANK(A55),"",IF( ISBLANK(F55), "" , IF( ISBLANK(J55), (TODAY()-F55)/365, (J55-F55)/365)) )</f>
        <v>3</v>
      </c>
      <c r="O55" s="209" t="n">
        <f aca="false">IF(ISBLANK(A55),"",IF( ISBLANK(F55), "" , IF( ISBLANK(J55), ($U$32-F55)/365, (J55-F55)/365)) )</f>
        <v>2.01643835616438</v>
      </c>
      <c r="P55" s="210" t="str">
        <f aca="true">IF(ISBLANK(A55),"",IF( ISBLANK(J55), "", (TODAY()-J55)/365))</f>
        <v/>
      </c>
      <c r="Q55" s="211" t="str">
        <f aca="false">IF(ISBLANK(A55),"",IF( ISBLANK(J55), "", ($U$32-J55)/365))</f>
        <v/>
      </c>
      <c r="R55" s="216"/>
      <c r="S55" s="39" t="n">
        <v>1</v>
      </c>
    </row>
    <row r="56" customFormat="false" ht="17" hidden="false" customHeight="true" outlineLevel="0" collapsed="false">
      <c r="A56" s="0" t="n">
        <v>1</v>
      </c>
      <c r="B56" s="202" t="s">
        <v>1835</v>
      </c>
      <c r="C56" s="203" t="s">
        <v>1823</v>
      </c>
      <c r="D56" s="215" t="s">
        <v>1840</v>
      </c>
      <c r="E56" s="204" t="s">
        <v>411</v>
      </c>
      <c r="F56" s="205" t="n">
        <v>43186</v>
      </c>
      <c r="G56" s="205" t="str">
        <f aca="false">IF(ISBLANK(F56),"a","b")</f>
        <v>b</v>
      </c>
      <c r="H56" s="205" t="n">
        <f aca="false">IF(ISBLANK(A56),"",IF(G56="b",F56,IF(G56="a","")))</f>
        <v>43186</v>
      </c>
      <c r="I56" s="206" t="n">
        <f aca="false">IF(ISBLANK(A56),"",IF( ISBLANK(F56), , IF( ISBLANK(J56), 1,) ))</f>
        <v>1</v>
      </c>
      <c r="K56" s="205" t="str">
        <f aca="false">IF(ISBLANK(J56),"a","b")</f>
        <v>a</v>
      </c>
      <c r="L56" s="207" t="str">
        <f aca="false">IF(ISBLANK(A56),"",IF(K56="b",J56,IF(K56="a","")))</f>
        <v/>
      </c>
      <c r="M56" s="206" t="n">
        <f aca="false">IF(ISBLANK(A56),"",IF( ISBLANK(J56), , 1))</f>
        <v>0</v>
      </c>
      <c r="N56" s="208" t="n">
        <f aca="true">IF(ISBLANK(A56),"",IF( ISBLANK(F56), "" , IF( ISBLANK(J56), (TODAY()-F56)/365, (J56-F56)/365)) )</f>
        <v>3</v>
      </c>
      <c r="O56" s="209" t="n">
        <f aca="false">IF(ISBLANK(A56),"",IF( ISBLANK(F56), "" , IF( ISBLANK(J56), ($U$32-F56)/365, (J56-F56)/365)) )</f>
        <v>2.01643835616438</v>
      </c>
      <c r="P56" s="210" t="str">
        <f aca="true">IF(ISBLANK(A56),"",IF( ISBLANK(J56), "", (TODAY()-J56)/365))</f>
        <v/>
      </c>
      <c r="Q56" s="211" t="str">
        <f aca="false">IF(ISBLANK(A56),"",IF( ISBLANK(J56), "", ($U$32-J56)/365))</f>
        <v/>
      </c>
      <c r="R56" s="216"/>
      <c r="S56" s="39" t="n">
        <v>1</v>
      </c>
    </row>
    <row r="57" customFormat="false" ht="17" hidden="false" customHeight="true" outlineLevel="0" collapsed="false">
      <c r="A57" s="0" t="n">
        <v>1</v>
      </c>
      <c r="B57" s="202" t="s">
        <v>1835</v>
      </c>
      <c r="C57" s="203" t="s">
        <v>1823</v>
      </c>
      <c r="D57" s="215" t="s">
        <v>1847</v>
      </c>
      <c r="E57" s="204" t="s">
        <v>455</v>
      </c>
      <c r="F57" s="205" t="n">
        <v>43218</v>
      </c>
      <c r="G57" s="205" t="str">
        <f aca="false">IF(ISBLANK(F57),"a","b")</f>
        <v>b</v>
      </c>
      <c r="H57" s="205" t="n">
        <f aca="false">IF(ISBLANK(A57),"",IF(G57="b",F57,IF(G57="a","")))</f>
        <v>43218</v>
      </c>
      <c r="I57" s="206" t="n">
        <f aca="false">IF(ISBLANK(A57),"",IF( ISBLANK(F57), , IF( ISBLANK(J57), 1,) ))</f>
        <v>1</v>
      </c>
      <c r="K57" s="205" t="str">
        <f aca="false">IF(ISBLANK(J57),"a","b")</f>
        <v>a</v>
      </c>
      <c r="L57" s="207" t="str">
        <f aca="false">IF(ISBLANK(A57),"",IF(K57="b",J57,IF(K57="a","")))</f>
        <v/>
      </c>
      <c r="M57" s="206" t="n">
        <f aca="false">IF(ISBLANK(A57),"",IF( ISBLANK(J57), , 1))</f>
        <v>0</v>
      </c>
      <c r="N57" s="208" t="n">
        <f aca="true">IF(ISBLANK(A57),"",IF( ISBLANK(F57), "" , IF( ISBLANK(J57), (TODAY()-F57)/365, (J57-F57)/365)) )</f>
        <v>2.91232876712329</v>
      </c>
      <c r="O57" s="209" t="n">
        <f aca="false">IF(ISBLANK(A57),"",IF( ISBLANK(F57), "" , IF( ISBLANK(J57), ($U$32-F57)/365, (J57-F57)/365)) )</f>
        <v>1.92876712328767</v>
      </c>
      <c r="P57" s="210" t="str">
        <f aca="true">IF(ISBLANK(A57),"",IF( ISBLANK(J57), "", (TODAY()-J57)/365))</f>
        <v/>
      </c>
      <c r="Q57" s="211" t="str">
        <f aca="false">IF(ISBLANK(A57),"",IF( ISBLANK(J57), "", ($U$32-J57)/365))</f>
        <v/>
      </c>
      <c r="R57" s="216"/>
      <c r="S57" s="39" t="n">
        <v>1</v>
      </c>
    </row>
    <row r="58" customFormat="false" ht="17" hidden="false" customHeight="true" outlineLevel="0" collapsed="false">
      <c r="A58" s="0" t="n">
        <v>1</v>
      </c>
      <c r="B58" s="202" t="s">
        <v>1835</v>
      </c>
      <c r="C58" s="203" t="s">
        <v>1823</v>
      </c>
      <c r="D58" s="215" t="s">
        <v>1809</v>
      </c>
      <c r="E58" s="204" t="s">
        <v>399</v>
      </c>
      <c r="F58" s="205" t="n">
        <v>43236</v>
      </c>
      <c r="G58" s="205" t="str">
        <f aca="false">IF(ISBLANK(F58),"a","b")</f>
        <v>b</v>
      </c>
      <c r="H58" s="205" t="n">
        <f aca="false">IF(ISBLANK(A58),"",IF(G58="b",F58,IF(G58="a","")))</f>
        <v>43236</v>
      </c>
      <c r="I58" s="206" t="n">
        <f aca="false">IF(ISBLANK(A58),"",IF( ISBLANK(F58), , IF( ISBLANK(J58), 1,) ))</f>
        <v>0</v>
      </c>
      <c r="J58" s="205" t="n">
        <v>43429</v>
      </c>
      <c r="K58" s="205" t="str">
        <f aca="false">IF(ISBLANK(J58),"a","b")</f>
        <v>b</v>
      </c>
      <c r="L58" s="207" t="n">
        <f aca="false">IF(ISBLANK(A58),"",IF(K58="b",J58,IF(K58="a","")))</f>
        <v>43429</v>
      </c>
      <c r="M58" s="206" t="n">
        <f aca="false">IF(ISBLANK(A58),"",IF( ISBLANK(J58), , 1))</f>
        <v>1</v>
      </c>
      <c r="N58" s="208" t="n">
        <f aca="true">IF(ISBLANK(A58),"",IF( ISBLANK(F58), "" , IF( ISBLANK(J58), (TODAY()-F58)/365, (J58-F58)/365)) )</f>
        <v>0.528767123287671</v>
      </c>
      <c r="O58" s="209" t="n">
        <f aca="false">IF(ISBLANK(A58),"",IF( ISBLANK(F58), "" , IF( ISBLANK(J58), ($U$32-F58)/365, (J58-F58)/365)) )</f>
        <v>0.528767123287671</v>
      </c>
      <c r="P58" s="210" t="n">
        <f aca="true">IF(ISBLANK(A58),"",IF( ISBLANK(J58), "", (TODAY()-J58)/365))</f>
        <v>2.33424657534247</v>
      </c>
      <c r="Q58" s="211" t="n">
        <f aca="false">IF(ISBLANK(A58),"",IF( ISBLANK(J58), "", ($U$32-J58)/365))</f>
        <v>1.35068493150685</v>
      </c>
      <c r="R58" s="216"/>
      <c r="S58" s="39" t="n">
        <v>1</v>
      </c>
    </row>
    <row r="59" customFormat="false" ht="17" hidden="false" customHeight="true" outlineLevel="0" collapsed="false">
      <c r="A59" s="0" t="n">
        <v>1</v>
      </c>
      <c r="B59" s="202" t="s">
        <v>1835</v>
      </c>
      <c r="C59" s="203" t="s">
        <v>1823</v>
      </c>
      <c r="D59" s="215" t="s">
        <v>1848</v>
      </c>
      <c r="E59" s="204" t="s">
        <v>544</v>
      </c>
      <c r="F59" s="205" t="n">
        <v>43230</v>
      </c>
      <c r="G59" s="205" t="str">
        <f aca="false">IF(ISBLANK(F59),"a","b")</f>
        <v>b</v>
      </c>
      <c r="H59" s="205" t="n">
        <f aca="false">IF(ISBLANK(A59),"",IF(G59="b",F59,IF(G59="a","")))</f>
        <v>43230</v>
      </c>
      <c r="I59" s="206" t="n">
        <f aca="false">IF(ISBLANK(A59),"",IF( ISBLANK(F59), , IF( ISBLANK(J59), 1,) ))</f>
        <v>1</v>
      </c>
      <c r="K59" s="205" t="str">
        <f aca="false">IF(ISBLANK(J59),"a","b")</f>
        <v>a</v>
      </c>
      <c r="L59" s="207" t="str">
        <f aca="false">IF(ISBLANK(A59),"",IF(K59="b",J59,IF(K59="a","")))</f>
        <v/>
      </c>
      <c r="M59" s="206" t="n">
        <f aca="false">IF(ISBLANK(A59),"",IF( ISBLANK(J59), , 1))</f>
        <v>0</v>
      </c>
      <c r="N59" s="208" t="n">
        <f aca="true">IF(ISBLANK(A59),"",IF( ISBLANK(F59), "" , IF( ISBLANK(J59), (TODAY()-F59)/365, (J59-F59)/365)) )</f>
        <v>2.87945205479452</v>
      </c>
      <c r="O59" s="209" t="n">
        <f aca="false">IF(ISBLANK(A59),"",IF( ISBLANK(F59), "" , IF( ISBLANK(J59), ($U$32-F59)/365, (J59-F59)/365)) )</f>
        <v>1.8958904109589</v>
      </c>
      <c r="P59" s="210" t="str">
        <f aca="true">IF(ISBLANK(A59),"",IF( ISBLANK(J59), "", (TODAY()-J59)/365))</f>
        <v/>
      </c>
      <c r="Q59" s="211" t="str">
        <f aca="false">IF(ISBLANK(A59),"",IF( ISBLANK(J59), "", ($U$32-J59)/365))</f>
        <v/>
      </c>
      <c r="R59" s="216"/>
      <c r="S59" s="39" t="n">
        <v>1</v>
      </c>
    </row>
    <row r="60" customFormat="false" ht="17" hidden="false" customHeight="true" outlineLevel="0" collapsed="false">
      <c r="A60" s="0" t="n">
        <v>1</v>
      </c>
      <c r="B60" s="202" t="s">
        <v>1835</v>
      </c>
      <c r="C60" s="203" t="s">
        <v>1823</v>
      </c>
      <c r="D60" s="215" t="s">
        <v>1849</v>
      </c>
      <c r="E60" s="204" t="s">
        <v>455</v>
      </c>
      <c r="F60" s="205" t="n">
        <v>43218</v>
      </c>
      <c r="G60" s="205" t="str">
        <f aca="false">IF(ISBLANK(F60),"a","b")</f>
        <v>b</v>
      </c>
      <c r="H60" s="205" t="n">
        <f aca="false">IF(ISBLANK(A60),"",IF(G60="b",F60,IF(G60="a","")))</f>
        <v>43218</v>
      </c>
      <c r="I60" s="206" t="n">
        <f aca="false">IF(ISBLANK(A60),"",IF( ISBLANK(F60), , IF( ISBLANK(J60), 1,) ))</f>
        <v>1</v>
      </c>
      <c r="K60" s="205" t="str">
        <f aca="false">IF(ISBLANK(J60),"a","b")</f>
        <v>a</v>
      </c>
      <c r="L60" s="207" t="str">
        <f aca="false">IF(ISBLANK(A60),"",IF(K60="b",J60,IF(K60="a","")))</f>
        <v/>
      </c>
      <c r="M60" s="206" t="n">
        <f aca="false">IF(ISBLANK(A60),"",IF( ISBLANK(J60), , 1))</f>
        <v>0</v>
      </c>
      <c r="N60" s="208" t="n">
        <f aca="true">IF(ISBLANK(A60),"",IF( ISBLANK(F60), "" , IF( ISBLANK(J60), (TODAY()-F60)/365, (J60-F60)/365)) )</f>
        <v>2.91232876712329</v>
      </c>
      <c r="O60" s="209" t="n">
        <f aca="false">IF(ISBLANK(A60),"",IF( ISBLANK(F60), "" , IF( ISBLANK(J60), ($U$32-F60)/365, (J60-F60)/365)) )</f>
        <v>1.92876712328767</v>
      </c>
      <c r="P60" s="210" t="str">
        <f aca="true">IF(ISBLANK(A60),"",IF( ISBLANK(J60), "", (TODAY()-J60)/365))</f>
        <v/>
      </c>
      <c r="Q60" s="211" t="str">
        <f aca="false">IF(ISBLANK(A60),"",IF( ISBLANK(J60), "", ($U$32-J60)/365))</f>
        <v/>
      </c>
      <c r="R60" s="216"/>
      <c r="S60" s="39" t="n">
        <v>1</v>
      </c>
    </row>
    <row r="61" customFormat="false" ht="17" hidden="false" customHeight="true" outlineLevel="0" collapsed="false">
      <c r="A61" s="0" t="n">
        <v>1</v>
      </c>
      <c r="B61" s="202" t="s">
        <v>1835</v>
      </c>
      <c r="C61" s="203" t="s">
        <v>1796</v>
      </c>
      <c r="D61" s="215" t="s">
        <v>1850</v>
      </c>
      <c r="E61" s="204" t="s">
        <v>1851</v>
      </c>
      <c r="F61" s="205" t="n">
        <v>43242</v>
      </c>
      <c r="G61" s="205" t="str">
        <f aca="false">IF(ISBLANK(F61),"a","b")</f>
        <v>b</v>
      </c>
      <c r="H61" s="205" t="n">
        <f aca="false">IF(ISBLANK(A61),"",IF(G61="b",F61,IF(G61="a","")))</f>
        <v>43242</v>
      </c>
      <c r="I61" s="206" t="n">
        <f aca="false">IF(ISBLANK(A61),"",IF( ISBLANK(F61), , IF( ISBLANK(J61), 1,) ))</f>
        <v>1</v>
      </c>
      <c r="K61" s="205" t="str">
        <f aca="false">IF(ISBLANK(J61),"a","b")</f>
        <v>a</v>
      </c>
      <c r="L61" s="207" t="str">
        <f aca="false">IF(ISBLANK(A61),"",IF(K61="b",J61,IF(K61="a","")))</f>
        <v/>
      </c>
      <c r="M61" s="206" t="n">
        <f aca="false">IF(ISBLANK(A61),"",IF( ISBLANK(J61), , 1))</f>
        <v>0</v>
      </c>
      <c r="N61" s="208" t="n">
        <f aca="true">IF(ISBLANK(A61),"",IF( ISBLANK(F61), "" , IF( ISBLANK(J61), (TODAY()-F61)/365, (J61-F61)/365)) )</f>
        <v>2.84657534246575</v>
      </c>
      <c r="O61" s="209" t="n">
        <f aca="false">IF(ISBLANK(A61),"",IF( ISBLANK(F61), "" , IF( ISBLANK(J61), ($U$32-F61)/365, (J61-F61)/365)) )</f>
        <v>1.86301369863014</v>
      </c>
      <c r="P61" s="210" t="str">
        <f aca="true">IF(ISBLANK(A61),"",IF( ISBLANK(J61), "", (TODAY()-J61)/365))</f>
        <v/>
      </c>
      <c r="Q61" s="211" t="str">
        <f aca="false">IF(ISBLANK(A61),"",IF( ISBLANK(J61), "", ($U$32-J61)/365))</f>
        <v/>
      </c>
      <c r="R61" s="216"/>
      <c r="S61" s="39" t="n">
        <v>1</v>
      </c>
    </row>
    <row r="62" customFormat="false" ht="17" hidden="false" customHeight="true" outlineLevel="0" collapsed="false">
      <c r="A62" s="0" t="n">
        <v>1</v>
      </c>
      <c r="B62" s="202" t="s">
        <v>1835</v>
      </c>
      <c r="C62" s="203" t="s">
        <v>1796</v>
      </c>
      <c r="D62" s="215" t="s">
        <v>1852</v>
      </c>
      <c r="E62" s="204" t="s">
        <v>1853</v>
      </c>
      <c r="F62" s="205" t="n">
        <v>43273</v>
      </c>
      <c r="G62" s="205" t="str">
        <f aca="false">IF(ISBLANK(F62),"a","b")</f>
        <v>b</v>
      </c>
      <c r="H62" s="205" t="n">
        <f aca="false">IF(ISBLANK(A62),"",IF(G62="b",F62,IF(G62="a","")))</f>
        <v>43273</v>
      </c>
      <c r="I62" s="206" t="n">
        <f aca="false">IF(ISBLANK(A62),"",IF( ISBLANK(F62), , IF( ISBLANK(J62), 1,) ))</f>
        <v>0</v>
      </c>
      <c r="J62" s="205" t="n">
        <v>43435</v>
      </c>
      <c r="K62" s="205" t="str">
        <f aca="false">IF(ISBLANK(J62),"a","b")</f>
        <v>b</v>
      </c>
      <c r="L62" s="207" t="n">
        <f aca="false">IF(ISBLANK(A62),"",IF(K62="b",J62,IF(K62="a","")))</f>
        <v>43435</v>
      </c>
      <c r="M62" s="206" t="n">
        <f aca="false">IF(ISBLANK(A62),"",IF( ISBLANK(J62), , 1))</f>
        <v>1</v>
      </c>
      <c r="N62" s="208" t="n">
        <f aca="true">IF(ISBLANK(A62),"",IF( ISBLANK(F62), "" , IF( ISBLANK(J62), (TODAY()-F62)/365, (J62-F62)/365)) )</f>
        <v>0.443835616438356</v>
      </c>
      <c r="O62" s="209" t="n">
        <f aca="false">IF(ISBLANK(A62),"",IF( ISBLANK(F62), "" , IF( ISBLANK(J62), ($U$32-F62)/365, (J62-F62)/365)) )</f>
        <v>0.443835616438356</v>
      </c>
      <c r="P62" s="210" t="n">
        <f aca="true">IF(ISBLANK(A62),"",IF( ISBLANK(J62), "", (TODAY()-J62)/365))</f>
        <v>2.31780821917808</v>
      </c>
      <c r="Q62" s="211" t="n">
        <f aca="false">IF(ISBLANK(A62),"",IF( ISBLANK(J62), "", ($U$32-J62)/365))</f>
        <v>1.33424657534247</v>
      </c>
      <c r="R62" s="216"/>
      <c r="S62" s="39" t="n">
        <v>1</v>
      </c>
    </row>
    <row r="63" customFormat="false" ht="17" hidden="false" customHeight="true" outlineLevel="0" collapsed="false">
      <c r="A63" s="0" t="n">
        <v>1</v>
      </c>
      <c r="B63" s="202" t="s">
        <v>1835</v>
      </c>
      <c r="C63" s="203" t="s">
        <v>1796</v>
      </c>
      <c r="D63" s="215" t="s">
        <v>1854</v>
      </c>
      <c r="E63" s="204" t="s">
        <v>1851</v>
      </c>
      <c r="F63" s="205" t="n">
        <v>43242</v>
      </c>
      <c r="G63" s="205" t="str">
        <f aca="false">IF(ISBLANK(F63),"a","b")</f>
        <v>b</v>
      </c>
      <c r="H63" s="205" t="n">
        <f aca="false">IF(ISBLANK(A63),"",IF(G63="b",F63,IF(G63="a","")))</f>
        <v>43242</v>
      </c>
      <c r="I63" s="206" t="n">
        <f aca="false">IF(ISBLANK(A63),"",IF( ISBLANK(F63), , IF( ISBLANK(J63), 1,) ))</f>
        <v>1</v>
      </c>
      <c r="K63" s="205" t="str">
        <f aca="false">IF(ISBLANK(J63),"a","b")</f>
        <v>a</v>
      </c>
      <c r="L63" s="207" t="str">
        <f aca="false">IF(ISBLANK(A63),"",IF(K63="b",J63,IF(K63="a","")))</f>
        <v/>
      </c>
      <c r="M63" s="206" t="n">
        <f aca="false">IF(ISBLANK(A63),"",IF( ISBLANK(J63), , 1))</f>
        <v>0</v>
      </c>
      <c r="N63" s="208" t="n">
        <f aca="true">IF(ISBLANK(A63),"",IF( ISBLANK(F63), "" , IF( ISBLANK(J63), (TODAY()-F63)/365, (J63-F63)/365)) )</f>
        <v>2.84657534246575</v>
      </c>
      <c r="O63" s="209" t="n">
        <f aca="false">IF(ISBLANK(A63),"",IF( ISBLANK(F63), "" , IF( ISBLANK(J63), ($U$32-F63)/365, (J63-F63)/365)) )</f>
        <v>1.86301369863014</v>
      </c>
      <c r="P63" s="210" t="str">
        <f aca="true">IF(ISBLANK(A63),"",IF( ISBLANK(J63), "", (TODAY()-J63)/365))</f>
        <v/>
      </c>
      <c r="Q63" s="211" t="str">
        <f aca="false">IF(ISBLANK(A63),"",IF( ISBLANK(J63), "", ($U$32-J63)/365))</f>
        <v/>
      </c>
      <c r="R63" s="216"/>
      <c r="S63" s="39" t="n">
        <v>1</v>
      </c>
    </row>
    <row r="64" customFormat="false" ht="17" hidden="false" customHeight="true" outlineLevel="0" collapsed="false">
      <c r="A64" s="0" t="n">
        <v>1</v>
      </c>
      <c r="B64" s="202" t="s">
        <v>1835</v>
      </c>
      <c r="C64" s="203" t="s">
        <v>1796</v>
      </c>
      <c r="D64" s="215" t="s">
        <v>1805</v>
      </c>
      <c r="E64" s="204" t="s">
        <v>702</v>
      </c>
      <c r="F64" s="205" t="n">
        <v>43277</v>
      </c>
      <c r="G64" s="205" t="str">
        <f aca="false">IF(ISBLANK(F64),"a","b")</f>
        <v>b</v>
      </c>
      <c r="H64" s="205" t="n">
        <f aca="false">IF(ISBLANK(A64),"",IF(G64="b",F64,IF(G64="a","")))</f>
        <v>43277</v>
      </c>
      <c r="I64" s="206" t="n">
        <f aca="false">IF(ISBLANK(A64),"",IF( ISBLANK(F64), , IF( ISBLANK(J64), 1,) ))</f>
        <v>0</v>
      </c>
      <c r="J64" s="205" t="n">
        <v>43374</v>
      </c>
      <c r="K64" s="205" t="str">
        <f aca="false">IF(ISBLANK(J64),"a","b")</f>
        <v>b</v>
      </c>
      <c r="L64" s="207" t="n">
        <f aca="false">IF(ISBLANK(A64),"",IF(K64="b",J64,IF(K64="a","")))</f>
        <v>43374</v>
      </c>
      <c r="M64" s="206" t="n">
        <f aca="false">IF(ISBLANK(A64),"",IF( ISBLANK(J64), , 1))</f>
        <v>1</v>
      </c>
      <c r="N64" s="208" t="n">
        <f aca="true">IF(ISBLANK(A64),"",IF( ISBLANK(F64), "" , IF( ISBLANK(J64), (TODAY()-F64)/365, (J64-F64)/365)) )</f>
        <v>0.265753424657534</v>
      </c>
      <c r="O64" s="209" t="n">
        <f aca="false">IF(ISBLANK(A64),"",IF( ISBLANK(F64), "" , IF( ISBLANK(J64), ($U$32-F64)/365, (J64-F64)/365)) )</f>
        <v>0.265753424657534</v>
      </c>
      <c r="P64" s="210" t="n">
        <f aca="true">IF(ISBLANK(A64),"",IF( ISBLANK(J64), "", (TODAY()-J64)/365))</f>
        <v>2.48493150684931</v>
      </c>
      <c r="Q64" s="211" t="n">
        <f aca="false">IF(ISBLANK(A64),"",IF( ISBLANK(J64), "", ($U$32-J64)/365))</f>
        <v>1.5013698630137</v>
      </c>
      <c r="R64" s="216" t="s">
        <v>1855</v>
      </c>
      <c r="S64" s="39" t="n">
        <v>1</v>
      </c>
    </row>
    <row r="65" customFormat="false" ht="17" hidden="false" customHeight="true" outlineLevel="0" collapsed="false">
      <c r="A65" s="0" t="n">
        <v>1</v>
      </c>
      <c r="B65" s="202" t="s">
        <v>1835</v>
      </c>
      <c r="C65" s="203" t="s">
        <v>1796</v>
      </c>
      <c r="D65" s="215" t="s">
        <v>1856</v>
      </c>
      <c r="E65" s="204" t="s">
        <v>1851</v>
      </c>
      <c r="F65" s="205" t="n">
        <v>43242</v>
      </c>
      <c r="G65" s="205" t="str">
        <f aca="false">IF(ISBLANK(F65),"a","b")</f>
        <v>b</v>
      </c>
      <c r="H65" s="205" t="n">
        <f aca="false">IF(ISBLANK(A65),"",IF(G65="b",F65,IF(G65="a","")))</f>
        <v>43242</v>
      </c>
      <c r="I65" s="206" t="n">
        <f aca="false">IF(ISBLANK(A65),"",IF( ISBLANK(F65), , IF( ISBLANK(J65), 1,) ))</f>
        <v>1</v>
      </c>
      <c r="K65" s="205" t="str">
        <f aca="false">IF(ISBLANK(J65),"a","b")</f>
        <v>a</v>
      </c>
      <c r="L65" s="207" t="str">
        <f aca="false">IF(ISBLANK(A65),"",IF(K65="b",J65,IF(K65="a","")))</f>
        <v/>
      </c>
      <c r="M65" s="206" t="n">
        <f aca="false">IF(ISBLANK(A65),"",IF( ISBLANK(J65), , 1))</f>
        <v>0</v>
      </c>
      <c r="N65" s="208" t="n">
        <f aca="true">IF(ISBLANK(A65),"",IF( ISBLANK(F65), "" , IF( ISBLANK(J65), (TODAY()-F65)/365, (J65-F65)/365)) )</f>
        <v>2.84657534246575</v>
      </c>
      <c r="O65" s="209" t="n">
        <f aca="false">IF(ISBLANK(A65),"",IF( ISBLANK(F65), "" , IF( ISBLANK(J65), ($U$32-F65)/365, (J65-F65)/365)) )</f>
        <v>1.86301369863014</v>
      </c>
      <c r="P65" s="210" t="str">
        <f aca="true">IF(ISBLANK(A65),"",IF( ISBLANK(J65), "", (TODAY()-J65)/365))</f>
        <v/>
      </c>
      <c r="Q65" s="211" t="str">
        <f aca="false">IF(ISBLANK(A65),"",IF( ISBLANK(J65), "", ($U$32-J65)/365))</f>
        <v/>
      </c>
      <c r="R65" s="216"/>
      <c r="S65" s="39" t="n">
        <v>1</v>
      </c>
    </row>
    <row r="66" customFormat="false" ht="17" hidden="false" customHeight="true" outlineLevel="0" collapsed="false">
      <c r="A66" s="0" t="n">
        <v>1</v>
      </c>
      <c r="B66" s="202" t="s">
        <v>1835</v>
      </c>
      <c r="C66" s="203" t="s">
        <v>1796</v>
      </c>
      <c r="D66" s="215" t="s">
        <v>1857</v>
      </c>
      <c r="E66" s="204" t="s">
        <v>411</v>
      </c>
      <c r="F66" s="205" t="n">
        <v>43279</v>
      </c>
      <c r="G66" s="205" t="str">
        <f aca="false">IF(ISBLANK(F66),"a","b")</f>
        <v>b</v>
      </c>
      <c r="H66" s="205" t="n">
        <f aca="false">IF(ISBLANK(A66),"",IF(G66="b",F66,IF(G66="a","")))</f>
        <v>43279</v>
      </c>
      <c r="I66" s="206" t="n">
        <f aca="false">IF(ISBLANK(A66),"",IF( ISBLANK(F66), , IF( ISBLANK(J66), 1,) ))</f>
        <v>1</v>
      </c>
      <c r="K66" s="205" t="str">
        <f aca="false">IF(ISBLANK(J66),"a","b")</f>
        <v>a</v>
      </c>
      <c r="L66" s="207" t="str">
        <f aca="false">IF(ISBLANK(A66),"",IF(K66="b",J66,IF(K66="a","")))</f>
        <v/>
      </c>
      <c r="M66" s="206" t="n">
        <f aca="false">IF(ISBLANK(A66),"",IF( ISBLANK(J66), , 1))</f>
        <v>0</v>
      </c>
      <c r="N66" s="208" t="n">
        <f aca="true">IF(ISBLANK(A66),"",IF( ISBLANK(F66), "" , IF( ISBLANK(J66), (TODAY()-F66)/365, (J66-F66)/365)) )</f>
        <v>2.74520547945205</v>
      </c>
      <c r="O66" s="209" t="n">
        <f aca="false">IF(ISBLANK(A66),"",IF( ISBLANK(F66), "" , IF( ISBLANK(J66), ($U$32-F66)/365, (J66-F66)/365)) )</f>
        <v>1.76164383561644</v>
      </c>
      <c r="P66" s="210" t="str">
        <f aca="true">IF(ISBLANK(A66),"",IF( ISBLANK(J66), "", (TODAY()-J66)/365))</f>
        <v/>
      </c>
      <c r="Q66" s="211" t="str">
        <f aca="false">IF(ISBLANK(A66),"",IF( ISBLANK(J66), "", ($U$32-J66)/365))</f>
        <v/>
      </c>
      <c r="R66" s="216"/>
      <c r="S66" s="48" t="n">
        <v>1</v>
      </c>
    </row>
    <row r="67" customFormat="false" ht="17" hidden="false" customHeight="true" outlineLevel="0" collapsed="false">
      <c r="A67" s="0" t="n">
        <v>1</v>
      </c>
      <c r="B67" s="202" t="s">
        <v>1835</v>
      </c>
      <c r="C67" s="203" t="s">
        <v>1796</v>
      </c>
      <c r="D67" s="215" t="s">
        <v>1858</v>
      </c>
      <c r="E67" s="204" t="s">
        <v>544</v>
      </c>
      <c r="F67" s="205" t="n">
        <v>43244</v>
      </c>
      <c r="G67" s="205" t="str">
        <f aca="false">IF(ISBLANK(F67),"a","b")</f>
        <v>b</v>
      </c>
      <c r="H67" s="205" t="n">
        <f aca="false">IF(ISBLANK(A67),"",IF(G67="b",F67,IF(G67="a","")))</f>
        <v>43244</v>
      </c>
      <c r="I67" s="206" t="n">
        <f aca="false">IF(ISBLANK(A67),"",IF( ISBLANK(F67), , IF( ISBLANK(J67), 1,) ))</f>
        <v>1</v>
      </c>
      <c r="K67" s="205" t="str">
        <f aca="false">IF(ISBLANK(J67),"a","b")</f>
        <v>a</v>
      </c>
      <c r="L67" s="207" t="str">
        <f aca="false">IF(ISBLANK(A67),"",IF(K67="b",J67,IF(K67="a","")))</f>
        <v/>
      </c>
      <c r="M67" s="206" t="n">
        <f aca="false">IF(ISBLANK(A67),"",IF( ISBLANK(J67), , 1))</f>
        <v>0</v>
      </c>
      <c r="N67" s="208" t="n">
        <f aca="true">IF(ISBLANK(A67),"",IF( ISBLANK(F67), "" , IF( ISBLANK(J67), (TODAY()-F67)/365, (J67-F67)/365)) )</f>
        <v>2.84109589041096</v>
      </c>
      <c r="O67" s="209" t="n">
        <f aca="false">IF(ISBLANK(A67),"",IF( ISBLANK(F67), "" , IF( ISBLANK(J67), ($U$32-F67)/365, (J67-F67)/365)) )</f>
        <v>1.85753424657534</v>
      </c>
      <c r="P67" s="210" t="str">
        <f aca="true">IF(ISBLANK(A67),"",IF( ISBLANK(J67), "", (TODAY()-J67)/365))</f>
        <v/>
      </c>
      <c r="Q67" s="211" t="str">
        <f aca="false">IF(ISBLANK(A67),"",IF( ISBLANK(J67), "", ($U$32-J67)/365))</f>
        <v/>
      </c>
      <c r="R67" s="216"/>
      <c r="S67" s="48" t="n">
        <v>1</v>
      </c>
    </row>
    <row r="68" customFormat="false" ht="17" hidden="false" customHeight="true" outlineLevel="0" collapsed="false">
      <c r="A68" s="0" t="n">
        <v>1</v>
      </c>
      <c r="B68" s="202" t="s">
        <v>1835</v>
      </c>
      <c r="C68" s="203" t="s">
        <v>1796</v>
      </c>
      <c r="D68" s="215" t="s">
        <v>1844</v>
      </c>
      <c r="E68" s="204" t="s">
        <v>411</v>
      </c>
      <c r="F68" s="205" t="n">
        <v>43279</v>
      </c>
      <c r="G68" s="205" t="str">
        <f aca="false">IF(ISBLANK(F68),"a","b")</f>
        <v>b</v>
      </c>
      <c r="H68" s="205" t="n">
        <f aca="false">IF(ISBLANK(A68),"",IF(G68="b",F68,IF(G68="a","")))</f>
        <v>43279</v>
      </c>
      <c r="I68" s="206" t="n">
        <f aca="false">IF(ISBLANK(A68),"",IF( ISBLANK(F68), , IF( ISBLANK(J68), 1,) ))</f>
        <v>1</v>
      </c>
      <c r="K68" s="205" t="str">
        <f aca="false">IF(ISBLANK(J68),"a","b")</f>
        <v>a</v>
      </c>
      <c r="L68" s="207" t="str">
        <f aca="false">IF(ISBLANK(A68),"",IF(K68="b",J68,IF(K68="a","")))</f>
        <v/>
      </c>
      <c r="M68" s="206" t="n">
        <f aca="false">IF(ISBLANK(A68),"",IF( ISBLANK(J68), , 1))</f>
        <v>0</v>
      </c>
      <c r="N68" s="208" t="n">
        <f aca="true">IF(ISBLANK(A68),"",IF( ISBLANK(F68), "" , IF( ISBLANK(J68), (TODAY()-F68)/365, (J68-F68)/365)) )</f>
        <v>2.74520547945205</v>
      </c>
      <c r="O68" s="209" t="n">
        <f aca="false">IF(ISBLANK(A68),"",IF( ISBLANK(F68), "" , IF( ISBLANK(J68), ($U$32-F68)/365, (J68-F68)/365)) )</f>
        <v>1.76164383561644</v>
      </c>
      <c r="P68" s="210" t="str">
        <f aca="true">IF(ISBLANK(A68),"",IF( ISBLANK(J68), "", (TODAY()-J68)/365))</f>
        <v/>
      </c>
      <c r="Q68" s="211" t="str">
        <f aca="false">IF(ISBLANK(A68),"",IF( ISBLANK(J68), "", ($U$32-J68)/365))</f>
        <v/>
      </c>
      <c r="R68" s="216"/>
      <c r="S68" s="50" t="n">
        <v>1</v>
      </c>
    </row>
    <row r="69" customFormat="false" ht="17" hidden="false" customHeight="true" outlineLevel="0" collapsed="false">
      <c r="A69" s="0" t="n">
        <v>1</v>
      </c>
      <c r="B69" s="202" t="s">
        <v>1835</v>
      </c>
      <c r="C69" s="203" t="s">
        <v>1796</v>
      </c>
      <c r="D69" s="215" t="s">
        <v>1778</v>
      </c>
      <c r="E69" s="204" t="s">
        <v>544</v>
      </c>
      <c r="F69" s="205" t="n">
        <v>43244</v>
      </c>
      <c r="G69" s="205" t="str">
        <f aca="false">IF(ISBLANK(F69),"a","b")</f>
        <v>b</v>
      </c>
      <c r="H69" s="205" t="n">
        <f aca="false">IF(ISBLANK(A69),"",IF(G69="b",F69,IF(G69="a","")))</f>
        <v>43244</v>
      </c>
      <c r="I69" s="206" t="n">
        <f aca="false">IF(ISBLANK(A69),"",IF( ISBLANK(F69), , IF( ISBLANK(J69), 1,) ))</f>
        <v>1</v>
      </c>
      <c r="K69" s="205" t="str">
        <f aca="false">IF(ISBLANK(J69),"a","b")</f>
        <v>a</v>
      </c>
      <c r="L69" s="207" t="str">
        <f aca="false">IF(ISBLANK(A69),"",IF(K69="b",J69,IF(K69="a","")))</f>
        <v/>
      </c>
      <c r="M69" s="206" t="n">
        <f aca="false">IF(ISBLANK(A69),"",IF( ISBLANK(J69), , 1))</f>
        <v>0</v>
      </c>
      <c r="N69" s="208" t="n">
        <f aca="true">IF(ISBLANK(A69),"",IF( ISBLANK(F69), "" , IF( ISBLANK(J69), (TODAY()-F69)/365, (J69-F69)/365)) )</f>
        <v>2.84109589041096</v>
      </c>
      <c r="O69" s="209" t="n">
        <f aca="false">IF(ISBLANK(A69),"",IF( ISBLANK(F69), "" , IF( ISBLANK(J69), ($U$32-F69)/365, (J69-F69)/365)) )</f>
        <v>1.85753424657534</v>
      </c>
      <c r="P69" s="210" t="str">
        <f aca="true">IF(ISBLANK(A69),"",IF( ISBLANK(J69), "", (TODAY()-J69)/365))</f>
        <v/>
      </c>
      <c r="Q69" s="211" t="str">
        <f aca="false">IF(ISBLANK(A69),"",IF( ISBLANK(J69), "", ($U$32-J69)/365))</f>
        <v/>
      </c>
      <c r="R69" s="216"/>
      <c r="S69" s="50" t="n">
        <v>1</v>
      </c>
    </row>
    <row r="70" customFormat="false" ht="17" hidden="false" customHeight="true" outlineLevel="0" collapsed="false">
      <c r="A70" s="0" t="n">
        <v>1</v>
      </c>
      <c r="B70" s="202" t="s">
        <v>1859</v>
      </c>
      <c r="C70" s="203" t="s">
        <v>1860</v>
      </c>
      <c r="D70" s="226" t="s">
        <v>1861</v>
      </c>
      <c r="E70" s="204" t="s">
        <v>721</v>
      </c>
      <c r="F70" s="205" t="n">
        <v>43383</v>
      </c>
      <c r="G70" s="205" t="str">
        <f aca="false">IF(ISBLANK(F70),"a","b")</f>
        <v>b</v>
      </c>
      <c r="H70" s="205" t="n">
        <f aca="false">IF(ISBLANK(A70),"",IF(G70="b",F70,IF(G70="a","")))</f>
        <v>43383</v>
      </c>
      <c r="I70" s="206" t="n">
        <f aca="false">IF(ISBLANK(A70),"",IF( ISBLANK(F70), , IF( ISBLANK(J70), 1,) ))</f>
        <v>0</v>
      </c>
      <c r="J70" s="205" t="n">
        <v>43466</v>
      </c>
      <c r="K70" s="205" t="str">
        <f aca="false">IF(ISBLANK(J70),"a","b")</f>
        <v>b</v>
      </c>
      <c r="L70" s="207" t="n">
        <f aca="false">IF(ISBLANK(A70),"",IF(K70="b",J70,IF(K70="a","")))</f>
        <v>43466</v>
      </c>
      <c r="M70" s="206" t="n">
        <f aca="false">IF(ISBLANK(A70),"",IF( ISBLANK(J70), , 1))</f>
        <v>1</v>
      </c>
      <c r="N70" s="208" t="n">
        <f aca="true">IF(ISBLANK(A70),"",IF( ISBLANK(F70), "" , IF( ISBLANK(J70), (TODAY()-F70)/365, (J70-F70)/365)) )</f>
        <v>0.227397260273973</v>
      </c>
      <c r="O70" s="209" t="n">
        <f aca="false">IF(ISBLANK(A70),"",IF( ISBLANK(F70), "" , IF( ISBLANK(J70), ($U$32-F70)/365, (J70-F70)/365)) )</f>
        <v>0.227397260273973</v>
      </c>
      <c r="P70" s="210" t="n">
        <f aca="true">IF(ISBLANK(A70),"",IF( ISBLANK(J70), "", (TODAY()-J70)/365))</f>
        <v>2.23287671232877</v>
      </c>
      <c r="Q70" s="211" t="n">
        <f aca="false">IF(ISBLANK(A70),"",IF( ISBLANK(J70), "", ($U$32-J70)/365))</f>
        <v>1.24931506849315</v>
      </c>
      <c r="R70" s="216"/>
      <c r="S70" s="48" t="n">
        <v>1</v>
      </c>
    </row>
    <row r="71" customFormat="false" ht="17" hidden="false" customHeight="true" outlineLevel="0" collapsed="false">
      <c r="A71" s="0" t="n">
        <v>1</v>
      </c>
      <c r="B71" s="202" t="s">
        <v>1859</v>
      </c>
      <c r="C71" s="203" t="s">
        <v>1860</v>
      </c>
      <c r="D71" s="226" t="s">
        <v>1862</v>
      </c>
      <c r="E71" s="204" t="s">
        <v>869</v>
      </c>
      <c r="F71" s="205" t="n">
        <v>43383</v>
      </c>
      <c r="G71" s="205" t="str">
        <f aca="false">IF(ISBLANK(F71),"a","b")</f>
        <v>b</v>
      </c>
      <c r="H71" s="205" t="n">
        <f aca="false">IF(ISBLANK(A71),"",IF(G71="b",F71,IF(G71="a","")))</f>
        <v>43383</v>
      </c>
      <c r="I71" s="206" t="n">
        <f aca="false">IF(ISBLANK(A71),"",IF( ISBLANK(F71), , IF( ISBLANK(J71), 1,) ))</f>
        <v>1</v>
      </c>
      <c r="K71" s="205" t="str">
        <f aca="false">IF(ISBLANK(J71),"a","b")</f>
        <v>a</v>
      </c>
      <c r="L71" s="207" t="str">
        <f aca="false">IF(ISBLANK(A71),"",IF(K71="b",J71,IF(K71="a","")))</f>
        <v/>
      </c>
      <c r="M71" s="206" t="n">
        <f aca="false">IF(ISBLANK(A71),"",IF( ISBLANK(J71), , 1))</f>
        <v>0</v>
      </c>
      <c r="N71" s="208" t="n">
        <f aca="true">IF(ISBLANK(A71),"",IF( ISBLANK(F71), "" , IF( ISBLANK(J71), (TODAY()-F71)/365, (J71-F71)/365)) )</f>
        <v>2.46027397260274</v>
      </c>
      <c r="O71" s="209" t="n">
        <f aca="false">IF(ISBLANK(A71),"",IF( ISBLANK(F71), "" , IF( ISBLANK(J71), ($U$32-F71)/365, (J71-F71)/365)) )</f>
        <v>1.47671232876712</v>
      </c>
      <c r="P71" s="210" t="str">
        <f aca="true">IF(ISBLANK(A71),"",IF( ISBLANK(J71), "", (TODAY()-J71)/365))</f>
        <v/>
      </c>
      <c r="Q71" s="211" t="str">
        <f aca="false">IF(ISBLANK(A71),"",IF( ISBLANK(J71), "", ($U$32-J71)/365))</f>
        <v/>
      </c>
      <c r="R71" s="216"/>
      <c r="S71" s="48" t="n">
        <v>1</v>
      </c>
    </row>
    <row r="72" customFormat="false" ht="17" hidden="false" customHeight="true" outlineLevel="0" collapsed="false">
      <c r="A72" s="0" t="n">
        <v>1</v>
      </c>
      <c r="B72" s="202" t="s">
        <v>1859</v>
      </c>
      <c r="C72" s="203" t="s">
        <v>1860</v>
      </c>
      <c r="D72" s="226" t="s">
        <v>1863</v>
      </c>
      <c r="E72" s="204" t="s">
        <v>1864</v>
      </c>
      <c r="F72" s="205" t="n">
        <v>43383</v>
      </c>
      <c r="G72" s="205" t="str">
        <f aca="false">IF(ISBLANK(F72),"a","b")</f>
        <v>b</v>
      </c>
      <c r="H72" s="205" t="n">
        <f aca="false">IF(ISBLANK(A72),"",IF(G72="b",F72,IF(G72="a","")))</f>
        <v>43383</v>
      </c>
      <c r="I72" s="206" t="n">
        <f aca="false">IF(ISBLANK(A72),"",IF( ISBLANK(F72), , IF( ISBLANK(J72), 1,) ))</f>
        <v>1</v>
      </c>
      <c r="K72" s="205" t="str">
        <f aca="false">IF(ISBLANK(J72),"a","b")</f>
        <v>a</v>
      </c>
      <c r="L72" s="207" t="str">
        <f aca="false">IF(ISBLANK(A72),"",IF(K72="b",J72,IF(K72="a","")))</f>
        <v/>
      </c>
      <c r="M72" s="206" t="n">
        <f aca="false">IF(ISBLANK(A72),"",IF( ISBLANK(J72), , 1))</f>
        <v>0</v>
      </c>
      <c r="N72" s="208" t="n">
        <f aca="true">IF(ISBLANK(A72),"",IF( ISBLANK(F72), "" , IF( ISBLANK(J72), (TODAY()-F72)/365, (J72-F72)/365)) )</f>
        <v>2.46027397260274</v>
      </c>
      <c r="O72" s="209" t="n">
        <f aca="false">IF(ISBLANK(A72),"",IF( ISBLANK(F72), "" , IF( ISBLANK(J72), ($U$32-F72)/365, (J72-F72)/365)) )</f>
        <v>1.47671232876712</v>
      </c>
      <c r="P72" s="210" t="str">
        <f aca="true">IF(ISBLANK(A72),"",IF( ISBLANK(J72), "", (TODAY()-J72)/365))</f>
        <v/>
      </c>
      <c r="Q72" s="211" t="str">
        <f aca="false">IF(ISBLANK(A72),"",IF( ISBLANK(J72), "", ($U$32-J72)/365))</f>
        <v/>
      </c>
      <c r="R72" s="216"/>
      <c r="S72" s="48" t="n">
        <v>1</v>
      </c>
    </row>
    <row r="73" customFormat="false" ht="17" hidden="false" customHeight="true" outlineLevel="0" collapsed="false">
      <c r="A73" s="0" t="n">
        <v>1</v>
      </c>
      <c r="B73" s="202" t="s">
        <v>1859</v>
      </c>
      <c r="C73" s="203" t="s">
        <v>1860</v>
      </c>
      <c r="D73" s="226" t="s">
        <v>1865</v>
      </c>
      <c r="E73" s="204" t="s">
        <v>424</v>
      </c>
      <c r="F73" s="205" t="n">
        <v>43431</v>
      </c>
      <c r="G73" s="205" t="str">
        <f aca="false">IF(ISBLANK(F73),"a","b")</f>
        <v>b</v>
      </c>
      <c r="H73" s="205" t="n">
        <f aca="false">IF(ISBLANK(A73),"",IF(G73="b",F73,IF(G73="a","")))</f>
        <v>43431</v>
      </c>
      <c r="I73" s="206" t="n">
        <f aca="false">IF(ISBLANK(A73),"",IF( ISBLANK(F73), , IF( ISBLANK(J73), 1,) ))</f>
        <v>1</v>
      </c>
      <c r="K73" s="205" t="str">
        <f aca="false">IF(ISBLANK(J73),"a","b")</f>
        <v>a</v>
      </c>
      <c r="L73" s="207" t="str">
        <f aca="false">IF(ISBLANK(A73),"",IF(K73="b",J73,IF(K73="a","")))</f>
        <v/>
      </c>
      <c r="M73" s="206" t="n">
        <f aca="false">IF(ISBLANK(A73),"",IF( ISBLANK(J73), , 1))</f>
        <v>0</v>
      </c>
      <c r="N73" s="208" t="n">
        <f aca="true">IF(ISBLANK(A73),"",IF( ISBLANK(F73), "" , IF( ISBLANK(J73), (TODAY()-F73)/365, (J73-F73)/365)) )</f>
        <v>2.32876712328767</v>
      </c>
      <c r="O73" s="209" t="n">
        <f aca="false">IF(ISBLANK(A73),"",IF( ISBLANK(F73), "" , IF( ISBLANK(J73), ($U$32-F73)/365, (J73-F73)/365)) )</f>
        <v>1.34520547945205</v>
      </c>
      <c r="P73" s="210" t="str">
        <f aca="true">IF(ISBLANK(A73),"",IF( ISBLANK(J73), "", (TODAY()-J73)/365))</f>
        <v/>
      </c>
      <c r="Q73" s="211" t="str">
        <f aca="false">IF(ISBLANK(A73),"",IF( ISBLANK(J73), "", ($U$32-J73)/365))</f>
        <v/>
      </c>
      <c r="R73" s="216"/>
      <c r="S73" s="48" t="n">
        <v>1</v>
      </c>
    </row>
    <row r="74" customFormat="false" ht="17" hidden="false" customHeight="true" outlineLevel="0" collapsed="false">
      <c r="A74" s="0" t="n">
        <v>1</v>
      </c>
      <c r="B74" s="202" t="s">
        <v>1859</v>
      </c>
      <c r="C74" s="203" t="s">
        <v>1860</v>
      </c>
      <c r="D74" s="227" t="s">
        <v>1866</v>
      </c>
      <c r="E74" s="204"/>
      <c r="F74" s="205" t="n">
        <v>43386</v>
      </c>
      <c r="G74" s="205" t="str">
        <f aca="false">IF(ISBLANK(F74),"a","b")</f>
        <v>b</v>
      </c>
      <c r="H74" s="205" t="n">
        <f aca="false">IF(ISBLANK(A74),"",IF(G74="b",F74,IF(G74="a","")))</f>
        <v>43386</v>
      </c>
      <c r="I74" s="206" t="n">
        <f aca="false">IF(ISBLANK(A74),"",IF( ISBLANK(F74), , IF( ISBLANK(J74), 1,) ))</f>
        <v>0</v>
      </c>
      <c r="J74" s="205" t="n">
        <v>43840</v>
      </c>
      <c r="K74" s="205" t="str">
        <f aca="false">IF(ISBLANK(J74),"a","b")</f>
        <v>b</v>
      </c>
      <c r="L74" s="207" t="n">
        <f aca="false">IF(ISBLANK(A74),"",IF(K74="b",J74,IF(K74="a","")))</f>
        <v>43840</v>
      </c>
      <c r="M74" s="206" t="n">
        <f aca="false">IF(ISBLANK(A74),"",IF( ISBLANK(J74), , 1))</f>
        <v>1</v>
      </c>
      <c r="N74" s="208" t="n">
        <f aca="true">IF(ISBLANK(A74),"",IF( ISBLANK(F74), "" , IF( ISBLANK(J74), (TODAY()-F74)/365, (J74-F74)/365)) )</f>
        <v>1.24383561643836</v>
      </c>
      <c r="O74" s="209" t="n">
        <f aca="false">IF(ISBLANK(A74),"",IF( ISBLANK(F74), "" , IF( ISBLANK(J74), ($U$32-F74)/365, (J74-F74)/365)) )</f>
        <v>1.24383561643836</v>
      </c>
      <c r="P74" s="210" t="n">
        <f aca="true">IF(ISBLANK(A74),"",IF( ISBLANK(J74), "", (TODAY()-J74)/365))</f>
        <v>1.20821917808219</v>
      </c>
      <c r="Q74" s="211" t="n">
        <f aca="false">IF(ISBLANK(A74),"",IF( ISBLANK(J74), "", ($U$32-J74)/365))</f>
        <v>0.224657534246575</v>
      </c>
      <c r="R74" s="216"/>
      <c r="S74" s="48" t="n">
        <v>1</v>
      </c>
    </row>
    <row r="75" customFormat="false" ht="17" hidden="false" customHeight="true" outlineLevel="0" collapsed="false">
      <c r="A75" s="0" t="n">
        <v>1</v>
      </c>
      <c r="B75" s="202" t="s">
        <v>1859</v>
      </c>
      <c r="C75" s="203" t="s">
        <v>1860</v>
      </c>
      <c r="D75" s="226" t="s">
        <v>1867</v>
      </c>
      <c r="E75" s="204" t="s">
        <v>1832</v>
      </c>
      <c r="F75" s="205" t="n">
        <v>43387</v>
      </c>
      <c r="G75" s="205" t="str">
        <f aca="false">IF(ISBLANK(F75),"a","b")</f>
        <v>b</v>
      </c>
      <c r="H75" s="205" t="n">
        <f aca="false">IF(ISBLANK(A75),"",IF(G75="b",F75,IF(G75="a","")))</f>
        <v>43387</v>
      </c>
      <c r="I75" s="206" t="n">
        <f aca="false">IF(ISBLANK(A75),"",IF( ISBLANK(F75), , IF( ISBLANK(J75), 1,) ))</f>
        <v>0</v>
      </c>
      <c r="J75" s="205" t="n">
        <v>43867</v>
      </c>
      <c r="K75" s="205" t="str">
        <f aca="false">IF(ISBLANK(J75),"a","b")</f>
        <v>b</v>
      </c>
      <c r="L75" s="207" t="n">
        <f aca="false">IF(ISBLANK(A75),"",IF(K75="b",J75,IF(K75="a","")))</f>
        <v>43867</v>
      </c>
      <c r="M75" s="206" t="n">
        <f aca="false">IF(ISBLANK(A75),"",IF( ISBLANK(J75), , 1))</f>
        <v>1</v>
      </c>
      <c r="N75" s="208" t="n">
        <f aca="true">IF(ISBLANK(A75),"",IF( ISBLANK(F75), "" , IF( ISBLANK(J75), (TODAY()-F75)/365, (J75-F75)/365)) )</f>
        <v>1.31506849315068</v>
      </c>
      <c r="O75" s="209" t="n">
        <f aca="false">IF(ISBLANK(A75),"",IF( ISBLANK(F75), "" , IF( ISBLANK(J75), ($U$32-F75)/365, (J75-F75)/365)) )</f>
        <v>1.31506849315068</v>
      </c>
      <c r="P75" s="210" t="n">
        <f aca="true">IF(ISBLANK(A75),"",IF( ISBLANK(J75), "", (TODAY()-J75)/365))</f>
        <v>1.13424657534247</v>
      </c>
      <c r="Q75" s="211" t="n">
        <f aca="false">IF(ISBLANK(A75),"",IF( ISBLANK(J75), "", ($U$32-J75)/365))</f>
        <v>0.150684931506849</v>
      </c>
      <c r="R75" s="216"/>
      <c r="S75" s="48" t="n">
        <v>1</v>
      </c>
    </row>
    <row r="76" customFormat="false" ht="17" hidden="false" customHeight="true" outlineLevel="0" collapsed="false">
      <c r="A76" s="0" t="n">
        <v>1</v>
      </c>
      <c r="B76" s="202" t="s">
        <v>1859</v>
      </c>
      <c r="C76" s="203" t="s">
        <v>1860</v>
      </c>
      <c r="D76" s="228" t="s">
        <v>1868</v>
      </c>
      <c r="E76" s="204" t="s">
        <v>424</v>
      </c>
      <c r="F76" s="205" t="n">
        <v>43431</v>
      </c>
      <c r="G76" s="205" t="str">
        <f aca="false">IF(ISBLANK(F76),"a","b")</f>
        <v>b</v>
      </c>
      <c r="H76" s="205" t="n">
        <f aca="false">IF(ISBLANK(A76),"",IF(G76="b",F76,IF(G76="a","")))</f>
        <v>43431</v>
      </c>
      <c r="I76" s="206" t="n">
        <f aca="false">IF(ISBLANK(A76),"",IF( ISBLANK(F76), , IF( ISBLANK(J76), 1,) ))</f>
        <v>1</v>
      </c>
      <c r="K76" s="205" t="str">
        <f aca="false">IF(ISBLANK(J76),"a","b")</f>
        <v>a</v>
      </c>
      <c r="L76" s="207" t="str">
        <f aca="false">IF(ISBLANK(A76),"",IF(K76="b",J76,IF(K76="a","")))</f>
        <v/>
      </c>
      <c r="M76" s="206" t="n">
        <f aca="false">IF(ISBLANK(A76),"",IF( ISBLANK(J76), , 1))</f>
        <v>0</v>
      </c>
      <c r="N76" s="208" t="n">
        <f aca="true">IF(ISBLANK(A76),"",IF( ISBLANK(F76), "" , IF( ISBLANK(J76), (TODAY()-F76)/365, (J76-F76)/365)) )</f>
        <v>2.32876712328767</v>
      </c>
      <c r="O76" s="209" t="n">
        <f aca="false">IF(ISBLANK(A76),"",IF( ISBLANK(F76), "" , IF( ISBLANK(J76), ($U$32-F76)/365, (J76-F76)/365)) )</f>
        <v>1.34520547945205</v>
      </c>
      <c r="P76" s="210" t="str">
        <f aca="true">IF(ISBLANK(A76),"",IF( ISBLANK(J76), "", (TODAY()-J76)/365))</f>
        <v/>
      </c>
      <c r="Q76" s="211" t="str">
        <f aca="false">IF(ISBLANK(A76),"",IF( ISBLANK(J76), "", ($U$32-J76)/365))</f>
        <v/>
      </c>
      <c r="R76" s="216"/>
      <c r="S76" s="48" t="n">
        <v>1</v>
      </c>
    </row>
    <row r="77" customFormat="false" ht="17" hidden="false" customHeight="true" outlineLevel="0" collapsed="false">
      <c r="A77" s="0" t="n">
        <v>1</v>
      </c>
      <c r="B77" s="202" t="s">
        <v>1859</v>
      </c>
      <c r="C77" s="203" t="s">
        <v>1860</v>
      </c>
      <c r="D77" s="226" t="s">
        <v>1869</v>
      </c>
      <c r="E77" s="204" t="s">
        <v>1870</v>
      </c>
      <c r="F77" s="205" t="n">
        <v>43387</v>
      </c>
      <c r="G77" s="205" t="str">
        <f aca="false">IF(ISBLANK(F77),"a","b")</f>
        <v>b</v>
      </c>
      <c r="H77" s="205" t="n">
        <f aca="false">IF(ISBLANK(A77),"",IF(G77="b",F77,IF(G77="a","")))</f>
        <v>43387</v>
      </c>
      <c r="I77" s="206" t="n">
        <f aca="false">IF(ISBLANK(A77),"",IF( ISBLANK(F77), , IF( ISBLANK(J77), 1,) ))</f>
        <v>1</v>
      </c>
      <c r="K77" s="205" t="str">
        <f aca="false">IF(ISBLANK(J77),"a","b")</f>
        <v>a</v>
      </c>
      <c r="L77" s="207" t="str">
        <f aca="false">IF(ISBLANK(A77),"",IF(K77="b",J77,IF(K77="a","")))</f>
        <v/>
      </c>
      <c r="M77" s="206" t="n">
        <f aca="false">IF(ISBLANK(A77),"",IF( ISBLANK(J77), , 1))</f>
        <v>0</v>
      </c>
      <c r="N77" s="208" t="n">
        <f aca="true">IF(ISBLANK(A77),"",IF( ISBLANK(F77), "" , IF( ISBLANK(J77), (TODAY()-F77)/365, (J77-F77)/365)) )</f>
        <v>2.44931506849315</v>
      </c>
      <c r="O77" s="209" t="n">
        <f aca="false">IF(ISBLANK(A77),"",IF( ISBLANK(F77), "" , IF( ISBLANK(J77), ($U$32-F77)/365, (J77-F77)/365)) )</f>
        <v>1.46575342465753</v>
      </c>
      <c r="P77" s="210" t="str">
        <f aca="true">IF(ISBLANK(A77),"",IF( ISBLANK(J77), "", (TODAY()-J77)/365))</f>
        <v/>
      </c>
      <c r="Q77" s="211" t="str">
        <f aca="false">IF(ISBLANK(A77),"",IF( ISBLANK(J77), "", ($U$32-J77)/365))</f>
        <v/>
      </c>
      <c r="R77" s="216"/>
      <c r="S77" s="48" t="n">
        <v>1</v>
      </c>
    </row>
    <row r="78" customFormat="false" ht="17" hidden="false" customHeight="true" outlineLevel="0" collapsed="false">
      <c r="A78" s="0" t="n">
        <v>1</v>
      </c>
      <c r="B78" s="202" t="s">
        <v>1859</v>
      </c>
      <c r="C78" s="203" t="s">
        <v>1860</v>
      </c>
      <c r="D78" s="226" t="s">
        <v>1871</v>
      </c>
      <c r="E78" s="204" t="s">
        <v>1872</v>
      </c>
      <c r="F78" s="205" t="n">
        <v>43387</v>
      </c>
      <c r="G78" s="205" t="str">
        <f aca="false">IF(ISBLANK(F78),"a","b")</f>
        <v>b</v>
      </c>
      <c r="H78" s="205" t="n">
        <f aca="false">IF(ISBLANK(A78),"",IF(G78="b",F78,IF(G78="a","")))</f>
        <v>43387</v>
      </c>
      <c r="I78" s="206" t="n">
        <f aca="false">IF(ISBLANK(A78),"",IF( ISBLANK(F78), , IF( ISBLANK(J78), 1,) ))</f>
        <v>0</v>
      </c>
      <c r="J78" s="205" t="n">
        <v>43521</v>
      </c>
      <c r="K78" s="205" t="str">
        <f aca="false">IF(ISBLANK(J78),"a","b")</f>
        <v>b</v>
      </c>
      <c r="L78" s="207" t="n">
        <f aca="false">IF(ISBLANK(A78),"",IF(K78="b",J78,IF(K78="a","")))</f>
        <v>43521</v>
      </c>
      <c r="M78" s="206" t="n">
        <f aca="false">IF(ISBLANK(A78),"",IF( ISBLANK(J78), , 1))</f>
        <v>1</v>
      </c>
      <c r="N78" s="208" t="n">
        <f aca="true">IF(ISBLANK(A78),"",IF( ISBLANK(F78), "" , IF( ISBLANK(J78), (TODAY()-F78)/365, (J78-F78)/365)) )</f>
        <v>0.367123287671233</v>
      </c>
      <c r="O78" s="209" t="n">
        <f aca="false">IF(ISBLANK(A78),"",IF( ISBLANK(F78), "" , IF( ISBLANK(J78), ($U$32-F78)/365, (J78-F78)/365)) )</f>
        <v>0.367123287671233</v>
      </c>
      <c r="P78" s="210" t="n">
        <f aca="true">IF(ISBLANK(A78),"",IF( ISBLANK(J78), "", (TODAY()-J78)/365))</f>
        <v>2.08219178082192</v>
      </c>
      <c r="Q78" s="211" t="n">
        <f aca="false">IF(ISBLANK(A78),"",IF( ISBLANK(J78), "", ($U$32-J78)/365))</f>
        <v>1.0986301369863</v>
      </c>
      <c r="R78" s="216"/>
      <c r="S78" s="48" t="n">
        <v>1</v>
      </c>
    </row>
    <row r="79" customFormat="false" ht="17" hidden="false" customHeight="true" outlineLevel="0" collapsed="false">
      <c r="A79" s="0" t="n">
        <v>1</v>
      </c>
      <c r="B79" s="202" t="s">
        <v>1859</v>
      </c>
      <c r="C79" s="203" t="s">
        <v>1860</v>
      </c>
      <c r="D79" s="226" t="s">
        <v>1873</v>
      </c>
      <c r="E79" s="204" t="s">
        <v>1874</v>
      </c>
      <c r="F79" s="205" t="n">
        <v>43456</v>
      </c>
      <c r="G79" s="205" t="str">
        <f aca="false">IF(ISBLANK(F79),"a","b")</f>
        <v>b</v>
      </c>
      <c r="H79" s="205" t="n">
        <f aca="false">IF(ISBLANK(A79),"",IF(G79="b",F79,IF(G79="a","")))</f>
        <v>43456</v>
      </c>
      <c r="I79" s="206" t="n">
        <f aca="false">IF(ISBLANK(A79),"",IF( ISBLANK(F79), , IF( ISBLANK(J79), 1,) ))</f>
        <v>1</v>
      </c>
      <c r="K79" s="205" t="str">
        <f aca="false">IF(ISBLANK(J79),"a","b")</f>
        <v>a</v>
      </c>
      <c r="L79" s="207" t="str">
        <f aca="false">IF(ISBLANK(A79),"",IF(K79="b",J79,IF(K79="a","")))</f>
        <v/>
      </c>
      <c r="M79" s="206" t="n">
        <f aca="false">IF(ISBLANK(A79),"",IF( ISBLANK(J79), , 1))</f>
        <v>0</v>
      </c>
      <c r="N79" s="208" t="n">
        <f aca="true">IF(ISBLANK(A79),"",IF( ISBLANK(F79), "" , IF( ISBLANK(J79), (TODAY()-F79)/365, (J79-F79)/365)) )</f>
        <v>2.26027397260274</v>
      </c>
      <c r="O79" s="209" t="n">
        <f aca="false">IF(ISBLANK(A79),"",IF( ISBLANK(F79), "" , IF( ISBLANK(J79), ($U$32-F79)/365, (J79-F79)/365)) )</f>
        <v>1.27671232876712</v>
      </c>
      <c r="P79" s="210" t="str">
        <f aca="true">IF(ISBLANK(A79),"",IF( ISBLANK(J79), "", (TODAY()-J79)/365))</f>
        <v/>
      </c>
      <c r="Q79" s="211" t="str">
        <f aca="false">IF(ISBLANK(A79),"",IF( ISBLANK(J79), "", ($U$32-J79)/365))</f>
        <v/>
      </c>
      <c r="R79" s="216"/>
      <c r="S79" s="48" t="n">
        <v>1</v>
      </c>
    </row>
    <row r="80" customFormat="false" ht="17" hidden="false" customHeight="true" outlineLevel="0" collapsed="false">
      <c r="A80" s="0" t="n">
        <v>1</v>
      </c>
      <c r="B80" s="202" t="s">
        <v>1859</v>
      </c>
      <c r="C80" s="203" t="s">
        <v>1875</v>
      </c>
      <c r="D80" s="228" t="s">
        <v>1876</v>
      </c>
      <c r="E80" s="204" t="s">
        <v>1832</v>
      </c>
      <c r="F80" s="205" t="n">
        <v>43466</v>
      </c>
      <c r="G80" s="205" t="str">
        <f aca="false">IF(ISBLANK(F80),"a","b")</f>
        <v>b</v>
      </c>
      <c r="H80" s="205" t="n">
        <f aca="false">IF(ISBLANK(A80),"",IF(G80="b",F80,IF(G80="a","")))</f>
        <v>43466</v>
      </c>
      <c r="I80" s="206" t="n">
        <f aca="false">IF(ISBLANK(A80),"",IF( ISBLANK(F80), , IF( ISBLANK(J80), 1,) ))</f>
        <v>0</v>
      </c>
      <c r="J80" s="205" t="n">
        <v>43867</v>
      </c>
      <c r="K80" s="205" t="str">
        <f aca="false">IF(ISBLANK(J80),"a","b")</f>
        <v>b</v>
      </c>
      <c r="L80" s="207" t="n">
        <f aca="false">IF(ISBLANK(A80),"",IF(K80="b",J80,IF(K80="a","")))</f>
        <v>43867</v>
      </c>
      <c r="M80" s="206" t="n">
        <f aca="false">IF(ISBLANK(A80),"",IF( ISBLANK(J80), , 1))</f>
        <v>1</v>
      </c>
      <c r="N80" s="208" t="n">
        <f aca="true">IF(ISBLANK(A80),"",IF( ISBLANK(F80), "" , IF( ISBLANK(J80), (TODAY()-F80)/365, (J80-F80)/365)) )</f>
        <v>1.0986301369863</v>
      </c>
      <c r="O80" s="209" t="n">
        <f aca="false">IF(ISBLANK(A80),"",IF( ISBLANK(F80), "" , IF( ISBLANK(J80), ($U$32-F80)/365, (J80-F80)/365)) )</f>
        <v>1.0986301369863</v>
      </c>
      <c r="P80" s="210" t="n">
        <f aca="true">IF(ISBLANK(A80),"",IF( ISBLANK(J80), "", (TODAY()-J80)/365))</f>
        <v>1.13424657534247</v>
      </c>
      <c r="Q80" s="211" t="n">
        <f aca="false">IF(ISBLANK(A80),"",IF( ISBLANK(J80), "", ($U$32-J80)/365))</f>
        <v>0.150684931506849</v>
      </c>
      <c r="R80" s="216"/>
      <c r="S80" s="50" t="n">
        <v>1</v>
      </c>
    </row>
    <row r="81" customFormat="false" ht="17" hidden="false" customHeight="true" outlineLevel="0" collapsed="false">
      <c r="A81" s="0" t="n">
        <v>1</v>
      </c>
      <c r="B81" s="202" t="s">
        <v>1859</v>
      </c>
      <c r="C81" s="203" t="s">
        <v>1875</v>
      </c>
      <c r="D81" s="226" t="s">
        <v>1877</v>
      </c>
      <c r="E81" s="204" t="s">
        <v>1878</v>
      </c>
      <c r="F81" s="205" t="n">
        <v>43519</v>
      </c>
      <c r="G81" s="205" t="str">
        <f aca="false">IF(ISBLANK(F81),"a","b")</f>
        <v>b</v>
      </c>
      <c r="H81" s="205" t="n">
        <f aca="false">IF(ISBLANK(A81),"",IF(G81="b",F81,IF(G81="a","")))</f>
        <v>43519</v>
      </c>
      <c r="I81" s="206" t="n">
        <f aca="false">IF(ISBLANK(A81),"",IF( ISBLANK(F81), , IF( ISBLANK(J81), 1,) ))</f>
        <v>1</v>
      </c>
      <c r="K81" s="205" t="str">
        <f aca="false">IF(ISBLANK(J81),"a","b")</f>
        <v>a</v>
      </c>
      <c r="L81" s="207" t="str">
        <f aca="false">IF(ISBLANK(A81),"",IF(K81="b",J81,IF(K81="a","")))</f>
        <v/>
      </c>
      <c r="M81" s="206" t="n">
        <f aca="false">IF(ISBLANK(A81),"",IF( ISBLANK(J81), , 1))</f>
        <v>0</v>
      </c>
      <c r="N81" s="208" t="n">
        <f aca="true">IF(ISBLANK(A81),"",IF( ISBLANK(F81), "" , IF( ISBLANK(J81), (TODAY()-F81)/365, (J81-F81)/365)) )</f>
        <v>2.08767123287671</v>
      </c>
      <c r="O81" s="209" t="n">
        <f aca="false">IF(ISBLANK(A81),"",IF( ISBLANK(F81), "" , IF( ISBLANK(J81), ($U$32-F81)/365, (J81-F81)/365)) )</f>
        <v>1.1041095890411</v>
      </c>
      <c r="P81" s="210" t="str">
        <f aca="true">IF(ISBLANK(A81),"",IF( ISBLANK(J81), "", (TODAY()-J81)/365))</f>
        <v/>
      </c>
      <c r="Q81" s="211" t="str">
        <f aca="false">IF(ISBLANK(A81),"",IF( ISBLANK(J81), "", ($U$32-J81)/365))</f>
        <v/>
      </c>
      <c r="R81" s="216"/>
      <c r="S81" s="50" t="n">
        <v>1</v>
      </c>
    </row>
    <row r="82" customFormat="false" ht="17" hidden="false" customHeight="true" outlineLevel="0" collapsed="false">
      <c r="A82" s="0" t="n">
        <v>1</v>
      </c>
      <c r="B82" s="202" t="s">
        <v>1859</v>
      </c>
      <c r="C82" s="203" t="s">
        <v>1875</v>
      </c>
      <c r="D82" s="226" t="s">
        <v>1879</v>
      </c>
      <c r="E82" s="204" t="s">
        <v>1880</v>
      </c>
      <c r="F82" s="205" t="n">
        <v>43466</v>
      </c>
      <c r="G82" s="205" t="str">
        <f aca="false">IF(ISBLANK(F82),"a","b")</f>
        <v>b</v>
      </c>
      <c r="H82" s="205" t="n">
        <f aca="false">IF(ISBLANK(A82),"",IF(G82="b",F82,IF(G82="a","")))</f>
        <v>43466</v>
      </c>
      <c r="I82" s="206" t="n">
        <f aca="false">IF(ISBLANK(A82),"",IF( ISBLANK(F82), , IF( ISBLANK(J82), 1,) ))</f>
        <v>0</v>
      </c>
      <c r="J82" s="205" t="n">
        <v>43466</v>
      </c>
      <c r="K82" s="205" t="str">
        <f aca="false">IF(ISBLANK(J82),"a","b")</f>
        <v>b</v>
      </c>
      <c r="L82" s="207" t="n">
        <f aca="false">IF(ISBLANK(A82),"",IF(K82="b",J82,IF(K82="a","")))</f>
        <v>43466</v>
      </c>
      <c r="M82" s="206" t="n">
        <f aca="false">IF(ISBLANK(A82),"",IF( ISBLANK(J82), , 1))</f>
        <v>1</v>
      </c>
      <c r="N82" s="208" t="n">
        <f aca="true">IF(ISBLANK(A82),"",IF( ISBLANK(F82), "" , IF( ISBLANK(J82), (TODAY()-F82)/365, (J82-F82)/365)) )</f>
        <v>0</v>
      </c>
      <c r="O82" s="209" t="n">
        <f aca="false">IF(ISBLANK(A82),"",IF( ISBLANK(F82), "" , IF( ISBLANK(J82), ($U$32-F82)/365, (J82-F82)/365)) )</f>
        <v>0</v>
      </c>
      <c r="P82" s="210" t="n">
        <f aca="true">IF(ISBLANK(A82),"",IF( ISBLANK(J82), "", (TODAY()-J82)/365))</f>
        <v>2.23287671232877</v>
      </c>
      <c r="Q82" s="211" t="n">
        <f aca="false">IF(ISBLANK(A82),"",IF( ISBLANK(J82), "", ($U$32-J82)/365))</f>
        <v>1.24931506849315</v>
      </c>
      <c r="R82" s="216"/>
      <c r="S82" s="50" t="n">
        <v>1</v>
      </c>
    </row>
    <row r="83" customFormat="false" ht="17" hidden="false" customHeight="true" outlineLevel="0" collapsed="false">
      <c r="A83" s="0" t="n">
        <v>1</v>
      </c>
      <c r="B83" s="202" t="s">
        <v>1859</v>
      </c>
      <c r="C83" s="203" t="s">
        <v>1875</v>
      </c>
      <c r="D83" s="226" t="s">
        <v>1881</v>
      </c>
      <c r="E83" s="204" t="s">
        <v>537</v>
      </c>
      <c r="F83" s="205" t="n">
        <v>43477</v>
      </c>
      <c r="G83" s="205" t="str">
        <f aca="false">IF(ISBLANK(F83),"a","b")</f>
        <v>b</v>
      </c>
      <c r="H83" s="205" t="n">
        <f aca="false">IF(ISBLANK(A83),"",IF(G83="b",F83,IF(G83="a","")))</f>
        <v>43477</v>
      </c>
      <c r="I83" s="206" t="n">
        <f aca="false">IF(ISBLANK(A83),"",IF( ISBLANK(F83), , IF( ISBLANK(J83), 1,) ))</f>
        <v>1</v>
      </c>
      <c r="K83" s="205" t="str">
        <f aca="false">IF(ISBLANK(J83),"a","b")</f>
        <v>a</v>
      </c>
      <c r="L83" s="207" t="str">
        <f aca="false">IF(ISBLANK(A83),"",IF(K83="b",J83,IF(K83="a","")))</f>
        <v/>
      </c>
      <c r="M83" s="206" t="n">
        <f aca="false">IF(ISBLANK(A83),"",IF( ISBLANK(J83), , 1))</f>
        <v>0</v>
      </c>
      <c r="N83" s="208" t="n">
        <f aca="true">IF(ISBLANK(A83),"",IF( ISBLANK(F83), "" , IF( ISBLANK(J83), (TODAY()-F83)/365, (J83-F83)/365)) )</f>
        <v>2.2027397260274</v>
      </c>
      <c r="O83" s="209" t="n">
        <f aca="false">IF(ISBLANK(A83),"",IF( ISBLANK(F83), "" , IF( ISBLANK(J83), ($U$32-F83)/365, (J83-F83)/365)) )</f>
        <v>1.21917808219178</v>
      </c>
      <c r="P83" s="210" t="str">
        <f aca="true">IF(ISBLANK(A83),"",IF( ISBLANK(J83), "", (TODAY()-J83)/365))</f>
        <v/>
      </c>
      <c r="Q83" s="211" t="str">
        <f aca="false">IF(ISBLANK(A83),"",IF( ISBLANK(J83), "", ($U$32-J83)/365))</f>
        <v/>
      </c>
      <c r="R83" s="216"/>
      <c r="S83" s="50" t="n">
        <v>1</v>
      </c>
    </row>
    <row r="84" customFormat="false" ht="17" hidden="false" customHeight="true" outlineLevel="0" collapsed="false">
      <c r="A84" s="0" t="n">
        <v>1</v>
      </c>
      <c r="B84" s="202" t="s">
        <v>1859</v>
      </c>
      <c r="C84" s="203" t="s">
        <v>1875</v>
      </c>
      <c r="D84" s="226" t="s">
        <v>1882</v>
      </c>
      <c r="E84" s="204" t="s">
        <v>1878</v>
      </c>
      <c r="F84" s="205" t="n">
        <v>43519</v>
      </c>
      <c r="G84" s="205" t="str">
        <f aca="false">IF(ISBLANK(F84),"a","b")</f>
        <v>b</v>
      </c>
      <c r="H84" s="205" t="n">
        <f aca="false">IF(ISBLANK(A84),"",IF(G84="b",F84,IF(G84="a","")))</f>
        <v>43519</v>
      </c>
      <c r="I84" s="206" t="n">
        <f aca="false">IF(ISBLANK(A84),"",IF( ISBLANK(F84), , IF( ISBLANK(J84), 1,) ))</f>
        <v>1</v>
      </c>
      <c r="K84" s="205" t="str">
        <f aca="false">IF(ISBLANK(J84),"a","b")</f>
        <v>a</v>
      </c>
      <c r="L84" s="207" t="str">
        <f aca="false">IF(ISBLANK(A84),"",IF(K84="b",J84,IF(K84="a","")))</f>
        <v/>
      </c>
      <c r="M84" s="206" t="n">
        <f aca="false">IF(ISBLANK(A84),"",IF( ISBLANK(J84), , 1))</f>
        <v>0</v>
      </c>
      <c r="N84" s="208" t="n">
        <f aca="true">IF(ISBLANK(A84),"",IF( ISBLANK(F84), "" , IF( ISBLANK(J84), (TODAY()-F84)/365, (J84-F84)/365)) )</f>
        <v>2.08767123287671</v>
      </c>
      <c r="O84" s="209" t="n">
        <f aca="false">IF(ISBLANK(A84),"",IF( ISBLANK(F84), "" , IF( ISBLANK(J84), ($U$32-F84)/365, (J84-F84)/365)) )</f>
        <v>1.1041095890411</v>
      </c>
      <c r="P84" s="210" t="str">
        <f aca="true">IF(ISBLANK(A84),"",IF( ISBLANK(J84), "", (TODAY()-J84)/365))</f>
        <v/>
      </c>
      <c r="Q84" s="211" t="str">
        <f aca="false">IF(ISBLANK(A84),"",IF( ISBLANK(J84), "", ($U$32-J84)/365))</f>
        <v/>
      </c>
      <c r="R84" s="216"/>
      <c r="S84" s="48" t="n">
        <v>1</v>
      </c>
    </row>
    <row r="85" customFormat="false" ht="17" hidden="false" customHeight="true" outlineLevel="0" collapsed="false">
      <c r="A85" s="0" t="n">
        <v>1</v>
      </c>
      <c r="B85" s="202" t="s">
        <v>1859</v>
      </c>
      <c r="C85" s="203" t="s">
        <v>1875</v>
      </c>
      <c r="D85" s="226" t="s">
        <v>1866</v>
      </c>
      <c r="E85" s="204" t="s">
        <v>1828</v>
      </c>
      <c r="F85" s="205" t="n">
        <v>43520</v>
      </c>
      <c r="G85" s="205" t="str">
        <f aca="false">IF(ISBLANK(F85),"a","b")</f>
        <v>b</v>
      </c>
      <c r="H85" s="205" t="n">
        <f aca="false">IF(ISBLANK(A85),"",IF(G85="b",F85,IF(G85="a","")))</f>
        <v>43520</v>
      </c>
      <c r="I85" s="206" t="n">
        <f aca="false">IF(ISBLANK(A85),"",IF( ISBLANK(F85), , IF( ISBLANK(J85), 1,) ))</f>
        <v>1</v>
      </c>
      <c r="K85" s="205" t="str">
        <f aca="false">IF(ISBLANK(J85),"a","b")</f>
        <v>a</v>
      </c>
      <c r="L85" s="207" t="str">
        <f aca="false">IF(ISBLANK(A85),"",IF(K85="b",J85,IF(K85="a","")))</f>
        <v/>
      </c>
      <c r="M85" s="206" t="n">
        <f aca="false">IF(ISBLANK(A85),"",IF( ISBLANK(J85), , 1))</f>
        <v>0</v>
      </c>
      <c r="N85" s="208" t="n">
        <f aca="true">IF(ISBLANK(A85),"",IF( ISBLANK(F85), "" , IF( ISBLANK(J85), (TODAY()-F85)/365, (J85-F85)/365)) )</f>
        <v>2.08493150684931</v>
      </c>
      <c r="O85" s="209" t="n">
        <f aca="false">IF(ISBLANK(A85),"",IF( ISBLANK(F85), "" , IF( ISBLANK(J85), ($U$32-F85)/365, (J85-F85)/365)) )</f>
        <v>1.1013698630137</v>
      </c>
      <c r="P85" s="210" t="str">
        <f aca="true">IF(ISBLANK(A85),"",IF( ISBLANK(J85), "", (TODAY()-J85)/365))</f>
        <v/>
      </c>
      <c r="Q85" s="211" t="str">
        <f aca="false">IF(ISBLANK(A85),"",IF( ISBLANK(J85), "", ($U$32-J85)/365))</f>
        <v/>
      </c>
      <c r="R85" s="216"/>
      <c r="S85" s="48" t="n">
        <v>1</v>
      </c>
    </row>
    <row r="86" customFormat="false" ht="17" hidden="false" customHeight="true" outlineLevel="0" collapsed="false">
      <c r="A86" s="0" t="n">
        <v>1</v>
      </c>
      <c r="B86" s="202" t="s">
        <v>1859</v>
      </c>
      <c r="C86" s="203" t="s">
        <v>1875</v>
      </c>
      <c r="D86" s="226" t="s">
        <v>1883</v>
      </c>
      <c r="E86" s="229" t="s">
        <v>1884</v>
      </c>
      <c r="F86" s="205" t="n">
        <v>43468</v>
      </c>
      <c r="G86" s="205" t="str">
        <f aca="false">IF(ISBLANK(F86),"a","b")</f>
        <v>b</v>
      </c>
      <c r="H86" s="205" t="n">
        <f aca="false">IF(ISBLANK(A86),"",IF(G86="b",F86,IF(G86="a","")))</f>
        <v>43468</v>
      </c>
      <c r="I86" s="206" t="n">
        <f aca="false">IF(ISBLANK(A86),"",IF( ISBLANK(F86), , IF( ISBLANK(J86), 1,) ))</f>
        <v>1</v>
      </c>
      <c r="K86" s="205" t="str">
        <f aca="false">IF(ISBLANK(J86),"a","b")</f>
        <v>a</v>
      </c>
      <c r="L86" s="207" t="str">
        <f aca="false">IF(ISBLANK(A86),"",IF(K86="b",J86,IF(K86="a","")))</f>
        <v/>
      </c>
      <c r="M86" s="206" t="n">
        <f aca="false">IF(ISBLANK(A86),"",IF( ISBLANK(J86), , 1))</f>
        <v>0</v>
      </c>
      <c r="N86" s="208" t="n">
        <f aca="true">IF(ISBLANK(A86),"",IF( ISBLANK(F86), "" , IF( ISBLANK(J86), (TODAY()-F86)/365, (J86-F86)/365)) )</f>
        <v>2.22739726027397</v>
      </c>
      <c r="O86" s="209" t="n">
        <f aca="false">IF(ISBLANK(A86),"",IF( ISBLANK(F86), "" , IF( ISBLANK(J86), ($U$32-F86)/365, (J86-F86)/365)) )</f>
        <v>1.24383561643836</v>
      </c>
      <c r="P86" s="210" t="str">
        <f aca="true">IF(ISBLANK(A86),"",IF( ISBLANK(J86), "", (TODAY()-J86)/365))</f>
        <v/>
      </c>
      <c r="Q86" s="211" t="str">
        <f aca="false">IF(ISBLANK(A86),"",IF( ISBLANK(J86), "", ($U$32-J86)/365))</f>
        <v/>
      </c>
      <c r="R86" s="216"/>
      <c r="S86" s="48" t="n">
        <v>1</v>
      </c>
    </row>
    <row r="87" customFormat="false" ht="17" hidden="false" customHeight="true" outlineLevel="0" collapsed="false">
      <c r="A87" s="0" t="n">
        <v>1</v>
      </c>
      <c r="B87" s="202" t="s">
        <v>1859</v>
      </c>
      <c r="C87" s="203" t="s">
        <v>1875</v>
      </c>
      <c r="D87" s="226" t="s">
        <v>1885</v>
      </c>
      <c r="E87" s="204" t="s">
        <v>1886</v>
      </c>
      <c r="F87" s="205" t="n">
        <v>43520</v>
      </c>
      <c r="G87" s="205" t="str">
        <f aca="false">IF(ISBLANK(F87),"a","b")</f>
        <v>b</v>
      </c>
      <c r="H87" s="205" t="n">
        <f aca="false">IF(ISBLANK(A87),"",IF(G87="b",F87,IF(G87="a","")))</f>
        <v>43520</v>
      </c>
      <c r="I87" s="206" t="n">
        <f aca="false">IF(ISBLANK(A87),"",IF( ISBLANK(F87), , IF( ISBLANK(J87), 1,) ))</f>
        <v>1</v>
      </c>
      <c r="K87" s="205" t="str">
        <f aca="false">IF(ISBLANK(J87),"a","b")</f>
        <v>a</v>
      </c>
      <c r="L87" s="207" t="str">
        <f aca="false">IF(ISBLANK(A87),"",IF(K87="b",J87,IF(K87="a","")))</f>
        <v/>
      </c>
      <c r="M87" s="206" t="n">
        <f aca="false">IF(ISBLANK(A87),"",IF( ISBLANK(J87), , 1))</f>
        <v>0</v>
      </c>
      <c r="N87" s="208" t="n">
        <f aca="true">IF(ISBLANK(A87),"",IF( ISBLANK(F87), "" , IF( ISBLANK(J87), (TODAY()-F87)/365, (J87-F87)/365)) )</f>
        <v>2.08493150684931</v>
      </c>
      <c r="O87" s="209" t="n">
        <f aca="false">IF(ISBLANK(A87),"",IF( ISBLANK(F87), "" , IF( ISBLANK(J87), ($U$32-F87)/365, (J87-F87)/365)) )</f>
        <v>1.1013698630137</v>
      </c>
      <c r="P87" s="210" t="str">
        <f aca="true">IF(ISBLANK(A87),"",IF( ISBLANK(J87), "", (TODAY()-J87)/365))</f>
        <v/>
      </c>
      <c r="Q87" s="211" t="str">
        <f aca="false">IF(ISBLANK(A87),"",IF( ISBLANK(J87), "", ($U$32-J87)/365))</f>
        <v/>
      </c>
      <c r="R87" s="216"/>
      <c r="S87" s="39" t="n">
        <v>1</v>
      </c>
    </row>
    <row r="88" customFormat="false" ht="17" hidden="false" customHeight="true" outlineLevel="0" collapsed="false">
      <c r="A88" s="0" t="n">
        <v>1</v>
      </c>
      <c r="B88" s="202" t="s">
        <v>1859</v>
      </c>
      <c r="C88" s="203" t="s">
        <v>1875</v>
      </c>
      <c r="D88" s="226" t="s">
        <v>1869</v>
      </c>
      <c r="E88" s="204" t="s">
        <v>1872</v>
      </c>
      <c r="F88" s="205" t="n">
        <v>43448</v>
      </c>
      <c r="G88" s="205" t="str">
        <f aca="false">IF(ISBLANK(F88),"a","b")</f>
        <v>b</v>
      </c>
      <c r="H88" s="205" t="n">
        <f aca="false">IF(ISBLANK(A88),"",IF(G88="b",F88,IF(G88="a","")))</f>
        <v>43448</v>
      </c>
      <c r="I88" s="206" t="n">
        <f aca="false">IF(ISBLANK(A88),"",IF( ISBLANK(F88), , IF( ISBLANK(J88), 1,) ))</f>
        <v>1</v>
      </c>
      <c r="K88" s="205" t="str">
        <f aca="false">IF(ISBLANK(J88),"a","b")</f>
        <v>a</v>
      </c>
      <c r="L88" s="207" t="str">
        <f aca="false">IF(ISBLANK(A88),"",IF(K88="b",J88,IF(K88="a","")))</f>
        <v/>
      </c>
      <c r="M88" s="206" t="n">
        <f aca="false">IF(ISBLANK(A88),"",IF( ISBLANK(J88), , 1))</f>
        <v>0</v>
      </c>
      <c r="N88" s="208" t="n">
        <f aca="true">IF(ISBLANK(A88),"",IF( ISBLANK(F88), "" , IF( ISBLANK(J88), (TODAY()-F88)/365, (J88-F88)/365)) )</f>
        <v>2.28219178082192</v>
      </c>
      <c r="O88" s="209" t="n">
        <f aca="false">IF(ISBLANK(A88),"",IF( ISBLANK(F88), "" , IF( ISBLANK(J88), ($U$32-F88)/365, (J88-F88)/365)) )</f>
        <v>1.2986301369863</v>
      </c>
      <c r="P88" s="210" t="str">
        <f aca="true">IF(ISBLANK(A88),"",IF( ISBLANK(J88), "", (TODAY()-J88)/365))</f>
        <v/>
      </c>
      <c r="Q88" s="211" t="str">
        <f aca="false">IF(ISBLANK(A88),"",IF( ISBLANK(J88), "", ($U$32-J88)/365))</f>
        <v/>
      </c>
      <c r="R88" s="216"/>
      <c r="S88" s="39" t="n">
        <v>1</v>
      </c>
    </row>
    <row r="89" customFormat="false" ht="17" hidden="false" customHeight="true" outlineLevel="0" collapsed="false">
      <c r="A89" s="0" t="n">
        <v>1</v>
      </c>
      <c r="B89" s="202" t="s">
        <v>1859</v>
      </c>
      <c r="C89" s="203" t="s">
        <v>1875</v>
      </c>
      <c r="D89" s="226" t="s">
        <v>1887</v>
      </c>
      <c r="E89" s="204" t="s">
        <v>1888</v>
      </c>
      <c r="F89" s="205" t="n">
        <v>43437</v>
      </c>
      <c r="G89" s="205" t="str">
        <f aca="false">IF(ISBLANK(F89),"a","b")</f>
        <v>b</v>
      </c>
      <c r="H89" s="205" t="n">
        <f aca="false">IF(ISBLANK(A89),"",IF(G89="b",F89,IF(G89="a","")))</f>
        <v>43437</v>
      </c>
      <c r="I89" s="206" t="n">
        <f aca="false">IF(ISBLANK(A89),"",IF( ISBLANK(F89), , IF( ISBLANK(J89), 1,) ))</f>
        <v>0</v>
      </c>
      <c r="J89" s="205" t="n">
        <v>43501</v>
      </c>
      <c r="K89" s="205" t="str">
        <f aca="false">IF(ISBLANK(J89),"a","b")</f>
        <v>b</v>
      </c>
      <c r="L89" s="207" t="n">
        <f aca="false">IF(ISBLANK(A89),"",IF(K89="b",J89,IF(K89="a","")))</f>
        <v>43501</v>
      </c>
      <c r="M89" s="206" t="n">
        <f aca="false">IF(ISBLANK(A89),"",IF( ISBLANK(J89), , 1))</f>
        <v>1</v>
      </c>
      <c r="N89" s="208" t="n">
        <f aca="true">IF(ISBLANK(A89),"",IF( ISBLANK(F89), "" , IF( ISBLANK(J89), (TODAY()-F89)/365, (J89-F89)/365)) )</f>
        <v>0.175342465753425</v>
      </c>
      <c r="O89" s="209" t="n">
        <f aca="false">IF(ISBLANK(A89),"",IF( ISBLANK(F89), "" , IF( ISBLANK(J89), ($U$32-F89)/365, (J89-F89)/365)) )</f>
        <v>0.175342465753425</v>
      </c>
      <c r="P89" s="210" t="n">
        <f aca="true">IF(ISBLANK(A89),"",IF( ISBLANK(J89), "", (TODAY()-J89)/365))</f>
        <v>2.13698630136986</v>
      </c>
      <c r="Q89" s="211" t="n">
        <f aca="false">IF(ISBLANK(A89),"",IF( ISBLANK(J89), "", ($U$32-J89)/365))</f>
        <v>1.15342465753425</v>
      </c>
      <c r="R89" s="216"/>
      <c r="S89" s="39" t="n">
        <v>1</v>
      </c>
    </row>
    <row r="90" customFormat="false" ht="17" hidden="false" customHeight="true" outlineLevel="0" collapsed="false">
      <c r="A90" s="0" t="n">
        <v>1</v>
      </c>
      <c r="B90" s="202" t="s">
        <v>1859</v>
      </c>
      <c r="C90" s="203" t="s">
        <v>1875</v>
      </c>
      <c r="D90" s="226" t="s">
        <v>1889</v>
      </c>
      <c r="E90" s="204" t="s">
        <v>1890</v>
      </c>
      <c r="F90" s="205" t="n">
        <v>43506</v>
      </c>
      <c r="G90" s="205" t="str">
        <f aca="false">IF(ISBLANK(F90),"a","b")</f>
        <v>b</v>
      </c>
      <c r="H90" s="205" t="n">
        <f aca="false">IF(ISBLANK(A90),"",IF(G90="b",F90,IF(G90="a","")))</f>
        <v>43506</v>
      </c>
      <c r="I90" s="206" t="n">
        <f aca="false">IF(ISBLANK(A90),"",IF( ISBLANK(F90), , IF( ISBLANK(J90), 1,) ))</f>
        <v>0</v>
      </c>
      <c r="J90" s="205" t="n">
        <v>43656</v>
      </c>
      <c r="K90" s="205" t="str">
        <f aca="false">IF(ISBLANK(J90),"a","b")</f>
        <v>b</v>
      </c>
      <c r="L90" s="207" t="n">
        <f aca="false">IF(ISBLANK(A90),"",IF(K90="b",J90,IF(K90="a","")))</f>
        <v>43656</v>
      </c>
      <c r="M90" s="206" t="n">
        <f aca="false">IF(ISBLANK(A90),"",IF( ISBLANK(J90), , 1))</f>
        <v>1</v>
      </c>
      <c r="N90" s="208" t="n">
        <f aca="true">IF(ISBLANK(A90),"",IF( ISBLANK(F90), "" , IF( ISBLANK(J90), (TODAY()-F90)/365, (J90-F90)/365)) )</f>
        <v>0.410958904109589</v>
      </c>
      <c r="O90" s="209" t="n">
        <f aca="false">IF(ISBLANK(A90),"",IF( ISBLANK(F90), "" , IF( ISBLANK(J90), ($U$32-F90)/365, (J90-F90)/365)) )</f>
        <v>0.410958904109589</v>
      </c>
      <c r="P90" s="210" t="n">
        <f aca="true">IF(ISBLANK(A90),"",IF( ISBLANK(J90), "", (TODAY()-J90)/365))</f>
        <v>1.71232876712329</v>
      </c>
      <c r="Q90" s="211" t="n">
        <f aca="false">IF(ISBLANK(A90),"",IF( ISBLANK(J90), "", ($U$32-J90)/365))</f>
        <v>0.728767123287671</v>
      </c>
      <c r="R90" s="216"/>
      <c r="S90" s="39" t="n">
        <v>1</v>
      </c>
    </row>
    <row r="91" customFormat="false" ht="17" hidden="false" customHeight="true" outlineLevel="0" collapsed="false">
      <c r="A91" s="0" t="n">
        <v>1</v>
      </c>
      <c r="B91" s="202" t="s">
        <v>1859</v>
      </c>
      <c r="C91" s="203" t="s">
        <v>1875</v>
      </c>
      <c r="D91" s="226" t="s">
        <v>1891</v>
      </c>
      <c r="E91" s="204" t="s">
        <v>1872</v>
      </c>
      <c r="F91" s="205" t="n">
        <v>43520</v>
      </c>
      <c r="G91" s="205" t="str">
        <f aca="false">IF(ISBLANK(F91),"a","b")</f>
        <v>b</v>
      </c>
      <c r="H91" s="205" t="n">
        <f aca="false">IF(ISBLANK(A91),"",IF(G91="b",F91,IF(G91="a","")))</f>
        <v>43520</v>
      </c>
      <c r="I91" s="206" t="n">
        <f aca="false">IF(ISBLANK(A91),"",IF( ISBLANK(F91), , IF( ISBLANK(J91), 1,) ))</f>
        <v>1</v>
      </c>
      <c r="K91" s="205" t="str">
        <f aca="false">IF(ISBLANK(J91),"a","b")</f>
        <v>a</v>
      </c>
      <c r="L91" s="207" t="str">
        <f aca="false">IF(ISBLANK(A91),"",IF(K91="b",J91,IF(K91="a","")))</f>
        <v/>
      </c>
      <c r="M91" s="206" t="n">
        <f aca="false">IF(ISBLANK(A91),"",IF( ISBLANK(J91), , 1))</f>
        <v>0</v>
      </c>
      <c r="N91" s="208" t="n">
        <f aca="true">IF(ISBLANK(A91),"",IF( ISBLANK(F91), "" , IF( ISBLANK(J91), (TODAY()-F91)/365, (J91-F91)/365)) )</f>
        <v>2.08493150684931</v>
      </c>
      <c r="O91" s="209" t="n">
        <f aca="false">IF(ISBLANK(A91),"",IF( ISBLANK(F91), "" , IF( ISBLANK(J91), ($U$32-F91)/365, (J91-F91)/365)) )</f>
        <v>1.1013698630137</v>
      </c>
      <c r="P91" s="210" t="str">
        <f aca="true">IF(ISBLANK(A91),"",IF( ISBLANK(J91), "", (TODAY()-J91)/365))</f>
        <v/>
      </c>
      <c r="Q91" s="211" t="str">
        <f aca="false">IF(ISBLANK(A91),"",IF( ISBLANK(J91), "", ($U$32-J91)/365))</f>
        <v/>
      </c>
      <c r="R91" s="216"/>
      <c r="S91" s="39" t="n">
        <v>1</v>
      </c>
    </row>
    <row r="92" customFormat="false" ht="17" hidden="false" customHeight="true" outlineLevel="0" collapsed="false">
      <c r="A92" s="0" t="n">
        <v>1</v>
      </c>
      <c r="B92" s="202" t="s">
        <v>1859</v>
      </c>
      <c r="C92" s="203" t="s">
        <v>1875</v>
      </c>
      <c r="D92" s="226" t="s">
        <v>1892</v>
      </c>
      <c r="E92" s="204" t="s">
        <v>721</v>
      </c>
      <c r="F92" s="205" t="n">
        <v>43419</v>
      </c>
      <c r="G92" s="205" t="str">
        <f aca="false">IF(ISBLANK(F92),"a","b")</f>
        <v>b</v>
      </c>
      <c r="H92" s="205" t="n">
        <f aca="false">IF(ISBLANK(A92),"",IF(G92="b",F92,IF(G92="a","")))</f>
        <v>43419</v>
      </c>
      <c r="I92" s="206" t="n">
        <f aca="false">IF(ISBLANK(A92),"",IF( ISBLANK(F92), , IF( ISBLANK(J92), 1,) ))</f>
        <v>0</v>
      </c>
      <c r="J92" s="205" t="n">
        <v>43466</v>
      </c>
      <c r="K92" s="205" t="str">
        <f aca="false">IF(ISBLANK(J92),"a","b")</f>
        <v>b</v>
      </c>
      <c r="L92" s="207" t="n">
        <f aca="false">IF(ISBLANK(A92),"",IF(K92="b",J92,IF(K92="a","")))</f>
        <v>43466</v>
      </c>
      <c r="M92" s="206" t="n">
        <f aca="false">IF(ISBLANK(A92),"",IF( ISBLANK(J92), , 1))</f>
        <v>1</v>
      </c>
      <c r="N92" s="208" t="n">
        <f aca="true">IF(ISBLANK(A92),"",IF( ISBLANK(F92), "" , IF( ISBLANK(J92), (TODAY()-F92)/365, (J92-F92)/365)) )</f>
        <v>0.128767123287671</v>
      </c>
      <c r="O92" s="209" t="n">
        <f aca="false">IF(ISBLANK(A92),"",IF( ISBLANK(F92), "" , IF( ISBLANK(J92), ($U$32-F92)/365, (J92-F92)/365)) )</f>
        <v>0.128767123287671</v>
      </c>
      <c r="P92" s="210" t="n">
        <f aca="true">IF(ISBLANK(A92),"",IF( ISBLANK(J92), "", (TODAY()-J92)/365))</f>
        <v>2.23287671232877</v>
      </c>
      <c r="Q92" s="211" t="n">
        <f aca="false">IF(ISBLANK(A92),"",IF( ISBLANK(J92), "", ($U$32-J92)/365))</f>
        <v>1.24931506849315</v>
      </c>
      <c r="R92" s="216"/>
      <c r="S92" s="39" t="n">
        <v>1</v>
      </c>
    </row>
    <row r="93" customFormat="false" ht="17" hidden="false" customHeight="true" outlineLevel="0" collapsed="false">
      <c r="A93" s="0" t="n">
        <v>1</v>
      </c>
      <c r="B93" s="202" t="s">
        <v>1859</v>
      </c>
      <c r="C93" s="203" t="s">
        <v>1875</v>
      </c>
      <c r="D93" s="226" t="s">
        <v>1893</v>
      </c>
      <c r="E93" s="204" t="s">
        <v>1894</v>
      </c>
      <c r="F93" s="205" t="n">
        <v>43419</v>
      </c>
      <c r="G93" s="205" t="str">
        <f aca="false">IF(ISBLANK(F93),"a","b")</f>
        <v>b</v>
      </c>
      <c r="H93" s="205" t="n">
        <f aca="false">IF(ISBLANK(A93),"",IF(G93="b",F93,IF(G93="a","")))</f>
        <v>43419</v>
      </c>
      <c r="I93" s="206" t="n">
        <f aca="false">IF(ISBLANK(A93),"",IF( ISBLANK(F93), , IF( ISBLANK(J93), 1,) ))</f>
        <v>0</v>
      </c>
      <c r="J93" s="205" t="n">
        <v>43466</v>
      </c>
      <c r="K93" s="205" t="str">
        <f aca="false">IF(ISBLANK(J93),"a","b")</f>
        <v>b</v>
      </c>
      <c r="L93" s="207" t="n">
        <f aca="false">IF(ISBLANK(A93),"",IF(K93="b",J93,IF(K93="a","")))</f>
        <v>43466</v>
      </c>
      <c r="M93" s="206" t="n">
        <f aca="false">IF(ISBLANK(A93),"",IF( ISBLANK(J93), , 1))</f>
        <v>1</v>
      </c>
      <c r="N93" s="208" t="n">
        <f aca="true">IF(ISBLANK(A93),"",IF( ISBLANK(F93), "" , IF( ISBLANK(J93), (TODAY()-F93)/365, (J93-F93)/365)) )</f>
        <v>0.128767123287671</v>
      </c>
      <c r="O93" s="209" t="n">
        <f aca="false">IF(ISBLANK(A93),"",IF( ISBLANK(F93), "" , IF( ISBLANK(J93), ($U$32-F93)/365, (J93-F93)/365)) )</f>
        <v>0.128767123287671</v>
      </c>
      <c r="P93" s="210" t="n">
        <f aca="true">IF(ISBLANK(A93),"",IF( ISBLANK(J93), "", (TODAY()-J93)/365))</f>
        <v>2.23287671232877</v>
      </c>
      <c r="Q93" s="211" t="n">
        <f aca="false">IF(ISBLANK(A93),"",IF( ISBLANK(J93), "", ($U$32-J93)/365))</f>
        <v>1.24931506849315</v>
      </c>
      <c r="R93" s="216"/>
      <c r="S93" s="39" t="n">
        <v>1</v>
      </c>
    </row>
    <row r="94" customFormat="false" ht="17" hidden="false" customHeight="true" outlineLevel="0" collapsed="false">
      <c r="A94" s="0" t="n">
        <v>1</v>
      </c>
      <c r="B94" s="202" t="s">
        <v>1859</v>
      </c>
      <c r="C94" s="203" t="s">
        <v>1875</v>
      </c>
      <c r="D94" s="226" t="s">
        <v>1895</v>
      </c>
      <c r="E94" s="204" t="s">
        <v>1828</v>
      </c>
      <c r="F94" s="205" t="n">
        <v>43419</v>
      </c>
      <c r="G94" s="205" t="str">
        <f aca="false">IF(ISBLANK(F94),"a","b")</f>
        <v>b</v>
      </c>
      <c r="H94" s="205" t="n">
        <f aca="false">IF(ISBLANK(A94),"",IF(G94="b",F94,IF(G94="a","")))</f>
        <v>43419</v>
      </c>
      <c r="I94" s="206" t="n">
        <f aca="false">IF(ISBLANK(A94),"",IF( ISBLANK(F94), , IF( ISBLANK(J94), 1,) ))</f>
        <v>1</v>
      </c>
      <c r="K94" s="205" t="str">
        <f aca="false">IF(ISBLANK(J94),"a","b")</f>
        <v>a</v>
      </c>
      <c r="L94" s="207" t="str">
        <f aca="false">IF(ISBLANK(A94),"",IF(K94="b",J94,IF(K94="a","")))</f>
        <v/>
      </c>
      <c r="M94" s="206" t="n">
        <f aca="false">IF(ISBLANK(A94),"",IF( ISBLANK(J94), , 1))</f>
        <v>0</v>
      </c>
      <c r="N94" s="208" t="n">
        <f aca="true">IF(ISBLANK(A94),"",IF( ISBLANK(F94), "" , IF( ISBLANK(J94), (TODAY()-F94)/365, (J94-F94)/365)) )</f>
        <v>2.36164383561644</v>
      </c>
      <c r="O94" s="209" t="n">
        <f aca="false">IF(ISBLANK(A94),"",IF( ISBLANK(F94), "" , IF( ISBLANK(J94), ($U$32-F94)/365, (J94-F94)/365)) )</f>
        <v>1.37808219178082</v>
      </c>
      <c r="P94" s="210" t="str">
        <f aca="true">IF(ISBLANK(A94),"",IF( ISBLANK(J94), "", (TODAY()-J94)/365))</f>
        <v/>
      </c>
      <c r="Q94" s="211" t="str">
        <f aca="false">IF(ISBLANK(A94),"",IF( ISBLANK(J94), "", ($U$32-J94)/365))</f>
        <v/>
      </c>
      <c r="R94" s="216"/>
      <c r="S94" s="39" t="n">
        <v>1</v>
      </c>
    </row>
    <row r="95" customFormat="false" ht="17" hidden="false" customHeight="true" outlineLevel="0" collapsed="false">
      <c r="A95" s="0" t="n">
        <v>1</v>
      </c>
      <c r="B95" s="202" t="s">
        <v>1859</v>
      </c>
      <c r="C95" s="203" t="s">
        <v>1896</v>
      </c>
      <c r="D95" s="226" t="s">
        <v>1897</v>
      </c>
      <c r="E95" s="204" t="s">
        <v>390</v>
      </c>
      <c r="F95" s="205" t="n">
        <v>43437</v>
      </c>
      <c r="G95" s="205" t="str">
        <f aca="false">IF(ISBLANK(F95),"a","b")</f>
        <v>b</v>
      </c>
      <c r="H95" s="205" t="n">
        <f aca="false">IF(ISBLANK(A95),"",IF(G95="b",F95,IF(G95="a","")))</f>
        <v>43437</v>
      </c>
      <c r="I95" s="206" t="n">
        <f aca="false">IF(ISBLANK(A95),"",IF( ISBLANK(F95), , IF( ISBLANK(J95), 1,) ))</f>
        <v>1</v>
      </c>
      <c r="K95" s="205" t="str">
        <f aca="false">IF(ISBLANK(J95),"a","b")</f>
        <v>a</v>
      </c>
      <c r="L95" s="207" t="str">
        <f aca="false">IF(ISBLANK(A95),"",IF(K95="b",J95,IF(K95="a","")))</f>
        <v/>
      </c>
      <c r="M95" s="206" t="n">
        <f aca="false">IF(ISBLANK(A95),"",IF( ISBLANK(J95), , 1))</f>
        <v>0</v>
      </c>
      <c r="N95" s="208" t="n">
        <f aca="true">IF(ISBLANK(A95),"",IF( ISBLANK(F95), "" , IF( ISBLANK(J95), (TODAY()-F95)/365, (J95-F95)/365)) )</f>
        <v>2.31232876712329</v>
      </c>
      <c r="O95" s="209" t="n">
        <f aca="false">IF(ISBLANK(A95),"",IF( ISBLANK(F95), "" , IF( ISBLANK(J95), ($U$32-F95)/365, (J95-F95)/365)) )</f>
        <v>1.32876712328767</v>
      </c>
      <c r="P95" s="210" t="str">
        <f aca="true">IF(ISBLANK(A95),"",IF( ISBLANK(J95), "", (TODAY()-J95)/365))</f>
        <v/>
      </c>
      <c r="Q95" s="211" t="str">
        <f aca="false">IF(ISBLANK(A95),"",IF( ISBLANK(J95), "", ($U$32-J95)/365))</f>
        <v/>
      </c>
      <c r="R95" s="216"/>
      <c r="S95" s="39" t="n">
        <v>1</v>
      </c>
    </row>
    <row r="96" customFormat="false" ht="17" hidden="false" customHeight="true" outlineLevel="0" collapsed="false">
      <c r="A96" s="0" t="n">
        <v>1</v>
      </c>
      <c r="B96" s="202" t="s">
        <v>1859</v>
      </c>
      <c r="C96" s="203" t="s">
        <v>1896</v>
      </c>
      <c r="D96" s="226" t="s">
        <v>1898</v>
      </c>
      <c r="E96" s="204" t="s">
        <v>537</v>
      </c>
      <c r="F96" s="205" t="n">
        <v>43490</v>
      </c>
      <c r="G96" s="205" t="str">
        <f aca="false">IF(ISBLANK(F96),"a","b")</f>
        <v>b</v>
      </c>
      <c r="H96" s="205" t="n">
        <f aca="false">IF(ISBLANK(A96),"",IF(G96="b",F96,IF(G96="a","")))</f>
        <v>43490</v>
      </c>
      <c r="I96" s="206" t="n">
        <f aca="false">IF(ISBLANK(A96),"",IF( ISBLANK(F96), , IF( ISBLANK(J96), 1,) ))</f>
        <v>1</v>
      </c>
      <c r="K96" s="205" t="str">
        <f aca="false">IF(ISBLANK(J96),"a","b")</f>
        <v>a</v>
      </c>
      <c r="L96" s="207" t="str">
        <f aca="false">IF(ISBLANK(A96),"",IF(K96="b",J96,IF(K96="a","")))</f>
        <v/>
      </c>
      <c r="M96" s="206" t="n">
        <f aca="false">IF(ISBLANK(A96),"",IF( ISBLANK(J96), , 1))</f>
        <v>0</v>
      </c>
      <c r="N96" s="208" t="n">
        <f aca="true">IF(ISBLANK(A96),"",IF( ISBLANK(F96), "" , IF( ISBLANK(J96), (TODAY()-F96)/365, (J96-F96)/365)) )</f>
        <v>2.16712328767123</v>
      </c>
      <c r="O96" s="209" t="n">
        <f aca="false">IF(ISBLANK(A96),"",IF( ISBLANK(F96), "" , IF( ISBLANK(J96), ($U$32-F96)/365, (J96-F96)/365)) )</f>
        <v>1.18356164383562</v>
      </c>
      <c r="P96" s="210" t="str">
        <f aca="true">IF(ISBLANK(A96),"",IF( ISBLANK(J96), "", (TODAY()-J96)/365))</f>
        <v/>
      </c>
      <c r="Q96" s="211" t="str">
        <f aca="false">IF(ISBLANK(A96),"",IF( ISBLANK(J96), "", ($U$32-J96)/365))</f>
        <v/>
      </c>
      <c r="R96" s="216"/>
      <c r="S96" s="39" t="n">
        <v>1</v>
      </c>
    </row>
    <row r="97" customFormat="false" ht="17" hidden="false" customHeight="true" outlineLevel="0" collapsed="false">
      <c r="A97" s="0" t="n">
        <v>1</v>
      </c>
      <c r="B97" s="202" t="s">
        <v>1859</v>
      </c>
      <c r="C97" s="203" t="s">
        <v>1896</v>
      </c>
      <c r="D97" s="226" t="s">
        <v>1899</v>
      </c>
      <c r="E97" s="204" t="s">
        <v>399</v>
      </c>
      <c r="F97" s="205" t="n">
        <v>43513</v>
      </c>
      <c r="G97" s="205" t="str">
        <f aca="false">IF(ISBLANK(F97),"a","b")</f>
        <v>b</v>
      </c>
      <c r="H97" s="205" t="n">
        <f aca="false">IF(ISBLANK(A97),"",IF(G97="b",F97,IF(G97="a","")))</f>
        <v>43513</v>
      </c>
      <c r="I97" s="206" t="n">
        <f aca="false">IF(ISBLANK(A97),"",IF( ISBLANK(F97), , IF( ISBLANK(J97), 1,) ))</f>
        <v>0</v>
      </c>
      <c r="J97" s="205" t="n">
        <v>43656</v>
      </c>
      <c r="K97" s="205" t="str">
        <f aca="false">IF(ISBLANK(J97),"a","b")</f>
        <v>b</v>
      </c>
      <c r="L97" s="207" t="n">
        <f aca="false">IF(ISBLANK(A97),"",IF(K97="b",J97,IF(K97="a","")))</f>
        <v>43656</v>
      </c>
      <c r="M97" s="206" t="n">
        <f aca="false">IF(ISBLANK(A97),"",IF( ISBLANK(J97), , 1))</f>
        <v>1</v>
      </c>
      <c r="N97" s="208" t="n">
        <f aca="true">IF(ISBLANK(A97),"",IF( ISBLANK(F97), "" , IF( ISBLANK(J97), (TODAY()-F97)/365, (J97-F97)/365)) )</f>
        <v>0.391780821917808</v>
      </c>
      <c r="O97" s="209" t="n">
        <f aca="false">IF(ISBLANK(A97),"",IF( ISBLANK(F97), "" , IF( ISBLANK(J97), ($U$32-F97)/365, (J97-F97)/365)) )</f>
        <v>0.391780821917808</v>
      </c>
      <c r="P97" s="210" t="n">
        <f aca="true">IF(ISBLANK(A97),"",IF( ISBLANK(J97), "", (TODAY()-J97)/365))</f>
        <v>1.71232876712329</v>
      </c>
      <c r="Q97" s="211" t="n">
        <f aca="false">IF(ISBLANK(A97),"",IF( ISBLANK(J97), "", ($U$32-J97)/365))</f>
        <v>0.728767123287671</v>
      </c>
      <c r="R97" s="216"/>
      <c r="S97" s="39" t="n">
        <v>1</v>
      </c>
    </row>
    <row r="98" customFormat="false" ht="17" hidden="false" customHeight="true" outlineLevel="0" collapsed="false">
      <c r="A98" s="0" t="n">
        <v>1</v>
      </c>
      <c r="B98" s="202" t="s">
        <v>1859</v>
      </c>
      <c r="C98" s="203" t="s">
        <v>1896</v>
      </c>
      <c r="D98" s="226" t="s">
        <v>1900</v>
      </c>
      <c r="E98" s="204" t="s">
        <v>414</v>
      </c>
      <c r="F98" s="205" t="n">
        <v>43437</v>
      </c>
      <c r="G98" s="205" t="str">
        <f aca="false">IF(ISBLANK(F98),"a","b")</f>
        <v>b</v>
      </c>
      <c r="H98" s="205" t="n">
        <f aca="false">IF(ISBLANK(A98),"",IF(G98="b",F98,IF(G98="a","")))</f>
        <v>43437</v>
      </c>
      <c r="I98" s="206" t="n">
        <f aca="false">IF(ISBLANK(A98),"",IF( ISBLANK(F98), , IF( ISBLANK(J98), 1,) ))</f>
        <v>0</v>
      </c>
      <c r="J98" s="205" t="n">
        <v>43617</v>
      </c>
      <c r="K98" s="205" t="str">
        <f aca="false">IF(ISBLANK(J98),"a","b")</f>
        <v>b</v>
      </c>
      <c r="L98" s="207" t="n">
        <f aca="false">IF(ISBLANK(A98),"",IF(K98="b",J98,IF(K98="a","")))</f>
        <v>43617</v>
      </c>
      <c r="M98" s="206" t="n">
        <f aca="false">IF(ISBLANK(A98),"",IF( ISBLANK(J98), , 1))</f>
        <v>1</v>
      </c>
      <c r="N98" s="208" t="n">
        <f aca="true">IF(ISBLANK(A98),"",IF( ISBLANK(F98), "" , IF( ISBLANK(J98), (TODAY()-F98)/365, (J98-F98)/365)) )</f>
        <v>0.493150684931507</v>
      </c>
      <c r="O98" s="209" t="n">
        <f aca="false">IF(ISBLANK(A98),"",IF( ISBLANK(F98), "" , IF( ISBLANK(J98), ($U$32-F98)/365, (J98-F98)/365)) )</f>
        <v>0.493150684931507</v>
      </c>
      <c r="P98" s="210" t="n">
        <f aca="true">IF(ISBLANK(A98),"",IF( ISBLANK(J98), "", (TODAY()-J98)/365))</f>
        <v>1.81917808219178</v>
      </c>
      <c r="Q98" s="211" t="n">
        <f aca="false">IF(ISBLANK(A98),"",IF( ISBLANK(J98), "", ($U$32-J98)/365))</f>
        <v>0.835616438356164</v>
      </c>
      <c r="R98" s="216"/>
      <c r="S98" s="39" t="n">
        <v>1</v>
      </c>
    </row>
    <row r="99" customFormat="false" ht="17" hidden="false" customHeight="true" outlineLevel="0" collapsed="false">
      <c r="A99" s="0" t="n">
        <v>1</v>
      </c>
      <c r="B99" s="202" t="s">
        <v>1859</v>
      </c>
      <c r="C99" s="203" t="s">
        <v>1896</v>
      </c>
      <c r="D99" s="226" t="s">
        <v>1901</v>
      </c>
      <c r="E99" s="204" t="s">
        <v>1872</v>
      </c>
      <c r="F99" s="205" t="n">
        <v>43520</v>
      </c>
      <c r="G99" s="205" t="str">
        <f aca="false">IF(ISBLANK(F99),"a","b")</f>
        <v>b</v>
      </c>
      <c r="H99" s="205" t="n">
        <f aca="false">IF(ISBLANK(A99),"",IF(G99="b",F99,IF(G99="a","")))</f>
        <v>43520</v>
      </c>
      <c r="I99" s="206" t="n">
        <f aca="false">IF(ISBLANK(A99),"",IF( ISBLANK(F99), , IF( ISBLANK(J99), 1,) ))</f>
        <v>1</v>
      </c>
      <c r="K99" s="205" t="str">
        <f aca="false">IF(ISBLANK(J99),"a","b")</f>
        <v>a</v>
      </c>
      <c r="L99" s="207" t="str">
        <f aca="false">IF(ISBLANK(A99),"",IF(K99="b",J99,IF(K99="a","")))</f>
        <v/>
      </c>
      <c r="M99" s="206" t="n">
        <f aca="false">IF(ISBLANK(A99),"",IF( ISBLANK(J99), , 1))</f>
        <v>0</v>
      </c>
      <c r="N99" s="208" t="n">
        <f aca="true">IF(ISBLANK(A99),"",IF( ISBLANK(F99), "" , IF( ISBLANK(J99), (TODAY()-F99)/365, (J99-F99)/365)) )</f>
        <v>2.08493150684931</v>
      </c>
      <c r="O99" s="209" t="n">
        <f aca="false">IF(ISBLANK(A99),"",IF( ISBLANK(F99), "" , IF( ISBLANK(J99), ($U$32-F99)/365, (J99-F99)/365)) )</f>
        <v>1.1013698630137</v>
      </c>
      <c r="P99" s="210" t="str">
        <f aca="true">IF(ISBLANK(A99),"",IF( ISBLANK(J99), "", (TODAY()-J99)/365))</f>
        <v/>
      </c>
      <c r="Q99" s="211" t="str">
        <f aca="false">IF(ISBLANK(A99),"",IF( ISBLANK(J99), "", ($U$32-J99)/365))</f>
        <v/>
      </c>
      <c r="R99" s="216"/>
      <c r="S99" s="39" t="n">
        <v>1</v>
      </c>
    </row>
    <row r="100" customFormat="false" ht="17" hidden="false" customHeight="true" outlineLevel="0" collapsed="false">
      <c r="A100" s="0" t="n">
        <v>1</v>
      </c>
      <c r="B100" s="202" t="s">
        <v>1859</v>
      </c>
      <c r="C100" s="203" t="s">
        <v>1896</v>
      </c>
      <c r="D100" s="226" t="s">
        <v>1902</v>
      </c>
      <c r="E100" s="204" t="s">
        <v>1903</v>
      </c>
      <c r="F100" s="205" t="n">
        <v>43467</v>
      </c>
      <c r="G100" s="205" t="str">
        <f aca="false">IF(ISBLANK(F100),"a","b")</f>
        <v>b</v>
      </c>
      <c r="H100" s="205" t="n">
        <f aca="false">IF(ISBLANK(A100),"",IF(G100="b",F100,IF(G100="a","")))</f>
        <v>43467</v>
      </c>
      <c r="I100" s="206" t="n">
        <f aca="false">IF(ISBLANK(A100),"",IF( ISBLANK(F100), , IF( ISBLANK(J100), 1,) ))</f>
        <v>1</v>
      </c>
      <c r="K100" s="205" t="str">
        <f aca="false">IF(ISBLANK(J100),"a","b")</f>
        <v>a</v>
      </c>
      <c r="L100" s="207" t="str">
        <f aca="false">IF(ISBLANK(A100),"",IF(K100="b",J100,IF(K100="a","")))</f>
        <v/>
      </c>
      <c r="M100" s="206" t="n">
        <f aca="false">IF(ISBLANK(A100),"",IF( ISBLANK(J100), , 1))</f>
        <v>0</v>
      </c>
      <c r="N100" s="208" t="n">
        <f aca="true">IF(ISBLANK(A100),"",IF( ISBLANK(F100), "" , IF( ISBLANK(J100), (TODAY()-F100)/365, (J100-F100)/365)) )</f>
        <v>2.23013698630137</v>
      </c>
      <c r="O100" s="209" t="n">
        <f aca="false">IF(ISBLANK(A100),"",IF( ISBLANK(F100), "" , IF( ISBLANK(J100), ($U$32-F100)/365, (J100-F100)/365)) )</f>
        <v>1.24657534246575</v>
      </c>
      <c r="P100" s="210" t="str">
        <f aca="true">IF(ISBLANK(A100),"",IF( ISBLANK(J100), "", (TODAY()-J100)/365))</f>
        <v/>
      </c>
      <c r="Q100" s="211" t="str">
        <f aca="false">IF(ISBLANK(A100),"",IF( ISBLANK(J100), "", ($U$32-J100)/365))</f>
        <v/>
      </c>
      <c r="R100" s="216"/>
      <c r="S100" s="39" t="n">
        <v>1</v>
      </c>
    </row>
    <row r="101" customFormat="false" ht="17" hidden="false" customHeight="true" outlineLevel="0" collapsed="false">
      <c r="A101" s="0" t="n">
        <v>1</v>
      </c>
      <c r="B101" s="202" t="s">
        <v>1859</v>
      </c>
      <c r="C101" s="203" t="s">
        <v>1896</v>
      </c>
      <c r="D101" s="226" t="s">
        <v>1883</v>
      </c>
      <c r="E101" s="229" t="s">
        <v>1904</v>
      </c>
      <c r="F101" s="205" t="n">
        <v>43468</v>
      </c>
      <c r="G101" s="205" t="str">
        <f aca="false">IF(ISBLANK(F101),"a","b")</f>
        <v>b</v>
      </c>
      <c r="H101" s="205" t="n">
        <f aca="false">IF(ISBLANK(A101),"",IF(G101="b",F101,IF(G101="a","")))</f>
        <v>43468</v>
      </c>
      <c r="I101" s="206" t="n">
        <f aca="false">IF(ISBLANK(A101),"",IF( ISBLANK(F101), , IF( ISBLANK(J101), 1,) ))</f>
        <v>1</v>
      </c>
      <c r="K101" s="205" t="str">
        <f aca="false">IF(ISBLANK(J101),"a","b")</f>
        <v>a</v>
      </c>
      <c r="L101" s="207" t="str">
        <f aca="false">IF(ISBLANK(A101),"",IF(K101="b",J101,IF(K101="a","")))</f>
        <v/>
      </c>
      <c r="M101" s="206" t="n">
        <f aca="false">IF(ISBLANK(A101),"",IF( ISBLANK(J101), , 1))</f>
        <v>0</v>
      </c>
      <c r="N101" s="208" t="n">
        <f aca="true">IF(ISBLANK(A101),"",IF( ISBLANK(F101), "" , IF( ISBLANK(J101), (TODAY()-F101)/365, (J101-F101)/365)) )</f>
        <v>2.22739726027397</v>
      </c>
      <c r="O101" s="209" t="n">
        <f aca="false">IF(ISBLANK(A101),"",IF( ISBLANK(F101), "" , IF( ISBLANK(J101), ($U$32-F101)/365, (J101-F101)/365)) )</f>
        <v>1.24383561643836</v>
      </c>
      <c r="P101" s="210" t="str">
        <f aca="true">IF(ISBLANK(A101),"",IF( ISBLANK(J101), "", (TODAY()-J101)/365))</f>
        <v/>
      </c>
      <c r="Q101" s="211" t="str">
        <f aca="false">IF(ISBLANK(A101),"",IF( ISBLANK(J101), "", ($U$32-J101)/365))</f>
        <v/>
      </c>
      <c r="R101" s="216"/>
      <c r="S101" s="39" t="n">
        <v>1</v>
      </c>
    </row>
    <row r="102" customFormat="false" ht="17" hidden="false" customHeight="true" outlineLevel="0" collapsed="false">
      <c r="A102" s="0" t="n">
        <v>1</v>
      </c>
      <c r="B102" s="202" t="s">
        <v>1859</v>
      </c>
      <c r="C102" s="203" t="s">
        <v>1896</v>
      </c>
      <c r="D102" s="226" t="s">
        <v>1885</v>
      </c>
      <c r="E102" s="204" t="s">
        <v>1767</v>
      </c>
      <c r="F102" s="205" t="n">
        <v>43533</v>
      </c>
      <c r="G102" s="205" t="str">
        <f aca="false">IF(ISBLANK(F102),"a","b")</f>
        <v>b</v>
      </c>
      <c r="H102" s="205" t="n">
        <f aca="false">IF(ISBLANK(A102),"",IF(G102="b",F102,IF(G102="a","")))</f>
        <v>43533</v>
      </c>
      <c r="I102" s="206" t="n">
        <f aca="false">IF(ISBLANK(A102),"",IF( ISBLANK(F102), , IF( ISBLANK(J102), 1,) ))</f>
        <v>1</v>
      </c>
      <c r="K102" s="205" t="str">
        <f aca="false">IF(ISBLANK(J102),"a","b")</f>
        <v>a</v>
      </c>
      <c r="L102" s="207" t="str">
        <f aca="false">IF(ISBLANK(A102),"",IF(K102="b",J102,IF(K102="a","")))</f>
        <v/>
      </c>
      <c r="M102" s="206" t="n">
        <f aca="false">IF(ISBLANK(A102),"",IF( ISBLANK(J102), , 1))</f>
        <v>0</v>
      </c>
      <c r="N102" s="208" t="n">
        <f aca="true">IF(ISBLANK(A102),"",IF( ISBLANK(F102), "" , IF( ISBLANK(J102), (TODAY()-F102)/365, (J102-F102)/365)) )</f>
        <v>2.04931506849315</v>
      </c>
      <c r="O102" s="209" t="n">
        <f aca="false">IF(ISBLANK(A102),"",IF( ISBLANK(F102), "" , IF( ISBLANK(J102), ($U$32-F102)/365, (J102-F102)/365)) )</f>
        <v>1.06575342465753</v>
      </c>
      <c r="P102" s="210" t="str">
        <f aca="true">IF(ISBLANK(A102),"",IF( ISBLANK(J102), "", (TODAY()-J102)/365))</f>
        <v/>
      </c>
      <c r="Q102" s="211" t="str">
        <f aca="false">IF(ISBLANK(A102),"",IF( ISBLANK(J102), "", ($U$32-J102)/365))</f>
        <v/>
      </c>
      <c r="R102" s="216"/>
      <c r="S102" s="39" t="n">
        <v>1</v>
      </c>
    </row>
    <row r="103" customFormat="false" ht="17" hidden="false" customHeight="true" outlineLevel="0" collapsed="false">
      <c r="A103" s="0" t="n">
        <v>1</v>
      </c>
      <c r="B103" s="202" t="s">
        <v>1859</v>
      </c>
      <c r="C103" s="203" t="s">
        <v>1896</v>
      </c>
      <c r="D103" s="226" t="s">
        <v>1869</v>
      </c>
      <c r="E103" s="204" t="s">
        <v>1872</v>
      </c>
      <c r="F103" s="205" t="n">
        <v>43448</v>
      </c>
      <c r="G103" s="205" t="str">
        <f aca="false">IF(ISBLANK(F103),"a","b")</f>
        <v>b</v>
      </c>
      <c r="H103" s="205" t="n">
        <f aca="false">IF(ISBLANK(A103),"",IF(G103="b",F103,IF(G103="a","")))</f>
        <v>43448</v>
      </c>
      <c r="I103" s="206" t="n">
        <f aca="false">IF(ISBLANK(A103),"",IF( ISBLANK(F103), , IF( ISBLANK(J103), 1,) ))</f>
        <v>0</v>
      </c>
      <c r="J103" s="205" t="n">
        <v>43521</v>
      </c>
      <c r="K103" s="205" t="str">
        <f aca="false">IF(ISBLANK(J103),"a","b")</f>
        <v>b</v>
      </c>
      <c r="L103" s="207" t="n">
        <f aca="false">IF(ISBLANK(A103),"",IF(K103="b",J103,IF(K103="a","")))</f>
        <v>43521</v>
      </c>
      <c r="M103" s="206" t="n">
        <f aca="false">IF(ISBLANK(A103),"",IF( ISBLANK(J103), , 1))</f>
        <v>1</v>
      </c>
      <c r="N103" s="208" t="n">
        <f aca="true">IF(ISBLANK(A103),"",IF( ISBLANK(F103), "" , IF( ISBLANK(J103), (TODAY()-F103)/365, (J103-F103)/365)) )</f>
        <v>0.2</v>
      </c>
      <c r="O103" s="209" t="n">
        <f aca="false">IF(ISBLANK(A103),"",IF( ISBLANK(F103), "" , IF( ISBLANK(J103), ($U$32-F103)/365, (J103-F103)/365)) )</f>
        <v>0.2</v>
      </c>
      <c r="P103" s="210" t="n">
        <f aca="true">IF(ISBLANK(A103),"",IF( ISBLANK(J103), "", (TODAY()-J103)/365))</f>
        <v>2.08219178082192</v>
      </c>
      <c r="Q103" s="211" t="n">
        <f aca="false">IF(ISBLANK(A103),"",IF( ISBLANK(J103), "", ($U$32-J103)/365))</f>
        <v>1.0986301369863</v>
      </c>
      <c r="R103" s="216"/>
      <c r="S103" s="39" t="n">
        <v>1</v>
      </c>
    </row>
    <row r="104" customFormat="false" ht="17" hidden="false" customHeight="true" outlineLevel="0" collapsed="false">
      <c r="A104" s="0" t="n">
        <v>1</v>
      </c>
      <c r="B104" s="202" t="s">
        <v>1859</v>
      </c>
      <c r="C104" s="203" t="s">
        <v>1896</v>
      </c>
      <c r="D104" s="226" t="s">
        <v>1905</v>
      </c>
      <c r="E104" s="204" t="s">
        <v>1906</v>
      </c>
      <c r="F104" s="205" t="n">
        <v>43437</v>
      </c>
      <c r="G104" s="205" t="str">
        <f aca="false">IF(ISBLANK(F104),"a","b")</f>
        <v>b</v>
      </c>
      <c r="H104" s="205" t="n">
        <f aca="false">IF(ISBLANK(A104),"",IF(G104="b",F104,IF(G104="a","")))</f>
        <v>43437</v>
      </c>
      <c r="I104" s="206" t="n">
        <f aca="false">IF(ISBLANK(A104),"",IF( ISBLANK(F104), , IF( ISBLANK(J104), 1,) ))</f>
        <v>1</v>
      </c>
      <c r="K104" s="205" t="str">
        <f aca="false">IF(ISBLANK(J104),"a","b")</f>
        <v>a</v>
      </c>
      <c r="L104" s="207" t="str">
        <f aca="false">IF(ISBLANK(A104),"",IF(K104="b",J104,IF(K104="a","")))</f>
        <v/>
      </c>
      <c r="M104" s="206" t="n">
        <f aca="false">IF(ISBLANK(A104),"",IF( ISBLANK(J104), , 1))</f>
        <v>0</v>
      </c>
      <c r="N104" s="208" t="n">
        <f aca="true">IF(ISBLANK(A104),"",IF( ISBLANK(F104), "" , IF( ISBLANK(J104), (TODAY()-F104)/365, (J104-F104)/365)) )</f>
        <v>2.31232876712329</v>
      </c>
      <c r="O104" s="209" t="n">
        <f aca="false">IF(ISBLANK(A104),"",IF( ISBLANK(F104), "" , IF( ISBLANK(J104), ($U$32-F104)/365, (J104-F104)/365)) )</f>
        <v>1.32876712328767</v>
      </c>
      <c r="P104" s="210" t="str">
        <f aca="true">IF(ISBLANK(A104),"",IF( ISBLANK(J104), "", (TODAY()-J104)/365))</f>
        <v/>
      </c>
      <c r="Q104" s="211" t="str">
        <f aca="false">IF(ISBLANK(A104),"",IF( ISBLANK(J104), "", ($U$32-J104)/365))</f>
        <v/>
      </c>
      <c r="R104" s="216"/>
      <c r="S104" s="39" t="n">
        <v>1</v>
      </c>
    </row>
    <row r="105" customFormat="false" ht="17" hidden="false" customHeight="true" outlineLevel="0" collapsed="false">
      <c r="A105" s="0" t="n">
        <v>1</v>
      </c>
      <c r="B105" s="202" t="s">
        <v>1859</v>
      </c>
      <c r="C105" s="203" t="s">
        <v>1896</v>
      </c>
      <c r="D105" s="226" t="s">
        <v>1907</v>
      </c>
      <c r="E105" s="204" t="s">
        <v>782</v>
      </c>
      <c r="F105" s="205" t="n">
        <v>43533</v>
      </c>
      <c r="G105" s="205" t="str">
        <f aca="false">IF(ISBLANK(F105),"a","b")</f>
        <v>b</v>
      </c>
      <c r="H105" s="205" t="n">
        <f aca="false">IF(ISBLANK(A105),"",IF(G105="b",F105,IF(G105="a","")))</f>
        <v>43533</v>
      </c>
      <c r="I105" s="206" t="n">
        <f aca="false">IF(ISBLANK(A105),"",IF( ISBLANK(F105), , IF( ISBLANK(J105), 1,) ))</f>
        <v>1</v>
      </c>
      <c r="K105" s="205" t="str">
        <f aca="false">IF(ISBLANK(J105),"a","b")</f>
        <v>a</v>
      </c>
      <c r="L105" s="207" t="str">
        <f aca="false">IF(ISBLANK(A105),"",IF(K105="b",J105,IF(K105="a","")))</f>
        <v/>
      </c>
      <c r="M105" s="206" t="n">
        <f aca="false">IF(ISBLANK(A105),"",IF( ISBLANK(J105), , 1))</f>
        <v>0</v>
      </c>
      <c r="N105" s="208" t="n">
        <f aca="true">IF(ISBLANK(A105),"",IF( ISBLANK(F105), "" , IF( ISBLANK(J105), (TODAY()-F105)/365, (J105-F105)/365)) )</f>
        <v>2.04931506849315</v>
      </c>
      <c r="O105" s="209" t="n">
        <f aca="false">IF(ISBLANK(A105),"",IF( ISBLANK(F105), "" , IF( ISBLANK(J105), ($U$32-F105)/365, (J105-F105)/365)) )</f>
        <v>1.06575342465753</v>
      </c>
      <c r="P105" s="210" t="str">
        <f aca="true">IF(ISBLANK(A105),"",IF( ISBLANK(J105), "", (TODAY()-J105)/365))</f>
        <v/>
      </c>
      <c r="Q105" s="211" t="str">
        <f aca="false">IF(ISBLANK(A105),"",IF( ISBLANK(J105), "", ($U$32-J105)/365))</f>
        <v/>
      </c>
      <c r="R105" s="216"/>
      <c r="S105" s="39" t="n">
        <v>1</v>
      </c>
    </row>
    <row r="106" customFormat="false" ht="17" hidden="false" customHeight="true" outlineLevel="0" collapsed="false">
      <c r="A106" s="0" t="n">
        <v>1</v>
      </c>
      <c r="B106" s="202" t="s">
        <v>1859</v>
      </c>
      <c r="C106" s="203" t="s">
        <v>1896</v>
      </c>
      <c r="D106" s="226" t="s">
        <v>1908</v>
      </c>
      <c r="E106" s="204" t="s">
        <v>1909</v>
      </c>
      <c r="F106" s="205" t="n">
        <v>43497</v>
      </c>
      <c r="G106" s="205" t="str">
        <f aca="false">IF(ISBLANK(F106),"a","b")</f>
        <v>b</v>
      </c>
      <c r="H106" s="205" t="n">
        <f aca="false">IF(ISBLANK(A106),"",IF(G106="b",F106,IF(G106="a","")))</f>
        <v>43497</v>
      </c>
      <c r="I106" s="206" t="n">
        <f aca="false">IF(ISBLANK(A106),"",IF( ISBLANK(F106), , IF( ISBLANK(J106), 1,) ))</f>
        <v>1</v>
      </c>
      <c r="K106" s="205" t="str">
        <f aca="false">IF(ISBLANK(J106),"a","b")</f>
        <v>a</v>
      </c>
      <c r="L106" s="207" t="str">
        <f aca="false">IF(ISBLANK(A106),"",IF(K106="b",J106,IF(K106="a","")))</f>
        <v/>
      </c>
      <c r="M106" s="206" t="n">
        <f aca="false">IF(ISBLANK(A106),"",IF( ISBLANK(J106), , 1))</f>
        <v>0</v>
      </c>
      <c r="N106" s="208" t="n">
        <f aca="true">IF(ISBLANK(A106),"",IF( ISBLANK(F106), "" , IF( ISBLANK(J106), (TODAY()-F106)/365, (J106-F106)/365)) )</f>
        <v>2.14794520547945</v>
      </c>
      <c r="O106" s="209" t="n">
        <f aca="false">IF(ISBLANK(A106),"",IF( ISBLANK(F106), "" , IF( ISBLANK(J106), ($U$32-F106)/365, (J106-F106)/365)) )</f>
        <v>1.16438356164384</v>
      </c>
      <c r="P106" s="210" t="str">
        <f aca="true">IF(ISBLANK(A106),"",IF( ISBLANK(J106), "", (TODAY()-J106)/365))</f>
        <v/>
      </c>
      <c r="Q106" s="211" t="str">
        <f aca="false">IF(ISBLANK(A106),"",IF( ISBLANK(J106), "", ($U$32-J106)/365))</f>
        <v/>
      </c>
      <c r="R106" s="216"/>
      <c r="S106" s="39" t="n">
        <v>1</v>
      </c>
    </row>
    <row r="107" customFormat="false" ht="17" hidden="false" customHeight="true" outlineLevel="0" collapsed="false">
      <c r="A107" s="0" t="n">
        <v>1</v>
      </c>
      <c r="B107" s="202" t="s">
        <v>1859</v>
      </c>
      <c r="C107" s="203" t="s">
        <v>1896</v>
      </c>
      <c r="D107" s="226" t="s">
        <v>1910</v>
      </c>
      <c r="E107" s="204" t="s">
        <v>1911</v>
      </c>
      <c r="F107" s="205" t="n">
        <v>43431</v>
      </c>
      <c r="G107" s="205" t="str">
        <f aca="false">IF(ISBLANK(F107),"a","b")</f>
        <v>b</v>
      </c>
      <c r="H107" s="205" t="n">
        <f aca="false">IF(ISBLANK(A107),"",IF(G107="b",F107,IF(G107="a","")))</f>
        <v>43431</v>
      </c>
      <c r="I107" s="206" t="n">
        <f aca="false">IF(ISBLANK(A107),"",IF( ISBLANK(F107), , IF( ISBLANK(J107), 1,) ))</f>
        <v>0</v>
      </c>
      <c r="J107" s="205" t="n">
        <v>43513</v>
      </c>
      <c r="K107" s="205" t="str">
        <f aca="false">IF(ISBLANK(J107),"a","b")</f>
        <v>b</v>
      </c>
      <c r="L107" s="207" t="n">
        <f aca="false">IF(ISBLANK(A107),"",IF(K107="b",J107,IF(K107="a","")))</f>
        <v>43513</v>
      </c>
      <c r="M107" s="206" t="n">
        <f aca="false">IF(ISBLANK(A107),"",IF( ISBLANK(J107), , 1))</f>
        <v>1</v>
      </c>
      <c r="N107" s="208" t="n">
        <f aca="true">IF(ISBLANK(A107),"",IF( ISBLANK(F107), "" , IF( ISBLANK(J107), (TODAY()-F107)/365, (J107-F107)/365)) )</f>
        <v>0.224657534246575</v>
      </c>
      <c r="O107" s="209" t="n">
        <f aca="false">IF(ISBLANK(A107),"",IF( ISBLANK(F107), "" , IF( ISBLANK(J107), ($U$32-F107)/365, (J107-F107)/365)) )</f>
        <v>0.224657534246575</v>
      </c>
      <c r="P107" s="210" t="n">
        <f aca="true">IF(ISBLANK(A107),"",IF( ISBLANK(J107), "", (TODAY()-J107)/365))</f>
        <v>2.1041095890411</v>
      </c>
      <c r="Q107" s="211" t="n">
        <f aca="false">IF(ISBLANK(A107),"",IF( ISBLANK(J107), "", ($U$32-J107)/365))</f>
        <v>1.12054794520548</v>
      </c>
      <c r="R107" s="216"/>
      <c r="S107" s="39" t="n">
        <v>1</v>
      </c>
    </row>
    <row r="108" customFormat="false" ht="17" hidden="false" customHeight="true" outlineLevel="0" collapsed="false">
      <c r="A108" s="0" t="n">
        <v>1</v>
      </c>
      <c r="B108" s="202" t="s">
        <v>1859</v>
      </c>
      <c r="C108" s="203" t="s">
        <v>1896</v>
      </c>
      <c r="D108" s="226" t="s">
        <v>1912</v>
      </c>
      <c r="E108" s="204" t="s">
        <v>424</v>
      </c>
      <c r="F108" s="205" t="n">
        <v>43431</v>
      </c>
      <c r="G108" s="205" t="str">
        <f aca="false">IF(ISBLANK(F108),"a","b")</f>
        <v>b</v>
      </c>
      <c r="H108" s="205" t="n">
        <f aca="false">IF(ISBLANK(A108),"",IF(G108="b",F108,IF(G108="a","")))</f>
        <v>43431</v>
      </c>
      <c r="I108" s="206" t="n">
        <f aca="false">IF(ISBLANK(A108),"",IF( ISBLANK(F108), , IF( ISBLANK(J108), 1,) ))</f>
        <v>1</v>
      </c>
      <c r="K108" s="205" t="str">
        <f aca="false">IF(ISBLANK(J108),"a","b")</f>
        <v>a</v>
      </c>
      <c r="L108" s="207" t="str">
        <f aca="false">IF(ISBLANK(A108),"",IF(K108="b",J108,IF(K108="a","")))</f>
        <v/>
      </c>
      <c r="M108" s="206" t="n">
        <f aca="false">IF(ISBLANK(A108),"",IF( ISBLANK(J108), , 1))</f>
        <v>0</v>
      </c>
      <c r="N108" s="208" t="n">
        <f aca="true">IF(ISBLANK(A108),"",IF( ISBLANK(F108), "" , IF( ISBLANK(J108), (TODAY()-F108)/365, (J108-F108)/365)) )</f>
        <v>2.32876712328767</v>
      </c>
      <c r="O108" s="209" t="n">
        <f aca="false">IF(ISBLANK(A108),"",IF( ISBLANK(F108), "" , IF( ISBLANK(J108), ($U$32-F108)/365, (J108-F108)/365)) )</f>
        <v>1.34520547945205</v>
      </c>
      <c r="P108" s="210" t="str">
        <f aca="true">IF(ISBLANK(A108),"",IF( ISBLANK(J108), "", (TODAY()-J108)/365))</f>
        <v/>
      </c>
      <c r="Q108" s="211" t="str">
        <f aca="false">IF(ISBLANK(A108),"",IF( ISBLANK(J108), "", ($U$32-J108)/365))</f>
        <v/>
      </c>
      <c r="R108" s="216"/>
      <c r="S108" s="39" t="n">
        <v>1</v>
      </c>
    </row>
    <row r="109" customFormat="false" ht="17" hidden="false" customHeight="true" outlineLevel="0" collapsed="false">
      <c r="A109" s="0" t="n">
        <v>1</v>
      </c>
      <c r="B109" s="202" t="s">
        <v>1859</v>
      </c>
      <c r="C109" s="203" t="s">
        <v>1896</v>
      </c>
      <c r="D109" s="226" t="s">
        <v>1913</v>
      </c>
      <c r="E109" s="204" t="s">
        <v>1828</v>
      </c>
      <c r="F109" s="205" t="n">
        <v>43419</v>
      </c>
      <c r="G109" s="205" t="str">
        <f aca="false">IF(ISBLANK(F109),"a","b")</f>
        <v>b</v>
      </c>
      <c r="H109" s="205" t="n">
        <f aca="false">IF(ISBLANK(A109),"",IF(G109="b",F109,IF(G109="a","")))</f>
        <v>43419</v>
      </c>
      <c r="I109" s="206" t="n">
        <f aca="false">IF(ISBLANK(A109),"",IF( ISBLANK(F109), , IF( ISBLANK(J109), 1,) ))</f>
        <v>1</v>
      </c>
      <c r="K109" s="205" t="str">
        <f aca="false">IF(ISBLANK(J109),"a","b")</f>
        <v>a</v>
      </c>
      <c r="L109" s="207" t="str">
        <f aca="false">IF(ISBLANK(A109),"",IF(K109="b",J109,IF(K109="a","")))</f>
        <v/>
      </c>
      <c r="M109" s="206" t="n">
        <f aca="false">IF(ISBLANK(A109),"",IF( ISBLANK(J109), , 1))</f>
        <v>0</v>
      </c>
      <c r="N109" s="208" t="n">
        <f aca="true">IF(ISBLANK(A109),"",IF( ISBLANK(F109), "" , IF( ISBLANK(J109), (TODAY()-F109)/365, (J109-F109)/365)) )</f>
        <v>2.36164383561644</v>
      </c>
      <c r="O109" s="209" t="n">
        <f aca="false">IF(ISBLANK(A109),"",IF( ISBLANK(F109), "" , IF( ISBLANK(J109), ($U$32-F109)/365, (J109-F109)/365)) )</f>
        <v>1.37808219178082</v>
      </c>
      <c r="P109" s="210" t="str">
        <f aca="true">IF(ISBLANK(A109),"",IF( ISBLANK(J109), "", (TODAY()-J109)/365))</f>
        <v/>
      </c>
      <c r="Q109" s="211" t="str">
        <f aca="false">IF(ISBLANK(A109),"",IF( ISBLANK(J109), "", ($U$32-J109)/365))</f>
        <v/>
      </c>
      <c r="R109" s="216"/>
      <c r="S109" s="39" t="n">
        <v>1</v>
      </c>
    </row>
    <row r="110" customFormat="false" ht="17" hidden="false" customHeight="true" outlineLevel="0" collapsed="false">
      <c r="A110" s="0" t="n">
        <v>1</v>
      </c>
      <c r="B110" s="202" t="s">
        <v>1914</v>
      </c>
      <c r="C110" s="203" t="s">
        <v>1915</v>
      </c>
      <c r="D110" s="226" t="s">
        <v>1916</v>
      </c>
      <c r="E110" s="204" t="s">
        <v>1832</v>
      </c>
      <c r="F110" s="205" t="n">
        <v>43544</v>
      </c>
      <c r="G110" s="205" t="str">
        <f aca="false">IF(ISBLANK(F110),"a","b")</f>
        <v>b</v>
      </c>
      <c r="H110" s="205" t="n">
        <f aca="false">IF(ISBLANK(A110),"",IF(G110="b",F110,IF(G110="a","")))</f>
        <v>43544</v>
      </c>
      <c r="I110" s="206" t="n">
        <f aca="false">IF(ISBLANK(A110),"",IF( ISBLANK(F110), , IF( ISBLANK(J110), 1,) ))</f>
        <v>1</v>
      </c>
      <c r="K110" s="205" t="str">
        <f aca="false">IF(ISBLANK(J110),"a","b")</f>
        <v>a</v>
      </c>
      <c r="L110" s="207" t="str">
        <f aca="false">IF(ISBLANK(A110),"",IF(K110="b",J110,IF(K110="a","")))</f>
        <v/>
      </c>
      <c r="M110" s="206" t="n">
        <f aca="false">IF(ISBLANK(A110),"",IF( ISBLANK(J110), , 1))</f>
        <v>0</v>
      </c>
      <c r="N110" s="208" t="n">
        <f aca="true">IF(ISBLANK(A110),"",IF( ISBLANK(F110), "" , IF( ISBLANK(J110), (TODAY()-F110)/365, (J110-F110)/365)) )</f>
        <v>2.01917808219178</v>
      </c>
      <c r="O110" s="209" t="n">
        <f aca="false">IF(ISBLANK(A110),"",IF( ISBLANK(F110), "" , IF( ISBLANK(J110), ($U$32-F110)/365, (J110-F110)/365)) )</f>
        <v>1.03561643835616</v>
      </c>
      <c r="P110" s="210" t="str">
        <f aca="true">IF(ISBLANK(A110),"",IF( ISBLANK(J110), "", (TODAY()-J110)/365))</f>
        <v/>
      </c>
      <c r="Q110" s="211" t="str">
        <f aca="false">IF(ISBLANK(A110),"",IF( ISBLANK(J110), "", ($U$32-J110)/365))</f>
        <v/>
      </c>
      <c r="R110" s="216"/>
      <c r="S110" s="39" t="n">
        <v>1</v>
      </c>
    </row>
    <row r="111" customFormat="false" ht="17" hidden="false" customHeight="true" outlineLevel="0" collapsed="false">
      <c r="A111" s="0" t="n">
        <v>1</v>
      </c>
      <c r="B111" s="202" t="s">
        <v>1914</v>
      </c>
      <c r="C111" s="203" t="s">
        <v>1915</v>
      </c>
      <c r="D111" s="226" t="s">
        <v>1917</v>
      </c>
      <c r="E111" s="204" t="s">
        <v>392</v>
      </c>
      <c r="F111" s="205" t="n">
        <v>43660</v>
      </c>
      <c r="G111" s="205" t="str">
        <f aca="false">IF(ISBLANK(F111),"a","b")</f>
        <v>b</v>
      </c>
      <c r="H111" s="205" t="n">
        <f aca="false">IF(ISBLANK(A111),"",IF(G111="b",F111,IF(G111="a","")))</f>
        <v>43660</v>
      </c>
      <c r="I111" s="206" t="n">
        <f aca="false">IF(ISBLANK(A111),"",IF( ISBLANK(F111), , IF( ISBLANK(J111), 1,) ))</f>
        <v>1</v>
      </c>
      <c r="K111" s="205" t="str">
        <f aca="false">IF(ISBLANK(J111),"a","b")</f>
        <v>a</v>
      </c>
      <c r="L111" s="207" t="str">
        <f aca="false">IF(ISBLANK(A111),"",IF(K111="b",J111,IF(K111="a","")))</f>
        <v/>
      </c>
      <c r="M111" s="206" t="n">
        <f aca="false">IF(ISBLANK(A111),"",IF( ISBLANK(J111), , 1))</f>
        <v>0</v>
      </c>
      <c r="N111" s="208" t="n">
        <f aca="true">IF(ISBLANK(A111),"",IF( ISBLANK(F111), "" , IF( ISBLANK(J111), (TODAY()-F111)/365, (J111-F111)/365)) )</f>
        <v>1.7013698630137</v>
      </c>
      <c r="O111" s="209" t="n">
        <f aca="false">IF(ISBLANK(A111),"",IF( ISBLANK(F111), "" , IF( ISBLANK(J111), ($U$32-F111)/365, (J111-F111)/365)) )</f>
        <v>0.717808219178082</v>
      </c>
      <c r="P111" s="210" t="str">
        <f aca="true">IF(ISBLANK(A111),"",IF( ISBLANK(J111), "", (TODAY()-J111)/365))</f>
        <v/>
      </c>
      <c r="Q111" s="211" t="str">
        <f aca="false">IF(ISBLANK(A111),"",IF( ISBLANK(J111), "", ($U$32-J111)/365))</f>
        <v/>
      </c>
      <c r="R111" s="216"/>
      <c r="S111" s="39" t="n">
        <v>1</v>
      </c>
    </row>
    <row r="112" customFormat="false" ht="17" hidden="false" customHeight="true" outlineLevel="0" collapsed="false">
      <c r="A112" s="0" t="n">
        <v>1</v>
      </c>
      <c r="B112" s="202" t="s">
        <v>1914</v>
      </c>
      <c r="C112" s="203" t="s">
        <v>1915</v>
      </c>
      <c r="D112" s="226" t="s">
        <v>1918</v>
      </c>
      <c r="E112" s="204" t="s">
        <v>424</v>
      </c>
      <c r="F112" s="205" t="n">
        <v>43574</v>
      </c>
      <c r="G112" s="205" t="str">
        <f aca="false">IF(ISBLANK(F112),"a","b")</f>
        <v>b</v>
      </c>
      <c r="H112" s="205" t="n">
        <f aca="false">IF(ISBLANK(A112),"",IF(G112="b",F112,IF(G112="a","")))</f>
        <v>43574</v>
      </c>
      <c r="I112" s="206" t="n">
        <f aca="false">IF(ISBLANK(A112),"",IF( ISBLANK(F112), , IF( ISBLANK(J112), 1,) ))</f>
        <v>1</v>
      </c>
      <c r="K112" s="205" t="str">
        <f aca="false">IF(ISBLANK(J112),"a","b")</f>
        <v>a</v>
      </c>
      <c r="L112" s="207" t="str">
        <f aca="false">IF(ISBLANK(A112),"",IF(K112="b",J112,IF(K112="a","")))</f>
        <v/>
      </c>
      <c r="M112" s="206" t="n">
        <f aca="false">IF(ISBLANK(A112),"",IF( ISBLANK(J112), , 1))</f>
        <v>0</v>
      </c>
      <c r="N112" s="208" t="n">
        <f aca="true">IF(ISBLANK(A112),"",IF( ISBLANK(F112), "" , IF( ISBLANK(J112), (TODAY()-F112)/365, (J112-F112)/365)) )</f>
        <v>1.93698630136986</v>
      </c>
      <c r="O112" s="209" t="n">
        <f aca="false">IF(ISBLANK(A112),"",IF( ISBLANK(F112), "" , IF( ISBLANK(J112), ($U$32-F112)/365, (J112-F112)/365)) )</f>
        <v>0.953424657534247</v>
      </c>
      <c r="P112" s="210" t="str">
        <f aca="true">IF(ISBLANK(A112),"",IF( ISBLANK(J112), "", (TODAY()-J112)/365))</f>
        <v/>
      </c>
      <c r="Q112" s="211" t="str">
        <f aca="false">IF(ISBLANK(A112),"",IF( ISBLANK(J112), "", ($U$32-J112)/365))</f>
        <v/>
      </c>
      <c r="R112" s="216"/>
      <c r="S112" s="39" t="n">
        <v>1</v>
      </c>
    </row>
    <row r="113" customFormat="false" ht="17" hidden="false" customHeight="true" outlineLevel="0" collapsed="false">
      <c r="A113" s="0" t="n">
        <v>1</v>
      </c>
      <c r="B113" s="202" t="s">
        <v>1914</v>
      </c>
      <c r="C113" s="203" t="s">
        <v>1915</v>
      </c>
      <c r="D113" s="226" t="s">
        <v>1881</v>
      </c>
      <c r="E113" s="204" t="s">
        <v>702</v>
      </c>
      <c r="F113" s="205" t="n">
        <v>43549</v>
      </c>
      <c r="G113" s="205" t="str">
        <f aca="false">IF(ISBLANK(F113),"a","b")</f>
        <v>b</v>
      </c>
      <c r="H113" s="205" t="n">
        <f aca="false">IF(ISBLANK(A113),"",IF(G113="b",F113,IF(G113="a","")))</f>
        <v>43549</v>
      </c>
      <c r="I113" s="206" t="n">
        <f aca="false">IF(ISBLANK(A113),"",IF( ISBLANK(F113), , IF( ISBLANK(J113), 1,) ))</f>
        <v>0</v>
      </c>
      <c r="J113" s="205" t="n">
        <v>43617</v>
      </c>
      <c r="K113" s="205" t="str">
        <f aca="false">IF(ISBLANK(J113),"a","b")</f>
        <v>b</v>
      </c>
      <c r="L113" s="207" t="n">
        <f aca="false">IF(ISBLANK(A113),"",IF(K113="b",J113,IF(K113="a","")))</f>
        <v>43617</v>
      </c>
      <c r="M113" s="206" t="n">
        <f aca="false">IF(ISBLANK(A113),"",IF( ISBLANK(J113), , 1))</f>
        <v>1</v>
      </c>
      <c r="N113" s="208" t="n">
        <f aca="true">IF(ISBLANK(A113),"",IF( ISBLANK(F113), "" , IF( ISBLANK(J113), (TODAY()-F113)/365, (J113-F113)/365)) )</f>
        <v>0.186301369863014</v>
      </c>
      <c r="O113" s="209" t="n">
        <f aca="false">IF(ISBLANK(A113),"",IF( ISBLANK(F113), "" , IF( ISBLANK(J113), ($U$32-F113)/365, (J113-F113)/365)) )</f>
        <v>0.186301369863014</v>
      </c>
      <c r="P113" s="210" t="n">
        <f aca="true">IF(ISBLANK(A113),"",IF( ISBLANK(J113), "", (TODAY()-J113)/365))</f>
        <v>1.81917808219178</v>
      </c>
      <c r="Q113" s="211" t="n">
        <f aca="false">IF(ISBLANK(A113),"",IF( ISBLANK(J113), "", ($U$32-J113)/365))</f>
        <v>0.835616438356164</v>
      </c>
      <c r="R113" s="216" t="s">
        <v>1919</v>
      </c>
      <c r="S113" s="39" t="n">
        <v>1</v>
      </c>
    </row>
    <row r="114" customFormat="false" ht="17" hidden="false" customHeight="true" outlineLevel="0" collapsed="false">
      <c r="A114" s="0" t="n">
        <v>1</v>
      </c>
      <c r="B114" s="202" t="s">
        <v>1914</v>
      </c>
      <c r="C114" s="203" t="s">
        <v>1915</v>
      </c>
      <c r="D114" s="228" t="s">
        <v>1882</v>
      </c>
      <c r="E114" s="204" t="s">
        <v>1920</v>
      </c>
      <c r="F114" s="205" t="n">
        <v>43662</v>
      </c>
      <c r="G114" s="205" t="str">
        <f aca="false">IF(ISBLANK(F114),"a","b")</f>
        <v>b</v>
      </c>
      <c r="H114" s="205" t="n">
        <f aca="false">IF(ISBLANK(A114),"",IF(G114="b",F114,IF(G114="a","")))</f>
        <v>43662</v>
      </c>
      <c r="I114" s="206" t="n">
        <f aca="false">IF(ISBLANK(A114),"",IF( ISBLANK(F114), , IF( ISBLANK(J114), 1,) ))</f>
        <v>0</v>
      </c>
      <c r="J114" s="205" t="n">
        <v>43819</v>
      </c>
      <c r="K114" s="205" t="str">
        <f aca="false">IF(ISBLANK(J114),"a","b")</f>
        <v>b</v>
      </c>
      <c r="L114" s="207" t="n">
        <f aca="false">IF(ISBLANK(A114),"",IF(K114="b",J114,IF(K114="a","")))</f>
        <v>43819</v>
      </c>
      <c r="M114" s="206" t="n">
        <f aca="false">IF(ISBLANK(A114),"",IF( ISBLANK(J114), , 1))</f>
        <v>1</v>
      </c>
      <c r="N114" s="208" t="n">
        <f aca="true">IF(ISBLANK(A114),"",IF( ISBLANK(F114), "" , IF( ISBLANK(J114), (TODAY()-F114)/365, (J114-F114)/365)) )</f>
        <v>0.43013698630137</v>
      </c>
      <c r="O114" s="209" t="n">
        <f aca="false">IF(ISBLANK(A114),"",IF( ISBLANK(F114), "" , IF( ISBLANK(J114), ($U$32-F114)/365, (J114-F114)/365)) )</f>
        <v>0.43013698630137</v>
      </c>
      <c r="P114" s="210" t="n">
        <f aca="true">IF(ISBLANK(A114),"",IF( ISBLANK(J114), "", (TODAY()-J114)/365))</f>
        <v>1.26575342465753</v>
      </c>
      <c r="Q114" s="211" t="n">
        <f aca="false">IF(ISBLANK(A114),"",IF( ISBLANK(J114), "", ($U$32-J114)/365))</f>
        <v>0.282191780821918</v>
      </c>
      <c r="R114" s="216"/>
      <c r="S114" s="39" t="n">
        <v>1</v>
      </c>
    </row>
    <row r="115" customFormat="false" ht="17" hidden="false" customHeight="true" outlineLevel="0" collapsed="false">
      <c r="A115" s="0" t="n">
        <v>1</v>
      </c>
      <c r="B115" s="202" t="s">
        <v>1914</v>
      </c>
      <c r="C115" s="203" t="s">
        <v>1915</v>
      </c>
      <c r="D115" s="226" t="s">
        <v>1866</v>
      </c>
      <c r="E115" s="204" t="s">
        <v>1921</v>
      </c>
      <c r="F115" s="205" t="n">
        <v>43579</v>
      </c>
      <c r="G115" s="205" t="str">
        <f aca="false">IF(ISBLANK(F115),"a","b")</f>
        <v>b</v>
      </c>
      <c r="H115" s="205" t="n">
        <f aca="false">IF(ISBLANK(A115),"",IF(G115="b",F115,IF(G115="a","")))</f>
        <v>43579</v>
      </c>
      <c r="I115" s="206" t="n">
        <f aca="false">IF(ISBLANK(A115),"",IF( ISBLANK(F115), , IF( ISBLANK(J115), 1,) ))</f>
        <v>1</v>
      </c>
      <c r="K115" s="205" t="str">
        <f aca="false">IF(ISBLANK(J115),"a","b")</f>
        <v>a</v>
      </c>
      <c r="L115" s="207" t="str">
        <f aca="false">IF(ISBLANK(A115),"",IF(K115="b",J115,IF(K115="a","")))</f>
        <v/>
      </c>
      <c r="M115" s="206" t="n">
        <f aca="false">IF(ISBLANK(A115),"",IF( ISBLANK(J115), , 1))</f>
        <v>0</v>
      </c>
      <c r="N115" s="208" t="n">
        <f aca="true">IF(ISBLANK(A115),"",IF( ISBLANK(F115), "" , IF( ISBLANK(J115), (TODAY()-F115)/365, (J115-F115)/365)) )</f>
        <v>1.92328767123288</v>
      </c>
      <c r="O115" s="209" t="n">
        <f aca="false">IF(ISBLANK(A115),"",IF( ISBLANK(F115), "" , IF( ISBLANK(J115), ($U$32-F115)/365, (J115-F115)/365)) )</f>
        <v>0.93972602739726</v>
      </c>
      <c r="P115" s="210" t="str">
        <f aca="true">IF(ISBLANK(A115),"",IF( ISBLANK(J115), "", (TODAY()-J115)/365))</f>
        <v/>
      </c>
      <c r="Q115" s="211" t="str">
        <f aca="false">IF(ISBLANK(A115),"",IF( ISBLANK(J115), "", ($U$32-J115)/365))</f>
        <v/>
      </c>
      <c r="R115" s="216"/>
      <c r="S115" s="39" t="n">
        <v>1</v>
      </c>
    </row>
    <row r="116" customFormat="false" ht="17" hidden="false" customHeight="true" outlineLevel="0" collapsed="false">
      <c r="A116" s="0" t="n">
        <v>1</v>
      </c>
      <c r="B116" s="202" t="s">
        <v>1914</v>
      </c>
      <c r="C116" s="203" t="s">
        <v>1915</v>
      </c>
      <c r="D116" s="226" t="s">
        <v>1867</v>
      </c>
      <c r="E116" s="204" t="s">
        <v>399</v>
      </c>
      <c r="F116" s="205" t="n">
        <v>43549</v>
      </c>
      <c r="G116" s="205" t="str">
        <f aca="false">IF(ISBLANK(F116),"a","b")</f>
        <v>b</v>
      </c>
      <c r="H116" s="205" t="n">
        <f aca="false">IF(ISBLANK(A116),"",IF(G116="b",F116,IF(G116="a","")))</f>
        <v>43549</v>
      </c>
      <c r="I116" s="206" t="n">
        <f aca="false">IF(ISBLANK(A116),"",IF( ISBLANK(F116), , IF( ISBLANK(J116), 1,) ))</f>
        <v>0</v>
      </c>
      <c r="J116" s="205" t="n">
        <v>43722</v>
      </c>
      <c r="K116" s="205" t="str">
        <f aca="false">IF(ISBLANK(J116),"a","b")</f>
        <v>b</v>
      </c>
      <c r="L116" s="207" t="n">
        <f aca="false">IF(ISBLANK(A116),"",IF(K116="b",J116,IF(K116="a","")))</f>
        <v>43722</v>
      </c>
      <c r="M116" s="206" t="n">
        <f aca="false">IF(ISBLANK(A116),"",IF( ISBLANK(J116), , 1))</f>
        <v>1</v>
      </c>
      <c r="N116" s="208" t="n">
        <f aca="true">IF(ISBLANK(A116),"",IF( ISBLANK(F116), "" , IF( ISBLANK(J116), (TODAY()-F116)/365, (J116-F116)/365)) )</f>
        <v>0.473972602739726</v>
      </c>
      <c r="O116" s="209" t="n">
        <f aca="false">IF(ISBLANK(A116),"",IF( ISBLANK(F116), "" , IF( ISBLANK(J116), ($U$32-F116)/365, (J116-F116)/365)) )</f>
        <v>0.473972602739726</v>
      </c>
      <c r="P116" s="210" t="n">
        <f aca="true">IF(ISBLANK(A116),"",IF( ISBLANK(J116), "", (TODAY()-J116)/365))</f>
        <v>1.53150684931507</v>
      </c>
      <c r="Q116" s="211" t="n">
        <f aca="false">IF(ISBLANK(A116),"",IF( ISBLANK(J116), "", ($U$32-J116)/365))</f>
        <v>0.547945205479452</v>
      </c>
      <c r="R116" s="216"/>
      <c r="S116" s="39" t="n">
        <v>1</v>
      </c>
    </row>
    <row r="117" customFormat="false" ht="17" hidden="false" customHeight="true" outlineLevel="0" collapsed="false">
      <c r="A117" s="0" t="n">
        <v>1</v>
      </c>
      <c r="B117" s="202" t="s">
        <v>1914</v>
      </c>
      <c r="C117" s="203" t="s">
        <v>1915</v>
      </c>
      <c r="D117" s="226" t="s">
        <v>1922</v>
      </c>
      <c r="E117" s="204" t="s">
        <v>1923</v>
      </c>
      <c r="F117" s="205" t="n">
        <v>43666</v>
      </c>
      <c r="G117" s="205" t="str">
        <f aca="false">IF(ISBLANK(F117),"a","b")</f>
        <v>b</v>
      </c>
      <c r="H117" s="205" t="n">
        <f aca="false">IF(ISBLANK(A117),"",IF(G117="b",F117,IF(G117="a","")))</f>
        <v>43666</v>
      </c>
      <c r="I117" s="206" t="n">
        <f aca="false">IF(ISBLANK(A117),"",IF( ISBLANK(F117), , IF( ISBLANK(J117), 1,) ))</f>
        <v>1</v>
      </c>
      <c r="K117" s="205" t="str">
        <f aca="false">IF(ISBLANK(J117),"a","b")</f>
        <v>a</v>
      </c>
      <c r="L117" s="207" t="str">
        <f aca="false">IF(ISBLANK(A117),"",IF(K117="b",J117,IF(K117="a","")))</f>
        <v/>
      </c>
      <c r="M117" s="206" t="n">
        <f aca="false">IF(ISBLANK(A117),"",IF( ISBLANK(J117), , 1))</f>
        <v>0</v>
      </c>
      <c r="N117" s="208" t="n">
        <f aca="true">IF(ISBLANK(A117),"",IF( ISBLANK(F117), "" , IF( ISBLANK(J117), (TODAY()-F117)/365, (J117-F117)/365)) )</f>
        <v>1.68493150684932</v>
      </c>
      <c r="O117" s="209" t="n">
        <f aca="false">IF(ISBLANK(A117),"",IF( ISBLANK(F117), "" , IF( ISBLANK(J117), ($U$32-F117)/365, (J117-F117)/365)) )</f>
        <v>0.701369863013699</v>
      </c>
      <c r="P117" s="210" t="str">
        <f aca="true">IF(ISBLANK(A117),"",IF( ISBLANK(J117), "", (TODAY()-J117)/365))</f>
        <v/>
      </c>
      <c r="Q117" s="211" t="str">
        <f aca="false">IF(ISBLANK(A117),"",IF( ISBLANK(J117), "", ($U$32-J117)/365))</f>
        <v/>
      </c>
      <c r="R117" s="216"/>
      <c r="S117" s="39" t="n">
        <v>1</v>
      </c>
    </row>
    <row r="118" customFormat="false" ht="17" hidden="false" customHeight="true" outlineLevel="0" collapsed="false">
      <c r="A118" s="0" t="n">
        <v>1</v>
      </c>
      <c r="B118" s="202" t="s">
        <v>1914</v>
      </c>
      <c r="C118" s="203" t="s">
        <v>1915</v>
      </c>
      <c r="D118" s="226" t="s">
        <v>1924</v>
      </c>
      <c r="E118" s="204" t="s">
        <v>782</v>
      </c>
      <c r="F118" s="205" t="n">
        <v>43606</v>
      </c>
      <c r="G118" s="205" t="str">
        <f aca="false">IF(ISBLANK(F118),"a","b")</f>
        <v>b</v>
      </c>
      <c r="H118" s="205" t="n">
        <f aca="false">IF(ISBLANK(A118),"",IF(G118="b",F118,IF(G118="a","")))</f>
        <v>43606</v>
      </c>
      <c r="I118" s="206" t="n">
        <f aca="false">IF(ISBLANK(A118),"",IF( ISBLANK(F118), , IF( ISBLANK(J118), 1,) ))</f>
        <v>1</v>
      </c>
      <c r="K118" s="205" t="str">
        <f aca="false">IF(ISBLANK(J118),"a","b")</f>
        <v>a</v>
      </c>
      <c r="L118" s="207" t="str">
        <f aca="false">IF(ISBLANK(A118),"",IF(K118="b",J118,IF(K118="a","")))</f>
        <v/>
      </c>
      <c r="M118" s="206" t="n">
        <f aca="false">IF(ISBLANK(A118),"",IF( ISBLANK(J118), , 1))</f>
        <v>0</v>
      </c>
      <c r="N118" s="208" t="n">
        <f aca="true">IF(ISBLANK(A118),"",IF( ISBLANK(F118), "" , IF( ISBLANK(J118), (TODAY()-F118)/365, (J118-F118)/365)) )</f>
        <v>1.84931506849315</v>
      </c>
      <c r="O118" s="209" t="n">
        <f aca="false">IF(ISBLANK(A118),"",IF( ISBLANK(F118), "" , IF( ISBLANK(J118), ($U$32-F118)/365, (J118-F118)/365)) )</f>
        <v>0.865753424657534</v>
      </c>
      <c r="P118" s="210" t="str">
        <f aca="true">IF(ISBLANK(A118),"",IF( ISBLANK(J118), "", (TODAY()-J118)/365))</f>
        <v/>
      </c>
      <c r="Q118" s="211" t="str">
        <f aca="false">IF(ISBLANK(A118),"",IF( ISBLANK(J118), "", ($U$32-J118)/365))</f>
        <v/>
      </c>
      <c r="R118" s="216"/>
      <c r="S118" s="39" t="n">
        <v>1</v>
      </c>
    </row>
    <row r="119" customFormat="false" ht="17" hidden="false" customHeight="true" outlineLevel="0" collapsed="false">
      <c r="A119" s="0" t="n">
        <v>1</v>
      </c>
      <c r="B119" s="202" t="s">
        <v>1914</v>
      </c>
      <c r="C119" s="203" t="s">
        <v>1915</v>
      </c>
      <c r="D119" s="226" t="s">
        <v>1925</v>
      </c>
      <c r="E119" s="204" t="s">
        <v>411</v>
      </c>
      <c r="F119" s="205" t="n">
        <v>43549</v>
      </c>
      <c r="G119" s="205" t="str">
        <f aca="false">IF(ISBLANK(F119),"a","b")</f>
        <v>b</v>
      </c>
      <c r="H119" s="205" t="n">
        <f aca="false">IF(ISBLANK(A119),"",IF(G119="b",F119,IF(G119="a","")))</f>
        <v>43549</v>
      </c>
      <c r="I119" s="206" t="n">
        <f aca="false">IF(ISBLANK(A119),"",IF( ISBLANK(F119), , IF( ISBLANK(J119), 1,) ))</f>
        <v>1</v>
      </c>
      <c r="K119" s="205" t="str">
        <f aca="false">IF(ISBLANK(J119),"a","b")</f>
        <v>a</v>
      </c>
      <c r="L119" s="207" t="str">
        <f aca="false">IF(ISBLANK(A119),"",IF(K119="b",J119,IF(K119="a","")))</f>
        <v/>
      </c>
      <c r="M119" s="206" t="n">
        <f aca="false">IF(ISBLANK(A119),"",IF( ISBLANK(J119), , 1))</f>
        <v>0</v>
      </c>
      <c r="N119" s="208" t="n">
        <f aca="true">IF(ISBLANK(A119),"",IF( ISBLANK(F119), "" , IF( ISBLANK(J119), (TODAY()-F119)/365, (J119-F119)/365)) )</f>
        <v>2.00547945205479</v>
      </c>
      <c r="O119" s="209" t="n">
        <f aca="false">IF(ISBLANK(A119),"",IF( ISBLANK(F119), "" , IF( ISBLANK(J119), ($U$32-F119)/365, (J119-F119)/365)) )</f>
        <v>1.02191780821918</v>
      </c>
      <c r="P119" s="210" t="str">
        <f aca="true">IF(ISBLANK(A119),"",IF( ISBLANK(J119), "", (TODAY()-J119)/365))</f>
        <v/>
      </c>
      <c r="Q119" s="211" t="str">
        <f aca="false">IF(ISBLANK(A119),"",IF( ISBLANK(J119), "", ($U$32-J119)/365))</f>
        <v/>
      </c>
      <c r="R119" s="216" t="s">
        <v>1926</v>
      </c>
      <c r="S119" s="39" t="n">
        <v>1</v>
      </c>
    </row>
    <row r="120" customFormat="false" ht="17" hidden="false" customHeight="true" outlineLevel="0" collapsed="false">
      <c r="A120" s="0" t="n">
        <v>1</v>
      </c>
      <c r="B120" s="202" t="s">
        <v>1914</v>
      </c>
      <c r="C120" s="203" t="s">
        <v>1915</v>
      </c>
      <c r="D120" s="226" t="s">
        <v>1927</v>
      </c>
      <c r="E120" s="204" t="s">
        <v>1928</v>
      </c>
      <c r="F120" s="205" t="n">
        <v>43644</v>
      </c>
      <c r="G120" s="205" t="str">
        <f aca="false">IF(ISBLANK(F120),"a","b")</f>
        <v>b</v>
      </c>
      <c r="H120" s="205" t="n">
        <f aca="false">IF(ISBLANK(A120),"",IF(G120="b",F120,IF(G120="a","")))</f>
        <v>43644</v>
      </c>
      <c r="I120" s="206" t="n">
        <f aca="false">IF(ISBLANK(A120),"",IF( ISBLANK(F120), , IF( ISBLANK(J120), 1,) ))</f>
        <v>1</v>
      </c>
      <c r="K120" s="205" t="str">
        <f aca="false">IF(ISBLANK(J120),"a","b")</f>
        <v>a</v>
      </c>
      <c r="L120" s="207" t="str">
        <f aca="false">IF(ISBLANK(A120),"",IF(K120="b",J120,IF(K120="a","")))</f>
        <v/>
      </c>
      <c r="M120" s="206" t="n">
        <f aca="false">IF(ISBLANK(A120),"",IF( ISBLANK(J120), , 1))</f>
        <v>0</v>
      </c>
      <c r="N120" s="208" t="n">
        <f aca="true">IF(ISBLANK(A120),"",IF( ISBLANK(F120), "" , IF( ISBLANK(J120), (TODAY()-F120)/365, (J120-F120)/365)) )</f>
        <v>1.74520547945205</v>
      </c>
      <c r="O120" s="209" t="n">
        <f aca="false">IF(ISBLANK(A120),"",IF( ISBLANK(F120), "" , IF( ISBLANK(J120), ($U$32-F120)/365, (J120-F120)/365)) )</f>
        <v>0.761643835616438</v>
      </c>
      <c r="P120" s="210" t="str">
        <f aca="true">IF(ISBLANK(A120),"",IF( ISBLANK(J120), "", (TODAY()-J120)/365))</f>
        <v/>
      </c>
      <c r="Q120" s="211" t="str">
        <f aca="false">IF(ISBLANK(A120),"",IF( ISBLANK(J120), "", ($U$32-J120)/365))</f>
        <v/>
      </c>
      <c r="R120" s="216"/>
      <c r="S120" s="39" t="n">
        <v>1</v>
      </c>
    </row>
    <row r="121" customFormat="false" ht="17" hidden="false" customHeight="true" outlineLevel="0" collapsed="false">
      <c r="A121" s="0" t="n">
        <v>1</v>
      </c>
      <c r="B121" s="202" t="s">
        <v>1914</v>
      </c>
      <c r="C121" s="203" t="s">
        <v>1915</v>
      </c>
      <c r="D121" s="230" t="s">
        <v>1873</v>
      </c>
      <c r="E121" s="204" t="s">
        <v>419</v>
      </c>
      <c r="F121" s="205" t="n">
        <v>43821</v>
      </c>
      <c r="G121" s="205" t="str">
        <f aca="false">IF(ISBLANK(F121),"a","b")</f>
        <v>b</v>
      </c>
      <c r="H121" s="205" t="n">
        <f aca="false">IF(ISBLANK(A121),"",IF(G121="b",F121,IF(G121="a","")))</f>
        <v>43821</v>
      </c>
      <c r="I121" s="206" t="n">
        <f aca="false">IF(ISBLANK(A121),"",IF( ISBLANK(F121), , IF( ISBLANK(J121), 1,) ))</f>
        <v>1</v>
      </c>
      <c r="K121" s="205" t="str">
        <f aca="false">IF(ISBLANK(J121),"a","b")</f>
        <v>a</v>
      </c>
      <c r="L121" s="207" t="str">
        <f aca="false">IF(ISBLANK(A121),"",IF(K121="b",J121,IF(K121="a","")))</f>
        <v/>
      </c>
      <c r="M121" s="206" t="n">
        <f aca="false">IF(ISBLANK(A121),"",IF( ISBLANK(J121), , 1))</f>
        <v>0</v>
      </c>
      <c r="N121" s="208" t="n">
        <f aca="true">IF(ISBLANK(A121),"",IF( ISBLANK(F121), "" , IF( ISBLANK(J121), (TODAY()-F121)/365, (J121-F121)/365)) )</f>
        <v>1.26027397260274</v>
      </c>
      <c r="O121" s="209" t="n">
        <f aca="false">IF(ISBLANK(A121),"",IF( ISBLANK(F121), "" , IF( ISBLANK(J121), ($U$32-F121)/365, (J121-F121)/365)) )</f>
        <v>0.276712328767123</v>
      </c>
      <c r="P121" s="210" t="str">
        <f aca="true">IF(ISBLANK(A121),"",IF( ISBLANK(J121), "", (TODAY()-J121)/365))</f>
        <v/>
      </c>
      <c r="Q121" s="211" t="str">
        <f aca="false">IF(ISBLANK(A121),"",IF( ISBLANK(J121), "", ($U$32-J121)/365))</f>
        <v/>
      </c>
      <c r="R121" s="216"/>
      <c r="S121" s="39" t="n">
        <v>1</v>
      </c>
    </row>
    <row r="122" customFormat="false" ht="17" hidden="false" customHeight="true" outlineLevel="0" collapsed="false">
      <c r="A122" s="0" t="n">
        <v>1</v>
      </c>
      <c r="B122" s="202" t="s">
        <v>1914</v>
      </c>
      <c r="C122" s="203" t="s">
        <v>1915</v>
      </c>
      <c r="D122" s="226" t="s">
        <v>1929</v>
      </c>
      <c r="E122" s="204" t="s">
        <v>411</v>
      </c>
      <c r="F122" s="205" t="n">
        <v>43549</v>
      </c>
      <c r="G122" s="205" t="str">
        <f aca="false">IF(ISBLANK(F122),"a","b")</f>
        <v>b</v>
      </c>
      <c r="H122" s="205" t="n">
        <f aca="false">IF(ISBLANK(A122),"",IF(G122="b",F122,IF(G122="a","")))</f>
        <v>43549</v>
      </c>
      <c r="I122" s="206" t="n">
        <f aca="false">IF(ISBLANK(A122),"",IF( ISBLANK(F122), , IF( ISBLANK(J122), 1,) ))</f>
        <v>1</v>
      </c>
      <c r="K122" s="205" t="str">
        <f aca="false">IF(ISBLANK(J122),"a","b")</f>
        <v>a</v>
      </c>
      <c r="L122" s="207" t="str">
        <f aca="false">IF(ISBLANK(A122),"",IF(K122="b",J122,IF(K122="a","")))</f>
        <v/>
      </c>
      <c r="M122" s="206" t="n">
        <f aca="false">IF(ISBLANK(A122),"",IF( ISBLANK(J122), , 1))</f>
        <v>0</v>
      </c>
      <c r="N122" s="208" t="n">
        <f aca="true">IF(ISBLANK(A122),"",IF( ISBLANK(F122), "" , IF( ISBLANK(J122), (TODAY()-F122)/365, (J122-F122)/365)) )</f>
        <v>2.00547945205479</v>
      </c>
      <c r="O122" s="209" t="n">
        <f aca="false">IF(ISBLANK(A122),"",IF( ISBLANK(F122), "" , IF( ISBLANK(J122), ($U$32-F122)/365, (J122-F122)/365)) )</f>
        <v>1.02191780821918</v>
      </c>
      <c r="P122" s="210" t="str">
        <f aca="true">IF(ISBLANK(A122),"",IF( ISBLANK(J122), "", (TODAY()-J122)/365))</f>
        <v/>
      </c>
      <c r="Q122" s="211" t="str">
        <f aca="false">IF(ISBLANK(A122),"",IF( ISBLANK(J122), "", ($U$32-J122)/365))</f>
        <v/>
      </c>
      <c r="R122" s="216"/>
      <c r="S122" s="39" t="n">
        <v>1</v>
      </c>
    </row>
    <row r="123" customFormat="false" ht="17" hidden="false" customHeight="true" outlineLevel="0" collapsed="false">
      <c r="A123" s="0" t="n">
        <v>1</v>
      </c>
      <c r="B123" s="202" t="s">
        <v>1914</v>
      </c>
      <c r="C123" s="203" t="s">
        <v>1915</v>
      </c>
      <c r="D123" s="226" t="s">
        <v>1930</v>
      </c>
      <c r="E123" s="204" t="s">
        <v>1931</v>
      </c>
      <c r="F123" s="205" t="n">
        <v>43819</v>
      </c>
      <c r="G123" s="205" t="str">
        <f aca="false">IF(ISBLANK(F123),"a","b")</f>
        <v>b</v>
      </c>
      <c r="H123" s="205" t="n">
        <f aca="false">IF(ISBLANK(A123),"",IF(G123="b",F123,IF(G123="a","")))</f>
        <v>43819</v>
      </c>
      <c r="I123" s="206" t="n">
        <f aca="false">IF(ISBLANK(A123),"",IF( ISBLANK(F123), , IF( ISBLANK(J123), 1,) ))</f>
        <v>0</v>
      </c>
      <c r="J123" s="205" t="n">
        <v>43852</v>
      </c>
      <c r="K123" s="205" t="str">
        <f aca="false">IF(ISBLANK(J123),"a","b")</f>
        <v>b</v>
      </c>
      <c r="L123" s="207" t="n">
        <f aca="false">IF(ISBLANK(A123),"",IF(K123="b",J123,IF(K123="a","")))</f>
        <v>43852</v>
      </c>
      <c r="M123" s="206" t="n">
        <f aca="false">IF(ISBLANK(A123),"",IF( ISBLANK(J123), , 1))</f>
        <v>1</v>
      </c>
      <c r="N123" s="208" t="n">
        <f aca="true">IF(ISBLANK(A123),"",IF( ISBLANK(F123), "" , IF( ISBLANK(J123), (TODAY()-F123)/365, (J123-F123)/365)) )</f>
        <v>0.0904109589041096</v>
      </c>
      <c r="O123" s="209" t="n">
        <f aca="false">IF(ISBLANK(A123),"",IF( ISBLANK(F123), "" , IF( ISBLANK(J123), ($U$32-F123)/365, (J123-F123)/365)) )</f>
        <v>0.0904109589041096</v>
      </c>
      <c r="P123" s="210" t="n">
        <f aca="true">IF(ISBLANK(A123),"",IF( ISBLANK(J123), "", (TODAY()-J123)/365))</f>
        <v>1.17534246575342</v>
      </c>
      <c r="Q123" s="211" t="n">
        <f aca="false">IF(ISBLANK(A123),"",IF( ISBLANK(J123), "", ($U$32-J123)/365))</f>
        <v>0.191780821917808</v>
      </c>
      <c r="R123" s="216"/>
      <c r="S123" s="48" t="n">
        <v>1</v>
      </c>
    </row>
    <row r="124" customFormat="false" ht="17" hidden="false" customHeight="true" outlineLevel="0" collapsed="false">
      <c r="A124" s="0" t="n">
        <v>1</v>
      </c>
      <c r="B124" s="202" t="s">
        <v>1914</v>
      </c>
      <c r="C124" s="203" t="s">
        <v>1915</v>
      </c>
      <c r="D124" s="226" t="s">
        <v>1932</v>
      </c>
      <c r="E124" s="204" t="s">
        <v>1783</v>
      </c>
      <c r="F124" s="205" t="n">
        <v>43621</v>
      </c>
      <c r="G124" s="205" t="str">
        <f aca="false">IF(ISBLANK(F124),"a","b")</f>
        <v>b</v>
      </c>
      <c r="H124" s="205" t="n">
        <f aca="false">IF(ISBLANK(A124),"",IF(G124="b",F124,IF(G124="a","")))</f>
        <v>43621</v>
      </c>
      <c r="I124" s="206" t="n">
        <f aca="false">IF(ISBLANK(A124),"",IF( ISBLANK(F124), , IF( ISBLANK(J124), 1,) ))</f>
        <v>1</v>
      </c>
      <c r="K124" s="205" t="str">
        <f aca="false">IF(ISBLANK(J124),"a","b")</f>
        <v>a</v>
      </c>
      <c r="L124" s="207" t="str">
        <f aca="false">IF(ISBLANK(A124),"",IF(K124="b",J124,IF(K124="a","")))</f>
        <v/>
      </c>
      <c r="M124" s="206" t="n">
        <f aca="false">IF(ISBLANK(A124),"",IF( ISBLANK(J124), , 1))</f>
        <v>0</v>
      </c>
      <c r="N124" s="208" t="n">
        <f aca="true">IF(ISBLANK(A124),"",IF( ISBLANK(F124), "" , IF( ISBLANK(J124), (TODAY()-F124)/365, (J124-F124)/365)) )</f>
        <v>1.80821917808219</v>
      </c>
      <c r="O124" s="209" t="n">
        <f aca="false">IF(ISBLANK(A124),"",IF( ISBLANK(F124), "" , IF( ISBLANK(J124), ($U$32-F124)/365, (J124-F124)/365)) )</f>
        <v>0.824657534246575</v>
      </c>
      <c r="P124" s="210" t="str">
        <f aca="true">IF(ISBLANK(A124),"",IF( ISBLANK(J124), "", (TODAY()-J124)/365))</f>
        <v/>
      </c>
      <c r="Q124" s="211" t="str">
        <f aca="false">IF(ISBLANK(A124),"",IF( ISBLANK(J124), "", ($U$32-J124)/365))</f>
        <v/>
      </c>
      <c r="R124" s="216"/>
      <c r="S124" s="48" t="n">
        <v>1</v>
      </c>
    </row>
    <row r="125" customFormat="false" ht="17" hidden="false" customHeight="true" outlineLevel="0" collapsed="false">
      <c r="A125" s="0" t="n">
        <v>1</v>
      </c>
      <c r="B125" s="202" t="s">
        <v>1914</v>
      </c>
      <c r="C125" s="203" t="s">
        <v>1915</v>
      </c>
      <c r="D125" s="226" t="s">
        <v>1933</v>
      </c>
      <c r="E125" s="204" t="s">
        <v>424</v>
      </c>
      <c r="F125" s="205" t="n">
        <v>43574</v>
      </c>
      <c r="G125" s="205" t="str">
        <f aca="false">IF(ISBLANK(F125),"a","b")</f>
        <v>b</v>
      </c>
      <c r="H125" s="205" t="n">
        <f aca="false">IF(ISBLANK(A125),"",IF(G125="b",F125,IF(G125="a","")))</f>
        <v>43574</v>
      </c>
      <c r="I125" s="206" t="n">
        <f aca="false">IF(ISBLANK(A125),"",IF( ISBLANK(F125), , IF( ISBLANK(J125), 1,) ))</f>
        <v>1</v>
      </c>
      <c r="K125" s="205" t="str">
        <f aca="false">IF(ISBLANK(J125),"a","b")</f>
        <v>a</v>
      </c>
      <c r="L125" s="207" t="str">
        <f aca="false">IF(ISBLANK(A125),"",IF(K125="b",J125,IF(K125="a","")))</f>
        <v/>
      </c>
      <c r="M125" s="206" t="n">
        <f aca="false">IF(ISBLANK(A125),"",IF( ISBLANK(J125), , 1))</f>
        <v>0</v>
      </c>
      <c r="N125" s="208" t="n">
        <f aca="true">IF(ISBLANK(A125),"",IF( ISBLANK(F125), "" , IF( ISBLANK(J125), (TODAY()-F125)/365, (J125-F125)/365)) )</f>
        <v>1.93698630136986</v>
      </c>
      <c r="O125" s="209" t="n">
        <f aca="false">IF(ISBLANK(A125),"",IF( ISBLANK(F125), "" , IF( ISBLANK(J125), ($U$32-F125)/365, (J125-F125)/365)) )</f>
        <v>0.953424657534247</v>
      </c>
      <c r="P125" s="210" t="str">
        <f aca="true">IF(ISBLANK(A125),"",IF( ISBLANK(J125), "", (TODAY()-J125)/365))</f>
        <v/>
      </c>
      <c r="Q125" s="211" t="str">
        <f aca="false">IF(ISBLANK(A125),"",IF( ISBLANK(J125), "", ($U$32-J125)/365))</f>
        <v/>
      </c>
      <c r="R125" s="216"/>
      <c r="S125" s="50" t="n">
        <v>1</v>
      </c>
    </row>
    <row r="126" customFormat="false" ht="17" hidden="false" customHeight="true" outlineLevel="0" collapsed="false">
      <c r="A126" s="0" t="n">
        <v>1</v>
      </c>
      <c r="B126" s="202" t="s">
        <v>1914</v>
      </c>
      <c r="C126" s="203" t="s">
        <v>1915</v>
      </c>
      <c r="D126" s="226" t="s">
        <v>1934</v>
      </c>
      <c r="E126" s="204" t="s">
        <v>392</v>
      </c>
      <c r="F126" s="205" t="n">
        <v>43660</v>
      </c>
      <c r="G126" s="205" t="str">
        <f aca="false">IF(ISBLANK(F126),"a","b")</f>
        <v>b</v>
      </c>
      <c r="H126" s="205" t="n">
        <f aca="false">IF(ISBLANK(A126),"",IF(G126="b",F126,IF(G126="a","")))</f>
        <v>43660</v>
      </c>
      <c r="I126" s="206" t="n">
        <f aca="false">IF(ISBLANK(A126),"",IF( ISBLANK(F126), , IF( ISBLANK(J126), 1,) ))</f>
        <v>1</v>
      </c>
      <c r="K126" s="205" t="str">
        <f aca="false">IF(ISBLANK(J126),"a","b")</f>
        <v>a</v>
      </c>
      <c r="L126" s="207" t="str">
        <f aca="false">IF(ISBLANK(A126),"",IF(K126="b",J126,IF(K126="a","")))</f>
        <v/>
      </c>
      <c r="M126" s="206" t="n">
        <f aca="false">IF(ISBLANK(A126),"",IF( ISBLANK(J126), , 1))</f>
        <v>0</v>
      </c>
      <c r="N126" s="208" t="n">
        <f aca="true">IF(ISBLANK(A126),"",IF( ISBLANK(F126), "" , IF( ISBLANK(J126), (TODAY()-F126)/365, (J126-F126)/365)) )</f>
        <v>1.7013698630137</v>
      </c>
      <c r="O126" s="209" t="n">
        <f aca="false">IF(ISBLANK(A126),"",IF( ISBLANK(F126), "" , IF( ISBLANK(J126), ($U$32-F126)/365, (J126-F126)/365)) )</f>
        <v>0.717808219178082</v>
      </c>
      <c r="P126" s="210" t="str">
        <f aca="true">IF(ISBLANK(A126),"",IF( ISBLANK(J126), "", (TODAY()-J126)/365))</f>
        <v/>
      </c>
      <c r="Q126" s="211" t="str">
        <f aca="false">IF(ISBLANK(A126),"",IF( ISBLANK(J126), "", ($U$32-J126)/365))</f>
        <v/>
      </c>
      <c r="R126" s="216"/>
      <c r="S126" s="50" t="n">
        <v>1</v>
      </c>
    </row>
    <row r="127" customFormat="false" ht="17" hidden="false" customHeight="true" outlineLevel="0" collapsed="false">
      <c r="A127" s="0" t="n">
        <v>1</v>
      </c>
      <c r="B127" s="202" t="s">
        <v>1914</v>
      </c>
      <c r="C127" s="203" t="s">
        <v>1915</v>
      </c>
      <c r="D127" s="226" t="s">
        <v>1935</v>
      </c>
      <c r="E127" s="204" t="s">
        <v>1936</v>
      </c>
      <c r="F127" s="205" t="n">
        <v>43794</v>
      </c>
      <c r="G127" s="205" t="str">
        <f aca="false">IF(ISBLANK(F127),"a","b")</f>
        <v>b</v>
      </c>
      <c r="H127" s="205" t="n">
        <f aca="false">IF(ISBLANK(A127),"",IF(G127="b",F127,IF(G127="a","")))</f>
        <v>43794</v>
      </c>
      <c r="I127" s="206" t="n">
        <f aca="false">IF(ISBLANK(A127),"",IF( ISBLANK(F127), , IF( ISBLANK(J127), 1,) ))</f>
        <v>0</v>
      </c>
      <c r="J127" s="231" t="n">
        <v>43981</v>
      </c>
      <c r="K127" s="205" t="str">
        <f aca="false">IF(ISBLANK(J127),"a","b")</f>
        <v>b</v>
      </c>
      <c r="L127" s="207" t="n">
        <f aca="false">IF(ISBLANK(A127),"",IF(K127="b",J127,IF(K127="a","")))</f>
        <v>43981</v>
      </c>
      <c r="M127" s="206" t="n">
        <f aca="false">IF(ISBLANK(A127),"",IF( ISBLANK(J127), , 1))</f>
        <v>1</v>
      </c>
      <c r="N127" s="208" t="n">
        <f aca="true">IF(ISBLANK(A127),"",IF( ISBLANK(F127), "" , IF( ISBLANK(J127), (TODAY()-F127)/365, (J127-F127)/365)) )</f>
        <v>0.512328767123288</v>
      </c>
      <c r="O127" s="209" t="n">
        <f aca="false">IF(ISBLANK(A127),"",IF( ISBLANK(F127), "" , IF( ISBLANK(J127), ($U$32-F127)/365, (J127-F127)/365)) )</f>
        <v>0.512328767123288</v>
      </c>
      <c r="P127" s="210" t="n">
        <f aca="true">IF(ISBLANK(A127),"",IF( ISBLANK(J127), "", (TODAY()-J127)/365))</f>
        <v>0.821917808219178</v>
      </c>
      <c r="Q127" s="211" t="n">
        <f aca="false">IF(ISBLANK(A127),"",IF( ISBLANK(J127), "", ($U$32-J127)/365))</f>
        <v>-0.161643835616438</v>
      </c>
      <c r="R127" s="216"/>
      <c r="S127" s="48" t="n">
        <v>1</v>
      </c>
    </row>
    <row r="128" customFormat="false" ht="17" hidden="false" customHeight="true" outlineLevel="0" collapsed="false">
      <c r="A128" s="0" t="n">
        <v>1</v>
      </c>
      <c r="B128" s="202" t="s">
        <v>1914</v>
      </c>
      <c r="C128" s="203" t="s">
        <v>1915</v>
      </c>
      <c r="D128" s="226" t="s">
        <v>1937</v>
      </c>
      <c r="E128" s="204" t="s">
        <v>1938</v>
      </c>
      <c r="F128" s="205" t="n">
        <v>43549</v>
      </c>
      <c r="G128" s="205" t="str">
        <f aca="false">IF(ISBLANK(F128),"a","b")</f>
        <v>b</v>
      </c>
      <c r="H128" s="205" t="n">
        <f aca="false">IF(ISBLANK(A128),"",IF(G128="b",F128,IF(G128="a","")))</f>
        <v>43549</v>
      </c>
      <c r="I128" s="206" t="n">
        <f aca="false">IF(ISBLANK(A128),"",IF( ISBLANK(F128), , IF( ISBLANK(J128), 1,) ))</f>
        <v>1</v>
      </c>
      <c r="K128" s="205" t="str">
        <f aca="false">IF(ISBLANK(J128),"a","b")</f>
        <v>a</v>
      </c>
      <c r="L128" s="207" t="str">
        <f aca="false">IF(ISBLANK(A128),"",IF(K128="b",J128,IF(K128="a","")))</f>
        <v/>
      </c>
      <c r="M128" s="206" t="n">
        <f aca="false">IF(ISBLANK(A128),"",IF( ISBLANK(J128), , 1))</f>
        <v>0</v>
      </c>
      <c r="N128" s="208" t="n">
        <f aca="true">IF(ISBLANK(A128),"",IF( ISBLANK(F128), "" , IF( ISBLANK(J128), (TODAY()-F128)/365, (J128-F128)/365)) )</f>
        <v>2.00547945205479</v>
      </c>
      <c r="O128" s="209" t="n">
        <f aca="false">IF(ISBLANK(A128),"",IF( ISBLANK(F128), "" , IF( ISBLANK(J128), ($U$32-F128)/365, (J128-F128)/365)) )</f>
        <v>1.02191780821918</v>
      </c>
      <c r="P128" s="210" t="str">
        <f aca="true">IF(ISBLANK(A128),"",IF( ISBLANK(J128), "", (TODAY()-J128)/365))</f>
        <v/>
      </c>
      <c r="Q128" s="211" t="str">
        <f aca="false">IF(ISBLANK(A128),"",IF( ISBLANK(J128), "", ($U$32-J128)/365))</f>
        <v/>
      </c>
      <c r="R128" s="216"/>
      <c r="S128" s="48" t="n">
        <v>1</v>
      </c>
    </row>
    <row r="129" customFormat="false" ht="17" hidden="false" customHeight="true" outlineLevel="0" collapsed="false">
      <c r="A129" s="0" t="n">
        <v>1</v>
      </c>
      <c r="B129" s="202" t="s">
        <v>1914</v>
      </c>
      <c r="C129" s="203" t="s">
        <v>1915</v>
      </c>
      <c r="D129" s="226" t="s">
        <v>1939</v>
      </c>
      <c r="E129" s="204" t="s">
        <v>594</v>
      </c>
      <c r="F129" s="205" t="n">
        <v>43649</v>
      </c>
      <c r="G129" s="205" t="str">
        <f aca="false">IF(ISBLANK(F129),"a","b")</f>
        <v>b</v>
      </c>
      <c r="H129" s="205" t="n">
        <f aca="false">IF(ISBLANK(A129),"",IF(G129="b",F129,IF(G129="a","")))</f>
        <v>43649</v>
      </c>
      <c r="I129" s="206" t="n">
        <f aca="false">IF(ISBLANK(A129),"",IF( ISBLANK(F129), , IF( ISBLANK(J129), 1,) ))</f>
        <v>1</v>
      </c>
      <c r="K129" s="205" t="str">
        <f aca="false">IF(ISBLANK(J129),"a","b")</f>
        <v>a</v>
      </c>
      <c r="L129" s="207" t="str">
        <f aca="false">IF(ISBLANK(A129),"",IF(K129="b",J129,IF(K129="a","")))</f>
        <v/>
      </c>
      <c r="M129" s="206" t="n">
        <f aca="false">IF(ISBLANK(A129),"",IF( ISBLANK(J129), , 1))</f>
        <v>0</v>
      </c>
      <c r="N129" s="208" t="n">
        <f aca="true">IF(ISBLANK(A129),"",IF( ISBLANK(F129), "" , IF( ISBLANK(J129), (TODAY()-F129)/365, (J129-F129)/365)) )</f>
        <v>1.73150684931507</v>
      </c>
      <c r="O129" s="209" t="n">
        <f aca="false">IF(ISBLANK(A129),"",IF( ISBLANK(F129), "" , IF( ISBLANK(J129), ($U$32-F129)/365, (J129-F129)/365)) )</f>
        <v>0.747945205479452</v>
      </c>
      <c r="P129" s="210" t="str">
        <f aca="true">IF(ISBLANK(A129),"",IF( ISBLANK(J129), "", (TODAY()-J129)/365))</f>
        <v/>
      </c>
      <c r="Q129" s="211" t="str">
        <f aca="false">IF(ISBLANK(A129),"",IF( ISBLANK(J129), "", ($U$32-J129)/365))</f>
        <v/>
      </c>
      <c r="R129" s="216"/>
      <c r="S129" s="48" t="n">
        <v>1</v>
      </c>
    </row>
    <row r="130" customFormat="false" ht="17" hidden="false" customHeight="true" outlineLevel="0" collapsed="false">
      <c r="A130" s="0" t="n">
        <v>1</v>
      </c>
      <c r="B130" s="202" t="s">
        <v>1914</v>
      </c>
      <c r="C130" s="203" t="s">
        <v>1915</v>
      </c>
      <c r="D130" s="226" t="s">
        <v>1940</v>
      </c>
      <c r="E130" s="204" t="s">
        <v>1941</v>
      </c>
      <c r="F130" s="205" t="n">
        <v>43666</v>
      </c>
      <c r="G130" s="205" t="str">
        <f aca="false">IF(ISBLANK(F130),"a","b")</f>
        <v>b</v>
      </c>
      <c r="H130" s="205" t="n">
        <f aca="false">IF(ISBLANK(A130),"",IF(G130="b",F130,IF(G130="a","")))</f>
        <v>43666</v>
      </c>
      <c r="I130" s="206" t="n">
        <f aca="false">IF(ISBLANK(A130),"",IF( ISBLANK(F130), , IF( ISBLANK(J130), 1,) ))</f>
        <v>1</v>
      </c>
      <c r="K130" s="205" t="str">
        <f aca="false">IF(ISBLANK(J130),"a","b")</f>
        <v>a</v>
      </c>
      <c r="L130" s="207" t="str">
        <f aca="false">IF(ISBLANK(A130),"",IF(K130="b",J130,IF(K130="a","")))</f>
        <v/>
      </c>
      <c r="M130" s="206" t="n">
        <f aca="false">IF(ISBLANK(A130),"",IF( ISBLANK(J130), , 1))</f>
        <v>0</v>
      </c>
      <c r="N130" s="208" t="n">
        <f aca="true">IF(ISBLANK(A130),"",IF( ISBLANK(F130), "" , IF( ISBLANK(J130), (TODAY()-F130)/365, (J130-F130)/365)) )</f>
        <v>1.68493150684932</v>
      </c>
      <c r="O130" s="209" t="n">
        <f aca="false">IF(ISBLANK(A130),"",IF( ISBLANK(F130), "" , IF( ISBLANK(J130), ($U$32-F130)/365, (J130-F130)/365)) )</f>
        <v>0.701369863013699</v>
      </c>
      <c r="P130" s="210" t="str">
        <f aca="true">IF(ISBLANK(A130),"",IF( ISBLANK(J130), "", (TODAY()-J130)/365))</f>
        <v/>
      </c>
      <c r="Q130" s="211" t="str">
        <f aca="false">IF(ISBLANK(A130),"",IF( ISBLANK(J130), "", ($U$32-J130)/365))</f>
        <v/>
      </c>
      <c r="R130" s="216"/>
      <c r="S130" s="48" t="n">
        <v>1</v>
      </c>
    </row>
    <row r="131" customFormat="false" ht="17" hidden="false" customHeight="true" outlineLevel="0" collapsed="false">
      <c r="A131" s="0" t="n">
        <v>1</v>
      </c>
      <c r="B131" s="202" t="s">
        <v>1914</v>
      </c>
      <c r="C131" s="203" t="s">
        <v>1915</v>
      </c>
      <c r="D131" s="226" t="s">
        <v>1942</v>
      </c>
      <c r="E131" s="204" t="s">
        <v>399</v>
      </c>
      <c r="F131" s="205" t="n">
        <v>43613</v>
      </c>
      <c r="G131" s="205" t="str">
        <f aca="false">IF(ISBLANK(F131),"a","b")</f>
        <v>b</v>
      </c>
      <c r="H131" s="205" t="n">
        <f aca="false">IF(ISBLANK(A131),"",IF(G131="b",F131,IF(G131="a","")))</f>
        <v>43613</v>
      </c>
      <c r="I131" s="206" t="n">
        <f aca="false">IF(ISBLANK(A131),"",IF( ISBLANK(F131), , IF( ISBLANK(J131), 1,) ))</f>
        <v>0</v>
      </c>
      <c r="J131" s="205" t="n">
        <v>43722</v>
      </c>
      <c r="K131" s="205" t="str">
        <f aca="false">IF(ISBLANK(J131),"a","b")</f>
        <v>b</v>
      </c>
      <c r="L131" s="207" t="n">
        <f aca="false">IF(ISBLANK(A131),"",IF(K131="b",J131,IF(K131="a","")))</f>
        <v>43722</v>
      </c>
      <c r="M131" s="206" t="n">
        <f aca="false">IF(ISBLANK(A131),"",IF( ISBLANK(J131), , 1))</f>
        <v>1</v>
      </c>
      <c r="N131" s="208" t="n">
        <f aca="true">IF(ISBLANK(A131),"",IF( ISBLANK(F131), "" , IF( ISBLANK(J131), (TODAY()-F131)/365, (J131-F131)/365)) )</f>
        <v>0.298630136986301</v>
      </c>
      <c r="O131" s="209" t="n">
        <f aca="false">IF(ISBLANK(A131),"",IF( ISBLANK(F131), "" , IF( ISBLANK(J131), ($U$32-F131)/365, (J131-F131)/365)) )</f>
        <v>0.298630136986301</v>
      </c>
      <c r="P131" s="210" t="n">
        <f aca="true">IF(ISBLANK(A131),"",IF( ISBLANK(J131), "", (TODAY()-J131)/365))</f>
        <v>1.53150684931507</v>
      </c>
      <c r="Q131" s="211" t="n">
        <f aca="false">IF(ISBLANK(A131),"",IF( ISBLANK(J131), "", ($U$32-J131)/365))</f>
        <v>0.547945205479452</v>
      </c>
      <c r="R131" s="216"/>
      <c r="S131" s="48" t="n">
        <v>1</v>
      </c>
    </row>
    <row r="132" customFormat="false" ht="17" hidden="false" customHeight="true" outlineLevel="0" collapsed="false">
      <c r="A132" s="0" t="n">
        <v>1</v>
      </c>
      <c r="B132" s="202" t="s">
        <v>1914</v>
      </c>
      <c r="C132" s="203" t="s">
        <v>1915</v>
      </c>
      <c r="D132" s="226" t="s">
        <v>1943</v>
      </c>
      <c r="E132" s="204" t="s">
        <v>1936</v>
      </c>
      <c r="F132" s="205" t="n">
        <v>43794</v>
      </c>
      <c r="G132" s="205" t="str">
        <f aca="false">IF(ISBLANK(F132),"a","b")</f>
        <v>b</v>
      </c>
      <c r="H132" s="205" t="n">
        <f aca="false">IF(ISBLANK(A132),"",IF(G132="b",F132,IF(G132="a","")))</f>
        <v>43794</v>
      </c>
      <c r="I132" s="206" t="n">
        <f aca="false">IF(ISBLANK(A132),"",IF( ISBLANK(F132), , IF( ISBLANK(J132), 1,) ))</f>
        <v>0</v>
      </c>
      <c r="J132" s="231" t="n">
        <v>43981</v>
      </c>
      <c r="K132" s="205" t="str">
        <f aca="false">IF(ISBLANK(J132),"a","b")</f>
        <v>b</v>
      </c>
      <c r="L132" s="207" t="n">
        <f aca="false">IF(ISBLANK(A132),"",IF(K132="b",J132,IF(K132="a","")))</f>
        <v>43981</v>
      </c>
      <c r="M132" s="206" t="n">
        <f aca="false">IF(ISBLANK(A132),"",IF( ISBLANK(J132), , 1))</f>
        <v>1</v>
      </c>
      <c r="N132" s="208" t="n">
        <f aca="true">IF(ISBLANK(A132),"",IF( ISBLANK(F132), "" , IF( ISBLANK(J132), (TODAY()-F132)/365, (J132-F132)/365)) )</f>
        <v>0.512328767123288</v>
      </c>
      <c r="O132" s="209" t="n">
        <f aca="false">IF(ISBLANK(A132),"",IF( ISBLANK(F132), "" , IF( ISBLANK(J132), ($U$32-F132)/365, (J132-F132)/365)) )</f>
        <v>0.512328767123288</v>
      </c>
      <c r="P132" s="210" t="n">
        <f aca="true">IF(ISBLANK(A132),"",IF( ISBLANK(J132), "", (TODAY()-J132)/365))</f>
        <v>0.821917808219178</v>
      </c>
      <c r="Q132" s="211" t="n">
        <f aca="false">IF(ISBLANK(A132),"",IF( ISBLANK(J132), "", ($U$32-J132)/365))</f>
        <v>-0.161643835616438</v>
      </c>
      <c r="R132" s="216"/>
      <c r="S132" s="48" t="n">
        <v>1</v>
      </c>
    </row>
    <row r="133" customFormat="false" ht="17" hidden="false" customHeight="true" outlineLevel="0" collapsed="false">
      <c r="A133" s="0" t="n">
        <v>1</v>
      </c>
      <c r="B133" s="202" t="s">
        <v>1914</v>
      </c>
      <c r="C133" s="203" t="s">
        <v>1915</v>
      </c>
      <c r="D133" s="226" t="s">
        <v>1944</v>
      </c>
      <c r="E133" s="204" t="s">
        <v>424</v>
      </c>
      <c r="F133" s="205" t="n">
        <v>43574</v>
      </c>
      <c r="G133" s="205" t="str">
        <f aca="false">IF(ISBLANK(F133),"a","b")</f>
        <v>b</v>
      </c>
      <c r="H133" s="205" t="n">
        <f aca="false">IF(ISBLANK(A133),"",IF(G133="b",F133,IF(G133="a","")))</f>
        <v>43574</v>
      </c>
      <c r="I133" s="206" t="n">
        <f aca="false">IF(ISBLANK(A133),"",IF( ISBLANK(F133), , IF( ISBLANK(J133), 1,) ))</f>
        <v>0</v>
      </c>
      <c r="J133" s="205" t="n">
        <v>43804</v>
      </c>
      <c r="K133" s="205" t="str">
        <f aca="false">IF(ISBLANK(J133),"a","b")</f>
        <v>b</v>
      </c>
      <c r="L133" s="207" t="n">
        <f aca="false">IF(ISBLANK(A133),"",IF(K133="b",J133,IF(K133="a","")))</f>
        <v>43804</v>
      </c>
      <c r="M133" s="206" t="n">
        <f aca="false">IF(ISBLANK(A133),"",IF( ISBLANK(J133), , 1))</f>
        <v>1</v>
      </c>
      <c r="N133" s="208" t="n">
        <f aca="true">IF(ISBLANK(A133),"",IF( ISBLANK(F133), "" , IF( ISBLANK(J133), (TODAY()-F133)/365, (J133-F133)/365)) )</f>
        <v>0.63013698630137</v>
      </c>
      <c r="O133" s="209" t="n">
        <f aca="false">IF(ISBLANK(A133),"",IF( ISBLANK(F133), "" , IF( ISBLANK(J133), ($U$32-F133)/365, (J133-F133)/365)) )</f>
        <v>0.63013698630137</v>
      </c>
      <c r="P133" s="210" t="n">
        <f aca="true">IF(ISBLANK(A133),"",IF( ISBLANK(J133), "", (TODAY()-J133)/365))</f>
        <v>1.30684931506849</v>
      </c>
      <c r="Q133" s="211" t="n">
        <f aca="false">IF(ISBLANK(A133),"",IF( ISBLANK(J133), "", ($U$32-J133)/365))</f>
        <v>0.323287671232877</v>
      </c>
      <c r="R133" s="216"/>
      <c r="S133" s="48" t="n">
        <v>1</v>
      </c>
    </row>
    <row r="134" customFormat="false" ht="17" hidden="false" customHeight="true" outlineLevel="0" collapsed="false">
      <c r="A134" s="0" t="n">
        <v>1</v>
      </c>
      <c r="B134" s="202" t="s">
        <v>1914</v>
      </c>
      <c r="C134" s="203" t="s">
        <v>1915</v>
      </c>
      <c r="D134" s="226" t="s">
        <v>1945</v>
      </c>
      <c r="E134" s="204" t="s">
        <v>1946</v>
      </c>
      <c r="F134" s="205" t="n">
        <v>43627</v>
      </c>
      <c r="G134" s="205" t="str">
        <f aca="false">IF(ISBLANK(F134),"a","b")</f>
        <v>b</v>
      </c>
      <c r="H134" s="205" t="n">
        <f aca="false">IF(ISBLANK(A134),"",IF(G134="b",F134,IF(G134="a","")))</f>
        <v>43627</v>
      </c>
      <c r="I134" s="206" t="n">
        <f aca="false">IF(ISBLANK(A134),"",IF( ISBLANK(F134), , IF( ISBLANK(J134), 1,) ))</f>
        <v>1</v>
      </c>
      <c r="K134" s="205" t="str">
        <f aca="false">IF(ISBLANK(J134),"a","b")</f>
        <v>a</v>
      </c>
      <c r="L134" s="207" t="str">
        <f aca="false">IF(ISBLANK(A134),"",IF(K134="b",J134,IF(K134="a","")))</f>
        <v/>
      </c>
      <c r="M134" s="206" t="n">
        <f aca="false">IF(ISBLANK(A134),"",IF( ISBLANK(J134), , 1))</f>
        <v>0</v>
      </c>
      <c r="N134" s="208" t="n">
        <f aca="true">IF(ISBLANK(A134),"",IF( ISBLANK(F134), "" , IF( ISBLANK(J134), (TODAY()-F134)/365, (J134-F134)/365)) )</f>
        <v>1.79178082191781</v>
      </c>
      <c r="O134" s="209" t="n">
        <f aca="false">IF(ISBLANK(A134),"",IF( ISBLANK(F134), "" , IF( ISBLANK(J134), ($U$32-F134)/365, (J134-F134)/365)) )</f>
        <v>0.808219178082192</v>
      </c>
      <c r="P134" s="210" t="str">
        <f aca="true">IF(ISBLANK(A134),"",IF( ISBLANK(J134), "", (TODAY()-J134)/365))</f>
        <v/>
      </c>
      <c r="Q134" s="211" t="str">
        <f aca="false">IF(ISBLANK(A134),"",IF( ISBLANK(J134), "", ($U$32-J134)/365))</f>
        <v/>
      </c>
      <c r="R134" s="216"/>
      <c r="S134" s="48" t="n">
        <v>1</v>
      </c>
    </row>
    <row r="135" customFormat="false" ht="17" hidden="false" customHeight="true" outlineLevel="0" collapsed="false">
      <c r="A135" s="0" t="n">
        <v>1</v>
      </c>
      <c r="B135" s="202" t="s">
        <v>1914</v>
      </c>
      <c r="C135" s="203" t="s">
        <v>1915</v>
      </c>
      <c r="D135" s="230" t="s">
        <v>1947</v>
      </c>
      <c r="E135" s="204" t="s">
        <v>756</v>
      </c>
      <c r="F135" s="205" t="n">
        <v>43824</v>
      </c>
      <c r="G135" s="205" t="str">
        <f aca="false">IF(ISBLANK(F135),"a","b")</f>
        <v>b</v>
      </c>
      <c r="H135" s="205" t="n">
        <f aca="false">IF(ISBLANK(A135),"",IF(G135="b",F135,IF(G135="a","")))</f>
        <v>43824</v>
      </c>
      <c r="I135" s="206" t="n">
        <f aca="false">IF(ISBLANK(A135),"",IF( ISBLANK(F135), , IF( ISBLANK(J135), 1,) ))</f>
        <v>1</v>
      </c>
      <c r="K135" s="205" t="str">
        <f aca="false">IF(ISBLANK(J135),"a","b")</f>
        <v>a</v>
      </c>
      <c r="L135" s="207" t="str">
        <f aca="false">IF(ISBLANK(A135),"",IF(K135="b",J135,IF(K135="a","")))</f>
        <v/>
      </c>
      <c r="M135" s="206" t="n">
        <f aca="false">IF(ISBLANK(A135),"",IF( ISBLANK(J135), , 1))</f>
        <v>0</v>
      </c>
      <c r="N135" s="208" t="n">
        <f aca="true">IF(ISBLANK(A135),"",IF( ISBLANK(F135), "" , IF( ISBLANK(J135), (TODAY()-F135)/365, (J135-F135)/365)) )</f>
        <v>1.25205479452055</v>
      </c>
      <c r="O135" s="209" t="n">
        <f aca="false">IF(ISBLANK(A135),"",IF( ISBLANK(F135), "" , IF( ISBLANK(J135), ($U$32-F135)/365, (J135-F135)/365)) )</f>
        <v>0.268493150684932</v>
      </c>
      <c r="P135" s="210" t="str">
        <f aca="true">IF(ISBLANK(A135),"",IF( ISBLANK(J135), "", (TODAY()-J135)/365))</f>
        <v/>
      </c>
      <c r="Q135" s="211" t="str">
        <f aca="false">IF(ISBLANK(A135),"",IF( ISBLANK(J135), "", ($U$32-J135)/365))</f>
        <v/>
      </c>
      <c r="R135" s="216"/>
      <c r="S135" s="48" t="n">
        <v>1</v>
      </c>
    </row>
    <row r="136" customFormat="false" ht="17" hidden="false" customHeight="true" outlineLevel="0" collapsed="false">
      <c r="A136" s="0" t="n">
        <v>1</v>
      </c>
      <c r="B136" s="202" t="s">
        <v>1914</v>
      </c>
      <c r="C136" s="203" t="s">
        <v>1915</v>
      </c>
      <c r="D136" s="226" t="s">
        <v>1948</v>
      </c>
      <c r="E136" s="204" t="s">
        <v>1928</v>
      </c>
      <c r="F136" s="205" t="n">
        <v>43549</v>
      </c>
      <c r="G136" s="205" t="str">
        <f aca="false">IF(ISBLANK(F136),"a","b")</f>
        <v>b</v>
      </c>
      <c r="H136" s="205" t="n">
        <f aca="false">IF(ISBLANK(A136),"",IF(G136="b",F136,IF(G136="a","")))</f>
        <v>43549</v>
      </c>
      <c r="I136" s="206" t="n">
        <f aca="false">IF(ISBLANK(A136),"",IF( ISBLANK(F136), , IF( ISBLANK(J136), 1,) ))</f>
        <v>1</v>
      </c>
      <c r="K136" s="205" t="str">
        <f aca="false">IF(ISBLANK(J136),"a","b")</f>
        <v>a</v>
      </c>
      <c r="L136" s="207" t="str">
        <f aca="false">IF(ISBLANK(A136),"",IF(K136="b",J136,IF(K136="a","")))</f>
        <v/>
      </c>
      <c r="M136" s="206" t="n">
        <f aca="false">IF(ISBLANK(A136),"",IF( ISBLANK(J136), , 1))</f>
        <v>0</v>
      </c>
      <c r="N136" s="208" t="n">
        <f aca="true">IF(ISBLANK(A136),"",IF( ISBLANK(F136), "" , IF( ISBLANK(J136), (TODAY()-F136)/365, (J136-F136)/365)) )</f>
        <v>2.00547945205479</v>
      </c>
      <c r="O136" s="209" t="n">
        <f aca="false">IF(ISBLANK(A136),"",IF( ISBLANK(F136), "" , IF( ISBLANK(J136), ($U$32-F136)/365, (J136-F136)/365)) )</f>
        <v>1.02191780821918</v>
      </c>
      <c r="P136" s="210" t="str">
        <f aca="true">IF(ISBLANK(A136),"",IF( ISBLANK(J136), "", (TODAY()-J136)/365))</f>
        <v/>
      </c>
      <c r="Q136" s="211" t="str">
        <f aca="false">IF(ISBLANK(A136),"",IF( ISBLANK(J136), "", ($U$32-J136)/365))</f>
        <v/>
      </c>
      <c r="R136" s="216"/>
      <c r="S136" s="48" t="n">
        <v>1</v>
      </c>
    </row>
    <row r="137" customFormat="false" ht="17" hidden="false" customHeight="true" outlineLevel="0" collapsed="false">
      <c r="A137" s="0" t="n">
        <v>1</v>
      </c>
      <c r="B137" s="202" t="s">
        <v>1914</v>
      </c>
      <c r="C137" s="203" t="s">
        <v>1915</v>
      </c>
      <c r="D137" s="226" t="s">
        <v>1949</v>
      </c>
      <c r="E137" s="204" t="s">
        <v>752</v>
      </c>
      <c r="F137" s="205" t="n">
        <v>43701</v>
      </c>
      <c r="G137" s="205" t="str">
        <f aca="false">IF(ISBLANK(F137),"a","b")</f>
        <v>b</v>
      </c>
      <c r="H137" s="205" t="n">
        <f aca="false">IF(ISBLANK(A137),"",IF(G137="b",F137,IF(G137="a","")))</f>
        <v>43701</v>
      </c>
      <c r="I137" s="206" t="n">
        <f aca="false">IF(ISBLANK(A137),"",IF( ISBLANK(F137), , IF( ISBLANK(J137), 1,) ))</f>
        <v>1</v>
      </c>
      <c r="K137" s="205" t="str">
        <f aca="false">IF(ISBLANK(J137),"a","b")</f>
        <v>a</v>
      </c>
      <c r="L137" s="207" t="str">
        <f aca="false">IF(ISBLANK(A137),"",IF(K137="b",J137,IF(K137="a","")))</f>
        <v/>
      </c>
      <c r="M137" s="206" t="n">
        <f aca="false">IF(ISBLANK(A137),"",IF( ISBLANK(J137), , 1))</f>
        <v>0</v>
      </c>
      <c r="N137" s="208" t="n">
        <f aca="true">IF(ISBLANK(A137),"",IF( ISBLANK(F137), "" , IF( ISBLANK(J137), (TODAY()-F137)/365, (J137-F137)/365)) )</f>
        <v>1.58904109589041</v>
      </c>
      <c r="O137" s="209" t="n">
        <f aca="false">IF(ISBLANK(A137),"",IF( ISBLANK(F137), "" , IF( ISBLANK(J137), ($U$32-F137)/365, (J137-F137)/365)) )</f>
        <v>0.605479452054794</v>
      </c>
      <c r="P137" s="210" t="str">
        <f aca="true">IF(ISBLANK(A137),"",IF( ISBLANK(J137), "", (TODAY()-J137)/365))</f>
        <v/>
      </c>
      <c r="Q137" s="211" t="str">
        <f aca="false">IF(ISBLANK(A137),"",IF( ISBLANK(J137), "", ($U$32-J137)/365))</f>
        <v/>
      </c>
      <c r="R137" s="216"/>
      <c r="S137" s="50" t="n">
        <v>1</v>
      </c>
    </row>
    <row r="138" customFormat="false" ht="17" hidden="false" customHeight="true" outlineLevel="0" collapsed="false">
      <c r="A138" s="0" t="n">
        <v>1</v>
      </c>
      <c r="B138" s="202" t="s">
        <v>1914</v>
      </c>
      <c r="C138" s="203" t="s">
        <v>1915</v>
      </c>
      <c r="D138" s="226" t="s">
        <v>1950</v>
      </c>
      <c r="E138" s="204" t="s">
        <v>817</v>
      </c>
      <c r="F138" s="205" t="n">
        <v>43639</v>
      </c>
      <c r="G138" s="205" t="str">
        <f aca="false">IF(ISBLANK(F138),"a","b")</f>
        <v>b</v>
      </c>
      <c r="H138" s="205" t="n">
        <f aca="false">IF(ISBLANK(A138),"",IF(G138="b",F138,IF(G138="a","")))</f>
        <v>43639</v>
      </c>
      <c r="I138" s="206" t="n">
        <f aca="false">IF(ISBLANK(A138),"",IF( ISBLANK(F138), , IF( ISBLANK(J138), 1,) ))</f>
        <v>1</v>
      </c>
      <c r="K138" s="205" t="str">
        <f aca="false">IF(ISBLANK(J138),"a","b")</f>
        <v>a</v>
      </c>
      <c r="L138" s="207" t="str">
        <f aca="false">IF(ISBLANK(A138),"",IF(K138="b",J138,IF(K138="a","")))</f>
        <v/>
      </c>
      <c r="M138" s="206" t="n">
        <f aca="false">IF(ISBLANK(A138),"",IF( ISBLANK(J138), , 1))</f>
        <v>0</v>
      </c>
      <c r="N138" s="208" t="n">
        <f aca="true">IF(ISBLANK(A138),"",IF( ISBLANK(F138), "" , IF( ISBLANK(J138), (TODAY()-F138)/365, (J138-F138)/365)) )</f>
        <v>1.75890410958904</v>
      </c>
      <c r="O138" s="209" t="n">
        <f aca="false">IF(ISBLANK(A138),"",IF( ISBLANK(F138), "" , IF( ISBLANK(J138), ($U$32-F138)/365, (J138-F138)/365)) )</f>
        <v>0.775342465753425</v>
      </c>
      <c r="P138" s="210" t="str">
        <f aca="true">IF(ISBLANK(A138),"",IF( ISBLANK(J138), "", (TODAY()-J138)/365))</f>
        <v/>
      </c>
      <c r="Q138" s="211" t="str">
        <f aca="false">IF(ISBLANK(A138),"",IF( ISBLANK(J138), "", ($U$32-J138)/365))</f>
        <v/>
      </c>
      <c r="R138" s="216"/>
      <c r="S138" s="50" t="n">
        <v>1</v>
      </c>
    </row>
    <row r="139" customFormat="false" ht="17" hidden="false" customHeight="true" outlineLevel="0" collapsed="false">
      <c r="A139" s="0" t="n">
        <v>1</v>
      </c>
      <c r="B139" s="202" t="s">
        <v>1914</v>
      </c>
      <c r="C139" s="203" t="s">
        <v>1915</v>
      </c>
      <c r="D139" s="226" t="s">
        <v>1951</v>
      </c>
      <c r="E139" s="204" t="s">
        <v>1828</v>
      </c>
      <c r="F139" s="205" t="n">
        <v>43549</v>
      </c>
      <c r="G139" s="205" t="str">
        <f aca="false">IF(ISBLANK(F139),"a","b")</f>
        <v>b</v>
      </c>
      <c r="H139" s="205" t="n">
        <f aca="false">IF(ISBLANK(A139),"",IF(G139="b",F139,IF(G139="a","")))</f>
        <v>43549</v>
      </c>
      <c r="I139" s="206" t="n">
        <f aca="false">IF(ISBLANK(A139),"",IF( ISBLANK(F139), , IF( ISBLANK(J139), 1,) ))</f>
        <v>1</v>
      </c>
      <c r="K139" s="205" t="str">
        <f aca="false">IF(ISBLANK(J139),"a","b")</f>
        <v>a</v>
      </c>
      <c r="L139" s="207" t="str">
        <f aca="false">IF(ISBLANK(A139),"",IF(K139="b",J139,IF(K139="a","")))</f>
        <v/>
      </c>
      <c r="M139" s="206" t="n">
        <f aca="false">IF(ISBLANK(A139),"",IF( ISBLANK(J139), , 1))</f>
        <v>0</v>
      </c>
      <c r="N139" s="208" t="n">
        <f aca="true">IF(ISBLANK(A139),"",IF( ISBLANK(F139), "" , IF( ISBLANK(J139), (TODAY()-F139)/365, (J139-F139)/365)) )</f>
        <v>2.00547945205479</v>
      </c>
      <c r="O139" s="209" t="n">
        <f aca="false">IF(ISBLANK(A139),"",IF( ISBLANK(F139), "" , IF( ISBLANK(J139), ($U$32-F139)/365, (J139-F139)/365)) )</f>
        <v>1.02191780821918</v>
      </c>
      <c r="P139" s="210" t="str">
        <f aca="true">IF(ISBLANK(A139),"",IF( ISBLANK(J139), "", (TODAY()-J139)/365))</f>
        <v/>
      </c>
      <c r="Q139" s="211" t="str">
        <f aca="false">IF(ISBLANK(A139),"",IF( ISBLANK(J139), "", ($U$32-J139)/365))</f>
        <v/>
      </c>
      <c r="R139" s="216"/>
      <c r="S139" s="50" t="n">
        <v>1</v>
      </c>
    </row>
    <row r="140" customFormat="false" ht="17" hidden="false" customHeight="true" outlineLevel="0" collapsed="false">
      <c r="A140" s="0" t="n">
        <v>1</v>
      </c>
      <c r="B140" s="202" t="s">
        <v>1914</v>
      </c>
      <c r="C140" s="203" t="s">
        <v>1915</v>
      </c>
      <c r="D140" s="226" t="s">
        <v>1952</v>
      </c>
      <c r="E140" s="204" t="s">
        <v>1923</v>
      </c>
      <c r="F140" s="205" t="n">
        <v>43666</v>
      </c>
      <c r="G140" s="205" t="str">
        <f aca="false">IF(ISBLANK(F140),"a","b")</f>
        <v>b</v>
      </c>
      <c r="H140" s="205" t="n">
        <f aca="false">IF(ISBLANK(A140),"",IF(G140="b",F140,IF(G140="a","")))</f>
        <v>43666</v>
      </c>
      <c r="I140" s="206" t="n">
        <f aca="false">IF(ISBLANK(A140),"",IF( ISBLANK(F140), , IF( ISBLANK(J140), 1,) ))</f>
        <v>1</v>
      </c>
      <c r="K140" s="205" t="str">
        <f aca="false">IF(ISBLANK(J140),"a","b")</f>
        <v>a</v>
      </c>
      <c r="L140" s="207" t="str">
        <f aca="false">IF(ISBLANK(A140),"",IF(K140="b",J140,IF(K140="a","")))</f>
        <v/>
      </c>
      <c r="M140" s="206" t="n">
        <f aca="false">IF(ISBLANK(A140),"",IF( ISBLANK(J140), , 1))</f>
        <v>0</v>
      </c>
      <c r="N140" s="208" t="n">
        <f aca="true">IF(ISBLANK(A140),"",IF( ISBLANK(F140), "" , IF( ISBLANK(J140), (TODAY()-F140)/365, (J140-F140)/365)) )</f>
        <v>1.68493150684932</v>
      </c>
      <c r="O140" s="209" t="n">
        <f aca="false">IF(ISBLANK(A140),"",IF( ISBLANK(F140), "" , IF( ISBLANK(J140), ($U$32-F140)/365, (J140-F140)/365)) )</f>
        <v>0.701369863013699</v>
      </c>
      <c r="P140" s="210" t="str">
        <f aca="true">IF(ISBLANK(A140),"",IF( ISBLANK(J140), "", (TODAY()-J140)/365))</f>
        <v/>
      </c>
      <c r="Q140" s="211" t="str">
        <f aca="false">IF(ISBLANK(A140),"",IF( ISBLANK(J140), "", ($U$32-J140)/365))</f>
        <v/>
      </c>
      <c r="R140" s="216"/>
      <c r="S140" s="50" t="n">
        <v>1</v>
      </c>
    </row>
    <row r="141" customFormat="false" ht="17" hidden="false" customHeight="true" outlineLevel="0" collapsed="false">
      <c r="A141" s="0" t="n">
        <v>1</v>
      </c>
      <c r="B141" s="202" t="s">
        <v>1914</v>
      </c>
      <c r="C141" s="203" t="s">
        <v>1915</v>
      </c>
      <c r="D141" s="226" t="s">
        <v>1953</v>
      </c>
      <c r="E141" s="204" t="s">
        <v>1921</v>
      </c>
      <c r="F141" s="205" t="n">
        <v>43579</v>
      </c>
      <c r="G141" s="205" t="str">
        <f aca="false">IF(ISBLANK(F141),"a","b")</f>
        <v>b</v>
      </c>
      <c r="H141" s="205" t="n">
        <f aca="false">IF(ISBLANK(A141),"",IF(G141="b",F141,IF(G141="a","")))</f>
        <v>43579</v>
      </c>
      <c r="I141" s="206" t="n">
        <f aca="false">IF(ISBLANK(A141),"",IF( ISBLANK(F141), , IF( ISBLANK(J141), 1,) ))</f>
        <v>1</v>
      </c>
      <c r="K141" s="205" t="str">
        <f aca="false">IF(ISBLANK(J141),"a","b")</f>
        <v>a</v>
      </c>
      <c r="L141" s="207" t="str">
        <f aca="false">IF(ISBLANK(A141),"",IF(K141="b",J141,IF(K141="a","")))</f>
        <v/>
      </c>
      <c r="M141" s="206" t="n">
        <f aca="false">IF(ISBLANK(A141),"",IF( ISBLANK(J141), , 1))</f>
        <v>0</v>
      </c>
      <c r="N141" s="208" t="n">
        <f aca="true">IF(ISBLANK(A141),"",IF( ISBLANK(F141), "" , IF( ISBLANK(J141), (TODAY()-F141)/365, (J141-F141)/365)) )</f>
        <v>1.92328767123288</v>
      </c>
      <c r="O141" s="209" t="n">
        <f aca="false">IF(ISBLANK(A141),"",IF( ISBLANK(F141), "" , IF( ISBLANK(J141), ($U$32-F141)/365, (J141-F141)/365)) )</f>
        <v>0.93972602739726</v>
      </c>
      <c r="P141" s="210" t="str">
        <f aca="true">IF(ISBLANK(A141),"",IF( ISBLANK(J141), "", (TODAY()-J141)/365))</f>
        <v/>
      </c>
      <c r="Q141" s="211" t="str">
        <f aca="false">IF(ISBLANK(A141),"",IF( ISBLANK(J141), "", ($U$32-J141)/365))</f>
        <v/>
      </c>
      <c r="R141" s="216"/>
      <c r="S141" s="48" t="n">
        <v>1</v>
      </c>
    </row>
    <row r="142" customFormat="false" ht="17" hidden="false" customHeight="true" outlineLevel="0" collapsed="false">
      <c r="A142" s="0" t="n">
        <v>1</v>
      </c>
      <c r="B142" s="202" t="s">
        <v>1859</v>
      </c>
      <c r="C142" s="203" t="s">
        <v>1954</v>
      </c>
      <c r="D142" s="226" t="s">
        <v>1916</v>
      </c>
      <c r="E142" s="204" t="s">
        <v>1955</v>
      </c>
      <c r="F142" s="205" t="n">
        <v>43700</v>
      </c>
      <c r="G142" s="205" t="str">
        <f aca="false">IF(ISBLANK(F142),"a","b")</f>
        <v>b</v>
      </c>
      <c r="H142" s="205" t="n">
        <f aca="false">IF(ISBLANK(A142),"",IF(G142="b",F142,IF(G142="a","")))</f>
        <v>43700</v>
      </c>
      <c r="I142" s="206" t="n">
        <f aca="false">IF(ISBLANK(A142),"",IF( ISBLANK(F142), , IF( ISBLANK(J142), 1,) ))</f>
        <v>1</v>
      </c>
      <c r="K142" s="205" t="str">
        <f aca="false">IF(ISBLANK(J142),"a","b")</f>
        <v>a</v>
      </c>
      <c r="L142" s="207" t="str">
        <f aca="false">IF(ISBLANK(A142),"",IF(K142="b",J142,IF(K142="a","")))</f>
        <v/>
      </c>
      <c r="M142" s="206" t="n">
        <f aca="false">IF(ISBLANK(A142),"",IF( ISBLANK(J142), , 1))</f>
        <v>0</v>
      </c>
      <c r="N142" s="208" t="n">
        <f aca="true">IF(ISBLANK(A142),"",IF( ISBLANK(F142), "" , IF( ISBLANK(J142), (TODAY()-F142)/365, (J142-F142)/365)) )</f>
        <v>1.59178082191781</v>
      </c>
      <c r="O142" s="209" t="n">
        <f aca="false">IF(ISBLANK(A142),"",IF( ISBLANK(F142), "" , IF( ISBLANK(J142), ($U$32-F142)/365, (J142-F142)/365)) )</f>
        <v>0.608219178082192</v>
      </c>
      <c r="P142" s="210" t="str">
        <f aca="true">IF(ISBLANK(A142),"",IF( ISBLANK(J142), "", (TODAY()-J142)/365))</f>
        <v/>
      </c>
      <c r="Q142" s="211" t="str">
        <f aca="false">IF(ISBLANK(A142),"",IF( ISBLANK(J142), "", ($U$32-J142)/365))</f>
        <v/>
      </c>
      <c r="R142" s="216"/>
      <c r="S142" s="48" t="n">
        <v>1</v>
      </c>
    </row>
    <row r="143" customFormat="false" ht="17" hidden="false" customHeight="true" outlineLevel="0" collapsed="false">
      <c r="A143" s="0" t="n">
        <v>1</v>
      </c>
      <c r="B143" s="202" t="s">
        <v>1859</v>
      </c>
      <c r="C143" s="203" t="s">
        <v>1954</v>
      </c>
      <c r="D143" s="226" t="s">
        <v>1917</v>
      </c>
      <c r="E143" s="204" t="s">
        <v>817</v>
      </c>
      <c r="F143" s="205" t="n">
        <v>43709</v>
      </c>
      <c r="G143" s="205" t="str">
        <f aca="false">IF(ISBLANK(F143),"a","b")</f>
        <v>b</v>
      </c>
      <c r="H143" s="205" t="n">
        <f aca="false">IF(ISBLANK(A143),"",IF(G143="b",F143,IF(G143="a","")))</f>
        <v>43709</v>
      </c>
      <c r="I143" s="206" t="n">
        <f aca="false">IF(ISBLANK(A143),"",IF( ISBLANK(F143), , IF( ISBLANK(J143), 1,) ))</f>
        <v>1</v>
      </c>
      <c r="K143" s="205" t="str">
        <f aca="false">IF(ISBLANK(J143),"a","b")</f>
        <v>a</v>
      </c>
      <c r="L143" s="207" t="str">
        <f aca="false">IF(ISBLANK(A143),"",IF(K143="b",J143,IF(K143="a","")))</f>
        <v/>
      </c>
      <c r="M143" s="206" t="n">
        <f aca="false">IF(ISBLANK(A143),"",IF( ISBLANK(J143), , 1))</f>
        <v>0</v>
      </c>
      <c r="N143" s="208" t="n">
        <f aca="true">IF(ISBLANK(A143),"",IF( ISBLANK(F143), "" , IF( ISBLANK(J143), (TODAY()-F143)/365, (J143-F143)/365)) )</f>
        <v>1.56712328767123</v>
      </c>
      <c r="O143" s="209" t="n">
        <f aca="false">IF(ISBLANK(A143),"",IF( ISBLANK(F143), "" , IF( ISBLANK(J143), ($U$32-F143)/365, (J143-F143)/365)) )</f>
        <v>0.583561643835616</v>
      </c>
      <c r="P143" s="210" t="str">
        <f aca="true">IF(ISBLANK(A143),"",IF( ISBLANK(J143), "", (TODAY()-J143)/365))</f>
        <v/>
      </c>
      <c r="Q143" s="211" t="str">
        <f aca="false">IF(ISBLANK(A143),"",IF( ISBLANK(J143), "", ($U$32-J143)/365))</f>
        <v/>
      </c>
      <c r="R143" s="216"/>
      <c r="S143" s="48" t="n">
        <v>1</v>
      </c>
    </row>
    <row r="144" customFormat="false" ht="17" hidden="false" customHeight="true" outlineLevel="0" collapsed="false">
      <c r="A144" s="0" t="n">
        <v>1</v>
      </c>
      <c r="B144" s="202" t="s">
        <v>1859</v>
      </c>
      <c r="C144" s="203" t="s">
        <v>1954</v>
      </c>
      <c r="D144" s="232" t="s">
        <v>1918</v>
      </c>
      <c r="E144" s="204" t="s">
        <v>1824</v>
      </c>
      <c r="F144" s="205" t="n">
        <v>43778</v>
      </c>
      <c r="G144" s="205" t="str">
        <f aca="false">IF(ISBLANK(F144),"a","b")</f>
        <v>b</v>
      </c>
      <c r="H144" s="205" t="n">
        <f aca="false">IF(ISBLANK(A144),"",IF(G144="b",F144,IF(G144="a","")))</f>
        <v>43778</v>
      </c>
      <c r="I144" s="206" t="n">
        <f aca="false">IF(ISBLANK(A144),"",IF( ISBLANK(F144), , IF( ISBLANK(J144), 1,) ))</f>
        <v>1</v>
      </c>
      <c r="K144" s="205" t="str">
        <f aca="false">IF(ISBLANK(J144),"a","b")</f>
        <v>a</v>
      </c>
      <c r="L144" s="207" t="str">
        <f aca="false">IF(ISBLANK(A144),"",IF(K144="b",J144,IF(K144="a","")))</f>
        <v/>
      </c>
      <c r="M144" s="206" t="n">
        <f aca="false">IF(ISBLANK(A144),"",IF( ISBLANK(J144), , 1))</f>
        <v>0</v>
      </c>
      <c r="N144" s="208" t="n">
        <f aca="true">IF(ISBLANK(A144),"",IF( ISBLANK(F144), "" , IF( ISBLANK(J144), (TODAY()-F144)/365, (J144-F144)/365)) )</f>
        <v>1.37808219178082</v>
      </c>
      <c r="O144" s="209" t="n">
        <f aca="false">IF(ISBLANK(A144),"",IF( ISBLANK(F144), "" , IF( ISBLANK(J144), ($U$32-F144)/365, (J144-F144)/365)) )</f>
        <v>0.394520547945205</v>
      </c>
      <c r="P144" s="210" t="str">
        <f aca="true">IF(ISBLANK(A144),"",IF( ISBLANK(J144), "", (TODAY()-J144)/365))</f>
        <v/>
      </c>
      <c r="Q144" s="211" t="str">
        <f aca="false">IF(ISBLANK(A144),"",IF( ISBLANK(J144), "", ($U$32-J144)/365))</f>
        <v/>
      </c>
      <c r="R144" s="216"/>
      <c r="S144" s="39" t="n">
        <v>1</v>
      </c>
    </row>
    <row r="145" customFormat="false" ht="17" hidden="false" customHeight="true" outlineLevel="0" collapsed="false">
      <c r="A145" s="0" t="n">
        <v>1</v>
      </c>
      <c r="B145" s="202" t="s">
        <v>1859</v>
      </c>
      <c r="C145" s="203" t="s">
        <v>1954</v>
      </c>
      <c r="D145" s="226" t="s">
        <v>1863</v>
      </c>
      <c r="E145" s="204" t="s">
        <v>1928</v>
      </c>
      <c r="F145" s="205" t="n">
        <v>43700</v>
      </c>
      <c r="G145" s="205" t="str">
        <f aca="false">IF(ISBLANK(F145),"a","b")</f>
        <v>b</v>
      </c>
      <c r="H145" s="205" t="n">
        <f aca="false">IF(ISBLANK(A145),"",IF(G145="b",F145,IF(G145="a","")))</f>
        <v>43700</v>
      </c>
      <c r="I145" s="206" t="n">
        <f aca="false">IF(ISBLANK(A145),"",IF( ISBLANK(F145), , IF( ISBLANK(J145), 1,) ))</f>
        <v>1</v>
      </c>
      <c r="K145" s="205" t="str">
        <f aca="false">IF(ISBLANK(J145),"a","b")</f>
        <v>a</v>
      </c>
      <c r="L145" s="207" t="str">
        <f aca="false">IF(ISBLANK(A145),"",IF(K145="b",J145,IF(K145="a","")))</f>
        <v/>
      </c>
      <c r="M145" s="206" t="n">
        <f aca="false">IF(ISBLANK(A145),"",IF( ISBLANK(J145), , 1))</f>
        <v>0</v>
      </c>
      <c r="N145" s="208" t="n">
        <f aca="true">IF(ISBLANK(A145),"",IF( ISBLANK(F145), "" , IF( ISBLANK(J145), (TODAY()-F145)/365, (J145-F145)/365)) )</f>
        <v>1.59178082191781</v>
      </c>
      <c r="O145" s="209" t="n">
        <f aca="false">IF(ISBLANK(A145),"",IF( ISBLANK(F145), "" , IF( ISBLANK(J145), ($U$32-F145)/365, (J145-F145)/365)) )</f>
        <v>0.608219178082192</v>
      </c>
      <c r="P145" s="210" t="str">
        <f aca="true">IF(ISBLANK(A145),"",IF( ISBLANK(J145), "", (TODAY()-J145)/365))</f>
        <v/>
      </c>
      <c r="Q145" s="211" t="str">
        <f aca="false">IF(ISBLANK(A145),"",IF( ISBLANK(J145), "", ($U$32-J145)/365))</f>
        <v/>
      </c>
      <c r="R145" s="216"/>
      <c r="S145" s="39" t="n">
        <v>1</v>
      </c>
    </row>
    <row r="146" customFormat="false" ht="17" hidden="false" customHeight="true" outlineLevel="0" collapsed="false">
      <c r="A146" s="0" t="n">
        <v>1</v>
      </c>
      <c r="B146" s="202" t="s">
        <v>1859</v>
      </c>
      <c r="C146" s="203" t="s">
        <v>1954</v>
      </c>
      <c r="D146" s="230" t="s">
        <v>1956</v>
      </c>
      <c r="E146" s="204" t="s">
        <v>1872</v>
      </c>
      <c r="F146" s="205" t="n">
        <v>43781</v>
      </c>
      <c r="G146" s="205" t="str">
        <f aca="false">IF(ISBLANK(F146),"a","b")</f>
        <v>b</v>
      </c>
      <c r="H146" s="205" t="n">
        <f aca="false">IF(ISBLANK(A146),"",IF(G146="b",F146,IF(G146="a","")))</f>
        <v>43781</v>
      </c>
      <c r="I146" s="206" t="n">
        <f aca="false">IF(ISBLANK(A146),"",IF( ISBLANK(F146), , IF( ISBLANK(J146), 1,) ))</f>
        <v>1</v>
      </c>
      <c r="K146" s="205" t="str">
        <f aca="false">IF(ISBLANK(J146),"a","b")</f>
        <v>a</v>
      </c>
      <c r="L146" s="207" t="str">
        <f aca="false">IF(ISBLANK(A146),"",IF(K146="b",J146,IF(K146="a","")))</f>
        <v/>
      </c>
      <c r="M146" s="206" t="n">
        <f aca="false">IF(ISBLANK(A146),"",IF( ISBLANK(J146), , 1))</f>
        <v>0</v>
      </c>
      <c r="N146" s="208" t="n">
        <f aca="true">IF(ISBLANK(A146),"",IF( ISBLANK(F146), "" , IF( ISBLANK(J146), (TODAY()-F146)/365, (J146-F146)/365)) )</f>
        <v>1.36986301369863</v>
      </c>
      <c r="O146" s="209" t="n">
        <f aca="false">IF(ISBLANK(A146),"",IF( ISBLANK(F146), "" , IF( ISBLANK(J146), ($U$32-F146)/365, (J146-F146)/365)) )</f>
        <v>0.386301369863014</v>
      </c>
      <c r="P146" s="210" t="str">
        <f aca="true">IF(ISBLANK(A146),"",IF( ISBLANK(J146), "", (TODAY()-J146)/365))</f>
        <v/>
      </c>
      <c r="Q146" s="211" t="str">
        <f aca="false">IF(ISBLANK(A146),"",IF( ISBLANK(J146), "", ($U$32-J146)/365))</f>
        <v/>
      </c>
      <c r="R146" s="216"/>
      <c r="S146" s="39" t="n">
        <v>1</v>
      </c>
    </row>
    <row r="147" customFormat="false" ht="17" hidden="false" customHeight="true" outlineLevel="0" collapsed="false">
      <c r="A147" s="0" t="n">
        <v>1</v>
      </c>
      <c r="B147" s="202" t="s">
        <v>1859</v>
      </c>
      <c r="C147" s="203" t="s">
        <v>1954</v>
      </c>
      <c r="D147" s="226" t="s">
        <v>1957</v>
      </c>
      <c r="E147" s="204" t="s">
        <v>702</v>
      </c>
      <c r="F147" s="205" t="n">
        <v>43729</v>
      </c>
      <c r="G147" s="205" t="str">
        <f aca="false">IF(ISBLANK(F147),"a","b")</f>
        <v>b</v>
      </c>
      <c r="H147" s="205" t="n">
        <f aca="false">IF(ISBLANK(A147),"",IF(G147="b",F147,IF(G147="a","")))</f>
        <v>43729</v>
      </c>
      <c r="I147" s="206" t="n">
        <f aca="false">IF(ISBLANK(A147),"",IF( ISBLANK(F147), , IF( ISBLANK(J147), 1,) ))</f>
        <v>1</v>
      </c>
      <c r="K147" s="205" t="str">
        <f aca="false">IF(ISBLANK(J147),"a","b")</f>
        <v>a</v>
      </c>
      <c r="L147" s="207" t="str">
        <f aca="false">IF(ISBLANK(A147),"",IF(K147="b",J147,IF(K147="a","")))</f>
        <v/>
      </c>
      <c r="M147" s="206" t="n">
        <f aca="false">IF(ISBLANK(A147),"",IF( ISBLANK(J147), , 1))</f>
        <v>0</v>
      </c>
      <c r="N147" s="208" t="n">
        <f aca="true">IF(ISBLANK(A147),"",IF( ISBLANK(F147), "" , IF( ISBLANK(J147), (TODAY()-F147)/365, (J147-F147)/365)) )</f>
        <v>1.51232876712329</v>
      </c>
      <c r="O147" s="209" t="n">
        <f aca="false">IF(ISBLANK(A147),"",IF( ISBLANK(F147), "" , IF( ISBLANK(J147), ($U$32-F147)/365, (J147-F147)/365)) )</f>
        <v>0.528767123287671</v>
      </c>
      <c r="P147" s="210" t="str">
        <f aca="true">IF(ISBLANK(A147),"",IF( ISBLANK(J147), "", (TODAY()-J147)/365))</f>
        <v/>
      </c>
      <c r="Q147" s="211" t="str">
        <f aca="false">IF(ISBLANK(A147),"",IF( ISBLANK(J147), "", ($U$32-J147)/365))</f>
        <v/>
      </c>
      <c r="R147" s="216"/>
      <c r="S147" s="39" t="n">
        <v>1</v>
      </c>
    </row>
    <row r="148" customFormat="false" ht="17" hidden="false" customHeight="true" outlineLevel="0" collapsed="false">
      <c r="A148" s="0" t="n">
        <v>1</v>
      </c>
      <c r="B148" s="202" t="s">
        <v>1859</v>
      </c>
      <c r="C148" s="203" t="s">
        <v>1954</v>
      </c>
      <c r="D148" s="226" t="s">
        <v>1958</v>
      </c>
      <c r="E148" s="204" t="s">
        <v>746</v>
      </c>
      <c r="F148" s="205" t="n">
        <v>43700</v>
      </c>
      <c r="G148" s="205" t="str">
        <f aca="false">IF(ISBLANK(F148),"a","b")</f>
        <v>b</v>
      </c>
      <c r="H148" s="205" t="n">
        <f aca="false">IF(ISBLANK(A148),"",IF(G148="b",F148,IF(G148="a","")))</f>
        <v>43700</v>
      </c>
      <c r="I148" s="206" t="n">
        <f aca="false">IF(ISBLANK(A148),"",IF( ISBLANK(F148), , IF( ISBLANK(J148), 1,) ))</f>
        <v>1</v>
      </c>
      <c r="K148" s="205" t="str">
        <f aca="false">IF(ISBLANK(J148),"a","b")</f>
        <v>a</v>
      </c>
      <c r="L148" s="207" t="str">
        <f aca="false">IF(ISBLANK(A148),"",IF(K148="b",J148,IF(K148="a","")))</f>
        <v/>
      </c>
      <c r="M148" s="206" t="n">
        <f aca="false">IF(ISBLANK(A148),"",IF( ISBLANK(J148), , 1))</f>
        <v>0</v>
      </c>
      <c r="N148" s="208" t="n">
        <f aca="true">IF(ISBLANK(A148),"",IF( ISBLANK(F148), "" , IF( ISBLANK(J148), (TODAY()-F148)/365, (J148-F148)/365)) )</f>
        <v>1.59178082191781</v>
      </c>
      <c r="O148" s="209" t="n">
        <f aca="false">IF(ISBLANK(A148),"",IF( ISBLANK(F148), "" , IF( ISBLANK(J148), ($U$32-F148)/365, (J148-F148)/365)) )</f>
        <v>0.608219178082192</v>
      </c>
      <c r="P148" s="210" t="str">
        <f aca="true">IF(ISBLANK(A148),"",IF( ISBLANK(J148), "", (TODAY()-J148)/365))</f>
        <v/>
      </c>
      <c r="Q148" s="211" t="str">
        <f aca="false">IF(ISBLANK(A148),"",IF( ISBLANK(J148), "", ($U$32-J148)/365))</f>
        <v/>
      </c>
      <c r="R148" s="216"/>
      <c r="S148" s="39" t="n">
        <v>1</v>
      </c>
    </row>
    <row r="149" customFormat="false" ht="17" hidden="false" customHeight="true" outlineLevel="0" collapsed="false">
      <c r="A149" s="0" t="n">
        <v>1</v>
      </c>
      <c r="B149" s="202" t="s">
        <v>1859</v>
      </c>
      <c r="C149" s="203" t="s">
        <v>1954</v>
      </c>
      <c r="D149" s="230" t="s">
        <v>1959</v>
      </c>
      <c r="E149" s="204" t="s">
        <v>1960</v>
      </c>
      <c r="F149" s="205" t="n">
        <v>43824</v>
      </c>
      <c r="G149" s="205" t="str">
        <f aca="false">IF(ISBLANK(F149),"a","b")</f>
        <v>b</v>
      </c>
      <c r="H149" s="205" t="n">
        <f aca="false">IF(ISBLANK(A149),"",IF(G149="b",F149,IF(G149="a","")))</f>
        <v>43824</v>
      </c>
      <c r="I149" s="206" t="n">
        <f aca="false">IF(ISBLANK(A149),"",IF( ISBLANK(F149), , IF( ISBLANK(J149), 1,) ))</f>
        <v>0</v>
      </c>
      <c r="J149" s="205" t="n">
        <v>43852</v>
      </c>
      <c r="K149" s="205" t="str">
        <f aca="false">IF(ISBLANK(J149),"a","b")</f>
        <v>b</v>
      </c>
      <c r="L149" s="207" t="n">
        <f aca="false">IF(ISBLANK(A149),"",IF(K149="b",J149,IF(K149="a","")))</f>
        <v>43852</v>
      </c>
      <c r="M149" s="206" t="n">
        <f aca="false">IF(ISBLANK(A149),"",IF( ISBLANK(J149), , 1))</f>
        <v>1</v>
      </c>
      <c r="N149" s="208" t="n">
        <f aca="true">IF(ISBLANK(A149),"",IF( ISBLANK(F149), "" , IF( ISBLANK(J149), (TODAY()-F149)/365, (J149-F149)/365)) )</f>
        <v>0.0767123287671233</v>
      </c>
      <c r="O149" s="209" t="n">
        <f aca="false">IF(ISBLANK(A149),"",IF( ISBLANK(F149), "" , IF( ISBLANK(J149), ($U$32-F149)/365, (J149-F149)/365)) )</f>
        <v>0.0767123287671233</v>
      </c>
      <c r="P149" s="210" t="n">
        <f aca="true">IF(ISBLANK(A149),"",IF( ISBLANK(J149), "", (TODAY()-J149)/365))</f>
        <v>1.17534246575342</v>
      </c>
      <c r="Q149" s="211" t="n">
        <f aca="false">IF(ISBLANK(A149),"",IF( ISBLANK(J149), "", ($U$32-J149)/365))</f>
        <v>0.191780821917808</v>
      </c>
      <c r="R149" s="216"/>
      <c r="S149" s="39" t="n">
        <v>1</v>
      </c>
    </row>
    <row r="150" customFormat="false" ht="17" hidden="false" customHeight="true" outlineLevel="0" collapsed="false">
      <c r="A150" s="0" t="n">
        <v>1</v>
      </c>
      <c r="B150" s="202" t="s">
        <v>1859</v>
      </c>
      <c r="C150" s="203" t="s">
        <v>1954</v>
      </c>
      <c r="D150" s="230" t="s">
        <v>1961</v>
      </c>
      <c r="E150" s="204" t="s">
        <v>399</v>
      </c>
      <c r="F150" s="205" t="n">
        <v>43847</v>
      </c>
      <c r="G150" s="205" t="str">
        <f aca="false">IF(ISBLANK(F150),"a","b")</f>
        <v>b</v>
      </c>
      <c r="H150" s="205" t="n">
        <f aca="false">IF(ISBLANK(A150),"",IF(G150="b",F150,IF(G150="a","")))</f>
        <v>43847</v>
      </c>
      <c r="I150" s="206" t="n">
        <f aca="false">IF(ISBLANK(A150),"",IF( ISBLANK(F150), , IF( ISBLANK(J150), 1,) ))</f>
        <v>1</v>
      </c>
      <c r="K150" s="205" t="str">
        <f aca="false">IF(ISBLANK(J150),"a","b")</f>
        <v>a</v>
      </c>
      <c r="L150" s="207" t="str">
        <f aca="false">IF(ISBLANK(A150),"",IF(K150="b",J150,IF(K150="a","")))</f>
        <v/>
      </c>
      <c r="M150" s="206" t="n">
        <f aca="false">IF(ISBLANK(A150),"",IF( ISBLANK(J150), , 1))</f>
        <v>0</v>
      </c>
      <c r="N150" s="208" t="n">
        <f aca="true">IF(ISBLANK(A150),"",IF( ISBLANK(F150), "" , IF( ISBLANK(J150), (TODAY()-F150)/365, (J150-F150)/365)) )</f>
        <v>1.18904109589041</v>
      </c>
      <c r="O150" s="209" t="n">
        <f aca="false">IF(ISBLANK(A150),"",IF( ISBLANK(F150), "" , IF( ISBLANK(J150), ($U$32-F150)/365, (J150-F150)/365)) )</f>
        <v>0.205479452054794</v>
      </c>
      <c r="P150" s="210" t="str">
        <f aca="true">IF(ISBLANK(A150),"",IF( ISBLANK(J150), "", (TODAY()-J150)/365))</f>
        <v/>
      </c>
      <c r="Q150" s="211" t="str">
        <f aca="false">IF(ISBLANK(A150),"",IF( ISBLANK(J150), "", ($U$32-J150)/365))</f>
        <v/>
      </c>
      <c r="R150" s="216"/>
      <c r="S150" s="39" t="n">
        <v>1</v>
      </c>
    </row>
    <row r="151" customFormat="false" ht="17" hidden="false" customHeight="true" outlineLevel="0" collapsed="false">
      <c r="A151" s="0" t="n">
        <v>1</v>
      </c>
      <c r="B151" s="202" t="s">
        <v>1859</v>
      </c>
      <c r="C151" s="203" t="s">
        <v>1954</v>
      </c>
      <c r="D151" s="226" t="s">
        <v>1962</v>
      </c>
      <c r="E151" s="204" t="s">
        <v>1928</v>
      </c>
      <c r="F151" s="205" t="n">
        <v>43700</v>
      </c>
      <c r="G151" s="205" t="str">
        <f aca="false">IF(ISBLANK(F151),"a","b")</f>
        <v>b</v>
      </c>
      <c r="H151" s="205" t="n">
        <f aca="false">IF(ISBLANK(A151),"",IF(G151="b",F151,IF(G151="a","")))</f>
        <v>43700</v>
      </c>
      <c r="I151" s="206" t="n">
        <f aca="false">IF(ISBLANK(A151),"",IF( ISBLANK(F151), , IF( ISBLANK(J151), 1,) ))</f>
        <v>1</v>
      </c>
      <c r="K151" s="205" t="str">
        <f aca="false">IF(ISBLANK(J151),"a","b")</f>
        <v>a</v>
      </c>
      <c r="L151" s="207" t="str">
        <f aca="false">IF(ISBLANK(A151),"",IF(K151="b",J151,IF(K151="a","")))</f>
        <v/>
      </c>
      <c r="M151" s="206" t="n">
        <f aca="false">IF(ISBLANK(A151),"",IF( ISBLANK(J151), , 1))</f>
        <v>0</v>
      </c>
      <c r="N151" s="208" t="n">
        <f aca="true">IF(ISBLANK(A151),"",IF( ISBLANK(F151), "" , IF( ISBLANK(J151), (TODAY()-F151)/365, (J151-F151)/365)) )</f>
        <v>1.59178082191781</v>
      </c>
      <c r="O151" s="209" t="n">
        <f aca="false">IF(ISBLANK(A151),"",IF( ISBLANK(F151), "" , IF( ISBLANK(J151), ($U$32-F151)/365, (J151-F151)/365)) )</f>
        <v>0.608219178082192</v>
      </c>
      <c r="P151" s="210" t="str">
        <f aca="true">IF(ISBLANK(A151),"",IF( ISBLANK(J151), "", (TODAY()-J151)/365))</f>
        <v/>
      </c>
      <c r="Q151" s="211" t="str">
        <f aca="false">IF(ISBLANK(A151),"",IF( ISBLANK(J151), "", ($U$32-J151)/365))</f>
        <v/>
      </c>
      <c r="R151" s="216"/>
      <c r="S151" s="39" t="n">
        <v>1</v>
      </c>
    </row>
    <row r="152" customFormat="false" ht="17" hidden="false" customHeight="true" outlineLevel="0" collapsed="false">
      <c r="A152" s="0" t="n">
        <v>1</v>
      </c>
      <c r="B152" s="202" t="s">
        <v>1859</v>
      </c>
      <c r="C152" s="203" t="s">
        <v>1954</v>
      </c>
      <c r="D152" s="226" t="s">
        <v>1963</v>
      </c>
      <c r="E152" s="204" t="s">
        <v>1936</v>
      </c>
      <c r="F152" s="205" t="n">
        <v>43794</v>
      </c>
      <c r="G152" s="205" t="str">
        <f aca="false">IF(ISBLANK(F152),"a","b")</f>
        <v>b</v>
      </c>
      <c r="H152" s="205" t="n">
        <f aca="false">IF(ISBLANK(A152),"",IF(G152="b",F152,IF(G152="a","")))</f>
        <v>43794</v>
      </c>
      <c r="I152" s="206" t="n">
        <f aca="false">IF(ISBLANK(A152),"",IF( ISBLANK(F152), , IF( ISBLANK(J152), 1,) ))</f>
        <v>0</v>
      </c>
      <c r="J152" s="231" t="n">
        <v>43981</v>
      </c>
      <c r="K152" s="205" t="str">
        <f aca="false">IF(ISBLANK(J152),"a","b")</f>
        <v>b</v>
      </c>
      <c r="L152" s="207" t="n">
        <f aca="false">IF(ISBLANK(A152),"",IF(K152="b",J152,IF(K152="a","")))</f>
        <v>43981</v>
      </c>
      <c r="M152" s="206" t="n">
        <f aca="false">IF(ISBLANK(A152),"",IF( ISBLANK(J152), , 1))</f>
        <v>1</v>
      </c>
      <c r="N152" s="208" t="n">
        <f aca="true">IF(ISBLANK(A152),"",IF( ISBLANK(F152), "" , IF( ISBLANK(J152), (TODAY()-F152)/365, (J152-F152)/365)) )</f>
        <v>0.512328767123288</v>
      </c>
      <c r="O152" s="209" t="n">
        <f aca="false">IF(ISBLANK(A152),"",IF( ISBLANK(F152), "" , IF( ISBLANK(J152), ($U$32-F152)/365, (J152-F152)/365)) )</f>
        <v>0.512328767123288</v>
      </c>
      <c r="P152" s="210" t="n">
        <f aca="true">IF(ISBLANK(A152),"",IF( ISBLANK(J152), "", (TODAY()-J152)/365))</f>
        <v>0.821917808219178</v>
      </c>
      <c r="Q152" s="211" t="n">
        <f aca="false">IF(ISBLANK(A152),"",IF( ISBLANK(J152), "", ($U$32-J152)/365))</f>
        <v>-0.161643835616438</v>
      </c>
      <c r="R152" s="216"/>
      <c r="S152" s="39" t="n">
        <v>1</v>
      </c>
    </row>
    <row r="153" customFormat="false" ht="17" hidden="false" customHeight="true" outlineLevel="0" collapsed="false">
      <c r="A153" s="0" t="n">
        <v>1</v>
      </c>
      <c r="B153" s="202" t="s">
        <v>1859</v>
      </c>
      <c r="C153" s="203" t="s">
        <v>1954</v>
      </c>
      <c r="D153" s="230" t="s">
        <v>1964</v>
      </c>
      <c r="E153" s="204" t="s">
        <v>1965</v>
      </c>
      <c r="F153" s="205" t="n">
        <v>43900</v>
      </c>
      <c r="G153" s="205" t="str">
        <f aca="false">IF(ISBLANK(F153),"a","b")</f>
        <v>b</v>
      </c>
      <c r="H153" s="205" t="n">
        <f aca="false">IF(ISBLANK(A153),"",IF(G153="b",F153,IF(G153="a","")))</f>
        <v>43900</v>
      </c>
      <c r="I153" s="206" t="n">
        <f aca="false">IF(ISBLANK(A153),"",IF( ISBLANK(F153), , IF( ISBLANK(J153), 1,) ))</f>
        <v>1</v>
      </c>
      <c r="K153" s="205" t="str">
        <f aca="false">IF(ISBLANK(J153),"a","b")</f>
        <v>a</v>
      </c>
      <c r="L153" s="207" t="str">
        <f aca="false">IF(ISBLANK(A153),"",IF(K153="b",J153,IF(K153="a","")))</f>
        <v/>
      </c>
      <c r="M153" s="206" t="n">
        <f aca="false">IF(ISBLANK(A153),"",IF( ISBLANK(J153), , 1))</f>
        <v>0</v>
      </c>
      <c r="N153" s="208" t="n">
        <f aca="true">IF(ISBLANK(A153),"",IF( ISBLANK(F153), "" , IF( ISBLANK(J153), (TODAY()-F153)/365, (J153-F153)/365)) )</f>
        <v>1.04383561643836</v>
      </c>
      <c r="O153" s="209" t="n">
        <f aca="false">IF(ISBLANK(A153),"",IF( ISBLANK(F153), "" , IF( ISBLANK(J153), ($U$32-F153)/365, (J153-F153)/365)) )</f>
        <v>0.0602739726027397</v>
      </c>
      <c r="P153" s="210" t="str">
        <f aca="true">IF(ISBLANK(A153),"",IF( ISBLANK(J153), "", (TODAY()-J153)/365))</f>
        <v/>
      </c>
      <c r="Q153" s="211" t="str">
        <f aca="false">IF(ISBLANK(A153),"",IF( ISBLANK(J153), "", ($U$32-J153)/365))</f>
        <v/>
      </c>
      <c r="R153" s="216"/>
      <c r="S153" s="39" t="n">
        <v>1</v>
      </c>
    </row>
    <row r="154" customFormat="false" ht="17" hidden="false" customHeight="true" outlineLevel="0" collapsed="false">
      <c r="A154" s="0" t="n">
        <v>1</v>
      </c>
      <c r="B154" s="202" t="s">
        <v>1859</v>
      </c>
      <c r="C154" s="203" t="s">
        <v>1954</v>
      </c>
      <c r="D154" s="226" t="s">
        <v>1966</v>
      </c>
      <c r="E154" s="204" t="s">
        <v>1478</v>
      </c>
      <c r="F154" s="205" t="n">
        <v>43700</v>
      </c>
      <c r="G154" s="205" t="str">
        <f aca="false">IF(ISBLANK(F154),"a","b")</f>
        <v>b</v>
      </c>
      <c r="H154" s="205" t="n">
        <f aca="false">IF(ISBLANK(A154),"",IF(G154="b",F154,IF(G154="a","")))</f>
        <v>43700</v>
      </c>
      <c r="I154" s="206" t="n">
        <f aca="false">IF(ISBLANK(A154),"",IF( ISBLANK(F154), , IF( ISBLANK(J154), 1,) ))</f>
        <v>1</v>
      </c>
      <c r="K154" s="205" t="str">
        <f aca="false">IF(ISBLANK(J154),"a","b")</f>
        <v>a</v>
      </c>
      <c r="L154" s="207" t="str">
        <f aca="false">IF(ISBLANK(A154),"",IF(K154="b",J154,IF(K154="a","")))</f>
        <v/>
      </c>
      <c r="M154" s="206" t="n">
        <f aca="false">IF(ISBLANK(A154),"",IF( ISBLANK(J154), , 1))</f>
        <v>0</v>
      </c>
      <c r="N154" s="208" t="n">
        <f aca="true">IF(ISBLANK(A154),"",IF( ISBLANK(F154), "" , IF( ISBLANK(J154), (TODAY()-F154)/365, (J154-F154)/365)) )</f>
        <v>1.59178082191781</v>
      </c>
      <c r="O154" s="209" t="n">
        <f aca="false">IF(ISBLANK(A154),"",IF( ISBLANK(F154), "" , IF( ISBLANK(J154), ($U$32-F154)/365, (J154-F154)/365)) )</f>
        <v>0.608219178082192</v>
      </c>
      <c r="P154" s="210" t="str">
        <f aca="true">IF(ISBLANK(A154),"",IF( ISBLANK(J154), "", (TODAY()-J154)/365))</f>
        <v/>
      </c>
      <c r="Q154" s="211" t="str">
        <f aca="false">IF(ISBLANK(A154),"",IF( ISBLANK(J154), "", ($U$32-J154)/365))</f>
        <v/>
      </c>
      <c r="R154" s="216"/>
      <c r="S154" s="39" t="n">
        <v>1</v>
      </c>
    </row>
    <row r="155" customFormat="false" ht="17" hidden="false" customHeight="true" outlineLevel="0" collapsed="false">
      <c r="A155" s="0" t="n">
        <v>1</v>
      </c>
      <c r="B155" s="202" t="s">
        <v>1859</v>
      </c>
      <c r="C155" s="203" t="s">
        <v>1954</v>
      </c>
      <c r="D155" s="230" t="s">
        <v>1967</v>
      </c>
      <c r="E155" s="204" t="s">
        <v>756</v>
      </c>
      <c r="F155" s="205" t="n">
        <v>43824</v>
      </c>
      <c r="G155" s="205" t="str">
        <f aca="false">IF(ISBLANK(F155),"a","b")</f>
        <v>b</v>
      </c>
      <c r="H155" s="205" t="n">
        <f aca="false">IF(ISBLANK(A155),"",IF(G155="b",F155,IF(G155="a","")))</f>
        <v>43824</v>
      </c>
      <c r="I155" s="206" t="n">
        <f aca="false">IF(ISBLANK(A155),"",IF( ISBLANK(F155), , IF( ISBLANK(J155), 1,) ))</f>
        <v>1</v>
      </c>
      <c r="K155" s="205" t="str">
        <f aca="false">IF(ISBLANK(J155),"a","b")</f>
        <v>a</v>
      </c>
      <c r="L155" s="207" t="str">
        <f aca="false">IF(ISBLANK(A155),"",IF(K155="b",J155,IF(K155="a","")))</f>
        <v/>
      </c>
      <c r="M155" s="206" t="n">
        <f aca="false">IF(ISBLANK(A155),"",IF( ISBLANK(J155), , 1))</f>
        <v>0</v>
      </c>
      <c r="N155" s="208" t="n">
        <f aca="true">IF(ISBLANK(A155),"",IF( ISBLANK(F155), "" , IF( ISBLANK(J155), (TODAY()-F155)/365, (J155-F155)/365)) )</f>
        <v>1.25205479452055</v>
      </c>
      <c r="O155" s="209" t="n">
        <f aca="false">IF(ISBLANK(A155),"",IF( ISBLANK(F155), "" , IF( ISBLANK(J155), ($U$32-F155)/365, (J155-F155)/365)) )</f>
        <v>0.268493150684932</v>
      </c>
      <c r="P155" s="210" t="str">
        <f aca="true">IF(ISBLANK(A155),"",IF( ISBLANK(J155), "", (TODAY()-J155)/365))</f>
        <v/>
      </c>
      <c r="Q155" s="211" t="str">
        <f aca="false">IF(ISBLANK(A155),"",IF( ISBLANK(J155), "", ($U$32-J155)/365))</f>
        <v/>
      </c>
      <c r="R155" s="216"/>
      <c r="S155" s="39" t="n">
        <v>1</v>
      </c>
    </row>
    <row r="156" customFormat="false" ht="17" hidden="false" customHeight="true" outlineLevel="0" collapsed="false">
      <c r="A156" s="0" t="n">
        <v>1</v>
      </c>
      <c r="B156" s="202" t="s">
        <v>1859</v>
      </c>
      <c r="C156" s="203" t="s">
        <v>1954</v>
      </c>
      <c r="D156" s="226" t="s">
        <v>1913</v>
      </c>
      <c r="E156" s="204"/>
      <c r="F156" s="205"/>
      <c r="G156" s="205" t="str">
        <f aca="false">IF(ISBLANK(F156),"a","b")</f>
        <v>a</v>
      </c>
      <c r="H156" s="205" t="str">
        <f aca="false">IF(ISBLANK(A156),"",IF(G156="b",F156,IF(G156="a","")))</f>
        <v/>
      </c>
      <c r="I156" s="206" t="n">
        <f aca="false">IF(ISBLANK(A156),"",IF( ISBLANK(F156), , IF( ISBLANK(J156), 1,) ))</f>
        <v>0</v>
      </c>
      <c r="K156" s="205" t="str">
        <f aca="false">IF(ISBLANK(J156),"a","b")</f>
        <v>a</v>
      </c>
      <c r="L156" s="207" t="str">
        <f aca="false">IF(ISBLANK(A156),"",IF(K156="b",J156,IF(K156="a","")))</f>
        <v/>
      </c>
      <c r="M156" s="206" t="n">
        <f aca="false">IF(ISBLANK(A156),"",IF( ISBLANK(J156), , 1))</f>
        <v>0</v>
      </c>
      <c r="N156" s="208" t="str">
        <f aca="true">IF(ISBLANK(A156),"",IF( ISBLANK(F156), "" , IF( ISBLANK(J156), (TODAY()-F156)/365, (J156-F156)/365)) )</f>
        <v/>
      </c>
      <c r="O156" s="209" t="str">
        <f aca="false">IF(ISBLANK(A156),"",IF( ISBLANK(F156), "" , IF( ISBLANK(J156), ($U$32-F156)/365, (J156-F156)/365)) )</f>
        <v/>
      </c>
      <c r="P156" s="210" t="str">
        <f aca="true">IF(ISBLANK(A156),"",IF( ISBLANK(J156), "", (TODAY()-J156)/365))</f>
        <v/>
      </c>
      <c r="Q156" s="211" t="str">
        <f aca="false">IF(ISBLANK(A156),"",IF( ISBLANK(J156), "", ($U$32-J156)/365))</f>
        <v/>
      </c>
      <c r="R156" s="216"/>
      <c r="S156" s="39" t="n">
        <v>1</v>
      </c>
    </row>
    <row r="157" customFormat="false" ht="17" hidden="false" customHeight="true" outlineLevel="0" collapsed="false">
      <c r="A157" s="0" t="n">
        <v>1</v>
      </c>
      <c r="B157" s="202" t="s">
        <v>1859</v>
      </c>
      <c r="C157" s="203" t="s">
        <v>1954</v>
      </c>
      <c r="D157" s="226" t="s">
        <v>1968</v>
      </c>
      <c r="E157" s="204" t="s">
        <v>1928</v>
      </c>
      <c r="F157" s="205" t="n">
        <v>43700</v>
      </c>
      <c r="G157" s="205" t="str">
        <f aca="false">IF(ISBLANK(F157),"a","b")</f>
        <v>b</v>
      </c>
      <c r="H157" s="205" t="n">
        <f aca="false">IF(ISBLANK(A157),"",IF(G157="b",F157,IF(G157="a","")))</f>
        <v>43700</v>
      </c>
      <c r="I157" s="206" t="n">
        <f aca="false">IF(ISBLANK(A157),"",IF( ISBLANK(F157), , IF( ISBLANK(J157), 1,) ))</f>
        <v>1</v>
      </c>
      <c r="K157" s="205" t="str">
        <f aca="false">IF(ISBLANK(J157),"a","b")</f>
        <v>a</v>
      </c>
      <c r="L157" s="207" t="str">
        <f aca="false">IF(ISBLANK(A157),"",IF(K157="b",J157,IF(K157="a","")))</f>
        <v/>
      </c>
      <c r="M157" s="206" t="n">
        <f aca="false">IF(ISBLANK(A157),"",IF( ISBLANK(J157), , 1))</f>
        <v>0</v>
      </c>
      <c r="N157" s="208" t="n">
        <f aca="true">IF(ISBLANK(A157),"",IF( ISBLANK(F157), "" , IF( ISBLANK(J157), (TODAY()-F157)/365, (J157-F157)/365)) )</f>
        <v>1.59178082191781</v>
      </c>
      <c r="O157" s="209" t="n">
        <f aca="false">IF(ISBLANK(A157),"",IF( ISBLANK(F157), "" , IF( ISBLANK(J157), ($U$32-F157)/365, (J157-F157)/365)) )</f>
        <v>0.608219178082192</v>
      </c>
      <c r="P157" s="210" t="str">
        <f aca="true">IF(ISBLANK(A157),"",IF( ISBLANK(J157), "", (TODAY()-J157)/365))</f>
        <v/>
      </c>
      <c r="Q157" s="211" t="str">
        <f aca="false">IF(ISBLANK(A157),"",IF( ISBLANK(J157), "", ($U$32-J157)/365))</f>
        <v/>
      </c>
      <c r="R157" s="216"/>
      <c r="S157" s="39" t="n">
        <v>1</v>
      </c>
    </row>
    <row r="158" customFormat="false" ht="17" hidden="false" customHeight="true" outlineLevel="0" collapsed="false">
      <c r="A158" s="0" t="n">
        <v>1</v>
      </c>
      <c r="B158" s="202" t="s">
        <v>1859</v>
      </c>
      <c r="C158" s="203" t="s">
        <v>1954</v>
      </c>
      <c r="D158" s="230" t="s">
        <v>1969</v>
      </c>
      <c r="E158" s="204" t="s">
        <v>451</v>
      </c>
      <c r="F158" s="205" t="n">
        <v>43844</v>
      </c>
      <c r="G158" s="205" t="str">
        <f aca="false">IF(ISBLANK(F158),"a","b")</f>
        <v>b</v>
      </c>
      <c r="H158" s="205" t="n">
        <f aca="false">IF(ISBLANK(A158),"",IF(G158="b",F158,IF(G158="a","")))</f>
        <v>43844</v>
      </c>
      <c r="I158" s="206" t="n">
        <f aca="false">IF(ISBLANK(A158),"",IF( ISBLANK(F158), , IF( ISBLANK(J158), 1,) ))</f>
        <v>1</v>
      </c>
      <c r="K158" s="205" t="str">
        <f aca="false">IF(ISBLANK(J158),"a","b")</f>
        <v>a</v>
      </c>
      <c r="L158" s="207" t="str">
        <f aca="false">IF(ISBLANK(A158),"",IF(K158="b",J158,IF(K158="a","")))</f>
        <v/>
      </c>
      <c r="M158" s="206" t="n">
        <f aca="false">IF(ISBLANK(A158),"",IF( ISBLANK(J158), , 1))</f>
        <v>0</v>
      </c>
      <c r="N158" s="208" t="n">
        <f aca="true">IF(ISBLANK(A158),"",IF( ISBLANK(F158), "" , IF( ISBLANK(J158), (TODAY()-F158)/365, (J158-F158)/365)) )</f>
        <v>1.1972602739726</v>
      </c>
      <c r="O158" s="209" t="n">
        <f aca="false">IF(ISBLANK(A158),"",IF( ISBLANK(F158), "" , IF( ISBLANK(J158), ($U$32-F158)/365, (J158-F158)/365)) )</f>
        <v>0.213698630136986</v>
      </c>
      <c r="P158" s="210" t="str">
        <f aca="true">IF(ISBLANK(A158),"",IF( ISBLANK(J158), "", (TODAY()-J158)/365))</f>
        <v/>
      </c>
      <c r="Q158" s="211" t="str">
        <f aca="false">IF(ISBLANK(A158),"",IF( ISBLANK(J158), "", ($U$32-J158)/365))</f>
        <v/>
      </c>
      <c r="R158" s="216"/>
      <c r="S158" s="39" t="n">
        <v>1</v>
      </c>
    </row>
    <row r="159" customFormat="false" ht="17" hidden="false" customHeight="true" outlineLevel="0" collapsed="false">
      <c r="A159" s="0" t="n">
        <v>1</v>
      </c>
      <c r="B159" s="202" t="s">
        <v>1859</v>
      </c>
      <c r="C159" s="203" t="s">
        <v>1954</v>
      </c>
      <c r="D159" s="226" t="s">
        <v>1970</v>
      </c>
      <c r="E159" s="233"/>
      <c r="F159" s="205"/>
      <c r="G159" s="205" t="str">
        <f aca="false">IF(ISBLANK(F159),"a","b")</f>
        <v>a</v>
      </c>
      <c r="H159" s="205" t="str">
        <f aca="false">IF(ISBLANK(A159),"",IF(G159="b",F159,IF(G159="a","")))</f>
        <v/>
      </c>
      <c r="I159" s="206" t="n">
        <f aca="false">IF(ISBLANK(A159),"",IF( ISBLANK(F159), , IF( ISBLANK(J159), 1,) ))</f>
        <v>0</v>
      </c>
      <c r="K159" s="205" t="str">
        <f aca="false">IF(ISBLANK(J159),"a","b")</f>
        <v>a</v>
      </c>
      <c r="L159" s="207" t="str">
        <f aca="false">IF(ISBLANK(A159),"",IF(K159="b",J159,IF(K159="a","")))</f>
        <v/>
      </c>
      <c r="M159" s="206" t="n">
        <f aca="false">IF(ISBLANK(A159),"",IF( ISBLANK(J159), , 1))</f>
        <v>0</v>
      </c>
      <c r="N159" s="208" t="str">
        <f aca="true">IF(ISBLANK(A159),"",IF( ISBLANK(F159), "" , IF( ISBLANK(J159), (TODAY()-F159)/365, (J159-F159)/365)) )</f>
        <v/>
      </c>
      <c r="O159" s="209" t="str">
        <f aca="false">IF(ISBLANK(A159),"",IF( ISBLANK(F159), "" , IF( ISBLANK(J159), ($U$32-F159)/365, (J159-F159)/365)) )</f>
        <v/>
      </c>
      <c r="P159" s="210" t="str">
        <f aca="true">IF(ISBLANK(A159),"",IF( ISBLANK(J159), "", (TODAY()-J159)/365))</f>
        <v/>
      </c>
      <c r="Q159" s="211" t="str">
        <f aca="false">IF(ISBLANK(A159),"",IF( ISBLANK(J159), "", ($U$32-J159)/365))</f>
        <v/>
      </c>
      <c r="R159" s="216"/>
      <c r="S159" s="39" t="n">
        <v>1</v>
      </c>
    </row>
    <row r="160" customFormat="false" ht="17" hidden="false" customHeight="true" outlineLevel="0" collapsed="false">
      <c r="A160" s="0" t="n">
        <v>1</v>
      </c>
      <c r="B160" s="202" t="s">
        <v>1859</v>
      </c>
      <c r="C160" s="203" t="s">
        <v>1954</v>
      </c>
      <c r="D160" s="226" t="s">
        <v>1971</v>
      </c>
      <c r="E160" s="204" t="s">
        <v>752</v>
      </c>
      <c r="F160" s="205" t="n">
        <v>43701</v>
      </c>
      <c r="G160" s="205" t="str">
        <f aca="false">IF(ISBLANK(F160),"a","b")</f>
        <v>b</v>
      </c>
      <c r="H160" s="205" t="n">
        <f aca="false">IF(ISBLANK(A160),"",IF(G160="b",F160,IF(G160="a","")))</f>
        <v>43701</v>
      </c>
      <c r="I160" s="206" t="n">
        <f aca="false">IF(ISBLANK(A160),"",IF( ISBLANK(F160), , IF( ISBLANK(J160), 1,) ))</f>
        <v>1</v>
      </c>
      <c r="K160" s="205" t="str">
        <f aca="false">IF(ISBLANK(J160),"a","b")</f>
        <v>a</v>
      </c>
      <c r="L160" s="207" t="str">
        <f aca="false">IF(ISBLANK(A160),"",IF(K160="b",J160,IF(K160="a","")))</f>
        <v/>
      </c>
      <c r="M160" s="206" t="n">
        <f aca="false">IF(ISBLANK(A160),"",IF( ISBLANK(J160), , 1))</f>
        <v>0</v>
      </c>
      <c r="N160" s="208" t="n">
        <f aca="true">IF(ISBLANK(A160),"",IF( ISBLANK(F160), "" , IF( ISBLANK(J160), (TODAY()-F160)/365, (J160-F160)/365)) )</f>
        <v>1.58904109589041</v>
      </c>
      <c r="O160" s="209" t="n">
        <f aca="false">IF(ISBLANK(A160),"",IF( ISBLANK(F160), "" , IF( ISBLANK(J160), ($U$32-F160)/365, (J160-F160)/365)) )</f>
        <v>0.605479452054794</v>
      </c>
      <c r="P160" s="210" t="str">
        <f aca="true">IF(ISBLANK(A160),"",IF( ISBLANK(J160), "", (TODAY()-J160)/365))</f>
        <v/>
      </c>
      <c r="Q160" s="211" t="str">
        <f aca="false">IF(ISBLANK(A160),"",IF( ISBLANK(J160), "", ($U$32-J160)/365))</f>
        <v/>
      </c>
      <c r="R160" s="216"/>
      <c r="S160" s="39" t="n">
        <v>1</v>
      </c>
    </row>
    <row r="161" customFormat="false" ht="17" hidden="false" customHeight="true" outlineLevel="0" collapsed="false">
      <c r="A161" s="0" t="n">
        <v>1</v>
      </c>
      <c r="B161" s="202" t="s">
        <v>1859</v>
      </c>
      <c r="C161" s="203" t="s">
        <v>1954</v>
      </c>
      <c r="D161" s="234" t="s">
        <v>1972</v>
      </c>
      <c r="E161" s="204" t="s">
        <v>594</v>
      </c>
      <c r="F161" s="205" t="n">
        <v>43869</v>
      </c>
      <c r="G161" s="205" t="str">
        <f aca="false">IF(ISBLANK(F161),"a","b")</f>
        <v>b</v>
      </c>
      <c r="H161" s="205" t="n">
        <f aca="false">IF(ISBLANK(A161),"",IF(G161="b",F161,IF(G161="a","")))</f>
        <v>43869</v>
      </c>
      <c r="I161" s="206" t="n">
        <f aca="false">IF(ISBLANK(A161),"",IF( ISBLANK(F161), , IF( ISBLANK(J161), 1,) ))</f>
        <v>1</v>
      </c>
      <c r="K161" s="205" t="str">
        <f aca="false">IF(ISBLANK(J161),"a","b")</f>
        <v>a</v>
      </c>
      <c r="L161" s="207" t="str">
        <f aca="false">IF(ISBLANK(A161),"",IF(K161="b",J161,IF(K161="a","")))</f>
        <v/>
      </c>
      <c r="M161" s="206" t="n">
        <f aca="false">IF(ISBLANK(A161),"",IF( ISBLANK(J161), , 1))</f>
        <v>0</v>
      </c>
      <c r="N161" s="208" t="n">
        <f aca="true">IF(ISBLANK(A161),"",IF( ISBLANK(F161), "" , IF( ISBLANK(J161), (TODAY()-F161)/365, (J161-F161)/365)) )</f>
        <v>1.12876712328767</v>
      </c>
      <c r="O161" s="209" t="n">
        <f aca="false">IF(ISBLANK(A161),"",IF( ISBLANK(F161), "" , IF( ISBLANK(J161), ($U$32-F161)/365, (J161-F161)/365)) )</f>
        <v>0.145205479452055</v>
      </c>
      <c r="P161" s="210" t="str">
        <f aca="true">IF(ISBLANK(A161),"",IF( ISBLANK(J161), "", (TODAY()-J161)/365))</f>
        <v/>
      </c>
      <c r="Q161" s="211" t="str">
        <f aca="false">IF(ISBLANK(A161),"",IF( ISBLANK(J161), "", ($U$32-J161)/365))</f>
        <v/>
      </c>
      <c r="R161" s="216"/>
      <c r="S161" s="39" t="n">
        <v>1</v>
      </c>
    </row>
    <row r="162" customFormat="false" ht="17" hidden="false" customHeight="true" outlineLevel="0" collapsed="false">
      <c r="A162" s="0" t="n">
        <v>1</v>
      </c>
      <c r="B162" s="202" t="s">
        <v>1859</v>
      </c>
      <c r="C162" s="203" t="s">
        <v>1954</v>
      </c>
      <c r="D162" s="226" t="s">
        <v>1973</v>
      </c>
      <c r="E162" s="204" t="s">
        <v>1810</v>
      </c>
      <c r="F162" s="205" t="n">
        <v>43714</v>
      </c>
      <c r="G162" s="205" t="str">
        <f aca="false">IF(ISBLANK(F162),"a","b")</f>
        <v>b</v>
      </c>
      <c r="H162" s="205" t="n">
        <f aca="false">IF(ISBLANK(A162),"",IF(G162="b",F162,IF(G162="a","")))</f>
        <v>43714</v>
      </c>
      <c r="I162" s="206" t="n">
        <f aca="false">IF(ISBLANK(A162),"",IF( ISBLANK(F162), , IF( ISBLANK(J162), 1,) ))</f>
        <v>1</v>
      </c>
      <c r="K162" s="205" t="str">
        <f aca="false">IF(ISBLANK(J162),"a","b")</f>
        <v>a</v>
      </c>
      <c r="L162" s="207" t="str">
        <f aca="false">IF(ISBLANK(A162),"",IF(K162="b",J162,IF(K162="a","")))</f>
        <v/>
      </c>
      <c r="M162" s="206" t="n">
        <f aca="false">IF(ISBLANK(A162),"",IF( ISBLANK(J162), , 1))</f>
        <v>0</v>
      </c>
      <c r="N162" s="208" t="n">
        <f aca="true">IF(ISBLANK(A162),"",IF( ISBLANK(F162), "" , IF( ISBLANK(J162), (TODAY()-F162)/365, (J162-F162)/365)) )</f>
        <v>1.55342465753425</v>
      </c>
      <c r="O162" s="209" t="n">
        <f aca="false">IF(ISBLANK(A162),"",IF( ISBLANK(F162), "" , IF( ISBLANK(J162), ($U$32-F162)/365, (J162-F162)/365)) )</f>
        <v>0.56986301369863</v>
      </c>
      <c r="P162" s="210" t="str">
        <f aca="true">IF(ISBLANK(A162),"",IF( ISBLANK(J162), "", (TODAY()-J162)/365))</f>
        <v/>
      </c>
      <c r="Q162" s="211" t="str">
        <f aca="false">IF(ISBLANK(A162),"",IF( ISBLANK(J162), "", ($U$32-J162)/365))</f>
        <v/>
      </c>
      <c r="R162" s="216"/>
      <c r="S162" s="39" t="n">
        <v>1</v>
      </c>
    </row>
    <row r="163" customFormat="false" ht="17" hidden="false" customHeight="true" outlineLevel="0" collapsed="false">
      <c r="A163" s="0" t="n">
        <v>1</v>
      </c>
      <c r="B163" s="202" t="s">
        <v>1859</v>
      </c>
      <c r="C163" s="203" t="s">
        <v>1954</v>
      </c>
      <c r="D163" s="226" t="s">
        <v>1974</v>
      </c>
      <c r="E163" s="204" t="s">
        <v>1928</v>
      </c>
      <c r="F163" s="205" t="n">
        <v>43700</v>
      </c>
      <c r="G163" s="205" t="str">
        <f aca="false">IF(ISBLANK(F163),"a","b")</f>
        <v>b</v>
      </c>
      <c r="H163" s="205" t="n">
        <f aca="false">IF(ISBLANK(A163),"",IF(G163="b",F163,IF(G163="a","")))</f>
        <v>43700</v>
      </c>
      <c r="I163" s="206" t="n">
        <f aca="false">IF(ISBLANK(A163),"",IF( ISBLANK(F163), , IF( ISBLANK(J163), 1,) ))</f>
        <v>1</v>
      </c>
      <c r="K163" s="205" t="str">
        <f aca="false">IF(ISBLANK(J163),"a","b")</f>
        <v>a</v>
      </c>
      <c r="L163" s="207" t="str">
        <f aca="false">IF(ISBLANK(A163),"",IF(K163="b",J163,IF(K163="a","")))</f>
        <v/>
      </c>
      <c r="M163" s="206" t="n">
        <f aca="false">IF(ISBLANK(A163),"",IF( ISBLANK(J163), , 1))</f>
        <v>0</v>
      </c>
      <c r="N163" s="208" t="n">
        <f aca="true">IF(ISBLANK(A163),"",IF( ISBLANK(F163), "" , IF( ISBLANK(J163), (TODAY()-F163)/365, (J163-F163)/365)) )</f>
        <v>1.59178082191781</v>
      </c>
      <c r="O163" s="209" t="n">
        <f aca="false">IF(ISBLANK(A163),"",IF( ISBLANK(F163), "" , IF( ISBLANK(J163), ($U$32-F163)/365, (J163-F163)/365)) )</f>
        <v>0.608219178082192</v>
      </c>
      <c r="P163" s="210" t="str">
        <f aca="true">IF(ISBLANK(A163),"",IF( ISBLANK(J163), "", (TODAY()-J163)/365))</f>
        <v/>
      </c>
      <c r="Q163" s="211" t="str">
        <f aca="false">IF(ISBLANK(A163),"",IF( ISBLANK(J163), "", ($U$32-J163)/365))</f>
        <v/>
      </c>
      <c r="R163" s="216"/>
      <c r="S163" s="39" t="n">
        <v>1</v>
      </c>
    </row>
    <row r="164" customFormat="false" ht="17" hidden="false" customHeight="true" outlineLevel="0" collapsed="false">
      <c r="A164" s="0" t="n">
        <v>1</v>
      </c>
      <c r="B164" s="202" t="s">
        <v>1859</v>
      </c>
      <c r="C164" s="203" t="s">
        <v>1954</v>
      </c>
      <c r="D164" s="226" t="s">
        <v>1975</v>
      </c>
      <c r="E164" s="204" t="s">
        <v>1976</v>
      </c>
      <c r="F164" s="205" t="n">
        <v>43865</v>
      </c>
      <c r="G164" s="205" t="str">
        <f aca="false">IF(ISBLANK(F164),"a","b")</f>
        <v>b</v>
      </c>
      <c r="H164" s="205" t="n">
        <f aca="false">IF(ISBLANK(A164),"",IF(G164="b",F164,IF(G164="a","")))</f>
        <v>43865</v>
      </c>
      <c r="I164" s="206" t="n">
        <f aca="false">IF(ISBLANK(A164),"",IF( ISBLANK(F164), , IF( ISBLANK(J164), 1,) ))</f>
        <v>1</v>
      </c>
      <c r="K164" s="205" t="str">
        <f aca="false">IF(ISBLANK(J164),"a","b")</f>
        <v>a</v>
      </c>
      <c r="L164" s="207" t="str">
        <f aca="false">IF(ISBLANK(A164),"",IF(K164="b",J164,IF(K164="a","")))</f>
        <v/>
      </c>
      <c r="M164" s="206" t="n">
        <f aca="false">IF(ISBLANK(A164),"",IF( ISBLANK(J164), , 1))</f>
        <v>0</v>
      </c>
      <c r="N164" s="208" t="n">
        <f aca="true">IF(ISBLANK(A164),"",IF( ISBLANK(F164), "" , IF( ISBLANK(J164), (TODAY()-F164)/365, (J164-F164)/365)) )</f>
        <v>1.13972602739726</v>
      </c>
      <c r="O164" s="209" t="n">
        <f aca="false">IF(ISBLANK(A164),"",IF( ISBLANK(F164), "" , IF( ISBLANK(J164), ($U$32-F164)/365, (J164-F164)/365)) )</f>
        <v>0.156164383561644</v>
      </c>
      <c r="P164" s="210" t="str">
        <f aca="true">IF(ISBLANK(A164),"",IF( ISBLANK(J164), "", (TODAY()-J164)/365))</f>
        <v/>
      </c>
      <c r="Q164" s="211" t="str">
        <f aca="false">IF(ISBLANK(A164),"",IF( ISBLANK(J164), "", ($U$32-J164)/365))</f>
        <v/>
      </c>
      <c r="R164" s="216"/>
      <c r="S164" s="39" t="n">
        <v>1</v>
      </c>
    </row>
    <row r="165" customFormat="false" ht="17" hidden="false" customHeight="true" outlineLevel="0" collapsed="false">
      <c r="A165" s="0" t="n">
        <v>1</v>
      </c>
      <c r="B165" s="202" t="s">
        <v>1859</v>
      </c>
      <c r="C165" s="203" t="s">
        <v>1954</v>
      </c>
      <c r="D165" s="226" t="s">
        <v>1977</v>
      </c>
      <c r="E165" s="204"/>
      <c r="F165" s="205"/>
      <c r="G165" s="205" t="str">
        <f aca="false">IF(ISBLANK(F165),"a","b")</f>
        <v>a</v>
      </c>
      <c r="H165" s="205" t="str">
        <f aca="false">IF(ISBLANK(A165),"",IF(G165="b",F165,IF(G165="a","")))</f>
        <v/>
      </c>
      <c r="I165" s="206" t="n">
        <f aca="false">IF(ISBLANK(A165),"",IF( ISBLANK(F165), , IF( ISBLANK(J165), 1,) ))</f>
        <v>0</v>
      </c>
      <c r="K165" s="205" t="str">
        <f aca="false">IF(ISBLANK(J165),"a","b")</f>
        <v>a</v>
      </c>
      <c r="L165" s="207" t="str">
        <f aca="false">IF(ISBLANK(A165),"",IF(K165="b",J165,IF(K165="a","")))</f>
        <v/>
      </c>
      <c r="M165" s="206" t="n">
        <f aca="false">IF(ISBLANK(A165),"",IF( ISBLANK(J165), , 1))</f>
        <v>0</v>
      </c>
      <c r="N165" s="208" t="str">
        <f aca="true">IF(ISBLANK(A165),"",IF( ISBLANK(F165), "" , IF( ISBLANK(J165), (TODAY()-F165)/365, (J165-F165)/365)) )</f>
        <v/>
      </c>
      <c r="O165" s="209" t="str">
        <f aca="false">IF(ISBLANK(A165),"",IF( ISBLANK(F165), "" , IF( ISBLANK(J165), ($U$32-F165)/365, (J165-F165)/365)) )</f>
        <v/>
      </c>
      <c r="P165" s="210" t="str">
        <f aca="true">IF(ISBLANK(A165),"",IF( ISBLANK(J165), "", (TODAY()-J165)/365))</f>
        <v/>
      </c>
      <c r="Q165" s="211" t="str">
        <f aca="false">IF(ISBLANK(A165),"",IF( ISBLANK(J165), "", ($U$32-J165)/365))</f>
        <v/>
      </c>
      <c r="R165" s="216"/>
      <c r="S165" s="39" t="n">
        <v>1</v>
      </c>
    </row>
    <row r="166" customFormat="false" ht="17" hidden="false" customHeight="true" outlineLevel="0" collapsed="false">
      <c r="A166" s="0" t="n">
        <v>1</v>
      </c>
      <c r="B166" s="202" t="s">
        <v>1859</v>
      </c>
      <c r="C166" s="203" t="s">
        <v>1954</v>
      </c>
      <c r="D166" s="226" t="s">
        <v>1978</v>
      </c>
      <c r="E166" s="204" t="s">
        <v>1828</v>
      </c>
      <c r="F166" s="205" t="n">
        <v>43701</v>
      </c>
      <c r="G166" s="205" t="str">
        <f aca="false">IF(ISBLANK(F166),"a","b")</f>
        <v>b</v>
      </c>
      <c r="H166" s="205" t="n">
        <f aca="false">IF(ISBLANK(A166),"",IF(G166="b",F166,IF(G166="a","")))</f>
        <v>43701</v>
      </c>
      <c r="I166" s="206" t="n">
        <f aca="false">IF(ISBLANK(A166),"",IF( ISBLANK(F166), , IF( ISBLANK(J166), 1,) ))</f>
        <v>1</v>
      </c>
      <c r="K166" s="205" t="str">
        <f aca="false">IF(ISBLANK(J166),"a","b")</f>
        <v>a</v>
      </c>
      <c r="L166" s="207" t="str">
        <f aca="false">IF(ISBLANK(A166),"",IF(K166="b",J166,IF(K166="a","")))</f>
        <v/>
      </c>
      <c r="M166" s="206" t="n">
        <f aca="false">IF(ISBLANK(A166),"",IF( ISBLANK(J166), , 1))</f>
        <v>0</v>
      </c>
      <c r="N166" s="208" t="n">
        <f aca="true">IF(ISBLANK(A166),"",IF( ISBLANK(F166), "" , IF( ISBLANK(J166), (TODAY()-F166)/365, (J166-F166)/365)) )</f>
        <v>1.58904109589041</v>
      </c>
      <c r="O166" s="209" t="n">
        <f aca="false">IF(ISBLANK(A166),"",IF( ISBLANK(F166), "" , IF( ISBLANK(J166), ($U$32-F166)/365, (J166-F166)/365)) )</f>
        <v>0.605479452054794</v>
      </c>
      <c r="P166" s="210" t="str">
        <f aca="true">IF(ISBLANK(A166),"",IF( ISBLANK(J166), "", (TODAY()-J166)/365))</f>
        <v/>
      </c>
      <c r="Q166" s="211" t="str">
        <f aca="false">IF(ISBLANK(A166),"",IF( ISBLANK(J166), "", ($U$32-J166)/365))</f>
        <v/>
      </c>
      <c r="R166" s="216"/>
      <c r="S166" s="39" t="n">
        <v>1</v>
      </c>
    </row>
    <row r="167" customFormat="false" ht="17" hidden="false" customHeight="true" outlineLevel="0" collapsed="false">
      <c r="A167" s="0" t="n">
        <v>1</v>
      </c>
      <c r="B167" s="202" t="s">
        <v>1859</v>
      </c>
      <c r="C167" s="203" t="s">
        <v>1954</v>
      </c>
      <c r="D167" s="230" t="s">
        <v>1979</v>
      </c>
      <c r="E167" s="204" t="s">
        <v>1980</v>
      </c>
      <c r="F167" s="205" t="n">
        <v>43845</v>
      </c>
      <c r="G167" s="205" t="str">
        <f aca="false">IF(ISBLANK(F167),"a","b")</f>
        <v>b</v>
      </c>
      <c r="H167" s="205" t="n">
        <f aca="false">IF(ISBLANK(A167),"",IF(G167="b",F167,IF(G167="a","")))</f>
        <v>43845</v>
      </c>
      <c r="I167" s="206" t="n">
        <f aca="false">IF(ISBLANK(A167),"",IF( ISBLANK(F167), , IF( ISBLANK(J167), 1,) ))</f>
        <v>1</v>
      </c>
      <c r="K167" s="205" t="str">
        <f aca="false">IF(ISBLANK(J167),"a","b")</f>
        <v>a</v>
      </c>
      <c r="L167" s="207" t="str">
        <f aca="false">IF(ISBLANK(A167),"",IF(K167="b",J167,IF(K167="a","")))</f>
        <v/>
      </c>
      <c r="M167" s="206" t="n">
        <f aca="false">IF(ISBLANK(A167),"",IF( ISBLANK(J167), , 1))</f>
        <v>0</v>
      </c>
      <c r="N167" s="208" t="n">
        <f aca="true">IF(ISBLANK(A167),"",IF( ISBLANK(F167), "" , IF( ISBLANK(J167), (TODAY()-F167)/365, (J167-F167)/365)) )</f>
        <v>1.19452054794521</v>
      </c>
      <c r="O167" s="209" t="n">
        <f aca="false">IF(ISBLANK(A167),"",IF( ISBLANK(F167), "" , IF( ISBLANK(J167), ($U$32-F167)/365, (J167-F167)/365)) )</f>
        <v>0.210958904109589</v>
      </c>
      <c r="P167" s="210" t="str">
        <f aca="true">IF(ISBLANK(A167),"",IF( ISBLANK(J167), "", (TODAY()-J167)/365))</f>
        <v/>
      </c>
      <c r="Q167" s="211" t="str">
        <f aca="false">IF(ISBLANK(A167),"",IF( ISBLANK(J167), "", ($U$32-J167)/365))</f>
        <v/>
      </c>
      <c r="R167" s="216"/>
      <c r="S167" s="39" t="n">
        <v>1</v>
      </c>
    </row>
    <row r="168" customFormat="false" ht="17" hidden="false" customHeight="true" outlineLevel="0" collapsed="false">
      <c r="A168" s="0" t="n">
        <v>1</v>
      </c>
      <c r="B168" s="202" t="s">
        <v>1859</v>
      </c>
      <c r="C168" s="203" t="s">
        <v>1954</v>
      </c>
      <c r="D168" s="226" t="s">
        <v>1981</v>
      </c>
      <c r="E168" s="204"/>
      <c r="F168" s="205"/>
      <c r="G168" s="205" t="str">
        <f aca="false">IF(ISBLANK(F168),"a","b")</f>
        <v>a</v>
      </c>
      <c r="H168" s="205" t="str">
        <f aca="false">IF(ISBLANK(A168),"",IF(G168="b",F168,IF(G168="a","")))</f>
        <v/>
      </c>
      <c r="I168" s="206" t="n">
        <f aca="false">IF(ISBLANK(A168),"",IF( ISBLANK(F168), , IF( ISBLANK(J168), 1,) ))</f>
        <v>0</v>
      </c>
      <c r="K168" s="205" t="str">
        <f aca="false">IF(ISBLANK(J168),"a","b")</f>
        <v>a</v>
      </c>
      <c r="L168" s="207" t="str">
        <f aca="false">IF(ISBLANK(A168),"",IF(K168="b",J168,IF(K168="a","")))</f>
        <v/>
      </c>
      <c r="M168" s="206" t="n">
        <f aca="false">IF(ISBLANK(A168),"",IF( ISBLANK(J168), , 1))</f>
        <v>0</v>
      </c>
      <c r="N168" s="208" t="str">
        <f aca="true">IF(ISBLANK(A168),"",IF( ISBLANK(F168), "" , IF( ISBLANK(J168), (TODAY()-F168)/365, (J168-F168)/365)) )</f>
        <v/>
      </c>
      <c r="O168" s="209" t="str">
        <f aca="false">IF(ISBLANK(A168),"",IF( ISBLANK(F168), "" , IF( ISBLANK(J168), ($U$32-F168)/365, (J168-F168)/365)) )</f>
        <v/>
      </c>
      <c r="P168" s="210" t="str">
        <f aca="true">IF(ISBLANK(A168),"",IF( ISBLANK(J168), "", (TODAY()-J168)/365))</f>
        <v/>
      </c>
      <c r="Q168" s="211" t="str">
        <f aca="false">IF(ISBLANK(A168),"",IF( ISBLANK(J168), "", ($U$32-J168)/365))</f>
        <v/>
      </c>
      <c r="R168" s="216"/>
      <c r="S168" s="39" t="n">
        <v>1</v>
      </c>
    </row>
    <row r="169" customFormat="false" ht="17" hidden="false" customHeight="true" outlineLevel="0" collapsed="false">
      <c r="A169" s="0" t="n">
        <v>1</v>
      </c>
      <c r="B169" s="202" t="s">
        <v>1859</v>
      </c>
      <c r="C169" s="203" t="s">
        <v>1954</v>
      </c>
      <c r="D169" s="226" t="s">
        <v>1982</v>
      </c>
      <c r="E169" s="204" t="s">
        <v>1928</v>
      </c>
      <c r="F169" s="205" t="n">
        <v>43700</v>
      </c>
      <c r="G169" s="205" t="str">
        <f aca="false">IF(ISBLANK(F169),"a","b")</f>
        <v>b</v>
      </c>
      <c r="H169" s="205" t="n">
        <f aca="false">IF(ISBLANK(A169),"",IF(G169="b",F169,IF(G169="a","")))</f>
        <v>43700</v>
      </c>
      <c r="I169" s="206" t="n">
        <f aca="false">IF(ISBLANK(A169),"",IF( ISBLANK(F169), , IF( ISBLANK(J169), 1,) ))</f>
        <v>1</v>
      </c>
      <c r="K169" s="205" t="str">
        <f aca="false">IF(ISBLANK(J169),"a","b")</f>
        <v>a</v>
      </c>
      <c r="L169" s="207" t="str">
        <f aca="false">IF(ISBLANK(A169),"",IF(K169="b",J169,IF(K169="a","")))</f>
        <v/>
      </c>
      <c r="M169" s="206" t="n">
        <f aca="false">IF(ISBLANK(A169),"",IF( ISBLANK(J169), , 1))</f>
        <v>0</v>
      </c>
      <c r="N169" s="208" t="n">
        <f aca="true">IF(ISBLANK(A169),"",IF( ISBLANK(F169), "" , IF( ISBLANK(J169), (TODAY()-F169)/365, (J169-F169)/365)) )</f>
        <v>1.59178082191781</v>
      </c>
      <c r="O169" s="209" t="n">
        <f aca="false">IF(ISBLANK(A169),"",IF( ISBLANK(F169), "" , IF( ISBLANK(J169), ($U$32-F169)/365, (J169-F169)/365)) )</f>
        <v>0.608219178082192</v>
      </c>
      <c r="P169" s="210" t="str">
        <f aca="true">IF(ISBLANK(A169),"",IF( ISBLANK(J169), "", (TODAY()-J169)/365))</f>
        <v/>
      </c>
      <c r="Q169" s="211" t="str">
        <f aca="false">IF(ISBLANK(A169),"",IF( ISBLANK(J169), "", ($U$32-J169)/365))</f>
        <v/>
      </c>
      <c r="R169" s="216"/>
      <c r="S169" s="39" t="n">
        <v>1</v>
      </c>
    </row>
    <row r="170" customFormat="false" ht="17" hidden="false" customHeight="true" outlineLevel="0" collapsed="false">
      <c r="A170" s="0" t="n">
        <v>1</v>
      </c>
      <c r="B170" s="202" t="s">
        <v>1859</v>
      </c>
      <c r="C170" s="203" t="s">
        <v>1954</v>
      </c>
      <c r="D170" s="230" t="s">
        <v>1983</v>
      </c>
      <c r="E170" s="204" t="s">
        <v>1984</v>
      </c>
      <c r="F170" s="205" t="n">
        <v>43866</v>
      </c>
      <c r="G170" s="205" t="str">
        <f aca="false">IF(ISBLANK(F170),"a","b")</f>
        <v>b</v>
      </c>
      <c r="H170" s="205" t="n">
        <f aca="false">IF(ISBLANK(A170),"",IF(G170="b",F170,IF(G170="a","")))</f>
        <v>43866</v>
      </c>
      <c r="I170" s="206" t="n">
        <f aca="false">IF(ISBLANK(A170),"",IF( ISBLANK(F170), , IF( ISBLANK(J170), 1,) ))</f>
        <v>1</v>
      </c>
      <c r="K170" s="205" t="str">
        <f aca="false">IF(ISBLANK(J170),"a","b")</f>
        <v>a</v>
      </c>
      <c r="L170" s="207" t="str">
        <f aca="false">IF(ISBLANK(A170),"",IF(K170="b",J170,IF(K170="a","")))</f>
        <v/>
      </c>
      <c r="M170" s="206" t="n">
        <f aca="false">IF(ISBLANK(A170),"",IF( ISBLANK(J170), , 1))</f>
        <v>0</v>
      </c>
      <c r="N170" s="208" t="n">
        <f aca="true">IF(ISBLANK(A170),"",IF( ISBLANK(F170), "" , IF( ISBLANK(J170), (TODAY()-F170)/365, (J170-F170)/365)) )</f>
        <v>1.13698630136986</v>
      </c>
      <c r="O170" s="209" t="n">
        <f aca="false">IF(ISBLANK(A170),"",IF( ISBLANK(F170), "" , IF( ISBLANK(J170), ($U$32-F170)/365, (J170-F170)/365)) )</f>
        <v>0.153424657534247</v>
      </c>
      <c r="P170" s="210" t="str">
        <f aca="true">IF(ISBLANK(A170),"",IF( ISBLANK(J170), "", (TODAY()-J170)/365))</f>
        <v/>
      </c>
      <c r="Q170" s="211" t="str">
        <f aca="false">IF(ISBLANK(A170),"",IF( ISBLANK(J170), "", ($U$32-J170)/365))</f>
        <v/>
      </c>
      <c r="R170" s="216"/>
      <c r="S170" s="39" t="n">
        <v>1</v>
      </c>
    </row>
    <row r="171" customFormat="false" ht="17" hidden="false" customHeight="true" outlineLevel="0" collapsed="false">
      <c r="A171" s="0" t="n">
        <v>1</v>
      </c>
      <c r="B171" s="202" t="s">
        <v>1859</v>
      </c>
      <c r="C171" s="203" t="s">
        <v>1954</v>
      </c>
      <c r="D171" s="226" t="s">
        <v>1985</v>
      </c>
      <c r="E171" s="204"/>
      <c r="F171" s="205"/>
      <c r="G171" s="205" t="str">
        <f aca="false">IF(ISBLANK(F171),"a","b")</f>
        <v>a</v>
      </c>
      <c r="H171" s="205" t="str">
        <f aca="false">IF(ISBLANK(A171),"",IF(G171="b",F171,IF(G171="a","")))</f>
        <v/>
      </c>
      <c r="I171" s="206" t="n">
        <f aca="false">IF(ISBLANK(A171),"",IF( ISBLANK(F171), , IF( ISBLANK(J171), 1,) ))</f>
        <v>0</v>
      </c>
      <c r="K171" s="205" t="str">
        <f aca="false">IF(ISBLANK(J171),"a","b")</f>
        <v>a</v>
      </c>
      <c r="L171" s="207" t="str">
        <f aca="false">IF(ISBLANK(A171),"",IF(K171="b",J171,IF(K171="a","")))</f>
        <v/>
      </c>
      <c r="M171" s="206" t="n">
        <f aca="false">IF(ISBLANK(A171),"",IF( ISBLANK(J171), , 1))</f>
        <v>0</v>
      </c>
      <c r="N171" s="208" t="str">
        <f aca="true">IF(ISBLANK(A171),"",IF( ISBLANK(F171), "" , IF( ISBLANK(J171), (TODAY()-F171)/365, (J171-F171)/365)) )</f>
        <v/>
      </c>
      <c r="O171" s="209" t="str">
        <f aca="false">IF(ISBLANK(A171),"",IF( ISBLANK(F171), "" , IF( ISBLANK(J171), ($U$32-F171)/365, (J171-F171)/365)) )</f>
        <v/>
      </c>
      <c r="P171" s="210" t="str">
        <f aca="true">IF(ISBLANK(A171),"",IF( ISBLANK(J171), "", (TODAY()-J171)/365))</f>
        <v/>
      </c>
      <c r="Q171" s="211" t="str">
        <f aca="false">IF(ISBLANK(A171),"",IF( ISBLANK(J171), "", ($U$32-J171)/365))</f>
        <v/>
      </c>
      <c r="R171" s="216"/>
      <c r="S171" s="39" t="n">
        <v>1</v>
      </c>
    </row>
    <row r="172" customFormat="false" ht="17" hidden="false" customHeight="true" outlineLevel="0" collapsed="false">
      <c r="A172" s="0" t="n">
        <v>1</v>
      </c>
      <c r="B172" s="202" t="s">
        <v>1859</v>
      </c>
      <c r="C172" s="203" t="s">
        <v>1986</v>
      </c>
      <c r="D172" s="226" t="s">
        <v>1876</v>
      </c>
      <c r="E172" s="204" t="s">
        <v>1928</v>
      </c>
      <c r="F172" s="205" t="n">
        <v>43700</v>
      </c>
      <c r="G172" s="205" t="str">
        <f aca="false">IF(ISBLANK(F172),"a","b")</f>
        <v>b</v>
      </c>
      <c r="H172" s="205" t="n">
        <f aca="false">IF(ISBLANK(A172),"",IF(G172="b",F172,IF(G172="a","")))</f>
        <v>43700</v>
      </c>
      <c r="I172" s="206" t="n">
        <f aca="false">IF(ISBLANK(A172),"",IF( ISBLANK(F172), , IF( ISBLANK(J172), 1,) ))</f>
        <v>1</v>
      </c>
      <c r="K172" s="205" t="str">
        <f aca="false">IF(ISBLANK(J172),"a","b")</f>
        <v>a</v>
      </c>
      <c r="L172" s="207" t="str">
        <f aca="false">IF(ISBLANK(A172),"",IF(K172="b",J172,IF(K172="a","")))</f>
        <v/>
      </c>
      <c r="M172" s="206" t="n">
        <f aca="false">IF(ISBLANK(A172),"",IF( ISBLANK(J172), , 1))</f>
        <v>0</v>
      </c>
      <c r="N172" s="208" t="n">
        <f aca="true">IF(ISBLANK(A172),"",IF( ISBLANK(F172), "" , IF( ISBLANK(J172), (TODAY()-F172)/365, (J172-F172)/365)) )</f>
        <v>1.59178082191781</v>
      </c>
      <c r="O172" s="209" t="n">
        <f aca="false">IF(ISBLANK(A172),"",IF( ISBLANK(F172), "" , IF( ISBLANK(J172), ($U$32-F172)/365, (J172-F172)/365)) )</f>
        <v>0.608219178082192</v>
      </c>
      <c r="P172" s="210" t="str">
        <f aca="true">IF(ISBLANK(A172),"",IF( ISBLANK(J172), "", (TODAY()-J172)/365))</f>
        <v/>
      </c>
      <c r="Q172" s="211" t="str">
        <f aca="false">IF(ISBLANK(A172),"",IF( ISBLANK(J172), "", ($U$32-J172)/365))</f>
        <v/>
      </c>
      <c r="R172" s="216"/>
      <c r="S172" s="39" t="n">
        <v>1</v>
      </c>
    </row>
    <row r="173" customFormat="false" ht="17" hidden="false" customHeight="true" outlineLevel="0" collapsed="false">
      <c r="A173" s="0" t="n">
        <v>1</v>
      </c>
      <c r="B173" s="202" t="s">
        <v>1859</v>
      </c>
      <c r="C173" s="203" t="s">
        <v>1986</v>
      </c>
      <c r="D173" s="226" t="s">
        <v>1987</v>
      </c>
      <c r="E173" s="204" t="s">
        <v>817</v>
      </c>
      <c r="F173" s="205" t="n">
        <v>43709</v>
      </c>
      <c r="G173" s="205" t="str">
        <f aca="false">IF(ISBLANK(F173),"a","b")</f>
        <v>b</v>
      </c>
      <c r="H173" s="205" t="n">
        <f aca="false">IF(ISBLANK(A173),"",IF(G173="b",F173,IF(G173="a","")))</f>
        <v>43709</v>
      </c>
      <c r="I173" s="206" t="n">
        <f aca="false">IF(ISBLANK(A173),"",IF( ISBLANK(F173), , IF( ISBLANK(J173), 1,) ))</f>
        <v>1</v>
      </c>
      <c r="K173" s="205" t="str">
        <f aca="false">IF(ISBLANK(J173),"a","b")</f>
        <v>a</v>
      </c>
      <c r="L173" s="207" t="str">
        <f aca="false">IF(ISBLANK(A173),"",IF(K173="b",J173,IF(K173="a","")))</f>
        <v/>
      </c>
      <c r="M173" s="206" t="n">
        <f aca="false">IF(ISBLANK(A173),"",IF( ISBLANK(J173), , 1))</f>
        <v>0</v>
      </c>
      <c r="N173" s="208" t="n">
        <f aca="true">IF(ISBLANK(A173),"",IF( ISBLANK(F173), "" , IF( ISBLANK(J173), (TODAY()-F173)/365, (J173-F173)/365)) )</f>
        <v>1.56712328767123</v>
      </c>
      <c r="O173" s="209" t="n">
        <f aca="false">IF(ISBLANK(A173),"",IF( ISBLANK(F173), "" , IF( ISBLANK(J173), ($U$32-F173)/365, (J173-F173)/365)) )</f>
        <v>0.583561643835616</v>
      </c>
      <c r="P173" s="210" t="str">
        <f aca="true">IF(ISBLANK(A173),"",IF( ISBLANK(J173), "", (TODAY()-J173)/365))</f>
        <v/>
      </c>
      <c r="Q173" s="211" t="str">
        <f aca="false">IF(ISBLANK(A173),"",IF( ISBLANK(J173), "", ($U$32-J173)/365))</f>
        <v/>
      </c>
      <c r="R173" s="216"/>
      <c r="S173" s="39" t="n">
        <v>1</v>
      </c>
    </row>
    <row r="174" customFormat="false" ht="17" hidden="false" customHeight="true" outlineLevel="0" collapsed="false">
      <c r="A174" s="0" t="n">
        <v>1</v>
      </c>
      <c r="B174" s="202" t="s">
        <v>1859</v>
      </c>
      <c r="C174" s="203" t="s">
        <v>1986</v>
      </c>
      <c r="D174" s="230" t="s">
        <v>1988</v>
      </c>
      <c r="E174" s="204" t="s">
        <v>1989</v>
      </c>
      <c r="F174" s="205" t="n">
        <v>43866</v>
      </c>
      <c r="G174" s="205" t="str">
        <f aca="false">IF(ISBLANK(F174),"a","b")</f>
        <v>b</v>
      </c>
      <c r="H174" s="205" t="n">
        <f aca="false">IF(ISBLANK(A174),"",IF(G174="b",F174,IF(G174="a","")))</f>
        <v>43866</v>
      </c>
      <c r="I174" s="206" t="n">
        <f aca="false">IF(ISBLANK(A174),"",IF( ISBLANK(F174), , IF( ISBLANK(J174), 1,) ))</f>
        <v>1</v>
      </c>
      <c r="K174" s="205" t="str">
        <f aca="false">IF(ISBLANK(J174),"a","b")</f>
        <v>a</v>
      </c>
      <c r="L174" s="207" t="str">
        <f aca="false">IF(ISBLANK(A174),"",IF(K174="b",J174,IF(K174="a","")))</f>
        <v/>
      </c>
      <c r="M174" s="206" t="n">
        <f aca="false">IF(ISBLANK(A174),"",IF( ISBLANK(J174), , 1))</f>
        <v>0</v>
      </c>
      <c r="N174" s="208" t="n">
        <f aca="true">IF(ISBLANK(A174),"",IF( ISBLANK(F174), "" , IF( ISBLANK(J174), (TODAY()-F174)/365, (J174-F174)/365)) )</f>
        <v>1.13698630136986</v>
      </c>
      <c r="O174" s="209" t="n">
        <f aca="false">IF(ISBLANK(A174),"",IF( ISBLANK(F174), "" , IF( ISBLANK(J174), ($U$32-F174)/365, (J174-F174)/365)) )</f>
        <v>0.153424657534247</v>
      </c>
      <c r="P174" s="210" t="str">
        <f aca="true">IF(ISBLANK(A174),"",IF( ISBLANK(J174), "", (TODAY()-J174)/365))</f>
        <v/>
      </c>
      <c r="Q174" s="211" t="str">
        <f aca="false">IF(ISBLANK(A174),"",IF( ISBLANK(J174), "", ($U$32-J174)/365))</f>
        <v/>
      </c>
      <c r="R174" s="216"/>
      <c r="S174" s="39" t="n">
        <v>1</v>
      </c>
    </row>
    <row r="175" customFormat="false" ht="17" hidden="false" customHeight="true" outlineLevel="0" collapsed="false">
      <c r="A175" s="0" t="n">
        <v>1</v>
      </c>
      <c r="B175" s="202" t="s">
        <v>1859</v>
      </c>
      <c r="C175" s="203" t="s">
        <v>1986</v>
      </c>
      <c r="D175" s="226" t="s">
        <v>1900</v>
      </c>
      <c r="E175" s="204" t="s">
        <v>746</v>
      </c>
      <c r="F175" s="205" t="n">
        <v>43700</v>
      </c>
      <c r="G175" s="205" t="str">
        <f aca="false">IF(ISBLANK(F175),"a","b")</f>
        <v>b</v>
      </c>
      <c r="H175" s="205" t="n">
        <f aca="false">IF(ISBLANK(A175),"",IF(G175="b",F175,IF(G175="a","")))</f>
        <v>43700</v>
      </c>
      <c r="I175" s="206" t="n">
        <f aca="false">IF(ISBLANK(A175),"",IF( ISBLANK(F175), , IF( ISBLANK(J175), 1,) ))</f>
        <v>1</v>
      </c>
      <c r="K175" s="205" t="str">
        <f aca="false">IF(ISBLANK(J175),"a","b")</f>
        <v>a</v>
      </c>
      <c r="L175" s="207" t="str">
        <f aca="false">IF(ISBLANK(A175),"",IF(K175="b",J175,IF(K175="a","")))</f>
        <v/>
      </c>
      <c r="M175" s="206" t="n">
        <f aca="false">IF(ISBLANK(A175),"",IF( ISBLANK(J175), , 1))</f>
        <v>0</v>
      </c>
      <c r="N175" s="208" t="n">
        <f aca="true">IF(ISBLANK(A175),"",IF( ISBLANK(F175), "" , IF( ISBLANK(J175), (TODAY()-F175)/365, (J175-F175)/365)) )</f>
        <v>1.59178082191781</v>
      </c>
      <c r="O175" s="209" t="n">
        <f aca="false">IF(ISBLANK(A175),"",IF( ISBLANK(F175), "" , IF( ISBLANK(J175), ($U$32-F175)/365, (J175-F175)/365)) )</f>
        <v>0.608219178082192</v>
      </c>
      <c r="P175" s="210" t="str">
        <f aca="true">IF(ISBLANK(A175),"",IF( ISBLANK(J175), "", (TODAY()-J175)/365))</f>
        <v/>
      </c>
      <c r="Q175" s="211" t="str">
        <f aca="false">IF(ISBLANK(A175),"",IF( ISBLANK(J175), "", ($U$32-J175)/365))</f>
        <v/>
      </c>
      <c r="R175" s="216"/>
      <c r="S175" s="39" t="n">
        <v>1</v>
      </c>
    </row>
    <row r="176" customFormat="false" ht="17" hidden="false" customHeight="true" outlineLevel="0" collapsed="false">
      <c r="A176" s="0" t="n">
        <v>1</v>
      </c>
      <c r="B176" s="202" t="s">
        <v>1859</v>
      </c>
      <c r="C176" s="203" t="s">
        <v>1986</v>
      </c>
      <c r="D176" s="235" t="s">
        <v>1990</v>
      </c>
      <c r="E176" s="204" t="s">
        <v>1872</v>
      </c>
      <c r="F176" s="205" t="n">
        <v>43840</v>
      </c>
      <c r="G176" s="205" t="str">
        <f aca="false">IF(ISBLANK(F176),"a","b")</f>
        <v>b</v>
      </c>
      <c r="H176" s="205" t="n">
        <f aca="false">IF(ISBLANK(A176),"",IF(G176="b",F176,IF(G176="a","")))</f>
        <v>43840</v>
      </c>
      <c r="I176" s="206" t="n">
        <f aca="false">IF(ISBLANK(A176),"",IF( ISBLANK(F176), , IF( ISBLANK(J176), 1,) ))</f>
        <v>1</v>
      </c>
      <c r="K176" s="205" t="str">
        <f aca="false">IF(ISBLANK(J176),"a","b")</f>
        <v>a</v>
      </c>
      <c r="L176" s="207" t="str">
        <f aca="false">IF(ISBLANK(A176),"",IF(K176="b",J176,IF(K176="a","")))</f>
        <v/>
      </c>
      <c r="M176" s="206" t="n">
        <f aca="false">IF(ISBLANK(A176),"",IF( ISBLANK(J176), , 1))</f>
        <v>0</v>
      </c>
      <c r="N176" s="208" t="n">
        <f aca="true">IF(ISBLANK(A176),"",IF( ISBLANK(F176), "" , IF( ISBLANK(J176), (TODAY()-F176)/365, (J176-F176)/365)) )</f>
        <v>1.20821917808219</v>
      </c>
      <c r="O176" s="209" t="n">
        <f aca="false">IF(ISBLANK(A176),"",IF( ISBLANK(F176), "" , IF( ISBLANK(J176), ($U$32-F176)/365, (J176-F176)/365)) )</f>
        <v>0.224657534246575</v>
      </c>
      <c r="P176" s="210" t="str">
        <f aca="true">IF(ISBLANK(A176),"",IF( ISBLANK(J176), "", (TODAY()-J176)/365))</f>
        <v/>
      </c>
      <c r="Q176" s="211" t="str">
        <f aca="false">IF(ISBLANK(A176),"",IF( ISBLANK(J176), "", ($U$32-J176)/365))</f>
        <v/>
      </c>
      <c r="R176" s="216"/>
      <c r="S176" s="39" t="n">
        <v>1</v>
      </c>
    </row>
    <row r="177" customFormat="false" ht="17" hidden="false" customHeight="true" outlineLevel="0" collapsed="false">
      <c r="A177" s="0" t="n">
        <v>1</v>
      </c>
      <c r="B177" s="202" t="s">
        <v>1859</v>
      </c>
      <c r="C177" s="203" t="s">
        <v>1986</v>
      </c>
      <c r="D177" s="226" t="s">
        <v>1991</v>
      </c>
      <c r="E177" s="204" t="s">
        <v>702</v>
      </c>
      <c r="F177" s="205" t="n">
        <v>43729</v>
      </c>
      <c r="G177" s="205" t="str">
        <f aca="false">IF(ISBLANK(F177),"a","b")</f>
        <v>b</v>
      </c>
      <c r="H177" s="205" t="n">
        <f aca="false">IF(ISBLANK(A177),"",IF(G177="b",F177,IF(G177="a","")))</f>
        <v>43729</v>
      </c>
      <c r="I177" s="206" t="n">
        <f aca="false">IF(ISBLANK(A177),"",IF( ISBLANK(F177), , IF( ISBLANK(J177), 1,) ))</f>
        <v>0</v>
      </c>
      <c r="J177" s="231" t="n">
        <v>43918</v>
      </c>
      <c r="K177" s="205" t="str">
        <f aca="false">IF(ISBLANK(J177),"a","b")</f>
        <v>b</v>
      </c>
      <c r="L177" s="207" t="n">
        <f aca="false">IF(ISBLANK(A177),"",IF(K177="b",J177,IF(K177="a","")))</f>
        <v>43918</v>
      </c>
      <c r="M177" s="206" t="n">
        <f aca="false">IF(ISBLANK(A177),"",IF( ISBLANK(J177), , 1))</f>
        <v>1</v>
      </c>
      <c r="N177" s="208" t="n">
        <f aca="true">IF(ISBLANK(A177),"",IF( ISBLANK(F177), "" , IF( ISBLANK(J177), (TODAY()-F177)/365, (J177-F177)/365)) )</f>
        <v>0.517808219178082</v>
      </c>
      <c r="O177" s="209" t="n">
        <f aca="false">IF(ISBLANK(A177),"",IF( ISBLANK(F177), "" , IF( ISBLANK(J177), ($U$32-F177)/365, (J177-F177)/365)) )</f>
        <v>0.517808219178082</v>
      </c>
      <c r="P177" s="210" t="n">
        <f aca="true">IF(ISBLANK(A177),"",IF( ISBLANK(J177), "", (TODAY()-J177)/365))</f>
        <v>0.994520547945205</v>
      </c>
      <c r="Q177" s="211" t="n">
        <f aca="false">IF(ISBLANK(A177),"",IF( ISBLANK(J177), "", ($U$32-J177)/365))</f>
        <v>0.010958904109589</v>
      </c>
      <c r="R177" s="216"/>
      <c r="S177" s="39" t="n">
        <v>1</v>
      </c>
    </row>
    <row r="178" customFormat="false" ht="17" hidden="false" customHeight="true" outlineLevel="0" collapsed="false">
      <c r="A178" s="0" t="n">
        <v>1</v>
      </c>
      <c r="B178" s="202" t="s">
        <v>1859</v>
      </c>
      <c r="C178" s="203" t="s">
        <v>1986</v>
      </c>
      <c r="D178" s="226" t="s">
        <v>1992</v>
      </c>
      <c r="E178" s="204" t="s">
        <v>1928</v>
      </c>
      <c r="F178" s="205" t="n">
        <v>43700</v>
      </c>
      <c r="G178" s="205" t="str">
        <f aca="false">IF(ISBLANK(F178),"a","b")</f>
        <v>b</v>
      </c>
      <c r="H178" s="205" t="n">
        <f aca="false">IF(ISBLANK(A178),"",IF(G178="b",F178,IF(G178="a","")))</f>
        <v>43700</v>
      </c>
      <c r="I178" s="206" t="n">
        <f aca="false">IF(ISBLANK(A178),"",IF( ISBLANK(F178), , IF( ISBLANK(J178), 1,) ))</f>
        <v>1</v>
      </c>
      <c r="K178" s="205" t="str">
        <f aca="false">IF(ISBLANK(J178),"a","b")</f>
        <v>a</v>
      </c>
      <c r="L178" s="207" t="str">
        <f aca="false">IF(ISBLANK(A178),"",IF(K178="b",J178,IF(K178="a","")))</f>
        <v/>
      </c>
      <c r="M178" s="206" t="n">
        <f aca="false">IF(ISBLANK(A178),"",IF( ISBLANK(J178), , 1))</f>
        <v>0</v>
      </c>
      <c r="N178" s="208" t="n">
        <f aca="true">IF(ISBLANK(A178),"",IF( ISBLANK(F178), "" , IF( ISBLANK(J178), (TODAY()-F178)/365, (J178-F178)/365)) )</f>
        <v>1.59178082191781</v>
      </c>
      <c r="O178" s="209" t="n">
        <f aca="false">IF(ISBLANK(A178),"",IF( ISBLANK(F178), "" , IF( ISBLANK(J178), ($U$32-F178)/365, (J178-F178)/365)) )</f>
        <v>0.608219178082192</v>
      </c>
      <c r="P178" s="210" t="str">
        <f aca="true">IF(ISBLANK(A178),"",IF( ISBLANK(J178), "", (TODAY()-J178)/365))</f>
        <v/>
      </c>
      <c r="Q178" s="211" t="str">
        <f aca="false">IF(ISBLANK(A178),"",IF( ISBLANK(J178), "", ($U$32-J178)/365))</f>
        <v/>
      </c>
      <c r="R178" s="216"/>
      <c r="S178" s="39" t="n">
        <v>1</v>
      </c>
    </row>
    <row r="179" customFormat="false" ht="17" hidden="false" customHeight="true" outlineLevel="0" collapsed="false">
      <c r="A179" s="0" t="n">
        <v>1</v>
      </c>
      <c r="B179" s="202" t="s">
        <v>1859</v>
      </c>
      <c r="C179" s="203" t="s">
        <v>1986</v>
      </c>
      <c r="D179" s="226" t="s">
        <v>1993</v>
      </c>
      <c r="E179" s="204" t="s">
        <v>1994</v>
      </c>
      <c r="F179" s="205" t="n">
        <v>43709</v>
      </c>
      <c r="G179" s="205" t="str">
        <f aca="false">IF(ISBLANK(F179),"a","b")</f>
        <v>b</v>
      </c>
      <c r="H179" s="205" t="n">
        <f aca="false">IF(ISBLANK(A179),"",IF(G179="b",F179,IF(G179="a","")))</f>
        <v>43709</v>
      </c>
      <c r="I179" s="206" t="n">
        <f aca="false">IF(ISBLANK(A179),"",IF( ISBLANK(F179), , IF( ISBLANK(J179), 1,) ))</f>
        <v>0</v>
      </c>
      <c r="J179" s="205" t="n">
        <v>43852</v>
      </c>
      <c r="K179" s="205" t="str">
        <f aca="false">IF(ISBLANK(J179),"a","b")</f>
        <v>b</v>
      </c>
      <c r="L179" s="207" t="n">
        <f aca="false">IF(ISBLANK(A179),"",IF(K179="b",J179,IF(K179="a","")))</f>
        <v>43852</v>
      </c>
      <c r="M179" s="206" t="n">
        <f aca="false">IF(ISBLANK(A179),"",IF( ISBLANK(J179), , 1))</f>
        <v>1</v>
      </c>
      <c r="N179" s="208" t="n">
        <f aca="true">IF(ISBLANK(A179),"",IF( ISBLANK(F179), "" , IF( ISBLANK(J179), (TODAY()-F179)/365, (J179-F179)/365)) )</f>
        <v>0.391780821917808</v>
      </c>
      <c r="O179" s="209" t="n">
        <f aca="false">IF(ISBLANK(A179),"",IF( ISBLANK(F179), "" , IF( ISBLANK(J179), ($U$32-F179)/365, (J179-F179)/365)) )</f>
        <v>0.391780821917808</v>
      </c>
      <c r="P179" s="210" t="n">
        <f aca="true">IF(ISBLANK(A179),"",IF( ISBLANK(J179), "", (TODAY()-J179)/365))</f>
        <v>1.17534246575342</v>
      </c>
      <c r="Q179" s="211" t="n">
        <f aca="false">IF(ISBLANK(A179),"",IF( ISBLANK(J179), "", ($U$32-J179)/365))</f>
        <v>0.191780821917808</v>
      </c>
      <c r="R179" s="216"/>
      <c r="S179" s="39" t="n">
        <v>1</v>
      </c>
    </row>
    <row r="180" customFormat="false" ht="17" hidden="false" customHeight="true" outlineLevel="0" collapsed="false">
      <c r="A180" s="0" t="n">
        <v>1</v>
      </c>
      <c r="B180" s="202" t="s">
        <v>1859</v>
      </c>
      <c r="C180" s="203" t="s">
        <v>1986</v>
      </c>
      <c r="D180" s="226" t="s">
        <v>1961</v>
      </c>
      <c r="E180" s="204"/>
      <c r="F180" s="205"/>
      <c r="G180" s="205" t="str">
        <f aca="false">IF(ISBLANK(F180),"a","b")</f>
        <v>a</v>
      </c>
      <c r="H180" s="205" t="str">
        <f aca="false">IF(ISBLANK(A180),"",IF(G180="b",F180,IF(G180="a","")))</f>
        <v/>
      </c>
      <c r="I180" s="206" t="n">
        <f aca="false">IF(ISBLANK(A180),"",IF( ISBLANK(F180), , IF( ISBLANK(J180), 1,) ))</f>
        <v>0</v>
      </c>
      <c r="K180" s="205" t="str">
        <f aca="false">IF(ISBLANK(J180),"a","b")</f>
        <v>a</v>
      </c>
      <c r="L180" s="207" t="str">
        <f aca="false">IF(ISBLANK(A180),"",IF(K180="b",J180,IF(K180="a","")))</f>
        <v/>
      </c>
      <c r="M180" s="206" t="n">
        <f aca="false">IF(ISBLANK(A180),"",IF( ISBLANK(J180), , 1))</f>
        <v>0</v>
      </c>
      <c r="N180" s="208" t="str">
        <f aca="true">IF(ISBLANK(A180),"",IF( ISBLANK(F180), "" , IF( ISBLANK(J180), (TODAY()-F180)/365, (J180-F180)/365)) )</f>
        <v/>
      </c>
      <c r="O180" s="209" t="str">
        <f aca="false">IF(ISBLANK(A180),"",IF( ISBLANK(F180), "" , IF( ISBLANK(J180), ($U$32-F180)/365, (J180-F180)/365)) )</f>
        <v/>
      </c>
      <c r="P180" s="210" t="str">
        <f aca="true">IF(ISBLANK(A180),"",IF( ISBLANK(J180), "", (TODAY()-J180)/365))</f>
        <v/>
      </c>
      <c r="Q180" s="211" t="str">
        <f aca="false">IF(ISBLANK(A180),"",IF( ISBLANK(J180), "", ($U$32-J180)/365))</f>
        <v/>
      </c>
      <c r="R180" s="216"/>
      <c r="S180" s="48" t="n">
        <v>1</v>
      </c>
    </row>
    <row r="181" customFormat="false" ht="17" hidden="false" customHeight="true" outlineLevel="0" collapsed="false">
      <c r="A181" s="0" t="n">
        <v>1</v>
      </c>
      <c r="B181" s="202" t="s">
        <v>1859</v>
      </c>
      <c r="C181" s="203" t="s">
        <v>1986</v>
      </c>
      <c r="D181" s="226" t="s">
        <v>1887</v>
      </c>
      <c r="E181" s="204" t="s">
        <v>1478</v>
      </c>
      <c r="F181" s="205" t="n">
        <v>43700</v>
      </c>
      <c r="G181" s="205" t="str">
        <f aca="false">IF(ISBLANK(F181),"a","b")</f>
        <v>b</v>
      </c>
      <c r="H181" s="205" t="n">
        <f aca="false">IF(ISBLANK(A181),"",IF(G181="b",F181,IF(G181="a","")))</f>
        <v>43700</v>
      </c>
      <c r="I181" s="206" t="n">
        <f aca="false">IF(ISBLANK(A181),"",IF( ISBLANK(F181), , IF( ISBLANK(J181), 1,) ))</f>
        <v>1</v>
      </c>
      <c r="K181" s="205" t="str">
        <f aca="false">IF(ISBLANK(J181),"a","b")</f>
        <v>a</v>
      </c>
      <c r="L181" s="207" t="str">
        <f aca="false">IF(ISBLANK(A181),"",IF(K181="b",J181,IF(K181="a","")))</f>
        <v/>
      </c>
      <c r="M181" s="206" t="n">
        <f aca="false">IF(ISBLANK(A181),"",IF( ISBLANK(J181), , 1))</f>
        <v>0</v>
      </c>
      <c r="N181" s="208" t="n">
        <f aca="true">IF(ISBLANK(A181),"",IF( ISBLANK(F181), "" , IF( ISBLANK(J181), (TODAY()-F181)/365, (J181-F181)/365)) )</f>
        <v>1.59178082191781</v>
      </c>
      <c r="O181" s="209" t="n">
        <f aca="false">IF(ISBLANK(A181),"",IF( ISBLANK(F181), "" , IF( ISBLANK(J181), ($U$32-F181)/365, (J181-F181)/365)) )</f>
        <v>0.608219178082192</v>
      </c>
      <c r="P181" s="210" t="str">
        <f aca="true">IF(ISBLANK(A181),"",IF( ISBLANK(J181), "", (TODAY()-J181)/365))</f>
        <v/>
      </c>
      <c r="Q181" s="211" t="str">
        <f aca="false">IF(ISBLANK(A181),"",IF( ISBLANK(J181), "", ($U$32-J181)/365))</f>
        <v/>
      </c>
      <c r="R181" s="216"/>
      <c r="S181" s="48" t="n">
        <v>1</v>
      </c>
    </row>
    <row r="182" customFormat="false" ht="17" hidden="false" customHeight="true" outlineLevel="0" collapsed="false">
      <c r="A182" s="0" t="n">
        <v>1</v>
      </c>
      <c r="B182" s="202" t="s">
        <v>1859</v>
      </c>
      <c r="C182" s="203" t="s">
        <v>1986</v>
      </c>
      <c r="D182" s="226" t="s">
        <v>1995</v>
      </c>
      <c r="E182" s="204" t="s">
        <v>1996</v>
      </c>
      <c r="F182" s="205" t="n">
        <v>43802</v>
      </c>
      <c r="G182" s="205" t="str">
        <f aca="false">IF(ISBLANK(F182),"a","b")</f>
        <v>b</v>
      </c>
      <c r="H182" s="205" t="n">
        <f aca="false">IF(ISBLANK(A182),"",IF(G182="b",F182,IF(G182="a","")))</f>
        <v>43802</v>
      </c>
      <c r="I182" s="206" t="n">
        <f aca="false">IF(ISBLANK(A182),"",IF( ISBLANK(F182), , IF( ISBLANK(J182), 1,) ))</f>
        <v>1</v>
      </c>
      <c r="K182" s="205" t="str">
        <f aca="false">IF(ISBLANK(J182),"a","b")</f>
        <v>a</v>
      </c>
      <c r="L182" s="207" t="str">
        <f aca="false">IF(ISBLANK(A182),"",IF(K182="b",J182,IF(K182="a","")))</f>
        <v/>
      </c>
      <c r="M182" s="206" t="n">
        <f aca="false">IF(ISBLANK(A182),"",IF( ISBLANK(J182), , 1))</f>
        <v>0</v>
      </c>
      <c r="N182" s="208" t="n">
        <f aca="true">IF(ISBLANK(A182),"",IF( ISBLANK(F182), "" , IF( ISBLANK(J182), (TODAY()-F182)/365, (J182-F182)/365)) )</f>
        <v>1.31232876712329</v>
      </c>
      <c r="O182" s="209" t="n">
        <f aca="false">IF(ISBLANK(A182),"",IF( ISBLANK(F182), "" , IF( ISBLANK(J182), ($U$32-F182)/365, (J182-F182)/365)) )</f>
        <v>0.328767123287671</v>
      </c>
      <c r="P182" s="210" t="str">
        <f aca="true">IF(ISBLANK(A182),"",IF( ISBLANK(J182), "", (TODAY()-J182)/365))</f>
        <v/>
      </c>
      <c r="Q182" s="211" t="str">
        <f aca="false">IF(ISBLANK(A182),"",IF( ISBLANK(J182), "", ($U$32-J182)/365))</f>
        <v/>
      </c>
      <c r="R182" s="216"/>
      <c r="S182" s="50" t="n">
        <v>1</v>
      </c>
    </row>
    <row r="183" customFormat="false" ht="17" hidden="false" customHeight="true" outlineLevel="0" collapsed="false">
      <c r="A183" s="0" t="n">
        <v>1</v>
      </c>
      <c r="B183" s="202" t="s">
        <v>1859</v>
      </c>
      <c r="C183" s="203" t="s">
        <v>1986</v>
      </c>
      <c r="D183" s="226" t="s">
        <v>1964</v>
      </c>
      <c r="E183" s="204"/>
      <c r="F183" s="205"/>
      <c r="G183" s="205" t="str">
        <f aca="false">IF(ISBLANK(F183),"a","b")</f>
        <v>a</v>
      </c>
      <c r="H183" s="205" t="str">
        <f aca="false">IF(ISBLANK(A183),"",IF(G183="b",F183,IF(G183="a","")))</f>
        <v/>
      </c>
      <c r="I183" s="206" t="n">
        <f aca="false">IF(ISBLANK(A183),"",IF( ISBLANK(F183), , IF( ISBLANK(J183), 1,) ))</f>
        <v>0</v>
      </c>
      <c r="K183" s="205" t="str">
        <f aca="false">IF(ISBLANK(J183),"a","b")</f>
        <v>a</v>
      </c>
      <c r="L183" s="207" t="str">
        <f aca="false">IF(ISBLANK(A183),"",IF(K183="b",J183,IF(K183="a","")))</f>
        <v/>
      </c>
      <c r="M183" s="206" t="n">
        <f aca="false">IF(ISBLANK(A183),"",IF( ISBLANK(J183), , 1))</f>
        <v>0</v>
      </c>
      <c r="N183" s="208" t="str">
        <f aca="true">IF(ISBLANK(A183),"",IF( ISBLANK(F183), "" , IF( ISBLANK(J183), (TODAY()-F183)/365, (J183-F183)/365)) )</f>
        <v/>
      </c>
      <c r="O183" s="209" t="str">
        <f aca="false">IF(ISBLANK(A183),"",IF( ISBLANK(F183), "" , IF( ISBLANK(J183), ($U$32-F183)/365, (J183-F183)/365)) )</f>
        <v/>
      </c>
      <c r="P183" s="210" t="str">
        <f aca="true">IF(ISBLANK(A183),"",IF( ISBLANK(J183), "", (TODAY()-J183)/365))</f>
        <v/>
      </c>
      <c r="Q183" s="211" t="str">
        <f aca="false">IF(ISBLANK(A183),"",IF( ISBLANK(J183), "", ($U$32-J183)/365))</f>
        <v/>
      </c>
      <c r="R183" s="216"/>
      <c r="S183" s="50" t="n">
        <v>1</v>
      </c>
    </row>
    <row r="184" customFormat="false" ht="17" hidden="false" customHeight="true" outlineLevel="0" collapsed="false">
      <c r="A184" s="0" t="n">
        <v>1</v>
      </c>
      <c r="B184" s="202" t="s">
        <v>1859</v>
      </c>
      <c r="C184" s="203" t="s">
        <v>1986</v>
      </c>
      <c r="D184" s="226" t="s">
        <v>1997</v>
      </c>
      <c r="E184" s="204" t="s">
        <v>1928</v>
      </c>
      <c r="F184" s="205" t="n">
        <v>43700</v>
      </c>
      <c r="G184" s="205" t="str">
        <f aca="false">IF(ISBLANK(F184),"a","b")</f>
        <v>b</v>
      </c>
      <c r="H184" s="205" t="n">
        <f aca="false">IF(ISBLANK(A184),"",IF(G184="b",F184,IF(G184="a","")))</f>
        <v>43700</v>
      </c>
      <c r="I184" s="206" t="n">
        <f aca="false">IF(ISBLANK(A184),"",IF( ISBLANK(F184), , IF( ISBLANK(J184), 1,) ))</f>
        <v>1</v>
      </c>
      <c r="K184" s="205" t="str">
        <f aca="false">IF(ISBLANK(J184),"a","b")</f>
        <v>a</v>
      </c>
      <c r="L184" s="207" t="str">
        <f aca="false">IF(ISBLANK(A184),"",IF(K184="b",J184,IF(K184="a","")))</f>
        <v/>
      </c>
      <c r="M184" s="206" t="n">
        <f aca="false">IF(ISBLANK(A184),"",IF( ISBLANK(J184), , 1))</f>
        <v>0</v>
      </c>
      <c r="N184" s="208" t="n">
        <f aca="true">IF(ISBLANK(A184),"",IF( ISBLANK(F184), "" , IF( ISBLANK(J184), (TODAY()-F184)/365, (J184-F184)/365)) )</f>
        <v>1.59178082191781</v>
      </c>
      <c r="O184" s="209" t="n">
        <f aca="false">IF(ISBLANK(A184),"",IF( ISBLANK(F184), "" , IF( ISBLANK(J184), ($U$32-F184)/365, (J184-F184)/365)) )</f>
        <v>0.608219178082192</v>
      </c>
      <c r="P184" s="210" t="str">
        <f aca="true">IF(ISBLANK(A184),"",IF( ISBLANK(J184), "", (TODAY()-J184)/365))</f>
        <v/>
      </c>
      <c r="Q184" s="211" t="str">
        <f aca="false">IF(ISBLANK(A184),"",IF( ISBLANK(J184), "", ($U$32-J184)/365))</f>
        <v/>
      </c>
      <c r="R184" s="216"/>
      <c r="S184" s="48" t="n">
        <v>1</v>
      </c>
    </row>
    <row r="185" customFormat="false" ht="17" hidden="false" customHeight="true" outlineLevel="0" collapsed="false">
      <c r="A185" s="0" t="n">
        <v>1</v>
      </c>
      <c r="B185" s="202" t="s">
        <v>1859</v>
      </c>
      <c r="C185" s="203" t="s">
        <v>1986</v>
      </c>
      <c r="D185" s="230" t="s">
        <v>1912</v>
      </c>
      <c r="E185" s="204" t="s">
        <v>1998</v>
      </c>
      <c r="F185" s="205" t="n">
        <v>43874</v>
      </c>
      <c r="G185" s="205" t="str">
        <f aca="false">IF(ISBLANK(F185),"a","b")</f>
        <v>b</v>
      </c>
      <c r="H185" s="205" t="n">
        <f aca="false">IF(ISBLANK(A185),"",IF(G185="b",F185,IF(G185="a","")))</f>
        <v>43874</v>
      </c>
      <c r="I185" s="206" t="n">
        <f aca="false">IF(ISBLANK(A185),"",IF( ISBLANK(F185), , IF( ISBLANK(J185), 1,) ))</f>
        <v>1</v>
      </c>
      <c r="K185" s="205" t="str">
        <f aca="false">IF(ISBLANK(J185),"a","b")</f>
        <v>a</v>
      </c>
      <c r="L185" s="207" t="str">
        <f aca="false">IF(ISBLANK(A185),"",IF(K185="b",J185,IF(K185="a","")))</f>
        <v/>
      </c>
      <c r="M185" s="206" t="n">
        <f aca="false">IF(ISBLANK(A185),"",IF( ISBLANK(J185), , 1))</f>
        <v>0</v>
      </c>
      <c r="N185" s="208" t="n">
        <f aca="true">IF(ISBLANK(A185),"",IF( ISBLANK(F185), "" , IF( ISBLANK(J185), (TODAY()-F185)/365, (J185-F185)/365)) )</f>
        <v>1.11506849315069</v>
      </c>
      <c r="O185" s="209" t="n">
        <f aca="false">IF(ISBLANK(A185),"",IF( ISBLANK(F185), "" , IF( ISBLANK(J185), ($U$32-F185)/365, (J185-F185)/365)) )</f>
        <v>0.131506849315068</v>
      </c>
      <c r="P185" s="210" t="str">
        <f aca="true">IF(ISBLANK(A185),"",IF( ISBLANK(J185), "", (TODAY()-J185)/365))</f>
        <v/>
      </c>
      <c r="Q185" s="211" t="str">
        <f aca="false">IF(ISBLANK(A185),"",IF( ISBLANK(J185), "", ($U$32-J185)/365))</f>
        <v/>
      </c>
      <c r="R185" s="216"/>
      <c r="S185" s="48" t="n">
        <v>1</v>
      </c>
    </row>
    <row r="186" customFormat="false" ht="17" hidden="false" customHeight="true" outlineLevel="0" collapsed="false">
      <c r="A186" s="0" t="n">
        <v>1</v>
      </c>
      <c r="B186" s="202" t="s">
        <v>1859</v>
      </c>
      <c r="C186" s="203" t="s">
        <v>1986</v>
      </c>
      <c r="D186" s="230" t="s">
        <v>1913</v>
      </c>
      <c r="E186" s="204" t="s">
        <v>1989</v>
      </c>
      <c r="F186" s="205" t="n">
        <v>43866</v>
      </c>
      <c r="G186" s="205" t="str">
        <f aca="false">IF(ISBLANK(F186),"a","b")</f>
        <v>b</v>
      </c>
      <c r="H186" s="205" t="n">
        <f aca="false">IF(ISBLANK(A186),"",IF(G186="b",F186,IF(G186="a","")))</f>
        <v>43866</v>
      </c>
      <c r="I186" s="206" t="n">
        <f aca="false">IF(ISBLANK(A186),"",IF( ISBLANK(F186), , IF( ISBLANK(J186), 1,) ))</f>
        <v>1</v>
      </c>
      <c r="K186" s="205" t="str">
        <f aca="false">IF(ISBLANK(J186),"a","b")</f>
        <v>a</v>
      </c>
      <c r="L186" s="207" t="str">
        <f aca="false">IF(ISBLANK(A186),"",IF(K186="b",J186,IF(K186="a","")))</f>
        <v/>
      </c>
      <c r="M186" s="206" t="n">
        <f aca="false">IF(ISBLANK(A186),"",IF( ISBLANK(J186), , 1))</f>
        <v>0</v>
      </c>
      <c r="N186" s="208" t="n">
        <f aca="true">IF(ISBLANK(A186),"",IF( ISBLANK(F186), "" , IF( ISBLANK(J186), (TODAY()-F186)/365, (J186-F186)/365)) )</f>
        <v>1.13698630136986</v>
      </c>
      <c r="O186" s="209" t="n">
        <f aca="false">IF(ISBLANK(A186),"",IF( ISBLANK(F186), "" , IF( ISBLANK(J186), ($U$32-F186)/365, (J186-F186)/365)) )</f>
        <v>0.153424657534247</v>
      </c>
      <c r="P186" s="210" t="str">
        <f aca="true">IF(ISBLANK(A186),"",IF( ISBLANK(J186), "", (TODAY()-J186)/365))</f>
        <v/>
      </c>
      <c r="Q186" s="211" t="str">
        <f aca="false">IF(ISBLANK(A186),"",IF( ISBLANK(J186), "", ($U$32-J186)/365))</f>
        <v/>
      </c>
      <c r="R186" s="216"/>
      <c r="S186" s="48" t="n">
        <v>1</v>
      </c>
    </row>
    <row r="187" customFormat="false" ht="17" hidden="false" customHeight="true" outlineLevel="0" collapsed="false">
      <c r="A187" s="0" t="n">
        <v>1</v>
      </c>
      <c r="B187" s="202" t="s">
        <v>1859</v>
      </c>
      <c r="C187" s="203" t="s">
        <v>1986</v>
      </c>
      <c r="D187" s="230" t="s">
        <v>1999</v>
      </c>
      <c r="E187" s="204" t="s">
        <v>1828</v>
      </c>
      <c r="F187" s="205" t="n">
        <v>43701</v>
      </c>
      <c r="G187" s="205" t="str">
        <f aca="false">IF(ISBLANK(F187),"a","b")</f>
        <v>b</v>
      </c>
      <c r="H187" s="205" t="n">
        <f aca="false">IF(ISBLANK(A187),"",IF(G187="b",F187,IF(G187="a","")))</f>
        <v>43701</v>
      </c>
      <c r="I187" s="206" t="n">
        <f aca="false">IF(ISBLANK(A187),"",IF( ISBLANK(F187), , IF( ISBLANK(J187), 1,) ))</f>
        <v>1</v>
      </c>
      <c r="K187" s="205" t="str">
        <f aca="false">IF(ISBLANK(J187),"a","b")</f>
        <v>a</v>
      </c>
      <c r="L187" s="207" t="str">
        <f aca="false">IF(ISBLANK(A187),"",IF(K187="b",J187,IF(K187="a","")))</f>
        <v/>
      </c>
      <c r="M187" s="206" t="n">
        <f aca="false">IF(ISBLANK(A187),"",IF( ISBLANK(J187), , 1))</f>
        <v>0</v>
      </c>
      <c r="N187" s="208" t="n">
        <f aca="true">IF(ISBLANK(A187),"",IF( ISBLANK(F187), "" , IF( ISBLANK(J187), (TODAY()-F187)/365, (J187-F187)/365)) )</f>
        <v>1.58904109589041</v>
      </c>
      <c r="O187" s="209" t="n">
        <f aca="false">IF(ISBLANK(A187),"",IF( ISBLANK(F187), "" , IF( ISBLANK(J187), ($U$32-F187)/365, (J187-F187)/365)) )</f>
        <v>0.605479452054794</v>
      </c>
      <c r="P187" s="210" t="str">
        <f aca="true">IF(ISBLANK(A187),"",IF( ISBLANK(J187), "", (TODAY()-J187)/365))</f>
        <v/>
      </c>
      <c r="Q187" s="211" t="str">
        <f aca="false">IF(ISBLANK(A187),"",IF( ISBLANK(J187), "", ($U$32-J187)/365))</f>
        <v/>
      </c>
      <c r="R187" s="216"/>
      <c r="S187" s="48" t="n">
        <v>1</v>
      </c>
    </row>
    <row r="188" customFormat="false" ht="17" hidden="false" customHeight="true" outlineLevel="0" collapsed="false">
      <c r="A188" s="0" t="n">
        <v>1</v>
      </c>
      <c r="B188" s="202" t="s">
        <v>1859</v>
      </c>
      <c r="C188" s="203" t="s">
        <v>1986</v>
      </c>
      <c r="D188" s="226" t="s">
        <v>2000</v>
      </c>
      <c r="E188" s="204"/>
      <c r="F188" s="205"/>
      <c r="G188" s="205" t="str">
        <f aca="false">IF(ISBLANK(F188),"a","b")</f>
        <v>a</v>
      </c>
      <c r="H188" s="205" t="str">
        <f aca="false">IF(ISBLANK(A188),"",IF(G188="b",F188,IF(G188="a","")))</f>
        <v/>
      </c>
      <c r="I188" s="206" t="n">
        <f aca="false">IF(ISBLANK(A188),"",IF( ISBLANK(F188), , IF( ISBLANK(J188), 1,) ))</f>
        <v>0</v>
      </c>
      <c r="K188" s="205" t="str">
        <f aca="false">IF(ISBLANK(J188),"a","b")</f>
        <v>a</v>
      </c>
      <c r="L188" s="207" t="str">
        <f aca="false">IF(ISBLANK(A188),"",IF(K188="b",J188,IF(K188="a","")))</f>
        <v/>
      </c>
      <c r="M188" s="206" t="n">
        <f aca="false">IF(ISBLANK(A188),"",IF( ISBLANK(J188), , 1))</f>
        <v>0</v>
      </c>
      <c r="N188" s="208" t="str">
        <f aca="true">IF(ISBLANK(A188),"",IF( ISBLANK(F188), "" , IF( ISBLANK(J188), (TODAY()-F188)/365, (J188-F188)/365)) )</f>
        <v/>
      </c>
      <c r="O188" s="209" t="str">
        <f aca="false">IF(ISBLANK(A188),"",IF( ISBLANK(F188), "" , IF( ISBLANK(J188), ($U$32-F188)/365, (J188-F188)/365)) )</f>
        <v/>
      </c>
      <c r="P188" s="210" t="str">
        <f aca="true">IF(ISBLANK(A188),"",IF( ISBLANK(J188), "", (TODAY()-J188)/365))</f>
        <v/>
      </c>
      <c r="Q188" s="211" t="str">
        <f aca="false">IF(ISBLANK(A188),"",IF( ISBLANK(J188), "", ($U$32-J188)/365))</f>
        <v/>
      </c>
      <c r="R188" s="216"/>
      <c r="S188" s="48" t="n">
        <v>1</v>
      </c>
    </row>
    <row r="189" customFormat="false" ht="17" hidden="false" customHeight="true" outlineLevel="0" collapsed="false">
      <c r="A189" s="0" t="n">
        <v>1</v>
      </c>
      <c r="B189" s="202" t="s">
        <v>1859</v>
      </c>
      <c r="C189" s="203" t="s">
        <v>1986</v>
      </c>
      <c r="D189" s="235" t="s">
        <v>1970</v>
      </c>
      <c r="E189" s="204" t="s">
        <v>1946</v>
      </c>
      <c r="F189" s="205" t="n">
        <v>43838</v>
      </c>
      <c r="G189" s="205" t="str">
        <f aca="false">IF(ISBLANK(F189),"a","b")</f>
        <v>b</v>
      </c>
      <c r="H189" s="205" t="n">
        <f aca="false">IF(ISBLANK(A189),"",IF(G189="b",F189,IF(G189="a","")))</f>
        <v>43838</v>
      </c>
      <c r="I189" s="206" t="n">
        <f aca="false">IF(ISBLANK(A189),"",IF( ISBLANK(F189), , IF( ISBLANK(J189), 1,) ))</f>
        <v>1</v>
      </c>
      <c r="K189" s="205" t="str">
        <f aca="false">IF(ISBLANK(J189),"a","b")</f>
        <v>a</v>
      </c>
      <c r="L189" s="207" t="str">
        <f aca="false">IF(ISBLANK(A189),"",IF(K189="b",J189,IF(K189="a","")))</f>
        <v/>
      </c>
      <c r="M189" s="206" t="n">
        <f aca="false">IF(ISBLANK(A189),"",IF( ISBLANK(J189), , 1))</f>
        <v>0</v>
      </c>
      <c r="N189" s="208" t="n">
        <f aca="true">IF(ISBLANK(A189),"",IF( ISBLANK(F189), "" , IF( ISBLANK(J189), (TODAY()-F189)/365, (J189-F189)/365)) )</f>
        <v>1.21369863013699</v>
      </c>
      <c r="O189" s="209" t="n">
        <f aca="false">IF(ISBLANK(A189),"",IF( ISBLANK(F189), "" , IF( ISBLANK(J189), ($U$32-F189)/365, (J189-F189)/365)) )</f>
        <v>0.23013698630137</v>
      </c>
      <c r="P189" s="210" t="str">
        <f aca="true">IF(ISBLANK(A189),"",IF( ISBLANK(J189), "", (TODAY()-J189)/365))</f>
        <v/>
      </c>
      <c r="Q189" s="211" t="str">
        <f aca="false">IF(ISBLANK(A189),"",IF( ISBLANK(J189), "", ($U$32-J189)/365))</f>
        <v/>
      </c>
      <c r="R189" s="216"/>
      <c r="S189" s="48" t="n">
        <v>1</v>
      </c>
    </row>
    <row r="190" customFormat="false" ht="17" hidden="false" customHeight="true" outlineLevel="0" collapsed="false">
      <c r="A190" s="0" t="n">
        <v>1</v>
      </c>
      <c r="B190" s="202" t="s">
        <v>1859</v>
      </c>
      <c r="C190" s="203" t="s">
        <v>1986</v>
      </c>
      <c r="D190" s="226" t="s">
        <v>2001</v>
      </c>
      <c r="E190" s="204" t="s">
        <v>752</v>
      </c>
      <c r="F190" s="205" t="n">
        <v>43701</v>
      </c>
      <c r="G190" s="205" t="str">
        <f aca="false">IF(ISBLANK(F190),"a","b")</f>
        <v>b</v>
      </c>
      <c r="H190" s="205" t="n">
        <f aca="false">IF(ISBLANK(A190),"",IF(G190="b",F190,IF(G190="a","")))</f>
        <v>43701</v>
      </c>
      <c r="I190" s="206" t="n">
        <f aca="false">IF(ISBLANK(A190),"",IF( ISBLANK(F190), , IF( ISBLANK(J190), 1,) ))</f>
        <v>1</v>
      </c>
      <c r="K190" s="205" t="str">
        <f aca="false">IF(ISBLANK(J190),"a","b")</f>
        <v>a</v>
      </c>
      <c r="L190" s="207" t="str">
        <f aca="false">IF(ISBLANK(A190),"",IF(K190="b",J190,IF(K190="a","")))</f>
        <v/>
      </c>
      <c r="M190" s="206" t="n">
        <f aca="false">IF(ISBLANK(A190),"",IF( ISBLANK(J190), , 1))</f>
        <v>0</v>
      </c>
      <c r="N190" s="208" t="n">
        <f aca="true">IF(ISBLANK(A190),"",IF( ISBLANK(F190), "" , IF( ISBLANK(J190), (TODAY()-F190)/365, (J190-F190)/365)) )</f>
        <v>1.58904109589041</v>
      </c>
      <c r="O190" s="209" t="n">
        <f aca="false">IF(ISBLANK(A190),"",IF( ISBLANK(F190), "" , IF( ISBLANK(J190), ($U$32-F190)/365, (J190-F190)/365)) )</f>
        <v>0.605479452054794</v>
      </c>
      <c r="P190" s="210" t="str">
        <f aca="true">IF(ISBLANK(A190),"",IF( ISBLANK(J190), "", (TODAY()-J190)/365))</f>
        <v/>
      </c>
      <c r="Q190" s="211" t="str">
        <f aca="false">IF(ISBLANK(A190),"",IF( ISBLANK(J190), "", ($U$32-J190)/365))</f>
        <v/>
      </c>
      <c r="R190" s="216"/>
      <c r="S190" s="48" t="n">
        <v>1</v>
      </c>
    </row>
    <row r="191" customFormat="false" ht="17" hidden="false" customHeight="true" outlineLevel="0" collapsed="false">
      <c r="A191" s="0" t="n">
        <v>1</v>
      </c>
      <c r="B191" s="202" t="s">
        <v>1859</v>
      </c>
      <c r="C191" s="203" t="s">
        <v>1986</v>
      </c>
      <c r="D191" s="230" t="s">
        <v>2002</v>
      </c>
      <c r="E191" s="204" t="s">
        <v>2003</v>
      </c>
      <c r="F191" s="205" t="n">
        <v>43858</v>
      </c>
      <c r="G191" s="205" t="str">
        <f aca="false">IF(ISBLANK(F191),"a","b")</f>
        <v>b</v>
      </c>
      <c r="H191" s="205" t="n">
        <f aca="false">IF(ISBLANK(A191),"",IF(G191="b",F191,IF(G191="a","")))</f>
        <v>43858</v>
      </c>
      <c r="I191" s="206" t="n">
        <f aca="false">IF(ISBLANK(A191),"",IF( ISBLANK(F191), , IF( ISBLANK(J191), 1,) ))</f>
        <v>1</v>
      </c>
      <c r="K191" s="205" t="str">
        <f aca="false">IF(ISBLANK(J191),"a","b")</f>
        <v>a</v>
      </c>
      <c r="L191" s="207" t="str">
        <f aca="false">IF(ISBLANK(A191),"",IF(K191="b",J191,IF(K191="a","")))</f>
        <v/>
      </c>
      <c r="M191" s="206" t="n">
        <f aca="false">IF(ISBLANK(A191),"",IF( ISBLANK(J191), , 1))</f>
        <v>0</v>
      </c>
      <c r="N191" s="208" t="n">
        <f aca="true">IF(ISBLANK(A191),"",IF( ISBLANK(F191), "" , IF( ISBLANK(J191), (TODAY()-F191)/365, (J191-F191)/365)) )</f>
        <v>1.15890410958904</v>
      </c>
      <c r="O191" s="209" t="n">
        <f aca="false">IF(ISBLANK(A191),"",IF( ISBLANK(F191), "" , IF( ISBLANK(J191), ($U$32-F191)/365, (J191-F191)/365)) )</f>
        <v>0.175342465753425</v>
      </c>
      <c r="P191" s="210" t="str">
        <f aca="true">IF(ISBLANK(A191),"",IF( ISBLANK(J191), "", (TODAY()-J191)/365))</f>
        <v/>
      </c>
      <c r="Q191" s="211" t="str">
        <f aca="false">IF(ISBLANK(A191),"",IF( ISBLANK(J191), "", ($U$32-J191)/365))</f>
        <v/>
      </c>
      <c r="R191" s="216"/>
      <c r="S191" s="48" t="n">
        <v>1</v>
      </c>
    </row>
    <row r="192" customFormat="false" ht="17" hidden="false" customHeight="true" outlineLevel="0" collapsed="false">
      <c r="A192" s="0" t="n">
        <v>1</v>
      </c>
      <c r="B192" s="202" t="s">
        <v>1859</v>
      </c>
      <c r="C192" s="203" t="s">
        <v>1986</v>
      </c>
      <c r="D192" s="226" t="s">
        <v>1973</v>
      </c>
      <c r="E192" s="204" t="s">
        <v>1810</v>
      </c>
      <c r="F192" s="205" t="n">
        <v>43714</v>
      </c>
      <c r="G192" s="205" t="str">
        <f aca="false">IF(ISBLANK(F192),"a","b")</f>
        <v>b</v>
      </c>
      <c r="H192" s="205" t="n">
        <f aca="false">IF(ISBLANK(A192),"",IF(G192="b",F192,IF(G192="a","")))</f>
        <v>43714</v>
      </c>
      <c r="I192" s="206" t="n">
        <f aca="false">IF(ISBLANK(A192),"",IF( ISBLANK(F192), , IF( ISBLANK(J192), 1,) ))</f>
        <v>1</v>
      </c>
      <c r="K192" s="205" t="str">
        <f aca="false">IF(ISBLANK(J192),"a","b")</f>
        <v>a</v>
      </c>
      <c r="L192" s="207" t="str">
        <f aca="false">IF(ISBLANK(A192),"",IF(K192="b",J192,IF(K192="a","")))</f>
        <v/>
      </c>
      <c r="M192" s="206" t="n">
        <f aca="false">IF(ISBLANK(A192),"",IF( ISBLANK(J192), , 1))</f>
        <v>0</v>
      </c>
      <c r="N192" s="208" t="n">
        <f aca="true">IF(ISBLANK(A192),"",IF( ISBLANK(F192), "" , IF( ISBLANK(J192), (TODAY()-F192)/365, (J192-F192)/365)) )</f>
        <v>1.55342465753425</v>
      </c>
      <c r="O192" s="209" t="n">
        <f aca="false">IF(ISBLANK(A192),"",IF( ISBLANK(F192), "" , IF( ISBLANK(J192), ($U$32-F192)/365, (J192-F192)/365)) )</f>
        <v>0.56986301369863</v>
      </c>
      <c r="P192" s="210" t="str">
        <f aca="true">IF(ISBLANK(A192),"",IF( ISBLANK(J192), "", (TODAY()-J192)/365))</f>
        <v/>
      </c>
      <c r="Q192" s="211" t="str">
        <f aca="false">IF(ISBLANK(A192),"",IF( ISBLANK(J192), "", ($U$32-J192)/365))</f>
        <v/>
      </c>
      <c r="R192" s="216"/>
      <c r="S192" s="48" t="n">
        <v>1</v>
      </c>
    </row>
    <row r="193" customFormat="false" ht="17" hidden="false" customHeight="true" outlineLevel="0" collapsed="false">
      <c r="A193" s="0" t="n">
        <v>1</v>
      </c>
      <c r="B193" s="202" t="s">
        <v>1859</v>
      </c>
      <c r="C193" s="203" t="s">
        <v>1986</v>
      </c>
      <c r="D193" s="226" t="s">
        <v>2004</v>
      </c>
      <c r="E193" s="204"/>
      <c r="F193" s="205"/>
      <c r="G193" s="205" t="str">
        <f aca="false">IF(ISBLANK(F193),"a","b")</f>
        <v>a</v>
      </c>
      <c r="H193" s="205" t="str">
        <f aca="false">IF(ISBLANK(A193),"",IF(G193="b",F193,IF(G193="a","")))</f>
        <v/>
      </c>
      <c r="I193" s="206" t="n">
        <f aca="false">IF(ISBLANK(A193),"",IF( ISBLANK(F193), , IF( ISBLANK(J193), 1,) ))</f>
        <v>0</v>
      </c>
      <c r="K193" s="205" t="str">
        <f aca="false">IF(ISBLANK(J193),"a","b")</f>
        <v>a</v>
      </c>
      <c r="L193" s="207" t="str">
        <f aca="false">IF(ISBLANK(A193),"",IF(K193="b",J193,IF(K193="a","")))</f>
        <v/>
      </c>
      <c r="M193" s="206" t="n">
        <f aca="false">IF(ISBLANK(A193),"",IF( ISBLANK(J193), , 1))</f>
        <v>0</v>
      </c>
      <c r="N193" s="208" t="str">
        <f aca="true">IF(ISBLANK(A193),"",IF( ISBLANK(F193), "" , IF( ISBLANK(J193), (TODAY()-F193)/365, (J193-F193)/365)) )</f>
        <v/>
      </c>
      <c r="O193" s="209" t="str">
        <f aca="false">IF(ISBLANK(A193),"",IF( ISBLANK(F193), "" , IF( ISBLANK(J193), ($U$32-F193)/365, (J193-F193)/365)) )</f>
        <v/>
      </c>
      <c r="P193" s="210" t="str">
        <f aca="true">IF(ISBLANK(A193),"",IF( ISBLANK(J193), "", (TODAY()-J193)/365))</f>
        <v/>
      </c>
      <c r="Q193" s="211" t="str">
        <f aca="false">IF(ISBLANK(A193),"",IF( ISBLANK(J193), "", ($U$32-J193)/365))</f>
        <v/>
      </c>
      <c r="R193" s="216"/>
      <c r="S193" s="48" t="n">
        <v>1</v>
      </c>
    </row>
    <row r="194" customFormat="false" ht="17" hidden="false" customHeight="true" outlineLevel="0" collapsed="false">
      <c r="A194" s="0" t="n">
        <v>1</v>
      </c>
      <c r="B194" s="202" t="s">
        <v>1859</v>
      </c>
      <c r="C194" s="203" t="s">
        <v>1986</v>
      </c>
      <c r="D194" s="226" t="s">
        <v>2005</v>
      </c>
      <c r="E194" s="204" t="s">
        <v>1936</v>
      </c>
      <c r="F194" s="205" t="n">
        <v>43794</v>
      </c>
      <c r="G194" s="205" t="str">
        <f aca="false">IF(ISBLANK(F194),"a","b")</f>
        <v>b</v>
      </c>
      <c r="H194" s="205" t="n">
        <f aca="false">IF(ISBLANK(A194),"",IF(G194="b",F194,IF(G194="a","")))</f>
        <v>43794</v>
      </c>
      <c r="I194" s="206" t="n">
        <f aca="false">IF(ISBLANK(A194),"",IF( ISBLANK(F194), , IF( ISBLANK(J194), 1,) ))</f>
        <v>0</v>
      </c>
      <c r="J194" s="231" t="n">
        <v>43981</v>
      </c>
      <c r="K194" s="205" t="str">
        <f aca="false">IF(ISBLANK(J194),"a","b")</f>
        <v>b</v>
      </c>
      <c r="L194" s="207" t="n">
        <f aca="false">IF(ISBLANK(A194),"",IF(K194="b",J194,IF(K194="a","")))</f>
        <v>43981</v>
      </c>
      <c r="M194" s="206" t="n">
        <f aca="false">IF(ISBLANK(A194),"",IF( ISBLANK(J194), , 1))</f>
        <v>1</v>
      </c>
      <c r="N194" s="208" t="n">
        <f aca="true">IF(ISBLANK(A194),"",IF( ISBLANK(F194), "" , IF( ISBLANK(J194), (TODAY()-F194)/365, (J194-F194)/365)) )</f>
        <v>0.512328767123288</v>
      </c>
      <c r="O194" s="209" t="n">
        <f aca="false">IF(ISBLANK(A194),"",IF( ISBLANK(F194), "" , IF( ISBLANK(J194), ($U$32-F194)/365, (J194-F194)/365)) )</f>
        <v>0.512328767123288</v>
      </c>
      <c r="P194" s="210" t="n">
        <f aca="true">IF(ISBLANK(A194),"",IF( ISBLANK(J194), "", (TODAY()-J194)/365))</f>
        <v>0.821917808219178</v>
      </c>
      <c r="Q194" s="211" t="n">
        <f aca="false">IF(ISBLANK(A194),"",IF( ISBLANK(J194), "", ($U$32-J194)/365))</f>
        <v>-0.161643835616438</v>
      </c>
      <c r="R194" s="216"/>
      <c r="S194" s="50" t="n">
        <v>1</v>
      </c>
    </row>
    <row r="195" customFormat="false" ht="17" hidden="false" customHeight="true" outlineLevel="0" collapsed="false">
      <c r="A195" s="0" t="n">
        <v>1</v>
      </c>
      <c r="B195" s="202" t="s">
        <v>1859</v>
      </c>
      <c r="C195" s="203" t="s">
        <v>1986</v>
      </c>
      <c r="D195" s="230" t="s">
        <v>1977</v>
      </c>
      <c r="E195" s="204" t="s">
        <v>1965</v>
      </c>
      <c r="F195" s="205" t="n">
        <v>43900</v>
      </c>
      <c r="G195" s="205" t="str">
        <f aca="false">IF(ISBLANK(F195),"a","b")</f>
        <v>b</v>
      </c>
      <c r="H195" s="205" t="n">
        <f aca="false">IF(ISBLANK(A195),"",IF(G195="b",F195,IF(G195="a","")))</f>
        <v>43900</v>
      </c>
      <c r="I195" s="206" t="n">
        <f aca="false">IF(ISBLANK(A195),"",IF( ISBLANK(F195), , IF( ISBLANK(J195), 1,) ))</f>
        <v>1</v>
      </c>
      <c r="K195" s="205" t="str">
        <f aca="false">IF(ISBLANK(J195),"a","b")</f>
        <v>a</v>
      </c>
      <c r="L195" s="207" t="str">
        <f aca="false">IF(ISBLANK(A195),"",IF(K195="b",J195,IF(K195="a","")))</f>
        <v/>
      </c>
      <c r="M195" s="206" t="n">
        <f aca="false">IF(ISBLANK(A195),"",IF( ISBLANK(J195), , 1))</f>
        <v>0</v>
      </c>
      <c r="N195" s="208" t="n">
        <f aca="true">IF(ISBLANK(A195),"",IF( ISBLANK(F195), "" , IF( ISBLANK(J195), (TODAY()-F195)/365, (J195-F195)/365)) )</f>
        <v>1.04383561643836</v>
      </c>
      <c r="O195" s="209" t="n">
        <f aca="false">IF(ISBLANK(A195),"",IF( ISBLANK(F195), "" , IF( ISBLANK(J195), ($U$32-F195)/365, (J195-F195)/365)) )</f>
        <v>0.0602739726027397</v>
      </c>
      <c r="P195" s="210" t="str">
        <f aca="true">IF(ISBLANK(A195),"",IF( ISBLANK(J195), "", (TODAY()-J195)/365))</f>
        <v/>
      </c>
      <c r="Q195" s="211" t="str">
        <f aca="false">IF(ISBLANK(A195),"",IF( ISBLANK(J195), "", ($U$32-J195)/365))</f>
        <v/>
      </c>
      <c r="R195" s="216"/>
      <c r="S195" s="50" t="n">
        <v>1</v>
      </c>
    </row>
    <row r="196" customFormat="false" ht="17" hidden="false" customHeight="true" outlineLevel="0" collapsed="false">
      <c r="A196" s="0" t="n">
        <v>1</v>
      </c>
      <c r="B196" s="202" t="s">
        <v>1859</v>
      </c>
      <c r="C196" s="203" t="s">
        <v>2006</v>
      </c>
      <c r="D196" s="226" t="s">
        <v>1876</v>
      </c>
      <c r="E196" s="204" t="s">
        <v>1928</v>
      </c>
      <c r="F196" s="205" t="n">
        <v>43700</v>
      </c>
      <c r="G196" s="205" t="str">
        <f aca="false">IF(ISBLANK(F196),"a","b")</f>
        <v>b</v>
      </c>
      <c r="H196" s="205" t="n">
        <f aca="false">IF(ISBLANK(A196),"",IF(G196="b",F196,IF(G196="a","")))</f>
        <v>43700</v>
      </c>
      <c r="I196" s="206" t="n">
        <f aca="false">IF(ISBLANK(A196),"",IF( ISBLANK(F196), , IF( ISBLANK(J196), 1,) ))</f>
        <v>1</v>
      </c>
      <c r="K196" s="205" t="str">
        <f aca="false">IF(ISBLANK(J196),"a","b")</f>
        <v>a</v>
      </c>
      <c r="L196" s="207" t="str">
        <f aca="false">IF(ISBLANK(A196),"",IF(K196="b",J196,IF(K196="a","")))</f>
        <v/>
      </c>
      <c r="M196" s="206" t="n">
        <f aca="false">IF(ISBLANK(A196),"",IF( ISBLANK(J196), , 1))</f>
        <v>0</v>
      </c>
      <c r="N196" s="208" t="n">
        <f aca="true">IF(ISBLANK(A196),"",IF( ISBLANK(F196), "" , IF( ISBLANK(J196), (TODAY()-F196)/365, (J196-F196)/365)) )</f>
        <v>1.59178082191781</v>
      </c>
      <c r="O196" s="209" t="n">
        <f aca="false">IF(ISBLANK(A196),"",IF( ISBLANK(F196), "" , IF( ISBLANK(J196), ($U$32-F196)/365, (J196-F196)/365)) )</f>
        <v>0.608219178082192</v>
      </c>
      <c r="P196" s="210" t="str">
        <f aca="true">IF(ISBLANK(A196),"",IF( ISBLANK(J196), "", (TODAY()-J196)/365))</f>
        <v/>
      </c>
      <c r="Q196" s="211" t="str">
        <f aca="false">IF(ISBLANK(A196),"",IF( ISBLANK(J196), "", ($U$32-J196)/365))</f>
        <v/>
      </c>
      <c r="R196" s="216"/>
      <c r="S196" s="50" t="n">
        <v>1</v>
      </c>
    </row>
    <row r="197" customFormat="false" ht="17" hidden="false" customHeight="true" outlineLevel="0" collapsed="false">
      <c r="A197" s="0" t="n">
        <v>1</v>
      </c>
      <c r="B197" s="202" t="s">
        <v>1859</v>
      </c>
      <c r="C197" s="203" t="s">
        <v>2006</v>
      </c>
      <c r="D197" s="230" t="s">
        <v>1987</v>
      </c>
      <c r="E197" s="204" t="s">
        <v>1824</v>
      </c>
      <c r="F197" s="205" t="n">
        <v>43778</v>
      </c>
      <c r="G197" s="205" t="str">
        <f aca="false">IF(ISBLANK(F197),"a","b")</f>
        <v>b</v>
      </c>
      <c r="H197" s="205" t="n">
        <f aca="false">IF(ISBLANK(A197),"",IF(G197="b",F197,IF(G197="a","")))</f>
        <v>43778</v>
      </c>
      <c r="I197" s="206" t="n">
        <f aca="false">IF(ISBLANK(A197),"",IF( ISBLANK(F197), , IF( ISBLANK(J197), 1,) ))</f>
        <v>1</v>
      </c>
      <c r="K197" s="205" t="str">
        <f aca="false">IF(ISBLANK(J197),"a","b")</f>
        <v>a</v>
      </c>
      <c r="L197" s="207" t="str">
        <f aca="false">IF(ISBLANK(A197),"",IF(K197="b",J197,IF(K197="a","")))</f>
        <v/>
      </c>
      <c r="M197" s="206" t="n">
        <f aca="false">IF(ISBLANK(A197),"",IF( ISBLANK(J197), , 1))</f>
        <v>0</v>
      </c>
      <c r="N197" s="208" t="n">
        <f aca="true">IF(ISBLANK(A197),"",IF( ISBLANK(F197), "" , IF( ISBLANK(J197), (TODAY()-F197)/365, (J197-F197)/365)) )</f>
        <v>1.37808219178082</v>
      </c>
      <c r="O197" s="209" t="n">
        <f aca="false">IF(ISBLANK(A197),"",IF( ISBLANK(F197), "" , IF( ISBLANK(J197), ($U$32-F197)/365, (J197-F197)/365)) )</f>
        <v>0.394520547945205</v>
      </c>
      <c r="P197" s="210" t="str">
        <f aca="true">IF(ISBLANK(A197),"",IF( ISBLANK(J197), "", (TODAY()-J197)/365))</f>
        <v/>
      </c>
      <c r="Q197" s="211" t="str">
        <f aca="false">IF(ISBLANK(A197),"",IF( ISBLANK(J197), "", ($U$32-J197)/365))</f>
        <v/>
      </c>
      <c r="R197" s="216"/>
      <c r="S197" s="50" t="n">
        <v>1</v>
      </c>
    </row>
    <row r="198" customFormat="false" ht="17" hidden="false" customHeight="true" outlineLevel="0" collapsed="false">
      <c r="A198" s="0" t="n">
        <v>1</v>
      </c>
      <c r="B198" s="202" t="s">
        <v>1859</v>
      </c>
      <c r="C198" s="203" t="s">
        <v>2006</v>
      </c>
      <c r="D198" s="226" t="s">
        <v>1988</v>
      </c>
      <c r="E198" s="204" t="s">
        <v>1828</v>
      </c>
      <c r="F198" s="205" t="n">
        <v>43701</v>
      </c>
      <c r="G198" s="205" t="str">
        <f aca="false">IF(ISBLANK(F198),"a","b")</f>
        <v>b</v>
      </c>
      <c r="H198" s="205" t="n">
        <f aca="false">IF(ISBLANK(A198),"",IF(G198="b",F198,IF(G198="a","")))</f>
        <v>43701</v>
      </c>
      <c r="I198" s="206" t="n">
        <f aca="false">IF(ISBLANK(A198),"",IF( ISBLANK(F198), , IF( ISBLANK(J198), 1,) ))</f>
        <v>1</v>
      </c>
      <c r="K198" s="205" t="str">
        <f aca="false">IF(ISBLANK(J198),"a","b")</f>
        <v>a</v>
      </c>
      <c r="L198" s="207" t="str">
        <f aca="false">IF(ISBLANK(A198),"",IF(K198="b",J198,IF(K198="a","")))</f>
        <v/>
      </c>
      <c r="M198" s="206" t="n">
        <f aca="false">IF(ISBLANK(A198),"",IF( ISBLANK(J198), , 1))</f>
        <v>0</v>
      </c>
      <c r="N198" s="208" t="n">
        <f aca="true">IF(ISBLANK(A198),"",IF( ISBLANK(F198), "" , IF( ISBLANK(J198), (TODAY()-F198)/365, (J198-F198)/365)) )</f>
        <v>1.58904109589041</v>
      </c>
      <c r="O198" s="209" t="n">
        <f aca="false">IF(ISBLANK(A198),"",IF( ISBLANK(F198), "" , IF( ISBLANK(J198), ($U$32-F198)/365, (J198-F198)/365)) )</f>
        <v>0.605479452054794</v>
      </c>
      <c r="P198" s="210" t="str">
        <f aca="true">IF(ISBLANK(A198),"",IF( ISBLANK(J198), "", (TODAY()-J198)/365))</f>
        <v/>
      </c>
      <c r="Q198" s="211" t="str">
        <f aca="false">IF(ISBLANK(A198),"",IF( ISBLANK(J198), "", ($U$32-J198)/365))</f>
        <v/>
      </c>
      <c r="R198" s="216"/>
      <c r="S198" s="48" t="n">
        <v>1</v>
      </c>
    </row>
    <row r="199" customFormat="false" ht="17" hidden="false" customHeight="true" outlineLevel="0" collapsed="false">
      <c r="A199" s="0" t="n">
        <v>1</v>
      </c>
      <c r="B199" s="202" t="s">
        <v>1859</v>
      </c>
      <c r="C199" s="203" t="s">
        <v>2006</v>
      </c>
      <c r="D199" s="226" t="s">
        <v>1900</v>
      </c>
      <c r="E199" s="204" t="s">
        <v>746</v>
      </c>
      <c r="F199" s="205" t="n">
        <v>43700</v>
      </c>
      <c r="G199" s="205" t="str">
        <f aca="false">IF(ISBLANK(F199),"a","b")</f>
        <v>b</v>
      </c>
      <c r="H199" s="205" t="n">
        <f aca="false">IF(ISBLANK(A199),"",IF(G199="b",F199,IF(G199="a","")))</f>
        <v>43700</v>
      </c>
      <c r="I199" s="206" t="n">
        <f aca="false">IF(ISBLANK(A199),"",IF( ISBLANK(F199), , IF( ISBLANK(J199), 1,) ))</f>
        <v>1</v>
      </c>
      <c r="K199" s="205" t="str">
        <f aca="false">IF(ISBLANK(J199),"a","b")</f>
        <v>a</v>
      </c>
      <c r="L199" s="207" t="str">
        <f aca="false">IF(ISBLANK(A199),"",IF(K199="b",J199,IF(K199="a","")))</f>
        <v/>
      </c>
      <c r="M199" s="206" t="n">
        <f aca="false">IF(ISBLANK(A199),"",IF( ISBLANK(J199), , 1))</f>
        <v>0</v>
      </c>
      <c r="N199" s="208" t="n">
        <f aca="true">IF(ISBLANK(A199),"",IF( ISBLANK(F199), "" , IF( ISBLANK(J199), (TODAY()-F199)/365, (J199-F199)/365)) )</f>
        <v>1.59178082191781</v>
      </c>
      <c r="O199" s="209" t="n">
        <f aca="false">IF(ISBLANK(A199),"",IF( ISBLANK(F199), "" , IF( ISBLANK(J199), ($U$32-F199)/365, (J199-F199)/365)) )</f>
        <v>0.608219178082192</v>
      </c>
      <c r="P199" s="210" t="str">
        <f aca="true">IF(ISBLANK(A199),"",IF( ISBLANK(J199), "", (TODAY()-J199)/365))</f>
        <v/>
      </c>
      <c r="Q199" s="211" t="str">
        <f aca="false">IF(ISBLANK(A199),"",IF( ISBLANK(J199), "", ($U$32-J199)/365))</f>
        <v/>
      </c>
      <c r="R199" s="216"/>
      <c r="S199" s="48" t="n">
        <v>1</v>
      </c>
    </row>
    <row r="200" customFormat="false" ht="17" hidden="false" customHeight="true" outlineLevel="0" collapsed="false">
      <c r="A200" s="0" t="n">
        <v>1</v>
      </c>
      <c r="B200" s="202" t="s">
        <v>1859</v>
      </c>
      <c r="C200" s="203" t="s">
        <v>2006</v>
      </c>
      <c r="D200" s="226" t="s">
        <v>1990</v>
      </c>
      <c r="E200" s="204" t="s">
        <v>1872</v>
      </c>
      <c r="F200" s="205" t="n">
        <v>43840</v>
      </c>
      <c r="G200" s="205" t="str">
        <f aca="false">IF(ISBLANK(F200),"a","b")</f>
        <v>b</v>
      </c>
      <c r="H200" s="205" t="n">
        <f aca="false">IF(ISBLANK(A200),"",IF(G200="b",F200,IF(G200="a","")))</f>
        <v>43840</v>
      </c>
      <c r="I200" s="206" t="n">
        <f aca="false">IF(ISBLANK(A200),"",IF( ISBLANK(F200), , IF( ISBLANK(J200), 1,) ))</f>
        <v>1</v>
      </c>
      <c r="K200" s="205" t="str">
        <f aca="false">IF(ISBLANK(J200),"a","b")</f>
        <v>a</v>
      </c>
      <c r="L200" s="207" t="str">
        <f aca="false">IF(ISBLANK(A200),"",IF(K200="b",J200,IF(K200="a","")))</f>
        <v/>
      </c>
      <c r="M200" s="206" t="n">
        <f aca="false">IF(ISBLANK(A200),"",IF( ISBLANK(J200), , 1))</f>
        <v>0</v>
      </c>
      <c r="N200" s="208" t="n">
        <f aca="true">IF(ISBLANK(A200),"",IF( ISBLANK(F200), "" , IF( ISBLANK(J200), (TODAY()-F200)/365, (J200-F200)/365)) )</f>
        <v>1.20821917808219</v>
      </c>
      <c r="O200" s="209" t="n">
        <f aca="false">IF(ISBLANK(A200),"",IF( ISBLANK(F200), "" , IF( ISBLANK(J200), ($U$32-F200)/365, (J200-F200)/365)) )</f>
        <v>0.224657534246575</v>
      </c>
      <c r="P200" s="210" t="str">
        <f aca="true">IF(ISBLANK(A200),"",IF( ISBLANK(J200), "", (TODAY()-J200)/365))</f>
        <v/>
      </c>
      <c r="Q200" s="211" t="str">
        <f aca="false">IF(ISBLANK(A200),"",IF( ISBLANK(J200), "", ($U$32-J200)/365))</f>
        <v/>
      </c>
      <c r="R200" s="216"/>
      <c r="S200" s="48" t="n">
        <v>1</v>
      </c>
    </row>
    <row r="201" customFormat="false" ht="17" hidden="false" customHeight="true" outlineLevel="0" collapsed="false">
      <c r="A201" s="0" t="n">
        <v>1</v>
      </c>
      <c r="B201" s="202" t="s">
        <v>1859</v>
      </c>
      <c r="C201" s="203" t="s">
        <v>2006</v>
      </c>
      <c r="D201" s="230" t="s">
        <v>1991</v>
      </c>
      <c r="E201" s="204" t="s">
        <v>702</v>
      </c>
      <c r="F201" s="205" t="n">
        <v>43729</v>
      </c>
      <c r="G201" s="205" t="str">
        <f aca="false">IF(ISBLANK(F201),"a","b")</f>
        <v>b</v>
      </c>
      <c r="H201" s="205" t="n">
        <f aca="false">IF(ISBLANK(A201),"",IF(G201="b",F201,IF(G201="a","")))</f>
        <v>43729</v>
      </c>
      <c r="I201" s="206" t="n">
        <f aca="false">IF(ISBLANK(A201),"",IF( ISBLANK(F201), , IF( ISBLANK(J201), 1,) ))</f>
        <v>0</v>
      </c>
      <c r="J201" s="205" t="n">
        <v>43907</v>
      </c>
      <c r="K201" s="205" t="str">
        <f aca="false">IF(ISBLANK(J201),"a","b")</f>
        <v>b</v>
      </c>
      <c r="L201" s="207" t="n">
        <f aca="false">IF(ISBLANK(A201),"",IF(K201="b",J201,IF(K201="a","")))</f>
        <v>43907</v>
      </c>
      <c r="M201" s="206" t="n">
        <f aca="false">IF(ISBLANK(A201),"",IF( ISBLANK(J201), , 1))</f>
        <v>1</v>
      </c>
      <c r="N201" s="208" t="n">
        <f aca="true">IF(ISBLANK(A201),"",IF( ISBLANK(F201), "" , IF( ISBLANK(J201), (TODAY()-F201)/365, (J201-F201)/365)) )</f>
        <v>0.487671232876712</v>
      </c>
      <c r="O201" s="209" t="n">
        <f aca="false">IF(ISBLANK(A201),"",IF( ISBLANK(F201), "" , IF( ISBLANK(J201), ($U$32-F201)/365, (J201-F201)/365)) )</f>
        <v>0.487671232876712</v>
      </c>
      <c r="P201" s="210" t="n">
        <f aca="true">IF(ISBLANK(A201),"",IF( ISBLANK(J201), "", (TODAY()-J201)/365))</f>
        <v>1.02465753424658</v>
      </c>
      <c r="Q201" s="211" t="n">
        <f aca="false">IF(ISBLANK(A201),"",IF( ISBLANK(J201), "", ($U$32-J201)/365))</f>
        <v>0.0410958904109589</v>
      </c>
      <c r="R201" s="216"/>
      <c r="S201" s="39" t="n">
        <v>1</v>
      </c>
    </row>
    <row r="202" customFormat="false" ht="17" hidden="false" customHeight="true" outlineLevel="0" collapsed="false">
      <c r="A202" s="0" t="n">
        <v>1</v>
      </c>
      <c r="B202" s="202" t="s">
        <v>1859</v>
      </c>
      <c r="C202" s="203" t="s">
        <v>2006</v>
      </c>
      <c r="D202" s="226" t="s">
        <v>1992</v>
      </c>
      <c r="E202" s="204" t="s">
        <v>1928</v>
      </c>
      <c r="F202" s="205" t="n">
        <v>43700</v>
      </c>
      <c r="G202" s="205" t="str">
        <f aca="false">IF(ISBLANK(F202),"a","b")</f>
        <v>b</v>
      </c>
      <c r="H202" s="205" t="n">
        <f aca="false">IF(ISBLANK(A202),"",IF(G202="b",F202,IF(G202="a","")))</f>
        <v>43700</v>
      </c>
      <c r="I202" s="206" t="n">
        <f aca="false">IF(ISBLANK(A202),"",IF( ISBLANK(F202), , IF( ISBLANK(J202), 1,) ))</f>
        <v>1</v>
      </c>
      <c r="K202" s="205" t="str">
        <f aca="false">IF(ISBLANK(J202),"a","b")</f>
        <v>a</v>
      </c>
      <c r="L202" s="207" t="str">
        <f aca="false">IF(ISBLANK(A202),"",IF(K202="b",J202,IF(K202="a","")))</f>
        <v/>
      </c>
      <c r="M202" s="206" t="n">
        <f aca="false">IF(ISBLANK(A202),"",IF( ISBLANK(J202), , 1))</f>
        <v>0</v>
      </c>
      <c r="N202" s="208" t="n">
        <f aca="true">IF(ISBLANK(A202),"",IF( ISBLANK(F202), "" , IF( ISBLANK(J202), (TODAY()-F202)/365, (J202-F202)/365)) )</f>
        <v>1.59178082191781</v>
      </c>
      <c r="O202" s="209" t="n">
        <f aca="false">IF(ISBLANK(A202),"",IF( ISBLANK(F202), "" , IF( ISBLANK(J202), ($U$32-F202)/365, (J202-F202)/365)) )</f>
        <v>0.608219178082192</v>
      </c>
      <c r="P202" s="210" t="str">
        <f aca="true">IF(ISBLANK(A202),"",IF( ISBLANK(J202), "", (TODAY()-J202)/365))</f>
        <v/>
      </c>
      <c r="Q202" s="211" t="str">
        <f aca="false">IF(ISBLANK(A202),"",IF( ISBLANK(J202), "", ($U$32-J202)/365))</f>
        <v/>
      </c>
      <c r="R202" s="216"/>
      <c r="S202" s="39" t="n">
        <v>1</v>
      </c>
    </row>
    <row r="203" customFormat="false" ht="17" hidden="false" customHeight="true" outlineLevel="0" collapsed="false">
      <c r="A203" s="0" t="n">
        <v>1</v>
      </c>
      <c r="B203" s="202" t="s">
        <v>1859</v>
      </c>
      <c r="C203" s="203" t="s">
        <v>2006</v>
      </c>
      <c r="D203" s="226" t="s">
        <v>1993</v>
      </c>
      <c r="E203" s="204" t="s">
        <v>1996</v>
      </c>
      <c r="F203" s="205" t="n">
        <v>43802</v>
      </c>
      <c r="G203" s="205" t="str">
        <f aca="false">IF(ISBLANK(F203),"a","b")</f>
        <v>b</v>
      </c>
      <c r="H203" s="205" t="n">
        <f aca="false">IF(ISBLANK(A203),"",IF(G203="b",F203,IF(G203="a","")))</f>
        <v>43802</v>
      </c>
      <c r="I203" s="206" t="n">
        <f aca="false">IF(ISBLANK(A203),"",IF( ISBLANK(F203), , IF( ISBLANK(J203), 1,) ))</f>
        <v>1</v>
      </c>
      <c r="K203" s="205" t="str">
        <f aca="false">IF(ISBLANK(J203),"a","b")</f>
        <v>a</v>
      </c>
      <c r="L203" s="207" t="str">
        <f aca="false">IF(ISBLANK(A203),"",IF(K203="b",J203,IF(K203="a","")))</f>
        <v/>
      </c>
      <c r="M203" s="206" t="n">
        <f aca="false">IF(ISBLANK(A203),"",IF( ISBLANK(J203), , 1))</f>
        <v>0</v>
      </c>
      <c r="N203" s="208" t="n">
        <f aca="true">IF(ISBLANK(A203),"",IF( ISBLANK(F203), "" , IF( ISBLANK(J203), (TODAY()-F203)/365, (J203-F203)/365)) )</f>
        <v>1.31232876712329</v>
      </c>
      <c r="O203" s="209" t="n">
        <f aca="false">IF(ISBLANK(A203),"",IF( ISBLANK(F203), "" , IF( ISBLANK(J203), ($U$32-F203)/365, (J203-F203)/365)) )</f>
        <v>0.328767123287671</v>
      </c>
      <c r="P203" s="210" t="str">
        <f aca="true">IF(ISBLANK(A203),"",IF( ISBLANK(J203), "", (TODAY()-J203)/365))</f>
        <v/>
      </c>
      <c r="Q203" s="211" t="str">
        <f aca="false">IF(ISBLANK(A203),"",IF( ISBLANK(J203), "", ($U$32-J203)/365))</f>
        <v/>
      </c>
      <c r="R203" s="216"/>
      <c r="S203" s="39" t="n">
        <v>1</v>
      </c>
    </row>
    <row r="204" customFormat="false" ht="17" hidden="false" customHeight="true" outlineLevel="0" collapsed="false">
      <c r="A204" s="0" t="n">
        <v>1</v>
      </c>
      <c r="B204" s="202" t="s">
        <v>1859</v>
      </c>
      <c r="C204" s="203" t="s">
        <v>2006</v>
      </c>
      <c r="D204" s="226" t="s">
        <v>1961</v>
      </c>
      <c r="E204" s="204" t="s">
        <v>2007</v>
      </c>
      <c r="F204" s="205"/>
      <c r="G204" s="205" t="str">
        <f aca="false">IF(ISBLANK(F204),"a","b")</f>
        <v>a</v>
      </c>
      <c r="H204" s="205" t="str">
        <f aca="false">IF(ISBLANK(A204),"",IF(G204="b",F204,IF(G204="a","")))</f>
        <v/>
      </c>
      <c r="I204" s="206" t="n">
        <f aca="false">IF(ISBLANK(A204),"",IF( ISBLANK(F204), , IF( ISBLANK(J204), 1,) ))</f>
        <v>0</v>
      </c>
      <c r="J204" s="205" t="n">
        <v>43852</v>
      </c>
      <c r="K204" s="205" t="str">
        <f aca="false">IF(ISBLANK(J204),"a","b")</f>
        <v>b</v>
      </c>
      <c r="L204" s="207" t="n">
        <f aca="false">IF(ISBLANK(A204),"",IF(K204="b",J204,IF(K204="a","")))</f>
        <v>43852</v>
      </c>
      <c r="M204" s="206" t="n">
        <f aca="false">IF(ISBLANK(A204),"",IF( ISBLANK(J204), , 1))</f>
        <v>1</v>
      </c>
      <c r="N204" s="208" t="str">
        <f aca="true">IF(ISBLANK(A204),"",IF( ISBLANK(F204), "" , IF( ISBLANK(J204), (TODAY()-F204)/365, (J204-F204)/365)) )</f>
        <v/>
      </c>
      <c r="O204" s="209" t="str">
        <f aca="false">IF(ISBLANK(A204),"",IF( ISBLANK(F204), "" , IF( ISBLANK(J204), ($U$32-F204)/365, (J204-F204)/365)) )</f>
        <v/>
      </c>
      <c r="P204" s="210" t="n">
        <f aca="true">IF(ISBLANK(A204),"",IF( ISBLANK(J204), "", (TODAY()-J204)/365))</f>
        <v>1.17534246575342</v>
      </c>
      <c r="Q204" s="211" t="n">
        <f aca="false">IF(ISBLANK(A204),"",IF( ISBLANK(J204), "", ($U$32-J204)/365))</f>
        <v>0.191780821917808</v>
      </c>
      <c r="R204" s="216"/>
      <c r="S204" s="39" t="n">
        <v>1</v>
      </c>
    </row>
    <row r="205" customFormat="false" ht="17" hidden="false" customHeight="true" outlineLevel="0" collapsed="false">
      <c r="A205" s="0" t="n">
        <v>1</v>
      </c>
      <c r="B205" s="202" t="s">
        <v>1859</v>
      </c>
      <c r="C205" s="203" t="s">
        <v>2006</v>
      </c>
      <c r="D205" s="226" t="s">
        <v>1887</v>
      </c>
      <c r="E205" s="204" t="s">
        <v>1478</v>
      </c>
      <c r="F205" s="205" t="n">
        <v>43700</v>
      </c>
      <c r="G205" s="205" t="str">
        <f aca="false">IF(ISBLANK(F205),"a","b")</f>
        <v>b</v>
      </c>
      <c r="H205" s="205" t="n">
        <f aca="false">IF(ISBLANK(A205),"",IF(G205="b",F205,IF(G205="a","")))</f>
        <v>43700</v>
      </c>
      <c r="I205" s="206" t="n">
        <f aca="false">IF(ISBLANK(A205),"",IF( ISBLANK(F205), , IF( ISBLANK(J205), 1,) ))</f>
        <v>1</v>
      </c>
      <c r="K205" s="205" t="str">
        <f aca="false">IF(ISBLANK(J205),"a","b")</f>
        <v>a</v>
      </c>
      <c r="L205" s="207" t="str">
        <f aca="false">IF(ISBLANK(A205),"",IF(K205="b",J205,IF(K205="a","")))</f>
        <v/>
      </c>
      <c r="M205" s="206" t="n">
        <f aca="false">IF(ISBLANK(A205),"",IF( ISBLANK(J205), , 1))</f>
        <v>0</v>
      </c>
      <c r="N205" s="208" t="n">
        <f aca="true">IF(ISBLANK(A205),"",IF( ISBLANK(F205), "" , IF( ISBLANK(J205), (TODAY()-F205)/365, (J205-F205)/365)) )</f>
        <v>1.59178082191781</v>
      </c>
      <c r="O205" s="209" t="n">
        <f aca="false">IF(ISBLANK(A205),"",IF( ISBLANK(F205), "" , IF( ISBLANK(J205), ($U$32-F205)/365, (J205-F205)/365)) )</f>
        <v>0.608219178082192</v>
      </c>
      <c r="P205" s="210" t="str">
        <f aca="true">IF(ISBLANK(A205),"",IF( ISBLANK(J205), "", (TODAY()-J205)/365))</f>
        <v/>
      </c>
      <c r="Q205" s="211" t="str">
        <f aca="false">IF(ISBLANK(A205),"",IF( ISBLANK(J205), "", ($U$32-J205)/365))</f>
        <v/>
      </c>
      <c r="R205" s="216"/>
      <c r="S205" s="39" t="n">
        <v>1</v>
      </c>
    </row>
    <row r="206" customFormat="false" ht="17" hidden="false" customHeight="true" outlineLevel="0" collapsed="false">
      <c r="A206" s="0" t="n">
        <v>1</v>
      </c>
      <c r="B206" s="202" t="s">
        <v>1859</v>
      </c>
      <c r="C206" s="203" t="s">
        <v>2006</v>
      </c>
      <c r="D206" s="226" t="s">
        <v>1995</v>
      </c>
      <c r="E206" s="204" t="s">
        <v>1936</v>
      </c>
      <c r="F206" s="205" t="n">
        <v>43794</v>
      </c>
      <c r="G206" s="205" t="str">
        <f aca="false">IF(ISBLANK(F206),"a","b")</f>
        <v>b</v>
      </c>
      <c r="H206" s="205" t="n">
        <f aca="false">IF(ISBLANK(A206),"",IF(G206="b",F206,IF(G206="a","")))</f>
        <v>43794</v>
      </c>
      <c r="I206" s="206" t="n">
        <f aca="false">IF(ISBLANK(A206),"",IF( ISBLANK(F206), , IF( ISBLANK(J206), 1,) ))</f>
        <v>0</v>
      </c>
      <c r="J206" s="231" t="n">
        <v>43981</v>
      </c>
      <c r="K206" s="205" t="str">
        <f aca="false">IF(ISBLANK(J206),"a","b")</f>
        <v>b</v>
      </c>
      <c r="L206" s="207" t="n">
        <f aca="false">IF(ISBLANK(A206),"",IF(K206="b",J206,IF(K206="a","")))</f>
        <v>43981</v>
      </c>
      <c r="M206" s="206" t="n">
        <f aca="false">IF(ISBLANK(A206),"",IF( ISBLANK(J206), , 1))</f>
        <v>1</v>
      </c>
      <c r="N206" s="208" t="n">
        <f aca="true">IF(ISBLANK(A206),"",IF( ISBLANK(F206), "" , IF( ISBLANK(J206), (TODAY()-F206)/365, (J206-F206)/365)) )</f>
        <v>0.512328767123288</v>
      </c>
      <c r="O206" s="209" t="n">
        <f aca="false">IF(ISBLANK(A206),"",IF( ISBLANK(F206), "" , IF( ISBLANK(J206), ($U$32-F206)/365, (J206-F206)/365)) )</f>
        <v>0.512328767123288</v>
      </c>
      <c r="P206" s="210" t="n">
        <f aca="true">IF(ISBLANK(A206),"",IF( ISBLANK(J206), "", (TODAY()-J206)/365))</f>
        <v>0.821917808219178</v>
      </c>
      <c r="Q206" s="211" t="n">
        <f aca="false">IF(ISBLANK(A206),"",IF( ISBLANK(J206), "", ($U$32-J206)/365))</f>
        <v>-0.161643835616438</v>
      </c>
      <c r="R206" s="216"/>
      <c r="S206" s="39" t="n">
        <v>1</v>
      </c>
    </row>
    <row r="207" customFormat="false" ht="17" hidden="false" customHeight="true" outlineLevel="0" collapsed="false">
      <c r="A207" s="0" t="n">
        <v>1</v>
      </c>
      <c r="B207" s="202" t="s">
        <v>1859</v>
      </c>
      <c r="C207" s="203" t="s">
        <v>2006</v>
      </c>
      <c r="D207" s="234" t="s">
        <v>1964</v>
      </c>
      <c r="E207" s="204" t="s">
        <v>1998</v>
      </c>
      <c r="F207" s="205" t="n">
        <v>43874</v>
      </c>
      <c r="G207" s="205" t="str">
        <f aca="false">IF(ISBLANK(F207),"a","b")</f>
        <v>b</v>
      </c>
      <c r="H207" s="205" t="n">
        <f aca="false">IF(ISBLANK(A207),"",IF(G207="b",F207,IF(G207="a","")))</f>
        <v>43874</v>
      </c>
      <c r="I207" s="206" t="n">
        <f aca="false">IF(ISBLANK(A207),"",IF( ISBLANK(F207), , IF( ISBLANK(J207), 1,) ))</f>
        <v>1</v>
      </c>
      <c r="K207" s="205" t="str">
        <f aca="false">IF(ISBLANK(J207),"a","b")</f>
        <v>a</v>
      </c>
      <c r="L207" s="207" t="str">
        <f aca="false">IF(ISBLANK(A207),"",IF(K207="b",J207,IF(K207="a","")))</f>
        <v/>
      </c>
      <c r="M207" s="206" t="n">
        <f aca="false">IF(ISBLANK(A207),"",IF( ISBLANK(J207), , 1))</f>
        <v>0</v>
      </c>
      <c r="N207" s="208" t="n">
        <f aca="true">IF(ISBLANK(A207),"",IF( ISBLANK(F207), "" , IF( ISBLANK(J207), (TODAY()-F207)/365, (J207-F207)/365)) )</f>
        <v>1.11506849315069</v>
      </c>
      <c r="O207" s="209" t="n">
        <f aca="false">IF(ISBLANK(A207),"",IF( ISBLANK(F207), "" , IF( ISBLANK(J207), ($U$32-F207)/365, (J207-F207)/365)) )</f>
        <v>0.131506849315068</v>
      </c>
      <c r="P207" s="210" t="str">
        <f aca="true">IF(ISBLANK(A207),"",IF( ISBLANK(J207), "", (TODAY()-J207)/365))</f>
        <v/>
      </c>
      <c r="Q207" s="211" t="str">
        <f aca="false">IF(ISBLANK(A207),"",IF( ISBLANK(J207), "", ($U$32-J207)/365))</f>
        <v/>
      </c>
      <c r="R207" s="216"/>
      <c r="S207" s="39" t="n">
        <v>1</v>
      </c>
    </row>
    <row r="208" customFormat="false" ht="17" hidden="false" customHeight="true" outlineLevel="0" collapsed="false">
      <c r="A208" s="0" t="n">
        <v>1</v>
      </c>
      <c r="B208" s="202" t="s">
        <v>1859</v>
      </c>
      <c r="C208" s="203" t="s">
        <v>2006</v>
      </c>
      <c r="D208" s="226" t="s">
        <v>1997</v>
      </c>
      <c r="E208" s="204" t="s">
        <v>1928</v>
      </c>
      <c r="F208" s="205" t="n">
        <v>43700</v>
      </c>
      <c r="G208" s="205" t="str">
        <f aca="false">IF(ISBLANK(F208),"a","b")</f>
        <v>b</v>
      </c>
      <c r="H208" s="205" t="n">
        <f aca="false">IF(ISBLANK(A208),"",IF(G208="b",F208,IF(G208="a","")))</f>
        <v>43700</v>
      </c>
      <c r="I208" s="206" t="n">
        <f aca="false">IF(ISBLANK(A208),"",IF( ISBLANK(F208), , IF( ISBLANK(J208), 1,) ))</f>
        <v>1</v>
      </c>
      <c r="K208" s="205" t="str">
        <f aca="false">IF(ISBLANK(J208),"a","b")</f>
        <v>a</v>
      </c>
      <c r="L208" s="207" t="str">
        <f aca="false">IF(ISBLANK(A208),"",IF(K208="b",J208,IF(K208="a","")))</f>
        <v/>
      </c>
      <c r="M208" s="206" t="n">
        <f aca="false">IF(ISBLANK(A208),"",IF( ISBLANK(J208), , 1))</f>
        <v>0</v>
      </c>
      <c r="N208" s="208" t="n">
        <f aca="true">IF(ISBLANK(A208),"",IF( ISBLANK(F208), "" , IF( ISBLANK(J208), (TODAY()-F208)/365, (J208-F208)/365)) )</f>
        <v>1.59178082191781</v>
      </c>
      <c r="O208" s="209" t="n">
        <f aca="false">IF(ISBLANK(A208),"",IF( ISBLANK(F208), "" , IF( ISBLANK(J208), ($U$32-F208)/365, (J208-F208)/365)) )</f>
        <v>0.608219178082192</v>
      </c>
      <c r="P208" s="210" t="str">
        <f aca="true">IF(ISBLANK(A208),"",IF( ISBLANK(J208), "", (TODAY()-J208)/365))</f>
        <v/>
      </c>
      <c r="Q208" s="211" t="str">
        <f aca="false">IF(ISBLANK(A208),"",IF( ISBLANK(J208), "", ($U$32-J208)/365))</f>
        <v/>
      </c>
      <c r="R208" s="216"/>
      <c r="S208" s="39" t="n">
        <v>1</v>
      </c>
    </row>
    <row r="209" customFormat="false" ht="17" hidden="false" customHeight="true" outlineLevel="0" collapsed="false">
      <c r="A209" s="0" t="n">
        <v>1</v>
      </c>
      <c r="B209" s="202" t="s">
        <v>1859</v>
      </c>
      <c r="C209" s="203" t="s">
        <v>2006</v>
      </c>
      <c r="D209" s="230" t="s">
        <v>1912</v>
      </c>
      <c r="E209" s="204" t="s">
        <v>1909</v>
      </c>
      <c r="F209" s="205" t="n">
        <v>43858</v>
      </c>
      <c r="G209" s="205" t="str">
        <f aca="false">IF(ISBLANK(F209),"a","b")</f>
        <v>b</v>
      </c>
      <c r="H209" s="205" t="n">
        <f aca="false">IF(ISBLANK(A209),"",IF(G209="b",F209,IF(G209="a","")))</f>
        <v>43858</v>
      </c>
      <c r="I209" s="206" t="n">
        <f aca="false">IF(ISBLANK(A209),"",IF( ISBLANK(F209), , IF( ISBLANK(J209), 1,) ))</f>
        <v>1</v>
      </c>
      <c r="K209" s="205" t="str">
        <f aca="false">IF(ISBLANK(J209),"a","b")</f>
        <v>a</v>
      </c>
      <c r="L209" s="207" t="str">
        <f aca="false">IF(ISBLANK(A209),"",IF(K209="b",J209,IF(K209="a","")))</f>
        <v/>
      </c>
      <c r="M209" s="206" t="n">
        <f aca="false">IF(ISBLANK(A209),"",IF( ISBLANK(J209), , 1))</f>
        <v>0</v>
      </c>
      <c r="N209" s="208" t="n">
        <f aca="true">IF(ISBLANK(A209),"",IF( ISBLANK(F209), "" , IF( ISBLANK(J209), (TODAY()-F209)/365, (J209-F209)/365)) )</f>
        <v>1.15890410958904</v>
      </c>
      <c r="O209" s="209" t="n">
        <f aca="false">IF(ISBLANK(A209),"",IF( ISBLANK(F209), "" , IF( ISBLANK(J209), ($U$32-F209)/365, (J209-F209)/365)) )</f>
        <v>0.175342465753425</v>
      </c>
      <c r="P209" s="210" t="str">
        <f aca="true">IF(ISBLANK(A209),"",IF( ISBLANK(J209), "", (TODAY()-J209)/365))</f>
        <v/>
      </c>
      <c r="Q209" s="211" t="str">
        <f aca="false">IF(ISBLANK(A209),"",IF( ISBLANK(J209), "", ($U$32-J209)/365))</f>
        <v/>
      </c>
      <c r="R209" s="216"/>
      <c r="S209" s="39" t="n">
        <v>1</v>
      </c>
    </row>
    <row r="210" customFormat="false" ht="17" hidden="false" customHeight="true" outlineLevel="0" collapsed="false">
      <c r="A210" s="0" t="n">
        <v>1</v>
      </c>
      <c r="B210" s="202" t="s">
        <v>1859</v>
      </c>
      <c r="C210" s="203" t="s">
        <v>2006</v>
      </c>
      <c r="D210" s="235" t="s">
        <v>1913</v>
      </c>
      <c r="E210" s="204" t="s">
        <v>1946</v>
      </c>
      <c r="F210" s="205" t="n">
        <v>43838</v>
      </c>
      <c r="G210" s="205" t="str">
        <f aca="false">IF(ISBLANK(F210),"a","b")</f>
        <v>b</v>
      </c>
      <c r="H210" s="205" t="n">
        <f aca="false">IF(ISBLANK(A210),"",IF(G210="b",F210,IF(G210="a","")))</f>
        <v>43838</v>
      </c>
      <c r="I210" s="206" t="n">
        <f aca="false">IF(ISBLANK(A210),"",IF( ISBLANK(F210), , IF( ISBLANK(J210), 1,) ))</f>
        <v>1</v>
      </c>
      <c r="K210" s="205" t="str">
        <f aca="false">IF(ISBLANK(J210),"a","b")</f>
        <v>a</v>
      </c>
      <c r="L210" s="207" t="str">
        <f aca="false">IF(ISBLANK(A210),"",IF(K210="b",J210,IF(K210="a","")))</f>
        <v/>
      </c>
      <c r="M210" s="206" t="n">
        <f aca="false">IF(ISBLANK(A210),"",IF( ISBLANK(J210), , 1))</f>
        <v>0</v>
      </c>
      <c r="N210" s="208" t="n">
        <f aca="true">IF(ISBLANK(A210),"",IF( ISBLANK(F210), "" , IF( ISBLANK(J210), (TODAY()-F210)/365, (J210-F210)/365)) )</f>
        <v>1.21369863013699</v>
      </c>
      <c r="O210" s="209" t="n">
        <f aca="false">IF(ISBLANK(A210),"",IF( ISBLANK(F210), "" , IF( ISBLANK(J210), ($U$32-F210)/365, (J210-F210)/365)) )</f>
        <v>0.23013698630137</v>
      </c>
      <c r="P210" s="210" t="str">
        <f aca="true">IF(ISBLANK(A210),"",IF( ISBLANK(J210), "", (TODAY()-J210)/365))</f>
        <v/>
      </c>
      <c r="Q210" s="211" t="str">
        <f aca="false">IF(ISBLANK(A210),"",IF( ISBLANK(J210), "", ($U$32-J210)/365))</f>
        <v/>
      </c>
      <c r="R210" s="216"/>
      <c r="S210" s="39" t="n">
        <v>1</v>
      </c>
    </row>
    <row r="211" customFormat="false" ht="17" hidden="false" customHeight="true" outlineLevel="0" collapsed="false">
      <c r="A211" s="0" t="n">
        <v>1</v>
      </c>
      <c r="B211" s="202" t="s">
        <v>1859</v>
      </c>
      <c r="C211" s="203" t="s">
        <v>2006</v>
      </c>
      <c r="D211" s="226" t="s">
        <v>1999</v>
      </c>
      <c r="E211" s="204" t="s">
        <v>752</v>
      </c>
      <c r="F211" s="205" t="n">
        <v>43701</v>
      </c>
      <c r="G211" s="205" t="str">
        <f aca="false">IF(ISBLANK(F211),"a","b")</f>
        <v>b</v>
      </c>
      <c r="H211" s="205" t="n">
        <f aca="false">IF(ISBLANK(A211),"",IF(G211="b",F211,IF(G211="a","")))</f>
        <v>43701</v>
      </c>
      <c r="I211" s="206" t="n">
        <f aca="false">IF(ISBLANK(A211),"",IF( ISBLANK(F211), , IF( ISBLANK(J211), 1,) ))</f>
        <v>1</v>
      </c>
      <c r="K211" s="205" t="str">
        <f aca="false">IF(ISBLANK(J211),"a","b")</f>
        <v>a</v>
      </c>
      <c r="L211" s="207" t="str">
        <f aca="false">IF(ISBLANK(A211),"",IF(K211="b",J211,IF(K211="a","")))</f>
        <v/>
      </c>
      <c r="M211" s="206" t="n">
        <f aca="false">IF(ISBLANK(A211),"",IF( ISBLANK(J211), , 1))</f>
        <v>0</v>
      </c>
      <c r="N211" s="208" t="n">
        <f aca="true">IF(ISBLANK(A211),"",IF( ISBLANK(F211), "" , IF( ISBLANK(J211), (TODAY()-F211)/365, (J211-F211)/365)) )</f>
        <v>1.58904109589041</v>
      </c>
      <c r="O211" s="209" t="n">
        <f aca="false">IF(ISBLANK(A211),"",IF( ISBLANK(F211), "" , IF( ISBLANK(J211), ($U$32-F211)/365, (J211-F211)/365)) )</f>
        <v>0.605479452054794</v>
      </c>
      <c r="P211" s="210" t="str">
        <f aca="true">IF(ISBLANK(A211),"",IF( ISBLANK(J211), "", (TODAY()-J211)/365))</f>
        <v/>
      </c>
      <c r="Q211" s="211" t="str">
        <f aca="false">IF(ISBLANK(A211),"",IF( ISBLANK(J211), "", ($U$32-J211)/365))</f>
        <v/>
      </c>
      <c r="R211" s="216"/>
      <c r="S211" s="39" t="n">
        <v>1</v>
      </c>
    </row>
    <row r="212" customFormat="false" ht="17" hidden="false" customHeight="true" outlineLevel="0" collapsed="false">
      <c r="A212" s="0" t="n">
        <v>1</v>
      </c>
      <c r="B212" s="202" t="s">
        <v>1859</v>
      </c>
      <c r="C212" s="203" t="s">
        <v>2006</v>
      </c>
      <c r="D212" s="230" t="s">
        <v>2000</v>
      </c>
      <c r="E212" s="204" t="s">
        <v>399</v>
      </c>
      <c r="F212" s="205" t="n">
        <v>43873</v>
      </c>
      <c r="G212" s="205" t="str">
        <f aca="false">IF(ISBLANK(F212),"a","b")</f>
        <v>b</v>
      </c>
      <c r="H212" s="205" t="n">
        <f aca="false">IF(ISBLANK(A212),"",IF(G212="b",F212,IF(G212="a","")))</f>
        <v>43873</v>
      </c>
      <c r="I212" s="206" t="n">
        <f aca="false">IF(ISBLANK(A212),"",IF( ISBLANK(F212), , IF( ISBLANK(J212), 1,) ))</f>
        <v>1</v>
      </c>
      <c r="K212" s="205" t="str">
        <f aca="false">IF(ISBLANK(J212),"a","b")</f>
        <v>a</v>
      </c>
      <c r="L212" s="207" t="str">
        <f aca="false">IF(ISBLANK(A212),"",IF(K212="b",J212,IF(K212="a","")))</f>
        <v/>
      </c>
      <c r="M212" s="206" t="n">
        <f aca="false">IF(ISBLANK(A212),"",IF( ISBLANK(J212), , 1))</f>
        <v>0</v>
      </c>
      <c r="N212" s="208" t="n">
        <f aca="true">IF(ISBLANK(A212),"",IF( ISBLANK(F212), "" , IF( ISBLANK(J212), (TODAY()-F212)/365, (J212-F212)/365)) )</f>
        <v>1.11780821917808</v>
      </c>
      <c r="O212" s="209" t="n">
        <f aca="false">IF(ISBLANK(A212),"",IF( ISBLANK(F212), "" , IF( ISBLANK(J212), ($U$32-F212)/365, (J212-F212)/365)) )</f>
        <v>0.134246575342466</v>
      </c>
      <c r="P212" s="210" t="str">
        <f aca="true">IF(ISBLANK(A212),"",IF( ISBLANK(J212), "", (TODAY()-J212)/365))</f>
        <v/>
      </c>
      <c r="Q212" s="211" t="str">
        <f aca="false">IF(ISBLANK(A212),"",IF( ISBLANK(J212), "", ($U$32-J212)/365))</f>
        <v/>
      </c>
      <c r="R212" s="216"/>
      <c r="S212" s="39" t="n">
        <v>1</v>
      </c>
    </row>
    <row r="213" customFormat="false" ht="17" hidden="false" customHeight="true" outlineLevel="0" collapsed="false">
      <c r="A213" s="0" t="n">
        <v>1</v>
      </c>
      <c r="B213" s="202" t="s">
        <v>1859</v>
      </c>
      <c r="C213" s="203" t="s">
        <v>2006</v>
      </c>
      <c r="D213" s="226" t="s">
        <v>1970</v>
      </c>
      <c r="E213" s="204"/>
      <c r="F213" s="205"/>
      <c r="G213" s="205" t="str">
        <f aca="false">IF(ISBLANK(F213),"a","b")</f>
        <v>a</v>
      </c>
      <c r="H213" s="205" t="str">
        <f aca="false">IF(ISBLANK(A213),"",IF(G213="b",F213,IF(G213="a","")))</f>
        <v/>
      </c>
      <c r="I213" s="206" t="n">
        <f aca="false">IF(ISBLANK(A213),"",IF( ISBLANK(F213), , IF( ISBLANK(J213), 1,) ))</f>
        <v>0</v>
      </c>
      <c r="K213" s="205" t="str">
        <f aca="false">IF(ISBLANK(J213),"a","b")</f>
        <v>a</v>
      </c>
      <c r="L213" s="207" t="str">
        <f aca="false">IF(ISBLANK(A213),"",IF(K213="b",J213,IF(K213="a","")))</f>
        <v/>
      </c>
      <c r="M213" s="206" t="n">
        <f aca="false">IF(ISBLANK(A213),"",IF( ISBLANK(J213), , 1))</f>
        <v>0</v>
      </c>
      <c r="N213" s="208" t="str">
        <f aca="true">IF(ISBLANK(A213),"",IF( ISBLANK(F213), "" , IF( ISBLANK(J213), (TODAY()-F213)/365, (J213-F213)/365)) )</f>
        <v/>
      </c>
      <c r="O213" s="209" t="str">
        <f aca="false">IF(ISBLANK(A213),"",IF( ISBLANK(F213), "" , IF( ISBLANK(J213), ($U$32-F213)/365, (J213-F213)/365)) )</f>
        <v/>
      </c>
      <c r="P213" s="210" t="str">
        <f aca="true">IF(ISBLANK(A213),"",IF( ISBLANK(J213), "", (TODAY()-J213)/365))</f>
        <v/>
      </c>
      <c r="Q213" s="211" t="str">
        <f aca="false">IF(ISBLANK(A213),"",IF( ISBLANK(J213), "", ($U$32-J213)/365))</f>
        <v/>
      </c>
      <c r="R213" s="216"/>
      <c r="S213" s="39" t="n">
        <v>1</v>
      </c>
    </row>
    <row r="214" customFormat="false" ht="17" hidden="false" customHeight="true" outlineLevel="0" collapsed="false">
      <c r="A214" s="0" t="n">
        <v>1</v>
      </c>
      <c r="B214" s="236" t="s">
        <v>2008</v>
      </c>
      <c r="C214" s="197"/>
      <c r="D214" s="197"/>
      <c r="E214" s="237"/>
      <c r="F214" s="96"/>
      <c r="G214" s="205" t="str">
        <f aca="false">IF(ISBLANK(F214),"a","b")</f>
        <v>a</v>
      </c>
      <c r="H214" s="205" t="str">
        <f aca="false">IF(ISBLANK(A214),"",IF(G214="b",F214,IF(G214="a","")))</f>
        <v/>
      </c>
      <c r="I214" s="206" t="n">
        <f aca="false">IF(ISBLANK(A214),"",IF( ISBLANK(F214), , IF( ISBLANK(J214), 1,) ))</f>
        <v>0</v>
      </c>
      <c r="J214" s="135"/>
      <c r="K214" s="205" t="str">
        <f aca="false">IF(ISBLANK(J214),"a","b")</f>
        <v>a</v>
      </c>
      <c r="L214" s="207" t="str">
        <f aca="false">IF(ISBLANK(A214),"",IF(K214="b",J214,IF(K214="a","")))</f>
        <v/>
      </c>
      <c r="M214" s="206" t="n">
        <f aca="false">IF(ISBLANK(A214),"",IF( ISBLANK(J214), , 1))</f>
        <v>0</v>
      </c>
      <c r="N214" s="135"/>
      <c r="O214" s="238"/>
      <c r="P214" s="135"/>
      <c r="Q214" s="107"/>
      <c r="R214" s="239"/>
      <c r="S214" s="191"/>
    </row>
    <row r="215" customFormat="false" ht="17" hidden="false" customHeight="true" outlineLevel="0" collapsed="false">
      <c r="A215" s="0" t="n">
        <v>1</v>
      </c>
      <c r="B215" s="240" t="s">
        <v>2009</v>
      </c>
      <c r="C215" s="240" t="s">
        <v>2010</v>
      </c>
      <c r="D215" s="241" t="s">
        <v>1837</v>
      </c>
      <c r="E215" s="242"/>
      <c r="F215" s="242"/>
      <c r="G215" s="205" t="str">
        <f aca="false">IF(ISBLANK(F215),"a","b")</f>
        <v>a</v>
      </c>
      <c r="H215" s="205" t="str">
        <f aca="false">IF(ISBLANK(A215),"",IF(G215="b",F215,IF(G215="a","")))</f>
        <v/>
      </c>
      <c r="I215" s="206" t="n">
        <f aca="false">IF(ISBLANK(A215),"",IF( ISBLANK(F215), , IF( ISBLANK(J215), 1,) ))</f>
        <v>0</v>
      </c>
      <c r="J215" s="242"/>
      <c r="K215" s="205" t="str">
        <f aca="false">IF(ISBLANK(J215),"a","b")</f>
        <v>a</v>
      </c>
      <c r="L215" s="207" t="str">
        <f aca="false">IF(ISBLANK(A215),"",IF(K215="b",J215,IF(K215="a","")))</f>
        <v/>
      </c>
      <c r="M215" s="206" t="n">
        <f aca="false">IF(ISBLANK(A215),"",IF( ISBLANK(J215), , 1))</f>
        <v>0</v>
      </c>
      <c r="N215" s="243"/>
      <c r="O215" s="244"/>
      <c r="P215" s="242"/>
      <c r="Q215" s="245"/>
      <c r="R215" s="246" t="s">
        <v>1815</v>
      </c>
      <c r="S215" s="39" t="n">
        <v>1</v>
      </c>
    </row>
    <row r="216" customFormat="false" ht="17" hidden="false" customHeight="true" outlineLevel="0" collapsed="false">
      <c r="A216" s="0" t="n">
        <v>1</v>
      </c>
      <c r="B216" s="247" t="s">
        <v>2009</v>
      </c>
      <c r="C216" s="247" t="s">
        <v>2010</v>
      </c>
      <c r="D216" s="248" t="s">
        <v>2011</v>
      </c>
      <c r="E216" s="249" t="s">
        <v>1409</v>
      </c>
      <c r="F216" s="250" t="n">
        <v>43767</v>
      </c>
      <c r="G216" s="205" t="str">
        <f aca="false">IF(ISBLANK(F216),"a","b")</f>
        <v>b</v>
      </c>
      <c r="H216" s="205" t="n">
        <f aca="false">IF(ISBLANK(A216),"",IF(G216="b",F216,IF(G216="a","")))</f>
        <v>43767</v>
      </c>
      <c r="I216" s="206" t="n">
        <f aca="false">IF(ISBLANK(A216),"",IF( ISBLANK(F216), , IF( ISBLANK(J216), 1,) ))</f>
        <v>1</v>
      </c>
      <c r="J216" s="249"/>
      <c r="K216" s="205" t="str">
        <f aca="false">IF(ISBLANK(J216),"a","b")</f>
        <v>a</v>
      </c>
      <c r="L216" s="207" t="str">
        <f aca="false">IF(ISBLANK(A216),"",IF(K216="b",J216,IF(K216="a","")))</f>
        <v/>
      </c>
      <c r="M216" s="206" t="n">
        <f aca="false">IF(ISBLANK(A216),"",IF( ISBLANK(J216), , 1))</f>
        <v>0</v>
      </c>
      <c r="N216" s="243"/>
      <c r="O216" s="244"/>
      <c r="P216" s="249"/>
      <c r="Q216" s="251"/>
      <c r="R216" s="246" t="s">
        <v>1815</v>
      </c>
      <c r="S216" s="39" t="n">
        <v>1</v>
      </c>
    </row>
    <row r="217" customFormat="false" ht="17" hidden="false" customHeight="true" outlineLevel="0" collapsed="false">
      <c r="A217" s="0" t="n">
        <v>1</v>
      </c>
      <c r="B217" s="252" t="s">
        <v>2009</v>
      </c>
      <c r="C217" s="252" t="s">
        <v>2010</v>
      </c>
      <c r="D217" s="252" t="s">
        <v>1802</v>
      </c>
      <c r="E217" s="249"/>
      <c r="F217" s="249"/>
      <c r="G217" s="205" t="str">
        <f aca="false">IF(ISBLANK(F217),"a","b")</f>
        <v>a</v>
      </c>
      <c r="H217" s="205" t="str">
        <f aca="false">IF(ISBLANK(A217),"",IF(G217="b",F217,IF(G217="a","")))</f>
        <v/>
      </c>
      <c r="I217" s="206" t="n">
        <f aca="false">IF(ISBLANK(A217),"",IF( ISBLANK(F217), , IF( ISBLANK(J217), 1,) ))</f>
        <v>0</v>
      </c>
      <c r="J217" s="249"/>
      <c r="K217" s="205" t="str">
        <f aca="false">IF(ISBLANK(J217),"a","b")</f>
        <v>a</v>
      </c>
      <c r="L217" s="207" t="str">
        <f aca="false">IF(ISBLANK(A217),"",IF(K217="b",J217,IF(K217="a","")))</f>
        <v/>
      </c>
      <c r="M217" s="206" t="n">
        <f aca="false">IF(ISBLANK(A217),"",IF( ISBLANK(J217), , 1))</f>
        <v>0</v>
      </c>
      <c r="N217" s="243"/>
      <c r="O217" s="244"/>
      <c r="P217" s="249"/>
      <c r="Q217" s="251"/>
      <c r="R217" s="246" t="s">
        <v>1815</v>
      </c>
      <c r="S217" s="39" t="n">
        <v>1</v>
      </c>
    </row>
    <row r="218" customFormat="false" ht="15" hidden="false" customHeight="false" outlineLevel="0" collapsed="false">
      <c r="A218" s="0" t="n">
        <v>1</v>
      </c>
      <c r="B218" s="252" t="s">
        <v>2009</v>
      </c>
      <c r="C218" s="252" t="s">
        <v>2010</v>
      </c>
      <c r="D218" s="252" t="s">
        <v>2012</v>
      </c>
      <c r="E218" s="249" t="s">
        <v>2013</v>
      </c>
      <c r="F218" s="250" t="n">
        <v>43771</v>
      </c>
      <c r="G218" s="205" t="str">
        <f aca="false">IF(ISBLANK(F218),"a","b")</f>
        <v>b</v>
      </c>
      <c r="H218" s="205" t="n">
        <f aca="false">IF(ISBLANK(A218),"",IF(G218="b",F218,IF(G218="a","")))</f>
        <v>43771</v>
      </c>
      <c r="I218" s="206" t="n">
        <f aca="false">IF(ISBLANK(A218),"",IF( ISBLANK(F218), , IF( ISBLANK(J218), 1,) ))</f>
        <v>1</v>
      </c>
      <c r="J218" s="249"/>
      <c r="K218" s="205" t="str">
        <f aca="false">IF(ISBLANK(J218),"a","b")</f>
        <v>a</v>
      </c>
      <c r="L218" s="207" t="str">
        <f aca="false">IF(ISBLANK(A218),"",IF(K218="b",J218,IF(K218="a","")))</f>
        <v/>
      </c>
      <c r="M218" s="206" t="n">
        <f aca="false">IF(ISBLANK(A218),"",IF( ISBLANK(J218), , 1))</f>
        <v>0</v>
      </c>
      <c r="N218" s="243"/>
      <c r="O218" s="244"/>
      <c r="P218" s="249"/>
      <c r="Q218" s="251"/>
      <c r="R218" s="246" t="s">
        <v>1815</v>
      </c>
      <c r="S218" s="39" t="n">
        <v>1</v>
      </c>
    </row>
    <row r="219" customFormat="false" ht="15" hidden="false" customHeight="false" outlineLevel="0" collapsed="false">
      <c r="A219" s="0" t="n">
        <v>1</v>
      </c>
      <c r="B219" s="252" t="s">
        <v>2009</v>
      </c>
      <c r="C219" s="252" t="s">
        <v>2010</v>
      </c>
      <c r="D219" s="252" t="s">
        <v>2014</v>
      </c>
      <c r="E219" s="249"/>
      <c r="F219" s="249"/>
      <c r="G219" s="205" t="str">
        <f aca="false">IF(ISBLANK(F219),"a","b")</f>
        <v>a</v>
      </c>
      <c r="H219" s="205" t="str">
        <f aca="false">IF(ISBLANK(A219),"",IF(G219="b",F219,IF(G219="a","")))</f>
        <v/>
      </c>
      <c r="I219" s="206" t="n">
        <f aca="false">IF(ISBLANK(A219),"",IF( ISBLANK(F219), , IF( ISBLANK(J219), 1,) ))</f>
        <v>0</v>
      </c>
      <c r="J219" s="249"/>
      <c r="K219" s="205" t="str">
        <f aca="false">IF(ISBLANK(J219),"a","b")</f>
        <v>a</v>
      </c>
      <c r="L219" s="207" t="str">
        <f aca="false">IF(ISBLANK(A219),"",IF(K219="b",J219,IF(K219="a","")))</f>
        <v/>
      </c>
      <c r="M219" s="206" t="n">
        <f aca="false">IF(ISBLANK(A219),"",IF( ISBLANK(J219), , 1))</f>
        <v>0</v>
      </c>
      <c r="N219" s="243"/>
      <c r="O219" s="244"/>
      <c r="P219" s="249"/>
      <c r="Q219" s="251"/>
      <c r="R219" s="246" t="s">
        <v>1815</v>
      </c>
      <c r="S219" s="39" t="n">
        <v>1</v>
      </c>
    </row>
    <row r="220" customFormat="false" ht="15" hidden="false" customHeight="false" outlineLevel="0" collapsed="false">
      <c r="A220" s="0" t="n">
        <v>1</v>
      </c>
      <c r="B220" s="253" t="s">
        <v>2009</v>
      </c>
      <c r="C220" s="253" t="s">
        <v>2010</v>
      </c>
      <c r="D220" s="253" t="s">
        <v>2015</v>
      </c>
      <c r="E220" s="249"/>
      <c r="F220" s="249"/>
      <c r="G220" s="205" t="str">
        <f aca="false">IF(ISBLANK(F220),"a","b")</f>
        <v>a</v>
      </c>
      <c r="H220" s="205" t="str">
        <f aca="false">IF(ISBLANK(A220),"",IF(G220="b",F220,IF(G220="a","")))</f>
        <v/>
      </c>
      <c r="I220" s="206" t="n">
        <f aca="false">IF(ISBLANK(A220),"",IF( ISBLANK(F220), , IF( ISBLANK(J220), 1,) ))</f>
        <v>0</v>
      </c>
      <c r="J220" s="249"/>
      <c r="K220" s="205" t="str">
        <f aca="false">IF(ISBLANK(J220),"a","b")</f>
        <v>a</v>
      </c>
      <c r="L220" s="207" t="str">
        <f aca="false">IF(ISBLANK(A220),"",IF(K220="b",J220,IF(K220="a","")))</f>
        <v/>
      </c>
      <c r="M220" s="206" t="n">
        <f aca="false">IF(ISBLANK(A220),"",IF( ISBLANK(J220), , 1))</f>
        <v>0</v>
      </c>
      <c r="N220" s="243"/>
      <c r="O220" s="244"/>
      <c r="P220" s="249"/>
      <c r="Q220" s="251"/>
      <c r="R220" s="246" t="s">
        <v>1815</v>
      </c>
      <c r="S220" s="39" t="n">
        <v>1</v>
      </c>
    </row>
    <row r="221" customFormat="false" ht="15" hidden="false" customHeight="false" outlineLevel="0" collapsed="false">
      <c r="A221" s="0" t="n">
        <v>1</v>
      </c>
      <c r="B221" s="252" t="s">
        <v>2009</v>
      </c>
      <c r="C221" s="252" t="s">
        <v>2010</v>
      </c>
      <c r="D221" s="254" t="s">
        <v>2016</v>
      </c>
      <c r="E221" s="249"/>
      <c r="F221" s="249"/>
      <c r="G221" s="205" t="str">
        <f aca="false">IF(ISBLANK(F221),"a","b")</f>
        <v>a</v>
      </c>
      <c r="H221" s="205" t="str">
        <f aca="false">IF(ISBLANK(A221),"",IF(G221="b",F221,IF(G221="a","")))</f>
        <v/>
      </c>
      <c r="I221" s="206" t="n">
        <f aca="false">IF(ISBLANK(A221),"",IF( ISBLANK(F221), , IF( ISBLANK(J221), 1,) ))</f>
        <v>0</v>
      </c>
      <c r="J221" s="249"/>
      <c r="K221" s="205" t="str">
        <f aca="false">IF(ISBLANK(J221),"a","b")</f>
        <v>a</v>
      </c>
      <c r="L221" s="207" t="str">
        <f aca="false">IF(ISBLANK(A221),"",IF(K221="b",J221,IF(K221="a","")))</f>
        <v/>
      </c>
      <c r="M221" s="206" t="n">
        <f aca="false">IF(ISBLANK(A221),"",IF( ISBLANK(J221), , 1))</f>
        <v>0</v>
      </c>
      <c r="N221" s="243"/>
      <c r="O221" s="244"/>
      <c r="P221" s="249"/>
      <c r="Q221" s="251"/>
      <c r="R221" s="246" t="s">
        <v>1815</v>
      </c>
      <c r="S221" s="39" t="n">
        <v>1</v>
      </c>
    </row>
    <row r="222" customFormat="false" ht="15" hidden="false" customHeight="false" outlineLevel="0" collapsed="false">
      <c r="A222" s="0" t="n">
        <v>1</v>
      </c>
      <c r="B222" s="252" t="s">
        <v>2009</v>
      </c>
      <c r="C222" s="252" t="s">
        <v>2010</v>
      </c>
      <c r="D222" s="254" t="s">
        <v>2017</v>
      </c>
      <c r="E222" s="249"/>
      <c r="F222" s="249"/>
      <c r="G222" s="205" t="str">
        <f aca="false">IF(ISBLANK(F222),"a","b")</f>
        <v>a</v>
      </c>
      <c r="H222" s="205" t="str">
        <f aca="false">IF(ISBLANK(A222),"",IF(G222="b",F222,IF(G222="a","")))</f>
        <v/>
      </c>
      <c r="I222" s="206" t="n">
        <f aca="false">IF(ISBLANK(A222),"",IF( ISBLANK(F222), , IF( ISBLANK(J222), 1,) ))</f>
        <v>0</v>
      </c>
      <c r="J222" s="249"/>
      <c r="K222" s="205" t="str">
        <f aca="false">IF(ISBLANK(J222),"a","b")</f>
        <v>a</v>
      </c>
      <c r="L222" s="207" t="str">
        <f aca="false">IF(ISBLANK(A222),"",IF(K222="b",J222,IF(K222="a","")))</f>
        <v/>
      </c>
      <c r="M222" s="206" t="n">
        <f aca="false">IF(ISBLANK(A222),"",IF( ISBLANK(J222), , 1))</f>
        <v>0</v>
      </c>
      <c r="N222" s="243"/>
      <c r="O222" s="244"/>
      <c r="P222" s="249"/>
      <c r="Q222" s="251"/>
      <c r="R222" s="246" t="s">
        <v>1815</v>
      </c>
      <c r="S222" s="39" t="n">
        <v>1</v>
      </c>
    </row>
    <row r="223" customFormat="false" ht="15" hidden="false" customHeight="false" outlineLevel="0" collapsed="false">
      <c r="A223" s="0" t="n">
        <v>1</v>
      </c>
      <c r="B223" s="252" t="s">
        <v>2009</v>
      </c>
      <c r="C223" s="252" t="s">
        <v>2010</v>
      </c>
      <c r="D223" s="254" t="s">
        <v>2018</v>
      </c>
      <c r="E223" s="249"/>
      <c r="F223" s="249"/>
      <c r="G223" s="205" t="str">
        <f aca="false">IF(ISBLANK(F223),"a","b")</f>
        <v>a</v>
      </c>
      <c r="H223" s="205" t="str">
        <f aca="false">IF(ISBLANK(A223),"",IF(G223="b",F223,IF(G223="a","")))</f>
        <v/>
      </c>
      <c r="I223" s="206" t="n">
        <f aca="false">IF(ISBLANK(A223),"",IF( ISBLANK(F223), , IF( ISBLANK(J223), 1,) ))</f>
        <v>0</v>
      </c>
      <c r="J223" s="249"/>
      <c r="K223" s="205" t="str">
        <f aca="false">IF(ISBLANK(J223),"a","b")</f>
        <v>a</v>
      </c>
      <c r="L223" s="207" t="str">
        <f aca="false">IF(ISBLANK(A223),"",IF(K223="b",J223,IF(K223="a","")))</f>
        <v/>
      </c>
      <c r="M223" s="206" t="n">
        <f aca="false">IF(ISBLANK(A223),"",IF( ISBLANK(J223), , 1))</f>
        <v>0</v>
      </c>
      <c r="N223" s="243"/>
      <c r="O223" s="244"/>
      <c r="P223" s="249"/>
      <c r="Q223" s="251"/>
      <c r="R223" s="246" t="s">
        <v>1815</v>
      </c>
      <c r="S223" s="39" t="n">
        <v>1</v>
      </c>
    </row>
    <row r="224" customFormat="false" ht="15" hidden="false" customHeight="false" outlineLevel="0" collapsed="false">
      <c r="A224" s="0" t="n">
        <v>1</v>
      </c>
      <c r="B224" s="252" t="s">
        <v>2009</v>
      </c>
      <c r="C224" s="252" t="s">
        <v>2019</v>
      </c>
      <c r="D224" s="255" t="s">
        <v>2020</v>
      </c>
      <c r="E224" s="249"/>
      <c r="F224" s="249"/>
      <c r="G224" s="205" t="str">
        <f aca="false">IF(ISBLANK(F224),"a","b")</f>
        <v>a</v>
      </c>
      <c r="H224" s="205" t="str">
        <f aca="false">IF(ISBLANK(A224),"",IF(G224="b",F224,IF(G224="a","")))</f>
        <v/>
      </c>
      <c r="I224" s="206" t="n">
        <f aca="false">IF(ISBLANK(A224),"",IF( ISBLANK(F224), , IF( ISBLANK(J224), 1,) ))</f>
        <v>0</v>
      </c>
      <c r="J224" s="249"/>
      <c r="K224" s="205" t="str">
        <f aca="false">IF(ISBLANK(J224),"a","b")</f>
        <v>a</v>
      </c>
      <c r="L224" s="207" t="str">
        <f aca="false">IF(ISBLANK(A224),"",IF(K224="b",J224,IF(K224="a","")))</f>
        <v/>
      </c>
      <c r="M224" s="206" t="n">
        <f aca="false">IF(ISBLANK(A224),"",IF( ISBLANK(J224), , 1))</f>
        <v>0</v>
      </c>
      <c r="N224" s="243"/>
      <c r="O224" s="244"/>
      <c r="P224" s="249"/>
      <c r="Q224" s="251"/>
      <c r="R224" s="246" t="s">
        <v>1815</v>
      </c>
      <c r="S224" s="39" t="n">
        <v>1</v>
      </c>
    </row>
    <row r="225" customFormat="false" ht="15" hidden="false" customHeight="false" outlineLevel="0" collapsed="false">
      <c r="A225" s="0" t="n">
        <v>1</v>
      </c>
      <c r="B225" s="252" t="s">
        <v>2009</v>
      </c>
      <c r="C225" s="252" t="s">
        <v>2019</v>
      </c>
      <c r="D225" s="255" t="s">
        <v>2021</v>
      </c>
      <c r="E225" s="249"/>
      <c r="F225" s="249"/>
      <c r="G225" s="205" t="str">
        <f aca="false">IF(ISBLANK(F225),"a","b")</f>
        <v>a</v>
      </c>
      <c r="H225" s="205" t="str">
        <f aca="false">IF(ISBLANK(A225),"",IF(G225="b",F225,IF(G225="a","")))</f>
        <v/>
      </c>
      <c r="I225" s="206" t="n">
        <f aca="false">IF(ISBLANK(A225),"",IF( ISBLANK(F225), , IF( ISBLANK(J225), 1,) ))</f>
        <v>0</v>
      </c>
      <c r="J225" s="249"/>
      <c r="K225" s="205" t="str">
        <f aca="false">IF(ISBLANK(J225),"a","b")</f>
        <v>a</v>
      </c>
      <c r="L225" s="207" t="str">
        <f aca="false">IF(ISBLANK(A225),"",IF(K225="b",J225,IF(K225="a","")))</f>
        <v/>
      </c>
      <c r="M225" s="206" t="n">
        <f aca="false">IF(ISBLANK(A225),"",IF( ISBLANK(J225), , 1))</f>
        <v>0</v>
      </c>
      <c r="N225" s="243"/>
      <c r="O225" s="244"/>
      <c r="P225" s="249"/>
      <c r="Q225" s="251"/>
      <c r="R225" s="246" t="s">
        <v>1815</v>
      </c>
      <c r="S225" s="39" t="n">
        <v>1</v>
      </c>
    </row>
    <row r="226" customFormat="false" ht="15" hidden="false" customHeight="false" outlineLevel="0" collapsed="false">
      <c r="A226" s="0" t="n">
        <v>1</v>
      </c>
      <c r="B226" s="252" t="s">
        <v>2009</v>
      </c>
      <c r="C226" s="252" t="s">
        <v>2019</v>
      </c>
      <c r="D226" s="254" t="s">
        <v>2022</v>
      </c>
      <c r="E226" s="249"/>
      <c r="F226" s="249"/>
      <c r="G226" s="205" t="str">
        <f aca="false">IF(ISBLANK(F226),"a","b")</f>
        <v>a</v>
      </c>
      <c r="H226" s="205" t="str">
        <f aca="false">IF(ISBLANK(A226),"",IF(G226="b",F226,IF(G226="a","")))</f>
        <v/>
      </c>
      <c r="I226" s="206" t="n">
        <f aca="false">IF(ISBLANK(A226),"",IF( ISBLANK(F226), , IF( ISBLANK(J226), 1,) ))</f>
        <v>0</v>
      </c>
      <c r="J226" s="249"/>
      <c r="K226" s="205" t="str">
        <f aca="false">IF(ISBLANK(J226),"a","b")</f>
        <v>a</v>
      </c>
      <c r="L226" s="207" t="str">
        <f aca="false">IF(ISBLANK(A226),"",IF(K226="b",J226,IF(K226="a","")))</f>
        <v/>
      </c>
      <c r="M226" s="206" t="n">
        <f aca="false">IF(ISBLANK(A226),"",IF( ISBLANK(J226), , 1))</f>
        <v>0</v>
      </c>
      <c r="N226" s="243"/>
      <c r="O226" s="244"/>
      <c r="P226" s="249"/>
      <c r="Q226" s="251"/>
      <c r="R226" s="246" t="s">
        <v>1815</v>
      </c>
      <c r="S226" s="39" t="n">
        <v>1</v>
      </c>
    </row>
    <row r="227" customFormat="false" ht="15" hidden="false" customHeight="false" outlineLevel="0" collapsed="false">
      <c r="A227" s="0" t="n">
        <v>1</v>
      </c>
      <c r="B227" s="252" t="s">
        <v>2009</v>
      </c>
      <c r="C227" s="252" t="s">
        <v>2019</v>
      </c>
      <c r="D227" s="254" t="s">
        <v>2023</v>
      </c>
      <c r="E227" s="249"/>
      <c r="F227" s="249"/>
      <c r="G227" s="205" t="str">
        <f aca="false">IF(ISBLANK(F227),"a","b")</f>
        <v>a</v>
      </c>
      <c r="H227" s="205" t="str">
        <f aca="false">IF(ISBLANK(A227),"",IF(G227="b",F227,IF(G227="a","")))</f>
        <v/>
      </c>
      <c r="I227" s="206" t="n">
        <f aca="false">IF(ISBLANK(A227),"",IF( ISBLANK(F227), , IF( ISBLANK(J227), 1,) ))</f>
        <v>0</v>
      </c>
      <c r="J227" s="249"/>
      <c r="K227" s="205" t="str">
        <f aca="false">IF(ISBLANK(J227),"a","b")</f>
        <v>a</v>
      </c>
      <c r="L227" s="207" t="str">
        <f aca="false">IF(ISBLANK(A227),"",IF(K227="b",J227,IF(K227="a","")))</f>
        <v/>
      </c>
      <c r="M227" s="206" t="n">
        <f aca="false">IF(ISBLANK(A227),"",IF( ISBLANK(J227), , 1))</f>
        <v>0</v>
      </c>
      <c r="N227" s="243"/>
      <c r="O227" s="244"/>
      <c r="P227" s="249"/>
      <c r="Q227" s="251"/>
      <c r="R227" s="246" t="s">
        <v>1815</v>
      </c>
      <c r="S227" s="39" t="n">
        <v>1</v>
      </c>
    </row>
    <row r="228" customFormat="false" ht="15" hidden="false" customHeight="false" outlineLevel="0" collapsed="false">
      <c r="A228" s="0" t="n">
        <v>1</v>
      </c>
      <c r="B228" s="252" t="s">
        <v>2009</v>
      </c>
      <c r="C228" s="252" t="s">
        <v>2019</v>
      </c>
      <c r="D228" s="254" t="s">
        <v>2024</v>
      </c>
      <c r="E228" s="249"/>
      <c r="F228" s="250"/>
      <c r="G228" s="205" t="str">
        <f aca="false">IF(ISBLANK(F228),"a","b")</f>
        <v>a</v>
      </c>
      <c r="H228" s="205" t="str">
        <f aca="false">IF(ISBLANK(A228),"",IF(G228="b",F228,IF(G228="a","")))</f>
        <v/>
      </c>
      <c r="I228" s="206" t="n">
        <f aca="false">IF(ISBLANK(A228),"",IF( ISBLANK(F228), , IF( ISBLANK(J228), 1,) ))</f>
        <v>0</v>
      </c>
      <c r="J228" s="249"/>
      <c r="K228" s="205" t="str">
        <f aca="false">IF(ISBLANK(J228),"a","b")</f>
        <v>a</v>
      </c>
      <c r="L228" s="207" t="str">
        <f aca="false">IF(ISBLANK(A228),"",IF(K228="b",J228,IF(K228="a","")))</f>
        <v/>
      </c>
      <c r="M228" s="206" t="n">
        <f aca="false">IF(ISBLANK(A228),"",IF( ISBLANK(J228), , 1))</f>
        <v>0</v>
      </c>
      <c r="N228" s="243"/>
      <c r="O228" s="244"/>
      <c r="P228" s="249"/>
      <c r="Q228" s="251"/>
      <c r="R228" s="246" t="s">
        <v>1815</v>
      </c>
      <c r="S228" s="39" t="n">
        <v>1</v>
      </c>
    </row>
    <row r="229" customFormat="false" ht="15" hidden="false" customHeight="false" outlineLevel="0" collapsed="false">
      <c r="A229" s="0" t="n">
        <v>1</v>
      </c>
      <c r="B229" s="252" t="s">
        <v>2009</v>
      </c>
      <c r="C229" s="252" t="s">
        <v>2019</v>
      </c>
      <c r="D229" s="254" t="s">
        <v>2025</v>
      </c>
      <c r="E229" s="249" t="s">
        <v>1828</v>
      </c>
      <c r="F229" s="250" t="n">
        <v>43366</v>
      </c>
      <c r="G229" s="205" t="str">
        <f aca="false">IF(ISBLANK(F229),"a","b")</f>
        <v>b</v>
      </c>
      <c r="H229" s="205" t="n">
        <f aca="false">IF(ISBLANK(A229),"",IF(G229="b",F229,IF(G229="a","")))</f>
        <v>43366</v>
      </c>
      <c r="I229" s="206" t="n">
        <f aca="false">IF(ISBLANK(A229),"",IF( ISBLANK(F229), , IF( ISBLANK(J229), 1,) ))</f>
        <v>0</v>
      </c>
      <c r="J229" s="250" t="n">
        <v>43850</v>
      </c>
      <c r="K229" s="205" t="str">
        <f aca="false">IF(ISBLANK(J229),"a","b")</f>
        <v>b</v>
      </c>
      <c r="L229" s="207" t="n">
        <f aca="false">IF(ISBLANK(A229),"",IF(K229="b",J229,IF(K229="a","")))</f>
        <v>43850</v>
      </c>
      <c r="M229" s="206" t="n">
        <f aca="false">IF(ISBLANK(A229),"",IF( ISBLANK(J229), , 1))</f>
        <v>1</v>
      </c>
      <c r="N229" s="243"/>
      <c r="O229" s="244"/>
      <c r="P229" s="249"/>
      <c r="Q229" s="251"/>
      <c r="R229" s="246" t="s">
        <v>1815</v>
      </c>
      <c r="S229" s="39" t="n">
        <v>1</v>
      </c>
    </row>
    <row r="230" customFormat="false" ht="15" hidden="false" customHeight="false" outlineLevel="0" collapsed="false">
      <c r="A230" s="0" t="n">
        <v>1</v>
      </c>
      <c r="B230" s="252" t="s">
        <v>2009</v>
      </c>
      <c r="C230" s="252" t="s">
        <v>2019</v>
      </c>
      <c r="D230" s="252" t="s">
        <v>2014</v>
      </c>
      <c r="E230" s="249"/>
      <c r="F230" s="249"/>
      <c r="G230" s="205" t="str">
        <f aca="false">IF(ISBLANK(F230),"a","b")</f>
        <v>a</v>
      </c>
      <c r="H230" s="205" t="str">
        <f aca="false">IF(ISBLANK(A230),"",IF(G230="b",F230,IF(G230="a","")))</f>
        <v/>
      </c>
      <c r="I230" s="206" t="n">
        <f aca="false">IF(ISBLANK(A230),"",IF( ISBLANK(F230), , IF( ISBLANK(J230), 1,) ))</f>
        <v>0</v>
      </c>
      <c r="J230" s="249"/>
      <c r="K230" s="205" t="str">
        <f aca="false">IF(ISBLANK(J230),"a","b")</f>
        <v>a</v>
      </c>
      <c r="L230" s="207" t="str">
        <f aca="false">IF(ISBLANK(A230),"",IF(K230="b",J230,IF(K230="a","")))</f>
        <v/>
      </c>
      <c r="M230" s="206" t="n">
        <f aca="false">IF(ISBLANK(A230),"",IF( ISBLANK(J230), , 1))</f>
        <v>0</v>
      </c>
      <c r="N230" s="243"/>
      <c r="O230" s="244"/>
      <c r="P230" s="249"/>
      <c r="Q230" s="251"/>
      <c r="R230" s="246" t="s">
        <v>1815</v>
      </c>
      <c r="S230" s="39" t="n">
        <v>1</v>
      </c>
    </row>
    <row r="231" customFormat="false" ht="15" hidden="false" customHeight="false" outlineLevel="0" collapsed="false">
      <c r="A231" s="0" t="n">
        <v>1</v>
      </c>
      <c r="B231" s="252" t="s">
        <v>2009</v>
      </c>
      <c r="C231" s="252" t="s">
        <v>2019</v>
      </c>
      <c r="D231" s="252" t="s">
        <v>2015</v>
      </c>
      <c r="E231" s="249"/>
      <c r="F231" s="249"/>
      <c r="G231" s="205" t="str">
        <f aca="false">IF(ISBLANK(F231),"a","b")</f>
        <v>a</v>
      </c>
      <c r="H231" s="205" t="str">
        <f aca="false">IF(ISBLANK(A231),"",IF(G231="b",F231,IF(G231="a","")))</f>
        <v/>
      </c>
      <c r="I231" s="206" t="n">
        <f aca="false">IF(ISBLANK(A231),"",IF( ISBLANK(F231), , IF( ISBLANK(J231), 1,) ))</f>
        <v>0</v>
      </c>
      <c r="J231" s="249"/>
      <c r="K231" s="205" t="str">
        <f aca="false">IF(ISBLANK(J231),"a","b")</f>
        <v>a</v>
      </c>
      <c r="L231" s="207" t="str">
        <f aca="false">IF(ISBLANK(A231),"",IF(K231="b",J231,IF(K231="a","")))</f>
        <v/>
      </c>
      <c r="M231" s="206" t="n">
        <f aca="false">IF(ISBLANK(A231),"",IF( ISBLANK(J231), , 1))</f>
        <v>0</v>
      </c>
      <c r="N231" s="243"/>
      <c r="O231" s="244"/>
      <c r="P231" s="249"/>
      <c r="Q231" s="251"/>
      <c r="R231" s="246" t="s">
        <v>1815</v>
      </c>
      <c r="S231" s="39" t="n">
        <v>1</v>
      </c>
    </row>
    <row r="232" customFormat="false" ht="15" hidden="false" customHeight="false" outlineLevel="0" collapsed="false">
      <c r="A232" s="0" t="n">
        <v>1</v>
      </c>
      <c r="B232" s="252" t="s">
        <v>2009</v>
      </c>
      <c r="C232" s="252" t="s">
        <v>2019</v>
      </c>
      <c r="D232" s="252" t="s">
        <v>2026</v>
      </c>
      <c r="E232" s="249"/>
      <c r="F232" s="249"/>
      <c r="G232" s="205" t="str">
        <f aca="false">IF(ISBLANK(F232),"a","b")</f>
        <v>a</v>
      </c>
      <c r="H232" s="205" t="str">
        <f aca="false">IF(ISBLANK(A232),"",IF(G232="b",F232,IF(G232="a","")))</f>
        <v/>
      </c>
      <c r="I232" s="206" t="n">
        <f aca="false">IF(ISBLANK(A232),"",IF( ISBLANK(F232), , IF( ISBLANK(J232), 1,) ))</f>
        <v>0</v>
      </c>
      <c r="J232" s="249"/>
      <c r="K232" s="205" t="str">
        <f aca="false">IF(ISBLANK(J232),"a","b")</f>
        <v>a</v>
      </c>
      <c r="L232" s="207" t="str">
        <f aca="false">IF(ISBLANK(A232),"",IF(K232="b",J232,IF(K232="a","")))</f>
        <v/>
      </c>
      <c r="M232" s="206" t="n">
        <f aca="false">IF(ISBLANK(A232),"",IF( ISBLANK(J232), , 1))</f>
        <v>0</v>
      </c>
      <c r="N232" s="243"/>
      <c r="O232" s="244"/>
      <c r="P232" s="249"/>
      <c r="Q232" s="251"/>
      <c r="R232" s="246" t="s">
        <v>1815</v>
      </c>
      <c r="S232" s="39" t="n">
        <v>1</v>
      </c>
    </row>
    <row r="233" customFormat="false" ht="15" hidden="false" customHeight="false" outlineLevel="0" collapsed="false">
      <c r="A233" s="0" t="n">
        <v>1</v>
      </c>
      <c r="B233" s="252" t="s">
        <v>2009</v>
      </c>
      <c r="C233" s="252" t="s">
        <v>2019</v>
      </c>
      <c r="D233" s="252" t="s">
        <v>2027</v>
      </c>
      <c r="E233" s="249"/>
      <c r="F233" s="249"/>
      <c r="G233" s="205" t="str">
        <f aca="false">IF(ISBLANK(F233),"a","b")</f>
        <v>a</v>
      </c>
      <c r="H233" s="205" t="str">
        <f aca="false">IF(ISBLANK(A233),"",IF(G233="b",F233,IF(G233="a","")))</f>
        <v/>
      </c>
      <c r="I233" s="206" t="n">
        <f aca="false">IF(ISBLANK(A233),"",IF( ISBLANK(F233), , IF( ISBLANK(J233), 1,) ))</f>
        <v>0</v>
      </c>
      <c r="J233" s="249"/>
      <c r="K233" s="205" t="str">
        <f aca="false">IF(ISBLANK(J233),"a","b")</f>
        <v>a</v>
      </c>
      <c r="L233" s="207" t="str">
        <f aca="false">IF(ISBLANK(A233),"",IF(K233="b",J233,IF(K233="a","")))</f>
        <v/>
      </c>
      <c r="M233" s="206" t="n">
        <f aca="false">IF(ISBLANK(A233),"",IF( ISBLANK(J233), , 1))</f>
        <v>0</v>
      </c>
      <c r="N233" s="243"/>
      <c r="O233" s="244"/>
      <c r="P233" s="249"/>
      <c r="Q233" s="251"/>
      <c r="R233" s="246" t="s">
        <v>1815</v>
      </c>
      <c r="S233" s="39" t="n">
        <v>1</v>
      </c>
    </row>
    <row r="234" customFormat="false" ht="15" hidden="false" customHeight="false" outlineLevel="0" collapsed="false">
      <c r="A234" s="0" t="n">
        <v>1</v>
      </c>
      <c r="B234" s="252" t="s">
        <v>2009</v>
      </c>
      <c r="C234" s="252" t="s">
        <v>2019</v>
      </c>
      <c r="D234" s="252" t="s">
        <v>2028</v>
      </c>
      <c r="E234" s="249" t="s">
        <v>2013</v>
      </c>
      <c r="F234" s="250" t="n">
        <v>43771</v>
      </c>
      <c r="G234" s="205" t="str">
        <f aca="false">IF(ISBLANK(F234),"a","b")</f>
        <v>b</v>
      </c>
      <c r="H234" s="205" t="n">
        <f aca="false">IF(ISBLANK(A234),"",IF(G234="b",F234,IF(G234="a","")))</f>
        <v>43771</v>
      </c>
      <c r="I234" s="206" t="n">
        <f aca="false">IF(ISBLANK(A234),"",IF( ISBLANK(F234), , IF( ISBLANK(J234), 1,) ))</f>
        <v>1</v>
      </c>
      <c r="J234" s="249"/>
      <c r="K234" s="205" t="str">
        <f aca="false">IF(ISBLANK(J234),"a","b")</f>
        <v>a</v>
      </c>
      <c r="L234" s="207" t="str">
        <f aca="false">IF(ISBLANK(A234),"",IF(K234="b",J234,IF(K234="a","")))</f>
        <v/>
      </c>
      <c r="M234" s="206" t="n">
        <f aca="false">IF(ISBLANK(A234),"",IF( ISBLANK(J234), , 1))</f>
        <v>0</v>
      </c>
      <c r="N234" s="243"/>
      <c r="O234" s="244"/>
      <c r="P234" s="249"/>
      <c r="Q234" s="251"/>
      <c r="R234" s="246" t="s">
        <v>1815</v>
      </c>
      <c r="S234" s="39" t="n">
        <v>1</v>
      </c>
    </row>
    <row r="235" customFormat="false" ht="15" hidden="false" customHeight="false" outlineLevel="0" collapsed="false">
      <c r="A235" s="0" t="n">
        <v>1</v>
      </c>
      <c r="B235" s="252" t="s">
        <v>2009</v>
      </c>
      <c r="C235" s="252" t="s">
        <v>2019</v>
      </c>
      <c r="D235" s="252" t="s">
        <v>2029</v>
      </c>
      <c r="E235" s="249"/>
      <c r="F235" s="249"/>
      <c r="G235" s="205" t="str">
        <f aca="false">IF(ISBLANK(F235),"a","b")</f>
        <v>a</v>
      </c>
      <c r="H235" s="205" t="str">
        <f aca="false">IF(ISBLANK(A235),"",IF(G235="b",F235,IF(G235="a","")))</f>
        <v/>
      </c>
      <c r="I235" s="206" t="n">
        <f aca="false">IF(ISBLANK(A235),"",IF( ISBLANK(F235), , IF( ISBLANK(J235), 1,) ))</f>
        <v>0</v>
      </c>
      <c r="J235" s="249"/>
      <c r="K235" s="205" t="str">
        <f aca="false">IF(ISBLANK(J235),"a","b")</f>
        <v>a</v>
      </c>
      <c r="L235" s="207" t="str">
        <f aca="false">IF(ISBLANK(A235),"",IF(K235="b",J235,IF(K235="a","")))</f>
        <v/>
      </c>
      <c r="M235" s="206" t="n">
        <f aca="false">IF(ISBLANK(A235),"",IF( ISBLANK(J235), , 1))</f>
        <v>0</v>
      </c>
      <c r="N235" s="243"/>
      <c r="O235" s="244"/>
      <c r="P235" s="249"/>
      <c r="Q235" s="251"/>
      <c r="R235" s="246" t="s">
        <v>1815</v>
      </c>
      <c r="S235" s="39" t="n">
        <v>1</v>
      </c>
    </row>
    <row r="236" customFormat="false" ht="15" hidden="false" customHeight="false" outlineLevel="0" collapsed="false">
      <c r="A236" s="0" t="n">
        <v>1</v>
      </c>
      <c r="B236" s="252" t="s">
        <v>2009</v>
      </c>
      <c r="C236" s="252" t="s">
        <v>2030</v>
      </c>
      <c r="D236" s="256" t="s">
        <v>1837</v>
      </c>
      <c r="E236" s="249"/>
      <c r="F236" s="249"/>
      <c r="G236" s="205" t="str">
        <f aca="false">IF(ISBLANK(F236),"a","b")</f>
        <v>a</v>
      </c>
      <c r="H236" s="205" t="str">
        <f aca="false">IF(ISBLANK(A236),"",IF(G236="b",F236,IF(G236="a","")))</f>
        <v/>
      </c>
      <c r="I236" s="206" t="n">
        <f aca="false">IF(ISBLANK(A236),"",IF( ISBLANK(F236), , IF( ISBLANK(J236), 1,) ))</f>
        <v>0</v>
      </c>
      <c r="J236" s="249"/>
      <c r="K236" s="205" t="str">
        <f aca="false">IF(ISBLANK(J236),"a","b")</f>
        <v>a</v>
      </c>
      <c r="L236" s="207" t="str">
        <f aca="false">IF(ISBLANK(A236),"",IF(K236="b",J236,IF(K236="a","")))</f>
        <v/>
      </c>
      <c r="M236" s="206" t="n">
        <f aca="false">IF(ISBLANK(A236),"",IF( ISBLANK(J236), , 1))</f>
        <v>0</v>
      </c>
      <c r="N236" s="243"/>
      <c r="O236" s="244"/>
      <c r="P236" s="249"/>
      <c r="Q236" s="251"/>
      <c r="R236" s="246" t="s">
        <v>1815</v>
      </c>
      <c r="S236" s="39" t="n">
        <v>1</v>
      </c>
    </row>
    <row r="237" customFormat="false" ht="15" hidden="false" customHeight="false" outlineLevel="0" collapsed="false">
      <c r="A237" s="0" t="n">
        <v>1</v>
      </c>
      <c r="B237" s="252" t="s">
        <v>2009</v>
      </c>
      <c r="C237" s="252" t="s">
        <v>2030</v>
      </c>
      <c r="D237" s="252" t="s">
        <v>2011</v>
      </c>
      <c r="E237" s="249"/>
      <c r="F237" s="249"/>
      <c r="G237" s="205" t="str">
        <f aca="false">IF(ISBLANK(F237),"a","b")</f>
        <v>a</v>
      </c>
      <c r="H237" s="205" t="str">
        <f aca="false">IF(ISBLANK(A237),"",IF(G237="b",F237,IF(G237="a","")))</f>
        <v/>
      </c>
      <c r="I237" s="206" t="n">
        <f aca="false">IF(ISBLANK(A237),"",IF( ISBLANK(F237), , IF( ISBLANK(J237), 1,) ))</f>
        <v>0</v>
      </c>
      <c r="J237" s="249"/>
      <c r="K237" s="205" t="str">
        <f aca="false">IF(ISBLANK(J237),"a","b")</f>
        <v>a</v>
      </c>
      <c r="L237" s="207" t="str">
        <f aca="false">IF(ISBLANK(A237),"",IF(K237="b",J237,IF(K237="a","")))</f>
        <v/>
      </c>
      <c r="M237" s="206" t="n">
        <f aca="false">IF(ISBLANK(A237),"",IF( ISBLANK(J237), , 1))</f>
        <v>0</v>
      </c>
      <c r="N237" s="243"/>
      <c r="O237" s="244"/>
      <c r="P237" s="249"/>
      <c r="Q237" s="251"/>
      <c r="R237" s="246" t="s">
        <v>1815</v>
      </c>
      <c r="S237" s="39" t="n">
        <v>1</v>
      </c>
    </row>
    <row r="238" customFormat="false" ht="15" hidden="false" customHeight="false" outlineLevel="0" collapsed="false">
      <c r="A238" s="0" t="n">
        <v>1</v>
      </c>
      <c r="B238" s="252" t="s">
        <v>2009</v>
      </c>
      <c r="C238" s="252" t="s">
        <v>2030</v>
      </c>
      <c r="D238" s="252" t="s">
        <v>1802</v>
      </c>
      <c r="E238" s="249"/>
      <c r="F238" s="249"/>
      <c r="G238" s="205" t="str">
        <f aca="false">IF(ISBLANK(F238),"a","b")</f>
        <v>a</v>
      </c>
      <c r="H238" s="205" t="str">
        <f aca="false">IF(ISBLANK(A238),"",IF(G238="b",F238,IF(G238="a","")))</f>
        <v/>
      </c>
      <c r="I238" s="206" t="n">
        <f aca="false">IF(ISBLANK(A238),"",IF( ISBLANK(F238), , IF( ISBLANK(J238), 1,) ))</f>
        <v>0</v>
      </c>
      <c r="J238" s="249"/>
      <c r="K238" s="205" t="str">
        <f aca="false">IF(ISBLANK(J238),"a","b")</f>
        <v>a</v>
      </c>
      <c r="L238" s="207" t="str">
        <f aca="false">IF(ISBLANK(A238),"",IF(K238="b",J238,IF(K238="a","")))</f>
        <v/>
      </c>
      <c r="M238" s="206" t="n">
        <f aca="false">IF(ISBLANK(A238),"",IF( ISBLANK(J238), , 1))</f>
        <v>0</v>
      </c>
      <c r="N238" s="243"/>
      <c r="O238" s="244"/>
      <c r="P238" s="249"/>
      <c r="Q238" s="251"/>
      <c r="R238" s="246" t="s">
        <v>1815</v>
      </c>
      <c r="S238" s="39" t="n">
        <v>1</v>
      </c>
    </row>
    <row r="239" customFormat="false" ht="15" hidden="false" customHeight="false" outlineLevel="0" collapsed="false">
      <c r="A239" s="0" t="n">
        <v>1</v>
      </c>
      <c r="B239" s="252" t="s">
        <v>2009</v>
      </c>
      <c r="C239" s="252" t="s">
        <v>2030</v>
      </c>
      <c r="D239" s="252" t="s">
        <v>2012</v>
      </c>
      <c r="E239" s="249"/>
      <c r="F239" s="249"/>
      <c r="G239" s="205" t="str">
        <f aca="false">IF(ISBLANK(F239),"a","b")</f>
        <v>a</v>
      </c>
      <c r="H239" s="205" t="str">
        <f aca="false">IF(ISBLANK(A239),"",IF(G239="b",F239,IF(G239="a","")))</f>
        <v/>
      </c>
      <c r="I239" s="206" t="n">
        <f aca="false">IF(ISBLANK(A239),"",IF( ISBLANK(F239), , IF( ISBLANK(J239), 1,) ))</f>
        <v>0</v>
      </c>
      <c r="J239" s="249"/>
      <c r="K239" s="205" t="str">
        <f aca="false">IF(ISBLANK(J239),"a","b")</f>
        <v>a</v>
      </c>
      <c r="L239" s="207" t="str">
        <f aca="false">IF(ISBLANK(A239),"",IF(K239="b",J239,IF(K239="a","")))</f>
        <v/>
      </c>
      <c r="M239" s="206" t="n">
        <f aca="false">IF(ISBLANK(A239),"",IF( ISBLANK(J239), , 1))</f>
        <v>0</v>
      </c>
      <c r="N239" s="243"/>
      <c r="O239" s="244"/>
      <c r="P239" s="249"/>
      <c r="Q239" s="251"/>
      <c r="R239" s="246" t="s">
        <v>1815</v>
      </c>
      <c r="S239" s="39" t="n">
        <v>1</v>
      </c>
    </row>
    <row r="240" customFormat="false" ht="15" hidden="false" customHeight="false" outlineLevel="0" collapsed="false">
      <c r="A240" s="0" t="n">
        <v>1</v>
      </c>
      <c r="B240" s="252" t="s">
        <v>2009</v>
      </c>
      <c r="C240" s="252" t="s">
        <v>2030</v>
      </c>
      <c r="D240" s="252" t="s">
        <v>2014</v>
      </c>
      <c r="E240" s="249"/>
      <c r="F240" s="249"/>
      <c r="G240" s="205" t="str">
        <f aca="false">IF(ISBLANK(F240),"a","b")</f>
        <v>a</v>
      </c>
      <c r="H240" s="205" t="str">
        <f aca="false">IF(ISBLANK(A240),"",IF(G240="b",F240,IF(G240="a","")))</f>
        <v/>
      </c>
      <c r="I240" s="206" t="n">
        <f aca="false">IF(ISBLANK(A240),"",IF( ISBLANK(F240), , IF( ISBLANK(J240), 1,) ))</f>
        <v>0</v>
      </c>
      <c r="J240" s="249"/>
      <c r="K240" s="205" t="str">
        <f aca="false">IF(ISBLANK(J240),"a","b")</f>
        <v>a</v>
      </c>
      <c r="L240" s="207" t="str">
        <f aca="false">IF(ISBLANK(A240),"",IF(K240="b",J240,IF(K240="a","")))</f>
        <v/>
      </c>
      <c r="M240" s="206" t="n">
        <f aca="false">IF(ISBLANK(A240),"",IF( ISBLANK(J240), , 1))</f>
        <v>0</v>
      </c>
      <c r="N240" s="243"/>
      <c r="O240" s="244"/>
      <c r="P240" s="249"/>
      <c r="Q240" s="251"/>
      <c r="R240" s="246" t="s">
        <v>1815</v>
      </c>
      <c r="S240" s="48" t="n">
        <v>1</v>
      </c>
    </row>
    <row r="241" customFormat="false" ht="15" hidden="false" customHeight="false" outlineLevel="0" collapsed="false">
      <c r="A241" s="0" t="n">
        <v>1</v>
      </c>
      <c r="B241" s="252" t="s">
        <v>2009</v>
      </c>
      <c r="C241" s="252" t="s">
        <v>2030</v>
      </c>
      <c r="D241" s="252" t="s">
        <v>2015</v>
      </c>
      <c r="E241" s="249"/>
      <c r="F241" s="249"/>
      <c r="G241" s="205" t="str">
        <f aca="false">IF(ISBLANK(F241),"a","b")</f>
        <v>a</v>
      </c>
      <c r="H241" s="205" t="str">
        <f aca="false">IF(ISBLANK(A241),"",IF(G241="b",F241,IF(G241="a","")))</f>
        <v/>
      </c>
      <c r="I241" s="206" t="n">
        <f aca="false">IF(ISBLANK(A241),"",IF( ISBLANK(F241), , IF( ISBLANK(J241), 1,) ))</f>
        <v>0</v>
      </c>
      <c r="J241" s="249"/>
      <c r="K241" s="205" t="str">
        <f aca="false">IF(ISBLANK(J241),"a","b")</f>
        <v>a</v>
      </c>
      <c r="L241" s="207" t="str">
        <f aca="false">IF(ISBLANK(A241),"",IF(K241="b",J241,IF(K241="a","")))</f>
        <v/>
      </c>
      <c r="M241" s="206" t="n">
        <f aca="false">IF(ISBLANK(A241),"",IF( ISBLANK(J241), , 1))</f>
        <v>0</v>
      </c>
      <c r="N241" s="243"/>
      <c r="O241" s="244"/>
      <c r="P241" s="249"/>
      <c r="Q241" s="251"/>
      <c r="R241" s="246" t="s">
        <v>1815</v>
      </c>
      <c r="S241" s="48" t="n">
        <v>1</v>
      </c>
    </row>
    <row r="242" customFormat="false" ht="15" hidden="false" customHeight="false" outlineLevel="0" collapsed="false">
      <c r="A242" s="0" t="n">
        <v>1</v>
      </c>
      <c r="B242" s="252" t="s">
        <v>2009</v>
      </c>
      <c r="C242" s="252" t="s">
        <v>2030</v>
      </c>
      <c r="D242" s="254" t="s">
        <v>2016</v>
      </c>
      <c r="E242" s="249"/>
      <c r="F242" s="249"/>
      <c r="G242" s="205" t="str">
        <f aca="false">IF(ISBLANK(F242),"a","b")</f>
        <v>a</v>
      </c>
      <c r="H242" s="205" t="str">
        <f aca="false">IF(ISBLANK(A242),"",IF(G242="b",F242,IF(G242="a","")))</f>
        <v/>
      </c>
      <c r="I242" s="206" t="n">
        <f aca="false">IF(ISBLANK(A242),"",IF( ISBLANK(F242), , IF( ISBLANK(J242), 1,) ))</f>
        <v>0</v>
      </c>
      <c r="J242" s="249"/>
      <c r="K242" s="205" t="str">
        <f aca="false">IF(ISBLANK(J242),"a","b")</f>
        <v>a</v>
      </c>
      <c r="L242" s="207" t="str">
        <f aca="false">IF(ISBLANK(A242),"",IF(K242="b",J242,IF(K242="a","")))</f>
        <v/>
      </c>
      <c r="M242" s="206" t="n">
        <f aca="false">IF(ISBLANK(A242),"",IF( ISBLANK(J242), , 1))</f>
        <v>0</v>
      </c>
      <c r="N242" s="243"/>
      <c r="O242" s="244"/>
      <c r="P242" s="249"/>
      <c r="Q242" s="251"/>
      <c r="R242" s="246" t="s">
        <v>1815</v>
      </c>
      <c r="S242" s="50" t="n">
        <v>1</v>
      </c>
    </row>
    <row r="243" customFormat="false" ht="15" hidden="false" customHeight="false" outlineLevel="0" collapsed="false">
      <c r="A243" s="0" t="n">
        <v>1</v>
      </c>
      <c r="B243" s="252" t="s">
        <v>2009</v>
      </c>
      <c r="C243" s="252" t="s">
        <v>2030</v>
      </c>
      <c r="D243" s="254" t="s">
        <v>2017</v>
      </c>
      <c r="E243" s="249"/>
      <c r="F243" s="249"/>
      <c r="G243" s="205" t="str">
        <f aca="false">IF(ISBLANK(F243),"a","b")</f>
        <v>a</v>
      </c>
      <c r="H243" s="205" t="str">
        <f aca="false">IF(ISBLANK(A243),"",IF(G243="b",F243,IF(G243="a","")))</f>
        <v/>
      </c>
      <c r="I243" s="206" t="n">
        <f aca="false">IF(ISBLANK(A243),"",IF( ISBLANK(F243), , IF( ISBLANK(J243), 1,) ))</f>
        <v>0</v>
      </c>
      <c r="J243" s="249"/>
      <c r="K243" s="205" t="str">
        <f aca="false">IF(ISBLANK(J243),"a","b")</f>
        <v>a</v>
      </c>
      <c r="L243" s="207" t="str">
        <f aca="false">IF(ISBLANK(A243),"",IF(K243="b",J243,IF(K243="a","")))</f>
        <v/>
      </c>
      <c r="M243" s="206" t="n">
        <f aca="false">IF(ISBLANK(A243),"",IF( ISBLANK(J243), , 1))</f>
        <v>0</v>
      </c>
      <c r="N243" s="243"/>
      <c r="O243" s="244"/>
      <c r="P243" s="249"/>
      <c r="Q243" s="251"/>
      <c r="R243" s="246" t="s">
        <v>1815</v>
      </c>
      <c r="S243" s="50" t="n">
        <v>1</v>
      </c>
    </row>
    <row r="244" customFormat="false" ht="15" hidden="false" customHeight="false" outlineLevel="0" collapsed="false">
      <c r="A244" s="0" t="n">
        <v>1</v>
      </c>
      <c r="B244" s="252" t="s">
        <v>2009</v>
      </c>
      <c r="C244" s="252" t="s">
        <v>2030</v>
      </c>
      <c r="D244" s="254" t="s">
        <v>2018</v>
      </c>
      <c r="E244" s="249"/>
      <c r="F244" s="249"/>
      <c r="G244" s="205" t="str">
        <f aca="false">IF(ISBLANK(F244),"a","b")</f>
        <v>a</v>
      </c>
      <c r="H244" s="205" t="str">
        <f aca="false">IF(ISBLANK(A244),"",IF(G244="b",F244,IF(G244="a","")))</f>
        <v/>
      </c>
      <c r="I244" s="206" t="n">
        <f aca="false">IF(ISBLANK(A244),"",IF( ISBLANK(F244), , IF( ISBLANK(J244), 1,) ))</f>
        <v>0</v>
      </c>
      <c r="J244" s="249"/>
      <c r="K244" s="205" t="str">
        <f aca="false">IF(ISBLANK(J244),"a","b")</f>
        <v>a</v>
      </c>
      <c r="L244" s="207" t="str">
        <f aca="false">IF(ISBLANK(A244),"",IF(K244="b",J244,IF(K244="a","")))</f>
        <v/>
      </c>
      <c r="M244" s="206" t="n">
        <f aca="false">IF(ISBLANK(A244),"",IF( ISBLANK(J244), , 1))</f>
        <v>0</v>
      </c>
      <c r="N244" s="243"/>
      <c r="O244" s="244"/>
      <c r="P244" s="249"/>
      <c r="Q244" s="251"/>
      <c r="R244" s="246" t="s">
        <v>1815</v>
      </c>
      <c r="S244" s="48" t="n">
        <v>1</v>
      </c>
    </row>
    <row r="245" customFormat="false" ht="15" hidden="false" customHeight="false" outlineLevel="0" collapsed="false">
      <c r="A245" s="0" t="n">
        <v>1</v>
      </c>
      <c r="B245" s="252" t="s">
        <v>2009</v>
      </c>
      <c r="C245" s="252" t="s">
        <v>2030</v>
      </c>
      <c r="D245" s="252" t="s">
        <v>2028</v>
      </c>
      <c r="E245" s="249"/>
      <c r="F245" s="249"/>
      <c r="G245" s="205" t="str">
        <f aca="false">IF(ISBLANK(F245),"a","b")</f>
        <v>a</v>
      </c>
      <c r="H245" s="205" t="str">
        <f aca="false">IF(ISBLANK(A245),"",IF(G245="b",F245,IF(G245="a","")))</f>
        <v/>
      </c>
      <c r="I245" s="206" t="n">
        <f aca="false">IF(ISBLANK(A245),"",IF( ISBLANK(F245), , IF( ISBLANK(J245), 1,) ))</f>
        <v>0</v>
      </c>
      <c r="J245" s="249"/>
      <c r="K245" s="205" t="str">
        <f aca="false">IF(ISBLANK(J245),"a","b")</f>
        <v>a</v>
      </c>
      <c r="L245" s="207" t="str">
        <f aca="false">IF(ISBLANK(A245),"",IF(K245="b",J245,IF(K245="a","")))</f>
        <v/>
      </c>
      <c r="M245" s="206" t="n">
        <f aca="false">IF(ISBLANK(A245),"",IF( ISBLANK(J245), , 1))</f>
        <v>0</v>
      </c>
      <c r="N245" s="243"/>
      <c r="O245" s="244"/>
      <c r="P245" s="249"/>
      <c r="Q245" s="251"/>
      <c r="R245" s="246" t="s">
        <v>1815</v>
      </c>
      <c r="S245" s="48" t="n">
        <v>1</v>
      </c>
    </row>
    <row r="246" customFormat="false" ht="15" hidden="false" customHeight="false" outlineLevel="0" collapsed="false">
      <c r="A246" s="0" t="n">
        <v>1</v>
      </c>
      <c r="B246" s="252" t="s">
        <v>2009</v>
      </c>
      <c r="C246" s="252" t="s">
        <v>2030</v>
      </c>
      <c r="D246" s="252" t="s">
        <v>2029</v>
      </c>
      <c r="E246" s="249" t="s">
        <v>411</v>
      </c>
      <c r="F246" s="250" t="n">
        <v>43279</v>
      </c>
      <c r="G246" s="205" t="str">
        <f aca="false">IF(ISBLANK(F246),"a","b")</f>
        <v>b</v>
      </c>
      <c r="H246" s="205" t="n">
        <f aca="false">IF(ISBLANK(A246),"",IF(G246="b",F246,IF(G246="a","")))</f>
        <v>43279</v>
      </c>
      <c r="I246" s="206" t="n">
        <f aca="false">IF(ISBLANK(A246),"",IF( ISBLANK(F246), , IF( ISBLANK(J246), 1,) ))</f>
        <v>1</v>
      </c>
      <c r="J246" s="249"/>
      <c r="K246" s="205" t="str">
        <f aca="false">IF(ISBLANK(J246),"a","b")</f>
        <v>a</v>
      </c>
      <c r="L246" s="207" t="str">
        <f aca="false">IF(ISBLANK(A246),"",IF(K246="b",J246,IF(K246="a","")))</f>
        <v/>
      </c>
      <c r="M246" s="206" t="n">
        <f aca="false">IF(ISBLANK(A246),"",IF( ISBLANK(J246), , 1))</f>
        <v>0</v>
      </c>
      <c r="N246" s="243"/>
      <c r="O246" s="244"/>
      <c r="P246" s="249"/>
      <c r="Q246" s="251"/>
      <c r="R246" s="246" t="s">
        <v>1815</v>
      </c>
      <c r="S246" s="48" t="n">
        <v>1</v>
      </c>
    </row>
    <row r="247" customFormat="false" ht="15" hidden="false" customHeight="false" outlineLevel="0" collapsed="false">
      <c r="A247" s="0" t="n">
        <v>1</v>
      </c>
      <c r="B247" s="252" t="s">
        <v>2009</v>
      </c>
      <c r="C247" s="252" t="s">
        <v>2030</v>
      </c>
      <c r="D247" s="254" t="s">
        <v>2031</v>
      </c>
      <c r="E247" s="249"/>
      <c r="F247" s="249"/>
      <c r="G247" s="205" t="str">
        <f aca="false">IF(ISBLANK(F247),"a","b")</f>
        <v>a</v>
      </c>
      <c r="H247" s="205" t="str">
        <f aca="false">IF(ISBLANK(A247),"",IF(G247="b",F247,IF(G247="a","")))</f>
        <v/>
      </c>
      <c r="I247" s="206" t="n">
        <f aca="false">IF(ISBLANK(A247),"",IF( ISBLANK(F247), , IF( ISBLANK(J247), 1,) ))</f>
        <v>0</v>
      </c>
      <c r="J247" s="249"/>
      <c r="K247" s="205" t="str">
        <f aca="false">IF(ISBLANK(J247),"a","b")</f>
        <v>a</v>
      </c>
      <c r="L247" s="207" t="str">
        <f aca="false">IF(ISBLANK(A247),"",IF(K247="b",J247,IF(K247="a","")))</f>
        <v/>
      </c>
      <c r="M247" s="206" t="n">
        <f aca="false">IF(ISBLANK(A247),"",IF( ISBLANK(J247), , 1))</f>
        <v>0</v>
      </c>
      <c r="N247" s="243"/>
      <c r="O247" s="244"/>
      <c r="P247" s="249"/>
      <c r="Q247" s="251"/>
      <c r="R247" s="246" t="s">
        <v>1815</v>
      </c>
      <c r="S247" s="48" t="n">
        <v>1</v>
      </c>
    </row>
    <row r="248" customFormat="false" ht="15" hidden="false" customHeight="false" outlineLevel="0" collapsed="false">
      <c r="A248" s="0" t="n">
        <v>1</v>
      </c>
      <c r="B248" s="252" t="s">
        <v>2009</v>
      </c>
      <c r="C248" s="252" t="s">
        <v>2030</v>
      </c>
      <c r="D248" s="254" t="s">
        <v>2032</v>
      </c>
      <c r="E248" s="249"/>
      <c r="F248" s="249"/>
      <c r="G248" s="205" t="str">
        <f aca="false">IF(ISBLANK(F248),"a","b")</f>
        <v>a</v>
      </c>
      <c r="H248" s="205" t="str">
        <f aca="false">IF(ISBLANK(A248),"",IF(G248="b",F248,IF(G248="a","")))</f>
        <v/>
      </c>
      <c r="I248" s="206" t="n">
        <f aca="false">IF(ISBLANK(A248),"",IF( ISBLANK(F248), , IF( ISBLANK(J248), 1,) ))</f>
        <v>0</v>
      </c>
      <c r="J248" s="249"/>
      <c r="K248" s="205" t="str">
        <f aca="false">IF(ISBLANK(J248),"a","b")</f>
        <v>a</v>
      </c>
      <c r="L248" s="207" t="str">
        <f aca="false">IF(ISBLANK(A248),"",IF(K248="b",J248,IF(K248="a","")))</f>
        <v/>
      </c>
      <c r="M248" s="206" t="n">
        <f aca="false">IF(ISBLANK(A248),"",IF( ISBLANK(J248), , 1))</f>
        <v>0</v>
      </c>
      <c r="N248" s="243"/>
      <c r="O248" s="244"/>
      <c r="P248" s="249"/>
      <c r="Q248" s="251"/>
      <c r="R248" s="246"/>
      <c r="S248" s="48" t="n">
        <v>1</v>
      </c>
    </row>
    <row r="249" customFormat="false" ht="15" hidden="false" customHeight="false" outlineLevel="0" collapsed="false">
      <c r="A249" s="0" t="n">
        <v>1</v>
      </c>
      <c r="B249" s="252" t="s">
        <v>2009</v>
      </c>
      <c r="C249" s="252" t="s">
        <v>2030</v>
      </c>
      <c r="D249" s="254" t="s">
        <v>2033</v>
      </c>
      <c r="E249" s="249"/>
      <c r="F249" s="249"/>
      <c r="G249" s="205" t="str">
        <f aca="false">IF(ISBLANK(F249),"a","b")</f>
        <v>a</v>
      </c>
      <c r="H249" s="205" t="str">
        <f aca="false">IF(ISBLANK(A249),"",IF(G249="b",F249,IF(G249="a","")))</f>
        <v/>
      </c>
      <c r="I249" s="206" t="n">
        <f aca="false">IF(ISBLANK(A249),"",IF( ISBLANK(F249), , IF( ISBLANK(J249), 1,) ))</f>
        <v>0</v>
      </c>
      <c r="J249" s="249"/>
      <c r="K249" s="205" t="str">
        <f aca="false">IF(ISBLANK(J249),"a","b")</f>
        <v>a</v>
      </c>
      <c r="L249" s="207" t="str">
        <f aca="false">IF(ISBLANK(A249),"",IF(K249="b",J249,IF(K249="a","")))</f>
        <v/>
      </c>
      <c r="M249" s="206" t="n">
        <f aca="false">IF(ISBLANK(A249),"",IF( ISBLANK(J249), , 1))</f>
        <v>0</v>
      </c>
      <c r="N249" s="243"/>
      <c r="O249" s="244"/>
      <c r="P249" s="249"/>
      <c r="Q249" s="251"/>
      <c r="R249" s="246" t="s">
        <v>1815</v>
      </c>
      <c r="S249" s="48" t="n">
        <v>1</v>
      </c>
    </row>
    <row r="250" customFormat="false" ht="15" hidden="false" customHeight="false" outlineLevel="0" collapsed="false">
      <c r="A250" s="0" t="n">
        <v>1</v>
      </c>
      <c r="B250" s="257" t="s">
        <v>1764</v>
      </c>
      <c r="C250" s="257" t="s">
        <v>2034</v>
      </c>
      <c r="D250" s="256" t="s">
        <v>1837</v>
      </c>
      <c r="E250" s="249"/>
      <c r="F250" s="249"/>
      <c r="G250" s="205" t="str">
        <f aca="false">IF(ISBLANK(F250),"a","b")</f>
        <v>a</v>
      </c>
      <c r="H250" s="205" t="str">
        <f aca="false">IF(ISBLANK(A250),"",IF(G250="b",F250,IF(G250="a","")))</f>
        <v/>
      </c>
      <c r="I250" s="206" t="n">
        <f aca="false">IF(ISBLANK(A250),"",IF( ISBLANK(F250), , IF( ISBLANK(J250), 1,) ))</f>
        <v>0</v>
      </c>
      <c r="J250" s="249"/>
      <c r="K250" s="205" t="str">
        <f aca="false">IF(ISBLANK(J250),"a","b")</f>
        <v>a</v>
      </c>
      <c r="L250" s="207" t="str">
        <f aca="false">IF(ISBLANK(A250),"",IF(K250="b",J250,IF(K250="a","")))</f>
        <v/>
      </c>
      <c r="M250" s="206" t="n">
        <f aca="false">IF(ISBLANK(A250),"",IF( ISBLANK(J250), , 1))</f>
        <v>0</v>
      </c>
      <c r="N250" s="243"/>
      <c r="O250" s="244"/>
      <c r="P250" s="249"/>
      <c r="Q250" s="251"/>
      <c r="R250" s="246" t="s">
        <v>1815</v>
      </c>
      <c r="S250" s="48" t="n">
        <v>1</v>
      </c>
    </row>
    <row r="251" customFormat="false" ht="15" hidden="false" customHeight="false" outlineLevel="0" collapsed="false">
      <c r="A251" s="0" t="n">
        <v>1</v>
      </c>
      <c r="B251" s="253" t="s">
        <v>1764</v>
      </c>
      <c r="C251" s="253" t="s">
        <v>2034</v>
      </c>
      <c r="D251" s="253" t="s">
        <v>2035</v>
      </c>
      <c r="E251" s="249"/>
      <c r="F251" s="249"/>
      <c r="G251" s="205" t="str">
        <f aca="false">IF(ISBLANK(F251),"a","b")</f>
        <v>a</v>
      </c>
      <c r="H251" s="205" t="str">
        <f aca="false">IF(ISBLANK(A251),"",IF(G251="b",F251,IF(G251="a","")))</f>
        <v/>
      </c>
      <c r="I251" s="206" t="n">
        <f aca="false">IF(ISBLANK(A251),"",IF( ISBLANK(F251), , IF( ISBLANK(J251), 1,) ))</f>
        <v>0</v>
      </c>
      <c r="J251" s="249"/>
      <c r="K251" s="205" t="str">
        <f aca="false">IF(ISBLANK(J251),"a","b")</f>
        <v>a</v>
      </c>
      <c r="L251" s="207" t="str">
        <f aca="false">IF(ISBLANK(A251),"",IF(K251="b",J251,IF(K251="a","")))</f>
        <v/>
      </c>
      <c r="M251" s="206" t="n">
        <f aca="false">IF(ISBLANK(A251),"",IF( ISBLANK(J251), , 1))</f>
        <v>0</v>
      </c>
      <c r="N251" s="243"/>
      <c r="O251" s="244"/>
      <c r="P251" s="249"/>
      <c r="Q251" s="251"/>
      <c r="R251" s="246" t="s">
        <v>1815</v>
      </c>
      <c r="S251" s="48" t="n">
        <v>1</v>
      </c>
    </row>
    <row r="252" customFormat="false" ht="15" hidden="false" customHeight="false" outlineLevel="0" collapsed="false">
      <c r="A252" s="0" t="n">
        <v>1</v>
      </c>
      <c r="B252" s="252" t="s">
        <v>1764</v>
      </c>
      <c r="C252" s="252" t="s">
        <v>2034</v>
      </c>
      <c r="D252" s="254" t="s">
        <v>2036</v>
      </c>
      <c r="E252" s="249"/>
      <c r="F252" s="249"/>
      <c r="G252" s="205" t="str">
        <f aca="false">IF(ISBLANK(F252),"a","b")</f>
        <v>a</v>
      </c>
      <c r="H252" s="205" t="str">
        <f aca="false">IF(ISBLANK(A252),"",IF(G252="b",F252,IF(G252="a","")))</f>
        <v/>
      </c>
      <c r="I252" s="206" t="n">
        <f aca="false">IF(ISBLANK(A252),"",IF( ISBLANK(F252), , IF( ISBLANK(J252), 1,) ))</f>
        <v>0</v>
      </c>
      <c r="J252" s="249"/>
      <c r="K252" s="205" t="str">
        <f aca="false">IF(ISBLANK(J252),"a","b")</f>
        <v>a</v>
      </c>
      <c r="L252" s="207" t="str">
        <f aca="false">IF(ISBLANK(A252),"",IF(K252="b",J252,IF(K252="a","")))</f>
        <v/>
      </c>
      <c r="M252" s="206" t="n">
        <f aca="false">IF(ISBLANK(A252),"",IF( ISBLANK(J252), , 1))</f>
        <v>0</v>
      </c>
      <c r="N252" s="243"/>
      <c r="O252" s="244"/>
      <c r="P252" s="249"/>
      <c r="Q252" s="251"/>
      <c r="R252" s="246" t="s">
        <v>1815</v>
      </c>
      <c r="S252" s="48" t="n">
        <v>1</v>
      </c>
    </row>
    <row r="253" customFormat="false" ht="15" hidden="false" customHeight="false" outlineLevel="0" collapsed="false">
      <c r="A253" s="0" t="n">
        <v>1</v>
      </c>
      <c r="B253" s="252" t="s">
        <v>1764</v>
      </c>
      <c r="C253" s="252" t="s">
        <v>2034</v>
      </c>
      <c r="D253" s="254" t="s">
        <v>2037</v>
      </c>
      <c r="E253" s="249"/>
      <c r="F253" s="249"/>
      <c r="G253" s="205" t="str">
        <f aca="false">IF(ISBLANK(F253),"a","b")</f>
        <v>a</v>
      </c>
      <c r="H253" s="205" t="str">
        <f aca="false">IF(ISBLANK(A253),"",IF(G253="b",F253,IF(G253="a","")))</f>
        <v/>
      </c>
      <c r="I253" s="206" t="n">
        <f aca="false">IF(ISBLANK(A253),"",IF( ISBLANK(F253), , IF( ISBLANK(J253), 1,) ))</f>
        <v>0</v>
      </c>
      <c r="J253" s="249"/>
      <c r="K253" s="205" t="str">
        <f aca="false">IF(ISBLANK(J253),"a","b")</f>
        <v>a</v>
      </c>
      <c r="L253" s="207" t="str">
        <f aca="false">IF(ISBLANK(A253),"",IF(K253="b",J253,IF(K253="a","")))</f>
        <v/>
      </c>
      <c r="M253" s="206" t="n">
        <f aca="false">IF(ISBLANK(A253),"",IF( ISBLANK(J253), , 1))</f>
        <v>0</v>
      </c>
      <c r="N253" s="243"/>
      <c r="O253" s="244"/>
      <c r="P253" s="249"/>
      <c r="Q253" s="251"/>
      <c r="R253" s="246" t="s">
        <v>1815</v>
      </c>
      <c r="S253" s="48" t="n">
        <v>1</v>
      </c>
    </row>
    <row r="254" customFormat="false" ht="15" hidden="false" customHeight="false" outlineLevel="0" collapsed="false">
      <c r="A254" s="0" t="n">
        <v>1</v>
      </c>
      <c r="B254" s="252" t="s">
        <v>1764</v>
      </c>
      <c r="C254" s="252" t="s">
        <v>2034</v>
      </c>
      <c r="D254" s="254" t="s">
        <v>2038</v>
      </c>
      <c r="E254" s="249"/>
      <c r="F254" s="249"/>
      <c r="G254" s="205" t="str">
        <f aca="false">IF(ISBLANK(F254),"a","b")</f>
        <v>a</v>
      </c>
      <c r="H254" s="205" t="str">
        <f aca="false">IF(ISBLANK(A254),"",IF(G254="b",F254,IF(G254="a","")))</f>
        <v/>
      </c>
      <c r="I254" s="206" t="n">
        <f aca="false">IF(ISBLANK(A254),"",IF( ISBLANK(F254), , IF( ISBLANK(J254), 1,) ))</f>
        <v>0</v>
      </c>
      <c r="J254" s="249"/>
      <c r="K254" s="205" t="str">
        <f aca="false">IF(ISBLANK(J254),"a","b")</f>
        <v>a</v>
      </c>
      <c r="L254" s="207" t="str">
        <f aca="false">IF(ISBLANK(A254),"",IF(K254="b",J254,IF(K254="a","")))</f>
        <v/>
      </c>
      <c r="M254" s="206" t="n">
        <f aca="false">IF(ISBLANK(A254),"",IF( ISBLANK(J254), , 1))</f>
        <v>0</v>
      </c>
      <c r="N254" s="243"/>
      <c r="O254" s="244"/>
      <c r="P254" s="249"/>
      <c r="Q254" s="251"/>
      <c r="R254" s="246" t="s">
        <v>1815</v>
      </c>
      <c r="S254" s="50" t="n">
        <v>1</v>
      </c>
    </row>
    <row r="255" customFormat="false" ht="15" hidden="false" customHeight="false" outlineLevel="0" collapsed="false">
      <c r="A255" s="0" t="n">
        <v>1</v>
      </c>
      <c r="B255" s="252" t="s">
        <v>1764</v>
      </c>
      <c r="C255" s="252" t="s">
        <v>2034</v>
      </c>
      <c r="D255" s="254" t="s">
        <v>1958</v>
      </c>
      <c r="E255" s="249"/>
      <c r="F255" s="249"/>
      <c r="G255" s="205" t="str">
        <f aca="false">IF(ISBLANK(F255),"a","b")</f>
        <v>a</v>
      </c>
      <c r="H255" s="205" t="str">
        <f aca="false">IF(ISBLANK(A255),"",IF(G255="b",F255,IF(G255="a","")))</f>
        <v/>
      </c>
      <c r="I255" s="206" t="n">
        <f aca="false">IF(ISBLANK(A255),"",IF( ISBLANK(F255), , IF( ISBLANK(J255), 1,) ))</f>
        <v>0</v>
      </c>
      <c r="J255" s="249"/>
      <c r="K255" s="205" t="str">
        <f aca="false">IF(ISBLANK(J255),"a","b")</f>
        <v>a</v>
      </c>
      <c r="L255" s="207" t="str">
        <f aca="false">IF(ISBLANK(A255),"",IF(K255="b",J255,IF(K255="a","")))</f>
        <v/>
      </c>
      <c r="M255" s="206" t="n">
        <f aca="false">IF(ISBLANK(A255),"",IF( ISBLANK(J255), , 1))</f>
        <v>0</v>
      </c>
      <c r="N255" s="243"/>
      <c r="O255" s="244"/>
      <c r="P255" s="249"/>
      <c r="Q255" s="251"/>
      <c r="R255" s="246" t="s">
        <v>1815</v>
      </c>
      <c r="S255" s="50" t="n">
        <v>1</v>
      </c>
    </row>
    <row r="256" customFormat="false" ht="15" hidden="false" customHeight="false" outlineLevel="0" collapsed="false">
      <c r="A256" s="0" t="n">
        <v>1</v>
      </c>
      <c r="B256" s="252" t="s">
        <v>1764</v>
      </c>
      <c r="C256" s="252" t="s">
        <v>2034</v>
      </c>
      <c r="D256" s="254" t="s">
        <v>1959</v>
      </c>
      <c r="E256" s="249"/>
      <c r="F256" s="249"/>
      <c r="G256" s="205" t="str">
        <f aca="false">IF(ISBLANK(F256),"a","b")</f>
        <v>a</v>
      </c>
      <c r="H256" s="205" t="str">
        <f aca="false">IF(ISBLANK(A256),"",IF(G256="b",F256,IF(G256="a","")))</f>
        <v/>
      </c>
      <c r="I256" s="206" t="n">
        <f aca="false">IF(ISBLANK(A256),"",IF( ISBLANK(F256), , IF( ISBLANK(J256), 1,) ))</f>
        <v>0</v>
      </c>
      <c r="J256" s="249"/>
      <c r="K256" s="205" t="str">
        <f aca="false">IF(ISBLANK(J256),"a","b")</f>
        <v>a</v>
      </c>
      <c r="L256" s="207" t="str">
        <f aca="false">IF(ISBLANK(A256),"",IF(K256="b",J256,IF(K256="a","")))</f>
        <v/>
      </c>
      <c r="M256" s="206" t="n">
        <f aca="false">IF(ISBLANK(A256),"",IF( ISBLANK(J256), , 1))</f>
        <v>0</v>
      </c>
      <c r="N256" s="243"/>
      <c r="O256" s="244"/>
      <c r="P256" s="249"/>
      <c r="Q256" s="251"/>
      <c r="R256" s="246" t="s">
        <v>1815</v>
      </c>
      <c r="S256" s="50" t="n">
        <v>1</v>
      </c>
    </row>
    <row r="257" customFormat="false" ht="15" hidden="false" customHeight="false" outlineLevel="0" collapsed="false">
      <c r="A257" s="0" t="n">
        <v>1</v>
      </c>
      <c r="B257" s="252" t="s">
        <v>1764</v>
      </c>
      <c r="C257" s="252" t="s">
        <v>2034</v>
      </c>
      <c r="D257" s="254" t="s">
        <v>2039</v>
      </c>
      <c r="E257" s="249"/>
      <c r="F257" s="249"/>
      <c r="G257" s="205" t="str">
        <f aca="false">IF(ISBLANK(F257),"a","b")</f>
        <v>a</v>
      </c>
      <c r="H257" s="205" t="str">
        <f aca="false">IF(ISBLANK(A257),"",IF(G257="b",F257,IF(G257="a","")))</f>
        <v/>
      </c>
      <c r="I257" s="206" t="n">
        <f aca="false">IF(ISBLANK(A257),"",IF( ISBLANK(F257), , IF( ISBLANK(J257), 1,) ))</f>
        <v>0</v>
      </c>
      <c r="J257" s="249"/>
      <c r="K257" s="205" t="str">
        <f aca="false">IF(ISBLANK(J257),"a","b")</f>
        <v>a</v>
      </c>
      <c r="L257" s="207" t="str">
        <f aca="false">IF(ISBLANK(A257),"",IF(K257="b",J257,IF(K257="a","")))</f>
        <v/>
      </c>
      <c r="M257" s="206" t="n">
        <f aca="false">IF(ISBLANK(A257),"",IF( ISBLANK(J257), , 1))</f>
        <v>0</v>
      </c>
      <c r="N257" s="243"/>
      <c r="O257" s="244"/>
      <c r="P257" s="249"/>
      <c r="Q257" s="251"/>
      <c r="R257" s="246" t="s">
        <v>1815</v>
      </c>
      <c r="S257" s="50" t="n">
        <v>1</v>
      </c>
    </row>
    <row r="258" customFormat="false" ht="15" hidden="false" customHeight="false" outlineLevel="0" collapsed="false">
      <c r="A258" s="0" t="n">
        <v>1</v>
      </c>
      <c r="B258" s="252" t="s">
        <v>1764</v>
      </c>
      <c r="C258" s="252" t="s">
        <v>2034</v>
      </c>
      <c r="D258" s="254" t="s">
        <v>1962</v>
      </c>
      <c r="E258" s="249"/>
      <c r="F258" s="249"/>
      <c r="G258" s="205" t="str">
        <f aca="false">IF(ISBLANK(F258),"a","b")</f>
        <v>a</v>
      </c>
      <c r="H258" s="205" t="str">
        <f aca="false">IF(ISBLANK(A258),"",IF(G258="b",F258,IF(G258="a","")))</f>
        <v/>
      </c>
      <c r="I258" s="206" t="n">
        <f aca="false">IF(ISBLANK(A258),"",IF( ISBLANK(F258), , IF( ISBLANK(J258), 1,) ))</f>
        <v>0</v>
      </c>
      <c r="J258" s="249"/>
      <c r="K258" s="205" t="str">
        <f aca="false">IF(ISBLANK(J258),"a","b")</f>
        <v>a</v>
      </c>
      <c r="L258" s="207" t="str">
        <f aca="false">IF(ISBLANK(A258),"",IF(K258="b",J258,IF(K258="a","")))</f>
        <v/>
      </c>
      <c r="M258" s="206" t="n">
        <f aca="false">IF(ISBLANK(A258),"",IF( ISBLANK(J258), , 1))</f>
        <v>0</v>
      </c>
      <c r="N258" s="243"/>
      <c r="O258" s="244"/>
      <c r="P258" s="249"/>
      <c r="Q258" s="251"/>
      <c r="R258" s="246" t="s">
        <v>1815</v>
      </c>
      <c r="S258" s="48" t="n">
        <v>1</v>
      </c>
    </row>
    <row r="259" customFormat="false" ht="15" hidden="false" customHeight="false" outlineLevel="0" collapsed="false">
      <c r="A259" s="0" t="n">
        <v>1</v>
      </c>
      <c r="B259" s="252" t="s">
        <v>1764</v>
      </c>
      <c r="C259" s="252" t="s">
        <v>2034</v>
      </c>
      <c r="D259" s="254" t="s">
        <v>1963</v>
      </c>
      <c r="E259" s="249"/>
      <c r="F259" s="249"/>
      <c r="G259" s="205" t="str">
        <f aca="false">IF(ISBLANK(F259),"a","b")</f>
        <v>a</v>
      </c>
      <c r="H259" s="205" t="str">
        <f aca="false">IF(ISBLANK(A259),"",IF(G259="b",F259,IF(G259="a","")))</f>
        <v/>
      </c>
      <c r="I259" s="206" t="n">
        <f aca="false">IF(ISBLANK(A259),"",IF( ISBLANK(F259), , IF( ISBLANK(J259), 1,) ))</f>
        <v>0</v>
      </c>
      <c r="J259" s="249"/>
      <c r="K259" s="205" t="str">
        <f aca="false">IF(ISBLANK(J259),"a","b")</f>
        <v>a</v>
      </c>
      <c r="L259" s="207" t="str">
        <f aca="false">IF(ISBLANK(A259),"",IF(K259="b",J259,IF(K259="a","")))</f>
        <v/>
      </c>
      <c r="M259" s="206" t="n">
        <f aca="false">IF(ISBLANK(A259),"",IF( ISBLANK(J259), , 1))</f>
        <v>0</v>
      </c>
      <c r="N259" s="243"/>
      <c r="O259" s="244"/>
      <c r="P259" s="249"/>
      <c r="Q259" s="251"/>
      <c r="R259" s="246" t="s">
        <v>1815</v>
      </c>
      <c r="S259" s="48" t="n">
        <v>1</v>
      </c>
    </row>
    <row r="260" customFormat="false" ht="15" hidden="false" customHeight="false" outlineLevel="0" collapsed="false">
      <c r="A260" s="0" t="n">
        <v>1</v>
      </c>
      <c r="B260" s="252" t="s">
        <v>1764</v>
      </c>
      <c r="C260" s="252" t="s">
        <v>2034</v>
      </c>
      <c r="D260" s="254" t="s">
        <v>2040</v>
      </c>
      <c r="E260" s="249"/>
      <c r="F260" s="249"/>
      <c r="G260" s="205" t="str">
        <f aca="false">IF(ISBLANK(F260),"a","b")</f>
        <v>a</v>
      </c>
      <c r="H260" s="205" t="str">
        <f aca="false">IF(ISBLANK(A260),"",IF(G260="b",F260,IF(G260="a","")))</f>
        <v/>
      </c>
      <c r="I260" s="206" t="n">
        <f aca="false">IF(ISBLANK(A260),"",IF( ISBLANK(F260), , IF( ISBLANK(J260), 1,) ))</f>
        <v>0</v>
      </c>
      <c r="J260" s="249"/>
      <c r="K260" s="205" t="str">
        <f aca="false">IF(ISBLANK(J260),"a","b")</f>
        <v>a</v>
      </c>
      <c r="L260" s="207" t="str">
        <f aca="false">IF(ISBLANK(A260),"",IF(K260="b",J260,IF(K260="a","")))</f>
        <v/>
      </c>
      <c r="M260" s="206" t="n">
        <f aca="false">IF(ISBLANK(A260),"",IF( ISBLANK(J260), , 1))</f>
        <v>0</v>
      </c>
      <c r="N260" s="243"/>
      <c r="O260" s="244"/>
      <c r="P260" s="249"/>
      <c r="Q260" s="251"/>
      <c r="R260" s="246" t="s">
        <v>1815</v>
      </c>
      <c r="S260" s="48" t="n">
        <v>1</v>
      </c>
    </row>
    <row r="261" customFormat="false" ht="15" hidden="false" customHeight="false" outlineLevel="0" collapsed="false">
      <c r="A261" s="0" t="n">
        <v>1</v>
      </c>
      <c r="B261" s="252" t="s">
        <v>1859</v>
      </c>
      <c r="C261" s="252" t="s">
        <v>2041</v>
      </c>
      <c r="D261" s="256" t="s">
        <v>1837</v>
      </c>
      <c r="E261" s="249"/>
      <c r="F261" s="249"/>
      <c r="G261" s="205" t="str">
        <f aca="false">IF(ISBLANK(F261),"a","b")</f>
        <v>a</v>
      </c>
      <c r="H261" s="205" t="str">
        <f aca="false">IF(ISBLANK(A261),"",IF(G261="b",F261,IF(G261="a","")))</f>
        <v/>
      </c>
      <c r="I261" s="206" t="n">
        <f aca="false">IF(ISBLANK(A261),"",IF( ISBLANK(F261), , IF( ISBLANK(J261), 1,) ))</f>
        <v>0</v>
      </c>
      <c r="J261" s="249"/>
      <c r="K261" s="205" t="str">
        <f aca="false">IF(ISBLANK(J261),"a","b")</f>
        <v>a</v>
      </c>
      <c r="L261" s="207" t="str">
        <f aca="false">IF(ISBLANK(A261),"",IF(K261="b",J261,IF(K261="a","")))</f>
        <v/>
      </c>
      <c r="M261" s="206" t="n">
        <f aca="false">IF(ISBLANK(A261),"",IF( ISBLANK(J261), , 1))</f>
        <v>0</v>
      </c>
      <c r="N261" s="243"/>
      <c r="O261" s="244"/>
      <c r="P261" s="249"/>
      <c r="Q261" s="251"/>
      <c r="R261" s="246" t="s">
        <v>1815</v>
      </c>
      <c r="S261" s="39" t="n">
        <v>1</v>
      </c>
    </row>
    <row r="262" customFormat="false" ht="15" hidden="false" customHeight="false" outlineLevel="0" collapsed="false">
      <c r="A262" s="0" t="n">
        <v>1</v>
      </c>
      <c r="B262" s="258" t="s">
        <v>1859</v>
      </c>
      <c r="C262" s="258" t="s">
        <v>2041</v>
      </c>
      <c r="D262" s="258" t="s">
        <v>2011</v>
      </c>
      <c r="E262" s="249"/>
      <c r="F262" s="249"/>
      <c r="G262" s="205" t="str">
        <f aca="false">IF(ISBLANK(F262),"a","b")</f>
        <v>a</v>
      </c>
      <c r="H262" s="205" t="str">
        <f aca="false">IF(ISBLANK(A262),"",IF(G262="b",F262,IF(G262="a","")))</f>
        <v/>
      </c>
      <c r="I262" s="206" t="n">
        <f aca="false">IF(ISBLANK(A262),"",IF( ISBLANK(F262), , IF( ISBLANK(J262), 1,) ))</f>
        <v>0</v>
      </c>
      <c r="J262" s="249"/>
      <c r="K262" s="205" t="str">
        <f aca="false">IF(ISBLANK(J262),"a","b")</f>
        <v>a</v>
      </c>
      <c r="L262" s="207" t="str">
        <f aca="false">IF(ISBLANK(A262),"",IF(K262="b",J262,IF(K262="a","")))</f>
        <v/>
      </c>
      <c r="M262" s="206" t="n">
        <f aca="false">IF(ISBLANK(A262),"",IF( ISBLANK(J262), , 1))</f>
        <v>0</v>
      </c>
      <c r="N262" s="243"/>
      <c r="O262" s="244"/>
      <c r="P262" s="249"/>
      <c r="Q262" s="251"/>
      <c r="R262" s="246" t="s">
        <v>1815</v>
      </c>
      <c r="S262" s="39" t="n">
        <v>1</v>
      </c>
    </row>
    <row r="263" customFormat="false" ht="15" hidden="false" customHeight="false" outlineLevel="0" collapsed="false">
      <c r="A263" s="0" t="n">
        <v>1</v>
      </c>
      <c r="B263" s="252" t="s">
        <v>1859</v>
      </c>
      <c r="C263" s="252" t="s">
        <v>2041</v>
      </c>
      <c r="D263" s="252" t="s">
        <v>1802</v>
      </c>
      <c r="E263" s="249"/>
      <c r="F263" s="249"/>
      <c r="G263" s="205" t="str">
        <f aca="false">IF(ISBLANK(F263),"a","b")</f>
        <v>a</v>
      </c>
      <c r="H263" s="205" t="str">
        <f aca="false">IF(ISBLANK(A263),"",IF(G263="b",F263,IF(G263="a","")))</f>
        <v/>
      </c>
      <c r="I263" s="206" t="n">
        <f aca="false">IF(ISBLANK(A263),"",IF( ISBLANK(F263), , IF( ISBLANK(J263), 1,) ))</f>
        <v>0</v>
      </c>
      <c r="J263" s="249"/>
      <c r="K263" s="205" t="str">
        <f aca="false">IF(ISBLANK(J263),"a","b")</f>
        <v>a</v>
      </c>
      <c r="L263" s="207" t="str">
        <f aca="false">IF(ISBLANK(A263),"",IF(K263="b",J263,IF(K263="a","")))</f>
        <v/>
      </c>
      <c r="M263" s="206" t="n">
        <f aca="false">IF(ISBLANK(A263),"",IF( ISBLANK(J263), , 1))</f>
        <v>0</v>
      </c>
      <c r="N263" s="243"/>
      <c r="O263" s="244"/>
      <c r="P263" s="249"/>
      <c r="Q263" s="251"/>
      <c r="R263" s="246" t="s">
        <v>1815</v>
      </c>
      <c r="S263" s="39" t="n">
        <v>1</v>
      </c>
    </row>
    <row r="264" customFormat="false" ht="15" hidden="false" customHeight="false" outlineLevel="0" collapsed="false">
      <c r="A264" s="0" t="n">
        <v>1</v>
      </c>
      <c r="B264" s="253" t="s">
        <v>1859</v>
      </c>
      <c r="C264" s="253" t="s">
        <v>2041</v>
      </c>
      <c r="D264" s="253" t="s">
        <v>2012</v>
      </c>
      <c r="E264" s="249"/>
      <c r="F264" s="249"/>
      <c r="G264" s="205" t="str">
        <f aca="false">IF(ISBLANK(F264),"a","b")</f>
        <v>a</v>
      </c>
      <c r="H264" s="205" t="str">
        <f aca="false">IF(ISBLANK(A264),"",IF(G264="b",F264,IF(G264="a","")))</f>
        <v/>
      </c>
      <c r="I264" s="206" t="n">
        <f aca="false">IF(ISBLANK(A264),"",IF( ISBLANK(F264), , IF( ISBLANK(J264), 1,) ))</f>
        <v>0</v>
      </c>
      <c r="J264" s="249"/>
      <c r="K264" s="205" t="str">
        <f aca="false">IF(ISBLANK(J264),"a","b")</f>
        <v>a</v>
      </c>
      <c r="L264" s="207" t="str">
        <f aca="false">IF(ISBLANK(A264),"",IF(K264="b",J264,IF(K264="a","")))</f>
        <v/>
      </c>
      <c r="M264" s="206" t="n">
        <f aca="false">IF(ISBLANK(A264),"",IF( ISBLANK(J264), , 1))</f>
        <v>0</v>
      </c>
      <c r="N264" s="243"/>
      <c r="O264" s="244"/>
      <c r="P264" s="249"/>
      <c r="Q264" s="251"/>
      <c r="R264" s="246" t="s">
        <v>1815</v>
      </c>
      <c r="S264" s="39" t="n">
        <v>1</v>
      </c>
    </row>
    <row r="265" customFormat="false" ht="15" hidden="false" customHeight="false" outlineLevel="0" collapsed="false">
      <c r="A265" s="0" t="n">
        <v>1</v>
      </c>
      <c r="B265" s="252" t="s">
        <v>1859</v>
      </c>
      <c r="C265" s="252" t="s">
        <v>2041</v>
      </c>
      <c r="D265" s="252" t="s">
        <v>2014</v>
      </c>
      <c r="E265" s="249"/>
      <c r="F265" s="249"/>
      <c r="G265" s="205" t="str">
        <f aca="false">IF(ISBLANK(F265),"a","b")</f>
        <v>a</v>
      </c>
      <c r="H265" s="205" t="str">
        <f aca="false">IF(ISBLANK(A265),"",IF(G265="b",F265,IF(G265="a","")))</f>
        <v/>
      </c>
      <c r="I265" s="206" t="n">
        <f aca="false">IF(ISBLANK(A265),"",IF( ISBLANK(F265), , IF( ISBLANK(J265), 1,) ))</f>
        <v>0</v>
      </c>
      <c r="J265" s="249"/>
      <c r="K265" s="205" t="str">
        <f aca="false">IF(ISBLANK(J265),"a","b")</f>
        <v>a</v>
      </c>
      <c r="L265" s="207" t="str">
        <f aca="false">IF(ISBLANK(A265),"",IF(K265="b",J265,IF(K265="a","")))</f>
        <v/>
      </c>
      <c r="M265" s="206" t="n">
        <f aca="false">IF(ISBLANK(A265),"",IF( ISBLANK(J265), , 1))</f>
        <v>0</v>
      </c>
      <c r="N265" s="243"/>
      <c r="O265" s="244"/>
      <c r="P265" s="249"/>
      <c r="Q265" s="251"/>
      <c r="R265" s="246" t="s">
        <v>1815</v>
      </c>
      <c r="S265" s="39" t="n">
        <v>1</v>
      </c>
    </row>
    <row r="266" customFormat="false" ht="15" hidden="false" customHeight="false" outlineLevel="0" collapsed="false">
      <c r="A266" s="0" t="n">
        <v>1</v>
      </c>
      <c r="B266" s="252" t="s">
        <v>1859</v>
      </c>
      <c r="C266" s="252" t="s">
        <v>2041</v>
      </c>
      <c r="D266" s="252" t="s">
        <v>2015</v>
      </c>
      <c r="E266" s="249"/>
      <c r="F266" s="249"/>
      <c r="G266" s="205" t="str">
        <f aca="false">IF(ISBLANK(F266),"a","b")</f>
        <v>a</v>
      </c>
      <c r="H266" s="205" t="str">
        <f aca="false">IF(ISBLANK(A266),"",IF(G266="b",F266,IF(G266="a","")))</f>
        <v/>
      </c>
      <c r="I266" s="206" t="n">
        <f aca="false">IF(ISBLANK(A266),"",IF( ISBLANK(F266), , IF( ISBLANK(J266), 1,) ))</f>
        <v>0</v>
      </c>
      <c r="J266" s="249"/>
      <c r="K266" s="205" t="str">
        <f aca="false">IF(ISBLANK(J266),"a","b")</f>
        <v>a</v>
      </c>
      <c r="L266" s="207" t="str">
        <f aca="false">IF(ISBLANK(A266),"",IF(K266="b",J266,IF(K266="a","")))</f>
        <v/>
      </c>
      <c r="M266" s="206" t="n">
        <f aca="false">IF(ISBLANK(A266),"",IF( ISBLANK(J266), , 1))</f>
        <v>0</v>
      </c>
      <c r="N266" s="243"/>
      <c r="O266" s="244"/>
      <c r="P266" s="249"/>
      <c r="Q266" s="251"/>
      <c r="R266" s="246" t="s">
        <v>1815</v>
      </c>
      <c r="S266" s="39" t="n">
        <v>1</v>
      </c>
    </row>
    <row r="267" customFormat="false" ht="15" hidden="false" customHeight="false" outlineLevel="0" collapsed="false">
      <c r="A267" s="0" t="n">
        <v>1</v>
      </c>
      <c r="B267" s="252" t="s">
        <v>1859</v>
      </c>
      <c r="C267" s="252" t="s">
        <v>2041</v>
      </c>
      <c r="D267" s="252" t="s">
        <v>2026</v>
      </c>
      <c r="E267" s="249"/>
      <c r="F267" s="249"/>
      <c r="G267" s="205" t="str">
        <f aca="false">IF(ISBLANK(F267),"a","b")</f>
        <v>a</v>
      </c>
      <c r="H267" s="205" t="str">
        <f aca="false">IF(ISBLANK(A267),"",IF(G267="b",F267,IF(G267="a","")))</f>
        <v/>
      </c>
      <c r="I267" s="206" t="n">
        <f aca="false">IF(ISBLANK(A267),"",IF( ISBLANK(F267), , IF( ISBLANK(J267), 1,) ))</f>
        <v>0</v>
      </c>
      <c r="J267" s="249"/>
      <c r="K267" s="205" t="str">
        <f aca="false">IF(ISBLANK(J267),"a","b")</f>
        <v>a</v>
      </c>
      <c r="L267" s="207" t="str">
        <f aca="false">IF(ISBLANK(A267),"",IF(K267="b",J267,IF(K267="a","")))</f>
        <v/>
      </c>
      <c r="M267" s="206" t="n">
        <f aca="false">IF(ISBLANK(A267),"",IF( ISBLANK(J267), , 1))</f>
        <v>0</v>
      </c>
      <c r="N267" s="243"/>
      <c r="O267" s="244"/>
      <c r="P267" s="249"/>
      <c r="Q267" s="251"/>
      <c r="R267" s="246" t="s">
        <v>1815</v>
      </c>
      <c r="S267" s="39" t="n">
        <v>1</v>
      </c>
    </row>
    <row r="268" customFormat="false" ht="15" hidden="false" customHeight="false" outlineLevel="0" collapsed="false">
      <c r="A268" s="0" t="n">
        <v>1</v>
      </c>
      <c r="B268" s="252" t="s">
        <v>1859</v>
      </c>
      <c r="C268" s="252" t="s">
        <v>2041</v>
      </c>
      <c r="D268" s="252" t="s">
        <v>2027</v>
      </c>
      <c r="E268" s="249"/>
      <c r="F268" s="249"/>
      <c r="G268" s="205" t="str">
        <f aca="false">IF(ISBLANK(F268),"a","b")</f>
        <v>a</v>
      </c>
      <c r="H268" s="205" t="str">
        <f aca="false">IF(ISBLANK(A268),"",IF(G268="b",F268,IF(G268="a","")))</f>
        <v/>
      </c>
      <c r="I268" s="206" t="n">
        <f aca="false">IF(ISBLANK(A268),"",IF( ISBLANK(F268), , IF( ISBLANK(J268), 1,) ))</f>
        <v>0</v>
      </c>
      <c r="J268" s="249"/>
      <c r="K268" s="205" t="str">
        <f aca="false">IF(ISBLANK(J268),"a","b")</f>
        <v>a</v>
      </c>
      <c r="L268" s="207" t="str">
        <f aca="false">IF(ISBLANK(A268),"",IF(K268="b",J268,IF(K268="a","")))</f>
        <v/>
      </c>
      <c r="M268" s="206" t="n">
        <f aca="false">IF(ISBLANK(A268),"",IF( ISBLANK(J268), , 1))</f>
        <v>0</v>
      </c>
      <c r="N268" s="243"/>
      <c r="O268" s="244"/>
      <c r="P268" s="249"/>
      <c r="Q268" s="251"/>
      <c r="R268" s="246" t="s">
        <v>1815</v>
      </c>
      <c r="S268" s="39" t="n">
        <v>1</v>
      </c>
    </row>
    <row r="269" customFormat="false" ht="15" hidden="false" customHeight="false" outlineLevel="0" collapsed="false">
      <c r="A269" s="0" t="n">
        <v>1</v>
      </c>
      <c r="B269" s="252" t="s">
        <v>1859</v>
      </c>
      <c r="C269" s="252" t="s">
        <v>2041</v>
      </c>
      <c r="D269" s="252" t="s">
        <v>2028</v>
      </c>
      <c r="E269" s="249"/>
      <c r="F269" s="249"/>
      <c r="G269" s="205" t="str">
        <f aca="false">IF(ISBLANK(F269),"a","b")</f>
        <v>a</v>
      </c>
      <c r="H269" s="205" t="str">
        <f aca="false">IF(ISBLANK(A269),"",IF(G269="b",F269,IF(G269="a","")))</f>
        <v/>
      </c>
      <c r="I269" s="206" t="n">
        <f aca="false">IF(ISBLANK(A269),"",IF( ISBLANK(F269), , IF( ISBLANK(J269), 1,) ))</f>
        <v>0</v>
      </c>
      <c r="J269" s="249"/>
      <c r="K269" s="205" t="str">
        <f aca="false">IF(ISBLANK(J269),"a","b")</f>
        <v>a</v>
      </c>
      <c r="L269" s="207" t="str">
        <f aca="false">IF(ISBLANK(A269),"",IF(K269="b",J269,IF(K269="a","")))</f>
        <v/>
      </c>
      <c r="M269" s="206" t="n">
        <f aca="false">IF(ISBLANK(A269),"",IF( ISBLANK(J269), , 1))</f>
        <v>0</v>
      </c>
      <c r="N269" s="243"/>
      <c r="O269" s="244"/>
      <c r="P269" s="249"/>
      <c r="Q269" s="251"/>
      <c r="R269" s="246" t="s">
        <v>1815</v>
      </c>
      <c r="S269" s="39" t="n">
        <v>1</v>
      </c>
    </row>
    <row r="270" customFormat="false" ht="15" hidden="false" customHeight="false" outlineLevel="0" collapsed="false">
      <c r="A270" s="0" t="n">
        <v>1</v>
      </c>
      <c r="B270" s="252" t="s">
        <v>1859</v>
      </c>
      <c r="C270" s="252" t="s">
        <v>2041</v>
      </c>
      <c r="D270" s="252" t="s">
        <v>2029</v>
      </c>
      <c r="E270" s="249"/>
      <c r="F270" s="249"/>
      <c r="G270" s="205" t="str">
        <f aca="false">IF(ISBLANK(F270),"a","b")</f>
        <v>a</v>
      </c>
      <c r="H270" s="205" t="str">
        <f aca="false">IF(ISBLANK(A270),"",IF(G270="b",F270,IF(G270="a","")))</f>
        <v/>
      </c>
      <c r="I270" s="206" t="n">
        <f aca="false">IF(ISBLANK(A270),"",IF( ISBLANK(F270), , IF( ISBLANK(J270), 1,) ))</f>
        <v>0</v>
      </c>
      <c r="J270" s="249"/>
      <c r="K270" s="205" t="str">
        <f aca="false">IF(ISBLANK(J270),"a","b")</f>
        <v>a</v>
      </c>
      <c r="L270" s="207" t="str">
        <f aca="false">IF(ISBLANK(A270),"",IF(K270="b",J270,IF(K270="a","")))</f>
        <v/>
      </c>
      <c r="M270" s="206" t="n">
        <f aca="false">IF(ISBLANK(A270),"",IF( ISBLANK(J270), , 1))</f>
        <v>0</v>
      </c>
      <c r="N270" s="243"/>
      <c r="O270" s="244"/>
      <c r="P270" s="249"/>
      <c r="Q270" s="251"/>
      <c r="R270" s="246" t="s">
        <v>1815</v>
      </c>
      <c r="S270" s="39" t="n">
        <v>1</v>
      </c>
    </row>
    <row r="271" customFormat="false" ht="15" hidden="false" customHeight="false" outlineLevel="0" collapsed="false">
      <c r="A271" s="0" t="n">
        <v>1</v>
      </c>
      <c r="B271" s="252" t="s">
        <v>1859</v>
      </c>
      <c r="C271" s="252" t="s">
        <v>2041</v>
      </c>
      <c r="D271" s="252" t="s">
        <v>2042</v>
      </c>
      <c r="E271" s="249"/>
      <c r="F271" s="249"/>
      <c r="G271" s="205" t="str">
        <f aca="false">IF(ISBLANK(F271),"a","b")</f>
        <v>a</v>
      </c>
      <c r="H271" s="205" t="str">
        <f aca="false">IF(ISBLANK(A271),"",IF(G271="b",F271,IF(G271="a","")))</f>
        <v/>
      </c>
      <c r="I271" s="206" t="n">
        <f aca="false">IF(ISBLANK(A271),"",IF( ISBLANK(F271), , IF( ISBLANK(J271), 1,) ))</f>
        <v>0</v>
      </c>
      <c r="J271" s="249"/>
      <c r="K271" s="205" t="str">
        <f aca="false">IF(ISBLANK(J271),"a","b")</f>
        <v>a</v>
      </c>
      <c r="L271" s="207" t="str">
        <f aca="false">IF(ISBLANK(A271),"",IF(K271="b",J271,IF(K271="a","")))</f>
        <v/>
      </c>
      <c r="M271" s="206" t="n">
        <f aca="false">IF(ISBLANK(A271),"",IF( ISBLANK(J271), , 1))</f>
        <v>0</v>
      </c>
      <c r="N271" s="243"/>
      <c r="O271" s="244"/>
      <c r="P271" s="249"/>
      <c r="Q271" s="251"/>
      <c r="R271" s="246" t="s">
        <v>1815</v>
      </c>
      <c r="S271" s="39" t="n">
        <v>1</v>
      </c>
    </row>
    <row r="272" customFormat="false" ht="15" hidden="false" customHeight="false" outlineLevel="0" collapsed="false">
      <c r="A272" s="0" t="n">
        <v>1</v>
      </c>
      <c r="B272" s="252" t="s">
        <v>1859</v>
      </c>
      <c r="C272" s="252" t="s">
        <v>2041</v>
      </c>
      <c r="D272" s="252" t="s">
        <v>2043</v>
      </c>
      <c r="E272" s="249"/>
      <c r="F272" s="249"/>
      <c r="G272" s="205" t="str">
        <f aca="false">IF(ISBLANK(F272),"a","b")</f>
        <v>a</v>
      </c>
      <c r="H272" s="205" t="str">
        <f aca="false">IF(ISBLANK(A272),"",IF(G272="b",F272,IF(G272="a","")))</f>
        <v/>
      </c>
      <c r="I272" s="206" t="n">
        <f aca="false">IF(ISBLANK(A272),"",IF( ISBLANK(F272), , IF( ISBLANK(J272), 1,) ))</f>
        <v>0</v>
      </c>
      <c r="J272" s="249"/>
      <c r="K272" s="205" t="str">
        <f aca="false">IF(ISBLANK(J272),"a","b")</f>
        <v>a</v>
      </c>
      <c r="L272" s="207" t="str">
        <f aca="false">IF(ISBLANK(A272),"",IF(K272="b",J272,IF(K272="a","")))</f>
        <v/>
      </c>
      <c r="M272" s="206" t="n">
        <f aca="false">IF(ISBLANK(A272),"",IF( ISBLANK(J272), , 1))</f>
        <v>0</v>
      </c>
      <c r="N272" s="243"/>
      <c r="O272" s="244"/>
      <c r="P272" s="249"/>
      <c r="Q272" s="251"/>
      <c r="R272" s="246" t="s">
        <v>1815</v>
      </c>
      <c r="S272" s="39" t="n">
        <v>1</v>
      </c>
    </row>
    <row r="273" customFormat="false" ht="15" hidden="false" customHeight="false" outlineLevel="0" collapsed="false">
      <c r="A273" s="0" t="n">
        <v>1</v>
      </c>
      <c r="B273" s="252" t="s">
        <v>2044</v>
      </c>
      <c r="C273" s="252" t="s">
        <v>2045</v>
      </c>
      <c r="D273" s="255" t="s">
        <v>2020</v>
      </c>
      <c r="E273" s="249"/>
      <c r="F273" s="249"/>
      <c r="G273" s="205" t="str">
        <f aca="false">IF(ISBLANK(F273),"a","b")</f>
        <v>a</v>
      </c>
      <c r="H273" s="205" t="str">
        <f aca="false">IF(ISBLANK(A273),"",IF(G273="b",F273,IF(G273="a","")))</f>
        <v/>
      </c>
      <c r="I273" s="206" t="n">
        <f aca="false">IF(ISBLANK(A273),"",IF( ISBLANK(F273), , IF( ISBLANK(J273), 1,) ))</f>
        <v>0</v>
      </c>
      <c r="J273" s="249"/>
      <c r="K273" s="205" t="str">
        <f aca="false">IF(ISBLANK(J273),"a","b")</f>
        <v>a</v>
      </c>
      <c r="L273" s="207" t="str">
        <f aca="false">IF(ISBLANK(A273),"",IF(K273="b",J273,IF(K273="a","")))</f>
        <v/>
      </c>
      <c r="M273" s="206" t="n">
        <f aca="false">IF(ISBLANK(A273),"",IF( ISBLANK(J273), , 1))</f>
        <v>0</v>
      </c>
      <c r="N273" s="243"/>
      <c r="O273" s="244"/>
      <c r="P273" s="249"/>
      <c r="Q273" s="251"/>
      <c r="R273" s="246" t="s">
        <v>1815</v>
      </c>
      <c r="S273" s="39" t="n">
        <v>1</v>
      </c>
    </row>
    <row r="274" customFormat="false" ht="15" hidden="false" customHeight="false" outlineLevel="0" collapsed="false">
      <c r="A274" s="0" t="n">
        <v>1</v>
      </c>
      <c r="B274" s="252" t="s">
        <v>2044</v>
      </c>
      <c r="C274" s="252" t="s">
        <v>2045</v>
      </c>
      <c r="D274" s="255" t="s">
        <v>2021</v>
      </c>
      <c r="E274" s="249"/>
      <c r="F274" s="249"/>
      <c r="G274" s="205" t="str">
        <f aca="false">IF(ISBLANK(F274),"a","b")</f>
        <v>a</v>
      </c>
      <c r="H274" s="205" t="str">
        <f aca="false">IF(ISBLANK(A274),"",IF(G274="b",F274,IF(G274="a","")))</f>
        <v/>
      </c>
      <c r="I274" s="206" t="n">
        <f aca="false">IF(ISBLANK(A274),"",IF( ISBLANK(F274), , IF( ISBLANK(J274), 1,) ))</f>
        <v>0</v>
      </c>
      <c r="J274" s="249"/>
      <c r="K274" s="205" t="str">
        <f aca="false">IF(ISBLANK(J274),"a","b")</f>
        <v>a</v>
      </c>
      <c r="L274" s="207" t="str">
        <f aca="false">IF(ISBLANK(A274),"",IF(K274="b",J274,IF(K274="a","")))</f>
        <v/>
      </c>
      <c r="M274" s="206" t="n">
        <f aca="false">IF(ISBLANK(A274),"",IF( ISBLANK(J274), , 1))</f>
        <v>0</v>
      </c>
      <c r="N274" s="243"/>
      <c r="O274" s="244"/>
      <c r="P274" s="249"/>
      <c r="Q274" s="251"/>
      <c r="R274" s="246" t="s">
        <v>1815</v>
      </c>
      <c r="S274" s="39" t="n">
        <v>1</v>
      </c>
    </row>
    <row r="275" customFormat="false" ht="15" hidden="false" customHeight="false" outlineLevel="0" collapsed="false">
      <c r="A275" s="0" t="n">
        <v>1</v>
      </c>
      <c r="B275" s="252" t="s">
        <v>2044</v>
      </c>
      <c r="C275" s="252" t="s">
        <v>2045</v>
      </c>
      <c r="D275" s="254" t="s">
        <v>2046</v>
      </c>
      <c r="E275" s="249"/>
      <c r="F275" s="249"/>
      <c r="G275" s="205" t="str">
        <f aca="false">IF(ISBLANK(F275),"a","b")</f>
        <v>a</v>
      </c>
      <c r="H275" s="205" t="str">
        <f aca="false">IF(ISBLANK(A275),"",IF(G275="b",F275,IF(G275="a","")))</f>
        <v/>
      </c>
      <c r="I275" s="206" t="n">
        <f aca="false">IF(ISBLANK(A275),"",IF( ISBLANK(F275), , IF( ISBLANK(J275), 1,) ))</f>
        <v>0</v>
      </c>
      <c r="J275" s="249"/>
      <c r="K275" s="205" t="str">
        <f aca="false">IF(ISBLANK(J275),"a","b")</f>
        <v>a</v>
      </c>
      <c r="L275" s="207" t="str">
        <f aca="false">IF(ISBLANK(A275),"",IF(K275="b",J275,IF(K275="a","")))</f>
        <v/>
      </c>
      <c r="M275" s="206" t="n">
        <f aca="false">IF(ISBLANK(A275),"",IF( ISBLANK(J275), , 1))</f>
        <v>0</v>
      </c>
      <c r="N275" s="243"/>
      <c r="O275" s="244"/>
      <c r="P275" s="249"/>
      <c r="Q275" s="251"/>
      <c r="R275" s="246" t="s">
        <v>1815</v>
      </c>
      <c r="S275" s="39" t="n">
        <v>1</v>
      </c>
    </row>
    <row r="276" customFormat="false" ht="15" hidden="false" customHeight="false" outlineLevel="0" collapsed="false">
      <c r="A276" s="0" t="n">
        <v>1</v>
      </c>
      <c r="B276" s="252" t="s">
        <v>2044</v>
      </c>
      <c r="C276" s="252" t="s">
        <v>2045</v>
      </c>
      <c r="D276" s="252" t="s">
        <v>1802</v>
      </c>
      <c r="E276" s="249"/>
      <c r="F276" s="249"/>
      <c r="G276" s="205" t="str">
        <f aca="false">IF(ISBLANK(F276),"a","b")</f>
        <v>a</v>
      </c>
      <c r="H276" s="205" t="str">
        <f aca="false">IF(ISBLANK(A276),"",IF(G276="b",F276,IF(G276="a","")))</f>
        <v/>
      </c>
      <c r="I276" s="206" t="n">
        <f aca="false">IF(ISBLANK(A276),"",IF( ISBLANK(F276), , IF( ISBLANK(J276), 1,) ))</f>
        <v>0</v>
      </c>
      <c r="J276" s="249"/>
      <c r="K276" s="205" t="str">
        <f aca="false">IF(ISBLANK(J276),"a","b")</f>
        <v>a</v>
      </c>
      <c r="L276" s="207" t="str">
        <f aca="false">IF(ISBLANK(A276),"",IF(K276="b",J276,IF(K276="a","")))</f>
        <v/>
      </c>
      <c r="M276" s="206" t="n">
        <f aca="false">IF(ISBLANK(A276),"",IF( ISBLANK(J276), , 1))</f>
        <v>0</v>
      </c>
      <c r="N276" s="243"/>
      <c r="O276" s="244"/>
      <c r="P276" s="249"/>
      <c r="Q276" s="251"/>
      <c r="R276" s="246" t="s">
        <v>1815</v>
      </c>
      <c r="S276" s="39" t="n">
        <v>1</v>
      </c>
    </row>
    <row r="277" customFormat="false" ht="15" hidden="false" customHeight="false" outlineLevel="0" collapsed="false">
      <c r="A277" s="0" t="n">
        <v>1</v>
      </c>
      <c r="B277" s="252" t="s">
        <v>2044</v>
      </c>
      <c r="C277" s="252" t="s">
        <v>2045</v>
      </c>
      <c r="D277" s="252" t="s">
        <v>2047</v>
      </c>
      <c r="E277" s="249"/>
      <c r="F277" s="249"/>
      <c r="G277" s="205" t="str">
        <f aca="false">IF(ISBLANK(F277),"a","b")</f>
        <v>a</v>
      </c>
      <c r="H277" s="205" t="str">
        <f aca="false">IF(ISBLANK(A277),"",IF(G277="b",F277,IF(G277="a","")))</f>
        <v/>
      </c>
      <c r="I277" s="206" t="n">
        <f aca="false">IF(ISBLANK(A277),"",IF( ISBLANK(F277), , IF( ISBLANK(J277), 1,) ))</f>
        <v>0</v>
      </c>
      <c r="J277" s="249"/>
      <c r="K277" s="205" t="str">
        <f aca="false">IF(ISBLANK(J277),"a","b")</f>
        <v>a</v>
      </c>
      <c r="L277" s="207" t="str">
        <f aca="false">IF(ISBLANK(A277),"",IF(K277="b",J277,IF(K277="a","")))</f>
        <v/>
      </c>
      <c r="M277" s="206" t="n">
        <f aca="false">IF(ISBLANK(A277),"",IF( ISBLANK(J277), , 1))</f>
        <v>0</v>
      </c>
      <c r="N277" s="243"/>
      <c r="O277" s="244"/>
      <c r="P277" s="249"/>
      <c r="Q277" s="251"/>
      <c r="R277" s="246" t="s">
        <v>1815</v>
      </c>
      <c r="S277" s="39" t="n">
        <v>1</v>
      </c>
    </row>
    <row r="278" customFormat="false" ht="15" hidden="false" customHeight="false" outlineLevel="0" collapsed="false">
      <c r="A278" s="0" t="n">
        <v>1</v>
      </c>
      <c r="B278" s="252" t="s">
        <v>2044</v>
      </c>
      <c r="C278" s="252" t="s">
        <v>2045</v>
      </c>
      <c r="D278" s="254" t="s">
        <v>1958</v>
      </c>
      <c r="E278" s="249"/>
      <c r="F278" s="249"/>
      <c r="G278" s="205" t="str">
        <f aca="false">IF(ISBLANK(F278),"a","b")</f>
        <v>a</v>
      </c>
      <c r="H278" s="205" t="str">
        <f aca="false">IF(ISBLANK(A278),"",IF(G278="b",F278,IF(G278="a","")))</f>
        <v/>
      </c>
      <c r="I278" s="206" t="n">
        <f aca="false">IF(ISBLANK(A278),"",IF( ISBLANK(F278), , IF( ISBLANK(J278), 1,) ))</f>
        <v>0</v>
      </c>
      <c r="J278" s="249"/>
      <c r="K278" s="205" t="str">
        <f aca="false">IF(ISBLANK(J278),"a","b")</f>
        <v>a</v>
      </c>
      <c r="L278" s="207" t="str">
        <f aca="false">IF(ISBLANK(A278),"",IF(K278="b",J278,IF(K278="a","")))</f>
        <v/>
      </c>
      <c r="M278" s="206" t="n">
        <f aca="false">IF(ISBLANK(A278),"",IF( ISBLANK(J278), , 1))</f>
        <v>0</v>
      </c>
      <c r="N278" s="243"/>
      <c r="O278" s="244"/>
      <c r="P278" s="249"/>
      <c r="Q278" s="251"/>
      <c r="R278" s="246" t="s">
        <v>1815</v>
      </c>
      <c r="S278" s="39" t="n">
        <v>1</v>
      </c>
    </row>
    <row r="279" customFormat="false" ht="15" hidden="false" customHeight="false" outlineLevel="0" collapsed="false">
      <c r="A279" s="0" t="n">
        <v>1</v>
      </c>
      <c r="B279" s="252" t="s">
        <v>2044</v>
      </c>
      <c r="C279" s="252" t="s">
        <v>2045</v>
      </c>
      <c r="D279" s="254" t="s">
        <v>1885</v>
      </c>
      <c r="E279" s="249"/>
      <c r="F279" s="249"/>
      <c r="G279" s="205" t="str">
        <f aca="false">IF(ISBLANK(F279),"a","b")</f>
        <v>a</v>
      </c>
      <c r="H279" s="205" t="str">
        <f aca="false">IF(ISBLANK(A279),"",IF(G279="b",F279,IF(G279="a","")))</f>
        <v/>
      </c>
      <c r="I279" s="206" t="n">
        <f aca="false">IF(ISBLANK(A279),"",IF( ISBLANK(F279), , IF( ISBLANK(J279), 1,) ))</f>
        <v>0</v>
      </c>
      <c r="J279" s="249"/>
      <c r="K279" s="205" t="str">
        <f aca="false">IF(ISBLANK(J279),"a","b")</f>
        <v>a</v>
      </c>
      <c r="L279" s="207" t="str">
        <f aca="false">IF(ISBLANK(A279),"",IF(K279="b",J279,IF(K279="a","")))</f>
        <v/>
      </c>
      <c r="M279" s="206" t="n">
        <f aca="false">IF(ISBLANK(A279),"",IF( ISBLANK(J279), , 1))</f>
        <v>0</v>
      </c>
      <c r="N279" s="243"/>
      <c r="O279" s="244"/>
      <c r="P279" s="249"/>
      <c r="Q279" s="251"/>
      <c r="R279" s="246" t="s">
        <v>1815</v>
      </c>
      <c r="S279" s="39" t="n">
        <v>1</v>
      </c>
    </row>
    <row r="280" customFormat="false" ht="15" hidden="false" customHeight="false" outlineLevel="0" collapsed="false">
      <c r="A280" s="0" t="n">
        <v>1</v>
      </c>
      <c r="B280" s="252" t="s">
        <v>2044</v>
      </c>
      <c r="C280" s="252" t="s">
        <v>2045</v>
      </c>
      <c r="D280" s="254" t="s">
        <v>2048</v>
      </c>
      <c r="E280" s="249"/>
      <c r="F280" s="249"/>
      <c r="G280" s="205" t="str">
        <f aca="false">IF(ISBLANK(F280),"a","b")</f>
        <v>a</v>
      </c>
      <c r="H280" s="205" t="str">
        <f aca="false">IF(ISBLANK(A280),"",IF(G280="b",F280,IF(G280="a","")))</f>
        <v/>
      </c>
      <c r="I280" s="206" t="n">
        <f aca="false">IF(ISBLANK(A280),"",IF( ISBLANK(F280), , IF( ISBLANK(J280), 1,) ))</f>
        <v>0</v>
      </c>
      <c r="J280" s="249"/>
      <c r="K280" s="205" t="str">
        <f aca="false">IF(ISBLANK(J280),"a","b")</f>
        <v>a</v>
      </c>
      <c r="L280" s="207" t="str">
        <f aca="false">IF(ISBLANK(A280),"",IF(K280="b",J280,IF(K280="a","")))</f>
        <v/>
      </c>
      <c r="M280" s="206" t="n">
        <f aca="false">IF(ISBLANK(A280),"",IF( ISBLANK(J280), , 1))</f>
        <v>0</v>
      </c>
      <c r="N280" s="243"/>
      <c r="O280" s="244"/>
      <c r="P280" s="249"/>
      <c r="Q280" s="251"/>
      <c r="R280" s="246" t="s">
        <v>1815</v>
      </c>
      <c r="S280" s="39" t="n">
        <v>1</v>
      </c>
    </row>
    <row r="281" customFormat="false" ht="15" hidden="false" customHeight="false" outlineLevel="0" collapsed="false">
      <c r="A281" s="0" t="n">
        <v>1</v>
      </c>
      <c r="B281" s="252" t="s">
        <v>2044</v>
      </c>
      <c r="C281" s="252" t="s">
        <v>2049</v>
      </c>
      <c r="D281" s="256" t="s">
        <v>1837</v>
      </c>
      <c r="E281" s="249"/>
      <c r="F281" s="249"/>
      <c r="G281" s="205" t="str">
        <f aca="false">IF(ISBLANK(F281),"a","b")</f>
        <v>a</v>
      </c>
      <c r="H281" s="205" t="str">
        <f aca="false">IF(ISBLANK(A281),"",IF(G281="b",F281,IF(G281="a","")))</f>
        <v/>
      </c>
      <c r="I281" s="206" t="n">
        <f aca="false">IF(ISBLANK(A281),"",IF( ISBLANK(F281), , IF( ISBLANK(J281), 1,) ))</f>
        <v>0</v>
      </c>
      <c r="J281" s="249"/>
      <c r="K281" s="205" t="str">
        <f aca="false">IF(ISBLANK(J281),"a","b")</f>
        <v>a</v>
      </c>
      <c r="L281" s="207" t="str">
        <f aca="false">IF(ISBLANK(A281),"",IF(K281="b",J281,IF(K281="a","")))</f>
        <v/>
      </c>
      <c r="M281" s="206" t="n">
        <f aca="false">IF(ISBLANK(A281),"",IF( ISBLANK(J281), , 1))</f>
        <v>0</v>
      </c>
      <c r="N281" s="243"/>
      <c r="O281" s="244"/>
      <c r="P281" s="249"/>
      <c r="Q281" s="251"/>
      <c r="R281" s="246" t="s">
        <v>1815</v>
      </c>
      <c r="S281" s="39" t="n">
        <v>1</v>
      </c>
    </row>
    <row r="282" customFormat="false" ht="15" hidden="false" customHeight="false" outlineLevel="0" collapsed="false">
      <c r="A282" s="0" t="n">
        <v>1</v>
      </c>
      <c r="B282" s="252" t="s">
        <v>2044</v>
      </c>
      <c r="C282" s="252" t="s">
        <v>2049</v>
      </c>
      <c r="D282" s="252" t="s">
        <v>2035</v>
      </c>
      <c r="E282" s="249"/>
      <c r="F282" s="249"/>
      <c r="G282" s="205" t="str">
        <f aca="false">IF(ISBLANK(F282),"a","b")</f>
        <v>a</v>
      </c>
      <c r="H282" s="205" t="str">
        <f aca="false">IF(ISBLANK(A282),"",IF(G282="b",F282,IF(G282="a","")))</f>
        <v/>
      </c>
      <c r="I282" s="206" t="n">
        <f aca="false">IF(ISBLANK(A282),"",IF( ISBLANK(F282), , IF( ISBLANK(J282), 1,) ))</f>
        <v>0</v>
      </c>
      <c r="J282" s="249"/>
      <c r="K282" s="205" t="str">
        <f aca="false">IF(ISBLANK(J282),"a","b")</f>
        <v>a</v>
      </c>
      <c r="L282" s="207" t="str">
        <f aca="false">IF(ISBLANK(A282),"",IF(K282="b",J282,IF(K282="a","")))</f>
        <v/>
      </c>
      <c r="M282" s="206" t="n">
        <f aca="false">IF(ISBLANK(A282),"",IF( ISBLANK(J282), , 1))</f>
        <v>0</v>
      </c>
      <c r="N282" s="243"/>
      <c r="O282" s="244"/>
      <c r="P282" s="249"/>
      <c r="Q282" s="251"/>
      <c r="R282" s="246" t="s">
        <v>1815</v>
      </c>
      <c r="S282" s="39" t="n">
        <v>1</v>
      </c>
    </row>
    <row r="283" customFormat="false" ht="15" hidden="false" customHeight="false" outlineLevel="0" collapsed="false">
      <c r="A283" s="0" t="n">
        <v>1</v>
      </c>
      <c r="B283" s="252" t="s">
        <v>2044</v>
      </c>
      <c r="C283" s="252" t="s">
        <v>2049</v>
      </c>
      <c r="D283" s="252" t="s">
        <v>1802</v>
      </c>
      <c r="E283" s="249"/>
      <c r="F283" s="249"/>
      <c r="G283" s="205" t="str">
        <f aca="false">IF(ISBLANK(F283),"a","b")</f>
        <v>a</v>
      </c>
      <c r="H283" s="205" t="str">
        <f aca="false">IF(ISBLANK(A283),"",IF(G283="b",F283,IF(G283="a","")))</f>
        <v/>
      </c>
      <c r="I283" s="206" t="n">
        <f aca="false">IF(ISBLANK(A283),"",IF( ISBLANK(F283), , IF( ISBLANK(J283), 1,) ))</f>
        <v>0</v>
      </c>
      <c r="J283" s="249"/>
      <c r="K283" s="205" t="str">
        <f aca="false">IF(ISBLANK(J283),"a","b")</f>
        <v>a</v>
      </c>
      <c r="L283" s="207" t="str">
        <f aca="false">IF(ISBLANK(A283),"",IF(K283="b",J283,IF(K283="a","")))</f>
        <v/>
      </c>
      <c r="M283" s="206" t="n">
        <f aca="false">IF(ISBLANK(A283),"",IF( ISBLANK(J283), , 1))</f>
        <v>0</v>
      </c>
      <c r="N283" s="243"/>
      <c r="O283" s="244"/>
      <c r="P283" s="249"/>
      <c r="Q283" s="251"/>
      <c r="R283" s="246" t="s">
        <v>1815</v>
      </c>
      <c r="S283" s="39" t="n">
        <v>1</v>
      </c>
    </row>
    <row r="284" customFormat="false" ht="15" hidden="false" customHeight="false" outlineLevel="0" collapsed="false">
      <c r="A284" s="0" t="n">
        <v>1</v>
      </c>
      <c r="B284" s="252" t="s">
        <v>2044</v>
      </c>
      <c r="C284" s="252" t="s">
        <v>2049</v>
      </c>
      <c r="D284" s="252" t="s">
        <v>2047</v>
      </c>
      <c r="E284" s="249"/>
      <c r="F284" s="249"/>
      <c r="G284" s="205" t="str">
        <f aca="false">IF(ISBLANK(F284),"a","b")</f>
        <v>a</v>
      </c>
      <c r="H284" s="205" t="str">
        <f aca="false">IF(ISBLANK(A284),"",IF(G284="b",F284,IF(G284="a","")))</f>
        <v/>
      </c>
      <c r="I284" s="206" t="n">
        <f aca="false">IF(ISBLANK(A284),"",IF( ISBLANK(F284), , IF( ISBLANK(J284), 1,) ))</f>
        <v>0</v>
      </c>
      <c r="J284" s="249"/>
      <c r="K284" s="205" t="str">
        <f aca="false">IF(ISBLANK(J284),"a","b")</f>
        <v>a</v>
      </c>
      <c r="L284" s="207" t="str">
        <f aca="false">IF(ISBLANK(A284),"",IF(K284="b",J284,IF(K284="a","")))</f>
        <v/>
      </c>
      <c r="M284" s="206" t="n">
        <f aca="false">IF(ISBLANK(A284),"",IF( ISBLANK(J284), , 1))</f>
        <v>0</v>
      </c>
      <c r="N284" s="243"/>
      <c r="O284" s="244"/>
      <c r="P284" s="249"/>
      <c r="Q284" s="251"/>
      <c r="R284" s="246" t="s">
        <v>1815</v>
      </c>
      <c r="S284" s="39" t="n">
        <v>1</v>
      </c>
    </row>
    <row r="285" customFormat="false" ht="15" hidden="false" customHeight="false" outlineLevel="0" collapsed="false">
      <c r="A285" s="0" t="n">
        <v>1</v>
      </c>
      <c r="B285" s="252" t="s">
        <v>2044</v>
      </c>
      <c r="C285" s="252" t="s">
        <v>1778</v>
      </c>
      <c r="D285" s="256" t="s">
        <v>1837</v>
      </c>
      <c r="E285" s="249"/>
      <c r="F285" s="249"/>
      <c r="G285" s="205" t="str">
        <f aca="false">IF(ISBLANK(F285),"a","b")</f>
        <v>a</v>
      </c>
      <c r="H285" s="205" t="str">
        <f aca="false">IF(ISBLANK(A285),"",IF(G285="b",F285,IF(G285="a","")))</f>
        <v/>
      </c>
      <c r="I285" s="206" t="n">
        <f aca="false">IF(ISBLANK(A285),"",IF( ISBLANK(F285), , IF( ISBLANK(J285), 1,) ))</f>
        <v>0</v>
      </c>
      <c r="J285" s="249"/>
      <c r="K285" s="205" t="str">
        <f aca="false">IF(ISBLANK(J285),"a","b")</f>
        <v>a</v>
      </c>
      <c r="L285" s="207" t="str">
        <f aca="false">IF(ISBLANK(A285),"",IF(K285="b",J285,IF(K285="a","")))</f>
        <v/>
      </c>
      <c r="M285" s="206" t="n">
        <f aca="false">IF(ISBLANK(A285),"",IF( ISBLANK(J285), , 1))</f>
        <v>0</v>
      </c>
      <c r="N285" s="243"/>
      <c r="O285" s="244"/>
      <c r="P285" s="249"/>
      <c r="Q285" s="251"/>
      <c r="R285" s="246" t="s">
        <v>1815</v>
      </c>
      <c r="S285" s="39" t="n">
        <v>1</v>
      </c>
    </row>
    <row r="286" customFormat="false" ht="15" hidden="false" customHeight="false" outlineLevel="0" collapsed="false">
      <c r="A286" s="0" t="n">
        <v>1</v>
      </c>
      <c r="B286" s="252" t="s">
        <v>2044</v>
      </c>
      <c r="C286" s="252" t="s">
        <v>1778</v>
      </c>
      <c r="D286" s="252" t="s">
        <v>2011</v>
      </c>
      <c r="E286" s="249"/>
      <c r="F286" s="249"/>
      <c r="G286" s="205" t="str">
        <f aca="false">IF(ISBLANK(F286),"a","b")</f>
        <v>a</v>
      </c>
      <c r="H286" s="205" t="str">
        <f aca="false">IF(ISBLANK(A286),"",IF(G286="b",F286,IF(G286="a","")))</f>
        <v/>
      </c>
      <c r="I286" s="206" t="n">
        <f aca="false">IF(ISBLANK(A286),"",IF( ISBLANK(F286), , IF( ISBLANK(J286), 1,) ))</f>
        <v>0</v>
      </c>
      <c r="J286" s="249"/>
      <c r="K286" s="205" t="str">
        <f aca="false">IF(ISBLANK(J286),"a","b")</f>
        <v>a</v>
      </c>
      <c r="L286" s="207" t="str">
        <f aca="false">IF(ISBLANK(A286),"",IF(K286="b",J286,IF(K286="a","")))</f>
        <v/>
      </c>
      <c r="M286" s="206" t="n">
        <f aca="false">IF(ISBLANK(A286),"",IF( ISBLANK(J286), , 1))</f>
        <v>0</v>
      </c>
      <c r="N286" s="243"/>
      <c r="O286" s="244"/>
      <c r="P286" s="249"/>
      <c r="Q286" s="251"/>
      <c r="R286" s="246" t="s">
        <v>1815</v>
      </c>
      <c r="S286" s="39" t="n">
        <v>1</v>
      </c>
    </row>
    <row r="287" customFormat="false" ht="15" hidden="false" customHeight="false" outlineLevel="0" collapsed="false">
      <c r="A287" s="0" t="n">
        <v>1</v>
      </c>
      <c r="B287" s="252" t="s">
        <v>2044</v>
      </c>
      <c r="C287" s="252" t="s">
        <v>1778</v>
      </c>
      <c r="D287" s="252" t="s">
        <v>1802</v>
      </c>
      <c r="E287" s="249"/>
      <c r="F287" s="249"/>
      <c r="G287" s="205" t="str">
        <f aca="false">IF(ISBLANK(F287),"a","b")</f>
        <v>a</v>
      </c>
      <c r="H287" s="205" t="str">
        <f aca="false">IF(ISBLANK(A287),"",IF(G287="b",F287,IF(G287="a","")))</f>
        <v/>
      </c>
      <c r="I287" s="206" t="n">
        <f aca="false">IF(ISBLANK(A287),"",IF( ISBLANK(F287), , IF( ISBLANK(J287), 1,) ))</f>
        <v>0</v>
      </c>
      <c r="J287" s="249"/>
      <c r="K287" s="205" t="str">
        <f aca="false">IF(ISBLANK(J287),"a","b")</f>
        <v>a</v>
      </c>
      <c r="L287" s="207" t="str">
        <f aca="false">IF(ISBLANK(A287),"",IF(K287="b",J287,IF(K287="a","")))</f>
        <v/>
      </c>
      <c r="M287" s="206" t="n">
        <f aca="false">IF(ISBLANK(A287),"",IF( ISBLANK(J287), , 1))</f>
        <v>0</v>
      </c>
      <c r="N287" s="243"/>
      <c r="O287" s="244"/>
      <c r="P287" s="249"/>
      <c r="Q287" s="251"/>
      <c r="R287" s="246" t="s">
        <v>1815</v>
      </c>
      <c r="S287" s="39" t="n">
        <v>1</v>
      </c>
    </row>
    <row r="288" customFormat="false" ht="15" hidden="false" customHeight="false" outlineLevel="0" collapsed="false">
      <c r="A288" s="0" t="n">
        <v>1</v>
      </c>
      <c r="B288" s="252" t="s">
        <v>2044</v>
      </c>
      <c r="C288" s="252" t="s">
        <v>1778</v>
      </c>
      <c r="D288" s="252" t="s">
        <v>2012</v>
      </c>
      <c r="E288" s="249"/>
      <c r="F288" s="249"/>
      <c r="G288" s="205" t="str">
        <f aca="false">IF(ISBLANK(F288),"a","b")</f>
        <v>a</v>
      </c>
      <c r="H288" s="205" t="str">
        <f aca="false">IF(ISBLANK(A288),"",IF(G288="b",F288,IF(G288="a","")))</f>
        <v/>
      </c>
      <c r="I288" s="206" t="n">
        <f aca="false">IF(ISBLANK(A288),"",IF( ISBLANK(F288), , IF( ISBLANK(J288), 1,) ))</f>
        <v>0</v>
      </c>
      <c r="J288" s="249"/>
      <c r="K288" s="205" t="str">
        <f aca="false">IF(ISBLANK(J288),"a","b")</f>
        <v>a</v>
      </c>
      <c r="L288" s="207" t="str">
        <f aca="false">IF(ISBLANK(A288),"",IF(K288="b",J288,IF(K288="a","")))</f>
        <v/>
      </c>
      <c r="M288" s="206" t="n">
        <f aca="false">IF(ISBLANK(A288),"",IF( ISBLANK(J288), , 1))</f>
        <v>0</v>
      </c>
      <c r="N288" s="243"/>
      <c r="O288" s="244"/>
      <c r="P288" s="249"/>
      <c r="Q288" s="251"/>
      <c r="R288" s="246" t="s">
        <v>1815</v>
      </c>
      <c r="S288" s="39" t="n">
        <v>1</v>
      </c>
    </row>
    <row r="289" customFormat="false" ht="15" hidden="false" customHeight="false" outlineLevel="0" collapsed="false">
      <c r="A289" s="0" t="n">
        <v>1</v>
      </c>
      <c r="B289" s="258" t="s">
        <v>2044</v>
      </c>
      <c r="C289" s="252" t="s">
        <v>1778</v>
      </c>
      <c r="D289" s="252" t="s">
        <v>2014</v>
      </c>
      <c r="E289" s="249"/>
      <c r="F289" s="249"/>
      <c r="G289" s="205" t="str">
        <f aca="false">IF(ISBLANK(F289),"a","b")</f>
        <v>a</v>
      </c>
      <c r="H289" s="205" t="str">
        <f aca="false">IF(ISBLANK(A289),"",IF(G289="b",F289,IF(G289="a","")))</f>
        <v/>
      </c>
      <c r="I289" s="206" t="n">
        <f aca="false">IF(ISBLANK(A289),"",IF( ISBLANK(F289), , IF( ISBLANK(J289), 1,) ))</f>
        <v>0</v>
      </c>
      <c r="J289" s="249"/>
      <c r="K289" s="205" t="str">
        <f aca="false">IF(ISBLANK(J289),"a","b")</f>
        <v>a</v>
      </c>
      <c r="L289" s="207" t="str">
        <f aca="false">IF(ISBLANK(A289),"",IF(K289="b",J289,IF(K289="a","")))</f>
        <v/>
      </c>
      <c r="M289" s="206" t="n">
        <f aca="false">IF(ISBLANK(A289),"",IF( ISBLANK(J289), , 1))</f>
        <v>0</v>
      </c>
      <c r="N289" s="243"/>
      <c r="O289" s="244"/>
      <c r="P289" s="249"/>
      <c r="Q289" s="251"/>
      <c r="R289" s="246" t="s">
        <v>1815</v>
      </c>
      <c r="S289" s="39" t="n">
        <v>1</v>
      </c>
    </row>
    <row r="290" customFormat="false" ht="15" hidden="false" customHeight="false" outlineLevel="0" collapsed="false">
      <c r="A290" s="0" t="n">
        <v>1</v>
      </c>
      <c r="B290" s="258" t="s">
        <v>2044</v>
      </c>
      <c r="C290" s="252" t="s">
        <v>1778</v>
      </c>
      <c r="D290" s="252" t="s">
        <v>2015</v>
      </c>
      <c r="E290" s="249"/>
      <c r="F290" s="249"/>
      <c r="G290" s="205" t="str">
        <f aca="false">IF(ISBLANK(F290),"a","b")</f>
        <v>a</v>
      </c>
      <c r="H290" s="205" t="str">
        <f aca="false">IF(ISBLANK(A290),"",IF(G290="b",F290,IF(G290="a","")))</f>
        <v/>
      </c>
      <c r="I290" s="206" t="n">
        <f aca="false">IF(ISBLANK(A290),"",IF( ISBLANK(F290), , IF( ISBLANK(J290), 1,) ))</f>
        <v>0</v>
      </c>
      <c r="J290" s="249"/>
      <c r="K290" s="205" t="str">
        <f aca="false">IF(ISBLANK(J290),"a","b")</f>
        <v>a</v>
      </c>
      <c r="L290" s="207" t="str">
        <f aca="false">IF(ISBLANK(A290),"",IF(K290="b",J290,IF(K290="a","")))</f>
        <v/>
      </c>
      <c r="M290" s="206" t="n">
        <f aca="false">IF(ISBLANK(A290),"",IF( ISBLANK(J290), , 1))</f>
        <v>0</v>
      </c>
      <c r="N290" s="243"/>
      <c r="O290" s="244"/>
      <c r="P290" s="249"/>
      <c r="Q290" s="251"/>
      <c r="R290" s="246" t="s">
        <v>1815</v>
      </c>
      <c r="S290" s="39" t="n">
        <v>1</v>
      </c>
    </row>
    <row r="291" customFormat="false" ht="15" hidden="false" customHeight="false" outlineLevel="0" collapsed="false">
      <c r="A291" s="0" t="n">
        <v>1</v>
      </c>
      <c r="B291" s="258" t="s">
        <v>2044</v>
      </c>
      <c r="C291" s="252" t="s">
        <v>1778</v>
      </c>
      <c r="D291" s="252" t="s">
        <v>2026</v>
      </c>
      <c r="E291" s="249"/>
      <c r="F291" s="249"/>
      <c r="G291" s="205" t="str">
        <f aca="false">IF(ISBLANK(F291),"a","b")</f>
        <v>a</v>
      </c>
      <c r="H291" s="205" t="str">
        <f aca="false">IF(ISBLANK(A291),"",IF(G291="b",F291,IF(G291="a","")))</f>
        <v/>
      </c>
      <c r="I291" s="206" t="n">
        <f aca="false">IF(ISBLANK(A291),"",IF( ISBLANK(F291), , IF( ISBLANK(J291), 1,) ))</f>
        <v>0</v>
      </c>
      <c r="J291" s="249"/>
      <c r="K291" s="205" t="str">
        <f aca="false">IF(ISBLANK(J291),"a","b")</f>
        <v>a</v>
      </c>
      <c r="L291" s="207" t="str">
        <f aca="false">IF(ISBLANK(A291),"",IF(K291="b",J291,IF(K291="a","")))</f>
        <v/>
      </c>
      <c r="M291" s="206" t="n">
        <f aca="false">IF(ISBLANK(A291),"",IF( ISBLANK(J291), , 1))</f>
        <v>0</v>
      </c>
      <c r="N291" s="243"/>
      <c r="O291" s="244"/>
      <c r="P291" s="249"/>
      <c r="Q291" s="251"/>
      <c r="R291" s="246" t="s">
        <v>1815</v>
      </c>
      <c r="S291" s="39" t="n">
        <v>1</v>
      </c>
    </row>
    <row r="292" customFormat="false" ht="15" hidden="false" customHeight="false" outlineLevel="0" collapsed="false">
      <c r="A292" s="0" t="n">
        <v>1</v>
      </c>
      <c r="B292" s="258" t="s">
        <v>2044</v>
      </c>
      <c r="C292" s="252" t="s">
        <v>1778</v>
      </c>
      <c r="D292" s="252" t="s">
        <v>2027</v>
      </c>
      <c r="E292" s="249"/>
      <c r="F292" s="249"/>
      <c r="G292" s="205" t="str">
        <f aca="false">IF(ISBLANK(F292),"a","b")</f>
        <v>a</v>
      </c>
      <c r="H292" s="205" t="str">
        <f aca="false">IF(ISBLANK(A292),"",IF(G292="b",F292,IF(G292="a","")))</f>
        <v/>
      </c>
      <c r="I292" s="206" t="n">
        <f aca="false">IF(ISBLANK(A292),"",IF( ISBLANK(F292), , IF( ISBLANK(J292), 1,) ))</f>
        <v>0</v>
      </c>
      <c r="J292" s="249"/>
      <c r="K292" s="205" t="str">
        <f aca="false">IF(ISBLANK(J292),"a","b")</f>
        <v>a</v>
      </c>
      <c r="L292" s="207" t="str">
        <f aca="false">IF(ISBLANK(A292),"",IF(K292="b",J292,IF(K292="a","")))</f>
        <v/>
      </c>
      <c r="M292" s="206" t="n">
        <f aca="false">IF(ISBLANK(A292),"",IF( ISBLANK(J292), , 1))</f>
        <v>0</v>
      </c>
      <c r="N292" s="243"/>
      <c r="O292" s="244"/>
      <c r="P292" s="249"/>
      <c r="Q292" s="251"/>
      <c r="R292" s="246" t="s">
        <v>1815</v>
      </c>
      <c r="S292" s="39" t="n">
        <v>1</v>
      </c>
    </row>
    <row r="293" customFormat="false" ht="15" hidden="false" customHeight="false" outlineLevel="0" collapsed="false">
      <c r="A293" s="0" t="n">
        <v>1</v>
      </c>
      <c r="B293" s="252" t="s">
        <v>2044</v>
      </c>
      <c r="C293" s="252" t="s">
        <v>1778</v>
      </c>
      <c r="D293" s="252" t="s">
        <v>2028</v>
      </c>
      <c r="E293" s="249"/>
      <c r="F293" s="249"/>
      <c r="G293" s="205" t="str">
        <f aca="false">IF(ISBLANK(F293),"a","b")</f>
        <v>a</v>
      </c>
      <c r="H293" s="205" t="str">
        <f aca="false">IF(ISBLANK(A293),"",IF(G293="b",F293,IF(G293="a","")))</f>
        <v/>
      </c>
      <c r="I293" s="206" t="n">
        <f aca="false">IF(ISBLANK(A293),"",IF( ISBLANK(F293), , IF( ISBLANK(J293), 1,) ))</f>
        <v>0</v>
      </c>
      <c r="J293" s="249"/>
      <c r="K293" s="205" t="str">
        <f aca="false">IF(ISBLANK(J293),"a","b")</f>
        <v>a</v>
      </c>
      <c r="L293" s="207" t="str">
        <f aca="false">IF(ISBLANK(A293),"",IF(K293="b",J293,IF(K293="a","")))</f>
        <v/>
      </c>
      <c r="M293" s="206" t="n">
        <f aca="false">IF(ISBLANK(A293),"",IF( ISBLANK(J293), , 1))</f>
        <v>0</v>
      </c>
      <c r="N293" s="243"/>
      <c r="O293" s="244"/>
      <c r="P293" s="249"/>
      <c r="Q293" s="251"/>
      <c r="R293" s="246" t="s">
        <v>1815</v>
      </c>
      <c r="S293" s="39" t="n">
        <v>1</v>
      </c>
    </row>
    <row r="294" customFormat="false" ht="15" hidden="false" customHeight="false" outlineLevel="0" collapsed="false">
      <c r="A294" s="0" t="n">
        <v>1</v>
      </c>
      <c r="B294" s="252" t="s">
        <v>2044</v>
      </c>
      <c r="C294" s="252" t="s">
        <v>1778</v>
      </c>
      <c r="D294" s="252" t="s">
        <v>2029</v>
      </c>
      <c r="E294" s="249"/>
      <c r="F294" s="249"/>
      <c r="G294" s="205" t="str">
        <f aca="false">IF(ISBLANK(F294),"a","b")</f>
        <v>a</v>
      </c>
      <c r="H294" s="205" t="str">
        <f aca="false">IF(ISBLANK(A294),"",IF(G294="b",F294,IF(G294="a","")))</f>
        <v/>
      </c>
      <c r="I294" s="206" t="n">
        <f aca="false">IF(ISBLANK(A294),"",IF( ISBLANK(F294), , IF( ISBLANK(J294), 1,) ))</f>
        <v>0</v>
      </c>
      <c r="J294" s="249"/>
      <c r="K294" s="205" t="str">
        <f aca="false">IF(ISBLANK(J294),"a","b")</f>
        <v>a</v>
      </c>
      <c r="L294" s="207" t="str">
        <f aca="false">IF(ISBLANK(A294),"",IF(K294="b",J294,IF(K294="a","")))</f>
        <v/>
      </c>
      <c r="M294" s="206" t="n">
        <f aca="false">IF(ISBLANK(A294),"",IF( ISBLANK(J294), , 1))</f>
        <v>0</v>
      </c>
      <c r="N294" s="243"/>
      <c r="O294" s="244"/>
      <c r="P294" s="249"/>
      <c r="Q294" s="251"/>
      <c r="R294" s="246" t="s">
        <v>1815</v>
      </c>
      <c r="S294" s="39" t="n">
        <v>1</v>
      </c>
    </row>
    <row r="295" customFormat="false" ht="15" hidden="false" customHeight="false" outlineLevel="0" collapsed="false">
      <c r="A295" s="0" t="n">
        <v>1</v>
      </c>
      <c r="B295" s="252" t="s">
        <v>2044</v>
      </c>
      <c r="C295" s="252" t="s">
        <v>1778</v>
      </c>
      <c r="D295" s="252" t="s">
        <v>2042</v>
      </c>
      <c r="E295" s="249"/>
      <c r="F295" s="249"/>
      <c r="G295" s="205" t="str">
        <f aca="false">IF(ISBLANK(F295),"a","b")</f>
        <v>a</v>
      </c>
      <c r="H295" s="205" t="str">
        <f aca="false">IF(ISBLANK(A295),"",IF(G295="b",F295,IF(G295="a","")))</f>
        <v/>
      </c>
      <c r="I295" s="206" t="n">
        <f aca="false">IF(ISBLANK(A295),"",IF( ISBLANK(F295), , IF( ISBLANK(J295), 1,) ))</f>
        <v>0</v>
      </c>
      <c r="J295" s="249"/>
      <c r="K295" s="205" t="str">
        <f aca="false">IF(ISBLANK(J295),"a","b")</f>
        <v>a</v>
      </c>
      <c r="L295" s="207" t="str">
        <f aca="false">IF(ISBLANK(A295),"",IF(K295="b",J295,IF(K295="a","")))</f>
        <v/>
      </c>
      <c r="M295" s="206" t="n">
        <f aca="false">IF(ISBLANK(A295),"",IF( ISBLANK(J295), , 1))</f>
        <v>0</v>
      </c>
      <c r="N295" s="243"/>
      <c r="O295" s="244"/>
      <c r="P295" s="249"/>
      <c r="Q295" s="251"/>
      <c r="R295" s="246" t="s">
        <v>1815</v>
      </c>
      <c r="S295" s="39" t="n">
        <v>1</v>
      </c>
    </row>
    <row r="296" customFormat="false" ht="15" hidden="false" customHeight="false" outlineLevel="0" collapsed="false">
      <c r="A296" s="0" t="n">
        <v>1</v>
      </c>
      <c r="B296" s="252" t="s">
        <v>2044</v>
      </c>
      <c r="C296" s="252" t="s">
        <v>1778</v>
      </c>
      <c r="D296" s="252" t="s">
        <v>2043</v>
      </c>
      <c r="E296" s="249"/>
      <c r="F296" s="249"/>
      <c r="G296" s="205" t="str">
        <f aca="false">IF(ISBLANK(F296),"a","b")</f>
        <v>a</v>
      </c>
      <c r="H296" s="205" t="str">
        <f aca="false">IF(ISBLANK(A296),"",IF(G296="b",F296,IF(G296="a","")))</f>
        <v/>
      </c>
      <c r="I296" s="206" t="n">
        <f aca="false">IF(ISBLANK(A296),"",IF( ISBLANK(F296), , IF( ISBLANK(J296), 1,) ))</f>
        <v>0</v>
      </c>
      <c r="J296" s="249"/>
      <c r="K296" s="205" t="str">
        <f aca="false">IF(ISBLANK(J296),"a","b")</f>
        <v>a</v>
      </c>
      <c r="L296" s="207" t="str">
        <f aca="false">IF(ISBLANK(A296),"",IF(K296="b",J296,IF(K296="a","")))</f>
        <v/>
      </c>
      <c r="M296" s="206" t="n">
        <f aca="false">IF(ISBLANK(A296),"",IF( ISBLANK(J296), , 1))</f>
        <v>0</v>
      </c>
      <c r="N296" s="243"/>
      <c r="O296" s="244"/>
      <c r="P296" s="249"/>
      <c r="Q296" s="251"/>
      <c r="R296" s="246" t="s">
        <v>1815</v>
      </c>
      <c r="S296" s="39" t="n">
        <v>1</v>
      </c>
    </row>
    <row r="297" customFormat="false" ht="15" hidden="false" customHeight="false" outlineLevel="0" collapsed="false">
      <c r="A297" s="0" t="n">
        <v>1</v>
      </c>
      <c r="B297" s="252" t="s">
        <v>1789</v>
      </c>
      <c r="C297" s="252" t="s">
        <v>2050</v>
      </c>
      <c r="D297" s="254" t="s">
        <v>2051</v>
      </c>
      <c r="E297" s="249"/>
      <c r="F297" s="249"/>
      <c r="G297" s="205" t="str">
        <f aca="false">IF(ISBLANK(F297),"a","b")</f>
        <v>a</v>
      </c>
      <c r="H297" s="205" t="str">
        <f aca="false">IF(ISBLANK(A297),"",IF(G297="b",F297,IF(G297="a","")))</f>
        <v/>
      </c>
      <c r="I297" s="206" t="n">
        <f aca="false">IF(ISBLANK(A297),"",IF( ISBLANK(F297), , IF( ISBLANK(J297), 1,) ))</f>
        <v>0</v>
      </c>
      <c r="J297" s="249"/>
      <c r="K297" s="205" t="str">
        <f aca="false">IF(ISBLANK(J297),"a","b")</f>
        <v>a</v>
      </c>
      <c r="L297" s="207" t="str">
        <f aca="false">IF(ISBLANK(A297),"",IF(K297="b",J297,IF(K297="a","")))</f>
        <v/>
      </c>
      <c r="M297" s="206" t="n">
        <f aca="false">IF(ISBLANK(A297),"",IF( ISBLANK(J297), , 1))</f>
        <v>0</v>
      </c>
      <c r="N297" s="243"/>
      <c r="O297" s="244"/>
      <c r="P297" s="249"/>
      <c r="Q297" s="251"/>
      <c r="R297" s="246" t="s">
        <v>1815</v>
      </c>
      <c r="S297" s="39" t="n">
        <v>1</v>
      </c>
    </row>
    <row r="298" customFormat="false" ht="15" hidden="false" customHeight="false" outlineLevel="0" collapsed="false">
      <c r="A298" s="0" t="n">
        <v>1</v>
      </c>
      <c r="B298" s="252" t="s">
        <v>1789</v>
      </c>
      <c r="C298" s="252" t="s">
        <v>2050</v>
      </c>
      <c r="D298" s="254" t="s">
        <v>2052</v>
      </c>
      <c r="E298" s="249"/>
      <c r="F298" s="249"/>
      <c r="G298" s="205" t="str">
        <f aca="false">IF(ISBLANK(F298),"a","b")</f>
        <v>a</v>
      </c>
      <c r="H298" s="205" t="str">
        <f aca="false">IF(ISBLANK(A298),"",IF(G298="b",F298,IF(G298="a","")))</f>
        <v/>
      </c>
      <c r="I298" s="206" t="n">
        <f aca="false">IF(ISBLANK(A298),"",IF( ISBLANK(F298), , IF( ISBLANK(J298), 1,) ))</f>
        <v>0</v>
      </c>
      <c r="J298" s="249"/>
      <c r="K298" s="205" t="str">
        <f aca="false">IF(ISBLANK(J298),"a","b")</f>
        <v>a</v>
      </c>
      <c r="L298" s="207" t="str">
        <f aca="false">IF(ISBLANK(A298),"",IF(K298="b",J298,IF(K298="a","")))</f>
        <v/>
      </c>
      <c r="M298" s="206" t="n">
        <f aca="false">IF(ISBLANK(A298),"",IF( ISBLANK(J298), , 1))</f>
        <v>0</v>
      </c>
      <c r="N298" s="243"/>
      <c r="O298" s="244"/>
      <c r="P298" s="249"/>
      <c r="Q298" s="251"/>
      <c r="R298" s="246" t="s">
        <v>1815</v>
      </c>
      <c r="S298" s="39" t="n">
        <v>1</v>
      </c>
    </row>
    <row r="299" customFormat="false" ht="15" hidden="false" customHeight="false" outlineLevel="0" collapsed="false">
      <c r="A299" s="0" t="n">
        <v>1</v>
      </c>
      <c r="B299" s="252" t="s">
        <v>1789</v>
      </c>
      <c r="C299" s="252" t="s">
        <v>2050</v>
      </c>
      <c r="D299" s="254" t="s">
        <v>2053</v>
      </c>
      <c r="E299" s="249"/>
      <c r="F299" s="249"/>
      <c r="G299" s="205" t="str">
        <f aca="false">IF(ISBLANK(F299),"a","b")</f>
        <v>a</v>
      </c>
      <c r="H299" s="205" t="str">
        <f aca="false">IF(ISBLANK(A299),"",IF(G299="b",F299,IF(G299="a","")))</f>
        <v/>
      </c>
      <c r="I299" s="206" t="n">
        <f aca="false">IF(ISBLANK(A299),"",IF( ISBLANK(F299), , IF( ISBLANK(J299), 1,) ))</f>
        <v>0</v>
      </c>
      <c r="J299" s="249"/>
      <c r="K299" s="205" t="str">
        <f aca="false">IF(ISBLANK(J299),"a","b")</f>
        <v>a</v>
      </c>
      <c r="L299" s="207" t="str">
        <f aca="false">IF(ISBLANK(A299),"",IF(K299="b",J299,IF(K299="a","")))</f>
        <v/>
      </c>
      <c r="M299" s="206" t="n">
        <f aca="false">IF(ISBLANK(A299),"",IF( ISBLANK(J299), , 1))</f>
        <v>0</v>
      </c>
      <c r="N299" s="243"/>
      <c r="O299" s="244"/>
      <c r="P299" s="249"/>
      <c r="Q299" s="251"/>
      <c r="R299" s="246" t="s">
        <v>1815</v>
      </c>
      <c r="S299" s="48" t="n">
        <v>1</v>
      </c>
    </row>
    <row r="300" customFormat="false" ht="15" hidden="false" customHeight="false" outlineLevel="0" collapsed="false">
      <c r="A300" s="0" t="n">
        <v>1</v>
      </c>
      <c r="B300" s="252" t="s">
        <v>1789</v>
      </c>
      <c r="C300" s="252" t="s">
        <v>2050</v>
      </c>
      <c r="D300" s="252" t="s">
        <v>1802</v>
      </c>
      <c r="E300" s="249"/>
      <c r="F300" s="249"/>
      <c r="G300" s="205" t="str">
        <f aca="false">IF(ISBLANK(F300),"a","b")</f>
        <v>a</v>
      </c>
      <c r="H300" s="205" t="str">
        <f aca="false">IF(ISBLANK(A300),"",IF(G300="b",F300,IF(G300="a","")))</f>
        <v/>
      </c>
      <c r="I300" s="206" t="n">
        <f aca="false">IF(ISBLANK(A300),"",IF( ISBLANK(F300), , IF( ISBLANK(J300), 1,) ))</f>
        <v>0</v>
      </c>
      <c r="J300" s="249"/>
      <c r="K300" s="205" t="str">
        <f aca="false">IF(ISBLANK(J300),"a","b")</f>
        <v>a</v>
      </c>
      <c r="L300" s="207" t="str">
        <f aca="false">IF(ISBLANK(A300),"",IF(K300="b",J300,IF(K300="a","")))</f>
        <v/>
      </c>
      <c r="M300" s="206" t="n">
        <f aca="false">IF(ISBLANK(A300),"",IF( ISBLANK(J300), , 1))</f>
        <v>0</v>
      </c>
      <c r="N300" s="243"/>
      <c r="O300" s="244"/>
      <c r="P300" s="249"/>
      <c r="Q300" s="251"/>
      <c r="R300" s="246" t="s">
        <v>1815</v>
      </c>
      <c r="S300" s="48" t="n">
        <v>1</v>
      </c>
    </row>
    <row r="301" customFormat="false" ht="15" hidden="false" customHeight="false" outlineLevel="0" collapsed="false">
      <c r="A301" s="0" t="n">
        <v>1</v>
      </c>
      <c r="B301" s="252" t="s">
        <v>1789</v>
      </c>
      <c r="C301" s="252" t="s">
        <v>2050</v>
      </c>
      <c r="D301" s="252" t="s">
        <v>2047</v>
      </c>
      <c r="E301" s="249"/>
      <c r="F301" s="249"/>
      <c r="G301" s="205" t="str">
        <f aca="false">IF(ISBLANK(F301),"a","b")</f>
        <v>a</v>
      </c>
      <c r="H301" s="205" t="str">
        <f aca="false">IF(ISBLANK(A301),"",IF(G301="b",F301,IF(G301="a","")))</f>
        <v/>
      </c>
      <c r="I301" s="206" t="n">
        <f aca="false">IF(ISBLANK(A301),"",IF( ISBLANK(F301), , IF( ISBLANK(J301), 1,) ))</f>
        <v>0</v>
      </c>
      <c r="J301" s="249"/>
      <c r="K301" s="205" t="str">
        <f aca="false">IF(ISBLANK(J301),"a","b")</f>
        <v>a</v>
      </c>
      <c r="L301" s="207" t="str">
        <f aca="false">IF(ISBLANK(A301),"",IF(K301="b",J301,IF(K301="a","")))</f>
        <v/>
      </c>
      <c r="M301" s="206" t="n">
        <f aca="false">IF(ISBLANK(A301),"",IF( ISBLANK(J301), , 1))</f>
        <v>0</v>
      </c>
      <c r="N301" s="243"/>
      <c r="O301" s="244"/>
      <c r="P301" s="249"/>
      <c r="Q301" s="251"/>
      <c r="R301" s="246" t="s">
        <v>1815</v>
      </c>
      <c r="S301" s="50" t="n">
        <v>1</v>
      </c>
    </row>
    <row r="302" customFormat="false" ht="15" hidden="false" customHeight="false" outlineLevel="0" collapsed="false">
      <c r="A302" s="0" t="n">
        <v>1</v>
      </c>
      <c r="B302" s="257" t="s">
        <v>1789</v>
      </c>
      <c r="C302" s="252" t="s">
        <v>2050</v>
      </c>
      <c r="D302" s="252" t="s">
        <v>2014</v>
      </c>
      <c r="E302" s="249"/>
      <c r="F302" s="249"/>
      <c r="G302" s="205" t="str">
        <f aca="false">IF(ISBLANK(F302),"a","b")</f>
        <v>a</v>
      </c>
      <c r="H302" s="205" t="str">
        <f aca="false">IF(ISBLANK(A302),"",IF(G302="b",F302,IF(G302="a","")))</f>
        <v/>
      </c>
      <c r="I302" s="206" t="n">
        <f aca="false">IF(ISBLANK(A302),"",IF( ISBLANK(F302), , IF( ISBLANK(J302), 1,) ))</f>
        <v>0</v>
      </c>
      <c r="J302" s="249"/>
      <c r="K302" s="205" t="str">
        <f aca="false">IF(ISBLANK(J302),"a","b")</f>
        <v>a</v>
      </c>
      <c r="L302" s="207" t="str">
        <f aca="false">IF(ISBLANK(A302),"",IF(K302="b",J302,IF(K302="a","")))</f>
        <v/>
      </c>
      <c r="M302" s="206" t="n">
        <f aca="false">IF(ISBLANK(A302),"",IF( ISBLANK(J302), , 1))</f>
        <v>0</v>
      </c>
      <c r="N302" s="243"/>
      <c r="O302" s="244"/>
      <c r="P302" s="249"/>
      <c r="Q302" s="251"/>
      <c r="R302" s="246" t="s">
        <v>1815</v>
      </c>
      <c r="S302" s="50" t="n">
        <v>1</v>
      </c>
    </row>
    <row r="303" customFormat="false" ht="15" hidden="false" customHeight="false" outlineLevel="0" collapsed="false">
      <c r="A303" s="0" t="n">
        <v>1</v>
      </c>
      <c r="B303" s="257" t="s">
        <v>1789</v>
      </c>
      <c r="C303" s="252" t="s">
        <v>2050</v>
      </c>
      <c r="D303" s="252" t="s">
        <v>2054</v>
      </c>
      <c r="E303" s="249"/>
      <c r="F303" s="249"/>
      <c r="G303" s="205" t="str">
        <f aca="false">IF(ISBLANK(F303),"a","b")</f>
        <v>a</v>
      </c>
      <c r="H303" s="205" t="str">
        <f aca="false">IF(ISBLANK(A303),"",IF(G303="b",F303,IF(G303="a","")))</f>
        <v/>
      </c>
      <c r="I303" s="206" t="n">
        <f aca="false">IF(ISBLANK(A303),"",IF( ISBLANK(F303), , IF( ISBLANK(J303), 1,) ))</f>
        <v>0</v>
      </c>
      <c r="J303" s="249"/>
      <c r="K303" s="205" t="str">
        <f aca="false">IF(ISBLANK(J303),"a","b")</f>
        <v>a</v>
      </c>
      <c r="L303" s="207" t="str">
        <f aca="false">IF(ISBLANK(A303),"",IF(K303="b",J303,IF(K303="a","")))</f>
        <v/>
      </c>
      <c r="M303" s="206" t="n">
        <f aca="false">IF(ISBLANK(A303),"",IF( ISBLANK(J303), , 1))</f>
        <v>0</v>
      </c>
      <c r="N303" s="243"/>
      <c r="O303" s="244"/>
      <c r="P303" s="249"/>
      <c r="Q303" s="251"/>
      <c r="R303" s="246" t="s">
        <v>1815</v>
      </c>
      <c r="S303" s="48" t="n">
        <v>1</v>
      </c>
    </row>
    <row r="304" customFormat="false" ht="15" hidden="false" customHeight="false" outlineLevel="0" collapsed="false">
      <c r="A304" s="0" t="n">
        <v>1</v>
      </c>
      <c r="B304" s="252" t="s">
        <v>1789</v>
      </c>
      <c r="C304" s="252" t="s">
        <v>2050</v>
      </c>
      <c r="D304" s="252" t="s">
        <v>2026</v>
      </c>
      <c r="E304" s="249"/>
      <c r="F304" s="249"/>
      <c r="G304" s="205" t="str">
        <f aca="false">IF(ISBLANK(F304),"a","b")</f>
        <v>a</v>
      </c>
      <c r="H304" s="205" t="str">
        <f aca="false">IF(ISBLANK(A304),"",IF(G304="b",F304,IF(G304="a","")))</f>
        <v/>
      </c>
      <c r="I304" s="206" t="n">
        <f aca="false">IF(ISBLANK(A304),"",IF( ISBLANK(F304), , IF( ISBLANK(J304), 1,) ))</f>
        <v>0</v>
      </c>
      <c r="J304" s="249"/>
      <c r="K304" s="205" t="str">
        <f aca="false">IF(ISBLANK(J304),"a","b")</f>
        <v>a</v>
      </c>
      <c r="L304" s="207" t="str">
        <f aca="false">IF(ISBLANK(A304),"",IF(K304="b",J304,IF(K304="a","")))</f>
        <v/>
      </c>
      <c r="M304" s="206" t="n">
        <f aca="false">IF(ISBLANK(A304),"",IF( ISBLANK(J304), , 1))</f>
        <v>0</v>
      </c>
      <c r="N304" s="243"/>
      <c r="O304" s="244"/>
      <c r="P304" s="249"/>
      <c r="Q304" s="251"/>
      <c r="R304" s="246" t="s">
        <v>1815</v>
      </c>
      <c r="S304" s="48" t="n">
        <v>1</v>
      </c>
    </row>
    <row r="305" customFormat="false" ht="15" hidden="false" customHeight="false" outlineLevel="0" collapsed="false">
      <c r="A305" s="0" t="n">
        <v>1</v>
      </c>
      <c r="B305" s="252" t="s">
        <v>1789</v>
      </c>
      <c r="C305" s="252" t="s">
        <v>2050</v>
      </c>
      <c r="D305" s="252" t="s">
        <v>2055</v>
      </c>
      <c r="E305" s="249" t="s">
        <v>1009</v>
      </c>
      <c r="F305" s="250" t="n">
        <v>42968</v>
      </c>
      <c r="G305" s="205" t="str">
        <f aca="false">IF(ISBLANK(F305),"a","b")</f>
        <v>b</v>
      </c>
      <c r="H305" s="205" t="n">
        <f aca="false">IF(ISBLANK(A305),"",IF(G305="b",F305,IF(G305="a","")))</f>
        <v>42968</v>
      </c>
      <c r="I305" s="206" t="n">
        <f aca="false">IF(ISBLANK(A305),"",IF( ISBLANK(F305), , IF( ISBLANK(J305), 1,) ))</f>
        <v>1</v>
      </c>
      <c r="J305" s="249"/>
      <c r="K305" s="205" t="str">
        <f aca="false">IF(ISBLANK(J305),"a","b")</f>
        <v>a</v>
      </c>
      <c r="L305" s="207" t="str">
        <f aca="false">IF(ISBLANK(A305),"",IF(K305="b",J305,IF(K305="a","")))</f>
        <v/>
      </c>
      <c r="M305" s="206" t="n">
        <f aca="false">IF(ISBLANK(A305),"",IF( ISBLANK(J305), , 1))</f>
        <v>0</v>
      </c>
      <c r="N305" s="243"/>
      <c r="O305" s="244"/>
      <c r="P305" s="249"/>
      <c r="Q305" s="251"/>
      <c r="R305" s="246" t="s">
        <v>1815</v>
      </c>
      <c r="S305" s="48" t="n">
        <v>1</v>
      </c>
    </row>
    <row r="306" customFormat="false" ht="15" hidden="false" customHeight="false" outlineLevel="0" collapsed="false">
      <c r="A306" s="0" t="n">
        <v>1</v>
      </c>
      <c r="B306" s="258" t="s">
        <v>1789</v>
      </c>
      <c r="C306" s="252" t="s">
        <v>2050</v>
      </c>
      <c r="D306" s="254" t="s">
        <v>2056</v>
      </c>
      <c r="E306" s="249"/>
      <c r="F306" s="249"/>
      <c r="G306" s="205" t="str">
        <f aca="false">IF(ISBLANK(F306),"a","b")</f>
        <v>a</v>
      </c>
      <c r="H306" s="205" t="str">
        <f aca="false">IF(ISBLANK(A306),"",IF(G306="b",F306,IF(G306="a","")))</f>
        <v/>
      </c>
      <c r="I306" s="206" t="n">
        <f aca="false">IF(ISBLANK(A306),"",IF( ISBLANK(F306), , IF( ISBLANK(J306), 1,) ))</f>
        <v>0</v>
      </c>
      <c r="J306" s="249"/>
      <c r="K306" s="205" t="str">
        <f aca="false">IF(ISBLANK(J306),"a","b")</f>
        <v>a</v>
      </c>
      <c r="L306" s="207" t="str">
        <f aca="false">IF(ISBLANK(A306),"",IF(K306="b",J306,IF(K306="a","")))</f>
        <v/>
      </c>
      <c r="M306" s="206" t="n">
        <f aca="false">IF(ISBLANK(A306),"",IF( ISBLANK(J306), , 1))</f>
        <v>0</v>
      </c>
      <c r="N306" s="243"/>
      <c r="O306" s="244"/>
      <c r="P306" s="249"/>
      <c r="Q306" s="251"/>
      <c r="R306" s="246" t="s">
        <v>1815</v>
      </c>
      <c r="S306" s="48" t="n">
        <v>1</v>
      </c>
    </row>
    <row r="307" customFormat="false" ht="15" hidden="false" customHeight="false" outlineLevel="0" collapsed="false">
      <c r="A307" s="0" t="n">
        <v>1</v>
      </c>
      <c r="B307" s="252" t="s">
        <v>1789</v>
      </c>
      <c r="C307" s="252" t="s">
        <v>2050</v>
      </c>
      <c r="D307" s="254" t="s">
        <v>2057</v>
      </c>
      <c r="E307" s="249"/>
      <c r="F307" s="249"/>
      <c r="G307" s="205" t="str">
        <f aca="false">IF(ISBLANK(F307),"a","b")</f>
        <v>a</v>
      </c>
      <c r="H307" s="205" t="str">
        <f aca="false">IF(ISBLANK(A307),"",IF(G307="b",F307,IF(G307="a","")))</f>
        <v/>
      </c>
      <c r="I307" s="206" t="n">
        <f aca="false">IF(ISBLANK(A307),"",IF( ISBLANK(F307), , IF( ISBLANK(J307), 1,) ))</f>
        <v>0</v>
      </c>
      <c r="J307" s="249"/>
      <c r="K307" s="205" t="str">
        <f aca="false">IF(ISBLANK(J307),"a","b")</f>
        <v>a</v>
      </c>
      <c r="L307" s="207" t="str">
        <f aca="false">IF(ISBLANK(A307),"",IF(K307="b",J307,IF(K307="a","")))</f>
        <v/>
      </c>
      <c r="M307" s="206" t="n">
        <f aca="false">IF(ISBLANK(A307),"",IF( ISBLANK(J307), , 1))</f>
        <v>0</v>
      </c>
      <c r="N307" s="243"/>
      <c r="O307" s="244"/>
      <c r="P307" s="249"/>
      <c r="Q307" s="251"/>
      <c r="R307" s="246" t="s">
        <v>1815</v>
      </c>
      <c r="S307" s="48" t="n">
        <v>1</v>
      </c>
    </row>
    <row r="308" customFormat="false" ht="15" hidden="false" customHeight="false" outlineLevel="0" collapsed="false">
      <c r="A308" s="0" t="n">
        <v>1</v>
      </c>
      <c r="B308" s="252" t="s">
        <v>1789</v>
      </c>
      <c r="C308" s="252" t="s">
        <v>2050</v>
      </c>
      <c r="D308" s="254" t="s">
        <v>2058</v>
      </c>
      <c r="E308" s="249"/>
      <c r="F308" s="249"/>
      <c r="G308" s="205" t="str">
        <f aca="false">IF(ISBLANK(F308),"a","b")</f>
        <v>a</v>
      </c>
      <c r="H308" s="205" t="str">
        <f aca="false">IF(ISBLANK(A308),"",IF(G308="b",F308,IF(G308="a","")))</f>
        <v/>
      </c>
      <c r="I308" s="206" t="n">
        <f aca="false">IF(ISBLANK(A308),"",IF( ISBLANK(F308), , IF( ISBLANK(J308), 1,) ))</f>
        <v>0</v>
      </c>
      <c r="J308" s="249"/>
      <c r="K308" s="205" t="str">
        <f aca="false">IF(ISBLANK(J308),"a","b")</f>
        <v>a</v>
      </c>
      <c r="L308" s="207" t="str">
        <f aca="false">IF(ISBLANK(A308),"",IF(K308="b",J308,IF(K308="a","")))</f>
        <v/>
      </c>
      <c r="M308" s="206" t="n">
        <f aca="false">IF(ISBLANK(A308),"",IF( ISBLANK(J308), , 1))</f>
        <v>0</v>
      </c>
      <c r="N308" s="243"/>
      <c r="O308" s="244"/>
      <c r="P308" s="249"/>
      <c r="Q308" s="251"/>
      <c r="R308" s="246" t="s">
        <v>1815</v>
      </c>
      <c r="S308" s="48" t="n">
        <v>1</v>
      </c>
    </row>
    <row r="309" customFormat="false" ht="15" hidden="false" customHeight="false" outlineLevel="0" collapsed="false">
      <c r="A309" s="0" t="n">
        <v>1</v>
      </c>
      <c r="B309" s="252" t="s">
        <v>1789</v>
      </c>
      <c r="C309" s="252" t="s">
        <v>2050</v>
      </c>
      <c r="D309" s="254" t="s">
        <v>2031</v>
      </c>
      <c r="E309" s="249"/>
      <c r="F309" s="249"/>
      <c r="G309" s="205" t="str">
        <f aca="false">IF(ISBLANK(F309),"a","b")</f>
        <v>a</v>
      </c>
      <c r="H309" s="205" t="str">
        <f aca="false">IF(ISBLANK(A309),"",IF(G309="b",F309,IF(G309="a","")))</f>
        <v/>
      </c>
      <c r="I309" s="206" t="n">
        <f aca="false">IF(ISBLANK(A309),"",IF( ISBLANK(F309), , IF( ISBLANK(J309), 1,) ))</f>
        <v>0</v>
      </c>
      <c r="J309" s="249"/>
      <c r="K309" s="205" t="str">
        <f aca="false">IF(ISBLANK(J309),"a","b")</f>
        <v>a</v>
      </c>
      <c r="L309" s="207" t="str">
        <f aca="false">IF(ISBLANK(A309),"",IF(K309="b",J309,IF(K309="a","")))</f>
        <v/>
      </c>
      <c r="M309" s="206" t="n">
        <f aca="false">IF(ISBLANK(A309),"",IF( ISBLANK(J309), , 1))</f>
        <v>0</v>
      </c>
      <c r="N309" s="243"/>
      <c r="O309" s="244"/>
      <c r="P309" s="249"/>
      <c r="Q309" s="251"/>
      <c r="R309" s="246" t="s">
        <v>1815</v>
      </c>
      <c r="S309" s="48" t="n">
        <v>1</v>
      </c>
    </row>
    <row r="310" customFormat="false" ht="15" hidden="false" customHeight="false" outlineLevel="0" collapsed="false">
      <c r="A310" s="0" t="n">
        <v>1</v>
      </c>
      <c r="B310" s="252" t="s">
        <v>1789</v>
      </c>
      <c r="C310" s="252" t="s">
        <v>2050</v>
      </c>
      <c r="D310" s="254" t="s">
        <v>2032</v>
      </c>
      <c r="E310" s="249"/>
      <c r="F310" s="249"/>
      <c r="G310" s="205" t="str">
        <f aca="false">IF(ISBLANK(F310),"a","b")</f>
        <v>a</v>
      </c>
      <c r="H310" s="205" t="str">
        <f aca="false">IF(ISBLANK(A310),"",IF(G310="b",F310,IF(G310="a","")))</f>
        <v/>
      </c>
      <c r="I310" s="206" t="n">
        <f aca="false">IF(ISBLANK(A310),"",IF( ISBLANK(F310), , IF( ISBLANK(J310), 1,) ))</f>
        <v>0</v>
      </c>
      <c r="J310" s="249"/>
      <c r="K310" s="205" t="str">
        <f aca="false">IF(ISBLANK(J310),"a","b")</f>
        <v>a</v>
      </c>
      <c r="L310" s="207" t="str">
        <f aca="false">IF(ISBLANK(A310),"",IF(K310="b",J310,IF(K310="a","")))</f>
        <v/>
      </c>
      <c r="M310" s="206" t="n">
        <f aca="false">IF(ISBLANK(A310),"",IF( ISBLANK(J310), , 1))</f>
        <v>0</v>
      </c>
      <c r="N310" s="243"/>
      <c r="O310" s="244"/>
      <c r="P310" s="249"/>
      <c r="Q310" s="251"/>
      <c r="R310" s="246" t="s">
        <v>1815</v>
      </c>
      <c r="S310" s="48" t="n">
        <v>1</v>
      </c>
    </row>
    <row r="311" customFormat="false" ht="15" hidden="false" customHeight="false" outlineLevel="0" collapsed="false">
      <c r="A311" s="0" t="n">
        <v>1</v>
      </c>
      <c r="B311" s="252" t="s">
        <v>1789</v>
      </c>
      <c r="C311" s="252" t="s">
        <v>2050</v>
      </c>
      <c r="D311" s="254" t="s">
        <v>2059</v>
      </c>
      <c r="E311" s="249"/>
      <c r="F311" s="249"/>
      <c r="G311" s="205" t="str">
        <f aca="false">IF(ISBLANK(F311),"a","b")</f>
        <v>a</v>
      </c>
      <c r="H311" s="205" t="str">
        <f aca="false">IF(ISBLANK(A311),"",IF(G311="b",F311,IF(G311="a","")))</f>
        <v/>
      </c>
      <c r="I311" s="206" t="n">
        <f aca="false">IF(ISBLANK(A311),"",IF( ISBLANK(F311), , IF( ISBLANK(J311), 1,) ))</f>
        <v>0</v>
      </c>
      <c r="J311" s="249"/>
      <c r="K311" s="205" t="str">
        <f aca="false">IF(ISBLANK(J311),"a","b")</f>
        <v>a</v>
      </c>
      <c r="L311" s="207" t="str">
        <f aca="false">IF(ISBLANK(A311),"",IF(K311="b",J311,IF(K311="a","")))</f>
        <v/>
      </c>
      <c r="M311" s="206" t="n">
        <f aca="false">IF(ISBLANK(A311),"",IF( ISBLANK(J311), , 1))</f>
        <v>0</v>
      </c>
      <c r="N311" s="243"/>
      <c r="O311" s="244"/>
      <c r="P311" s="249"/>
      <c r="Q311" s="251"/>
      <c r="R311" s="246" t="s">
        <v>1815</v>
      </c>
      <c r="S311" s="48" t="n">
        <v>1</v>
      </c>
    </row>
    <row r="312" customFormat="false" ht="15" hidden="false" customHeight="false" outlineLevel="0" collapsed="false">
      <c r="A312" s="0" t="n">
        <v>1</v>
      </c>
      <c r="B312" s="252" t="s">
        <v>1764</v>
      </c>
      <c r="C312" s="252" t="s">
        <v>1785</v>
      </c>
      <c r="D312" s="252" t="s">
        <v>1837</v>
      </c>
      <c r="E312" s="249"/>
      <c r="F312" s="249"/>
      <c r="G312" s="205" t="str">
        <f aca="false">IF(ISBLANK(F312),"a","b")</f>
        <v>a</v>
      </c>
      <c r="H312" s="205" t="str">
        <f aca="false">IF(ISBLANK(A312),"",IF(G312="b",F312,IF(G312="a","")))</f>
        <v/>
      </c>
      <c r="I312" s="206" t="n">
        <f aca="false">IF(ISBLANK(A312),"",IF( ISBLANK(F312), , IF( ISBLANK(J312), 1,) ))</f>
        <v>0</v>
      </c>
      <c r="J312" s="249"/>
      <c r="K312" s="205" t="str">
        <f aca="false">IF(ISBLANK(J312),"a","b")</f>
        <v>a</v>
      </c>
      <c r="L312" s="207" t="str">
        <f aca="false">IF(ISBLANK(A312),"",IF(K312="b",J312,IF(K312="a","")))</f>
        <v/>
      </c>
      <c r="M312" s="206" t="n">
        <f aca="false">IF(ISBLANK(A312),"",IF( ISBLANK(J312), , 1))</f>
        <v>0</v>
      </c>
      <c r="N312" s="243"/>
      <c r="O312" s="244"/>
      <c r="P312" s="249"/>
      <c r="Q312" s="251"/>
      <c r="R312" s="246" t="s">
        <v>1815</v>
      </c>
      <c r="S312" s="48" t="n">
        <v>1</v>
      </c>
    </row>
    <row r="313" customFormat="false" ht="15" hidden="false" customHeight="false" outlineLevel="0" collapsed="false">
      <c r="A313" s="0" t="n">
        <v>1</v>
      </c>
      <c r="B313" s="252" t="s">
        <v>1764</v>
      </c>
      <c r="C313" s="252" t="s">
        <v>1785</v>
      </c>
      <c r="D313" s="252" t="s">
        <v>2035</v>
      </c>
      <c r="E313" s="249"/>
      <c r="F313" s="249"/>
      <c r="G313" s="205" t="str">
        <f aca="false">IF(ISBLANK(F313),"a","b")</f>
        <v>a</v>
      </c>
      <c r="H313" s="205" t="str">
        <f aca="false">IF(ISBLANK(A313),"",IF(G313="b",F313,IF(G313="a","")))</f>
        <v/>
      </c>
      <c r="I313" s="206" t="n">
        <f aca="false">IF(ISBLANK(A313),"",IF( ISBLANK(F313), , IF( ISBLANK(J313), 1,) ))</f>
        <v>0</v>
      </c>
      <c r="J313" s="249"/>
      <c r="K313" s="205" t="str">
        <f aca="false">IF(ISBLANK(J313),"a","b")</f>
        <v>a</v>
      </c>
      <c r="L313" s="207" t="str">
        <f aca="false">IF(ISBLANK(A313),"",IF(K313="b",J313,IF(K313="a","")))</f>
        <v/>
      </c>
      <c r="M313" s="206" t="n">
        <f aca="false">IF(ISBLANK(A313),"",IF( ISBLANK(J313), , 1))</f>
        <v>0</v>
      </c>
      <c r="N313" s="243"/>
      <c r="O313" s="244"/>
      <c r="P313" s="249"/>
      <c r="Q313" s="251"/>
      <c r="R313" s="246" t="s">
        <v>1815</v>
      </c>
      <c r="S313" s="50" t="n">
        <v>1</v>
      </c>
    </row>
    <row r="314" customFormat="false" ht="15" hidden="false" customHeight="false" outlineLevel="0" collapsed="false">
      <c r="A314" s="0" t="n">
        <v>1</v>
      </c>
      <c r="B314" s="252" t="s">
        <v>1764</v>
      </c>
      <c r="C314" s="252" t="s">
        <v>1785</v>
      </c>
      <c r="D314" s="254" t="s">
        <v>1863</v>
      </c>
      <c r="E314" s="249"/>
      <c r="F314" s="249"/>
      <c r="G314" s="205" t="str">
        <f aca="false">IF(ISBLANK(F314),"a","b")</f>
        <v>a</v>
      </c>
      <c r="H314" s="205" t="str">
        <f aca="false">IF(ISBLANK(A314),"",IF(G314="b",F314,IF(G314="a","")))</f>
        <v/>
      </c>
      <c r="I314" s="206" t="n">
        <f aca="false">IF(ISBLANK(A314),"",IF( ISBLANK(F314), , IF( ISBLANK(J314), 1,) ))</f>
        <v>0</v>
      </c>
      <c r="J314" s="249"/>
      <c r="K314" s="205" t="str">
        <f aca="false">IF(ISBLANK(J314),"a","b")</f>
        <v>a</v>
      </c>
      <c r="L314" s="207" t="str">
        <f aca="false">IF(ISBLANK(A314),"",IF(K314="b",J314,IF(K314="a","")))</f>
        <v/>
      </c>
      <c r="M314" s="206" t="n">
        <f aca="false">IF(ISBLANK(A314),"",IF( ISBLANK(J314), , 1))</f>
        <v>0</v>
      </c>
      <c r="N314" s="243"/>
      <c r="O314" s="244"/>
      <c r="P314" s="249"/>
      <c r="Q314" s="251"/>
      <c r="R314" s="246" t="s">
        <v>1815</v>
      </c>
      <c r="S314" s="50" t="n">
        <v>1</v>
      </c>
    </row>
    <row r="315" customFormat="false" ht="15" hidden="false" customHeight="false" outlineLevel="0" collapsed="false">
      <c r="A315" s="0" t="n">
        <v>1</v>
      </c>
      <c r="B315" s="252" t="s">
        <v>1764</v>
      </c>
      <c r="C315" s="247" t="s">
        <v>1785</v>
      </c>
      <c r="D315" s="254" t="s">
        <v>2024</v>
      </c>
      <c r="E315" s="249"/>
      <c r="F315" s="249"/>
      <c r="G315" s="205" t="str">
        <f aca="false">IF(ISBLANK(F315),"a","b")</f>
        <v>a</v>
      </c>
      <c r="H315" s="205" t="str">
        <f aca="false">IF(ISBLANK(A315),"",IF(G315="b",F315,IF(G315="a","")))</f>
        <v/>
      </c>
      <c r="I315" s="206" t="n">
        <f aca="false">IF(ISBLANK(A315),"",IF( ISBLANK(F315), , IF( ISBLANK(J315), 1,) ))</f>
        <v>0</v>
      </c>
      <c r="J315" s="249"/>
      <c r="K315" s="205" t="str">
        <f aca="false">IF(ISBLANK(J315),"a","b")</f>
        <v>a</v>
      </c>
      <c r="L315" s="207" t="str">
        <f aca="false">IF(ISBLANK(A315),"",IF(K315="b",J315,IF(K315="a","")))</f>
        <v/>
      </c>
      <c r="M315" s="206" t="n">
        <f aca="false">IF(ISBLANK(A315),"",IF( ISBLANK(J315), , 1))</f>
        <v>0</v>
      </c>
      <c r="N315" s="243"/>
      <c r="O315" s="244"/>
      <c r="P315" s="249"/>
      <c r="Q315" s="251"/>
      <c r="R315" s="246" t="s">
        <v>1815</v>
      </c>
      <c r="S315" s="50" t="n">
        <v>1</v>
      </c>
    </row>
    <row r="316" customFormat="false" ht="15" hidden="false" customHeight="false" outlineLevel="0" collapsed="false">
      <c r="A316" s="0" t="n">
        <v>1</v>
      </c>
      <c r="B316" s="252" t="s">
        <v>1764</v>
      </c>
      <c r="C316" s="247" t="s">
        <v>1785</v>
      </c>
      <c r="D316" s="254" t="s">
        <v>2060</v>
      </c>
      <c r="E316" s="249"/>
      <c r="F316" s="249"/>
      <c r="G316" s="205" t="str">
        <f aca="false">IF(ISBLANK(F316),"a","b")</f>
        <v>a</v>
      </c>
      <c r="H316" s="205" t="str">
        <f aca="false">IF(ISBLANK(A316),"",IF(G316="b",F316,IF(G316="a","")))</f>
        <v/>
      </c>
      <c r="I316" s="206" t="n">
        <f aca="false">IF(ISBLANK(A316),"",IF( ISBLANK(F316), , IF( ISBLANK(J316), 1,) ))</f>
        <v>0</v>
      </c>
      <c r="J316" s="249"/>
      <c r="K316" s="205" t="str">
        <f aca="false">IF(ISBLANK(J316),"a","b")</f>
        <v>a</v>
      </c>
      <c r="L316" s="207" t="str">
        <f aca="false">IF(ISBLANK(A316),"",IF(K316="b",J316,IF(K316="a","")))</f>
        <v/>
      </c>
      <c r="M316" s="206" t="n">
        <f aca="false">IF(ISBLANK(A316),"",IF( ISBLANK(J316), , 1))</f>
        <v>0</v>
      </c>
      <c r="N316" s="243"/>
      <c r="O316" s="244"/>
      <c r="P316" s="249"/>
      <c r="Q316" s="251"/>
      <c r="R316" s="246" t="s">
        <v>1815</v>
      </c>
      <c r="S316" s="50" t="n">
        <v>1</v>
      </c>
    </row>
    <row r="317" customFormat="false" ht="15" hidden="false" customHeight="false" outlineLevel="0" collapsed="false">
      <c r="A317" s="0" t="n">
        <v>1</v>
      </c>
      <c r="B317" s="252" t="s">
        <v>1764</v>
      </c>
      <c r="C317" s="247" t="s">
        <v>1785</v>
      </c>
      <c r="D317" s="252" t="s">
        <v>2014</v>
      </c>
      <c r="E317" s="249"/>
      <c r="F317" s="249"/>
      <c r="G317" s="205" t="str">
        <f aca="false">IF(ISBLANK(F317),"a","b")</f>
        <v>a</v>
      </c>
      <c r="H317" s="205" t="str">
        <f aca="false">IF(ISBLANK(A317),"",IF(G317="b",F317,IF(G317="a","")))</f>
        <v/>
      </c>
      <c r="I317" s="206" t="n">
        <f aca="false">IF(ISBLANK(A317),"",IF( ISBLANK(F317), , IF( ISBLANK(J317), 1,) ))</f>
        <v>0</v>
      </c>
      <c r="J317" s="249"/>
      <c r="K317" s="205" t="str">
        <f aca="false">IF(ISBLANK(J317),"a","b")</f>
        <v>a</v>
      </c>
      <c r="L317" s="207" t="str">
        <f aca="false">IF(ISBLANK(A317),"",IF(K317="b",J317,IF(K317="a","")))</f>
        <v/>
      </c>
      <c r="M317" s="206" t="n">
        <f aca="false">IF(ISBLANK(A317),"",IF( ISBLANK(J317), , 1))</f>
        <v>0</v>
      </c>
      <c r="N317" s="243"/>
      <c r="O317" s="244"/>
      <c r="P317" s="249"/>
      <c r="Q317" s="251"/>
      <c r="R317" s="246" t="s">
        <v>1815</v>
      </c>
      <c r="S317" s="48" t="n">
        <v>1</v>
      </c>
    </row>
    <row r="318" customFormat="false" ht="15" hidden="false" customHeight="false" outlineLevel="0" collapsed="false">
      <c r="A318" s="0" t="n">
        <v>1</v>
      </c>
      <c r="B318" s="252" t="s">
        <v>1764</v>
      </c>
      <c r="C318" s="247" t="s">
        <v>1785</v>
      </c>
      <c r="D318" s="252" t="s">
        <v>2054</v>
      </c>
      <c r="E318" s="249"/>
      <c r="F318" s="249"/>
      <c r="G318" s="205" t="str">
        <f aca="false">IF(ISBLANK(F318),"a","b")</f>
        <v>a</v>
      </c>
      <c r="H318" s="205" t="str">
        <f aca="false">IF(ISBLANK(A318),"",IF(G318="b",F318,IF(G318="a","")))</f>
        <v/>
      </c>
      <c r="I318" s="206" t="n">
        <f aca="false">IF(ISBLANK(A318),"",IF( ISBLANK(F318), , IF( ISBLANK(J318), 1,) ))</f>
        <v>0</v>
      </c>
      <c r="J318" s="249"/>
      <c r="K318" s="205" t="str">
        <f aca="false">IF(ISBLANK(J318),"a","b")</f>
        <v>a</v>
      </c>
      <c r="L318" s="207" t="str">
        <f aca="false">IF(ISBLANK(A318),"",IF(K318="b",J318,IF(K318="a","")))</f>
        <v/>
      </c>
      <c r="M318" s="206" t="n">
        <f aca="false">IF(ISBLANK(A318),"",IF( ISBLANK(J318), , 1))</f>
        <v>0</v>
      </c>
      <c r="N318" s="243"/>
      <c r="O318" s="244"/>
      <c r="P318" s="249"/>
      <c r="Q318" s="251"/>
      <c r="R318" s="246" t="s">
        <v>1815</v>
      </c>
      <c r="S318" s="48" t="n">
        <v>1</v>
      </c>
    </row>
    <row r="319" customFormat="false" ht="15" hidden="false" customHeight="false" outlineLevel="0" collapsed="false">
      <c r="A319" s="0" t="n">
        <v>1</v>
      </c>
      <c r="B319" s="252" t="s">
        <v>1764</v>
      </c>
      <c r="C319" s="247" t="s">
        <v>1785</v>
      </c>
      <c r="D319" s="252" t="s">
        <v>2026</v>
      </c>
      <c r="E319" s="249"/>
      <c r="F319" s="249"/>
      <c r="G319" s="205" t="str">
        <f aca="false">IF(ISBLANK(F319),"a","b")</f>
        <v>a</v>
      </c>
      <c r="H319" s="205" t="str">
        <f aca="false">IF(ISBLANK(A319),"",IF(G319="b",F319,IF(G319="a","")))</f>
        <v/>
      </c>
      <c r="I319" s="206" t="n">
        <f aca="false">IF(ISBLANK(A319),"",IF( ISBLANK(F319), , IF( ISBLANK(J319), 1,) ))</f>
        <v>0</v>
      </c>
      <c r="J319" s="249"/>
      <c r="K319" s="205" t="str">
        <f aca="false">IF(ISBLANK(J319),"a","b")</f>
        <v>a</v>
      </c>
      <c r="L319" s="207" t="str">
        <f aca="false">IF(ISBLANK(A319),"",IF(K319="b",J319,IF(K319="a","")))</f>
        <v/>
      </c>
      <c r="M319" s="206" t="n">
        <f aca="false">IF(ISBLANK(A319),"",IF( ISBLANK(J319), , 1))</f>
        <v>0</v>
      </c>
      <c r="N319" s="243"/>
      <c r="O319" s="244"/>
      <c r="P319" s="249"/>
      <c r="Q319" s="251"/>
      <c r="R319" s="246" t="s">
        <v>1815</v>
      </c>
      <c r="S319" s="48" t="n">
        <v>1</v>
      </c>
    </row>
    <row r="320" customFormat="false" ht="15" hidden="false" customHeight="false" outlineLevel="0" collapsed="false">
      <c r="A320" s="0" t="n">
        <v>1</v>
      </c>
      <c r="B320" s="252" t="s">
        <v>1764</v>
      </c>
      <c r="C320" s="247" t="s">
        <v>1785</v>
      </c>
      <c r="D320" s="252" t="s">
        <v>2055</v>
      </c>
      <c r="E320" s="249"/>
      <c r="F320" s="249"/>
      <c r="G320" s="205" t="str">
        <f aca="false">IF(ISBLANK(F320),"a","b")</f>
        <v>a</v>
      </c>
      <c r="H320" s="205" t="str">
        <f aca="false">IF(ISBLANK(A320),"",IF(G320="b",F320,IF(G320="a","")))</f>
        <v/>
      </c>
      <c r="I320" s="206" t="n">
        <f aca="false">IF(ISBLANK(A320),"",IF( ISBLANK(F320), , IF( ISBLANK(J320), 1,) ))</f>
        <v>0</v>
      </c>
      <c r="J320" s="249"/>
      <c r="K320" s="205" t="str">
        <f aca="false">IF(ISBLANK(J320),"a","b")</f>
        <v>a</v>
      </c>
      <c r="L320" s="207" t="str">
        <f aca="false">IF(ISBLANK(A320),"",IF(K320="b",J320,IF(K320="a","")))</f>
        <v/>
      </c>
      <c r="M320" s="206" t="n">
        <f aca="false">IF(ISBLANK(A320),"",IF( ISBLANK(J320), , 1))</f>
        <v>0</v>
      </c>
      <c r="N320" s="243"/>
      <c r="O320" s="244"/>
      <c r="P320" s="249"/>
      <c r="Q320" s="251"/>
      <c r="R320" s="246" t="s">
        <v>1815</v>
      </c>
      <c r="S320" s="39" t="n">
        <v>1</v>
      </c>
    </row>
    <row r="321" customFormat="false" ht="15" hidden="false" customHeight="false" outlineLevel="0" collapsed="false">
      <c r="A321" s="0" t="n">
        <v>1</v>
      </c>
      <c r="B321" s="252" t="s">
        <v>1764</v>
      </c>
      <c r="C321" s="247" t="s">
        <v>1785</v>
      </c>
      <c r="D321" s="252" t="s">
        <v>2028</v>
      </c>
      <c r="E321" s="249"/>
      <c r="F321" s="249"/>
      <c r="G321" s="205" t="str">
        <f aca="false">IF(ISBLANK(F321),"a","b")</f>
        <v>a</v>
      </c>
      <c r="H321" s="205" t="str">
        <f aca="false">IF(ISBLANK(A321),"",IF(G321="b",F321,IF(G321="a","")))</f>
        <v/>
      </c>
      <c r="I321" s="206" t="n">
        <f aca="false">IF(ISBLANK(A321),"",IF( ISBLANK(F321), , IF( ISBLANK(J321), 1,) ))</f>
        <v>0</v>
      </c>
      <c r="J321" s="249"/>
      <c r="K321" s="205" t="str">
        <f aca="false">IF(ISBLANK(J321),"a","b")</f>
        <v>a</v>
      </c>
      <c r="L321" s="207" t="str">
        <f aca="false">IF(ISBLANK(A321),"",IF(K321="b",J321,IF(K321="a","")))</f>
        <v/>
      </c>
      <c r="M321" s="206" t="n">
        <f aca="false">IF(ISBLANK(A321),"",IF( ISBLANK(J321), , 1))</f>
        <v>0</v>
      </c>
      <c r="N321" s="243"/>
      <c r="O321" s="244"/>
      <c r="P321" s="249"/>
      <c r="Q321" s="251"/>
      <c r="R321" s="246" t="s">
        <v>1815</v>
      </c>
      <c r="S321" s="39" t="n">
        <v>1</v>
      </c>
    </row>
    <row r="322" customFormat="false" ht="15" hidden="false" customHeight="false" outlineLevel="0" collapsed="false">
      <c r="A322" s="0" t="n">
        <v>1</v>
      </c>
      <c r="B322" s="252" t="s">
        <v>1764</v>
      </c>
      <c r="C322" s="247" t="s">
        <v>1785</v>
      </c>
      <c r="D322" s="252" t="s">
        <v>2061</v>
      </c>
      <c r="E322" s="249"/>
      <c r="F322" s="249"/>
      <c r="G322" s="205" t="str">
        <f aca="false">IF(ISBLANK(F322),"a","b")</f>
        <v>a</v>
      </c>
      <c r="H322" s="205" t="str">
        <f aca="false">IF(ISBLANK(A322),"",IF(G322="b",F322,IF(G322="a","")))</f>
        <v/>
      </c>
      <c r="I322" s="206" t="n">
        <f aca="false">IF(ISBLANK(A322),"",IF( ISBLANK(F322), , IF( ISBLANK(J322), 1,) ))</f>
        <v>0</v>
      </c>
      <c r="J322" s="249"/>
      <c r="K322" s="205" t="str">
        <f aca="false">IF(ISBLANK(J322),"a","b")</f>
        <v>a</v>
      </c>
      <c r="L322" s="207" t="str">
        <f aca="false">IF(ISBLANK(A322),"",IF(K322="b",J322,IF(K322="a","")))</f>
        <v/>
      </c>
      <c r="M322" s="206" t="n">
        <f aca="false">IF(ISBLANK(A322),"",IF( ISBLANK(J322), , 1))</f>
        <v>0</v>
      </c>
      <c r="N322" s="243"/>
      <c r="O322" s="244"/>
      <c r="P322" s="249"/>
      <c r="Q322" s="251"/>
      <c r="R322" s="246" t="s">
        <v>1815</v>
      </c>
      <c r="S322" s="39" t="n">
        <v>1</v>
      </c>
    </row>
    <row r="323" customFormat="false" ht="15" hidden="false" customHeight="false" outlineLevel="0" collapsed="false">
      <c r="A323" s="0" t="n">
        <v>1</v>
      </c>
      <c r="B323" s="252" t="s">
        <v>1764</v>
      </c>
      <c r="C323" s="247" t="s">
        <v>1785</v>
      </c>
      <c r="D323" s="252" t="s">
        <v>2042</v>
      </c>
      <c r="E323" s="249"/>
      <c r="F323" s="249"/>
      <c r="G323" s="205" t="str">
        <f aca="false">IF(ISBLANK(F323),"a","b")</f>
        <v>a</v>
      </c>
      <c r="H323" s="205" t="str">
        <f aca="false">IF(ISBLANK(A323),"",IF(G323="b",F323,IF(G323="a","")))</f>
        <v/>
      </c>
      <c r="I323" s="206" t="n">
        <f aca="false">IF(ISBLANK(A323),"",IF( ISBLANK(F323), , IF( ISBLANK(J323), 1,) ))</f>
        <v>0</v>
      </c>
      <c r="J323" s="249"/>
      <c r="K323" s="205" t="str">
        <f aca="false">IF(ISBLANK(J323),"a","b")</f>
        <v>a</v>
      </c>
      <c r="L323" s="207" t="str">
        <f aca="false">IF(ISBLANK(A323),"",IF(K323="b",J323,IF(K323="a","")))</f>
        <v/>
      </c>
      <c r="M323" s="206" t="n">
        <f aca="false">IF(ISBLANK(A323),"",IF( ISBLANK(J323), , 1))</f>
        <v>0</v>
      </c>
      <c r="N323" s="243"/>
      <c r="O323" s="244"/>
      <c r="P323" s="249"/>
      <c r="Q323" s="251"/>
      <c r="R323" s="246" t="s">
        <v>1815</v>
      </c>
      <c r="S323" s="39" t="n">
        <v>1</v>
      </c>
    </row>
    <row r="324" customFormat="false" ht="15" hidden="false" customHeight="false" outlineLevel="0" collapsed="false">
      <c r="A324" s="0" t="n">
        <v>1</v>
      </c>
      <c r="B324" s="252" t="s">
        <v>1764</v>
      </c>
      <c r="C324" s="247" t="s">
        <v>1785</v>
      </c>
      <c r="D324" s="252" t="s">
        <v>2062</v>
      </c>
      <c r="E324" s="249"/>
      <c r="F324" s="249"/>
      <c r="G324" s="205" t="str">
        <f aca="false">IF(ISBLANK(F324),"a","b")</f>
        <v>a</v>
      </c>
      <c r="H324" s="205" t="str">
        <f aca="false">IF(ISBLANK(A324),"",IF(G324="b",F324,IF(G324="a","")))</f>
        <v/>
      </c>
      <c r="I324" s="206" t="n">
        <f aca="false">IF(ISBLANK(A324),"",IF( ISBLANK(F324), , IF( ISBLANK(J324), 1,) ))</f>
        <v>0</v>
      </c>
      <c r="J324" s="249"/>
      <c r="K324" s="205" t="str">
        <f aca="false">IF(ISBLANK(J324),"a","b")</f>
        <v>a</v>
      </c>
      <c r="L324" s="207" t="str">
        <f aca="false">IF(ISBLANK(A324),"",IF(K324="b",J324,IF(K324="a","")))</f>
        <v/>
      </c>
      <c r="M324" s="206" t="n">
        <f aca="false">IF(ISBLANK(A324),"",IF( ISBLANK(J324), , 1))</f>
        <v>0</v>
      </c>
      <c r="N324" s="243"/>
      <c r="O324" s="244"/>
      <c r="P324" s="249"/>
      <c r="Q324" s="251"/>
      <c r="R324" s="246" t="s">
        <v>1815</v>
      </c>
      <c r="S324" s="39" t="n">
        <v>1</v>
      </c>
    </row>
    <row r="325" customFormat="false" ht="15" hidden="false" customHeight="false" outlineLevel="0" collapsed="false">
      <c r="A325" s="0" t="n">
        <v>1</v>
      </c>
      <c r="B325" s="252" t="s">
        <v>1764</v>
      </c>
      <c r="C325" s="247" t="s">
        <v>1785</v>
      </c>
      <c r="D325" s="252" t="s">
        <v>2063</v>
      </c>
      <c r="E325" s="249"/>
      <c r="F325" s="249"/>
      <c r="G325" s="205" t="str">
        <f aca="false">IF(ISBLANK(F325),"a","b")</f>
        <v>a</v>
      </c>
      <c r="H325" s="205" t="str">
        <f aca="false">IF(ISBLANK(A325),"",IF(G325="b",F325,IF(G325="a","")))</f>
        <v/>
      </c>
      <c r="I325" s="206" t="n">
        <f aca="false">IF(ISBLANK(A325),"",IF( ISBLANK(F325), , IF( ISBLANK(J325), 1,) ))</f>
        <v>0</v>
      </c>
      <c r="J325" s="249"/>
      <c r="K325" s="205" t="str">
        <f aca="false">IF(ISBLANK(J325),"a","b")</f>
        <v>a</v>
      </c>
      <c r="L325" s="207" t="str">
        <f aca="false">IF(ISBLANK(A325),"",IF(K325="b",J325,IF(K325="a","")))</f>
        <v/>
      </c>
      <c r="M325" s="206" t="n">
        <f aca="false">IF(ISBLANK(A325),"",IF( ISBLANK(J325), , 1))</f>
        <v>0</v>
      </c>
      <c r="N325" s="243"/>
      <c r="O325" s="244"/>
      <c r="P325" s="249"/>
      <c r="Q325" s="251"/>
      <c r="R325" s="246" t="s">
        <v>1815</v>
      </c>
      <c r="S325" s="39" t="n">
        <v>1</v>
      </c>
    </row>
    <row r="326" customFormat="false" ht="15" hidden="false" customHeight="false" outlineLevel="0" collapsed="false">
      <c r="A326" s="0" t="n">
        <v>1</v>
      </c>
      <c r="B326" s="252" t="s">
        <v>1764</v>
      </c>
      <c r="C326" s="247" t="s">
        <v>1785</v>
      </c>
      <c r="D326" s="252" t="s">
        <v>2064</v>
      </c>
      <c r="E326" s="249"/>
      <c r="F326" s="249"/>
      <c r="G326" s="205" t="str">
        <f aca="false">IF(ISBLANK(F326),"a","b")</f>
        <v>a</v>
      </c>
      <c r="H326" s="205" t="str">
        <f aca="false">IF(ISBLANK(A326),"",IF(G326="b",F326,IF(G326="a","")))</f>
        <v/>
      </c>
      <c r="I326" s="206" t="n">
        <f aca="false">IF(ISBLANK(A326),"",IF( ISBLANK(F326), , IF( ISBLANK(J326), 1,) ))</f>
        <v>0</v>
      </c>
      <c r="J326" s="249"/>
      <c r="K326" s="205" t="str">
        <f aca="false">IF(ISBLANK(J326),"a","b")</f>
        <v>a</v>
      </c>
      <c r="L326" s="207" t="str">
        <f aca="false">IF(ISBLANK(A326),"",IF(K326="b",J326,IF(K326="a","")))</f>
        <v/>
      </c>
      <c r="M326" s="206" t="n">
        <f aca="false">IF(ISBLANK(A326),"",IF( ISBLANK(J326), , 1))</f>
        <v>0</v>
      </c>
      <c r="N326" s="243"/>
      <c r="O326" s="244"/>
      <c r="P326" s="249"/>
      <c r="Q326" s="251"/>
      <c r="R326" s="246" t="s">
        <v>1815</v>
      </c>
      <c r="S326" s="39" t="n">
        <v>1</v>
      </c>
    </row>
    <row r="327" customFormat="false" ht="15" hidden="false" customHeight="false" outlineLevel="0" collapsed="false">
      <c r="A327" s="0" t="n">
        <v>1</v>
      </c>
      <c r="B327" s="252" t="s">
        <v>1764</v>
      </c>
      <c r="C327" s="247" t="s">
        <v>1785</v>
      </c>
      <c r="D327" s="252" t="s">
        <v>2065</v>
      </c>
      <c r="E327" s="249"/>
      <c r="F327" s="249"/>
      <c r="G327" s="205" t="str">
        <f aca="false">IF(ISBLANK(F327),"a","b")</f>
        <v>a</v>
      </c>
      <c r="H327" s="205" t="str">
        <f aca="false">IF(ISBLANK(A327),"",IF(G327="b",F327,IF(G327="a","")))</f>
        <v/>
      </c>
      <c r="I327" s="206" t="n">
        <f aca="false">IF(ISBLANK(A327),"",IF( ISBLANK(F327), , IF( ISBLANK(J327), 1,) ))</f>
        <v>0</v>
      </c>
      <c r="J327" s="249"/>
      <c r="K327" s="205" t="str">
        <f aca="false">IF(ISBLANK(J327),"a","b")</f>
        <v>a</v>
      </c>
      <c r="L327" s="207" t="str">
        <f aca="false">IF(ISBLANK(A327),"",IF(K327="b",J327,IF(K327="a","")))</f>
        <v/>
      </c>
      <c r="M327" s="206" t="n">
        <f aca="false">IF(ISBLANK(A327),"",IF( ISBLANK(J327), , 1))</f>
        <v>0</v>
      </c>
      <c r="N327" s="243"/>
      <c r="O327" s="244"/>
      <c r="P327" s="249"/>
      <c r="Q327" s="251"/>
      <c r="R327" s="246" t="s">
        <v>1815</v>
      </c>
      <c r="S327" s="39" t="n">
        <v>1</v>
      </c>
    </row>
    <row r="328" customFormat="false" ht="15" hidden="false" customHeight="false" outlineLevel="0" collapsed="false">
      <c r="A328" s="0" t="n">
        <v>1</v>
      </c>
      <c r="B328" s="252" t="s">
        <v>1764</v>
      </c>
      <c r="C328" s="247" t="s">
        <v>1785</v>
      </c>
      <c r="D328" s="252" t="s">
        <v>2066</v>
      </c>
      <c r="E328" s="249"/>
      <c r="F328" s="249"/>
      <c r="G328" s="205" t="str">
        <f aca="false">IF(ISBLANK(F328),"a","b")</f>
        <v>a</v>
      </c>
      <c r="H328" s="205" t="str">
        <f aca="false">IF(ISBLANK(A328),"",IF(G328="b",F328,IF(G328="a","")))</f>
        <v/>
      </c>
      <c r="I328" s="206" t="n">
        <f aca="false">IF(ISBLANK(A328),"",IF( ISBLANK(F328), , IF( ISBLANK(J328), 1,) ))</f>
        <v>0</v>
      </c>
      <c r="J328" s="249"/>
      <c r="K328" s="205" t="str">
        <f aca="false">IF(ISBLANK(J328),"a","b")</f>
        <v>a</v>
      </c>
      <c r="L328" s="207" t="str">
        <f aca="false">IF(ISBLANK(A328),"",IF(K328="b",J328,IF(K328="a","")))</f>
        <v/>
      </c>
      <c r="M328" s="206" t="n">
        <f aca="false">IF(ISBLANK(A328),"",IF( ISBLANK(J328), , 1))</f>
        <v>0</v>
      </c>
      <c r="N328" s="243"/>
      <c r="O328" s="244"/>
      <c r="P328" s="249"/>
      <c r="Q328" s="251"/>
      <c r="R328" s="246" t="s">
        <v>1815</v>
      </c>
      <c r="S328" s="39" t="n">
        <v>1</v>
      </c>
    </row>
    <row r="329" customFormat="false" ht="15" hidden="false" customHeight="false" outlineLevel="0" collapsed="false">
      <c r="A329" s="0" t="n">
        <v>1</v>
      </c>
      <c r="B329" s="252" t="s">
        <v>1764</v>
      </c>
      <c r="C329" s="247" t="s">
        <v>1785</v>
      </c>
      <c r="D329" s="252" t="s">
        <v>2067</v>
      </c>
      <c r="E329" s="249"/>
      <c r="F329" s="249"/>
      <c r="G329" s="205" t="str">
        <f aca="false">IF(ISBLANK(F329),"a","b")</f>
        <v>a</v>
      </c>
      <c r="H329" s="205" t="str">
        <f aca="false">IF(ISBLANK(A329),"",IF(G329="b",F329,IF(G329="a","")))</f>
        <v/>
      </c>
      <c r="I329" s="206" t="n">
        <f aca="false">IF(ISBLANK(A329),"",IF( ISBLANK(F329), , IF( ISBLANK(J329), 1,) ))</f>
        <v>0</v>
      </c>
      <c r="J329" s="249"/>
      <c r="K329" s="205" t="str">
        <f aca="false">IF(ISBLANK(J329),"a","b")</f>
        <v>a</v>
      </c>
      <c r="L329" s="207" t="str">
        <f aca="false">IF(ISBLANK(A329),"",IF(K329="b",J329,IF(K329="a","")))</f>
        <v/>
      </c>
      <c r="M329" s="206" t="n">
        <f aca="false">IF(ISBLANK(A329),"",IF( ISBLANK(J329), , 1))</f>
        <v>0</v>
      </c>
      <c r="N329" s="243"/>
      <c r="O329" s="244"/>
      <c r="P329" s="249"/>
      <c r="Q329" s="251"/>
      <c r="R329" s="246" t="s">
        <v>1815</v>
      </c>
      <c r="S329" s="39" t="n">
        <v>1</v>
      </c>
    </row>
    <row r="330" customFormat="false" ht="15" hidden="false" customHeight="false" outlineLevel="0" collapsed="false">
      <c r="A330" s="0" t="n">
        <v>1</v>
      </c>
      <c r="B330" s="252" t="s">
        <v>1764</v>
      </c>
      <c r="C330" s="247" t="s">
        <v>1785</v>
      </c>
      <c r="D330" s="252" t="s">
        <v>2068</v>
      </c>
      <c r="E330" s="249"/>
      <c r="F330" s="249"/>
      <c r="G330" s="205" t="str">
        <f aca="false">IF(ISBLANK(F330),"a","b")</f>
        <v>a</v>
      </c>
      <c r="H330" s="205" t="str">
        <f aca="false">IF(ISBLANK(A330),"",IF(G330="b",F330,IF(G330="a","")))</f>
        <v/>
      </c>
      <c r="I330" s="206" t="n">
        <f aca="false">IF(ISBLANK(A330),"",IF( ISBLANK(F330), , IF( ISBLANK(J330), 1,) ))</f>
        <v>0</v>
      </c>
      <c r="J330" s="249"/>
      <c r="K330" s="205" t="str">
        <f aca="false">IF(ISBLANK(J330),"a","b")</f>
        <v>a</v>
      </c>
      <c r="L330" s="207" t="str">
        <f aca="false">IF(ISBLANK(A330),"",IF(K330="b",J330,IF(K330="a","")))</f>
        <v/>
      </c>
      <c r="M330" s="206" t="n">
        <f aca="false">IF(ISBLANK(A330),"",IF( ISBLANK(J330), , 1))</f>
        <v>0</v>
      </c>
      <c r="N330" s="243"/>
      <c r="O330" s="244"/>
      <c r="P330" s="249"/>
      <c r="Q330" s="251"/>
      <c r="R330" s="246" t="s">
        <v>1815</v>
      </c>
      <c r="S330" s="39" t="n">
        <v>1</v>
      </c>
    </row>
    <row r="331" customFormat="false" ht="15" hidden="false" customHeight="false" outlineLevel="0" collapsed="false">
      <c r="A331" s="0" t="n">
        <v>1</v>
      </c>
      <c r="B331" s="252" t="s">
        <v>1789</v>
      </c>
      <c r="C331" s="247" t="s">
        <v>1787</v>
      </c>
      <c r="D331" s="252" t="s">
        <v>1837</v>
      </c>
      <c r="E331" s="249"/>
      <c r="F331" s="249"/>
      <c r="G331" s="205" t="str">
        <f aca="false">IF(ISBLANK(F331),"a","b")</f>
        <v>a</v>
      </c>
      <c r="H331" s="205" t="str">
        <f aca="false">IF(ISBLANK(A331),"",IF(G331="b",F331,IF(G331="a","")))</f>
        <v/>
      </c>
      <c r="I331" s="206" t="n">
        <f aca="false">IF(ISBLANK(A331),"",IF( ISBLANK(F331), , IF( ISBLANK(J331), 1,) ))</f>
        <v>0</v>
      </c>
      <c r="J331" s="249"/>
      <c r="K331" s="205" t="str">
        <f aca="false">IF(ISBLANK(J331),"a","b")</f>
        <v>a</v>
      </c>
      <c r="L331" s="207" t="str">
        <f aca="false">IF(ISBLANK(A331),"",IF(K331="b",J331,IF(K331="a","")))</f>
        <v/>
      </c>
      <c r="M331" s="206" t="n">
        <f aca="false">IF(ISBLANK(A331),"",IF( ISBLANK(J331), , 1))</f>
        <v>0</v>
      </c>
      <c r="N331" s="243"/>
      <c r="O331" s="244"/>
      <c r="P331" s="249"/>
      <c r="Q331" s="251"/>
      <c r="R331" s="246" t="s">
        <v>1815</v>
      </c>
      <c r="S331" s="39" t="n">
        <v>1</v>
      </c>
    </row>
    <row r="332" customFormat="false" ht="15" hidden="false" customHeight="false" outlineLevel="0" collapsed="false">
      <c r="A332" s="0" t="n">
        <v>1</v>
      </c>
      <c r="B332" s="252" t="s">
        <v>1789</v>
      </c>
      <c r="C332" s="247" t="s">
        <v>1787</v>
      </c>
      <c r="D332" s="252" t="s">
        <v>2069</v>
      </c>
      <c r="E332" s="249"/>
      <c r="F332" s="249"/>
      <c r="G332" s="205" t="str">
        <f aca="false">IF(ISBLANK(F332),"a","b")</f>
        <v>a</v>
      </c>
      <c r="H332" s="205" t="str">
        <f aca="false">IF(ISBLANK(A332),"",IF(G332="b",F332,IF(G332="a","")))</f>
        <v/>
      </c>
      <c r="I332" s="206" t="n">
        <f aca="false">IF(ISBLANK(A332),"",IF( ISBLANK(F332), , IF( ISBLANK(J332), 1,) ))</f>
        <v>0</v>
      </c>
      <c r="J332" s="249"/>
      <c r="K332" s="205" t="str">
        <f aca="false">IF(ISBLANK(J332),"a","b")</f>
        <v>a</v>
      </c>
      <c r="L332" s="207" t="str">
        <f aca="false">IF(ISBLANK(A332),"",IF(K332="b",J332,IF(K332="a","")))</f>
        <v/>
      </c>
      <c r="M332" s="206" t="n">
        <f aca="false">IF(ISBLANK(A332),"",IF( ISBLANK(J332), , 1))</f>
        <v>0</v>
      </c>
      <c r="N332" s="243"/>
      <c r="O332" s="244"/>
      <c r="P332" s="249"/>
      <c r="Q332" s="251"/>
      <c r="R332" s="246" t="s">
        <v>1815</v>
      </c>
      <c r="S332" s="39" t="n">
        <v>1</v>
      </c>
    </row>
    <row r="333" customFormat="false" ht="15" hidden="false" customHeight="false" outlineLevel="0" collapsed="false">
      <c r="A333" s="0" t="n">
        <v>1</v>
      </c>
      <c r="B333" s="252" t="s">
        <v>1789</v>
      </c>
      <c r="C333" s="247" t="s">
        <v>1787</v>
      </c>
      <c r="D333" s="252" t="s">
        <v>1802</v>
      </c>
      <c r="E333" s="249"/>
      <c r="F333" s="249"/>
      <c r="G333" s="205" t="str">
        <f aca="false">IF(ISBLANK(F333),"a","b")</f>
        <v>a</v>
      </c>
      <c r="H333" s="205" t="str">
        <f aca="false">IF(ISBLANK(A333),"",IF(G333="b",F333,IF(G333="a","")))</f>
        <v/>
      </c>
      <c r="I333" s="206" t="n">
        <f aca="false">IF(ISBLANK(A333),"",IF( ISBLANK(F333), , IF( ISBLANK(J333), 1,) ))</f>
        <v>0</v>
      </c>
      <c r="J333" s="249"/>
      <c r="K333" s="205" t="str">
        <f aca="false">IF(ISBLANK(J333),"a","b")</f>
        <v>a</v>
      </c>
      <c r="L333" s="207" t="str">
        <f aca="false">IF(ISBLANK(A333),"",IF(K333="b",J333,IF(K333="a","")))</f>
        <v/>
      </c>
      <c r="M333" s="206" t="n">
        <f aca="false">IF(ISBLANK(A333),"",IF( ISBLANK(J333), , 1))</f>
        <v>0</v>
      </c>
      <c r="N333" s="243"/>
      <c r="O333" s="244"/>
      <c r="P333" s="249"/>
      <c r="Q333" s="251"/>
      <c r="R333" s="246" t="s">
        <v>1815</v>
      </c>
      <c r="S333" s="39" t="n">
        <v>1</v>
      </c>
    </row>
    <row r="334" customFormat="false" ht="15" hidden="false" customHeight="false" outlineLevel="0" collapsed="false">
      <c r="A334" s="0" t="n">
        <v>1</v>
      </c>
      <c r="B334" s="252" t="s">
        <v>1789</v>
      </c>
      <c r="C334" s="247" t="s">
        <v>1787</v>
      </c>
      <c r="D334" s="254" t="s">
        <v>2070</v>
      </c>
      <c r="E334" s="249"/>
      <c r="F334" s="249"/>
      <c r="G334" s="205" t="str">
        <f aca="false">IF(ISBLANK(F334),"a","b")</f>
        <v>a</v>
      </c>
      <c r="H334" s="205" t="str">
        <f aca="false">IF(ISBLANK(A334),"",IF(G334="b",F334,IF(G334="a","")))</f>
        <v/>
      </c>
      <c r="I334" s="206" t="n">
        <f aca="false">IF(ISBLANK(A334),"",IF( ISBLANK(F334), , IF( ISBLANK(J334), 1,) ))</f>
        <v>0</v>
      </c>
      <c r="J334" s="249"/>
      <c r="K334" s="205" t="str">
        <f aca="false">IF(ISBLANK(J334),"a","b")</f>
        <v>a</v>
      </c>
      <c r="L334" s="207" t="str">
        <f aca="false">IF(ISBLANK(A334),"",IF(K334="b",J334,IF(K334="a","")))</f>
        <v/>
      </c>
      <c r="M334" s="206" t="n">
        <f aca="false">IF(ISBLANK(A334),"",IF( ISBLANK(J334), , 1))</f>
        <v>0</v>
      </c>
      <c r="N334" s="243"/>
      <c r="O334" s="244"/>
      <c r="P334" s="249"/>
      <c r="Q334" s="251"/>
      <c r="R334" s="246" t="s">
        <v>1815</v>
      </c>
      <c r="S334" s="39" t="n">
        <v>1</v>
      </c>
    </row>
    <row r="335" customFormat="false" ht="15" hidden="false" customHeight="false" outlineLevel="0" collapsed="false">
      <c r="A335" s="0" t="n">
        <v>1</v>
      </c>
      <c r="B335" s="252" t="s">
        <v>1789</v>
      </c>
      <c r="C335" s="247" t="s">
        <v>1787</v>
      </c>
      <c r="D335" s="254" t="s">
        <v>1902</v>
      </c>
      <c r="E335" s="249"/>
      <c r="F335" s="249"/>
      <c r="G335" s="205" t="str">
        <f aca="false">IF(ISBLANK(F335),"a","b")</f>
        <v>a</v>
      </c>
      <c r="H335" s="205" t="str">
        <f aca="false">IF(ISBLANK(A335),"",IF(G335="b",F335,IF(G335="a","")))</f>
        <v/>
      </c>
      <c r="I335" s="206" t="n">
        <f aca="false">IF(ISBLANK(A335),"",IF( ISBLANK(F335), , IF( ISBLANK(J335), 1,) ))</f>
        <v>0</v>
      </c>
      <c r="J335" s="249"/>
      <c r="K335" s="205" t="str">
        <f aca="false">IF(ISBLANK(J335),"a","b")</f>
        <v>a</v>
      </c>
      <c r="L335" s="207" t="str">
        <f aca="false">IF(ISBLANK(A335),"",IF(K335="b",J335,IF(K335="a","")))</f>
        <v/>
      </c>
      <c r="M335" s="206" t="n">
        <f aca="false">IF(ISBLANK(A335),"",IF( ISBLANK(J335), , 1))</f>
        <v>0</v>
      </c>
      <c r="N335" s="243"/>
      <c r="O335" s="244"/>
      <c r="P335" s="249"/>
      <c r="Q335" s="251"/>
      <c r="R335" s="246" t="s">
        <v>1815</v>
      </c>
      <c r="S335" s="39" t="n">
        <v>1</v>
      </c>
    </row>
    <row r="336" customFormat="false" ht="15" hidden="false" customHeight="false" outlineLevel="0" collapsed="false">
      <c r="A336" s="0" t="n">
        <v>1</v>
      </c>
      <c r="B336" s="252" t="s">
        <v>1789</v>
      </c>
      <c r="C336" s="247" t="s">
        <v>1787</v>
      </c>
      <c r="D336" s="252" t="s">
        <v>2014</v>
      </c>
      <c r="E336" s="249"/>
      <c r="F336" s="249"/>
      <c r="G336" s="205" t="str">
        <f aca="false">IF(ISBLANK(F336),"a","b")</f>
        <v>a</v>
      </c>
      <c r="H336" s="205" t="str">
        <f aca="false">IF(ISBLANK(A336),"",IF(G336="b",F336,IF(G336="a","")))</f>
        <v/>
      </c>
      <c r="I336" s="206" t="n">
        <f aca="false">IF(ISBLANK(A336),"",IF( ISBLANK(F336), , IF( ISBLANK(J336), 1,) ))</f>
        <v>0</v>
      </c>
      <c r="J336" s="249"/>
      <c r="K336" s="205" t="str">
        <f aca="false">IF(ISBLANK(J336),"a","b")</f>
        <v>a</v>
      </c>
      <c r="L336" s="207" t="str">
        <f aca="false">IF(ISBLANK(A336),"",IF(K336="b",J336,IF(K336="a","")))</f>
        <v/>
      </c>
      <c r="M336" s="206" t="n">
        <f aca="false">IF(ISBLANK(A336),"",IF( ISBLANK(J336), , 1))</f>
        <v>0</v>
      </c>
      <c r="N336" s="243"/>
      <c r="O336" s="244"/>
      <c r="P336" s="249"/>
      <c r="Q336" s="251"/>
      <c r="R336" s="246" t="s">
        <v>1815</v>
      </c>
      <c r="S336" s="39" t="n">
        <v>1</v>
      </c>
    </row>
    <row r="337" customFormat="false" ht="15" hidden="false" customHeight="false" outlineLevel="0" collapsed="false">
      <c r="A337" s="0" t="n">
        <v>1</v>
      </c>
      <c r="B337" s="252" t="s">
        <v>1789</v>
      </c>
      <c r="C337" s="247" t="s">
        <v>1787</v>
      </c>
      <c r="D337" s="252" t="s">
        <v>1857</v>
      </c>
      <c r="E337" s="249"/>
      <c r="F337" s="249"/>
      <c r="G337" s="205" t="str">
        <f aca="false">IF(ISBLANK(F337),"a","b")</f>
        <v>a</v>
      </c>
      <c r="H337" s="205" t="str">
        <f aca="false">IF(ISBLANK(A337),"",IF(G337="b",F337,IF(G337="a","")))</f>
        <v/>
      </c>
      <c r="I337" s="206" t="n">
        <f aca="false">IF(ISBLANK(A337),"",IF( ISBLANK(F337), , IF( ISBLANK(J337), 1,) ))</f>
        <v>0</v>
      </c>
      <c r="J337" s="249"/>
      <c r="K337" s="205" t="str">
        <f aca="false">IF(ISBLANK(J337),"a","b")</f>
        <v>a</v>
      </c>
      <c r="L337" s="207" t="str">
        <f aca="false">IF(ISBLANK(A337),"",IF(K337="b",J337,IF(K337="a","")))</f>
        <v/>
      </c>
      <c r="M337" s="206" t="n">
        <f aca="false">IF(ISBLANK(A337),"",IF( ISBLANK(J337), , 1))</f>
        <v>0</v>
      </c>
      <c r="N337" s="243"/>
      <c r="O337" s="244"/>
      <c r="P337" s="249"/>
      <c r="Q337" s="251"/>
      <c r="R337" s="246" t="s">
        <v>1815</v>
      </c>
      <c r="S337" s="39" t="n">
        <v>1</v>
      </c>
    </row>
    <row r="338" customFormat="false" ht="15" hidden="false" customHeight="false" outlineLevel="0" collapsed="false">
      <c r="A338" s="0" t="n">
        <v>1</v>
      </c>
      <c r="B338" s="252" t="s">
        <v>1789</v>
      </c>
      <c r="C338" s="247" t="s">
        <v>1787</v>
      </c>
      <c r="D338" s="252" t="s">
        <v>2026</v>
      </c>
      <c r="E338" s="249"/>
      <c r="F338" s="249"/>
      <c r="G338" s="205" t="str">
        <f aca="false">IF(ISBLANK(F338),"a","b")</f>
        <v>a</v>
      </c>
      <c r="H338" s="205" t="str">
        <f aca="false">IF(ISBLANK(A338),"",IF(G338="b",F338,IF(G338="a","")))</f>
        <v/>
      </c>
      <c r="I338" s="206" t="n">
        <f aca="false">IF(ISBLANK(A338),"",IF( ISBLANK(F338), , IF( ISBLANK(J338), 1,) ))</f>
        <v>0</v>
      </c>
      <c r="J338" s="249"/>
      <c r="K338" s="205" t="str">
        <f aca="false">IF(ISBLANK(J338),"a","b")</f>
        <v>a</v>
      </c>
      <c r="L338" s="207" t="str">
        <f aca="false">IF(ISBLANK(A338),"",IF(K338="b",J338,IF(K338="a","")))</f>
        <v/>
      </c>
      <c r="M338" s="206" t="n">
        <f aca="false">IF(ISBLANK(A338),"",IF( ISBLANK(J338), , 1))</f>
        <v>0</v>
      </c>
      <c r="N338" s="243"/>
      <c r="O338" s="244"/>
      <c r="P338" s="249"/>
      <c r="Q338" s="251"/>
      <c r="R338" s="246" t="s">
        <v>1815</v>
      </c>
      <c r="S338" s="39" t="n">
        <v>1</v>
      </c>
    </row>
    <row r="339" customFormat="false" ht="15" hidden="false" customHeight="false" outlineLevel="0" collapsed="false">
      <c r="A339" s="0" t="n">
        <v>1</v>
      </c>
      <c r="B339" s="252" t="s">
        <v>1789</v>
      </c>
      <c r="C339" s="247" t="s">
        <v>1787</v>
      </c>
      <c r="D339" s="252" t="s">
        <v>2071</v>
      </c>
      <c r="E339" s="249"/>
      <c r="F339" s="249"/>
      <c r="G339" s="205" t="str">
        <f aca="false">IF(ISBLANK(F339),"a","b")</f>
        <v>a</v>
      </c>
      <c r="H339" s="205" t="str">
        <f aca="false">IF(ISBLANK(A339),"",IF(G339="b",F339,IF(G339="a","")))</f>
        <v/>
      </c>
      <c r="I339" s="206" t="n">
        <f aca="false">IF(ISBLANK(A339),"",IF( ISBLANK(F339), , IF( ISBLANK(J339), 1,) ))</f>
        <v>0</v>
      </c>
      <c r="J339" s="249"/>
      <c r="K339" s="205" t="str">
        <f aca="false">IF(ISBLANK(J339),"a","b")</f>
        <v>a</v>
      </c>
      <c r="L339" s="207" t="str">
        <f aca="false">IF(ISBLANK(A339),"",IF(K339="b",J339,IF(K339="a","")))</f>
        <v/>
      </c>
      <c r="M339" s="206" t="n">
        <f aca="false">IF(ISBLANK(A339),"",IF( ISBLANK(J339), , 1))</f>
        <v>0</v>
      </c>
      <c r="N339" s="243"/>
      <c r="O339" s="244"/>
      <c r="P339" s="249"/>
      <c r="Q339" s="251"/>
      <c r="R339" s="246" t="s">
        <v>1815</v>
      </c>
      <c r="S339" s="39" t="n">
        <v>1</v>
      </c>
    </row>
    <row r="340" customFormat="false" ht="15" hidden="false" customHeight="false" outlineLevel="0" collapsed="false">
      <c r="A340" s="0" t="n">
        <v>1</v>
      </c>
      <c r="B340" s="252" t="s">
        <v>1789</v>
      </c>
      <c r="C340" s="247" t="s">
        <v>1787</v>
      </c>
      <c r="D340" s="252" t="s">
        <v>2072</v>
      </c>
      <c r="E340" s="249"/>
      <c r="F340" s="249"/>
      <c r="G340" s="205" t="str">
        <f aca="false">IF(ISBLANK(F340),"a","b")</f>
        <v>a</v>
      </c>
      <c r="H340" s="205" t="str">
        <f aca="false">IF(ISBLANK(A340),"",IF(G340="b",F340,IF(G340="a","")))</f>
        <v/>
      </c>
      <c r="I340" s="206" t="n">
        <f aca="false">IF(ISBLANK(A340),"",IF( ISBLANK(F340), , IF( ISBLANK(J340), 1,) ))</f>
        <v>0</v>
      </c>
      <c r="J340" s="249"/>
      <c r="K340" s="205" t="str">
        <f aca="false">IF(ISBLANK(J340),"a","b")</f>
        <v>a</v>
      </c>
      <c r="L340" s="207" t="str">
        <f aca="false">IF(ISBLANK(A340),"",IF(K340="b",J340,IF(K340="a","")))</f>
        <v/>
      </c>
      <c r="M340" s="206" t="n">
        <f aca="false">IF(ISBLANK(A340),"",IF( ISBLANK(J340), , 1))</f>
        <v>0</v>
      </c>
      <c r="N340" s="243"/>
      <c r="O340" s="244"/>
      <c r="P340" s="249"/>
      <c r="Q340" s="251"/>
      <c r="R340" s="246" t="s">
        <v>1815</v>
      </c>
      <c r="S340" s="39" t="n">
        <v>1</v>
      </c>
    </row>
    <row r="341" customFormat="false" ht="15" hidden="false" customHeight="false" outlineLevel="0" collapsed="false">
      <c r="A341" s="0" t="n">
        <v>1</v>
      </c>
      <c r="B341" s="252" t="s">
        <v>1789</v>
      </c>
      <c r="C341" s="247" t="s">
        <v>1787</v>
      </c>
      <c r="D341" s="252" t="s">
        <v>2073</v>
      </c>
      <c r="E341" s="249"/>
      <c r="F341" s="249"/>
      <c r="G341" s="205" t="str">
        <f aca="false">IF(ISBLANK(F341),"a","b")</f>
        <v>a</v>
      </c>
      <c r="H341" s="205" t="str">
        <f aca="false">IF(ISBLANK(A341),"",IF(G341="b",F341,IF(G341="a","")))</f>
        <v/>
      </c>
      <c r="I341" s="206" t="n">
        <f aca="false">IF(ISBLANK(A341),"",IF( ISBLANK(F341), , IF( ISBLANK(J341), 1,) ))</f>
        <v>0</v>
      </c>
      <c r="J341" s="249"/>
      <c r="K341" s="205" t="str">
        <f aca="false">IF(ISBLANK(J341),"a","b")</f>
        <v>a</v>
      </c>
      <c r="L341" s="207" t="str">
        <f aca="false">IF(ISBLANK(A341),"",IF(K341="b",J341,IF(K341="a","")))</f>
        <v/>
      </c>
      <c r="M341" s="206" t="n">
        <f aca="false">IF(ISBLANK(A341),"",IF( ISBLANK(J341), , 1))</f>
        <v>0</v>
      </c>
      <c r="N341" s="243"/>
      <c r="O341" s="244"/>
      <c r="P341" s="249"/>
      <c r="Q341" s="251"/>
      <c r="R341" s="246" t="s">
        <v>1815</v>
      </c>
      <c r="S341" s="39" t="n">
        <v>1</v>
      </c>
    </row>
    <row r="342" customFormat="false" ht="15" hidden="false" customHeight="false" outlineLevel="0" collapsed="false">
      <c r="A342" s="0" t="n">
        <v>1</v>
      </c>
      <c r="B342" s="252" t="s">
        <v>1789</v>
      </c>
      <c r="C342" s="247" t="s">
        <v>1787</v>
      </c>
      <c r="D342" s="252" t="s">
        <v>2042</v>
      </c>
      <c r="E342" s="249"/>
      <c r="F342" s="249"/>
      <c r="G342" s="205" t="str">
        <f aca="false">IF(ISBLANK(F342),"a","b")</f>
        <v>a</v>
      </c>
      <c r="H342" s="205" t="str">
        <f aca="false">IF(ISBLANK(A342),"",IF(G342="b",F342,IF(G342="a","")))</f>
        <v/>
      </c>
      <c r="I342" s="206" t="n">
        <f aca="false">IF(ISBLANK(A342),"",IF( ISBLANK(F342), , IF( ISBLANK(J342), 1,) ))</f>
        <v>0</v>
      </c>
      <c r="J342" s="249"/>
      <c r="K342" s="205" t="str">
        <f aca="false">IF(ISBLANK(J342),"a","b")</f>
        <v>a</v>
      </c>
      <c r="L342" s="207" t="str">
        <f aca="false">IF(ISBLANK(A342),"",IF(K342="b",J342,IF(K342="a","")))</f>
        <v/>
      </c>
      <c r="M342" s="206" t="n">
        <f aca="false">IF(ISBLANK(A342),"",IF( ISBLANK(J342), , 1))</f>
        <v>0</v>
      </c>
      <c r="N342" s="243"/>
      <c r="O342" s="244"/>
      <c r="P342" s="249"/>
      <c r="Q342" s="251"/>
      <c r="R342" s="246" t="s">
        <v>1815</v>
      </c>
      <c r="S342" s="39" t="n">
        <v>1</v>
      </c>
    </row>
    <row r="343" customFormat="false" ht="15" hidden="false" customHeight="false" outlineLevel="0" collapsed="false">
      <c r="A343" s="0" t="n">
        <v>1</v>
      </c>
      <c r="B343" s="252" t="s">
        <v>1789</v>
      </c>
      <c r="C343" s="247" t="s">
        <v>1787</v>
      </c>
      <c r="D343" s="252" t="s">
        <v>2074</v>
      </c>
      <c r="E343" s="249"/>
      <c r="F343" s="249"/>
      <c r="G343" s="205" t="str">
        <f aca="false">IF(ISBLANK(F343),"a","b")</f>
        <v>a</v>
      </c>
      <c r="H343" s="205" t="str">
        <f aca="false">IF(ISBLANK(A343),"",IF(G343="b",F343,IF(G343="a","")))</f>
        <v/>
      </c>
      <c r="I343" s="206" t="n">
        <f aca="false">IF(ISBLANK(A343),"",IF( ISBLANK(F343), , IF( ISBLANK(J343), 1,) ))</f>
        <v>0</v>
      </c>
      <c r="J343" s="249"/>
      <c r="K343" s="205" t="str">
        <f aca="false">IF(ISBLANK(J343),"a","b")</f>
        <v>a</v>
      </c>
      <c r="L343" s="207" t="str">
        <f aca="false">IF(ISBLANK(A343),"",IF(K343="b",J343,IF(K343="a","")))</f>
        <v/>
      </c>
      <c r="M343" s="206" t="n">
        <f aca="false">IF(ISBLANK(A343),"",IF( ISBLANK(J343), , 1))</f>
        <v>0</v>
      </c>
      <c r="N343" s="243"/>
      <c r="O343" s="244"/>
      <c r="P343" s="249"/>
      <c r="Q343" s="251"/>
      <c r="R343" s="246" t="s">
        <v>1815</v>
      </c>
      <c r="S343" s="39" t="n">
        <v>1</v>
      </c>
    </row>
    <row r="344" customFormat="false" ht="15" hidden="false" customHeight="false" outlineLevel="0" collapsed="false">
      <c r="A344" s="0" t="n">
        <v>1</v>
      </c>
      <c r="B344" s="252" t="s">
        <v>1764</v>
      </c>
      <c r="C344" s="247" t="s">
        <v>2075</v>
      </c>
      <c r="D344" s="254" t="s">
        <v>2051</v>
      </c>
      <c r="E344" s="249"/>
      <c r="F344" s="249"/>
      <c r="G344" s="205" t="str">
        <f aca="false">IF(ISBLANK(F344),"a","b")</f>
        <v>a</v>
      </c>
      <c r="H344" s="205" t="str">
        <f aca="false">IF(ISBLANK(A344),"",IF(G344="b",F344,IF(G344="a","")))</f>
        <v/>
      </c>
      <c r="I344" s="206" t="n">
        <f aca="false">IF(ISBLANK(A344),"",IF( ISBLANK(F344), , IF( ISBLANK(J344), 1,) ))</f>
        <v>0</v>
      </c>
      <c r="J344" s="249"/>
      <c r="K344" s="205" t="str">
        <f aca="false">IF(ISBLANK(J344),"a","b")</f>
        <v>a</v>
      </c>
      <c r="L344" s="207" t="str">
        <f aca="false">IF(ISBLANK(A344),"",IF(K344="b",J344,IF(K344="a","")))</f>
        <v/>
      </c>
      <c r="M344" s="206" t="n">
        <f aca="false">IF(ISBLANK(A344),"",IF( ISBLANK(J344), , 1))</f>
        <v>0</v>
      </c>
      <c r="N344" s="243"/>
      <c r="O344" s="244"/>
      <c r="P344" s="249"/>
      <c r="Q344" s="251"/>
      <c r="R344" s="246" t="s">
        <v>1815</v>
      </c>
      <c r="S344" s="39" t="n">
        <v>1</v>
      </c>
    </row>
    <row r="345" customFormat="false" ht="15" hidden="false" customHeight="false" outlineLevel="0" collapsed="false">
      <c r="A345" s="0" t="n">
        <v>1</v>
      </c>
      <c r="B345" s="252" t="s">
        <v>1764</v>
      </c>
      <c r="C345" s="247" t="s">
        <v>2075</v>
      </c>
      <c r="D345" s="254" t="s">
        <v>2052</v>
      </c>
      <c r="E345" s="249"/>
      <c r="F345" s="249"/>
      <c r="G345" s="205" t="str">
        <f aca="false">IF(ISBLANK(F345),"a","b")</f>
        <v>a</v>
      </c>
      <c r="H345" s="205" t="str">
        <f aca="false">IF(ISBLANK(A345),"",IF(G345="b",F345,IF(G345="a","")))</f>
        <v/>
      </c>
      <c r="I345" s="206" t="n">
        <f aca="false">IF(ISBLANK(A345),"",IF( ISBLANK(F345), , IF( ISBLANK(J345), 1,) ))</f>
        <v>0</v>
      </c>
      <c r="J345" s="249"/>
      <c r="K345" s="205" t="str">
        <f aca="false">IF(ISBLANK(J345),"a","b")</f>
        <v>a</v>
      </c>
      <c r="L345" s="207" t="str">
        <f aca="false">IF(ISBLANK(A345),"",IF(K345="b",J345,IF(K345="a","")))</f>
        <v/>
      </c>
      <c r="M345" s="206" t="n">
        <f aca="false">IF(ISBLANK(A345),"",IF( ISBLANK(J345), , 1))</f>
        <v>0</v>
      </c>
      <c r="N345" s="243"/>
      <c r="O345" s="244"/>
      <c r="P345" s="249"/>
      <c r="Q345" s="251"/>
      <c r="R345" s="246" t="s">
        <v>1815</v>
      </c>
      <c r="S345" s="39" t="n">
        <v>1</v>
      </c>
    </row>
    <row r="346" customFormat="false" ht="15" hidden="false" customHeight="false" outlineLevel="0" collapsed="false">
      <c r="A346" s="0" t="n">
        <v>1</v>
      </c>
      <c r="B346" s="252" t="s">
        <v>1764</v>
      </c>
      <c r="C346" s="247" t="s">
        <v>2075</v>
      </c>
      <c r="D346" s="254" t="s">
        <v>2053</v>
      </c>
      <c r="E346" s="249"/>
      <c r="F346" s="249"/>
      <c r="G346" s="205" t="str">
        <f aca="false">IF(ISBLANK(F346),"a","b")</f>
        <v>a</v>
      </c>
      <c r="H346" s="205" t="str">
        <f aca="false">IF(ISBLANK(A346),"",IF(G346="b",F346,IF(G346="a","")))</f>
        <v/>
      </c>
      <c r="I346" s="206" t="n">
        <f aca="false">IF(ISBLANK(A346),"",IF( ISBLANK(F346), , IF( ISBLANK(J346), 1,) ))</f>
        <v>0</v>
      </c>
      <c r="J346" s="249"/>
      <c r="K346" s="205" t="str">
        <f aca="false">IF(ISBLANK(J346),"a","b")</f>
        <v>a</v>
      </c>
      <c r="L346" s="207" t="str">
        <f aca="false">IF(ISBLANK(A346),"",IF(K346="b",J346,IF(K346="a","")))</f>
        <v/>
      </c>
      <c r="M346" s="206" t="n">
        <f aca="false">IF(ISBLANK(A346),"",IF( ISBLANK(J346), , 1))</f>
        <v>0</v>
      </c>
      <c r="N346" s="243"/>
      <c r="O346" s="244"/>
      <c r="P346" s="249"/>
      <c r="Q346" s="251"/>
      <c r="R346" s="246" t="s">
        <v>1815</v>
      </c>
      <c r="S346" s="39" t="n">
        <v>1</v>
      </c>
    </row>
    <row r="347" customFormat="false" ht="15" hidden="false" customHeight="false" outlineLevel="0" collapsed="false">
      <c r="A347" s="0" t="n">
        <v>1</v>
      </c>
      <c r="B347" s="252" t="s">
        <v>1764</v>
      </c>
      <c r="C347" s="247" t="s">
        <v>2075</v>
      </c>
      <c r="D347" s="252" t="s">
        <v>1802</v>
      </c>
      <c r="E347" s="249"/>
      <c r="F347" s="249"/>
      <c r="G347" s="205" t="str">
        <f aca="false">IF(ISBLANK(F347),"a","b")</f>
        <v>a</v>
      </c>
      <c r="H347" s="205" t="str">
        <f aca="false">IF(ISBLANK(A347),"",IF(G347="b",F347,IF(G347="a","")))</f>
        <v/>
      </c>
      <c r="I347" s="206" t="n">
        <f aca="false">IF(ISBLANK(A347),"",IF( ISBLANK(F347), , IF( ISBLANK(J347), 1,) ))</f>
        <v>0</v>
      </c>
      <c r="J347" s="249"/>
      <c r="K347" s="205" t="str">
        <f aca="false">IF(ISBLANK(J347),"a","b")</f>
        <v>a</v>
      </c>
      <c r="L347" s="207" t="str">
        <f aca="false">IF(ISBLANK(A347),"",IF(K347="b",J347,IF(K347="a","")))</f>
        <v/>
      </c>
      <c r="M347" s="206" t="n">
        <f aca="false">IF(ISBLANK(A347),"",IF( ISBLANK(J347), , 1))</f>
        <v>0</v>
      </c>
      <c r="N347" s="243"/>
      <c r="O347" s="244"/>
      <c r="P347" s="249"/>
      <c r="Q347" s="251"/>
      <c r="R347" s="246" t="s">
        <v>1815</v>
      </c>
      <c r="S347" s="39" t="n">
        <v>1</v>
      </c>
    </row>
    <row r="348" customFormat="false" ht="15" hidden="false" customHeight="false" outlineLevel="0" collapsed="false">
      <c r="A348" s="0" t="n">
        <v>1</v>
      </c>
      <c r="B348" s="252" t="s">
        <v>1764</v>
      </c>
      <c r="C348" s="247" t="s">
        <v>2075</v>
      </c>
      <c r="D348" s="252" t="s">
        <v>1805</v>
      </c>
      <c r="E348" s="249"/>
      <c r="F348" s="249"/>
      <c r="G348" s="205" t="str">
        <f aca="false">IF(ISBLANK(F348),"a","b")</f>
        <v>a</v>
      </c>
      <c r="H348" s="205" t="str">
        <f aca="false">IF(ISBLANK(A348),"",IF(G348="b",F348,IF(G348="a","")))</f>
        <v/>
      </c>
      <c r="I348" s="206" t="n">
        <f aca="false">IF(ISBLANK(A348),"",IF( ISBLANK(F348), , IF( ISBLANK(J348), 1,) ))</f>
        <v>0</v>
      </c>
      <c r="J348" s="249"/>
      <c r="K348" s="205" t="str">
        <f aca="false">IF(ISBLANK(J348),"a","b")</f>
        <v>a</v>
      </c>
      <c r="L348" s="207" t="str">
        <f aca="false">IF(ISBLANK(A348),"",IF(K348="b",J348,IF(K348="a","")))</f>
        <v/>
      </c>
      <c r="M348" s="206" t="n">
        <f aca="false">IF(ISBLANK(A348),"",IF( ISBLANK(J348), , 1))</f>
        <v>0</v>
      </c>
      <c r="N348" s="243"/>
      <c r="O348" s="244"/>
      <c r="P348" s="249"/>
      <c r="Q348" s="251"/>
      <c r="R348" s="246" t="s">
        <v>1815</v>
      </c>
      <c r="S348" s="39" t="n">
        <v>1</v>
      </c>
    </row>
    <row r="349" customFormat="false" ht="15" hidden="false" customHeight="false" outlineLevel="0" collapsed="false">
      <c r="A349" s="0" t="n">
        <v>1</v>
      </c>
      <c r="B349" s="252" t="s">
        <v>1764</v>
      </c>
      <c r="C349" s="247" t="s">
        <v>2075</v>
      </c>
      <c r="D349" s="252" t="s">
        <v>2014</v>
      </c>
      <c r="E349" s="249"/>
      <c r="F349" s="249"/>
      <c r="G349" s="205" t="str">
        <f aca="false">IF(ISBLANK(F349),"a","b")</f>
        <v>a</v>
      </c>
      <c r="H349" s="205" t="str">
        <f aca="false">IF(ISBLANK(A349),"",IF(G349="b",F349,IF(G349="a","")))</f>
        <v/>
      </c>
      <c r="I349" s="206" t="n">
        <f aca="false">IF(ISBLANK(A349),"",IF( ISBLANK(F349), , IF( ISBLANK(J349), 1,) ))</f>
        <v>0</v>
      </c>
      <c r="J349" s="249"/>
      <c r="K349" s="205" t="str">
        <f aca="false">IF(ISBLANK(J349),"a","b")</f>
        <v>a</v>
      </c>
      <c r="L349" s="207" t="str">
        <f aca="false">IF(ISBLANK(A349),"",IF(K349="b",J349,IF(K349="a","")))</f>
        <v/>
      </c>
      <c r="M349" s="206" t="n">
        <f aca="false">IF(ISBLANK(A349),"",IF( ISBLANK(J349), , 1))</f>
        <v>0</v>
      </c>
      <c r="N349" s="243"/>
      <c r="O349" s="244"/>
      <c r="P349" s="249"/>
      <c r="Q349" s="251"/>
      <c r="R349" s="246" t="s">
        <v>1815</v>
      </c>
      <c r="S349" s="39" t="n">
        <v>1</v>
      </c>
    </row>
    <row r="350" customFormat="false" ht="15" hidden="false" customHeight="false" outlineLevel="0" collapsed="false">
      <c r="A350" s="0" t="n">
        <v>1</v>
      </c>
      <c r="B350" s="252" t="s">
        <v>1764</v>
      </c>
      <c r="C350" s="247" t="s">
        <v>2075</v>
      </c>
      <c r="D350" s="252" t="s">
        <v>1857</v>
      </c>
      <c r="E350" s="249"/>
      <c r="F350" s="249"/>
      <c r="G350" s="205" t="str">
        <f aca="false">IF(ISBLANK(F350),"a","b")</f>
        <v>a</v>
      </c>
      <c r="H350" s="205" t="str">
        <f aca="false">IF(ISBLANK(A350),"",IF(G350="b",F350,IF(G350="a","")))</f>
        <v/>
      </c>
      <c r="I350" s="206" t="n">
        <f aca="false">IF(ISBLANK(A350),"",IF( ISBLANK(F350), , IF( ISBLANK(J350), 1,) ))</f>
        <v>0</v>
      </c>
      <c r="J350" s="249"/>
      <c r="K350" s="205" t="str">
        <f aca="false">IF(ISBLANK(J350),"a","b")</f>
        <v>a</v>
      </c>
      <c r="L350" s="207" t="str">
        <f aca="false">IF(ISBLANK(A350),"",IF(K350="b",J350,IF(K350="a","")))</f>
        <v/>
      </c>
      <c r="M350" s="206" t="n">
        <f aca="false">IF(ISBLANK(A350),"",IF( ISBLANK(J350), , 1))</f>
        <v>0</v>
      </c>
      <c r="N350" s="243"/>
      <c r="O350" s="244"/>
      <c r="P350" s="249"/>
      <c r="Q350" s="251"/>
      <c r="R350" s="246" t="s">
        <v>1815</v>
      </c>
      <c r="S350" s="39" t="n">
        <v>1</v>
      </c>
    </row>
    <row r="351" customFormat="false" ht="15" hidden="false" customHeight="false" outlineLevel="0" collapsed="false">
      <c r="A351" s="0" t="n">
        <v>1</v>
      </c>
      <c r="B351" s="252" t="s">
        <v>1764</v>
      </c>
      <c r="C351" s="247" t="s">
        <v>2075</v>
      </c>
      <c r="D351" s="252" t="s">
        <v>2026</v>
      </c>
      <c r="E351" s="249"/>
      <c r="F351" s="249"/>
      <c r="G351" s="205" t="str">
        <f aca="false">IF(ISBLANK(F351),"a","b")</f>
        <v>a</v>
      </c>
      <c r="H351" s="205" t="str">
        <f aca="false">IF(ISBLANK(A351),"",IF(G351="b",F351,IF(G351="a","")))</f>
        <v/>
      </c>
      <c r="I351" s="206" t="n">
        <f aca="false">IF(ISBLANK(A351),"",IF( ISBLANK(F351), , IF( ISBLANK(J351), 1,) ))</f>
        <v>0</v>
      </c>
      <c r="J351" s="249"/>
      <c r="K351" s="205" t="str">
        <f aca="false">IF(ISBLANK(J351),"a","b")</f>
        <v>a</v>
      </c>
      <c r="L351" s="207" t="str">
        <f aca="false">IF(ISBLANK(A351),"",IF(K351="b",J351,IF(K351="a","")))</f>
        <v/>
      </c>
      <c r="M351" s="206" t="n">
        <f aca="false">IF(ISBLANK(A351),"",IF( ISBLANK(J351), , 1))</f>
        <v>0</v>
      </c>
      <c r="N351" s="243"/>
      <c r="O351" s="244"/>
      <c r="P351" s="249"/>
      <c r="Q351" s="251"/>
      <c r="R351" s="246" t="s">
        <v>1815</v>
      </c>
      <c r="S351" s="39" t="n">
        <v>1</v>
      </c>
    </row>
    <row r="352" customFormat="false" ht="15" hidden="false" customHeight="false" outlineLevel="0" collapsed="false">
      <c r="A352" s="0" t="n">
        <v>1</v>
      </c>
      <c r="B352" s="252" t="s">
        <v>1764</v>
      </c>
      <c r="C352" s="247" t="s">
        <v>2075</v>
      </c>
      <c r="D352" s="252" t="s">
        <v>2071</v>
      </c>
      <c r="E352" s="249"/>
      <c r="F352" s="249"/>
      <c r="G352" s="205" t="str">
        <f aca="false">IF(ISBLANK(F352),"a","b")</f>
        <v>a</v>
      </c>
      <c r="H352" s="205" t="str">
        <f aca="false">IF(ISBLANK(A352),"",IF(G352="b",F352,IF(G352="a","")))</f>
        <v/>
      </c>
      <c r="I352" s="206" t="n">
        <f aca="false">IF(ISBLANK(A352),"",IF( ISBLANK(F352), , IF( ISBLANK(J352), 1,) ))</f>
        <v>0</v>
      </c>
      <c r="J352" s="249"/>
      <c r="K352" s="205" t="str">
        <f aca="false">IF(ISBLANK(J352),"a","b")</f>
        <v>a</v>
      </c>
      <c r="L352" s="207" t="str">
        <f aca="false">IF(ISBLANK(A352),"",IF(K352="b",J352,IF(K352="a","")))</f>
        <v/>
      </c>
      <c r="M352" s="206" t="n">
        <f aca="false">IF(ISBLANK(A352),"",IF( ISBLANK(J352), , 1))</f>
        <v>0</v>
      </c>
      <c r="N352" s="243"/>
      <c r="O352" s="244"/>
      <c r="P352" s="249"/>
      <c r="Q352" s="251"/>
      <c r="R352" s="246" t="s">
        <v>1815</v>
      </c>
      <c r="S352" s="39" t="n">
        <v>1</v>
      </c>
    </row>
    <row r="353" customFormat="false" ht="15" hidden="false" customHeight="false" outlineLevel="0" collapsed="false">
      <c r="A353" s="0" t="n">
        <v>1</v>
      </c>
      <c r="B353" s="252" t="s">
        <v>1764</v>
      </c>
      <c r="C353" s="247" t="s">
        <v>2075</v>
      </c>
      <c r="D353" s="252" t="s">
        <v>2028</v>
      </c>
      <c r="E353" s="249"/>
      <c r="F353" s="249"/>
      <c r="G353" s="205" t="str">
        <f aca="false">IF(ISBLANK(F353),"a","b")</f>
        <v>a</v>
      </c>
      <c r="H353" s="205" t="str">
        <f aca="false">IF(ISBLANK(A353),"",IF(G353="b",F353,IF(G353="a","")))</f>
        <v/>
      </c>
      <c r="I353" s="206" t="n">
        <f aca="false">IF(ISBLANK(A353),"",IF( ISBLANK(F353), , IF( ISBLANK(J353), 1,) ))</f>
        <v>0</v>
      </c>
      <c r="J353" s="249"/>
      <c r="K353" s="205" t="str">
        <f aca="false">IF(ISBLANK(J353),"a","b")</f>
        <v>a</v>
      </c>
      <c r="L353" s="207" t="str">
        <f aca="false">IF(ISBLANK(A353),"",IF(K353="b",J353,IF(K353="a","")))</f>
        <v/>
      </c>
      <c r="M353" s="206" t="n">
        <f aca="false">IF(ISBLANK(A353),"",IF( ISBLANK(J353), , 1))</f>
        <v>0</v>
      </c>
      <c r="N353" s="243"/>
      <c r="O353" s="244"/>
      <c r="P353" s="249"/>
      <c r="Q353" s="251"/>
      <c r="R353" s="246" t="s">
        <v>1815</v>
      </c>
      <c r="S353" s="39" t="n">
        <v>1</v>
      </c>
    </row>
    <row r="354" customFormat="false" ht="15" hidden="false" customHeight="false" outlineLevel="0" collapsed="false">
      <c r="A354" s="0" t="n">
        <v>1</v>
      </c>
      <c r="B354" s="252" t="s">
        <v>1764</v>
      </c>
      <c r="C354" s="247" t="s">
        <v>2075</v>
      </c>
      <c r="D354" s="252" t="s">
        <v>2073</v>
      </c>
      <c r="E354" s="249"/>
      <c r="F354" s="249"/>
      <c r="G354" s="205" t="str">
        <f aca="false">IF(ISBLANK(F354),"a","b")</f>
        <v>a</v>
      </c>
      <c r="H354" s="205" t="str">
        <f aca="false">IF(ISBLANK(A354),"",IF(G354="b",F354,IF(G354="a","")))</f>
        <v/>
      </c>
      <c r="I354" s="206" t="n">
        <f aca="false">IF(ISBLANK(A354),"",IF( ISBLANK(F354), , IF( ISBLANK(J354), 1,) ))</f>
        <v>0</v>
      </c>
      <c r="J354" s="249"/>
      <c r="K354" s="205" t="str">
        <f aca="false">IF(ISBLANK(J354),"a","b")</f>
        <v>a</v>
      </c>
      <c r="L354" s="207" t="str">
        <f aca="false">IF(ISBLANK(A354),"",IF(K354="b",J354,IF(K354="a","")))</f>
        <v/>
      </c>
      <c r="M354" s="206" t="n">
        <f aca="false">IF(ISBLANK(A354),"",IF( ISBLANK(J354), , 1))</f>
        <v>0</v>
      </c>
      <c r="N354" s="243"/>
      <c r="O354" s="244"/>
      <c r="P354" s="249"/>
      <c r="Q354" s="251"/>
      <c r="R354" s="246" t="s">
        <v>1815</v>
      </c>
      <c r="S354" s="39" t="n">
        <v>1</v>
      </c>
    </row>
    <row r="355" customFormat="false" ht="15" hidden="false" customHeight="false" outlineLevel="0" collapsed="false">
      <c r="A355" s="0" t="n">
        <v>1</v>
      </c>
      <c r="B355" s="252" t="s">
        <v>1764</v>
      </c>
      <c r="C355" s="247" t="s">
        <v>2075</v>
      </c>
      <c r="D355" s="252" t="s">
        <v>2042</v>
      </c>
      <c r="E355" s="249"/>
      <c r="F355" s="249"/>
      <c r="G355" s="205" t="str">
        <f aca="false">IF(ISBLANK(F355),"a","b")</f>
        <v>a</v>
      </c>
      <c r="H355" s="205" t="str">
        <f aca="false">IF(ISBLANK(A355),"",IF(G355="b",F355,IF(G355="a","")))</f>
        <v/>
      </c>
      <c r="I355" s="206" t="n">
        <f aca="false">IF(ISBLANK(A355),"",IF( ISBLANK(F355), , IF( ISBLANK(J355), 1,) ))</f>
        <v>0</v>
      </c>
      <c r="J355" s="249"/>
      <c r="K355" s="205" t="str">
        <f aca="false">IF(ISBLANK(J355),"a","b")</f>
        <v>a</v>
      </c>
      <c r="L355" s="207" t="str">
        <f aca="false">IF(ISBLANK(A355),"",IF(K355="b",J355,IF(K355="a","")))</f>
        <v/>
      </c>
      <c r="M355" s="206" t="n">
        <f aca="false">IF(ISBLANK(A355),"",IF( ISBLANK(J355), , 1))</f>
        <v>0</v>
      </c>
      <c r="N355" s="243"/>
      <c r="O355" s="244"/>
      <c r="P355" s="249"/>
      <c r="Q355" s="251"/>
      <c r="R355" s="246" t="s">
        <v>1815</v>
      </c>
      <c r="S355" s="39" t="n">
        <v>1</v>
      </c>
    </row>
    <row r="356" customFormat="false" ht="15" hidden="false" customHeight="false" outlineLevel="0" collapsed="false">
      <c r="A356" s="0" t="n">
        <v>1</v>
      </c>
      <c r="B356" s="252" t="s">
        <v>1764</v>
      </c>
      <c r="C356" s="247" t="s">
        <v>2075</v>
      </c>
      <c r="D356" s="252" t="s">
        <v>2074</v>
      </c>
      <c r="E356" s="249"/>
      <c r="F356" s="249"/>
      <c r="G356" s="205" t="str">
        <f aca="false">IF(ISBLANK(F356),"a","b")</f>
        <v>a</v>
      </c>
      <c r="H356" s="205" t="str">
        <f aca="false">IF(ISBLANK(A356),"",IF(G356="b",F356,IF(G356="a","")))</f>
        <v/>
      </c>
      <c r="I356" s="206" t="n">
        <f aca="false">IF(ISBLANK(A356),"",IF( ISBLANK(F356), , IF( ISBLANK(J356), 1,) ))</f>
        <v>0</v>
      </c>
      <c r="J356" s="249"/>
      <c r="K356" s="205" t="str">
        <f aca="false">IF(ISBLANK(J356),"a","b")</f>
        <v>a</v>
      </c>
      <c r="L356" s="207" t="str">
        <f aca="false">IF(ISBLANK(A356),"",IF(K356="b",J356,IF(K356="a","")))</f>
        <v/>
      </c>
      <c r="M356" s="206" t="n">
        <f aca="false">IF(ISBLANK(A356),"",IF( ISBLANK(J356), , 1))</f>
        <v>0</v>
      </c>
      <c r="N356" s="243"/>
      <c r="O356" s="244"/>
      <c r="P356" s="249"/>
      <c r="Q356" s="251"/>
      <c r="R356" s="246" t="s">
        <v>1815</v>
      </c>
      <c r="S356" s="39" t="n">
        <v>1</v>
      </c>
    </row>
    <row r="357" customFormat="false" ht="15" hidden="false" customHeight="false" outlineLevel="0" collapsed="false">
      <c r="A357" s="0" t="n">
        <v>1</v>
      </c>
      <c r="B357" s="252" t="s">
        <v>1764</v>
      </c>
      <c r="C357" s="247" t="s">
        <v>2076</v>
      </c>
      <c r="D357" s="252" t="s">
        <v>1837</v>
      </c>
      <c r="E357" s="249"/>
      <c r="F357" s="249"/>
      <c r="G357" s="205" t="str">
        <f aca="false">IF(ISBLANK(F357),"a","b")</f>
        <v>a</v>
      </c>
      <c r="H357" s="205" t="str">
        <f aca="false">IF(ISBLANK(A357),"",IF(G357="b",F357,IF(G357="a","")))</f>
        <v/>
      </c>
      <c r="I357" s="206" t="n">
        <f aca="false">IF(ISBLANK(A357),"",IF( ISBLANK(F357), , IF( ISBLANK(J357), 1,) ))</f>
        <v>0</v>
      </c>
      <c r="J357" s="249"/>
      <c r="K357" s="205" t="str">
        <f aca="false">IF(ISBLANK(J357),"a","b")</f>
        <v>a</v>
      </c>
      <c r="L357" s="207" t="str">
        <f aca="false">IF(ISBLANK(A357),"",IF(K357="b",J357,IF(K357="a","")))</f>
        <v/>
      </c>
      <c r="M357" s="206" t="n">
        <f aca="false">IF(ISBLANK(A357),"",IF( ISBLANK(J357), , 1))</f>
        <v>0</v>
      </c>
      <c r="N357" s="243"/>
      <c r="O357" s="244"/>
      <c r="P357" s="249"/>
      <c r="Q357" s="251"/>
      <c r="R357" s="246" t="s">
        <v>1815</v>
      </c>
      <c r="S357" s="39" t="n">
        <v>1</v>
      </c>
    </row>
    <row r="358" customFormat="false" ht="15" hidden="false" customHeight="false" outlineLevel="0" collapsed="false">
      <c r="A358" s="0" t="n">
        <v>1</v>
      </c>
      <c r="B358" s="252" t="s">
        <v>1764</v>
      </c>
      <c r="C358" s="247" t="s">
        <v>2076</v>
      </c>
      <c r="D358" s="252" t="s">
        <v>2069</v>
      </c>
      <c r="E358" s="249"/>
      <c r="F358" s="249"/>
      <c r="G358" s="205" t="str">
        <f aca="false">IF(ISBLANK(F358),"a","b")</f>
        <v>a</v>
      </c>
      <c r="H358" s="205" t="str">
        <f aca="false">IF(ISBLANK(A358),"",IF(G358="b",F358,IF(G358="a","")))</f>
        <v/>
      </c>
      <c r="I358" s="206" t="n">
        <f aca="false">IF(ISBLANK(A358),"",IF( ISBLANK(F358), , IF( ISBLANK(J358), 1,) ))</f>
        <v>0</v>
      </c>
      <c r="J358" s="249"/>
      <c r="K358" s="205" t="str">
        <f aca="false">IF(ISBLANK(J358),"a","b")</f>
        <v>a</v>
      </c>
      <c r="L358" s="207" t="str">
        <f aca="false">IF(ISBLANK(A358),"",IF(K358="b",J358,IF(K358="a","")))</f>
        <v/>
      </c>
      <c r="M358" s="206" t="n">
        <f aca="false">IF(ISBLANK(A358),"",IF( ISBLANK(J358), , 1))</f>
        <v>0</v>
      </c>
      <c r="N358" s="243"/>
      <c r="O358" s="244"/>
      <c r="P358" s="249"/>
      <c r="Q358" s="251"/>
      <c r="R358" s="246" t="s">
        <v>1815</v>
      </c>
      <c r="S358" s="48" t="n">
        <v>1</v>
      </c>
    </row>
    <row r="359" customFormat="false" ht="15" hidden="false" customHeight="false" outlineLevel="0" collapsed="false">
      <c r="A359" s="0" t="n">
        <v>1</v>
      </c>
      <c r="B359" s="252" t="s">
        <v>1764</v>
      </c>
      <c r="C359" s="247" t="s">
        <v>2076</v>
      </c>
      <c r="D359" s="252" t="s">
        <v>1802</v>
      </c>
      <c r="E359" s="249"/>
      <c r="F359" s="249"/>
      <c r="G359" s="205" t="str">
        <f aca="false">IF(ISBLANK(F359),"a","b")</f>
        <v>a</v>
      </c>
      <c r="H359" s="205" t="str">
        <f aca="false">IF(ISBLANK(A359),"",IF(G359="b",F359,IF(G359="a","")))</f>
        <v/>
      </c>
      <c r="I359" s="206" t="n">
        <f aca="false">IF(ISBLANK(A359),"",IF( ISBLANK(F359), , IF( ISBLANK(J359), 1,) ))</f>
        <v>0</v>
      </c>
      <c r="J359" s="249"/>
      <c r="K359" s="205" t="str">
        <f aca="false">IF(ISBLANK(J359),"a","b")</f>
        <v>a</v>
      </c>
      <c r="L359" s="207" t="str">
        <f aca="false">IF(ISBLANK(A359),"",IF(K359="b",J359,IF(K359="a","")))</f>
        <v/>
      </c>
      <c r="M359" s="206" t="n">
        <f aca="false">IF(ISBLANK(A359),"",IF( ISBLANK(J359), , 1))</f>
        <v>0</v>
      </c>
      <c r="N359" s="243"/>
      <c r="O359" s="244"/>
      <c r="P359" s="249"/>
      <c r="Q359" s="251"/>
      <c r="R359" s="246" t="s">
        <v>1815</v>
      </c>
      <c r="S359" s="48" t="n">
        <v>1</v>
      </c>
    </row>
    <row r="360" customFormat="false" ht="15" hidden="false" customHeight="false" outlineLevel="0" collapsed="false">
      <c r="A360" s="0" t="n">
        <v>1</v>
      </c>
      <c r="B360" s="252" t="s">
        <v>1764</v>
      </c>
      <c r="C360" s="247" t="s">
        <v>2076</v>
      </c>
      <c r="D360" s="252" t="s">
        <v>1805</v>
      </c>
      <c r="E360" s="249"/>
      <c r="F360" s="249"/>
      <c r="G360" s="205" t="str">
        <f aca="false">IF(ISBLANK(F360),"a","b")</f>
        <v>a</v>
      </c>
      <c r="H360" s="205" t="str">
        <f aca="false">IF(ISBLANK(A360),"",IF(G360="b",F360,IF(G360="a","")))</f>
        <v/>
      </c>
      <c r="I360" s="206" t="n">
        <f aca="false">IF(ISBLANK(A360),"",IF( ISBLANK(F360), , IF( ISBLANK(J360), 1,) ))</f>
        <v>0</v>
      </c>
      <c r="J360" s="249"/>
      <c r="K360" s="205" t="str">
        <f aca="false">IF(ISBLANK(J360),"a","b")</f>
        <v>a</v>
      </c>
      <c r="L360" s="207" t="str">
        <f aca="false">IF(ISBLANK(A360),"",IF(K360="b",J360,IF(K360="a","")))</f>
        <v/>
      </c>
      <c r="M360" s="206" t="n">
        <f aca="false">IF(ISBLANK(A360),"",IF( ISBLANK(J360), , 1))</f>
        <v>0</v>
      </c>
      <c r="N360" s="243"/>
      <c r="O360" s="244"/>
      <c r="P360" s="249"/>
      <c r="Q360" s="251"/>
      <c r="R360" s="246" t="s">
        <v>1815</v>
      </c>
      <c r="S360" s="50" t="n">
        <v>1</v>
      </c>
    </row>
    <row r="361" customFormat="false" ht="15" hidden="false" customHeight="false" outlineLevel="0" collapsed="false">
      <c r="A361" s="0" t="n">
        <v>1</v>
      </c>
      <c r="B361" s="252" t="s">
        <v>1764</v>
      </c>
      <c r="C361" s="247" t="s">
        <v>2076</v>
      </c>
      <c r="D361" s="252" t="s">
        <v>2014</v>
      </c>
      <c r="E361" s="249"/>
      <c r="F361" s="249"/>
      <c r="G361" s="205" t="str">
        <f aca="false">IF(ISBLANK(F361),"a","b")</f>
        <v>a</v>
      </c>
      <c r="H361" s="205" t="str">
        <f aca="false">IF(ISBLANK(A361),"",IF(G361="b",F361,IF(G361="a","")))</f>
        <v/>
      </c>
      <c r="I361" s="206" t="n">
        <f aca="false">IF(ISBLANK(A361),"",IF( ISBLANK(F361), , IF( ISBLANK(J361), 1,) ))</f>
        <v>0</v>
      </c>
      <c r="J361" s="249"/>
      <c r="K361" s="205" t="str">
        <f aca="false">IF(ISBLANK(J361),"a","b")</f>
        <v>a</v>
      </c>
      <c r="L361" s="207" t="str">
        <f aca="false">IF(ISBLANK(A361),"",IF(K361="b",J361,IF(K361="a","")))</f>
        <v/>
      </c>
      <c r="M361" s="206" t="n">
        <f aca="false">IF(ISBLANK(A361),"",IF( ISBLANK(J361), , 1))</f>
        <v>0</v>
      </c>
      <c r="N361" s="243"/>
      <c r="O361" s="244"/>
      <c r="P361" s="249"/>
      <c r="Q361" s="251"/>
      <c r="R361" s="246" t="s">
        <v>1815</v>
      </c>
      <c r="S361" s="50" t="n">
        <v>1</v>
      </c>
    </row>
    <row r="362" customFormat="false" ht="15" hidden="false" customHeight="false" outlineLevel="0" collapsed="false">
      <c r="A362" s="0" t="n">
        <v>1</v>
      </c>
      <c r="B362" s="252" t="s">
        <v>1764</v>
      </c>
      <c r="C362" s="247" t="s">
        <v>2076</v>
      </c>
      <c r="D362" s="252" t="s">
        <v>1857</v>
      </c>
      <c r="E362" s="249"/>
      <c r="F362" s="249"/>
      <c r="G362" s="205" t="str">
        <f aca="false">IF(ISBLANK(F362),"a","b")</f>
        <v>a</v>
      </c>
      <c r="H362" s="205" t="str">
        <f aca="false">IF(ISBLANK(A362),"",IF(G362="b",F362,IF(G362="a","")))</f>
        <v/>
      </c>
      <c r="I362" s="206" t="n">
        <f aca="false">IF(ISBLANK(A362),"",IF( ISBLANK(F362), , IF( ISBLANK(J362), 1,) ))</f>
        <v>0</v>
      </c>
      <c r="J362" s="249"/>
      <c r="K362" s="205" t="str">
        <f aca="false">IF(ISBLANK(J362),"a","b")</f>
        <v>a</v>
      </c>
      <c r="L362" s="207" t="str">
        <f aca="false">IF(ISBLANK(A362),"",IF(K362="b",J362,IF(K362="a","")))</f>
        <v/>
      </c>
      <c r="M362" s="206" t="n">
        <f aca="false">IF(ISBLANK(A362),"",IF( ISBLANK(J362), , 1))</f>
        <v>0</v>
      </c>
      <c r="N362" s="243"/>
      <c r="O362" s="244"/>
      <c r="P362" s="249"/>
      <c r="Q362" s="251"/>
      <c r="R362" s="246" t="s">
        <v>1815</v>
      </c>
      <c r="S362" s="48" t="n">
        <v>1</v>
      </c>
    </row>
    <row r="363" customFormat="false" ht="15" hidden="false" customHeight="false" outlineLevel="0" collapsed="false">
      <c r="A363" s="0" t="n">
        <v>1</v>
      </c>
      <c r="B363" s="252" t="s">
        <v>1764</v>
      </c>
      <c r="C363" s="247" t="s">
        <v>2076</v>
      </c>
      <c r="D363" s="252" t="s">
        <v>2026</v>
      </c>
      <c r="E363" s="249"/>
      <c r="F363" s="249"/>
      <c r="G363" s="205" t="str">
        <f aca="false">IF(ISBLANK(F363),"a","b")</f>
        <v>a</v>
      </c>
      <c r="H363" s="205" t="str">
        <f aca="false">IF(ISBLANK(A363),"",IF(G363="b",F363,IF(G363="a","")))</f>
        <v/>
      </c>
      <c r="I363" s="206" t="n">
        <f aca="false">IF(ISBLANK(A363),"",IF( ISBLANK(F363), , IF( ISBLANK(J363), 1,) ))</f>
        <v>0</v>
      </c>
      <c r="J363" s="249"/>
      <c r="K363" s="205" t="str">
        <f aca="false">IF(ISBLANK(J363),"a","b")</f>
        <v>a</v>
      </c>
      <c r="L363" s="207" t="str">
        <f aca="false">IF(ISBLANK(A363),"",IF(K363="b",J363,IF(K363="a","")))</f>
        <v/>
      </c>
      <c r="M363" s="206" t="n">
        <f aca="false">IF(ISBLANK(A363),"",IF( ISBLANK(J363), , 1))</f>
        <v>0</v>
      </c>
      <c r="N363" s="243"/>
      <c r="O363" s="244"/>
      <c r="P363" s="249"/>
      <c r="Q363" s="251"/>
      <c r="R363" s="246" t="s">
        <v>1815</v>
      </c>
      <c r="S363" s="48" t="n">
        <v>1</v>
      </c>
    </row>
    <row r="364" customFormat="false" ht="15" hidden="false" customHeight="false" outlineLevel="0" collapsed="false">
      <c r="A364" s="0" t="n">
        <v>1</v>
      </c>
      <c r="B364" s="252" t="s">
        <v>1764</v>
      </c>
      <c r="C364" s="247" t="s">
        <v>2076</v>
      </c>
      <c r="D364" s="252" t="s">
        <v>2071</v>
      </c>
      <c r="E364" s="249"/>
      <c r="F364" s="249"/>
      <c r="G364" s="205" t="str">
        <f aca="false">IF(ISBLANK(F364),"a","b")</f>
        <v>a</v>
      </c>
      <c r="H364" s="205" t="str">
        <f aca="false">IF(ISBLANK(A364),"",IF(G364="b",F364,IF(G364="a","")))</f>
        <v/>
      </c>
      <c r="I364" s="206" t="n">
        <f aca="false">IF(ISBLANK(A364),"",IF( ISBLANK(F364), , IF( ISBLANK(J364), 1,) ))</f>
        <v>0</v>
      </c>
      <c r="J364" s="249"/>
      <c r="K364" s="205" t="str">
        <f aca="false">IF(ISBLANK(J364),"a","b")</f>
        <v>a</v>
      </c>
      <c r="L364" s="207" t="str">
        <f aca="false">IF(ISBLANK(A364),"",IF(K364="b",J364,IF(K364="a","")))</f>
        <v/>
      </c>
      <c r="M364" s="206" t="n">
        <f aca="false">IF(ISBLANK(A364),"",IF( ISBLANK(J364), , 1))</f>
        <v>0</v>
      </c>
      <c r="N364" s="243"/>
      <c r="O364" s="244"/>
      <c r="P364" s="249"/>
      <c r="Q364" s="251"/>
      <c r="R364" s="246" t="s">
        <v>1815</v>
      </c>
      <c r="S364" s="48" t="n">
        <v>1</v>
      </c>
    </row>
    <row r="365" customFormat="false" ht="15" hidden="false" customHeight="false" outlineLevel="0" collapsed="false">
      <c r="A365" s="0" t="n">
        <v>1</v>
      </c>
      <c r="B365" s="252" t="s">
        <v>1764</v>
      </c>
      <c r="C365" s="247" t="s">
        <v>2077</v>
      </c>
      <c r="D365" s="252" t="s">
        <v>1837</v>
      </c>
      <c r="E365" s="249"/>
      <c r="F365" s="249"/>
      <c r="G365" s="205" t="str">
        <f aca="false">IF(ISBLANK(F365),"a","b")</f>
        <v>a</v>
      </c>
      <c r="H365" s="205" t="str">
        <f aca="false">IF(ISBLANK(A365),"",IF(G365="b",F365,IF(G365="a","")))</f>
        <v/>
      </c>
      <c r="I365" s="206" t="n">
        <f aca="false">IF(ISBLANK(A365),"",IF( ISBLANK(F365), , IF( ISBLANK(J365), 1,) ))</f>
        <v>0</v>
      </c>
      <c r="J365" s="249"/>
      <c r="K365" s="205" t="str">
        <f aca="false">IF(ISBLANK(J365),"a","b")</f>
        <v>a</v>
      </c>
      <c r="L365" s="207" t="str">
        <f aca="false">IF(ISBLANK(A365),"",IF(K365="b",J365,IF(K365="a","")))</f>
        <v/>
      </c>
      <c r="M365" s="206" t="n">
        <f aca="false">IF(ISBLANK(A365),"",IF( ISBLANK(J365), , 1))</f>
        <v>0</v>
      </c>
      <c r="N365" s="243"/>
      <c r="O365" s="244"/>
      <c r="P365" s="249"/>
      <c r="Q365" s="251"/>
      <c r="R365" s="246" t="s">
        <v>1815</v>
      </c>
      <c r="S365" s="48" t="n">
        <v>1</v>
      </c>
    </row>
    <row r="366" customFormat="false" ht="15" hidden="false" customHeight="false" outlineLevel="0" collapsed="false">
      <c r="A366" s="0" t="n">
        <v>1</v>
      </c>
      <c r="B366" s="252" t="s">
        <v>1764</v>
      </c>
      <c r="C366" s="247" t="s">
        <v>2077</v>
      </c>
      <c r="D366" s="252" t="s">
        <v>2069</v>
      </c>
      <c r="E366" s="249"/>
      <c r="F366" s="249"/>
      <c r="G366" s="205" t="str">
        <f aca="false">IF(ISBLANK(F366),"a","b")</f>
        <v>a</v>
      </c>
      <c r="H366" s="205" t="str">
        <f aca="false">IF(ISBLANK(A366),"",IF(G366="b",F366,IF(G366="a","")))</f>
        <v/>
      </c>
      <c r="I366" s="206" t="n">
        <f aca="false">IF(ISBLANK(A366),"",IF( ISBLANK(F366), , IF( ISBLANK(J366), 1,) ))</f>
        <v>0</v>
      </c>
      <c r="J366" s="249"/>
      <c r="K366" s="205" t="str">
        <f aca="false">IF(ISBLANK(J366),"a","b")</f>
        <v>a</v>
      </c>
      <c r="L366" s="207" t="str">
        <f aca="false">IF(ISBLANK(A366),"",IF(K366="b",J366,IF(K366="a","")))</f>
        <v/>
      </c>
      <c r="M366" s="206" t="n">
        <f aca="false">IF(ISBLANK(A366),"",IF( ISBLANK(J366), , 1))</f>
        <v>0</v>
      </c>
      <c r="N366" s="243"/>
      <c r="O366" s="244"/>
      <c r="P366" s="249"/>
      <c r="Q366" s="251"/>
      <c r="R366" s="246" t="s">
        <v>1815</v>
      </c>
      <c r="S366" s="48" t="n">
        <v>1</v>
      </c>
    </row>
    <row r="367" customFormat="false" ht="15" hidden="false" customHeight="false" outlineLevel="0" collapsed="false">
      <c r="A367" s="0" t="n">
        <v>1</v>
      </c>
      <c r="B367" s="252" t="s">
        <v>1764</v>
      </c>
      <c r="C367" s="247" t="s">
        <v>2077</v>
      </c>
      <c r="D367" s="252" t="s">
        <v>1802</v>
      </c>
      <c r="E367" s="249"/>
      <c r="F367" s="249"/>
      <c r="G367" s="205" t="str">
        <f aca="false">IF(ISBLANK(F367),"a","b")</f>
        <v>a</v>
      </c>
      <c r="H367" s="205" t="str">
        <f aca="false">IF(ISBLANK(A367),"",IF(G367="b",F367,IF(G367="a","")))</f>
        <v/>
      </c>
      <c r="I367" s="206" t="n">
        <f aca="false">IF(ISBLANK(A367),"",IF( ISBLANK(F367), , IF( ISBLANK(J367), 1,) ))</f>
        <v>0</v>
      </c>
      <c r="J367" s="249"/>
      <c r="K367" s="205" t="str">
        <f aca="false">IF(ISBLANK(J367),"a","b")</f>
        <v>a</v>
      </c>
      <c r="L367" s="207" t="str">
        <f aca="false">IF(ISBLANK(A367),"",IF(K367="b",J367,IF(K367="a","")))</f>
        <v/>
      </c>
      <c r="M367" s="206" t="n">
        <f aca="false">IF(ISBLANK(A367),"",IF( ISBLANK(J367), , 1))</f>
        <v>0</v>
      </c>
      <c r="N367" s="243"/>
      <c r="O367" s="244"/>
      <c r="P367" s="249"/>
      <c r="Q367" s="251"/>
      <c r="R367" s="246" t="s">
        <v>1815</v>
      </c>
      <c r="S367" s="48" t="n">
        <v>1</v>
      </c>
    </row>
    <row r="368" customFormat="false" ht="15" hidden="false" customHeight="false" outlineLevel="0" collapsed="false">
      <c r="A368" s="0" t="n">
        <v>1</v>
      </c>
      <c r="B368" s="252" t="s">
        <v>1764</v>
      </c>
      <c r="C368" s="247" t="s">
        <v>2077</v>
      </c>
      <c r="D368" s="252" t="s">
        <v>1805</v>
      </c>
      <c r="E368" s="249"/>
      <c r="F368" s="249"/>
      <c r="G368" s="205" t="str">
        <f aca="false">IF(ISBLANK(F368),"a","b")</f>
        <v>a</v>
      </c>
      <c r="H368" s="205" t="str">
        <f aca="false">IF(ISBLANK(A368),"",IF(G368="b",F368,IF(G368="a","")))</f>
        <v/>
      </c>
      <c r="I368" s="206" t="n">
        <f aca="false">IF(ISBLANK(A368),"",IF( ISBLANK(F368), , IF( ISBLANK(J368), 1,) ))</f>
        <v>0</v>
      </c>
      <c r="J368" s="249"/>
      <c r="K368" s="205" t="str">
        <f aca="false">IF(ISBLANK(J368),"a","b")</f>
        <v>a</v>
      </c>
      <c r="L368" s="207" t="str">
        <f aca="false">IF(ISBLANK(A368),"",IF(K368="b",J368,IF(K368="a","")))</f>
        <v/>
      </c>
      <c r="M368" s="206" t="n">
        <f aca="false">IF(ISBLANK(A368),"",IF( ISBLANK(J368), , 1))</f>
        <v>0</v>
      </c>
      <c r="N368" s="243"/>
      <c r="O368" s="244"/>
      <c r="P368" s="249"/>
      <c r="Q368" s="251"/>
      <c r="R368" s="246" t="s">
        <v>1815</v>
      </c>
      <c r="S368" s="48" t="n">
        <v>1</v>
      </c>
    </row>
    <row r="369" customFormat="false" ht="15" hidden="false" customHeight="false" outlineLevel="0" collapsed="false">
      <c r="A369" s="0" t="n">
        <v>1</v>
      </c>
      <c r="B369" s="252" t="s">
        <v>1764</v>
      </c>
      <c r="C369" s="247" t="s">
        <v>2077</v>
      </c>
      <c r="D369" s="252" t="s">
        <v>2014</v>
      </c>
      <c r="E369" s="249"/>
      <c r="F369" s="249"/>
      <c r="G369" s="205" t="str">
        <f aca="false">IF(ISBLANK(F369),"a","b")</f>
        <v>a</v>
      </c>
      <c r="H369" s="205" t="str">
        <f aca="false">IF(ISBLANK(A369),"",IF(G369="b",F369,IF(G369="a","")))</f>
        <v/>
      </c>
      <c r="I369" s="206" t="n">
        <f aca="false">IF(ISBLANK(A369),"",IF( ISBLANK(F369), , IF( ISBLANK(J369), 1,) ))</f>
        <v>0</v>
      </c>
      <c r="J369" s="249"/>
      <c r="K369" s="205" t="str">
        <f aca="false">IF(ISBLANK(J369),"a","b")</f>
        <v>a</v>
      </c>
      <c r="L369" s="207" t="str">
        <f aca="false">IF(ISBLANK(A369),"",IF(K369="b",J369,IF(K369="a","")))</f>
        <v/>
      </c>
      <c r="M369" s="206" t="n">
        <f aca="false">IF(ISBLANK(A369),"",IF( ISBLANK(J369), , 1))</f>
        <v>0</v>
      </c>
      <c r="N369" s="243"/>
      <c r="O369" s="244"/>
      <c r="P369" s="249"/>
      <c r="Q369" s="251"/>
      <c r="R369" s="246" t="s">
        <v>1815</v>
      </c>
      <c r="S369" s="48" t="n">
        <v>1</v>
      </c>
    </row>
    <row r="370" customFormat="false" ht="15" hidden="false" customHeight="false" outlineLevel="0" collapsed="false">
      <c r="A370" s="0" t="n">
        <v>1</v>
      </c>
      <c r="B370" s="252" t="s">
        <v>1764</v>
      </c>
      <c r="C370" s="247" t="s">
        <v>2077</v>
      </c>
      <c r="D370" s="252" t="s">
        <v>1857</v>
      </c>
      <c r="E370" s="249"/>
      <c r="F370" s="249"/>
      <c r="G370" s="205" t="str">
        <f aca="false">IF(ISBLANK(F370),"a","b")</f>
        <v>a</v>
      </c>
      <c r="H370" s="205" t="str">
        <f aca="false">IF(ISBLANK(A370),"",IF(G370="b",F370,IF(G370="a","")))</f>
        <v/>
      </c>
      <c r="I370" s="206" t="n">
        <f aca="false">IF(ISBLANK(A370),"",IF( ISBLANK(F370), , IF( ISBLANK(J370), 1,) ))</f>
        <v>0</v>
      </c>
      <c r="J370" s="249"/>
      <c r="K370" s="205" t="str">
        <f aca="false">IF(ISBLANK(J370),"a","b")</f>
        <v>a</v>
      </c>
      <c r="L370" s="207" t="str">
        <f aca="false">IF(ISBLANK(A370),"",IF(K370="b",J370,IF(K370="a","")))</f>
        <v/>
      </c>
      <c r="M370" s="206" t="n">
        <f aca="false">IF(ISBLANK(A370),"",IF( ISBLANK(J370), , 1))</f>
        <v>0</v>
      </c>
      <c r="N370" s="243"/>
      <c r="O370" s="244"/>
      <c r="P370" s="249"/>
      <c r="Q370" s="251"/>
      <c r="R370" s="246" t="s">
        <v>1815</v>
      </c>
      <c r="S370" s="48" t="n">
        <v>1</v>
      </c>
    </row>
    <row r="371" customFormat="false" ht="15" hidden="false" customHeight="false" outlineLevel="0" collapsed="false">
      <c r="A371" s="0" t="n">
        <v>1</v>
      </c>
      <c r="B371" s="252" t="s">
        <v>1764</v>
      </c>
      <c r="C371" s="247" t="s">
        <v>2077</v>
      </c>
      <c r="D371" s="252" t="s">
        <v>2026</v>
      </c>
      <c r="E371" s="249"/>
      <c r="F371" s="249"/>
      <c r="G371" s="205" t="str">
        <f aca="false">IF(ISBLANK(F371),"a","b")</f>
        <v>a</v>
      </c>
      <c r="H371" s="205" t="str">
        <f aca="false">IF(ISBLANK(A371),"",IF(G371="b",F371,IF(G371="a","")))</f>
        <v/>
      </c>
      <c r="I371" s="206" t="n">
        <f aca="false">IF(ISBLANK(A371),"",IF( ISBLANK(F371), , IF( ISBLANK(J371), 1,) ))</f>
        <v>0</v>
      </c>
      <c r="J371" s="249"/>
      <c r="K371" s="205" t="str">
        <f aca="false">IF(ISBLANK(J371),"a","b")</f>
        <v>a</v>
      </c>
      <c r="L371" s="207" t="str">
        <f aca="false">IF(ISBLANK(A371),"",IF(K371="b",J371,IF(K371="a","")))</f>
        <v/>
      </c>
      <c r="M371" s="206" t="n">
        <f aca="false">IF(ISBLANK(A371),"",IF( ISBLANK(J371), , 1))</f>
        <v>0</v>
      </c>
      <c r="N371" s="243"/>
      <c r="O371" s="244"/>
      <c r="P371" s="249"/>
      <c r="Q371" s="251"/>
      <c r="R371" s="246" t="s">
        <v>1815</v>
      </c>
      <c r="S371" s="48" t="n">
        <v>1</v>
      </c>
    </row>
    <row r="372" customFormat="false" ht="15" hidden="false" customHeight="false" outlineLevel="0" collapsed="false">
      <c r="A372" s="0" t="n">
        <v>1</v>
      </c>
      <c r="B372" s="252" t="s">
        <v>1764</v>
      </c>
      <c r="C372" s="247" t="s">
        <v>2077</v>
      </c>
      <c r="D372" s="252" t="s">
        <v>2078</v>
      </c>
      <c r="E372" s="249" t="s">
        <v>2079</v>
      </c>
      <c r="F372" s="250" t="n">
        <v>43432</v>
      </c>
      <c r="G372" s="205" t="str">
        <f aca="false">IF(ISBLANK(F372),"a","b")</f>
        <v>b</v>
      </c>
      <c r="H372" s="205" t="n">
        <f aca="false">IF(ISBLANK(A372),"",IF(G372="b",F372,IF(G372="a","")))</f>
        <v>43432</v>
      </c>
      <c r="I372" s="206" t="n">
        <f aca="false">IF(ISBLANK(A372),"",IF( ISBLANK(F372), , IF( ISBLANK(J372), 1,) ))</f>
        <v>0</v>
      </c>
      <c r="J372" s="250" t="n">
        <v>43816</v>
      </c>
      <c r="K372" s="205" t="str">
        <f aca="false">IF(ISBLANK(J372),"a","b")</f>
        <v>b</v>
      </c>
      <c r="L372" s="207" t="n">
        <f aca="false">IF(ISBLANK(A372),"",IF(K372="b",J372,IF(K372="a","")))</f>
        <v>43816</v>
      </c>
      <c r="M372" s="206" t="n">
        <f aca="false">IF(ISBLANK(A372),"",IF( ISBLANK(J372), , 1))</f>
        <v>1</v>
      </c>
      <c r="N372" s="243"/>
      <c r="O372" s="244"/>
      <c r="P372" s="249"/>
      <c r="Q372" s="251"/>
      <c r="R372" s="246" t="s">
        <v>1815</v>
      </c>
      <c r="S372" s="50" t="n">
        <v>1</v>
      </c>
    </row>
    <row r="373" customFormat="false" ht="15" hidden="false" customHeight="false" outlineLevel="0" collapsed="false">
      <c r="A373" s="0" t="n">
        <v>1</v>
      </c>
      <c r="B373" s="252" t="s">
        <v>1764</v>
      </c>
      <c r="C373" s="247" t="s">
        <v>2077</v>
      </c>
      <c r="D373" s="248" t="s">
        <v>2072</v>
      </c>
      <c r="E373" s="249"/>
      <c r="F373" s="249"/>
      <c r="G373" s="205" t="str">
        <f aca="false">IF(ISBLANK(F373),"a","b")</f>
        <v>a</v>
      </c>
      <c r="H373" s="205" t="str">
        <f aca="false">IF(ISBLANK(A373),"",IF(G373="b",F373,IF(G373="a","")))</f>
        <v/>
      </c>
      <c r="I373" s="206" t="n">
        <f aca="false">IF(ISBLANK(A373),"",IF( ISBLANK(F373), , IF( ISBLANK(J373), 1,) ))</f>
        <v>0</v>
      </c>
      <c r="J373" s="249"/>
      <c r="K373" s="205" t="str">
        <f aca="false">IF(ISBLANK(J373),"a","b")</f>
        <v>a</v>
      </c>
      <c r="L373" s="207" t="str">
        <f aca="false">IF(ISBLANK(A373),"",IF(K373="b",J373,IF(K373="a","")))</f>
        <v/>
      </c>
      <c r="M373" s="206" t="n">
        <f aca="false">IF(ISBLANK(A373),"",IF( ISBLANK(J373), , 1))</f>
        <v>0</v>
      </c>
      <c r="N373" s="243"/>
      <c r="O373" s="244"/>
      <c r="P373" s="249"/>
      <c r="Q373" s="251"/>
      <c r="R373" s="246" t="s">
        <v>1815</v>
      </c>
      <c r="S373" s="50" t="n">
        <v>1</v>
      </c>
    </row>
    <row r="374" customFormat="false" ht="15" hidden="false" customHeight="false" outlineLevel="0" collapsed="false">
      <c r="A374" s="0" t="n">
        <v>1</v>
      </c>
      <c r="B374" s="252" t="s">
        <v>1764</v>
      </c>
      <c r="C374" s="247" t="s">
        <v>2077</v>
      </c>
      <c r="D374" s="252" t="s">
        <v>2073</v>
      </c>
      <c r="E374" s="249"/>
      <c r="F374" s="249"/>
      <c r="G374" s="205" t="str">
        <f aca="false">IF(ISBLANK(F374),"a","b")</f>
        <v>a</v>
      </c>
      <c r="H374" s="205" t="str">
        <f aca="false">IF(ISBLANK(A374),"",IF(G374="b",F374,IF(G374="a","")))</f>
        <v/>
      </c>
      <c r="I374" s="206" t="n">
        <f aca="false">IF(ISBLANK(A374),"",IF( ISBLANK(F374), , IF( ISBLANK(J374), 1,) ))</f>
        <v>0</v>
      </c>
      <c r="J374" s="249"/>
      <c r="K374" s="205" t="str">
        <f aca="false">IF(ISBLANK(J374),"a","b")</f>
        <v>a</v>
      </c>
      <c r="L374" s="207" t="str">
        <f aca="false">IF(ISBLANK(A374),"",IF(K374="b",J374,IF(K374="a","")))</f>
        <v/>
      </c>
      <c r="M374" s="206" t="n">
        <f aca="false">IF(ISBLANK(A374),"",IF( ISBLANK(J374), , 1))</f>
        <v>0</v>
      </c>
      <c r="N374" s="243"/>
      <c r="O374" s="244"/>
      <c r="P374" s="249"/>
      <c r="Q374" s="251"/>
      <c r="R374" s="246" t="s">
        <v>1815</v>
      </c>
      <c r="S374" s="50" t="n">
        <v>1</v>
      </c>
    </row>
    <row r="375" customFormat="false" ht="15" hidden="false" customHeight="false" outlineLevel="0" collapsed="false">
      <c r="A375" s="0" t="n">
        <v>1</v>
      </c>
      <c r="B375" s="252" t="s">
        <v>1859</v>
      </c>
      <c r="C375" s="247" t="s">
        <v>2080</v>
      </c>
      <c r="D375" s="248" t="s">
        <v>1861</v>
      </c>
      <c r="E375" s="249"/>
      <c r="F375" s="249"/>
      <c r="G375" s="205" t="str">
        <f aca="false">IF(ISBLANK(F375),"a","b")</f>
        <v>a</v>
      </c>
      <c r="H375" s="205" t="str">
        <f aca="false">IF(ISBLANK(A375),"",IF(G375="b",F375,IF(G375="a","")))</f>
        <v/>
      </c>
      <c r="I375" s="206" t="n">
        <f aca="false">IF(ISBLANK(A375),"",IF( ISBLANK(F375), , IF( ISBLANK(J375), 1,) ))</f>
        <v>0</v>
      </c>
      <c r="J375" s="249"/>
      <c r="K375" s="205" t="str">
        <f aca="false">IF(ISBLANK(J375),"a","b")</f>
        <v>a</v>
      </c>
      <c r="L375" s="207" t="str">
        <f aca="false">IF(ISBLANK(A375),"",IF(K375="b",J375,IF(K375="a","")))</f>
        <v/>
      </c>
      <c r="M375" s="206" t="n">
        <f aca="false">IF(ISBLANK(A375),"",IF( ISBLANK(J375), , 1))</f>
        <v>0</v>
      </c>
      <c r="N375" s="243"/>
      <c r="O375" s="244"/>
      <c r="P375" s="249"/>
      <c r="Q375" s="251"/>
      <c r="R375" s="246" t="s">
        <v>1815</v>
      </c>
      <c r="S375" s="50" t="n">
        <v>1</v>
      </c>
    </row>
    <row r="376" customFormat="false" ht="15" hidden="false" customHeight="false" outlineLevel="0" collapsed="false">
      <c r="A376" s="0" t="n">
        <v>1</v>
      </c>
      <c r="B376" s="252" t="s">
        <v>1859</v>
      </c>
      <c r="C376" s="247" t="s">
        <v>2080</v>
      </c>
      <c r="D376" s="252" t="s">
        <v>1862</v>
      </c>
      <c r="E376" s="249"/>
      <c r="F376" s="249"/>
      <c r="G376" s="205" t="str">
        <f aca="false">IF(ISBLANK(F376),"a","b")</f>
        <v>a</v>
      </c>
      <c r="H376" s="205" t="str">
        <f aca="false">IF(ISBLANK(A376),"",IF(G376="b",F376,IF(G376="a","")))</f>
        <v/>
      </c>
      <c r="I376" s="206" t="n">
        <f aca="false">IF(ISBLANK(A376),"",IF( ISBLANK(F376), , IF( ISBLANK(J376), 1,) ))</f>
        <v>0</v>
      </c>
      <c r="J376" s="249"/>
      <c r="K376" s="205" t="str">
        <f aca="false">IF(ISBLANK(J376),"a","b")</f>
        <v>a</v>
      </c>
      <c r="L376" s="207" t="str">
        <f aca="false">IF(ISBLANK(A376),"",IF(K376="b",J376,IF(K376="a","")))</f>
        <v/>
      </c>
      <c r="M376" s="206" t="n">
        <f aca="false">IF(ISBLANK(A376),"",IF( ISBLANK(J376), , 1))</f>
        <v>0</v>
      </c>
      <c r="N376" s="243"/>
      <c r="O376" s="244"/>
      <c r="P376" s="249"/>
      <c r="Q376" s="251"/>
      <c r="R376" s="246" t="s">
        <v>1815</v>
      </c>
      <c r="S376" s="48" t="n">
        <v>1</v>
      </c>
    </row>
    <row r="377" customFormat="false" ht="15" hidden="false" customHeight="false" outlineLevel="0" collapsed="false">
      <c r="A377" s="0" t="n">
        <v>1</v>
      </c>
      <c r="B377" s="252" t="s">
        <v>1859</v>
      </c>
      <c r="C377" s="247" t="s">
        <v>2080</v>
      </c>
      <c r="D377" s="252" t="s">
        <v>2081</v>
      </c>
      <c r="E377" s="249"/>
      <c r="F377" s="249"/>
      <c r="G377" s="205" t="str">
        <f aca="false">IF(ISBLANK(F377),"a","b")</f>
        <v>a</v>
      </c>
      <c r="H377" s="205" t="str">
        <f aca="false">IF(ISBLANK(A377),"",IF(G377="b",F377,IF(G377="a","")))</f>
        <v/>
      </c>
      <c r="I377" s="206" t="n">
        <f aca="false">IF(ISBLANK(A377),"",IF( ISBLANK(F377), , IF( ISBLANK(J377), 1,) ))</f>
        <v>0</v>
      </c>
      <c r="J377" s="249"/>
      <c r="K377" s="205" t="str">
        <f aca="false">IF(ISBLANK(J377),"a","b")</f>
        <v>a</v>
      </c>
      <c r="L377" s="207" t="str">
        <f aca="false">IF(ISBLANK(A377),"",IF(K377="b",J377,IF(K377="a","")))</f>
        <v/>
      </c>
      <c r="M377" s="206" t="n">
        <f aca="false">IF(ISBLANK(A377),"",IF( ISBLANK(J377), , 1))</f>
        <v>0</v>
      </c>
      <c r="N377" s="243"/>
      <c r="O377" s="244"/>
      <c r="P377" s="249"/>
      <c r="Q377" s="251"/>
      <c r="R377" s="246" t="s">
        <v>1815</v>
      </c>
      <c r="S377" s="48" t="n">
        <v>1</v>
      </c>
    </row>
    <row r="378" customFormat="false" ht="15" hidden="false" customHeight="false" outlineLevel="0" collapsed="false">
      <c r="A378" s="0" t="n">
        <v>1</v>
      </c>
      <c r="B378" s="252" t="s">
        <v>1859</v>
      </c>
      <c r="C378" s="247" t="s">
        <v>2080</v>
      </c>
      <c r="D378" s="252" t="s">
        <v>2082</v>
      </c>
      <c r="E378" s="249"/>
      <c r="F378" s="249"/>
      <c r="G378" s="205" t="str">
        <f aca="false">IF(ISBLANK(F378),"a","b")</f>
        <v>a</v>
      </c>
      <c r="H378" s="205" t="str">
        <f aca="false">IF(ISBLANK(A378),"",IF(G378="b",F378,IF(G378="a","")))</f>
        <v/>
      </c>
      <c r="I378" s="206" t="n">
        <f aca="false">IF(ISBLANK(A378),"",IF( ISBLANK(F378), , IF( ISBLANK(J378), 1,) ))</f>
        <v>0</v>
      </c>
      <c r="J378" s="249"/>
      <c r="K378" s="205" t="str">
        <f aca="false">IF(ISBLANK(J378),"a","b")</f>
        <v>a</v>
      </c>
      <c r="L378" s="207" t="str">
        <f aca="false">IF(ISBLANK(A378),"",IF(K378="b",J378,IF(K378="a","")))</f>
        <v/>
      </c>
      <c r="M378" s="206" t="n">
        <f aca="false">IF(ISBLANK(A378),"",IF( ISBLANK(J378), , 1))</f>
        <v>0</v>
      </c>
      <c r="N378" s="243"/>
      <c r="O378" s="244"/>
      <c r="P378" s="249"/>
      <c r="Q378" s="251"/>
      <c r="R378" s="246" t="s">
        <v>1815</v>
      </c>
      <c r="S378" s="48" t="n">
        <v>1</v>
      </c>
    </row>
    <row r="379" customFormat="false" ht="15" hidden="false" customHeight="false" outlineLevel="0" collapsed="false">
      <c r="A379" s="0" t="n">
        <v>1</v>
      </c>
      <c r="B379" s="252" t="s">
        <v>1859</v>
      </c>
      <c r="C379" s="247" t="s">
        <v>2080</v>
      </c>
      <c r="D379" s="252" t="s">
        <v>1841</v>
      </c>
      <c r="E379" s="249"/>
      <c r="F379" s="249"/>
      <c r="G379" s="205" t="str">
        <f aca="false">IF(ISBLANK(F379),"a","b")</f>
        <v>a</v>
      </c>
      <c r="H379" s="205" t="str">
        <f aca="false">IF(ISBLANK(A379),"",IF(G379="b",F379,IF(G379="a","")))</f>
        <v/>
      </c>
      <c r="I379" s="206" t="n">
        <f aca="false">IF(ISBLANK(A379),"",IF( ISBLANK(F379), , IF( ISBLANK(J379), 1,) ))</f>
        <v>0</v>
      </c>
      <c r="J379" s="249"/>
      <c r="K379" s="205" t="str">
        <f aca="false">IF(ISBLANK(J379),"a","b")</f>
        <v>a</v>
      </c>
      <c r="L379" s="207" t="str">
        <f aca="false">IF(ISBLANK(A379),"",IF(K379="b",J379,IF(K379="a","")))</f>
        <v/>
      </c>
      <c r="M379" s="206" t="n">
        <f aca="false">IF(ISBLANK(A379),"",IF( ISBLANK(J379), , 1))</f>
        <v>0</v>
      </c>
      <c r="N379" s="243"/>
      <c r="O379" s="244"/>
      <c r="P379" s="249"/>
      <c r="Q379" s="251"/>
      <c r="R379" s="246" t="s">
        <v>1815</v>
      </c>
      <c r="S379" s="39" t="n">
        <v>1</v>
      </c>
    </row>
    <row r="380" customFormat="false" ht="15" hidden="false" customHeight="false" outlineLevel="0" collapsed="false">
      <c r="A380" s="0" t="n">
        <v>1</v>
      </c>
      <c r="B380" s="252" t="s">
        <v>1859</v>
      </c>
      <c r="C380" s="247" t="s">
        <v>2080</v>
      </c>
      <c r="D380" s="252" t="s">
        <v>1842</v>
      </c>
      <c r="E380" s="249"/>
      <c r="F380" s="249"/>
      <c r="G380" s="205" t="str">
        <f aca="false">IF(ISBLANK(F380),"a","b")</f>
        <v>a</v>
      </c>
      <c r="H380" s="205" t="str">
        <f aca="false">IF(ISBLANK(A380),"",IF(G380="b",F380,IF(G380="a","")))</f>
        <v/>
      </c>
      <c r="I380" s="206" t="n">
        <f aca="false">IF(ISBLANK(A380),"",IF( ISBLANK(F380), , IF( ISBLANK(J380), 1,) ))</f>
        <v>0</v>
      </c>
      <c r="J380" s="249"/>
      <c r="K380" s="205" t="str">
        <f aca="false">IF(ISBLANK(J380),"a","b")</f>
        <v>a</v>
      </c>
      <c r="L380" s="207" t="str">
        <f aca="false">IF(ISBLANK(A380),"",IF(K380="b",J380,IF(K380="a","")))</f>
        <v/>
      </c>
      <c r="M380" s="206" t="n">
        <f aca="false">IF(ISBLANK(A380),"",IF( ISBLANK(J380), , 1))</f>
        <v>0</v>
      </c>
      <c r="N380" s="243"/>
      <c r="O380" s="244"/>
      <c r="P380" s="249"/>
      <c r="Q380" s="251"/>
      <c r="R380" s="246" t="s">
        <v>1815</v>
      </c>
      <c r="S380" s="39" t="n">
        <v>1</v>
      </c>
    </row>
    <row r="381" customFormat="false" ht="15" hidden="false" customHeight="false" outlineLevel="0" collapsed="false">
      <c r="A381" s="0" t="n">
        <v>1</v>
      </c>
      <c r="B381" s="252" t="s">
        <v>1859</v>
      </c>
      <c r="C381" s="247" t="s">
        <v>2080</v>
      </c>
      <c r="D381" s="252" t="s">
        <v>1843</v>
      </c>
      <c r="E381" s="249"/>
      <c r="F381" s="249"/>
      <c r="G381" s="205" t="str">
        <f aca="false">IF(ISBLANK(F381),"a","b")</f>
        <v>a</v>
      </c>
      <c r="H381" s="205" t="str">
        <f aca="false">IF(ISBLANK(A381),"",IF(G381="b",F381,IF(G381="a","")))</f>
        <v/>
      </c>
      <c r="I381" s="206" t="n">
        <f aca="false">IF(ISBLANK(A381),"",IF( ISBLANK(F381), , IF( ISBLANK(J381), 1,) ))</f>
        <v>0</v>
      </c>
      <c r="J381" s="249"/>
      <c r="K381" s="205" t="str">
        <f aca="false">IF(ISBLANK(J381),"a","b")</f>
        <v>a</v>
      </c>
      <c r="L381" s="207" t="str">
        <f aca="false">IF(ISBLANK(A381),"",IF(K381="b",J381,IF(K381="a","")))</f>
        <v/>
      </c>
      <c r="M381" s="206" t="n">
        <f aca="false">IF(ISBLANK(A381),"",IF( ISBLANK(J381), , 1))</f>
        <v>0</v>
      </c>
      <c r="N381" s="243"/>
      <c r="O381" s="244"/>
      <c r="P381" s="249"/>
      <c r="Q381" s="251"/>
      <c r="R381" s="246" t="s">
        <v>1815</v>
      </c>
      <c r="S381" s="39" t="n">
        <v>1</v>
      </c>
    </row>
    <row r="382" customFormat="false" ht="15" hidden="false" customHeight="false" outlineLevel="0" collapsed="false">
      <c r="A382" s="0" t="n">
        <v>1</v>
      </c>
      <c r="B382" s="252" t="s">
        <v>1859</v>
      </c>
      <c r="C382" s="247" t="s">
        <v>2080</v>
      </c>
      <c r="D382" s="252" t="s">
        <v>1844</v>
      </c>
      <c r="E382" s="249"/>
      <c r="F382" s="249"/>
      <c r="G382" s="205" t="str">
        <f aca="false">IF(ISBLANK(F382),"a","b")</f>
        <v>a</v>
      </c>
      <c r="H382" s="205" t="str">
        <f aca="false">IF(ISBLANK(A382),"",IF(G382="b",F382,IF(G382="a","")))</f>
        <v/>
      </c>
      <c r="I382" s="206" t="n">
        <f aca="false">IF(ISBLANK(A382),"",IF( ISBLANK(F382), , IF( ISBLANK(J382), 1,) ))</f>
        <v>0</v>
      </c>
      <c r="J382" s="249"/>
      <c r="K382" s="205" t="str">
        <f aca="false">IF(ISBLANK(J382),"a","b")</f>
        <v>a</v>
      </c>
      <c r="L382" s="207" t="str">
        <f aca="false">IF(ISBLANK(A382),"",IF(K382="b",J382,IF(K382="a","")))</f>
        <v/>
      </c>
      <c r="M382" s="206" t="n">
        <f aca="false">IF(ISBLANK(A382),"",IF( ISBLANK(J382), , 1))</f>
        <v>0</v>
      </c>
      <c r="N382" s="243"/>
      <c r="O382" s="244"/>
      <c r="P382" s="249"/>
      <c r="Q382" s="251"/>
      <c r="R382" s="246" t="s">
        <v>1815</v>
      </c>
      <c r="S382" s="39" t="n">
        <v>1</v>
      </c>
    </row>
    <row r="383" customFormat="false" ht="15" hidden="false" customHeight="false" outlineLevel="0" collapsed="false">
      <c r="A383" s="0" t="n">
        <v>1</v>
      </c>
      <c r="B383" s="252" t="s">
        <v>1859</v>
      </c>
      <c r="C383" s="247" t="s">
        <v>2080</v>
      </c>
      <c r="D383" s="252" t="s">
        <v>1910</v>
      </c>
      <c r="E383" s="249"/>
      <c r="F383" s="249"/>
      <c r="G383" s="205" t="str">
        <f aca="false">IF(ISBLANK(F383),"a","b")</f>
        <v>a</v>
      </c>
      <c r="H383" s="205" t="str">
        <f aca="false">IF(ISBLANK(A383),"",IF(G383="b",F383,IF(G383="a","")))</f>
        <v/>
      </c>
      <c r="I383" s="206" t="n">
        <f aca="false">IF(ISBLANK(A383),"",IF( ISBLANK(F383), , IF( ISBLANK(J383), 1,) ))</f>
        <v>0</v>
      </c>
      <c r="J383" s="249"/>
      <c r="K383" s="205" t="str">
        <f aca="false">IF(ISBLANK(J383),"a","b")</f>
        <v>a</v>
      </c>
      <c r="L383" s="207" t="str">
        <f aca="false">IF(ISBLANK(A383),"",IF(K383="b",J383,IF(K383="a","")))</f>
        <v/>
      </c>
      <c r="M383" s="206" t="n">
        <f aca="false">IF(ISBLANK(A383),"",IF( ISBLANK(J383), , 1))</f>
        <v>0</v>
      </c>
      <c r="N383" s="243"/>
      <c r="O383" s="244"/>
      <c r="P383" s="249"/>
      <c r="Q383" s="251"/>
      <c r="R383" s="246" t="s">
        <v>1815</v>
      </c>
      <c r="S383" s="39" t="n">
        <v>1</v>
      </c>
    </row>
    <row r="384" customFormat="false" ht="15" hidden="false" customHeight="false" outlineLevel="0" collapsed="false">
      <c r="A384" s="0" t="n">
        <v>1</v>
      </c>
      <c r="B384" s="252" t="s">
        <v>1859</v>
      </c>
      <c r="C384" s="247" t="s">
        <v>2080</v>
      </c>
      <c r="D384" s="252" t="s">
        <v>2083</v>
      </c>
      <c r="E384" s="249"/>
      <c r="F384" s="249"/>
      <c r="G384" s="205" t="str">
        <f aca="false">IF(ISBLANK(F384),"a","b")</f>
        <v>a</v>
      </c>
      <c r="H384" s="205" t="str">
        <f aca="false">IF(ISBLANK(A384),"",IF(G384="b",F384,IF(G384="a","")))</f>
        <v/>
      </c>
      <c r="I384" s="206" t="n">
        <f aca="false">IF(ISBLANK(A384),"",IF( ISBLANK(F384), , IF( ISBLANK(J384), 1,) ))</f>
        <v>0</v>
      </c>
      <c r="J384" s="249"/>
      <c r="K384" s="205" t="str">
        <f aca="false">IF(ISBLANK(J384),"a","b")</f>
        <v>a</v>
      </c>
      <c r="L384" s="207" t="str">
        <f aca="false">IF(ISBLANK(A384),"",IF(K384="b",J384,IF(K384="a","")))</f>
        <v/>
      </c>
      <c r="M384" s="206" t="n">
        <f aca="false">IF(ISBLANK(A384),"",IF( ISBLANK(J384), , 1))</f>
        <v>0</v>
      </c>
      <c r="N384" s="243"/>
      <c r="O384" s="244"/>
      <c r="P384" s="249"/>
      <c r="Q384" s="251"/>
      <c r="R384" s="246" t="s">
        <v>1815</v>
      </c>
      <c r="S384" s="39" t="n">
        <v>1</v>
      </c>
    </row>
    <row r="385" customFormat="false" ht="15" hidden="false" customHeight="false" outlineLevel="0" collapsed="false">
      <c r="A385" s="0" t="n">
        <v>1</v>
      </c>
      <c r="B385" s="252" t="s">
        <v>1859</v>
      </c>
      <c r="C385" s="247" t="s">
        <v>2080</v>
      </c>
      <c r="D385" s="252" t="s">
        <v>2084</v>
      </c>
      <c r="E385" s="249"/>
      <c r="F385" s="249"/>
      <c r="G385" s="205" t="str">
        <f aca="false">IF(ISBLANK(F385),"a","b")</f>
        <v>a</v>
      </c>
      <c r="H385" s="205" t="str">
        <f aca="false">IF(ISBLANK(A385),"",IF(G385="b",F385,IF(G385="a","")))</f>
        <v/>
      </c>
      <c r="I385" s="206" t="n">
        <f aca="false">IF(ISBLANK(A385),"",IF( ISBLANK(F385), , IF( ISBLANK(J385), 1,) ))</f>
        <v>0</v>
      </c>
      <c r="J385" s="249"/>
      <c r="K385" s="205" t="str">
        <f aca="false">IF(ISBLANK(J385),"a","b")</f>
        <v>a</v>
      </c>
      <c r="L385" s="207" t="str">
        <f aca="false">IF(ISBLANK(A385),"",IF(K385="b",J385,IF(K385="a","")))</f>
        <v/>
      </c>
      <c r="M385" s="206" t="n">
        <f aca="false">IF(ISBLANK(A385),"",IF( ISBLANK(J385), , 1))</f>
        <v>0</v>
      </c>
      <c r="N385" s="243"/>
      <c r="O385" s="244"/>
      <c r="P385" s="249"/>
      <c r="Q385" s="251"/>
      <c r="R385" s="246" t="s">
        <v>1815</v>
      </c>
      <c r="S385" s="39" t="n">
        <v>1</v>
      </c>
    </row>
    <row r="386" customFormat="false" ht="15" hidden="false" customHeight="false" outlineLevel="0" collapsed="false">
      <c r="A386" s="0" t="n">
        <v>1</v>
      </c>
      <c r="B386" s="252" t="s">
        <v>1859</v>
      </c>
      <c r="C386" s="247" t="s">
        <v>2080</v>
      </c>
      <c r="D386" s="252" t="s">
        <v>2085</v>
      </c>
      <c r="E386" s="249"/>
      <c r="F386" s="249"/>
      <c r="G386" s="205" t="str">
        <f aca="false">IF(ISBLANK(F386),"a","b")</f>
        <v>a</v>
      </c>
      <c r="H386" s="205" t="str">
        <f aca="false">IF(ISBLANK(A386),"",IF(G386="b",F386,IF(G386="a","")))</f>
        <v/>
      </c>
      <c r="I386" s="206" t="n">
        <f aca="false">IF(ISBLANK(A386),"",IF( ISBLANK(F386), , IF( ISBLANK(J386), 1,) ))</f>
        <v>0</v>
      </c>
      <c r="J386" s="249"/>
      <c r="K386" s="205" t="str">
        <f aca="false">IF(ISBLANK(J386),"a","b")</f>
        <v>a</v>
      </c>
      <c r="L386" s="207" t="str">
        <f aca="false">IF(ISBLANK(A386),"",IF(K386="b",J386,IF(K386="a","")))</f>
        <v/>
      </c>
      <c r="M386" s="206" t="n">
        <f aca="false">IF(ISBLANK(A386),"",IF( ISBLANK(J386), , 1))</f>
        <v>0</v>
      </c>
      <c r="N386" s="243"/>
      <c r="O386" s="244"/>
      <c r="P386" s="249"/>
      <c r="Q386" s="251"/>
      <c r="R386" s="246" t="s">
        <v>1815</v>
      </c>
      <c r="S386" s="39" t="n">
        <v>1</v>
      </c>
    </row>
    <row r="387" customFormat="false" ht="15" hidden="false" customHeight="false" outlineLevel="0" collapsed="false">
      <c r="A387" s="0" t="n">
        <v>1</v>
      </c>
      <c r="B387" s="252" t="s">
        <v>1859</v>
      </c>
      <c r="C387" s="247" t="s">
        <v>2080</v>
      </c>
      <c r="D387" s="252" t="s">
        <v>2086</v>
      </c>
      <c r="E387" s="249"/>
      <c r="F387" s="249"/>
      <c r="G387" s="205" t="str">
        <f aca="false">IF(ISBLANK(F387),"a","b")</f>
        <v>a</v>
      </c>
      <c r="H387" s="205" t="str">
        <f aca="false">IF(ISBLANK(A387),"",IF(G387="b",F387,IF(G387="a","")))</f>
        <v/>
      </c>
      <c r="I387" s="206" t="n">
        <f aca="false">IF(ISBLANK(A387),"",IF( ISBLANK(F387), , IF( ISBLANK(J387), 1,) ))</f>
        <v>0</v>
      </c>
      <c r="J387" s="249"/>
      <c r="K387" s="205" t="str">
        <f aca="false">IF(ISBLANK(J387),"a","b")</f>
        <v>a</v>
      </c>
      <c r="L387" s="207" t="str">
        <f aca="false">IF(ISBLANK(A387),"",IF(K387="b",J387,IF(K387="a","")))</f>
        <v/>
      </c>
      <c r="M387" s="206" t="n">
        <f aca="false">IF(ISBLANK(A387),"",IF( ISBLANK(J387), , 1))</f>
        <v>0</v>
      </c>
      <c r="N387" s="243"/>
      <c r="O387" s="244"/>
      <c r="P387" s="249"/>
      <c r="Q387" s="251"/>
      <c r="R387" s="246" t="s">
        <v>1815</v>
      </c>
      <c r="S387" s="39" t="n">
        <v>1</v>
      </c>
    </row>
    <row r="388" customFormat="false" ht="15" hidden="false" customHeight="false" outlineLevel="0" collapsed="false">
      <c r="A388" s="0" t="n">
        <v>1</v>
      </c>
      <c r="B388" s="252" t="s">
        <v>1859</v>
      </c>
      <c r="C388" s="247" t="s">
        <v>2080</v>
      </c>
      <c r="D388" s="252" t="s">
        <v>2087</v>
      </c>
      <c r="E388" s="249"/>
      <c r="F388" s="249"/>
      <c r="G388" s="205" t="str">
        <f aca="false">IF(ISBLANK(F388),"a","b")</f>
        <v>a</v>
      </c>
      <c r="H388" s="205" t="str">
        <f aca="false">IF(ISBLANK(A388),"",IF(G388="b",F388,IF(G388="a","")))</f>
        <v/>
      </c>
      <c r="I388" s="206" t="n">
        <f aca="false">IF(ISBLANK(A388),"",IF( ISBLANK(F388), , IF( ISBLANK(J388), 1,) ))</f>
        <v>0</v>
      </c>
      <c r="J388" s="249"/>
      <c r="K388" s="205" t="str">
        <f aca="false">IF(ISBLANK(J388),"a","b")</f>
        <v>a</v>
      </c>
      <c r="L388" s="207" t="str">
        <f aca="false">IF(ISBLANK(A388),"",IF(K388="b",J388,IF(K388="a","")))</f>
        <v/>
      </c>
      <c r="M388" s="206" t="n">
        <f aca="false">IF(ISBLANK(A388),"",IF( ISBLANK(J388), , 1))</f>
        <v>0</v>
      </c>
      <c r="N388" s="243"/>
      <c r="O388" s="244"/>
      <c r="P388" s="249"/>
      <c r="Q388" s="251"/>
      <c r="R388" s="246" t="s">
        <v>1815</v>
      </c>
      <c r="S388" s="39" t="n">
        <v>1</v>
      </c>
    </row>
    <row r="389" customFormat="false" ht="15" hidden="false" customHeight="false" outlineLevel="0" collapsed="false">
      <c r="A389" s="0" t="n">
        <v>1</v>
      </c>
      <c r="B389" s="252" t="s">
        <v>2088</v>
      </c>
      <c r="C389" s="259" t="s">
        <v>2089</v>
      </c>
      <c r="D389" s="252" t="s">
        <v>2090</v>
      </c>
      <c r="E389" s="249"/>
      <c r="F389" s="249"/>
      <c r="G389" s="205" t="str">
        <f aca="false">IF(ISBLANK(F389),"a","b")</f>
        <v>a</v>
      </c>
      <c r="H389" s="205" t="str">
        <f aca="false">IF(ISBLANK(A389),"",IF(G389="b",F389,IF(G389="a","")))</f>
        <v/>
      </c>
      <c r="I389" s="206" t="n">
        <f aca="false">IF(ISBLANK(A389),"",IF( ISBLANK(F389), , IF( ISBLANK(J389), 1,) ))</f>
        <v>0</v>
      </c>
      <c r="J389" s="249"/>
      <c r="K389" s="205" t="str">
        <f aca="false">IF(ISBLANK(J389),"a","b")</f>
        <v>a</v>
      </c>
      <c r="L389" s="207" t="str">
        <f aca="false">IF(ISBLANK(A389),"",IF(K389="b",J389,IF(K389="a","")))</f>
        <v/>
      </c>
      <c r="M389" s="206" t="n">
        <f aca="false">IF(ISBLANK(A389),"",IF( ISBLANK(J389), , 1))</f>
        <v>0</v>
      </c>
      <c r="N389" s="243"/>
      <c r="O389" s="244"/>
      <c r="P389" s="249"/>
      <c r="Q389" s="251"/>
      <c r="R389" s="246" t="s">
        <v>1815</v>
      </c>
      <c r="S389" s="39" t="n">
        <v>1</v>
      </c>
    </row>
    <row r="390" customFormat="false" ht="15" hidden="false" customHeight="false" outlineLevel="0" collapsed="false">
      <c r="A390" s="0" t="n">
        <v>1</v>
      </c>
      <c r="B390" s="252" t="s">
        <v>2088</v>
      </c>
      <c r="C390" s="259" t="s">
        <v>2089</v>
      </c>
      <c r="D390" s="252" t="s">
        <v>2091</v>
      </c>
      <c r="E390" s="249"/>
      <c r="F390" s="249"/>
      <c r="G390" s="205" t="str">
        <f aca="false">IF(ISBLANK(F390),"a","b")</f>
        <v>a</v>
      </c>
      <c r="H390" s="205" t="str">
        <f aca="false">IF(ISBLANK(A390),"",IF(G390="b",F390,IF(G390="a","")))</f>
        <v/>
      </c>
      <c r="I390" s="206" t="n">
        <f aca="false">IF(ISBLANK(A390),"",IF( ISBLANK(F390), , IF( ISBLANK(J390), 1,) ))</f>
        <v>0</v>
      </c>
      <c r="J390" s="249"/>
      <c r="K390" s="205" t="str">
        <f aca="false">IF(ISBLANK(J390),"a","b")</f>
        <v>a</v>
      </c>
      <c r="L390" s="207" t="str">
        <f aca="false">IF(ISBLANK(A390),"",IF(K390="b",J390,IF(K390="a","")))</f>
        <v/>
      </c>
      <c r="M390" s="206" t="n">
        <f aca="false">IF(ISBLANK(A390),"",IF( ISBLANK(J390), , 1))</f>
        <v>0</v>
      </c>
      <c r="N390" s="243"/>
      <c r="O390" s="244"/>
      <c r="P390" s="249"/>
      <c r="Q390" s="251"/>
      <c r="R390" s="246" t="s">
        <v>1815</v>
      </c>
      <c r="S390" s="39" t="n">
        <v>1</v>
      </c>
    </row>
    <row r="391" customFormat="false" ht="15" hidden="false" customHeight="false" outlineLevel="0" collapsed="false">
      <c r="A391" s="0" t="n">
        <v>1</v>
      </c>
      <c r="B391" s="252" t="s">
        <v>2088</v>
      </c>
      <c r="C391" s="259" t="s">
        <v>2089</v>
      </c>
      <c r="D391" s="252" t="s">
        <v>2092</v>
      </c>
      <c r="E391" s="249"/>
      <c r="F391" s="249"/>
      <c r="G391" s="205" t="str">
        <f aca="false">IF(ISBLANK(F391),"a","b")</f>
        <v>a</v>
      </c>
      <c r="H391" s="205" t="str">
        <f aca="false">IF(ISBLANK(A391),"",IF(G391="b",F391,IF(G391="a","")))</f>
        <v/>
      </c>
      <c r="I391" s="206" t="n">
        <f aca="false">IF(ISBLANK(A391),"",IF( ISBLANK(F391), , IF( ISBLANK(J391), 1,) ))</f>
        <v>0</v>
      </c>
      <c r="J391" s="249"/>
      <c r="K391" s="205" t="str">
        <f aca="false">IF(ISBLANK(J391),"a","b")</f>
        <v>a</v>
      </c>
      <c r="L391" s="207" t="str">
        <f aca="false">IF(ISBLANK(A391),"",IF(K391="b",J391,IF(K391="a","")))</f>
        <v/>
      </c>
      <c r="M391" s="206" t="n">
        <f aca="false">IF(ISBLANK(A391),"",IF( ISBLANK(J391), , 1))</f>
        <v>0</v>
      </c>
      <c r="N391" s="243"/>
      <c r="O391" s="244"/>
      <c r="P391" s="249"/>
      <c r="Q391" s="251"/>
      <c r="R391" s="246" t="s">
        <v>1815</v>
      </c>
      <c r="S391" s="39" t="n">
        <v>1</v>
      </c>
    </row>
    <row r="392" customFormat="false" ht="15" hidden="false" customHeight="false" outlineLevel="0" collapsed="false">
      <c r="A392" s="0" t="n">
        <v>1</v>
      </c>
      <c r="B392" s="252" t="s">
        <v>2088</v>
      </c>
      <c r="C392" s="259" t="s">
        <v>2089</v>
      </c>
      <c r="D392" s="247" t="s">
        <v>2093</v>
      </c>
      <c r="E392" s="249"/>
      <c r="F392" s="249"/>
      <c r="G392" s="205" t="str">
        <f aca="false">IF(ISBLANK(F392),"a","b")</f>
        <v>a</v>
      </c>
      <c r="H392" s="205" t="str">
        <f aca="false">IF(ISBLANK(A392),"",IF(G392="b",F392,IF(G392="a","")))</f>
        <v/>
      </c>
      <c r="I392" s="206" t="n">
        <f aca="false">IF(ISBLANK(A392),"",IF( ISBLANK(F392), , IF( ISBLANK(J392), 1,) ))</f>
        <v>0</v>
      </c>
      <c r="J392" s="249"/>
      <c r="K392" s="205" t="str">
        <f aca="false">IF(ISBLANK(J392),"a","b")</f>
        <v>a</v>
      </c>
      <c r="L392" s="207" t="str">
        <f aca="false">IF(ISBLANK(A392),"",IF(K392="b",J392,IF(K392="a","")))</f>
        <v/>
      </c>
      <c r="M392" s="206" t="n">
        <f aca="false">IF(ISBLANK(A392),"",IF( ISBLANK(J392), , 1))</f>
        <v>0</v>
      </c>
      <c r="N392" s="243"/>
      <c r="O392" s="244"/>
      <c r="P392" s="249"/>
      <c r="Q392" s="251"/>
      <c r="R392" s="260"/>
      <c r="S392" s="39" t="n">
        <v>1</v>
      </c>
    </row>
    <row r="393" customFormat="false" ht="15" hidden="false" customHeight="false" outlineLevel="0" collapsed="false">
      <c r="A393" s="0" t="n">
        <v>1</v>
      </c>
      <c r="B393" s="243" t="s">
        <v>2009</v>
      </c>
      <c r="C393" s="240" t="s">
        <v>1765</v>
      </c>
      <c r="D393" s="240" t="s">
        <v>1766</v>
      </c>
      <c r="E393" s="249"/>
      <c r="F393" s="249"/>
      <c r="G393" s="205" t="str">
        <f aca="false">IF(ISBLANK(F393),"a","b")</f>
        <v>a</v>
      </c>
      <c r="H393" s="205" t="str">
        <f aca="false">IF(ISBLANK(A393),"",IF(G393="b",F393,IF(G393="a","")))</f>
        <v/>
      </c>
      <c r="I393" s="206" t="n">
        <f aca="false">IF(ISBLANK(A393),"",IF( ISBLANK(F393), , IF( ISBLANK(J393), 1,) ))</f>
        <v>0</v>
      </c>
      <c r="J393" s="249"/>
      <c r="K393" s="205" t="str">
        <f aca="false">IF(ISBLANK(J393),"a","b")</f>
        <v>a</v>
      </c>
      <c r="L393" s="207" t="str">
        <f aca="false">IF(ISBLANK(A393),"",IF(K393="b",J393,IF(K393="a","")))</f>
        <v/>
      </c>
      <c r="M393" s="206" t="n">
        <f aca="false">IF(ISBLANK(A393),"",IF( ISBLANK(J393), , 1))</f>
        <v>0</v>
      </c>
      <c r="N393" s="243"/>
      <c r="O393" s="244"/>
      <c r="P393" s="249"/>
      <c r="Q393" s="251"/>
      <c r="R393" s="260"/>
      <c r="S393" s="39" t="n">
        <v>1</v>
      </c>
    </row>
    <row r="394" customFormat="false" ht="15" hidden="false" customHeight="false" outlineLevel="0" collapsed="false">
      <c r="A394" s="0" t="n">
        <v>1</v>
      </c>
      <c r="B394" s="241" t="s">
        <v>1764</v>
      </c>
      <c r="C394" s="261" t="n">
        <v>23</v>
      </c>
      <c r="D394" s="262" t="n">
        <v>8</v>
      </c>
      <c r="E394" s="249"/>
      <c r="F394" s="249"/>
      <c r="G394" s="205" t="str">
        <f aca="false">IF(ISBLANK(F394),"a","b")</f>
        <v>a</v>
      </c>
      <c r="H394" s="205" t="str">
        <f aca="false">IF(ISBLANK(A394),"",IF(G394="b",F394,IF(G394="a","")))</f>
        <v/>
      </c>
      <c r="I394" s="206" t="n">
        <f aca="false">IF(ISBLANK(A394),"",IF( ISBLANK(F394), , IF( ISBLANK(J394), 1,) ))</f>
        <v>0</v>
      </c>
      <c r="J394" s="249"/>
      <c r="K394" s="205" t="str">
        <f aca="false">IF(ISBLANK(J394),"a","b")</f>
        <v>a</v>
      </c>
      <c r="L394" s="207" t="str">
        <f aca="false">IF(ISBLANK(A394),"",IF(K394="b",J394,IF(K394="a","")))</f>
        <v/>
      </c>
      <c r="M394" s="206" t="n">
        <f aca="false">IF(ISBLANK(A394),"",IF( ISBLANK(J394), , 1))</f>
        <v>0</v>
      </c>
      <c r="N394" s="243"/>
      <c r="O394" s="244"/>
      <c r="P394" s="249"/>
      <c r="Q394" s="251"/>
      <c r="R394" s="260"/>
      <c r="S394" s="39" t="n">
        <v>1</v>
      </c>
    </row>
    <row r="395" customFormat="false" ht="15" hidden="false" customHeight="false" outlineLevel="0" collapsed="false">
      <c r="A395" s="0" t="n">
        <v>1</v>
      </c>
      <c r="B395" s="252" t="s">
        <v>1764</v>
      </c>
      <c r="C395" s="247" t="s">
        <v>1765</v>
      </c>
      <c r="D395" s="247" t="s">
        <v>1769</v>
      </c>
      <c r="E395" s="249"/>
      <c r="F395" s="249"/>
      <c r="G395" s="205" t="str">
        <f aca="false">IF(ISBLANK(F395),"a","b")</f>
        <v>a</v>
      </c>
      <c r="H395" s="205" t="str">
        <f aca="false">IF(ISBLANK(A395),"",IF(G395="b",F395,IF(G395="a","")))</f>
        <v/>
      </c>
      <c r="I395" s="206" t="n">
        <f aca="false">IF(ISBLANK(A395),"",IF( ISBLANK(F395), , IF( ISBLANK(J395), 1,) ))</f>
        <v>0</v>
      </c>
      <c r="J395" s="249"/>
      <c r="K395" s="205" t="str">
        <f aca="false">IF(ISBLANK(J395),"a","b")</f>
        <v>a</v>
      </c>
      <c r="L395" s="207" t="str">
        <f aca="false">IF(ISBLANK(A395),"",IF(K395="b",J395,IF(K395="a","")))</f>
        <v/>
      </c>
      <c r="M395" s="206" t="n">
        <f aca="false">IF(ISBLANK(A395),"",IF( ISBLANK(J395), , 1))</f>
        <v>0</v>
      </c>
      <c r="N395" s="243"/>
      <c r="O395" s="244"/>
      <c r="P395" s="249"/>
      <c r="Q395" s="251"/>
      <c r="R395" s="260"/>
      <c r="S395" s="39" t="n">
        <v>1</v>
      </c>
    </row>
    <row r="396" customFormat="false" ht="15" hidden="false" customHeight="false" outlineLevel="0" collapsed="false">
      <c r="A396" s="0" t="n">
        <v>1</v>
      </c>
      <c r="B396" s="252" t="s">
        <v>1764</v>
      </c>
      <c r="C396" s="247" t="s">
        <v>1765</v>
      </c>
      <c r="D396" s="247" t="s">
        <v>1772</v>
      </c>
      <c r="E396" s="249"/>
      <c r="F396" s="249"/>
      <c r="G396" s="205" t="str">
        <f aca="false">IF(ISBLANK(F396),"a","b")</f>
        <v>a</v>
      </c>
      <c r="H396" s="205" t="str">
        <f aca="false">IF(ISBLANK(A396),"",IF(G396="b",F396,IF(G396="a","")))</f>
        <v/>
      </c>
      <c r="I396" s="206" t="n">
        <f aca="false">IF(ISBLANK(A396),"",IF( ISBLANK(F396), , IF( ISBLANK(J396), 1,) ))</f>
        <v>0</v>
      </c>
      <c r="J396" s="249"/>
      <c r="K396" s="205" t="str">
        <f aca="false">IF(ISBLANK(J396),"a","b")</f>
        <v>a</v>
      </c>
      <c r="L396" s="207" t="str">
        <f aca="false">IF(ISBLANK(A396),"",IF(K396="b",J396,IF(K396="a","")))</f>
        <v/>
      </c>
      <c r="M396" s="206" t="n">
        <f aca="false">IF(ISBLANK(A396),"",IF( ISBLANK(J396), , 1))</f>
        <v>0</v>
      </c>
      <c r="N396" s="243"/>
      <c r="O396" s="244"/>
      <c r="P396" s="249"/>
      <c r="Q396" s="251"/>
      <c r="R396" s="260"/>
      <c r="S396" s="39" t="n">
        <v>1</v>
      </c>
    </row>
    <row r="397" customFormat="false" ht="15" hidden="false" customHeight="false" outlineLevel="0" collapsed="false">
      <c r="A397" s="0" t="n">
        <v>1</v>
      </c>
      <c r="B397" s="252" t="s">
        <v>1764</v>
      </c>
      <c r="C397" s="247" t="s">
        <v>1765</v>
      </c>
      <c r="D397" s="247" t="s">
        <v>1775</v>
      </c>
      <c r="E397" s="249"/>
      <c r="F397" s="249"/>
      <c r="G397" s="205" t="str">
        <f aca="false">IF(ISBLANK(F397),"a","b")</f>
        <v>a</v>
      </c>
      <c r="H397" s="205" t="str">
        <f aca="false">IF(ISBLANK(A397),"",IF(G397="b",F397,IF(G397="a","")))</f>
        <v/>
      </c>
      <c r="I397" s="206" t="n">
        <f aca="false">IF(ISBLANK(A397),"",IF( ISBLANK(F397), , IF( ISBLANK(J397), 1,) ))</f>
        <v>0</v>
      </c>
      <c r="J397" s="249"/>
      <c r="K397" s="205" t="str">
        <f aca="false">IF(ISBLANK(J397),"a","b")</f>
        <v>a</v>
      </c>
      <c r="L397" s="207" t="str">
        <f aca="false">IF(ISBLANK(A397),"",IF(K397="b",J397,IF(K397="a","")))</f>
        <v/>
      </c>
      <c r="M397" s="206" t="n">
        <f aca="false">IF(ISBLANK(A397),"",IF( ISBLANK(J397), , 1))</f>
        <v>0</v>
      </c>
      <c r="N397" s="243"/>
      <c r="O397" s="244"/>
      <c r="P397" s="249"/>
      <c r="Q397" s="251"/>
      <c r="R397" s="260"/>
      <c r="S397" s="39" t="n">
        <v>1</v>
      </c>
    </row>
    <row r="398" customFormat="false" ht="15" hidden="false" customHeight="false" outlineLevel="0" collapsed="false">
      <c r="A398" s="0" t="n">
        <v>1</v>
      </c>
      <c r="B398" s="252" t="s">
        <v>1764</v>
      </c>
      <c r="C398" s="247" t="s">
        <v>1765</v>
      </c>
      <c r="D398" s="247" t="s">
        <v>1778</v>
      </c>
      <c r="E398" s="249"/>
      <c r="F398" s="249"/>
      <c r="G398" s="205" t="str">
        <f aca="false">IF(ISBLANK(F398),"a","b")</f>
        <v>a</v>
      </c>
      <c r="H398" s="205" t="str">
        <f aca="false">IF(ISBLANK(A398),"",IF(G398="b",F398,IF(G398="a","")))</f>
        <v/>
      </c>
      <c r="I398" s="206" t="n">
        <f aca="false">IF(ISBLANK(A398),"",IF( ISBLANK(F398), , IF( ISBLANK(J398), 1,) ))</f>
        <v>0</v>
      </c>
      <c r="J398" s="249"/>
      <c r="K398" s="205" t="str">
        <f aca="false">IF(ISBLANK(J398),"a","b")</f>
        <v>a</v>
      </c>
      <c r="L398" s="207" t="str">
        <f aca="false">IF(ISBLANK(A398),"",IF(K398="b",J398,IF(K398="a","")))</f>
        <v/>
      </c>
      <c r="M398" s="206" t="n">
        <f aca="false">IF(ISBLANK(A398),"",IF( ISBLANK(J398), , 1))</f>
        <v>0</v>
      </c>
      <c r="N398" s="243"/>
      <c r="O398" s="244"/>
      <c r="P398" s="249"/>
      <c r="Q398" s="251"/>
      <c r="R398" s="260"/>
      <c r="S398" s="39" t="n">
        <v>1</v>
      </c>
    </row>
    <row r="399" customFormat="false" ht="15" hidden="false" customHeight="false" outlineLevel="0" collapsed="false">
      <c r="A399" s="0" t="n">
        <v>1</v>
      </c>
      <c r="B399" s="252" t="s">
        <v>1764</v>
      </c>
      <c r="C399" s="247" t="s">
        <v>1765</v>
      </c>
      <c r="D399" s="247" t="s">
        <v>1780</v>
      </c>
      <c r="E399" s="249"/>
      <c r="F399" s="249"/>
      <c r="G399" s="205" t="str">
        <f aca="false">IF(ISBLANK(F399),"a","b")</f>
        <v>a</v>
      </c>
      <c r="H399" s="205" t="str">
        <f aca="false">IF(ISBLANK(A399),"",IF(G399="b",F399,IF(G399="a","")))</f>
        <v/>
      </c>
      <c r="I399" s="206" t="n">
        <f aca="false">IF(ISBLANK(A399),"",IF( ISBLANK(F399), , IF( ISBLANK(J399), 1,) ))</f>
        <v>0</v>
      </c>
      <c r="J399" s="249"/>
      <c r="K399" s="205" t="str">
        <f aca="false">IF(ISBLANK(J399),"a","b")</f>
        <v>a</v>
      </c>
      <c r="L399" s="207" t="str">
        <f aca="false">IF(ISBLANK(A399),"",IF(K399="b",J399,IF(K399="a","")))</f>
        <v/>
      </c>
      <c r="M399" s="206" t="n">
        <f aca="false">IF(ISBLANK(A399),"",IF( ISBLANK(J399), , 1))</f>
        <v>0</v>
      </c>
      <c r="N399" s="243"/>
      <c r="O399" s="244"/>
      <c r="P399" s="249"/>
      <c r="Q399" s="251"/>
      <c r="R399" s="260"/>
      <c r="S399" s="39" t="n">
        <v>1</v>
      </c>
    </row>
    <row r="400" customFormat="false" ht="15" hidden="false" customHeight="false" outlineLevel="0" collapsed="false">
      <c r="A400" s="0" t="n">
        <v>1</v>
      </c>
      <c r="B400" s="252" t="s">
        <v>1764</v>
      </c>
      <c r="C400" s="247" t="s">
        <v>1765</v>
      </c>
      <c r="D400" s="247" t="s">
        <v>1782</v>
      </c>
      <c r="E400" s="249"/>
      <c r="F400" s="249"/>
      <c r="G400" s="205" t="str">
        <f aca="false">IF(ISBLANK(F400),"a","b")</f>
        <v>a</v>
      </c>
      <c r="H400" s="205" t="str">
        <f aca="false">IF(ISBLANK(A400),"",IF(G400="b",F400,IF(G400="a","")))</f>
        <v/>
      </c>
      <c r="I400" s="206" t="n">
        <f aca="false">IF(ISBLANK(A400),"",IF( ISBLANK(F400), , IF( ISBLANK(J400), 1,) ))</f>
        <v>0</v>
      </c>
      <c r="J400" s="249"/>
      <c r="K400" s="205" t="str">
        <f aca="false">IF(ISBLANK(J400),"a","b")</f>
        <v>a</v>
      </c>
      <c r="L400" s="207" t="str">
        <f aca="false">IF(ISBLANK(A400),"",IF(K400="b",J400,IF(K400="a","")))</f>
        <v/>
      </c>
      <c r="M400" s="206" t="n">
        <f aca="false">IF(ISBLANK(A400),"",IF( ISBLANK(J400), , 1))</f>
        <v>0</v>
      </c>
      <c r="N400" s="243"/>
      <c r="O400" s="244"/>
      <c r="P400" s="249"/>
      <c r="Q400" s="251"/>
      <c r="R400" s="260"/>
      <c r="S400" s="39" t="n">
        <v>1</v>
      </c>
    </row>
    <row r="401" customFormat="false" ht="15" hidden="false" customHeight="false" outlineLevel="0" collapsed="false">
      <c r="A401" s="0" t="n">
        <v>1</v>
      </c>
      <c r="B401" s="252" t="s">
        <v>1764</v>
      </c>
      <c r="C401" s="247" t="s">
        <v>1765</v>
      </c>
      <c r="D401" s="252" t="s">
        <v>1785</v>
      </c>
      <c r="E401" s="249"/>
      <c r="F401" s="249"/>
      <c r="G401" s="205" t="str">
        <f aca="false">IF(ISBLANK(F401),"a","b")</f>
        <v>a</v>
      </c>
      <c r="H401" s="205" t="str">
        <f aca="false">IF(ISBLANK(A401),"",IF(G401="b",F401,IF(G401="a","")))</f>
        <v/>
      </c>
      <c r="I401" s="206" t="n">
        <f aca="false">IF(ISBLANK(A401),"",IF( ISBLANK(F401), , IF( ISBLANK(J401), 1,) ))</f>
        <v>0</v>
      </c>
      <c r="J401" s="249"/>
      <c r="K401" s="205" t="str">
        <f aca="false">IF(ISBLANK(J401),"a","b")</f>
        <v>a</v>
      </c>
      <c r="L401" s="207" t="str">
        <f aca="false">IF(ISBLANK(A401),"",IF(K401="b",J401,IF(K401="a","")))</f>
        <v/>
      </c>
      <c r="M401" s="206" t="n">
        <f aca="false">IF(ISBLANK(A401),"",IF( ISBLANK(J401), , 1))</f>
        <v>0</v>
      </c>
      <c r="N401" s="243"/>
      <c r="O401" s="244"/>
      <c r="P401" s="249"/>
      <c r="Q401" s="251"/>
      <c r="R401" s="246" t="s">
        <v>1815</v>
      </c>
      <c r="S401" s="39" t="n">
        <v>1</v>
      </c>
    </row>
    <row r="402" customFormat="false" ht="15" hidden="false" customHeight="false" outlineLevel="0" collapsed="false">
      <c r="A402" s="0" t="n">
        <v>1</v>
      </c>
      <c r="B402" s="252" t="s">
        <v>1764</v>
      </c>
      <c r="C402" s="247" t="s">
        <v>1765</v>
      </c>
      <c r="D402" s="252" t="s">
        <v>1787</v>
      </c>
      <c r="E402" s="249"/>
      <c r="F402" s="249"/>
      <c r="G402" s="205" t="str">
        <f aca="false">IF(ISBLANK(F402),"a","b")</f>
        <v>a</v>
      </c>
      <c r="H402" s="205" t="str">
        <f aca="false">IF(ISBLANK(A402),"",IF(G402="b",F402,IF(G402="a","")))</f>
        <v/>
      </c>
      <c r="I402" s="206" t="n">
        <f aca="false">IF(ISBLANK(A402),"",IF( ISBLANK(F402), , IF( ISBLANK(J402), 1,) ))</f>
        <v>0</v>
      </c>
      <c r="J402" s="249"/>
      <c r="K402" s="205" t="str">
        <f aca="false">IF(ISBLANK(J402),"a","b")</f>
        <v>a</v>
      </c>
      <c r="L402" s="207" t="str">
        <f aca="false">IF(ISBLANK(A402),"",IF(K402="b",J402,IF(K402="a","")))</f>
        <v/>
      </c>
      <c r="M402" s="206" t="n">
        <f aca="false">IF(ISBLANK(A402),"",IF( ISBLANK(J402), , 1))</f>
        <v>0</v>
      </c>
      <c r="N402" s="243"/>
      <c r="O402" s="244"/>
      <c r="P402" s="249"/>
      <c r="Q402" s="251"/>
      <c r="R402" s="246" t="s">
        <v>1815</v>
      </c>
      <c r="S402" s="39" t="n">
        <v>1</v>
      </c>
    </row>
    <row r="403" customFormat="false" ht="15" hidden="false" customHeight="false" outlineLevel="0" collapsed="false">
      <c r="A403" s="0" t="n">
        <v>1</v>
      </c>
      <c r="B403" s="252" t="s">
        <v>1789</v>
      </c>
      <c r="C403" s="247" t="s">
        <v>1790</v>
      </c>
      <c r="D403" s="247" t="s">
        <v>1791</v>
      </c>
      <c r="E403" s="249"/>
      <c r="F403" s="249"/>
      <c r="G403" s="205" t="str">
        <f aca="false">IF(ISBLANK(F403),"a","b")</f>
        <v>a</v>
      </c>
      <c r="H403" s="205" t="str">
        <f aca="false">IF(ISBLANK(A403),"",IF(G403="b",F403,IF(G403="a","")))</f>
        <v/>
      </c>
      <c r="I403" s="206" t="n">
        <f aca="false">IF(ISBLANK(A403),"",IF( ISBLANK(F403), , IF( ISBLANK(J403), 1,) ))</f>
        <v>0</v>
      </c>
      <c r="J403" s="249"/>
      <c r="K403" s="205" t="str">
        <f aca="false">IF(ISBLANK(J403),"a","b")</f>
        <v>a</v>
      </c>
      <c r="L403" s="207" t="str">
        <f aca="false">IF(ISBLANK(A403),"",IF(K403="b",J403,IF(K403="a","")))</f>
        <v/>
      </c>
      <c r="M403" s="206" t="n">
        <f aca="false">IF(ISBLANK(A403),"",IF( ISBLANK(J403), , 1))</f>
        <v>0</v>
      </c>
      <c r="N403" s="243"/>
      <c r="O403" s="244"/>
      <c r="P403" s="249"/>
      <c r="Q403" s="251"/>
      <c r="R403" s="260"/>
      <c r="S403" s="39" t="n">
        <v>1</v>
      </c>
    </row>
    <row r="404" customFormat="false" ht="15" hidden="false" customHeight="false" outlineLevel="0" collapsed="false">
      <c r="A404" s="0" t="n">
        <v>1</v>
      </c>
      <c r="B404" s="252" t="s">
        <v>1789</v>
      </c>
      <c r="C404" s="247" t="s">
        <v>1790</v>
      </c>
      <c r="D404" s="247" t="s">
        <v>1794</v>
      </c>
      <c r="E404" s="249"/>
      <c r="F404" s="249"/>
      <c r="G404" s="205" t="str">
        <f aca="false">IF(ISBLANK(F404),"a","b")</f>
        <v>a</v>
      </c>
      <c r="H404" s="205" t="str">
        <f aca="false">IF(ISBLANK(A404),"",IF(G404="b",F404,IF(G404="a","")))</f>
        <v/>
      </c>
      <c r="I404" s="206" t="n">
        <f aca="false">IF(ISBLANK(A404),"",IF( ISBLANK(F404), , IF( ISBLANK(J404), 1,) ))</f>
        <v>0</v>
      </c>
      <c r="J404" s="249"/>
      <c r="K404" s="205" t="str">
        <f aca="false">IF(ISBLANK(J404),"a","b")</f>
        <v>a</v>
      </c>
      <c r="L404" s="207" t="str">
        <f aca="false">IF(ISBLANK(A404),"",IF(K404="b",J404,IF(K404="a","")))</f>
        <v/>
      </c>
      <c r="M404" s="206" t="n">
        <f aca="false">IF(ISBLANK(A404),"",IF( ISBLANK(J404), , 1))</f>
        <v>0</v>
      </c>
      <c r="N404" s="243"/>
      <c r="O404" s="244"/>
      <c r="P404" s="249"/>
      <c r="Q404" s="251"/>
      <c r="R404" s="260"/>
      <c r="S404" s="39" t="n">
        <v>1</v>
      </c>
    </row>
    <row r="405" customFormat="false" ht="15" hidden="false" customHeight="false" outlineLevel="0" collapsed="false">
      <c r="A405" s="0" t="n">
        <v>1</v>
      </c>
      <c r="B405" s="252" t="s">
        <v>1789</v>
      </c>
      <c r="C405" s="247" t="s">
        <v>1796</v>
      </c>
      <c r="D405" s="247" t="s">
        <v>1797</v>
      </c>
      <c r="E405" s="249"/>
      <c r="F405" s="249"/>
      <c r="G405" s="205" t="str">
        <f aca="false">IF(ISBLANK(F405),"a","b")</f>
        <v>a</v>
      </c>
      <c r="H405" s="205" t="str">
        <f aca="false">IF(ISBLANK(A405),"",IF(G405="b",F405,IF(G405="a","")))</f>
        <v/>
      </c>
      <c r="I405" s="206" t="n">
        <f aca="false">IF(ISBLANK(A405),"",IF( ISBLANK(F405), , IF( ISBLANK(J405), 1,) ))</f>
        <v>0</v>
      </c>
      <c r="J405" s="249"/>
      <c r="K405" s="205" t="str">
        <f aca="false">IF(ISBLANK(J405),"a","b")</f>
        <v>a</v>
      </c>
      <c r="L405" s="207" t="str">
        <f aca="false">IF(ISBLANK(A405),"",IF(K405="b",J405,IF(K405="a","")))</f>
        <v/>
      </c>
      <c r="M405" s="206" t="n">
        <f aca="false">IF(ISBLANK(A405),"",IF( ISBLANK(J405), , 1))</f>
        <v>0</v>
      </c>
      <c r="N405" s="243"/>
      <c r="O405" s="244"/>
      <c r="P405" s="249"/>
      <c r="Q405" s="251"/>
      <c r="R405" s="260"/>
      <c r="S405" s="39" t="n">
        <v>1</v>
      </c>
    </row>
    <row r="406" customFormat="false" ht="15" hidden="false" customHeight="false" outlineLevel="0" collapsed="false">
      <c r="A406" s="0" t="n">
        <v>1</v>
      </c>
      <c r="B406" s="252" t="s">
        <v>1789</v>
      </c>
      <c r="C406" s="247" t="s">
        <v>1796</v>
      </c>
      <c r="D406" s="247" t="s">
        <v>1800</v>
      </c>
      <c r="E406" s="249"/>
      <c r="F406" s="249"/>
      <c r="G406" s="205" t="str">
        <f aca="false">IF(ISBLANK(F406),"a","b")</f>
        <v>a</v>
      </c>
      <c r="H406" s="205" t="str">
        <f aca="false">IF(ISBLANK(A406),"",IF(G406="b",F406,IF(G406="a","")))</f>
        <v/>
      </c>
      <c r="I406" s="206" t="n">
        <f aca="false">IF(ISBLANK(A406),"",IF( ISBLANK(F406), , IF( ISBLANK(J406), 1,) ))</f>
        <v>0</v>
      </c>
      <c r="J406" s="249"/>
      <c r="K406" s="205" t="str">
        <f aca="false">IF(ISBLANK(J406),"a","b")</f>
        <v>a</v>
      </c>
      <c r="L406" s="207" t="str">
        <f aca="false">IF(ISBLANK(A406),"",IF(K406="b",J406,IF(K406="a","")))</f>
        <v/>
      </c>
      <c r="M406" s="206" t="n">
        <f aca="false">IF(ISBLANK(A406),"",IF( ISBLANK(J406), , 1))</f>
        <v>0</v>
      </c>
      <c r="N406" s="243"/>
      <c r="O406" s="244"/>
      <c r="P406" s="249"/>
      <c r="Q406" s="251"/>
      <c r="R406" s="260"/>
      <c r="S406" s="39" t="n">
        <v>1</v>
      </c>
    </row>
    <row r="407" customFormat="false" ht="15" hidden="false" customHeight="false" outlineLevel="0" collapsed="false">
      <c r="A407" s="0" t="n">
        <v>1</v>
      </c>
      <c r="B407" s="252" t="s">
        <v>1789</v>
      </c>
      <c r="C407" s="247" t="s">
        <v>1796</v>
      </c>
      <c r="D407" s="247" t="s">
        <v>1802</v>
      </c>
      <c r="E407" s="249"/>
      <c r="F407" s="249"/>
      <c r="G407" s="205" t="str">
        <f aca="false">IF(ISBLANK(F407),"a","b")</f>
        <v>a</v>
      </c>
      <c r="H407" s="205" t="str">
        <f aca="false">IF(ISBLANK(A407),"",IF(G407="b",F407,IF(G407="a","")))</f>
        <v/>
      </c>
      <c r="I407" s="206" t="n">
        <f aca="false">IF(ISBLANK(A407),"",IF( ISBLANK(F407), , IF( ISBLANK(J407), 1,) ))</f>
        <v>0</v>
      </c>
      <c r="J407" s="249"/>
      <c r="K407" s="205" t="str">
        <f aca="false">IF(ISBLANK(J407),"a","b")</f>
        <v>a</v>
      </c>
      <c r="L407" s="207" t="str">
        <f aca="false">IF(ISBLANK(A407),"",IF(K407="b",J407,IF(K407="a","")))</f>
        <v/>
      </c>
      <c r="M407" s="206" t="n">
        <f aca="false">IF(ISBLANK(A407),"",IF( ISBLANK(J407), , 1))</f>
        <v>0</v>
      </c>
      <c r="N407" s="243"/>
      <c r="O407" s="244"/>
      <c r="P407" s="249"/>
      <c r="Q407" s="251"/>
      <c r="R407" s="260"/>
      <c r="S407" s="39" t="n">
        <v>1</v>
      </c>
    </row>
    <row r="408" customFormat="false" ht="15" hidden="false" customHeight="false" outlineLevel="0" collapsed="false">
      <c r="A408" s="0" t="n">
        <v>1</v>
      </c>
      <c r="B408" s="252" t="s">
        <v>1789</v>
      </c>
      <c r="C408" s="247" t="s">
        <v>1796</v>
      </c>
      <c r="D408" s="247" t="s">
        <v>1805</v>
      </c>
      <c r="E408" s="249"/>
      <c r="F408" s="249"/>
      <c r="G408" s="205" t="str">
        <f aca="false">IF(ISBLANK(F408),"a","b")</f>
        <v>a</v>
      </c>
      <c r="H408" s="205" t="str">
        <f aca="false">IF(ISBLANK(A408),"",IF(G408="b",F408,IF(G408="a","")))</f>
        <v/>
      </c>
      <c r="I408" s="206" t="n">
        <f aca="false">IF(ISBLANK(A408),"",IF( ISBLANK(F408), , IF( ISBLANK(J408), 1,) ))</f>
        <v>0</v>
      </c>
      <c r="J408" s="249"/>
      <c r="K408" s="205" t="str">
        <f aca="false">IF(ISBLANK(J408),"a","b")</f>
        <v>a</v>
      </c>
      <c r="L408" s="207" t="str">
        <f aca="false">IF(ISBLANK(A408),"",IF(K408="b",J408,IF(K408="a","")))</f>
        <v/>
      </c>
      <c r="M408" s="206" t="n">
        <f aca="false">IF(ISBLANK(A408),"",IF( ISBLANK(J408), , 1))</f>
        <v>0</v>
      </c>
      <c r="N408" s="243"/>
      <c r="O408" s="244"/>
      <c r="P408" s="249"/>
      <c r="Q408" s="251"/>
      <c r="R408" s="260"/>
      <c r="S408" s="39" t="n">
        <v>1</v>
      </c>
    </row>
    <row r="409" customFormat="false" ht="15" hidden="false" customHeight="false" outlineLevel="0" collapsed="false">
      <c r="A409" s="0" t="n">
        <v>1</v>
      </c>
      <c r="B409" s="252" t="s">
        <v>1789</v>
      </c>
      <c r="C409" s="247" t="s">
        <v>1796</v>
      </c>
      <c r="D409" s="247" t="s">
        <v>1807</v>
      </c>
      <c r="E409" s="249"/>
      <c r="F409" s="249"/>
      <c r="G409" s="205" t="str">
        <f aca="false">IF(ISBLANK(F409),"a","b")</f>
        <v>a</v>
      </c>
      <c r="H409" s="205" t="str">
        <f aca="false">IF(ISBLANK(A409),"",IF(G409="b",F409,IF(G409="a","")))</f>
        <v/>
      </c>
      <c r="I409" s="206" t="n">
        <f aca="false">IF(ISBLANK(A409),"",IF( ISBLANK(F409), , IF( ISBLANK(J409), 1,) ))</f>
        <v>0</v>
      </c>
      <c r="J409" s="249"/>
      <c r="K409" s="205" t="str">
        <f aca="false">IF(ISBLANK(J409),"a","b")</f>
        <v>a</v>
      </c>
      <c r="L409" s="207" t="str">
        <f aca="false">IF(ISBLANK(A409),"",IF(K409="b",J409,IF(K409="a","")))</f>
        <v/>
      </c>
      <c r="M409" s="206" t="n">
        <f aca="false">IF(ISBLANK(A409),"",IF( ISBLANK(J409), , 1))</f>
        <v>0</v>
      </c>
      <c r="N409" s="243"/>
      <c r="O409" s="244"/>
      <c r="P409" s="249"/>
      <c r="Q409" s="251"/>
      <c r="R409" s="260"/>
      <c r="S409" s="39" t="n">
        <v>1</v>
      </c>
    </row>
    <row r="410" customFormat="false" ht="15" hidden="false" customHeight="false" outlineLevel="0" collapsed="false">
      <c r="A410" s="0" t="n">
        <v>1</v>
      </c>
      <c r="B410" s="252" t="s">
        <v>1789</v>
      </c>
      <c r="C410" s="247" t="s">
        <v>1796</v>
      </c>
      <c r="D410" s="247" t="s">
        <v>1809</v>
      </c>
      <c r="E410" s="249"/>
      <c r="F410" s="249"/>
      <c r="G410" s="205" t="str">
        <f aca="false">IF(ISBLANK(F410),"a","b")</f>
        <v>a</v>
      </c>
      <c r="H410" s="205" t="str">
        <f aca="false">IF(ISBLANK(A410),"",IF(G410="b",F410,IF(G410="a","")))</f>
        <v/>
      </c>
      <c r="I410" s="206" t="n">
        <f aca="false">IF(ISBLANK(A410),"",IF( ISBLANK(F410), , IF( ISBLANK(J410), 1,) ))</f>
        <v>0</v>
      </c>
      <c r="J410" s="249"/>
      <c r="K410" s="205" t="str">
        <f aca="false">IF(ISBLANK(J410),"a","b")</f>
        <v>a</v>
      </c>
      <c r="L410" s="207" t="str">
        <f aca="false">IF(ISBLANK(A410),"",IF(K410="b",J410,IF(K410="a","")))</f>
        <v/>
      </c>
      <c r="M410" s="206" t="n">
        <f aca="false">IF(ISBLANK(A410),"",IF( ISBLANK(J410), , 1))</f>
        <v>0</v>
      </c>
      <c r="N410" s="243"/>
      <c r="O410" s="244"/>
      <c r="P410" s="249"/>
      <c r="Q410" s="251"/>
      <c r="R410" s="260"/>
      <c r="S410" s="39" t="n">
        <v>1</v>
      </c>
    </row>
    <row r="411" customFormat="false" ht="15" hidden="false" customHeight="false" outlineLevel="0" collapsed="false">
      <c r="A411" s="0" t="n">
        <v>1</v>
      </c>
      <c r="B411" s="252" t="s">
        <v>1789</v>
      </c>
      <c r="C411" s="247" t="s">
        <v>1796</v>
      </c>
      <c r="D411" s="247" t="s">
        <v>1811</v>
      </c>
      <c r="E411" s="249"/>
      <c r="F411" s="249"/>
      <c r="G411" s="205" t="str">
        <f aca="false">IF(ISBLANK(F411),"a","b")</f>
        <v>a</v>
      </c>
      <c r="H411" s="205" t="str">
        <f aca="false">IF(ISBLANK(A411),"",IF(G411="b",F411,IF(G411="a","")))</f>
        <v/>
      </c>
      <c r="I411" s="206" t="n">
        <f aca="false">IF(ISBLANK(A411),"",IF( ISBLANK(F411), , IF( ISBLANK(J411), 1,) ))</f>
        <v>0</v>
      </c>
      <c r="J411" s="249"/>
      <c r="K411" s="205" t="str">
        <f aca="false">IF(ISBLANK(J411),"a","b")</f>
        <v>a</v>
      </c>
      <c r="L411" s="207" t="str">
        <f aca="false">IF(ISBLANK(A411),"",IF(K411="b",J411,IF(K411="a","")))</f>
        <v/>
      </c>
      <c r="M411" s="206" t="n">
        <f aca="false">IF(ISBLANK(A411),"",IF( ISBLANK(J411), , 1))</f>
        <v>0</v>
      </c>
      <c r="N411" s="243"/>
      <c r="O411" s="244"/>
      <c r="P411" s="249"/>
      <c r="Q411" s="251"/>
      <c r="R411" s="260"/>
      <c r="S411" s="39" t="n">
        <v>1</v>
      </c>
    </row>
    <row r="412" customFormat="false" ht="15" hidden="false" customHeight="false" outlineLevel="0" collapsed="false">
      <c r="A412" s="0" t="n">
        <v>1</v>
      </c>
      <c r="B412" s="252" t="s">
        <v>1789</v>
      </c>
      <c r="C412" s="247" t="s">
        <v>1796</v>
      </c>
      <c r="D412" s="247" t="s">
        <v>1812</v>
      </c>
      <c r="E412" s="249"/>
      <c r="F412" s="249"/>
      <c r="G412" s="205" t="str">
        <f aca="false">IF(ISBLANK(F412),"a","b")</f>
        <v>a</v>
      </c>
      <c r="H412" s="205" t="str">
        <f aca="false">IF(ISBLANK(A412),"",IF(G412="b",F412,IF(G412="a","")))</f>
        <v/>
      </c>
      <c r="I412" s="206" t="n">
        <f aca="false">IF(ISBLANK(A412),"",IF( ISBLANK(F412), , IF( ISBLANK(J412), 1,) ))</f>
        <v>0</v>
      </c>
      <c r="J412" s="249"/>
      <c r="K412" s="205" t="str">
        <f aca="false">IF(ISBLANK(J412),"a","b")</f>
        <v>a</v>
      </c>
      <c r="L412" s="207" t="str">
        <f aca="false">IF(ISBLANK(A412),"",IF(K412="b",J412,IF(K412="a","")))</f>
        <v/>
      </c>
      <c r="M412" s="206" t="n">
        <f aca="false">IF(ISBLANK(A412),"",IF( ISBLANK(J412), , 1))</f>
        <v>0</v>
      </c>
      <c r="N412" s="243"/>
      <c r="O412" s="244"/>
      <c r="P412" s="249"/>
      <c r="Q412" s="251"/>
      <c r="R412" s="260"/>
      <c r="S412" s="39" t="n">
        <v>1</v>
      </c>
    </row>
    <row r="413" customFormat="false" ht="15" hidden="false" customHeight="false" outlineLevel="0" collapsed="false">
      <c r="A413" s="0" t="n">
        <v>1</v>
      </c>
      <c r="B413" s="252" t="s">
        <v>1764</v>
      </c>
      <c r="C413" s="247" t="s">
        <v>1813</v>
      </c>
      <c r="D413" s="252" t="s">
        <v>1814</v>
      </c>
      <c r="E413" s="249"/>
      <c r="F413" s="249"/>
      <c r="G413" s="205" t="str">
        <f aca="false">IF(ISBLANK(F413),"a","b")</f>
        <v>a</v>
      </c>
      <c r="H413" s="205" t="str">
        <f aca="false">IF(ISBLANK(A413),"",IF(G413="b",F413,IF(G413="a","")))</f>
        <v/>
      </c>
      <c r="I413" s="206" t="n">
        <f aca="false">IF(ISBLANK(A413),"",IF( ISBLANK(F413), , IF( ISBLANK(J413), 1,) ))</f>
        <v>0</v>
      </c>
      <c r="J413" s="249"/>
      <c r="K413" s="205" t="str">
        <f aca="false">IF(ISBLANK(J413),"a","b")</f>
        <v>a</v>
      </c>
      <c r="L413" s="207" t="str">
        <f aca="false">IF(ISBLANK(A413),"",IF(K413="b",J413,IF(K413="a","")))</f>
        <v/>
      </c>
      <c r="M413" s="206" t="n">
        <f aca="false">IF(ISBLANK(A413),"",IF( ISBLANK(J413), , 1))</f>
        <v>0</v>
      </c>
      <c r="N413" s="243"/>
      <c r="O413" s="244"/>
      <c r="P413" s="249"/>
      <c r="Q413" s="251"/>
      <c r="R413" s="246" t="s">
        <v>1815</v>
      </c>
      <c r="S413" s="39" t="n">
        <v>1</v>
      </c>
    </row>
    <row r="414" customFormat="false" ht="15" hidden="false" customHeight="false" outlineLevel="0" collapsed="false">
      <c r="A414" s="0" t="n">
        <v>1</v>
      </c>
      <c r="B414" s="252" t="s">
        <v>1764</v>
      </c>
      <c r="C414" s="247" t="s">
        <v>1813</v>
      </c>
      <c r="D414" s="252" t="s">
        <v>1816</v>
      </c>
      <c r="E414" s="249"/>
      <c r="F414" s="249"/>
      <c r="G414" s="205" t="str">
        <f aca="false">IF(ISBLANK(F414),"a","b")</f>
        <v>a</v>
      </c>
      <c r="H414" s="205" t="str">
        <f aca="false">IF(ISBLANK(A414),"",IF(G414="b",F414,IF(G414="a","")))</f>
        <v/>
      </c>
      <c r="I414" s="206" t="n">
        <f aca="false">IF(ISBLANK(A414),"",IF( ISBLANK(F414), , IF( ISBLANK(J414), 1,) ))</f>
        <v>0</v>
      </c>
      <c r="J414" s="249"/>
      <c r="K414" s="205" t="str">
        <f aca="false">IF(ISBLANK(J414),"a","b")</f>
        <v>a</v>
      </c>
      <c r="L414" s="207" t="str">
        <f aca="false">IF(ISBLANK(A414),"",IF(K414="b",J414,IF(K414="a","")))</f>
        <v/>
      </c>
      <c r="M414" s="206" t="n">
        <f aca="false">IF(ISBLANK(A414),"",IF( ISBLANK(J414), , 1))</f>
        <v>0</v>
      </c>
      <c r="N414" s="243"/>
      <c r="O414" s="244"/>
      <c r="P414" s="249"/>
      <c r="Q414" s="251"/>
      <c r="R414" s="246" t="s">
        <v>1815</v>
      </c>
      <c r="S414" s="39" t="n">
        <v>1</v>
      </c>
    </row>
    <row r="415" customFormat="false" ht="15" hidden="false" customHeight="false" outlineLevel="0" collapsed="false">
      <c r="A415" s="0" t="n">
        <v>1</v>
      </c>
      <c r="B415" s="252" t="s">
        <v>1764</v>
      </c>
      <c r="C415" s="247" t="s">
        <v>1813</v>
      </c>
      <c r="D415" s="252" t="s">
        <v>1817</v>
      </c>
      <c r="E415" s="249"/>
      <c r="F415" s="249"/>
      <c r="G415" s="205" t="str">
        <f aca="false">IF(ISBLANK(F415),"a","b")</f>
        <v>a</v>
      </c>
      <c r="H415" s="205" t="str">
        <f aca="false">IF(ISBLANK(A415),"",IF(G415="b",F415,IF(G415="a","")))</f>
        <v/>
      </c>
      <c r="I415" s="206" t="n">
        <f aca="false">IF(ISBLANK(A415),"",IF( ISBLANK(F415), , IF( ISBLANK(J415), 1,) ))</f>
        <v>0</v>
      </c>
      <c r="J415" s="249"/>
      <c r="K415" s="205" t="str">
        <f aca="false">IF(ISBLANK(J415),"a","b")</f>
        <v>a</v>
      </c>
      <c r="L415" s="207" t="str">
        <f aca="false">IF(ISBLANK(A415),"",IF(K415="b",J415,IF(K415="a","")))</f>
        <v/>
      </c>
      <c r="M415" s="206" t="n">
        <f aca="false">IF(ISBLANK(A415),"",IF( ISBLANK(J415), , 1))</f>
        <v>0</v>
      </c>
      <c r="N415" s="243"/>
      <c r="O415" s="244"/>
      <c r="P415" s="249"/>
      <c r="Q415" s="251"/>
      <c r="R415" s="246" t="s">
        <v>1815</v>
      </c>
      <c r="S415" s="39" t="n">
        <v>1</v>
      </c>
    </row>
    <row r="416" customFormat="false" ht="15" hidden="false" customHeight="false" outlineLevel="0" collapsed="false">
      <c r="A416" s="0" t="n">
        <v>1</v>
      </c>
      <c r="B416" s="252" t="s">
        <v>1764</v>
      </c>
      <c r="C416" s="247" t="s">
        <v>1813</v>
      </c>
      <c r="D416" s="248" t="s">
        <v>1818</v>
      </c>
      <c r="E416" s="249"/>
      <c r="F416" s="249"/>
      <c r="G416" s="205" t="str">
        <f aca="false">IF(ISBLANK(F416),"a","b")</f>
        <v>a</v>
      </c>
      <c r="H416" s="205" t="str">
        <f aca="false">IF(ISBLANK(A416),"",IF(G416="b",F416,IF(G416="a","")))</f>
        <v/>
      </c>
      <c r="I416" s="206" t="n">
        <f aca="false">IF(ISBLANK(A416),"",IF( ISBLANK(F416), , IF( ISBLANK(J416), 1,) ))</f>
        <v>0</v>
      </c>
      <c r="J416" s="249"/>
      <c r="K416" s="205" t="str">
        <f aca="false">IF(ISBLANK(J416),"a","b")</f>
        <v>a</v>
      </c>
      <c r="L416" s="207" t="str">
        <f aca="false">IF(ISBLANK(A416),"",IF(K416="b",J416,IF(K416="a","")))</f>
        <v/>
      </c>
      <c r="M416" s="206" t="n">
        <f aca="false">IF(ISBLANK(A416),"",IF( ISBLANK(J416), , 1))</f>
        <v>0</v>
      </c>
      <c r="N416" s="243"/>
      <c r="O416" s="244"/>
      <c r="P416" s="249"/>
      <c r="Q416" s="251"/>
      <c r="R416" s="246" t="s">
        <v>1815</v>
      </c>
      <c r="S416" s="39" t="n">
        <v>1</v>
      </c>
    </row>
    <row r="417" customFormat="false" ht="15" hidden="false" customHeight="false" outlineLevel="0" collapsed="false">
      <c r="A417" s="0" t="n">
        <v>1</v>
      </c>
      <c r="B417" s="252" t="s">
        <v>1764</v>
      </c>
      <c r="C417" s="247" t="s">
        <v>1813</v>
      </c>
      <c r="D417" s="252" t="s">
        <v>1819</v>
      </c>
      <c r="E417" s="249"/>
      <c r="F417" s="249"/>
      <c r="G417" s="205" t="str">
        <f aca="false">IF(ISBLANK(F417),"a","b")</f>
        <v>a</v>
      </c>
      <c r="H417" s="205" t="str">
        <f aca="false">IF(ISBLANK(A417),"",IF(G417="b",F417,IF(G417="a","")))</f>
        <v/>
      </c>
      <c r="I417" s="206" t="n">
        <f aca="false">IF(ISBLANK(A417),"",IF( ISBLANK(F417), , IF( ISBLANK(J417), 1,) ))</f>
        <v>0</v>
      </c>
      <c r="J417" s="249"/>
      <c r="K417" s="205" t="str">
        <f aca="false">IF(ISBLANK(J417),"a","b")</f>
        <v>a</v>
      </c>
      <c r="L417" s="207" t="str">
        <f aca="false">IF(ISBLANK(A417),"",IF(K417="b",J417,IF(K417="a","")))</f>
        <v/>
      </c>
      <c r="M417" s="206" t="n">
        <f aca="false">IF(ISBLANK(A417),"",IF( ISBLANK(J417), , 1))</f>
        <v>0</v>
      </c>
      <c r="N417" s="243"/>
      <c r="O417" s="244"/>
      <c r="P417" s="249"/>
      <c r="Q417" s="251"/>
      <c r="R417" s="260"/>
      <c r="S417" s="48" t="n">
        <v>1</v>
      </c>
    </row>
    <row r="418" customFormat="false" ht="15" hidden="false" customHeight="false" outlineLevel="0" collapsed="false">
      <c r="A418" s="0" t="n">
        <v>1</v>
      </c>
      <c r="B418" s="252" t="s">
        <v>1764</v>
      </c>
      <c r="C418" s="247" t="s">
        <v>1813</v>
      </c>
      <c r="D418" s="252" t="s">
        <v>1821</v>
      </c>
      <c r="E418" s="249"/>
      <c r="F418" s="249"/>
      <c r="G418" s="205" t="str">
        <f aca="false">IF(ISBLANK(F418),"a","b")</f>
        <v>a</v>
      </c>
      <c r="H418" s="205" t="str">
        <f aca="false">IF(ISBLANK(A418),"",IF(G418="b",F418,IF(G418="a","")))</f>
        <v/>
      </c>
      <c r="I418" s="206" t="n">
        <f aca="false">IF(ISBLANK(A418),"",IF( ISBLANK(F418), , IF( ISBLANK(J418), 1,) ))</f>
        <v>0</v>
      </c>
      <c r="J418" s="249"/>
      <c r="K418" s="205" t="str">
        <f aca="false">IF(ISBLANK(J418),"a","b")</f>
        <v>a</v>
      </c>
      <c r="L418" s="207" t="str">
        <f aca="false">IF(ISBLANK(A418),"",IF(K418="b",J418,IF(K418="a","")))</f>
        <v/>
      </c>
      <c r="M418" s="206" t="n">
        <f aca="false">IF(ISBLANK(A418),"",IF( ISBLANK(J418), , 1))</f>
        <v>0</v>
      </c>
      <c r="N418" s="243"/>
      <c r="O418" s="244"/>
      <c r="P418" s="249"/>
      <c r="Q418" s="251"/>
      <c r="R418" s="260"/>
      <c r="S418" s="48" t="n">
        <v>1</v>
      </c>
    </row>
    <row r="419" customFormat="false" ht="15" hidden="false" customHeight="false" outlineLevel="0" collapsed="false">
      <c r="A419" s="0" t="n">
        <v>1</v>
      </c>
      <c r="B419" s="252" t="s">
        <v>1764</v>
      </c>
      <c r="C419" s="247" t="s">
        <v>1813</v>
      </c>
      <c r="D419" s="252" t="s">
        <v>1811</v>
      </c>
      <c r="E419" s="249"/>
      <c r="F419" s="249"/>
      <c r="G419" s="205" t="str">
        <f aca="false">IF(ISBLANK(F419),"a","b")</f>
        <v>a</v>
      </c>
      <c r="H419" s="205" t="str">
        <f aca="false">IF(ISBLANK(A419),"",IF(G419="b",F419,IF(G419="a","")))</f>
        <v/>
      </c>
      <c r="I419" s="206" t="n">
        <f aca="false">IF(ISBLANK(A419),"",IF( ISBLANK(F419), , IF( ISBLANK(J419), 1,) ))</f>
        <v>0</v>
      </c>
      <c r="J419" s="249"/>
      <c r="K419" s="205" t="str">
        <f aca="false">IF(ISBLANK(J419),"a","b")</f>
        <v>a</v>
      </c>
      <c r="L419" s="207" t="str">
        <f aca="false">IF(ISBLANK(A419),"",IF(K419="b",J419,IF(K419="a","")))</f>
        <v/>
      </c>
      <c r="M419" s="206" t="n">
        <f aca="false">IF(ISBLANK(A419),"",IF( ISBLANK(J419), , 1))</f>
        <v>0</v>
      </c>
      <c r="N419" s="243"/>
      <c r="O419" s="244"/>
      <c r="P419" s="249"/>
      <c r="Q419" s="251"/>
      <c r="R419" s="263"/>
      <c r="S419" s="50" t="n">
        <v>1</v>
      </c>
    </row>
    <row r="420" customFormat="false" ht="15" hidden="false" customHeight="false" outlineLevel="0" collapsed="false">
      <c r="A420" s="0" t="n">
        <v>1</v>
      </c>
      <c r="B420" s="252" t="s">
        <v>1764</v>
      </c>
      <c r="C420" s="247" t="s">
        <v>1813</v>
      </c>
      <c r="D420" s="252" t="s">
        <v>1812</v>
      </c>
      <c r="E420" s="249"/>
      <c r="F420" s="249"/>
      <c r="G420" s="205" t="str">
        <f aca="false">IF(ISBLANK(F420),"a","b")</f>
        <v>a</v>
      </c>
      <c r="H420" s="205" t="str">
        <f aca="false">IF(ISBLANK(A420),"",IF(G420="b",F420,IF(G420="a","")))</f>
        <v/>
      </c>
      <c r="I420" s="206" t="n">
        <f aca="false">IF(ISBLANK(A420),"",IF( ISBLANK(F420), , IF( ISBLANK(J420), 1,) ))</f>
        <v>0</v>
      </c>
      <c r="J420" s="249"/>
      <c r="K420" s="205" t="str">
        <f aca="false">IF(ISBLANK(J420),"a","b")</f>
        <v>a</v>
      </c>
      <c r="L420" s="207" t="str">
        <f aca="false">IF(ISBLANK(A420),"",IF(K420="b",J420,IF(K420="a","")))</f>
        <v/>
      </c>
      <c r="M420" s="206" t="n">
        <f aca="false">IF(ISBLANK(A420),"",IF( ISBLANK(J420), , 1))</f>
        <v>0</v>
      </c>
      <c r="N420" s="243"/>
      <c r="O420" s="244"/>
      <c r="P420" s="249"/>
      <c r="Q420" s="251"/>
      <c r="R420" s="263"/>
      <c r="S420" s="50" t="n">
        <v>1</v>
      </c>
    </row>
    <row r="421" customFormat="false" ht="15" hidden="false" customHeight="false" outlineLevel="0" collapsed="false">
      <c r="A421" s="0" t="n">
        <v>1</v>
      </c>
      <c r="B421" s="252" t="s">
        <v>1764</v>
      </c>
      <c r="C421" s="247" t="s">
        <v>1823</v>
      </c>
      <c r="D421" s="252" t="s">
        <v>1814</v>
      </c>
      <c r="E421" s="249"/>
      <c r="F421" s="249"/>
      <c r="G421" s="205" t="str">
        <f aca="false">IF(ISBLANK(F421),"a","b")</f>
        <v>a</v>
      </c>
      <c r="H421" s="205" t="str">
        <f aca="false">IF(ISBLANK(A421),"",IF(G421="b",F421,IF(G421="a","")))</f>
        <v/>
      </c>
      <c r="I421" s="206" t="n">
        <f aca="false">IF(ISBLANK(A421),"",IF( ISBLANK(F421), , IF( ISBLANK(J421), 1,) ))</f>
        <v>0</v>
      </c>
      <c r="J421" s="249"/>
      <c r="K421" s="205" t="str">
        <f aca="false">IF(ISBLANK(J421),"a","b")</f>
        <v>a</v>
      </c>
      <c r="L421" s="207" t="str">
        <f aca="false">IF(ISBLANK(A421),"",IF(K421="b",J421,IF(K421="a","")))</f>
        <v/>
      </c>
      <c r="M421" s="206" t="n">
        <f aca="false">IF(ISBLANK(A421),"",IF( ISBLANK(J421), , 1))</f>
        <v>0</v>
      </c>
      <c r="N421" s="243"/>
      <c r="O421" s="244"/>
      <c r="P421" s="249"/>
      <c r="Q421" s="251"/>
      <c r="R421" s="263"/>
      <c r="S421" s="48" t="n">
        <v>1</v>
      </c>
    </row>
    <row r="422" customFormat="false" ht="15" hidden="false" customHeight="false" outlineLevel="0" collapsed="false">
      <c r="A422" s="0" t="n">
        <v>1</v>
      </c>
      <c r="B422" s="252" t="s">
        <v>1764</v>
      </c>
      <c r="C422" s="247" t="s">
        <v>1823</v>
      </c>
      <c r="D422" s="252" t="s">
        <v>1825</v>
      </c>
      <c r="E422" s="249"/>
      <c r="F422" s="249"/>
      <c r="G422" s="205" t="str">
        <f aca="false">IF(ISBLANK(F422),"a","b")</f>
        <v>a</v>
      </c>
      <c r="H422" s="205" t="str">
        <f aca="false">IF(ISBLANK(A422),"",IF(G422="b",F422,IF(G422="a","")))</f>
        <v/>
      </c>
      <c r="I422" s="206" t="n">
        <f aca="false">IF(ISBLANK(A422),"",IF( ISBLANK(F422), , IF( ISBLANK(J422), 1,) ))</f>
        <v>0</v>
      </c>
      <c r="J422" s="249"/>
      <c r="K422" s="205" t="str">
        <f aca="false">IF(ISBLANK(J422),"a","b")</f>
        <v>a</v>
      </c>
      <c r="L422" s="207" t="str">
        <f aca="false">IF(ISBLANK(A422),"",IF(K422="b",J422,IF(K422="a","")))</f>
        <v/>
      </c>
      <c r="M422" s="206" t="n">
        <f aca="false">IF(ISBLANK(A422),"",IF( ISBLANK(J422), , 1))</f>
        <v>0</v>
      </c>
      <c r="N422" s="243"/>
      <c r="O422" s="244"/>
      <c r="P422" s="249"/>
      <c r="Q422" s="251"/>
      <c r="R422" s="263"/>
      <c r="S422" s="48" t="n">
        <v>1</v>
      </c>
    </row>
    <row r="423" customFormat="false" ht="15" hidden="false" customHeight="false" outlineLevel="0" collapsed="false">
      <c r="A423" s="0" t="n">
        <v>1</v>
      </c>
      <c r="B423" s="252" t="s">
        <v>1764</v>
      </c>
      <c r="C423" s="247" t="s">
        <v>1823</v>
      </c>
      <c r="D423" s="252" t="s">
        <v>1817</v>
      </c>
      <c r="E423" s="249"/>
      <c r="F423" s="249"/>
      <c r="G423" s="205" t="str">
        <f aca="false">IF(ISBLANK(F423),"a","b")</f>
        <v>a</v>
      </c>
      <c r="H423" s="205" t="str">
        <f aca="false">IF(ISBLANK(A423),"",IF(G423="b",F423,IF(G423="a","")))</f>
        <v/>
      </c>
      <c r="I423" s="206" t="n">
        <f aca="false">IF(ISBLANK(A423),"",IF( ISBLANK(F423), , IF( ISBLANK(J423), 1,) ))</f>
        <v>0</v>
      </c>
      <c r="J423" s="249"/>
      <c r="K423" s="205" t="str">
        <f aca="false">IF(ISBLANK(J423),"a","b")</f>
        <v>a</v>
      </c>
      <c r="L423" s="207" t="str">
        <f aca="false">IF(ISBLANK(A423),"",IF(K423="b",J423,IF(K423="a","")))</f>
        <v/>
      </c>
      <c r="M423" s="206" t="n">
        <f aca="false">IF(ISBLANK(A423),"",IF( ISBLANK(J423), , 1))</f>
        <v>0</v>
      </c>
      <c r="N423" s="243"/>
      <c r="O423" s="244"/>
      <c r="P423" s="249"/>
      <c r="Q423" s="251"/>
      <c r="R423" s="263"/>
      <c r="S423" s="48" t="n">
        <v>1</v>
      </c>
    </row>
    <row r="424" customFormat="false" ht="15" hidden="false" customHeight="false" outlineLevel="0" collapsed="false">
      <c r="A424" s="0" t="n">
        <v>1</v>
      </c>
      <c r="B424" s="252" t="s">
        <v>1764</v>
      </c>
      <c r="C424" s="247" t="s">
        <v>1823</v>
      </c>
      <c r="D424" s="258" t="s">
        <v>1827</v>
      </c>
      <c r="E424" s="249"/>
      <c r="F424" s="249"/>
      <c r="G424" s="205" t="str">
        <f aca="false">IF(ISBLANK(F424),"a","b")</f>
        <v>a</v>
      </c>
      <c r="H424" s="205" t="str">
        <f aca="false">IF(ISBLANK(A424),"",IF(G424="b",F424,IF(G424="a","")))</f>
        <v/>
      </c>
      <c r="I424" s="206" t="n">
        <f aca="false">IF(ISBLANK(A424),"",IF( ISBLANK(F424), , IF( ISBLANK(J424), 1,) ))</f>
        <v>0</v>
      </c>
      <c r="J424" s="249"/>
      <c r="K424" s="205" t="str">
        <f aca="false">IF(ISBLANK(J424),"a","b")</f>
        <v>a</v>
      </c>
      <c r="L424" s="207" t="str">
        <f aca="false">IF(ISBLANK(A424),"",IF(K424="b",J424,IF(K424="a","")))</f>
        <v/>
      </c>
      <c r="M424" s="206" t="n">
        <f aca="false">IF(ISBLANK(A424),"",IF( ISBLANK(J424), , 1))</f>
        <v>0</v>
      </c>
      <c r="N424" s="243"/>
      <c r="O424" s="244"/>
      <c r="P424" s="249"/>
      <c r="Q424" s="251"/>
      <c r="R424" s="263"/>
      <c r="S424" s="48" t="n">
        <v>1</v>
      </c>
    </row>
    <row r="425" customFormat="false" ht="15" hidden="false" customHeight="false" outlineLevel="0" collapsed="false">
      <c r="A425" s="0" t="n">
        <v>1</v>
      </c>
      <c r="B425" s="252" t="s">
        <v>1764</v>
      </c>
      <c r="C425" s="247" t="s">
        <v>1823</v>
      </c>
      <c r="D425" s="252" t="s">
        <v>1819</v>
      </c>
      <c r="E425" s="249"/>
      <c r="F425" s="249"/>
      <c r="G425" s="205" t="str">
        <f aca="false">IF(ISBLANK(F425),"a","b")</f>
        <v>a</v>
      </c>
      <c r="H425" s="205" t="str">
        <f aca="false">IF(ISBLANK(A425),"",IF(G425="b",F425,IF(G425="a","")))</f>
        <v/>
      </c>
      <c r="I425" s="206" t="n">
        <f aca="false">IF(ISBLANK(A425),"",IF( ISBLANK(F425), , IF( ISBLANK(J425), 1,) ))</f>
        <v>0</v>
      </c>
      <c r="J425" s="249"/>
      <c r="K425" s="205" t="str">
        <f aca="false">IF(ISBLANK(J425),"a","b")</f>
        <v>a</v>
      </c>
      <c r="L425" s="207" t="str">
        <f aca="false">IF(ISBLANK(A425),"",IF(K425="b",J425,IF(K425="a","")))</f>
        <v/>
      </c>
      <c r="M425" s="206" t="n">
        <f aca="false">IF(ISBLANK(A425),"",IF( ISBLANK(J425), , 1))</f>
        <v>0</v>
      </c>
      <c r="N425" s="243"/>
      <c r="O425" s="244"/>
      <c r="P425" s="249"/>
      <c r="Q425" s="251"/>
      <c r="R425" s="263"/>
      <c r="S425" s="48" t="n">
        <v>1</v>
      </c>
    </row>
    <row r="426" customFormat="false" ht="15" hidden="false" customHeight="false" outlineLevel="0" collapsed="false">
      <c r="A426" s="0" t="n">
        <v>1</v>
      </c>
      <c r="B426" s="252" t="s">
        <v>1764</v>
      </c>
      <c r="C426" s="247" t="s">
        <v>1823</v>
      </c>
      <c r="D426" s="252" t="s">
        <v>1821</v>
      </c>
      <c r="E426" s="249"/>
      <c r="F426" s="249"/>
      <c r="G426" s="205" t="str">
        <f aca="false">IF(ISBLANK(F426),"a","b")</f>
        <v>a</v>
      </c>
      <c r="H426" s="205" t="str">
        <f aca="false">IF(ISBLANK(A426),"",IF(G426="b",F426,IF(G426="a","")))</f>
        <v/>
      </c>
      <c r="I426" s="206" t="n">
        <f aca="false">IF(ISBLANK(A426),"",IF( ISBLANK(F426), , IF( ISBLANK(J426), 1,) ))</f>
        <v>0</v>
      </c>
      <c r="J426" s="249"/>
      <c r="K426" s="205" t="str">
        <f aca="false">IF(ISBLANK(J426),"a","b")</f>
        <v>a</v>
      </c>
      <c r="L426" s="207" t="str">
        <f aca="false">IF(ISBLANK(A426),"",IF(K426="b",J426,IF(K426="a","")))</f>
        <v/>
      </c>
      <c r="M426" s="206" t="n">
        <f aca="false">IF(ISBLANK(A426),"",IF( ISBLANK(J426), , 1))</f>
        <v>0</v>
      </c>
      <c r="N426" s="243"/>
      <c r="O426" s="244"/>
      <c r="P426" s="249"/>
      <c r="Q426" s="251"/>
      <c r="R426" s="263"/>
      <c r="S426" s="48" t="n">
        <v>1</v>
      </c>
    </row>
    <row r="427" customFormat="false" ht="15" hidden="false" customHeight="false" outlineLevel="0" collapsed="false">
      <c r="A427" s="0" t="n">
        <v>1</v>
      </c>
      <c r="B427" s="252" t="s">
        <v>1764</v>
      </c>
      <c r="C427" s="247" t="s">
        <v>1823</v>
      </c>
      <c r="D427" s="252" t="s">
        <v>1829</v>
      </c>
      <c r="E427" s="249"/>
      <c r="F427" s="249"/>
      <c r="G427" s="205" t="str">
        <f aca="false">IF(ISBLANK(F427),"a","b")</f>
        <v>a</v>
      </c>
      <c r="H427" s="205" t="str">
        <f aca="false">IF(ISBLANK(A427),"",IF(G427="b",F427,IF(G427="a","")))</f>
        <v/>
      </c>
      <c r="I427" s="206" t="n">
        <f aca="false">IF(ISBLANK(A427),"",IF( ISBLANK(F427), , IF( ISBLANK(J427), 1,) ))</f>
        <v>0</v>
      </c>
      <c r="J427" s="249"/>
      <c r="K427" s="205" t="str">
        <f aca="false">IF(ISBLANK(J427),"a","b")</f>
        <v>a</v>
      </c>
      <c r="L427" s="207" t="str">
        <f aca="false">IF(ISBLANK(A427),"",IF(K427="b",J427,IF(K427="a","")))</f>
        <v/>
      </c>
      <c r="M427" s="206" t="n">
        <f aca="false">IF(ISBLANK(A427),"",IF( ISBLANK(J427), , 1))</f>
        <v>0</v>
      </c>
      <c r="N427" s="243"/>
      <c r="O427" s="244"/>
      <c r="P427" s="249"/>
      <c r="Q427" s="251"/>
      <c r="R427" s="263"/>
      <c r="S427" s="48" t="n">
        <v>1</v>
      </c>
    </row>
    <row r="428" customFormat="false" ht="15" hidden="false" customHeight="false" outlineLevel="0" collapsed="false">
      <c r="A428" s="0" t="n">
        <v>1</v>
      </c>
      <c r="B428" s="252" t="s">
        <v>1764</v>
      </c>
      <c r="C428" s="247" t="s">
        <v>1823</v>
      </c>
      <c r="D428" s="252" t="s">
        <v>1830</v>
      </c>
      <c r="E428" s="249"/>
      <c r="F428" s="249"/>
      <c r="G428" s="205" t="str">
        <f aca="false">IF(ISBLANK(F428),"a","b")</f>
        <v>a</v>
      </c>
      <c r="H428" s="205" t="str">
        <f aca="false">IF(ISBLANK(A428),"",IF(G428="b",F428,IF(G428="a","")))</f>
        <v/>
      </c>
      <c r="I428" s="206" t="n">
        <f aca="false">IF(ISBLANK(A428),"",IF( ISBLANK(F428), , IF( ISBLANK(J428), 1,) ))</f>
        <v>0</v>
      </c>
      <c r="J428" s="249"/>
      <c r="K428" s="205" t="str">
        <f aca="false">IF(ISBLANK(J428),"a","b")</f>
        <v>a</v>
      </c>
      <c r="L428" s="207" t="str">
        <f aca="false">IF(ISBLANK(A428),"",IF(K428="b",J428,IF(K428="a","")))</f>
        <v/>
      </c>
      <c r="M428" s="206" t="n">
        <f aca="false">IF(ISBLANK(A428),"",IF( ISBLANK(J428), , 1))</f>
        <v>0</v>
      </c>
      <c r="N428" s="243"/>
      <c r="O428" s="244"/>
      <c r="P428" s="249"/>
      <c r="Q428" s="251"/>
      <c r="R428" s="263"/>
      <c r="S428" s="48" t="n">
        <v>1</v>
      </c>
    </row>
    <row r="429" customFormat="false" ht="15" hidden="false" customHeight="false" outlineLevel="0" collapsed="false">
      <c r="A429" s="0" t="n">
        <v>1</v>
      </c>
      <c r="B429" s="252" t="s">
        <v>1764</v>
      </c>
      <c r="C429" s="247" t="s">
        <v>1831</v>
      </c>
      <c r="D429" s="252" t="s">
        <v>1814</v>
      </c>
      <c r="E429" s="249"/>
      <c r="F429" s="249"/>
      <c r="G429" s="205" t="str">
        <f aca="false">IF(ISBLANK(F429),"a","b")</f>
        <v>a</v>
      </c>
      <c r="H429" s="205" t="str">
        <f aca="false">IF(ISBLANK(A429),"",IF(G429="b",F429,IF(G429="a","")))</f>
        <v/>
      </c>
      <c r="I429" s="206" t="n">
        <f aca="false">IF(ISBLANK(A429),"",IF( ISBLANK(F429), , IF( ISBLANK(J429), 1,) ))</f>
        <v>0</v>
      </c>
      <c r="J429" s="249"/>
      <c r="K429" s="205" t="str">
        <f aca="false">IF(ISBLANK(J429),"a","b")</f>
        <v>a</v>
      </c>
      <c r="L429" s="207" t="str">
        <f aca="false">IF(ISBLANK(A429),"",IF(K429="b",J429,IF(K429="a","")))</f>
        <v/>
      </c>
      <c r="M429" s="206" t="n">
        <f aca="false">IF(ISBLANK(A429),"",IF( ISBLANK(J429), , 1))</f>
        <v>0</v>
      </c>
      <c r="N429" s="243"/>
      <c r="O429" s="244"/>
      <c r="P429" s="249"/>
      <c r="Q429" s="251"/>
      <c r="R429" s="263"/>
      <c r="S429" s="48" t="n">
        <v>1</v>
      </c>
    </row>
    <row r="430" customFormat="false" ht="15" hidden="false" customHeight="false" outlineLevel="0" collapsed="false">
      <c r="A430" s="0" t="n">
        <v>1</v>
      </c>
      <c r="B430" s="252" t="s">
        <v>1764</v>
      </c>
      <c r="C430" s="247" t="s">
        <v>1831</v>
      </c>
      <c r="D430" s="252" t="s">
        <v>1825</v>
      </c>
      <c r="E430" s="249"/>
      <c r="F430" s="249"/>
      <c r="G430" s="205" t="str">
        <f aca="false">IF(ISBLANK(F430),"a","b")</f>
        <v>a</v>
      </c>
      <c r="H430" s="205" t="str">
        <f aca="false">IF(ISBLANK(A430),"",IF(G430="b",F430,IF(G430="a","")))</f>
        <v/>
      </c>
      <c r="I430" s="206" t="n">
        <f aca="false">IF(ISBLANK(A430),"",IF( ISBLANK(F430), , IF( ISBLANK(J430), 1,) ))</f>
        <v>0</v>
      </c>
      <c r="J430" s="249"/>
      <c r="K430" s="205" t="str">
        <f aca="false">IF(ISBLANK(J430),"a","b")</f>
        <v>a</v>
      </c>
      <c r="L430" s="207" t="str">
        <f aca="false">IF(ISBLANK(A430),"",IF(K430="b",J430,IF(K430="a","")))</f>
        <v/>
      </c>
      <c r="M430" s="206" t="n">
        <f aca="false">IF(ISBLANK(A430),"",IF( ISBLANK(J430), , 1))</f>
        <v>0</v>
      </c>
      <c r="N430" s="243"/>
      <c r="O430" s="244"/>
      <c r="P430" s="249"/>
      <c r="Q430" s="251"/>
      <c r="R430" s="263"/>
      <c r="S430" s="48" t="n">
        <v>1</v>
      </c>
    </row>
    <row r="431" customFormat="false" ht="15" hidden="false" customHeight="false" outlineLevel="0" collapsed="false">
      <c r="A431" s="0" t="n">
        <v>1</v>
      </c>
      <c r="B431" s="252" t="s">
        <v>1764</v>
      </c>
      <c r="C431" s="247" t="s">
        <v>1831</v>
      </c>
      <c r="D431" s="248" t="s">
        <v>1817</v>
      </c>
      <c r="E431" s="249"/>
      <c r="F431" s="249"/>
      <c r="G431" s="205" t="str">
        <f aca="false">IF(ISBLANK(F431),"a","b")</f>
        <v>a</v>
      </c>
      <c r="H431" s="205" t="str">
        <f aca="false">IF(ISBLANK(A431),"",IF(G431="b",F431,IF(G431="a","")))</f>
        <v/>
      </c>
      <c r="I431" s="206" t="n">
        <f aca="false">IF(ISBLANK(A431),"",IF( ISBLANK(F431), , IF( ISBLANK(J431), 1,) ))</f>
        <v>0</v>
      </c>
      <c r="J431" s="249"/>
      <c r="K431" s="205" t="str">
        <f aca="false">IF(ISBLANK(J431),"a","b")</f>
        <v>a</v>
      </c>
      <c r="L431" s="207" t="str">
        <f aca="false">IF(ISBLANK(A431),"",IF(K431="b",J431,IF(K431="a","")))</f>
        <v/>
      </c>
      <c r="M431" s="206" t="n">
        <f aca="false">IF(ISBLANK(A431),"",IF( ISBLANK(J431), , 1))</f>
        <v>0</v>
      </c>
      <c r="N431" s="243"/>
      <c r="O431" s="244"/>
      <c r="P431" s="249"/>
      <c r="Q431" s="251"/>
      <c r="R431" s="263"/>
      <c r="S431" s="50" t="n">
        <v>1</v>
      </c>
    </row>
    <row r="432" customFormat="false" ht="15" hidden="false" customHeight="false" outlineLevel="0" collapsed="false">
      <c r="A432" s="0" t="n">
        <v>1</v>
      </c>
      <c r="B432" s="252" t="s">
        <v>1764</v>
      </c>
      <c r="C432" s="247" t="s">
        <v>1831</v>
      </c>
      <c r="D432" s="252" t="s">
        <v>1827</v>
      </c>
      <c r="E432" s="249"/>
      <c r="F432" s="249"/>
      <c r="G432" s="205" t="str">
        <f aca="false">IF(ISBLANK(F432),"a","b")</f>
        <v>a</v>
      </c>
      <c r="H432" s="205" t="str">
        <f aca="false">IF(ISBLANK(A432),"",IF(G432="b",F432,IF(G432="a","")))</f>
        <v/>
      </c>
      <c r="I432" s="206" t="n">
        <f aca="false">IF(ISBLANK(A432),"",IF( ISBLANK(F432), , IF( ISBLANK(J432), 1,) ))</f>
        <v>0</v>
      </c>
      <c r="J432" s="249"/>
      <c r="K432" s="205" t="str">
        <f aca="false">IF(ISBLANK(J432),"a","b")</f>
        <v>a</v>
      </c>
      <c r="L432" s="207" t="str">
        <f aca="false">IF(ISBLANK(A432),"",IF(K432="b",J432,IF(K432="a","")))</f>
        <v/>
      </c>
      <c r="M432" s="206" t="n">
        <f aca="false">IF(ISBLANK(A432),"",IF( ISBLANK(J432), , 1))</f>
        <v>0</v>
      </c>
      <c r="N432" s="243"/>
      <c r="O432" s="244"/>
      <c r="P432" s="249"/>
      <c r="Q432" s="251"/>
      <c r="R432" s="263"/>
      <c r="S432" s="50" t="n">
        <v>1</v>
      </c>
    </row>
    <row r="433" customFormat="false" ht="15" hidden="false" customHeight="false" outlineLevel="0" collapsed="false">
      <c r="A433" s="0" t="n">
        <v>1</v>
      </c>
      <c r="B433" s="252" t="s">
        <v>1764</v>
      </c>
      <c r="C433" s="247" t="s">
        <v>1831</v>
      </c>
      <c r="D433" s="252" t="s">
        <v>1819</v>
      </c>
      <c r="E433" s="249"/>
      <c r="F433" s="249"/>
      <c r="G433" s="205" t="str">
        <f aca="false">IF(ISBLANK(F433),"a","b")</f>
        <v>a</v>
      </c>
      <c r="H433" s="205" t="str">
        <f aca="false">IF(ISBLANK(A433),"",IF(G433="b",F433,IF(G433="a","")))</f>
        <v/>
      </c>
      <c r="I433" s="206" t="n">
        <f aca="false">IF(ISBLANK(A433),"",IF( ISBLANK(F433), , IF( ISBLANK(J433), 1,) ))</f>
        <v>0</v>
      </c>
      <c r="J433" s="249"/>
      <c r="K433" s="205" t="str">
        <f aca="false">IF(ISBLANK(J433),"a","b")</f>
        <v>a</v>
      </c>
      <c r="L433" s="207" t="str">
        <f aca="false">IF(ISBLANK(A433),"",IF(K433="b",J433,IF(K433="a","")))</f>
        <v/>
      </c>
      <c r="M433" s="206" t="n">
        <f aca="false">IF(ISBLANK(A433),"",IF( ISBLANK(J433), , 1))</f>
        <v>0</v>
      </c>
      <c r="N433" s="243"/>
      <c r="O433" s="244"/>
      <c r="P433" s="249"/>
      <c r="Q433" s="251"/>
      <c r="R433" s="263"/>
      <c r="S433" s="50" t="n">
        <v>1</v>
      </c>
    </row>
    <row r="434" customFormat="false" ht="15" hidden="false" customHeight="false" outlineLevel="0" collapsed="false">
      <c r="A434" s="0" t="n">
        <v>1</v>
      </c>
      <c r="B434" s="252" t="s">
        <v>1764</v>
      </c>
      <c r="C434" s="247" t="s">
        <v>1831</v>
      </c>
      <c r="D434" s="252" t="s">
        <v>1821</v>
      </c>
      <c r="E434" s="249"/>
      <c r="F434" s="249"/>
      <c r="G434" s="205" t="str">
        <f aca="false">IF(ISBLANK(F434),"a","b")</f>
        <v>a</v>
      </c>
      <c r="H434" s="205" t="str">
        <f aca="false">IF(ISBLANK(A434),"",IF(G434="b",F434,IF(G434="a","")))</f>
        <v/>
      </c>
      <c r="I434" s="206" t="n">
        <f aca="false">IF(ISBLANK(A434),"",IF( ISBLANK(F434), , IF( ISBLANK(J434), 1,) ))</f>
        <v>0</v>
      </c>
      <c r="J434" s="249"/>
      <c r="K434" s="205" t="str">
        <f aca="false">IF(ISBLANK(J434),"a","b")</f>
        <v>a</v>
      </c>
      <c r="L434" s="207" t="str">
        <f aca="false">IF(ISBLANK(A434),"",IF(K434="b",J434,IF(K434="a","")))</f>
        <v/>
      </c>
      <c r="M434" s="206" t="n">
        <f aca="false">IF(ISBLANK(A434),"",IF( ISBLANK(J434), , 1))</f>
        <v>0</v>
      </c>
      <c r="N434" s="243"/>
      <c r="O434" s="244"/>
      <c r="P434" s="249"/>
      <c r="Q434" s="251"/>
      <c r="R434" s="263"/>
      <c r="S434" s="50" t="n">
        <v>1</v>
      </c>
    </row>
    <row r="435" customFormat="false" ht="15" hidden="false" customHeight="false" outlineLevel="0" collapsed="false">
      <c r="A435" s="0" t="n">
        <v>1</v>
      </c>
      <c r="B435" s="252" t="s">
        <v>1764</v>
      </c>
      <c r="C435" s="247" t="s">
        <v>1831</v>
      </c>
      <c r="D435" s="252" t="s">
        <v>1829</v>
      </c>
      <c r="E435" s="249"/>
      <c r="F435" s="249"/>
      <c r="G435" s="205" t="str">
        <f aca="false">IF(ISBLANK(F435),"a","b")</f>
        <v>a</v>
      </c>
      <c r="H435" s="205" t="str">
        <f aca="false">IF(ISBLANK(A435),"",IF(G435="b",F435,IF(G435="a","")))</f>
        <v/>
      </c>
      <c r="I435" s="206" t="n">
        <f aca="false">IF(ISBLANK(A435),"",IF( ISBLANK(F435), , IF( ISBLANK(J435), 1,) ))</f>
        <v>0</v>
      </c>
      <c r="J435" s="249"/>
      <c r="K435" s="205" t="str">
        <f aca="false">IF(ISBLANK(J435),"a","b")</f>
        <v>a</v>
      </c>
      <c r="L435" s="207" t="str">
        <f aca="false">IF(ISBLANK(A435),"",IF(K435="b",J435,IF(K435="a","")))</f>
        <v/>
      </c>
      <c r="M435" s="206" t="n">
        <f aca="false">IF(ISBLANK(A435),"",IF( ISBLANK(J435), , 1))</f>
        <v>0</v>
      </c>
      <c r="N435" s="243"/>
      <c r="O435" s="244"/>
      <c r="P435" s="249"/>
      <c r="Q435" s="251"/>
      <c r="R435" s="263"/>
      <c r="S435" s="48" t="n">
        <v>1</v>
      </c>
    </row>
    <row r="436" customFormat="false" ht="15" hidden="false" customHeight="false" outlineLevel="0" collapsed="false">
      <c r="A436" s="0" t="n">
        <v>1</v>
      </c>
      <c r="B436" s="252" t="s">
        <v>1764</v>
      </c>
      <c r="C436" s="247" t="s">
        <v>1831</v>
      </c>
      <c r="D436" s="252" t="s">
        <v>1830</v>
      </c>
      <c r="E436" s="249"/>
      <c r="F436" s="249"/>
      <c r="G436" s="205" t="str">
        <f aca="false">IF(ISBLANK(F436),"a","b")</f>
        <v>a</v>
      </c>
      <c r="H436" s="205" t="str">
        <f aca="false">IF(ISBLANK(A436),"",IF(G436="b",F436,IF(G436="a","")))</f>
        <v/>
      </c>
      <c r="I436" s="206" t="n">
        <f aca="false">IF(ISBLANK(A436),"",IF( ISBLANK(F436), , IF( ISBLANK(J436), 1,) ))</f>
        <v>0</v>
      </c>
      <c r="J436" s="249"/>
      <c r="K436" s="205" t="str">
        <f aca="false">IF(ISBLANK(J436),"a","b")</f>
        <v>a</v>
      </c>
      <c r="L436" s="207" t="str">
        <f aca="false">IF(ISBLANK(A436),"",IF(K436="b",J436,IF(K436="a","")))</f>
        <v/>
      </c>
      <c r="M436" s="206" t="n">
        <f aca="false">IF(ISBLANK(A436),"",IF( ISBLANK(J436), , 1))</f>
        <v>0</v>
      </c>
      <c r="N436" s="243"/>
      <c r="O436" s="244"/>
      <c r="P436" s="249"/>
      <c r="Q436" s="251"/>
      <c r="R436" s="263"/>
      <c r="S436" s="48" t="n">
        <v>1</v>
      </c>
    </row>
    <row r="437" customFormat="false" ht="15" hidden="false" customHeight="false" outlineLevel="0" collapsed="false">
      <c r="A437" s="0" t="n">
        <v>1</v>
      </c>
      <c r="B437" s="252" t="s">
        <v>1835</v>
      </c>
      <c r="C437" s="247" t="s">
        <v>1836</v>
      </c>
      <c r="D437" s="252" t="s">
        <v>1837</v>
      </c>
      <c r="E437" s="249"/>
      <c r="F437" s="249"/>
      <c r="G437" s="205" t="str">
        <f aca="false">IF(ISBLANK(F437),"a","b")</f>
        <v>a</v>
      </c>
      <c r="H437" s="205" t="str">
        <f aca="false">IF(ISBLANK(A437),"",IF(G437="b",F437,IF(G437="a","")))</f>
        <v/>
      </c>
      <c r="I437" s="206" t="n">
        <f aca="false">IF(ISBLANK(A437),"",IF( ISBLANK(F437), , IF( ISBLANK(J437), 1,) ))</f>
        <v>0</v>
      </c>
      <c r="J437" s="249"/>
      <c r="K437" s="205" t="str">
        <f aca="false">IF(ISBLANK(J437),"a","b")</f>
        <v>a</v>
      </c>
      <c r="L437" s="207" t="str">
        <f aca="false">IF(ISBLANK(A437),"",IF(K437="b",J437,IF(K437="a","")))</f>
        <v/>
      </c>
      <c r="M437" s="206" t="n">
        <f aca="false">IF(ISBLANK(A437),"",IF( ISBLANK(J437), , 1))</f>
        <v>0</v>
      </c>
      <c r="N437" s="243"/>
      <c r="O437" s="244"/>
      <c r="P437" s="249"/>
      <c r="Q437" s="251"/>
      <c r="R437" s="263"/>
      <c r="S437" s="48" t="n">
        <v>1</v>
      </c>
    </row>
    <row r="438" customFormat="false" ht="15" hidden="false" customHeight="false" outlineLevel="0" collapsed="false">
      <c r="A438" s="0" t="n">
        <v>1</v>
      </c>
      <c r="B438" s="252" t="s">
        <v>1835</v>
      </c>
      <c r="C438" s="247" t="s">
        <v>1836</v>
      </c>
      <c r="D438" s="252" t="s">
        <v>1839</v>
      </c>
      <c r="E438" s="249"/>
      <c r="F438" s="249"/>
      <c r="G438" s="205" t="str">
        <f aca="false">IF(ISBLANK(F438),"a","b")</f>
        <v>a</v>
      </c>
      <c r="H438" s="205" t="str">
        <f aca="false">IF(ISBLANK(A438),"",IF(G438="b",F438,IF(G438="a","")))</f>
        <v/>
      </c>
      <c r="I438" s="206" t="n">
        <f aca="false">IF(ISBLANK(A438),"",IF( ISBLANK(F438), , IF( ISBLANK(J438), 1,) ))</f>
        <v>0</v>
      </c>
      <c r="J438" s="249"/>
      <c r="K438" s="205" t="str">
        <f aca="false">IF(ISBLANK(J438),"a","b")</f>
        <v>a</v>
      </c>
      <c r="L438" s="207" t="str">
        <f aca="false">IF(ISBLANK(A438),"",IF(K438="b",J438,IF(K438="a","")))</f>
        <v/>
      </c>
      <c r="M438" s="206" t="n">
        <f aca="false">IF(ISBLANK(A438),"",IF( ISBLANK(J438), , 1))</f>
        <v>0</v>
      </c>
      <c r="N438" s="243"/>
      <c r="O438" s="244"/>
      <c r="P438" s="249"/>
      <c r="Q438" s="251"/>
      <c r="R438" s="263"/>
      <c r="S438" s="39" t="n">
        <v>1</v>
      </c>
    </row>
    <row r="439" customFormat="false" ht="15" hidden="false" customHeight="false" outlineLevel="0" collapsed="false">
      <c r="A439" s="0" t="n">
        <v>1</v>
      </c>
      <c r="B439" s="252" t="s">
        <v>1835</v>
      </c>
      <c r="C439" s="247" t="s">
        <v>1836</v>
      </c>
      <c r="D439" s="252" t="s">
        <v>1840</v>
      </c>
      <c r="E439" s="249"/>
      <c r="F439" s="249"/>
      <c r="G439" s="205" t="str">
        <f aca="false">IF(ISBLANK(F439),"a","b")</f>
        <v>a</v>
      </c>
      <c r="H439" s="205" t="str">
        <f aca="false">IF(ISBLANK(A439),"",IF(G439="b",F439,IF(G439="a","")))</f>
        <v/>
      </c>
      <c r="I439" s="206" t="n">
        <f aca="false">IF(ISBLANK(A439),"",IF( ISBLANK(F439), , IF( ISBLANK(J439), 1,) ))</f>
        <v>0</v>
      </c>
      <c r="J439" s="249"/>
      <c r="K439" s="205" t="str">
        <f aca="false">IF(ISBLANK(J439),"a","b")</f>
        <v>a</v>
      </c>
      <c r="L439" s="207" t="str">
        <f aca="false">IF(ISBLANK(A439),"",IF(K439="b",J439,IF(K439="a","")))</f>
        <v/>
      </c>
      <c r="M439" s="206" t="n">
        <f aca="false">IF(ISBLANK(A439),"",IF( ISBLANK(J439), , 1))</f>
        <v>0</v>
      </c>
      <c r="N439" s="243"/>
      <c r="O439" s="244"/>
      <c r="P439" s="249"/>
      <c r="Q439" s="251"/>
      <c r="R439" s="263"/>
      <c r="S439" s="39" t="n">
        <v>1</v>
      </c>
    </row>
    <row r="440" customFormat="false" ht="15" hidden="false" customHeight="false" outlineLevel="0" collapsed="false">
      <c r="A440" s="0" t="n">
        <v>1</v>
      </c>
      <c r="B440" s="252" t="s">
        <v>1835</v>
      </c>
      <c r="C440" s="247" t="s">
        <v>1836</v>
      </c>
      <c r="D440" s="252" t="s">
        <v>1841</v>
      </c>
      <c r="E440" s="249"/>
      <c r="F440" s="249"/>
      <c r="G440" s="205" t="str">
        <f aca="false">IF(ISBLANK(F440),"a","b")</f>
        <v>a</v>
      </c>
      <c r="H440" s="205" t="str">
        <f aca="false">IF(ISBLANK(A440),"",IF(G440="b",F440,IF(G440="a","")))</f>
        <v/>
      </c>
      <c r="I440" s="206" t="n">
        <f aca="false">IF(ISBLANK(A440),"",IF( ISBLANK(F440), , IF( ISBLANK(J440), 1,) ))</f>
        <v>0</v>
      </c>
      <c r="J440" s="249"/>
      <c r="K440" s="205" t="str">
        <f aca="false">IF(ISBLANK(J440),"a","b")</f>
        <v>a</v>
      </c>
      <c r="L440" s="207" t="str">
        <f aca="false">IF(ISBLANK(A440),"",IF(K440="b",J440,IF(K440="a","")))</f>
        <v/>
      </c>
      <c r="M440" s="206" t="n">
        <f aca="false">IF(ISBLANK(A440),"",IF( ISBLANK(J440), , 1))</f>
        <v>0</v>
      </c>
      <c r="N440" s="243"/>
      <c r="O440" s="244"/>
      <c r="P440" s="249"/>
      <c r="Q440" s="251"/>
      <c r="R440" s="263"/>
      <c r="S440" s="39" t="n">
        <v>1</v>
      </c>
    </row>
    <row r="441" customFormat="false" ht="15" hidden="false" customHeight="false" outlineLevel="0" collapsed="false">
      <c r="A441" s="0" t="n">
        <v>1</v>
      </c>
      <c r="B441" s="252" t="s">
        <v>1835</v>
      </c>
      <c r="C441" s="247" t="s">
        <v>1836</v>
      </c>
      <c r="D441" s="252" t="s">
        <v>1842</v>
      </c>
      <c r="E441" s="249"/>
      <c r="F441" s="249"/>
      <c r="G441" s="205" t="str">
        <f aca="false">IF(ISBLANK(F441),"a","b")</f>
        <v>a</v>
      </c>
      <c r="H441" s="205" t="str">
        <f aca="false">IF(ISBLANK(A441),"",IF(G441="b",F441,IF(G441="a","")))</f>
        <v/>
      </c>
      <c r="I441" s="206" t="n">
        <f aca="false">IF(ISBLANK(A441),"",IF( ISBLANK(F441), , IF( ISBLANK(J441), 1,) ))</f>
        <v>0</v>
      </c>
      <c r="J441" s="249"/>
      <c r="K441" s="205" t="str">
        <f aca="false">IF(ISBLANK(J441),"a","b")</f>
        <v>a</v>
      </c>
      <c r="L441" s="207" t="str">
        <f aca="false">IF(ISBLANK(A441),"",IF(K441="b",J441,IF(K441="a","")))</f>
        <v/>
      </c>
      <c r="M441" s="206" t="n">
        <f aca="false">IF(ISBLANK(A441),"",IF( ISBLANK(J441), , 1))</f>
        <v>0</v>
      </c>
      <c r="N441" s="243"/>
      <c r="O441" s="244"/>
      <c r="P441" s="249"/>
      <c r="Q441" s="251"/>
      <c r="R441" s="263"/>
      <c r="S441" s="39" t="n">
        <v>1</v>
      </c>
    </row>
    <row r="442" customFormat="false" ht="15" hidden="false" customHeight="false" outlineLevel="0" collapsed="false">
      <c r="A442" s="0" t="n">
        <v>1</v>
      </c>
      <c r="B442" s="252" t="s">
        <v>1835</v>
      </c>
      <c r="C442" s="247" t="s">
        <v>1836</v>
      </c>
      <c r="D442" s="252" t="s">
        <v>1843</v>
      </c>
      <c r="E442" s="249"/>
      <c r="F442" s="249"/>
      <c r="G442" s="205" t="str">
        <f aca="false">IF(ISBLANK(F442),"a","b")</f>
        <v>a</v>
      </c>
      <c r="H442" s="205" t="str">
        <f aca="false">IF(ISBLANK(A442),"",IF(G442="b",F442,IF(G442="a","")))</f>
        <v/>
      </c>
      <c r="I442" s="206" t="n">
        <f aca="false">IF(ISBLANK(A442),"",IF( ISBLANK(F442), , IF( ISBLANK(J442), 1,) ))</f>
        <v>0</v>
      </c>
      <c r="J442" s="249"/>
      <c r="K442" s="205" t="str">
        <f aca="false">IF(ISBLANK(J442),"a","b")</f>
        <v>a</v>
      </c>
      <c r="L442" s="207" t="str">
        <f aca="false">IF(ISBLANK(A442),"",IF(K442="b",J442,IF(K442="a","")))</f>
        <v/>
      </c>
      <c r="M442" s="206" t="n">
        <f aca="false">IF(ISBLANK(A442),"",IF( ISBLANK(J442), , 1))</f>
        <v>0</v>
      </c>
      <c r="N442" s="243"/>
      <c r="O442" s="244"/>
      <c r="P442" s="249"/>
      <c r="Q442" s="251"/>
      <c r="R442" s="263"/>
      <c r="S442" s="39" t="n">
        <v>1</v>
      </c>
    </row>
    <row r="443" customFormat="false" ht="15" hidden="false" customHeight="false" outlineLevel="0" collapsed="false">
      <c r="A443" s="0" t="n">
        <v>1</v>
      </c>
      <c r="B443" s="252" t="s">
        <v>1835</v>
      </c>
      <c r="C443" s="247" t="s">
        <v>1836</v>
      </c>
      <c r="D443" s="252" t="s">
        <v>1844</v>
      </c>
      <c r="E443" s="249"/>
      <c r="F443" s="249"/>
      <c r="G443" s="205" t="str">
        <f aca="false">IF(ISBLANK(F443),"a","b")</f>
        <v>a</v>
      </c>
      <c r="H443" s="205" t="str">
        <f aca="false">IF(ISBLANK(A443),"",IF(G443="b",F443,IF(G443="a","")))</f>
        <v/>
      </c>
      <c r="I443" s="206" t="n">
        <f aca="false">IF(ISBLANK(A443),"",IF( ISBLANK(F443), , IF( ISBLANK(J443), 1,) ))</f>
        <v>0</v>
      </c>
      <c r="J443" s="249"/>
      <c r="K443" s="205" t="str">
        <f aca="false">IF(ISBLANK(J443),"a","b")</f>
        <v>a</v>
      </c>
      <c r="L443" s="207" t="str">
        <f aca="false">IF(ISBLANK(A443),"",IF(K443="b",J443,IF(K443="a","")))</f>
        <v/>
      </c>
      <c r="M443" s="206" t="n">
        <f aca="false">IF(ISBLANK(A443),"",IF( ISBLANK(J443), , 1))</f>
        <v>0</v>
      </c>
      <c r="N443" s="243"/>
      <c r="O443" s="244"/>
      <c r="P443" s="249"/>
      <c r="Q443" s="251"/>
      <c r="R443" s="263"/>
      <c r="S443" s="39" t="n">
        <v>1</v>
      </c>
    </row>
    <row r="444" customFormat="false" ht="15" hidden="false" customHeight="false" outlineLevel="0" collapsed="false">
      <c r="A444" s="0" t="n">
        <v>1</v>
      </c>
      <c r="B444" s="252" t="s">
        <v>1835</v>
      </c>
      <c r="C444" s="247" t="s">
        <v>1823</v>
      </c>
      <c r="D444" s="252" t="s">
        <v>1845</v>
      </c>
      <c r="E444" s="249"/>
      <c r="F444" s="249"/>
      <c r="G444" s="205" t="str">
        <f aca="false">IF(ISBLANK(F444),"a","b")</f>
        <v>a</v>
      </c>
      <c r="H444" s="205" t="str">
        <f aca="false">IF(ISBLANK(A444),"",IF(G444="b",F444,IF(G444="a","")))</f>
        <v/>
      </c>
      <c r="I444" s="206" t="n">
        <f aca="false">IF(ISBLANK(A444),"",IF( ISBLANK(F444), , IF( ISBLANK(J444), 1,) ))</f>
        <v>0</v>
      </c>
      <c r="J444" s="249"/>
      <c r="K444" s="205" t="str">
        <f aca="false">IF(ISBLANK(J444),"a","b")</f>
        <v>a</v>
      </c>
      <c r="L444" s="207" t="str">
        <f aca="false">IF(ISBLANK(A444),"",IF(K444="b",J444,IF(K444="a","")))</f>
        <v/>
      </c>
      <c r="M444" s="206" t="n">
        <f aca="false">IF(ISBLANK(A444),"",IF( ISBLANK(J444), , 1))</f>
        <v>0</v>
      </c>
      <c r="N444" s="243"/>
      <c r="O444" s="244"/>
      <c r="P444" s="249"/>
      <c r="Q444" s="251"/>
      <c r="R444" s="263"/>
      <c r="S444" s="39" t="n">
        <v>1</v>
      </c>
    </row>
    <row r="445" customFormat="false" ht="15" hidden="false" customHeight="false" outlineLevel="0" collapsed="false">
      <c r="A445" s="0" t="n">
        <v>1</v>
      </c>
      <c r="B445" s="252" t="s">
        <v>1835</v>
      </c>
      <c r="C445" s="247" t="s">
        <v>1823</v>
      </c>
      <c r="D445" s="252" t="s">
        <v>1846</v>
      </c>
      <c r="E445" s="249"/>
      <c r="F445" s="249"/>
      <c r="G445" s="205" t="str">
        <f aca="false">IF(ISBLANK(F445),"a","b")</f>
        <v>a</v>
      </c>
      <c r="H445" s="205" t="str">
        <f aca="false">IF(ISBLANK(A445),"",IF(G445="b",F445,IF(G445="a","")))</f>
        <v/>
      </c>
      <c r="I445" s="206" t="n">
        <f aca="false">IF(ISBLANK(A445),"",IF( ISBLANK(F445), , IF( ISBLANK(J445), 1,) ))</f>
        <v>0</v>
      </c>
      <c r="J445" s="249"/>
      <c r="K445" s="205" t="str">
        <f aca="false">IF(ISBLANK(J445),"a","b")</f>
        <v>a</v>
      </c>
      <c r="L445" s="207" t="str">
        <f aca="false">IF(ISBLANK(A445),"",IF(K445="b",J445,IF(K445="a","")))</f>
        <v/>
      </c>
      <c r="M445" s="206" t="n">
        <f aca="false">IF(ISBLANK(A445),"",IF( ISBLANK(J445), , 1))</f>
        <v>0</v>
      </c>
      <c r="N445" s="243"/>
      <c r="O445" s="244"/>
      <c r="P445" s="249"/>
      <c r="Q445" s="251"/>
      <c r="R445" s="263"/>
      <c r="S445" s="39" t="n">
        <v>1</v>
      </c>
    </row>
    <row r="446" customFormat="false" ht="15" hidden="false" customHeight="false" outlineLevel="0" collapsed="false">
      <c r="A446" s="0" t="n">
        <v>1</v>
      </c>
      <c r="B446" s="252" t="s">
        <v>1835</v>
      </c>
      <c r="C446" s="247" t="s">
        <v>1823</v>
      </c>
      <c r="D446" s="252" t="s">
        <v>1840</v>
      </c>
      <c r="E446" s="249"/>
      <c r="F446" s="249"/>
      <c r="G446" s="205" t="str">
        <f aca="false">IF(ISBLANK(F446),"a","b")</f>
        <v>a</v>
      </c>
      <c r="H446" s="205" t="str">
        <f aca="false">IF(ISBLANK(A446),"",IF(G446="b",F446,IF(G446="a","")))</f>
        <v/>
      </c>
      <c r="I446" s="206" t="n">
        <f aca="false">IF(ISBLANK(A446),"",IF( ISBLANK(F446), , IF( ISBLANK(J446), 1,) ))</f>
        <v>0</v>
      </c>
      <c r="J446" s="249"/>
      <c r="K446" s="205" t="str">
        <f aca="false">IF(ISBLANK(J446),"a","b")</f>
        <v>a</v>
      </c>
      <c r="L446" s="207" t="str">
        <f aca="false">IF(ISBLANK(A446),"",IF(K446="b",J446,IF(K446="a","")))</f>
        <v/>
      </c>
      <c r="M446" s="206" t="n">
        <f aca="false">IF(ISBLANK(A446),"",IF( ISBLANK(J446), , 1))</f>
        <v>0</v>
      </c>
      <c r="N446" s="243"/>
      <c r="O446" s="244"/>
      <c r="P446" s="249"/>
      <c r="Q446" s="251"/>
      <c r="R446" s="263"/>
      <c r="S446" s="39" t="n">
        <v>1</v>
      </c>
    </row>
    <row r="447" customFormat="false" ht="15" hidden="false" customHeight="false" outlineLevel="0" collapsed="false">
      <c r="A447" s="0" t="n">
        <v>1</v>
      </c>
      <c r="B447" s="252" t="s">
        <v>1835</v>
      </c>
      <c r="C447" s="247" t="s">
        <v>1823</v>
      </c>
      <c r="D447" s="252" t="s">
        <v>1847</v>
      </c>
      <c r="E447" s="249"/>
      <c r="F447" s="249"/>
      <c r="G447" s="205" t="str">
        <f aca="false">IF(ISBLANK(F447),"a","b")</f>
        <v>a</v>
      </c>
      <c r="H447" s="205" t="str">
        <f aca="false">IF(ISBLANK(A447),"",IF(G447="b",F447,IF(G447="a","")))</f>
        <v/>
      </c>
      <c r="I447" s="206" t="n">
        <f aca="false">IF(ISBLANK(A447),"",IF( ISBLANK(F447), , IF( ISBLANK(J447), 1,) ))</f>
        <v>0</v>
      </c>
      <c r="J447" s="249"/>
      <c r="K447" s="205" t="str">
        <f aca="false">IF(ISBLANK(J447),"a","b")</f>
        <v>a</v>
      </c>
      <c r="L447" s="207" t="str">
        <f aca="false">IF(ISBLANK(A447),"",IF(K447="b",J447,IF(K447="a","")))</f>
        <v/>
      </c>
      <c r="M447" s="206" t="n">
        <f aca="false">IF(ISBLANK(A447),"",IF( ISBLANK(J447), , 1))</f>
        <v>0</v>
      </c>
      <c r="N447" s="243"/>
      <c r="O447" s="244"/>
      <c r="P447" s="249"/>
      <c r="Q447" s="251"/>
      <c r="R447" s="263"/>
      <c r="S447" s="39" t="n">
        <v>1</v>
      </c>
    </row>
    <row r="448" customFormat="false" ht="15" hidden="false" customHeight="false" outlineLevel="0" collapsed="false">
      <c r="A448" s="0" t="n">
        <v>1</v>
      </c>
      <c r="B448" s="252" t="s">
        <v>1835</v>
      </c>
      <c r="C448" s="247" t="s">
        <v>1823</v>
      </c>
      <c r="D448" s="252" t="s">
        <v>1809</v>
      </c>
      <c r="E448" s="249"/>
      <c r="F448" s="249"/>
      <c r="G448" s="205" t="str">
        <f aca="false">IF(ISBLANK(F448),"a","b")</f>
        <v>a</v>
      </c>
      <c r="H448" s="205" t="str">
        <f aca="false">IF(ISBLANK(A448),"",IF(G448="b",F448,IF(G448="a","")))</f>
        <v/>
      </c>
      <c r="I448" s="206" t="n">
        <f aca="false">IF(ISBLANK(A448),"",IF( ISBLANK(F448), , IF( ISBLANK(J448), 1,) ))</f>
        <v>0</v>
      </c>
      <c r="J448" s="249"/>
      <c r="K448" s="205" t="str">
        <f aca="false">IF(ISBLANK(J448),"a","b")</f>
        <v>a</v>
      </c>
      <c r="L448" s="207" t="str">
        <f aca="false">IF(ISBLANK(A448),"",IF(K448="b",J448,IF(K448="a","")))</f>
        <v/>
      </c>
      <c r="M448" s="206" t="n">
        <f aca="false">IF(ISBLANK(A448),"",IF( ISBLANK(J448), , 1))</f>
        <v>0</v>
      </c>
      <c r="N448" s="243"/>
      <c r="O448" s="244"/>
      <c r="P448" s="249"/>
      <c r="Q448" s="251"/>
      <c r="R448" s="263"/>
      <c r="S448" s="39" t="n">
        <v>1</v>
      </c>
    </row>
    <row r="449" customFormat="false" ht="15" hidden="false" customHeight="false" outlineLevel="0" collapsed="false">
      <c r="A449" s="0" t="n">
        <v>1</v>
      </c>
      <c r="B449" s="252" t="s">
        <v>1835</v>
      </c>
      <c r="C449" s="247" t="s">
        <v>1823</v>
      </c>
      <c r="D449" s="252" t="s">
        <v>1848</v>
      </c>
      <c r="E449" s="249"/>
      <c r="F449" s="249"/>
      <c r="G449" s="205" t="str">
        <f aca="false">IF(ISBLANK(F449),"a","b")</f>
        <v>a</v>
      </c>
      <c r="H449" s="205" t="str">
        <f aca="false">IF(ISBLANK(A449),"",IF(G449="b",F449,IF(G449="a","")))</f>
        <v/>
      </c>
      <c r="I449" s="206" t="n">
        <f aca="false">IF(ISBLANK(A449),"",IF( ISBLANK(F449), , IF( ISBLANK(J449), 1,) ))</f>
        <v>0</v>
      </c>
      <c r="J449" s="249"/>
      <c r="K449" s="205" t="str">
        <f aca="false">IF(ISBLANK(J449),"a","b")</f>
        <v>a</v>
      </c>
      <c r="L449" s="207" t="str">
        <f aca="false">IF(ISBLANK(A449),"",IF(K449="b",J449,IF(K449="a","")))</f>
        <v/>
      </c>
      <c r="M449" s="206" t="n">
        <f aca="false">IF(ISBLANK(A449),"",IF( ISBLANK(J449), , 1))</f>
        <v>0</v>
      </c>
      <c r="N449" s="243"/>
      <c r="O449" s="244"/>
      <c r="P449" s="249"/>
      <c r="Q449" s="251"/>
      <c r="R449" s="263"/>
      <c r="S449" s="39" t="n">
        <v>1</v>
      </c>
    </row>
    <row r="450" customFormat="false" ht="15" hidden="false" customHeight="false" outlineLevel="0" collapsed="false">
      <c r="A450" s="0" t="n">
        <v>1</v>
      </c>
      <c r="B450" s="252" t="s">
        <v>1835</v>
      </c>
      <c r="C450" s="247" t="s">
        <v>1823</v>
      </c>
      <c r="D450" s="252" t="s">
        <v>1849</v>
      </c>
      <c r="E450" s="249"/>
      <c r="F450" s="249"/>
      <c r="G450" s="205" t="str">
        <f aca="false">IF(ISBLANK(F450),"a","b")</f>
        <v>a</v>
      </c>
      <c r="H450" s="205" t="str">
        <f aca="false">IF(ISBLANK(A450),"",IF(G450="b",F450,IF(G450="a","")))</f>
        <v/>
      </c>
      <c r="I450" s="206" t="n">
        <f aca="false">IF(ISBLANK(A450),"",IF( ISBLANK(F450), , IF( ISBLANK(J450), 1,) ))</f>
        <v>0</v>
      </c>
      <c r="J450" s="249"/>
      <c r="K450" s="205" t="str">
        <f aca="false">IF(ISBLANK(J450),"a","b")</f>
        <v>a</v>
      </c>
      <c r="L450" s="207" t="str">
        <f aca="false">IF(ISBLANK(A450),"",IF(K450="b",J450,IF(K450="a","")))</f>
        <v/>
      </c>
      <c r="M450" s="206" t="n">
        <f aca="false">IF(ISBLANK(A450),"",IF( ISBLANK(J450), , 1))</f>
        <v>0</v>
      </c>
      <c r="N450" s="243"/>
      <c r="O450" s="244"/>
      <c r="P450" s="249"/>
      <c r="Q450" s="251"/>
      <c r="R450" s="263"/>
      <c r="S450" s="39" t="n">
        <v>1</v>
      </c>
    </row>
    <row r="451" customFormat="false" ht="15" hidden="false" customHeight="false" outlineLevel="0" collapsed="false">
      <c r="A451" s="0" t="n">
        <v>1</v>
      </c>
      <c r="B451" s="252" t="s">
        <v>1835</v>
      </c>
      <c r="C451" s="247" t="s">
        <v>1796</v>
      </c>
      <c r="D451" s="252" t="s">
        <v>1850</v>
      </c>
      <c r="E451" s="249"/>
      <c r="F451" s="249"/>
      <c r="G451" s="205" t="str">
        <f aca="false">IF(ISBLANK(F451),"a","b")</f>
        <v>a</v>
      </c>
      <c r="H451" s="205" t="str">
        <f aca="false">IF(ISBLANK(A451),"",IF(G451="b",F451,IF(G451="a","")))</f>
        <v/>
      </c>
      <c r="I451" s="206" t="n">
        <f aca="false">IF(ISBLANK(A451),"",IF( ISBLANK(F451), , IF( ISBLANK(J451), 1,) ))</f>
        <v>0</v>
      </c>
      <c r="J451" s="249"/>
      <c r="K451" s="205" t="str">
        <f aca="false">IF(ISBLANK(J451),"a","b")</f>
        <v>a</v>
      </c>
      <c r="L451" s="207" t="str">
        <f aca="false">IF(ISBLANK(A451),"",IF(K451="b",J451,IF(K451="a","")))</f>
        <v/>
      </c>
      <c r="M451" s="206" t="n">
        <f aca="false">IF(ISBLANK(A451),"",IF( ISBLANK(J451), , 1))</f>
        <v>0</v>
      </c>
      <c r="N451" s="243"/>
      <c r="O451" s="244"/>
      <c r="P451" s="249"/>
      <c r="Q451" s="251"/>
      <c r="R451" s="263"/>
      <c r="S451" s="39" t="n">
        <v>1</v>
      </c>
    </row>
    <row r="452" customFormat="false" ht="15" hidden="false" customHeight="false" outlineLevel="0" collapsed="false">
      <c r="A452" s="0" t="n">
        <v>1</v>
      </c>
      <c r="B452" s="252" t="s">
        <v>1835</v>
      </c>
      <c r="C452" s="247" t="s">
        <v>1796</v>
      </c>
      <c r="D452" s="252" t="s">
        <v>1852</v>
      </c>
      <c r="E452" s="249"/>
      <c r="F452" s="249"/>
      <c r="G452" s="205" t="str">
        <f aca="false">IF(ISBLANK(F452),"a","b")</f>
        <v>a</v>
      </c>
      <c r="H452" s="205" t="str">
        <f aca="false">IF(ISBLANK(A452),"",IF(G452="b",F452,IF(G452="a","")))</f>
        <v/>
      </c>
      <c r="I452" s="206" t="n">
        <f aca="false">IF(ISBLANK(A452),"",IF( ISBLANK(F452), , IF( ISBLANK(J452), 1,) ))</f>
        <v>0</v>
      </c>
      <c r="J452" s="249"/>
      <c r="K452" s="205" t="str">
        <f aca="false">IF(ISBLANK(J452),"a","b")</f>
        <v>a</v>
      </c>
      <c r="L452" s="207" t="str">
        <f aca="false">IF(ISBLANK(A452),"",IF(K452="b",J452,IF(K452="a","")))</f>
        <v/>
      </c>
      <c r="M452" s="206" t="n">
        <f aca="false">IF(ISBLANK(A452),"",IF( ISBLANK(J452), , 1))</f>
        <v>0</v>
      </c>
      <c r="N452" s="243"/>
      <c r="O452" s="244"/>
      <c r="P452" s="249"/>
      <c r="Q452" s="251"/>
      <c r="R452" s="263"/>
      <c r="S452" s="39" t="n">
        <v>1</v>
      </c>
    </row>
    <row r="453" customFormat="false" ht="15" hidden="false" customHeight="false" outlineLevel="0" collapsed="false">
      <c r="A453" s="0" t="n">
        <v>1</v>
      </c>
      <c r="B453" s="252" t="s">
        <v>1835</v>
      </c>
      <c r="C453" s="247" t="s">
        <v>1796</v>
      </c>
      <c r="D453" s="252" t="s">
        <v>1854</v>
      </c>
      <c r="E453" s="249"/>
      <c r="F453" s="249"/>
      <c r="G453" s="205" t="str">
        <f aca="false">IF(ISBLANK(F453),"a","b")</f>
        <v>a</v>
      </c>
      <c r="H453" s="205" t="str">
        <f aca="false">IF(ISBLANK(A453),"",IF(G453="b",F453,IF(G453="a","")))</f>
        <v/>
      </c>
      <c r="I453" s="206" t="n">
        <f aca="false">IF(ISBLANK(A453),"",IF( ISBLANK(F453), , IF( ISBLANK(J453), 1,) ))</f>
        <v>0</v>
      </c>
      <c r="J453" s="249"/>
      <c r="K453" s="205" t="str">
        <f aca="false">IF(ISBLANK(J453),"a","b")</f>
        <v>a</v>
      </c>
      <c r="L453" s="207" t="str">
        <f aca="false">IF(ISBLANK(A453),"",IF(K453="b",J453,IF(K453="a","")))</f>
        <v/>
      </c>
      <c r="M453" s="206" t="n">
        <f aca="false">IF(ISBLANK(A453),"",IF( ISBLANK(J453), , 1))</f>
        <v>0</v>
      </c>
      <c r="N453" s="243"/>
      <c r="O453" s="244"/>
      <c r="P453" s="249"/>
      <c r="Q453" s="251"/>
      <c r="R453" s="263"/>
      <c r="S453" s="39" t="n">
        <v>1</v>
      </c>
    </row>
    <row r="454" customFormat="false" ht="15" hidden="false" customHeight="false" outlineLevel="0" collapsed="false">
      <c r="A454" s="0" t="n">
        <v>1</v>
      </c>
      <c r="B454" s="252" t="s">
        <v>1835</v>
      </c>
      <c r="C454" s="247" t="s">
        <v>1796</v>
      </c>
      <c r="D454" s="252" t="s">
        <v>1805</v>
      </c>
      <c r="E454" s="249"/>
      <c r="F454" s="249"/>
      <c r="G454" s="205" t="str">
        <f aca="false">IF(ISBLANK(F454),"a","b")</f>
        <v>a</v>
      </c>
      <c r="H454" s="205" t="str">
        <f aca="false">IF(ISBLANK(A454),"",IF(G454="b",F454,IF(G454="a","")))</f>
        <v/>
      </c>
      <c r="I454" s="206" t="n">
        <f aca="false">IF(ISBLANK(A454),"",IF( ISBLANK(F454), , IF( ISBLANK(J454), 1,) ))</f>
        <v>0</v>
      </c>
      <c r="J454" s="249"/>
      <c r="K454" s="205" t="str">
        <f aca="false">IF(ISBLANK(J454),"a","b")</f>
        <v>a</v>
      </c>
      <c r="L454" s="207" t="str">
        <f aca="false">IF(ISBLANK(A454),"",IF(K454="b",J454,IF(K454="a","")))</f>
        <v/>
      </c>
      <c r="M454" s="206" t="n">
        <f aca="false">IF(ISBLANK(A454),"",IF( ISBLANK(J454), , 1))</f>
        <v>0</v>
      </c>
      <c r="N454" s="243"/>
      <c r="O454" s="244"/>
      <c r="P454" s="249"/>
      <c r="Q454" s="251"/>
      <c r="R454" s="263"/>
      <c r="S454" s="39" t="n">
        <v>1</v>
      </c>
    </row>
    <row r="455" customFormat="false" ht="15" hidden="false" customHeight="false" outlineLevel="0" collapsed="false">
      <c r="A455" s="0" t="n">
        <v>1</v>
      </c>
      <c r="B455" s="252" t="s">
        <v>1835</v>
      </c>
      <c r="C455" s="247" t="s">
        <v>1796</v>
      </c>
      <c r="D455" s="252" t="s">
        <v>1856</v>
      </c>
      <c r="E455" s="249"/>
      <c r="F455" s="249"/>
      <c r="G455" s="205" t="str">
        <f aca="false">IF(ISBLANK(F455),"a","b")</f>
        <v>a</v>
      </c>
      <c r="H455" s="205" t="str">
        <f aca="false">IF(ISBLANK(A455),"",IF(G455="b",F455,IF(G455="a","")))</f>
        <v/>
      </c>
      <c r="I455" s="206" t="n">
        <f aca="false">IF(ISBLANK(A455),"",IF( ISBLANK(F455), , IF( ISBLANK(J455), 1,) ))</f>
        <v>0</v>
      </c>
      <c r="J455" s="249"/>
      <c r="K455" s="205" t="str">
        <f aca="false">IF(ISBLANK(J455),"a","b")</f>
        <v>a</v>
      </c>
      <c r="L455" s="207" t="str">
        <f aca="false">IF(ISBLANK(A455),"",IF(K455="b",J455,IF(K455="a","")))</f>
        <v/>
      </c>
      <c r="M455" s="206" t="n">
        <f aca="false">IF(ISBLANK(A455),"",IF( ISBLANK(J455), , 1))</f>
        <v>0</v>
      </c>
      <c r="N455" s="243"/>
      <c r="O455" s="244"/>
      <c r="P455" s="249"/>
      <c r="Q455" s="251"/>
      <c r="R455" s="263"/>
      <c r="S455" s="39" t="n">
        <v>1</v>
      </c>
    </row>
    <row r="456" customFormat="false" ht="15" hidden="false" customHeight="false" outlineLevel="0" collapsed="false">
      <c r="A456" s="0" t="n">
        <v>1</v>
      </c>
      <c r="B456" s="252" t="s">
        <v>1835</v>
      </c>
      <c r="C456" s="247" t="s">
        <v>1796</v>
      </c>
      <c r="D456" s="252" t="s">
        <v>1857</v>
      </c>
      <c r="E456" s="249"/>
      <c r="F456" s="249"/>
      <c r="G456" s="205" t="str">
        <f aca="false">IF(ISBLANK(F456),"a","b")</f>
        <v>a</v>
      </c>
      <c r="H456" s="205" t="str">
        <f aca="false">IF(ISBLANK(A456),"",IF(G456="b",F456,IF(G456="a","")))</f>
        <v/>
      </c>
      <c r="I456" s="206" t="n">
        <f aca="false">IF(ISBLANK(A456),"",IF( ISBLANK(F456), , IF( ISBLANK(J456), 1,) ))</f>
        <v>0</v>
      </c>
      <c r="J456" s="249"/>
      <c r="K456" s="205" t="str">
        <f aca="false">IF(ISBLANK(J456),"a","b")</f>
        <v>a</v>
      </c>
      <c r="L456" s="207" t="str">
        <f aca="false">IF(ISBLANK(A456),"",IF(K456="b",J456,IF(K456="a","")))</f>
        <v/>
      </c>
      <c r="M456" s="206" t="n">
        <f aca="false">IF(ISBLANK(A456),"",IF( ISBLANK(J456), , 1))</f>
        <v>0</v>
      </c>
      <c r="N456" s="243"/>
      <c r="O456" s="244"/>
      <c r="P456" s="249"/>
      <c r="Q456" s="251"/>
      <c r="R456" s="263"/>
      <c r="S456" s="39" t="n">
        <v>1</v>
      </c>
    </row>
    <row r="457" customFormat="false" ht="15" hidden="false" customHeight="false" outlineLevel="0" collapsed="false">
      <c r="A457" s="0" t="n">
        <v>1</v>
      </c>
      <c r="B457" s="252" t="s">
        <v>1835</v>
      </c>
      <c r="C457" s="247" t="s">
        <v>1796</v>
      </c>
      <c r="D457" s="252" t="s">
        <v>1858</v>
      </c>
      <c r="E457" s="249"/>
      <c r="F457" s="249"/>
      <c r="G457" s="205" t="str">
        <f aca="false">IF(ISBLANK(F457),"a","b")</f>
        <v>a</v>
      </c>
      <c r="H457" s="205" t="str">
        <f aca="false">IF(ISBLANK(A457),"",IF(G457="b",F457,IF(G457="a","")))</f>
        <v/>
      </c>
      <c r="I457" s="206" t="n">
        <f aca="false">IF(ISBLANK(A457),"",IF( ISBLANK(F457), , IF( ISBLANK(J457), 1,) ))</f>
        <v>0</v>
      </c>
      <c r="J457" s="249"/>
      <c r="K457" s="205" t="str">
        <f aca="false">IF(ISBLANK(J457),"a","b")</f>
        <v>a</v>
      </c>
      <c r="L457" s="207" t="str">
        <f aca="false">IF(ISBLANK(A457),"",IF(K457="b",J457,IF(K457="a","")))</f>
        <v/>
      </c>
      <c r="M457" s="206" t="n">
        <f aca="false">IF(ISBLANK(A457),"",IF( ISBLANK(J457), , 1))</f>
        <v>0</v>
      </c>
      <c r="N457" s="243"/>
      <c r="O457" s="244"/>
      <c r="P457" s="249"/>
      <c r="Q457" s="251"/>
      <c r="R457" s="263"/>
      <c r="S457" s="39" t="n">
        <v>1</v>
      </c>
    </row>
    <row r="458" customFormat="false" ht="15" hidden="false" customHeight="false" outlineLevel="0" collapsed="false">
      <c r="A458" s="0" t="n">
        <v>1</v>
      </c>
      <c r="B458" s="252" t="s">
        <v>1835</v>
      </c>
      <c r="C458" s="247" t="s">
        <v>1796</v>
      </c>
      <c r="D458" s="252" t="s">
        <v>1844</v>
      </c>
      <c r="E458" s="249"/>
      <c r="F458" s="249"/>
      <c r="G458" s="205" t="str">
        <f aca="false">IF(ISBLANK(F458),"a","b")</f>
        <v>a</v>
      </c>
      <c r="H458" s="205" t="str">
        <f aca="false">IF(ISBLANK(A458),"",IF(G458="b",F458,IF(G458="a","")))</f>
        <v/>
      </c>
      <c r="I458" s="206" t="n">
        <f aca="false">IF(ISBLANK(A458),"",IF( ISBLANK(F458), , IF( ISBLANK(J458), 1,) ))</f>
        <v>0</v>
      </c>
      <c r="J458" s="249"/>
      <c r="K458" s="205" t="str">
        <f aca="false">IF(ISBLANK(J458),"a","b")</f>
        <v>a</v>
      </c>
      <c r="L458" s="207" t="str">
        <f aca="false">IF(ISBLANK(A458),"",IF(K458="b",J458,IF(K458="a","")))</f>
        <v/>
      </c>
      <c r="M458" s="206" t="n">
        <f aca="false">IF(ISBLANK(A458),"",IF( ISBLANK(J458), , 1))</f>
        <v>0</v>
      </c>
      <c r="N458" s="243"/>
      <c r="O458" s="244"/>
      <c r="P458" s="249"/>
      <c r="Q458" s="251"/>
      <c r="R458" s="263"/>
      <c r="S458" s="39" t="n">
        <v>1</v>
      </c>
    </row>
    <row r="459" customFormat="false" ht="15" hidden="false" customHeight="false" outlineLevel="0" collapsed="false">
      <c r="A459" s="0" t="n">
        <v>1</v>
      </c>
      <c r="B459" s="252" t="s">
        <v>1835</v>
      </c>
      <c r="C459" s="247" t="s">
        <v>1796</v>
      </c>
      <c r="D459" s="252" t="s">
        <v>1778</v>
      </c>
      <c r="E459" s="249"/>
      <c r="F459" s="249"/>
      <c r="G459" s="205" t="str">
        <f aca="false">IF(ISBLANK(F459),"a","b")</f>
        <v>a</v>
      </c>
      <c r="H459" s="205" t="str">
        <f aca="false">IF(ISBLANK(A459),"",IF(G459="b",F459,IF(G459="a","")))</f>
        <v/>
      </c>
      <c r="I459" s="206" t="n">
        <f aca="false">IF(ISBLANK(A459),"",IF( ISBLANK(F459), , IF( ISBLANK(J459), 1,) ))</f>
        <v>0</v>
      </c>
      <c r="J459" s="249"/>
      <c r="K459" s="205" t="str">
        <f aca="false">IF(ISBLANK(J459),"a","b")</f>
        <v>a</v>
      </c>
      <c r="L459" s="207" t="str">
        <f aca="false">IF(ISBLANK(A459),"",IF(K459="b",J459,IF(K459="a","")))</f>
        <v/>
      </c>
      <c r="M459" s="206" t="n">
        <f aca="false">IF(ISBLANK(A459),"",IF( ISBLANK(J459), , 1))</f>
        <v>0</v>
      </c>
      <c r="N459" s="243"/>
      <c r="O459" s="244"/>
      <c r="P459" s="249"/>
      <c r="Q459" s="251"/>
      <c r="R459" s="263"/>
      <c r="S459" s="39" t="n">
        <v>1</v>
      </c>
    </row>
    <row r="460" customFormat="false" ht="15" hidden="false" customHeight="false" outlineLevel="0" collapsed="false">
      <c r="A460" s="0" t="n">
        <v>1</v>
      </c>
      <c r="B460" s="252" t="s">
        <v>1859</v>
      </c>
      <c r="C460" s="247" t="s">
        <v>1860</v>
      </c>
      <c r="D460" s="254" t="s">
        <v>1861</v>
      </c>
      <c r="E460" s="249"/>
      <c r="F460" s="249"/>
      <c r="G460" s="205" t="str">
        <f aca="false">IF(ISBLANK(F460),"a","b")</f>
        <v>a</v>
      </c>
      <c r="H460" s="205" t="str">
        <f aca="false">IF(ISBLANK(A460),"",IF(G460="b",F460,IF(G460="a","")))</f>
        <v/>
      </c>
      <c r="I460" s="206" t="n">
        <f aca="false">IF(ISBLANK(A460),"",IF( ISBLANK(F460), , IF( ISBLANK(J460), 1,) ))</f>
        <v>0</v>
      </c>
      <c r="J460" s="249"/>
      <c r="K460" s="205" t="str">
        <f aca="false">IF(ISBLANK(J460),"a","b")</f>
        <v>a</v>
      </c>
      <c r="L460" s="207" t="str">
        <f aca="false">IF(ISBLANK(A460),"",IF(K460="b",J460,IF(K460="a","")))</f>
        <v/>
      </c>
      <c r="M460" s="206" t="n">
        <f aca="false">IF(ISBLANK(A460),"",IF( ISBLANK(J460), , 1))</f>
        <v>0</v>
      </c>
      <c r="N460" s="243"/>
      <c r="O460" s="244"/>
      <c r="P460" s="249"/>
      <c r="Q460" s="251"/>
      <c r="R460" s="263"/>
      <c r="S460" s="39" t="n">
        <v>1</v>
      </c>
    </row>
    <row r="461" customFormat="false" ht="15" hidden="false" customHeight="false" outlineLevel="0" collapsed="false">
      <c r="A461" s="0" t="n">
        <v>1</v>
      </c>
      <c r="B461" s="252" t="s">
        <v>1859</v>
      </c>
      <c r="C461" s="247" t="s">
        <v>1860</v>
      </c>
      <c r="D461" s="254" t="s">
        <v>1862</v>
      </c>
      <c r="E461" s="249"/>
      <c r="F461" s="249"/>
      <c r="G461" s="205" t="str">
        <f aca="false">IF(ISBLANK(F461),"a","b")</f>
        <v>a</v>
      </c>
      <c r="H461" s="205" t="str">
        <f aca="false">IF(ISBLANK(A461),"",IF(G461="b",F461,IF(G461="a","")))</f>
        <v/>
      </c>
      <c r="I461" s="206" t="n">
        <f aca="false">IF(ISBLANK(A461),"",IF( ISBLANK(F461), , IF( ISBLANK(J461), 1,) ))</f>
        <v>0</v>
      </c>
      <c r="J461" s="249"/>
      <c r="K461" s="205" t="str">
        <f aca="false">IF(ISBLANK(J461),"a","b")</f>
        <v>a</v>
      </c>
      <c r="L461" s="207" t="str">
        <f aca="false">IF(ISBLANK(A461),"",IF(K461="b",J461,IF(K461="a","")))</f>
        <v/>
      </c>
      <c r="M461" s="206" t="n">
        <f aca="false">IF(ISBLANK(A461),"",IF( ISBLANK(J461), , 1))</f>
        <v>0</v>
      </c>
      <c r="N461" s="243"/>
      <c r="O461" s="244"/>
      <c r="P461" s="249"/>
      <c r="Q461" s="251"/>
      <c r="R461" s="263"/>
      <c r="S461" s="39" t="n">
        <v>1</v>
      </c>
    </row>
    <row r="462" customFormat="false" ht="15" hidden="false" customHeight="false" outlineLevel="0" collapsed="false">
      <c r="A462" s="0" t="n">
        <v>1</v>
      </c>
      <c r="B462" s="252" t="s">
        <v>1859</v>
      </c>
      <c r="C462" s="247" t="s">
        <v>1860</v>
      </c>
      <c r="D462" s="254" t="s">
        <v>1863</v>
      </c>
      <c r="E462" s="249"/>
      <c r="F462" s="249"/>
      <c r="G462" s="205" t="str">
        <f aca="false">IF(ISBLANK(F462),"a","b")</f>
        <v>a</v>
      </c>
      <c r="H462" s="205" t="str">
        <f aca="false">IF(ISBLANK(A462),"",IF(G462="b",F462,IF(G462="a","")))</f>
        <v/>
      </c>
      <c r="I462" s="206" t="n">
        <f aca="false">IF(ISBLANK(A462),"",IF( ISBLANK(F462), , IF( ISBLANK(J462), 1,) ))</f>
        <v>0</v>
      </c>
      <c r="J462" s="249"/>
      <c r="K462" s="205" t="str">
        <f aca="false">IF(ISBLANK(J462),"a","b")</f>
        <v>a</v>
      </c>
      <c r="L462" s="207" t="str">
        <f aca="false">IF(ISBLANK(A462),"",IF(K462="b",J462,IF(K462="a","")))</f>
        <v/>
      </c>
      <c r="M462" s="206" t="n">
        <f aca="false">IF(ISBLANK(A462),"",IF( ISBLANK(J462), , 1))</f>
        <v>0</v>
      </c>
      <c r="N462" s="243"/>
      <c r="O462" s="244"/>
      <c r="P462" s="249"/>
      <c r="Q462" s="251"/>
      <c r="R462" s="263"/>
      <c r="S462" s="39" t="n">
        <v>1</v>
      </c>
    </row>
    <row r="463" customFormat="false" ht="15" hidden="false" customHeight="false" outlineLevel="0" collapsed="false">
      <c r="A463" s="0" t="n">
        <v>1</v>
      </c>
      <c r="B463" s="252" t="s">
        <v>1859</v>
      </c>
      <c r="C463" s="247" t="s">
        <v>1860</v>
      </c>
      <c r="D463" s="254" t="s">
        <v>1865</v>
      </c>
      <c r="E463" s="249"/>
      <c r="F463" s="249"/>
      <c r="G463" s="205" t="str">
        <f aca="false">IF(ISBLANK(F463),"a","b")</f>
        <v>a</v>
      </c>
      <c r="H463" s="205" t="str">
        <f aca="false">IF(ISBLANK(A463),"",IF(G463="b",F463,IF(G463="a","")))</f>
        <v/>
      </c>
      <c r="I463" s="206" t="n">
        <f aca="false">IF(ISBLANK(A463),"",IF( ISBLANK(F463), , IF( ISBLANK(J463), 1,) ))</f>
        <v>0</v>
      </c>
      <c r="J463" s="249"/>
      <c r="K463" s="205" t="str">
        <f aca="false">IF(ISBLANK(J463),"a","b")</f>
        <v>a</v>
      </c>
      <c r="L463" s="207" t="str">
        <f aca="false">IF(ISBLANK(A463),"",IF(K463="b",J463,IF(K463="a","")))</f>
        <v/>
      </c>
      <c r="M463" s="206" t="n">
        <f aca="false">IF(ISBLANK(A463),"",IF( ISBLANK(J463), , 1))</f>
        <v>0</v>
      </c>
      <c r="N463" s="243"/>
      <c r="O463" s="244"/>
      <c r="P463" s="249"/>
      <c r="Q463" s="251"/>
      <c r="R463" s="263"/>
      <c r="S463" s="39" t="n">
        <v>1</v>
      </c>
    </row>
    <row r="464" customFormat="false" ht="15" hidden="false" customHeight="false" outlineLevel="0" collapsed="false">
      <c r="A464" s="0" t="n">
        <v>1</v>
      </c>
      <c r="B464" s="252" t="s">
        <v>1859</v>
      </c>
      <c r="C464" s="247" t="s">
        <v>1860</v>
      </c>
      <c r="D464" s="254" t="s">
        <v>1866</v>
      </c>
      <c r="E464" s="249"/>
      <c r="F464" s="249"/>
      <c r="G464" s="205" t="str">
        <f aca="false">IF(ISBLANK(F464),"a","b")</f>
        <v>a</v>
      </c>
      <c r="H464" s="205" t="str">
        <f aca="false">IF(ISBLANK(A464),"",IF(G464="b",F464,IF(G464="a","")))</f>
        <v/>
      </c>
      <c r="I464" s="206" t="n">
        <f aca="false">IF(ISBLANK(A464),"",IF( ISBLANK(F464), , IF( ISBLANK(J464), 1,) ))</f>
        <v>0</v>
      </c>
      <c r="J464" s="249"/>
      <c r="K464" s="205" t="str">
        <f aca="false">IF(ISBLANK(J464),"a","b")</f>
        <v>a</v>
      </c>
      <c r="L464" s="207" t="str">
        <f aca="false">IF(ISBLANK(A464),"",IF(K464="b",J464,IF(K464="a","")))</f>
        <v/>
      </c>
      <c r="M464" s="206" t="n">
        <f aca="false">IF(ISBLANK(A464),"",IF( ISBLANK(J464), , 1))</f>
        <v>0</v>
      </c>
      <c r="N464" s="243"/>
      <c r="O464" s="244"/>
      <c r="P464" s="249"/>
      <c r="Q464" s="251"/>
      <c r="R464" s="263"/>
      <c r="S464" s="39" t="n">
        <v>1</v>
      </c>
    </row>
    <row r="465" customFormat="false" ht="15" hidden="false" customHeight="false" outlineLevel="0" collapsed="false">
      <c r="A465" s="0" t="n">
        <v>1</v>
      </c>
      <c r="B465" s="252" t="s">
        <v>1859</v>
      </c>
      <c r="C465" s="247" t="s">
        <v>1860</v>
      </c>
      <c r="D465" s="254" t="s">
        <v>1867</v>
      </c>
      <c r="E465" s="249"/>
      <c r="F465" s="249"/>
      <c r="G465" s="205" t="str">
        <f aca="false">IF(ISBLANK(F465),"a","b")</f>
        <v>a</v>
      </c>
      <c r="H465" s="205" t="str">
        <f aca="false">IF(ISBLANK(A465),"",IF(G465="b",F465,IF(G465="a","")))</f>
        <v/>
      </c>
      <c r="I465" s="206" t="n">
        <f aca="false">IF(ISBLANK(A465),"",IF( ISBLANK(F465), , IF( ISBLANK(J465), 1,) ))</f>
        <v>0</v>
      </c>
      <c r="J465" s="249"/>
      <c r="K465" s="205" t="str">
        <f aca="false">IF(ISBLANK(J465),"a","b")</f>
        <v>a</v>
      </c>
      <c r="L465" s="207" t="str">
        <f aca="false">IF(ISBLANK(A465),"",IF(K465="b",J465,IF(K465="a","")))</f>
        <v/>
      </c>
      <c r="M465" s="206" t="n">
        <f aca="false">IF(ISBLANK(A465),"",IF( ISBLANK(J465), , 1))</f>
        <v>0</v>
      </c>
      <c r="N465" s="243"/>
      <c r="O465" s="244"/>
      <c r="P465" s="249"/>
      <c r="Q465" s="251"/>
      <c r="R465" s="263"/>
      <c r="S465" s="39" t="n">
        <v>1</v>
      </c>
    </row>
    <row r="466" customFormat="false" ht="15" hidden="false" customHeight="false" outlineLevel="0" collapsed="false">
      <c r="A466" s="0" t="n">
        <v>1</v>
      </c>
      <c r="B466" s="252" t="s">
        <v>1859</v>
      </c>
      <c r="C466" s="247" t="s">
        <v>1860</v>
      </c>
      <c r="D466" s="254" t="s">
        <v>1868</v>
      </c>
      <c r="E466" s="249"/>
      <c r="F466" s="249"/>
      <c r="G466" s="205" t="str">
        <f aca="false">IF(ISBLANK(F466),"a","b")</f>
        <v>a</v>
      </c>
      <c r="H466" s="205" t="str">
        <f aca="false">IF(ISBLANK(A466),"",IF(G466="b",F466,IF(G466="a","")))</f>
        <v/>
      </c>
      <c r="I466" s="206" t="n">
        <f aca="false">IF(ISBLANK(A466),"",IF( ISBLANK(F466), , IF( ISBLANK(J466), 1,) ))</f>
        <v>0</v>
      </c>
      <c r="J466" s="249"/>
      <c r="K466" s="205" t="str">
        <f aca="false">IF(ISBLANK(J466),"a","b")</f>
        <v>a</v>
      </c>
      <c r="L466" s="207" t="str">
        <f aca="false">IF(ISBLANK(A466),"",IF(K466="b",J466,IF(K466="a","")))</f>
        <v/>
      </c>
      <c r="M466" s="206" t="n">
        <f aca="false">IF(ISBLANK(A466),"",IF( ISBLANK(J466), , 1))</f>
        <v>0</v>
      </c>
      <c r="N466" s="243"/>
      <c r="O466" s="244"/>
      <c r="P466" s="249"/>
      <c r="Q466" s="251"/>
      <c r="R466" s="263"/>
      <c r="S466" s="39" t="n">
        <v>1</v>
      </c>
    </row>
    <row r="467" customFormat="false" ht="15" hidden="false" customHeight="false" outlineLevel="0" collapsed="false">
      <c r="A467" s="0" t="n">
        <v>1</v>
      </c>
      <c r="B467" s="252" t="s">
        <v>1859</v>
      </c>
      <c r="C467" s="247" t="s">
        <v>1860</v>
      </c>
      <c r="D467" s="254" t="s">
        <v>1869</v>
      </c>
      <c r="E467" s="249"/>
      <c r="F467" s="249"/>
      <c r="G467" s="205" t="str">
        <f aca="false">IF(ISBLANK(F467),"a","b")</f>
        <v>a</v>
      </c>
      <c r="H467" s="205" t="str">
        <f aca="false">IF(ISBLANK(A467),"",IF(G467="b",F467,IF(G467="a","")))</f>
        <v/>
      </c>
      <c r="I467" s="206" t="n">
        <f aca="false">IF(ISBLANK(A467),"",IF( ISBLANK(F467), , IF( ISBLANK(J467), 1,) ))</f>
        <v>0</v>
      </c>
      <c r="J467" s="249"/>
      <c r="K467" s="205" t="str">
        <f aca="false">IF(ISBLANK(J467),"a","b")</f>
        <v>a</v>
      </c>
      <c r="L467" s="207" t="str">
        <f aca="false">IF(ISBLANK(A467),"",IF(K467="b",J467,IF(K467="a","")))</f>
        <v/>
      </c>
      <c r="M467" s="206" t="n">
        <f aca="false">IF(ISBLANK(A467),"",IF( ISBLANK(J467), , 1))</f>
        <v>0</v>
      </c>
      <c r="N467" s="243"/>
      <c r="O467" s="244"/>
      <c r="P467" s="249"/>
      <c r="Q467" s="251"/>
      <c r="R467" s="263"/>
      <c r="S467" s="39" t="n">
        <v>1</v>
      </c>
    </row>
    <row r="468" customFormat="false" ht="15" hidden="false" customHeight="false" outlineLevel="0" collapsed="false">
      <c r="A468" s="0" t="n">
        <v>1</v>
      </c>
      <c r="B468" s="252" t="s">
        <v>1859</v>
      </c>
      <c r="C468" s="247" t="s">
        <v>1860</v>
      </c>
      <c r="D468" s="254" t="s">
        <v>1871</v>
      </c>
      <c r="E468" s="249"/>
      <c r="F468" s="249"/>
      <c r="G468" s="205" t="str">
        <f aca="false">IF(ISBLANK(F468),"a","b")</f>
        <v>a</v>
      </c>
      <c r="H468" s="205" t="str">
        <f aca="false">IF(ISBLANK(A468),"",IF(G468="b",F468,IF(G468="a","")))</f>
        <v/>
      </c>
      <c r="I468" s="206" t="n">
        <f aca="false">IF(ISBLANK(A468),"",IF( ISBLANK(F468), , IF( ISBLANK(J468), 1,) ))</f>
        <v>0</v>
      </c>
      <c r="J468" s="249"/>
      <c r="K468" s="205" t="str">
        <f aca="false">IF(ISBLANK(J468),"a","b")</f>
        <v>a</v>
      </c>
      <c r="L468" s="207" t="str">
        <f aca="false">IF(ISBLANK(A468),"",IF(K468="b",J468,IF(K468="a","")))</f>
        <v/>
      </c>
      <c r="M468" s="206" t="n">
        <f aca="false">IF(ISBLANK(A468),"",IF( ISBLANK(J468), , 1))</f>
        <v>0</v>
      </c>
      <c r="N468" s="243"/>
      <c r="O468" s="244"/>
      <c r="P468" s="249"/>
      <c r="Q468" s="251"/>
      <c r="R468" s="263"/>
      <c r="S468" s="39" t="n">
        <v>1</v>
      </c>
    </row>
    <row r="469" customFormat="false" ht="15" hidden="false" customHeight="false" outlineLevel="0" collapsed="false">
      <c r="A469" s="0" t="n">
        <v>1</v>
      </c>
      <c r="B469" s="252" t="s">
        <v>1859</v>
      </c>
      <c r="C469" s="247" t="s">
        <v>1860</v>
      </c>
      <c r="D469" s="254" t="s">
        <v>1873</v>
      </c>
      <c r="E469" s="249"/>
      <c r="F469" s="249"/>
      <c r="G469" s="205" t="str">
        <f aca="false">IF(ISBLANK(F469),"a","b")</f>
        <v>a</v>
      </c>
      <c r="H469" s="205" t="str">
        <f aca="false">IF(ISBLANK(A469),"",IF(G469="b",F469,IF(G469="a","")))</f>
        <v/>
      </c>
      <c r="I469" s="206" t="n">
        <f aca="false">IF(ISBLANK(A469),"",IF( ISBLANK(F469), , IF( ISBLANK(J469), 1,) ))</f>
        <v>0</v>
      </c>
      <c r="J469" s="249"/>
      <c r="K469" s="205" t="str">
        <f aca="false">IF(ISBLANK(J469),"a","b")</f>
        <v>a</v>
      </c>
      <c r="L469" s="207" t="str">
        <f aca="false">IF(ISBLANK(A469),"",IF(K469="b",J469,IF(K469="a","")))</f>
        <v/>
      </c>
      <c r="M469" s="206" t="n">
        <f aca="false">IF(ISBLANK(A469),"",IF( ISBLANK(J469), , 1))</f>
        <v>0</v>
      </c>
      <c r="N469" s="243"/>
      <c r="O469" s="244"/>
      <c r="P469" s="249"/>
      <c r="Q469" s="251"/>
      <c r="R469" s="263"/>
      <c r="S469" s="39" t="n">
        <v>1</v>
      </c>
    </row>
    <row r="470" customFormat="false" ht="15" hidden="false" customHeight="false" outlineLevel="0" collapsed="false">
      <c r="A470" s="0" t="n">
        <v>1</v>
      </c>
      <c r="B470" s="252" t="s">
        <v>1859</v>
      </c>
      <c r="C470" s="247" t="s">
        <v>1875</v>
      </c>
      <c r="D470" s="254" t="s">
        <v>1876</v>
      </c>
      <c r="E470" s="249"/>
      <c r="F470" s="249"/>
      <c r="G470" s="205" t="str">
        <f aca="false">IF(ISBLANK(F470),"a","b")</f>
        <v>a</v>
      </c>
      <c r="H470" s="205" t="str">
        <f aca="false">IF(ISBLANK(A470),"",IF(G470="b",F470,IF(G470="a","")))</f>
        <v/>
      </c>
      <c r="I470" s="206" t="n">
        <f aca="false">IF(ISBLANK(A470),"",IF( ISBLANK(F470), , IF( ISBLANK(J470), 1,) ))</f>
        <v>0</v>
      </c>
      <c r="J470" s="249"/>
      <c r="K470" s="205" t="str">
        <f aca="false">IF(ISBLANK(J470),"a","b")</f>
        <v>a</v>
      </c>
      <c r="L470" s="207" t="str">
        <f aca="false">IF(ISBLANK(A470),"",IF(K470="b",J470,IF(K470="a","")))</f>
        <v/>
      </c>
      <c r="M470" s="206" t="n">
        <f aca="false">IF(ISBLANK(A470),"",IF( ISBLANK(J470), , 1))</f>
        <v>0</v>
      </c>
      <c r="N470" s="243"/>
      <c r="O470" s="244"/>
      <c r="P470" s="249"/>
      <c r="Q470" s="251"/>
      <c r="R470" s="263"/>
      <c r="S470" s="39" t="n">
        <v>1</v>
      </c>
    </row>
    <row r="471" customFormat="false" ht="15" hidden="false" customHeight="false" outlineLevel="0" collapsed="false">
      <c r="A471" s="0" t="n">
        <v>1</v>
      </c>
      <c r="B471" s="252" t="s">
        <v>1859</v>
      </c>
      <c r="C471" s="247" t="s">
        <v>1875</v>
      </c>
      <c r="D471" s="254" t="s">
        <v>1877</v>
      </c>
      <c r="E471" s="249"/>
      <c r="F471" s="249"/>
      <c r="G471" s="205" t="str">
        <f aca="false">IF(ISBLANK(F471),"a","b")</f>
        <v>a</v>
      </c>
      <c r="H471" s="205" t="str">
        <f aca="false">IF(ISBLANK(A471),"",IF(G471="b",F471,IF(G471="a","")))</f>
        <v/>
      </c>
      <c r="I471" s="206" t="n">
        <f aca="false">IF(ISBLANK(A471),"",IF( ISBLANK(F471), , IF( ISBLANK(J471), 1,) ))</f>
        <v>0</v>
      </c>
      <c r="J471" s="249"/>
      <c r="K471" s="205" t="str">
        <f aca="false">IF(ISBLANK(J471),"a","b")</f>
        <v>a</v>
      </c>
      <c r="L471" s="207" t="str">
        <f aca="false">IF(ISBLANK(A471),"",IF(K471="b",J471,IF(K471="a","")))</f>
        <v/>
      </c>
      <c r="M471" s="206" t="n">
        <f aca="false">IF(ISBLANK(A471),"",IF( ISBLANK(J471), , 1))</f>
        <v>0</v>
      </c>
      <c r="N471" s="243"/>
      <c r="O471" s="244"/>
      <c r="P471" s="249"/>
      <c r="Q471" s="251"/>
      <c r="R471" s="263"/>
      <c r="S471" s="39" t="n">
        <v>1</v>
      </c>
    </row>
    <row r="472" customFormat="false" ht="15" hidden="false" customHeight="false" outlineLevel="0" collapsed="false">
      <c r="A472" s="0" t="n">
        <v>1</v>
      </c>
      <c r="B472" s="252" t="s">
        <v>1859</v>
      </c>
      <c r="C472" s="247" t="s">
        <v>1875</v>
      </c>
      <c r="D472" s="254" t="s">
        <v>1879</v>
      </c>
      <c r="E472" s="249"/>
      <c r="F472" s="249"/>
      <c r="G472" s="205" t="str">
        <f aca="false">IF(ISBLANK(F472),"a","b")</f>
        <v>a</v>
      </c>
      <c r="H472" s="205" t="str">
        <f aca="false">IF(ISBLANK(A472),"",IF(G472="b",F472,IF(G472="a","")))</f>
        <v/>
      </c>
      <c r="I472" s="206" t="n">
        <f aca="false">IF(ISBLANK(A472),"",IF( ISBLANK(F472), , IF( ISBLANK(J472), 1,) ))</f>
        <v>0</v>
      </c>
      <c r="J472" s="249"/>
      <c r="K472" s="205" t="str">
        <f aca="false">IF(ISBLANK(J472),"a","b")</f>
        <v>a</v>
      </c>
      <c r="L472" s="207" t="str">
        <f aca="false">IF(ISBLANK(A472),"",IF(K472="b",J472,IF(K472="a","")))</f>
        <v/>
      </c>
      <c r="M472" s="206" t="n">
        <f aca="false">IF(ISBLANK(A472),"",IF( ISBLANK(J472), , 1))</f>
        <v>0</v>
      </c>
      <c r="N472" s="243"/>
      <c r="O472" s="244"/>
      <c r="P472" s="249"/>
      <c r="Q472" s="251"/>
      <c r="R472" s="263"/>
      <c r="S472" s="39" t="n">
        <v>1</v>
      </c>
    </row>
    <row r="473" customFormat="false" ht="15" hidden="false" customHeight="false" outlineLevel="0" collapsed="false">
      <c r="A473" s="0" t="n">
        <v>1</v>
      </c>
      <c r="B473" s="252" t="s">
        <v>1859</v>
      </c>
      <c r="C473" s="247" t="s">
        <v>1875</v>
      </c>
      <c r="D473" s="254" t="s">
        <v>1881</v>
      </c>
      <c r="E473" s="249"/>
      <c r="F473" s="249"/>
      <c r="G473" s="205" t="str">
        <f aca="false">IF(ISBLANK(F473),"a","b")</f>
        <v>a</v>
      </c>
      <c r="H473" s="205" t="str">
        <f aca="false">IF(ISBLANK(A473),"",IF(G473="b",F473,IF(G473="a","")))</f>
        <v/>
      </c>
      <c r="I473" s="206" t="n">
        <f aca="false">IF(ISBLANK(A473),"",IF( ISBLANK(F473), , IF( ISBLANK(J473), 1,) ))</f>
        <v>0</v>
      </c>
      <c r="J473" s="249"/>
      <c r="K473" s="205" t="str">
        <f aca="false">IF(ISBLANK(J473),"a","b")</f>
        <v>a</v>
      </c>
      <c r="L473" s="207" t="str">
        <f aca="false">IF(ISBLANK(A473),"",IF(K473="b",J473,IF(K473="a","")))</f>
        <v/>
      </c>
      <c r="M473" s="206" t="n">
        <f aca="false">IF(ISBLANK(A473),"",IF( ISBLANK(J473), , 1))</f>
        <v>0</v>
      </c>
      <c r="N473" s="243"/>
      <c r="O473" s="244"/>
      <c r="P473" s="249"/>
      <c r="Q473" s="251"/>
      <c r="R473" s="263"/>
      <c r="S473" s="39" t="n">
        <v>1</v>
      </c>
    </row>
    <row r="474" customFormat="false" ht="15" hidden="false" customHeight="false" outlineLevel="0" collapsed="false">
      <c r="A474" s="0" t="n">
        <v>1</v>
      </c>
      <c r="B474" s="252" t="s">
        <v>1859</v>
      </c>
      <c r="C474" s="247" t="s">
        <v>1875</v>
      </c>
      <c r="D474" s="254" t="s">
        <v>1882</v>
      </c>
      <c r="E474" s="249"/>
      <c r="F474" s="249"/>
      <c r="G474" s="205" t="str">
        <f aca="false">IF(ISBLANK(F474),"a","b")</f>
        <v>a</v>
      </c>
      <c r="H474" s="205" t="str">
        <f aca="false">IF(ISBLANK(A474),"",IF(G474="b",F474,IF(G474="a","")))</f>
        <v/>
      </c>
      <c r="I474" s="206" t="n">
        <f aca="false">IF(ISBLANK(A474),"",IF( ISBLANK(F474), , IF( ISBLANK(J474), 1,) ))</f>
        <v>0</v>
      </c>
      <c r="J474" s="249"/>
      <c r="K474" s="205" t="str">
        <f aca="false">IF(ISBLANK(J474),"a","b")</f>
        <v>a</v>
      </c>
      <c r="L474" s="207" t="str">
        <f aca="false">IF(ISBLANK(A474),"",IF(K474="b",J474,IF(K474="a","")))</f>
        <v/>
      </c>
      <c r="M474" s="206" t="n">
        <f aca="false">IF(ISBLANK(A474),"",IF( ISBLANK(J474), , 1))</f>
        <v>0</v>
      </c>
      <c r="N474" s="243"/>
      <c r="O474" s="244"/>
      <c r="P474" s="249"/>
      <c r="Q474" s="251"/>
      <c r="R474" s="263"/>
      <c r="S474" s="39" t="n">
        <v>1</v>
      </c>
    </row>
    <row r="475" customFormat="false" ht="15" hidden="false" customHeight="false" outlineLevel="0" collapsed="false">
      <c r="A475" s="0" t="n">
        <v>1</v>
      </c>
      <c r="B475" s="252" t="s">
        <v>1859</v>
      </c>
      <c r="C475" s="247" t="s">
        <v>1875</v>
      </c>
      <c r="D475" s="254" t="s">
        <v>1866</v>
      </c>
      <c r="E475" s="249"/>
      <c r="F475" s="249"/>
      <c r="G475" s="205" t="str">
        <f aca="false">IF(ISBLANK(F475),"a","b")</f>
        <v>a</v>
      </c>
      <c r="H475" s="205" t="str">
        <f aca="false">IF(ISBLANK(A475),"",IF(G475="b",F475,IF(G475="a","")))</f>
        <v/>
      </c>
      <c r="I475" s="206" t="n">
        <f aca="false">IF(ISBLANK(A475),"",IF( ISBLANK(F475), , IF( ISBLANK(J475), 1,) ))</f>
        <v>0</v>
      </c>
      <c r="J475" s="249"/>
      <c r="K475" s="205" t="str">
        <f aca="false">IF(ISBLANK(J475),"a","b")</f>
        <v>a</v>
      </c>
      <c r="L475" s="207" t="str">
        <f aca="false">IF(ISBLANK(A475),"",IF(K475="b",J475,IF(K475="a","")))</f>
        <v/>
      </c>
      <c r="M475" s="206" t="n">
        <f aca="false">IF(ISBLANK(A475),"",IF( ISBLANK(J475), , 1))</f>
        <v>0</v>
      </c>
      <c r="N475" s="243"/>
      <c r="O475" s="244"/>
      <c r="P475" s="249"/>
      <c r="Q475" s="251"/>
      <c r="R475" s="263"/>
      <c r="S475" s="39" t="n">
        <v>1</v>
      </c>
    </row>
    <row r="476" customFormat="false" ht="15" hidden="false" customHeight="false" outlineLevel="0" collapsed="false">
      <c r="A476" s="0" t="n">
        <v>1</v>
      </c>
      <c r="B476" s="252" t="s">
        <v>1859</v>
      </c>
      <c r="C476" s="247" t="s">
        <v>1875</v>
      </c>
      <c r="D476" s="254" t="s">
        <v>1883</v>
      </c>
      <c r="E476" s="249"/>
      <c r="F476" s="249"/>
      <c r="G476" s="205" t="str">
        <f aca="false">IF(ISBLANK(F476),"a","b")</f>
        <v>a</v>
      </c>
      <c r="H476" s="205" t="str">
        <f aca="false">IF(ISBLANK(A476),"",IF(G476="b",F476,IF(G476="a","")))</f>
        <v/>
      </c>
      <c r="I476" s="206" t="n">
        <f aca="false">IF(ISBLANK(A476),"",IF( ISBLANK(F476), , IF( ISBLANK(J476), 1,) ))</f>
        <v>0</v>
      </c>
      <c r="J476" s="249"/>
      <c r="K476" s="205" t="str">
        <f aca="false">IF(ISBLANK(J476),"a","b")</f>
        <v>a</v>
      </c>
      <c r="L476" s="207" t="str">
        <f aca="false">IF(ISBLANK(A476),"",IF(K476="b",J476,IF(K476="a","")))</f>
        <v/>
      </c>
      <c r="M476" s="206" t="n">
        <f aca="false">IF(ISBLANK(A476),"",IF( ISBLANK(J476), , 1))</f>
        <v>0</v>
      </c>
      <c r="N476" s="243"/>
      <c r="O476" s="244"/>
      <c r="P476" s="249"/>
      <c r="Q476" s="251"/>
      <c r="R476" s="263"/>
      <c r="S476" s="48" t="n">
        <v>1</v>
      </c>
    </row>
    <row r="477" customFormat="false" ht="15" hidden="false" customHeight="false" outlineLevel="0" collapsed="false">
      <c r="A477" s="0" t="n">
        <v>1</v>
      </c>
      <c r="B477" s="252" t="s">
        <v>1859</v>
      </c>
      <c r="C477" s="247" t="s">
        <v>1875</v>
      </c>
      <c r="D477" s="254" t="s">
        <v>1885</v>
      </c>
      <c r="E477" s="249"/>
      <c r="F477" s="249"/>
      <c r="G477" s="205" t="str">
        <f aca="false">IF(ISBLANK(F477),"a","b")</f>
        <v>a</v>
      </c>
      <c r="H477" s="205" t="str">
        <f aca="false">IF(ISBLANK(A477),"",IF(G477="b",F477,IF(G477="a","")))</f>
        <v/>
      </c>
      <c r="I477" s="206" t="n">
        <f aca="false">IF(ISBLANK(A477),"",IF( ISBLANK(F477), , IF( ISBLANK(J477), 1,) ))</f>
        <v>0</v>
      </c>
      <c r="J477" s="249"/>
      <c r="K477" s="205" t="str">
        <f aca="false">IF(ISBLANK(J477),"a","b")</f>
        <v>a</v>
      </c>
      <c r="L477" s="207" t="str">
        <f aca="false">IF(ISBLANK(A477),"",IF(K477="b",J477,IF(K477="a","")))</f>
        <v/>
      </c>
      <c r="M477" s="206" t="n">
        <f aca="false">IF(ISBLANK(A477),"",IF( ISBLANK(J477), , 1))</f>
        <v>0</v>
      </c>
      <c r="N477" s="243"/>
      <c r="O477" s="244"/>
      <c r="P477" s="249"/>
      <c r="Q477" s="251"/>
      <c r="R477" s="263"/>
      <c r="S477" s="48" t="n">
        <v>1</v>
      </c>
    </row>
    <row r="478" customFormat="false" ht="15" hidden="false" customHeight="false" outlineLevel="0" collapsed="false">
      <c r="A478" s="0" t="n">
        <v>1</v>
      </c>
      <c r="B478" s="252" t="s">
        <v>1859</v>
      </c>
      <c r="C478" s="247" t="s">
        <v>1875</v>
      </c>
      <c r="D478" s="254" t="s">
        <v>1869</v>
      </c>
      <c r="E478" s="249"/>
      <c r="F478" s="249"/>
      <c r="G478" s="205" t="str">
        <f aca="false">IF(ISBLANK(F478),"a","b")</f>
        <v>a</v>
      </c>
      <c r="H478" s="205" t="str">
        <f aca="false">IF(ISBLANK(A478),"",IF(G478="b",F478,IF(G478="a","")))</f>
        <v/>
      </c>
      <c r="I478" s="206" t="n">
        <f aca="false">IF(ISBLANK(A478),"",IF( ISBLANK(F478), , IF( ISBLANK(J478), 1,) ))</f>
        <v>0</v>
      </c>
      <c r="J478" s="249"/>
      <c r="K478" s="205" t="str">
        <f aca="false">IF(ISBLANK(J478),"a","b")</f>
        <v>a</v>
      </c>
      <c r="L478" s="207" t="str">
        <f aca="false">IF(ISBLANK(A478),"",IF(K478="b",J478,IF(K478="a","")))</f>
        <v/>
      </c>
      <c r="M478" s="206" t="n">
        <f aca="false">IF(ISBLANK(A478),"",IF( ISBLANK(J478), , 1))</f>
        <v>0</v>
      </c>
      <c r="N478" s="243"/>
      <c r="O478" s="244"/>
      <c r="P478" s="249"/>
      <c r="Q478" s="251"/>
      <c r="R478" s="263"/>
      <c r="S478" s="50" t="n">
        <v>1</v>
      </c>
    </row>
    <row r="479" customFormat="false" ht="15" hidden="false" customHeight="false" outlineLevel="0" collapsed="false">
      <c r="A479" s="0" t="n">
        <v>1</v>
      </c>
      <c r="B479" s="252" t="s">
        <v>1859</v>
      </c>
      <c r="C479" s="247" t="s">
        <v>1875</v>
      </c>
      <c r="D479" s="254" t="s">
        <v>1887</v>
      </c>
      <c r="E479" s="249"/>
      <c r="F479" s="249"/>
      <c r="G479" s="205" t="str">
        <f aca="false">IF(ISBLANK(F479),"a","b")</f>
        <v>a</v>
      </c>
      <c r="H479" s="205" t="str">
        <f aca="false">IF(ISBLANK(A479),"",IF(G479="b",F479,IF(G479="a","")))</f>
        <v/>
      </c>
      <c r="I479" s="206" t="n">
        <f aca="false">IF(ISBLANK(A479),"",IF( ISBLANK(F479), , IF( ISBLANK(J479), 1,) ))</f>
        <v>0</v>
      </c>
      <c r="J479" s="249"/>
      <c r="K479" s="205" t="str">
        <f aca="false">IF(ISBLANK(J479),"a","b")</f>
        <v>a</v>
      </c>
      <c r="L479" s="207" t="str">
        <f aca="false">IF(ISBLANK(A479),"",IF(K479="b",J479,IF(K479="a","")))</f>
        <v/>
      </c>
      <c r="M479" s="206" t="n">
        <f aca="false">IF(ISBLANK(A479),"",IF( ISBLANK(J479), , 1))</f>
        <v>0</v>
      </c>
      <c r="N479" s="243"/>
      <c r="O479" s="244"/>
      <c r="P479" s="249"/>
      <c r="Q479" s="251"/>
      <c r="R479" s="263"/>
      <c r="S479" s="50" t="n">
        <v>1</v>
      </c>
    </row>
    <row r="480" customFormat="false" ht="15" hidden="false" customHeight="false" outlineLevel="0" collapsed="false">
      <c r="A480" s="0" t="n">
        <v>1</v>
      </c>
      <c r="B480" s="252" t="s">
        <v>1859</v>
      </c>
      <c r="C480" s="247" t="s">
        <v>1875</v>
      </c>
      <c r="D480" s="254" t="s">
        <v>1889</v>
      </c>
      <c r="E480" s="249"/>
      <c r="F480" s="249"/>
      <c r="G480" s="205" t="str">
        <f aca="false">IF(ISBLANK(F480),"a","b")</f>
        <v>a</v>
      </c>
      <c r="H480" s="205" t="str">
        <f aca="false">IF(ISBLANK(A480),"",IF(G480="b",F480,IF(G480="a","")))</f>
        <v/>
      </c>
      <c r="I480" s="206" t="n">
        <f aca="false">IF(ISBLANK(A480),"",IF( ISBLANK(F480), , IF( ISBLANK(J480), 1,) ))</f>
        <v>0</v>
      </c>
      <c r="J480" s="249"/>
      <c r="K480" s="205" t="str">
        <f aca="false">IF(ISBLANK(J480),"a","b")</f>
        <v>a</v>
      </c>
      <c r="L480" s="207" t="str">
        <f aca="false">IF(ISBLANK(A480),"",IF(K480="b",J480,IF(K480="a","")))</f>
        <v/>
      </c>
      <c r="M480" s="206" t="n">
        <f aca="false">IF(ISBLANK(A480),"",IF( ISBLANK(J480), , 1))</f>
        <v>0</v>
      </c>
      <c r="N480" s="243"/>
      <c r="O480" s="244"/>
      <c r="P480" s="249"/>
      <c r="Q480" s="251"/>
      <c r="R480" s="263"/>
      <c r="S480" s="48" t="n">
        <v>1</v>
      </c>
    </row>
    <row r="481" customFormat="false" ht="15" hidden="false" customHeight="false" outlineLevel="0" collapsed="false">
      <c r="A481" s="0" t="n">
        <v>1</v>
      </c>
      <c r="B481" s="252" t="s">
        <v>1859</v>
      </c>
      <c r="C481" s="247" t="s">
        <v>1875</v>
      </c>
      <c r="D481" s="254" t="s">
        <v>1891</v>
      </c>
      <c r="E481" s="249"/>
      <c r="F481" s="249"/>
      <c r="G481" s="205" t="str">
        <f aca="false">IF(ISBLANK(F481),"a","b")</f>
        <v>a</v>
      </c>
      <c r="H481" s="205" t="str">
        <f aca="false">IF(ISBLANK(A481),"",IF(G481="b",F481,IF(G481="a","")))</f>
        <v/>
      </c>
      <c r="I481" s="206" t="n">
        <f aca="false">IF(ISBLANK(A481),"",IF( ISBLANK(F481), , IF( ISBLANK(J481), 1,) ))</f>
        <v>0</v>
      </c>
      <c r="J481" s="249"/>
      <c r="K481" s="205" t="str">
        <f aca="false">IF(ISBLANK(J481),"a","b")</f>
        <v>a</v>
      </c>
      <c r="L481" s="207" t="str">
        <f aca="false">IF(ISBLANK(A481),"",IF(K481="b",J481,IF(K481="a","")))</f>
        <v/>
      </c>
      <c r="M481" s="206" t="n">
        <f aca="false">IF(ISBLANK(A481),"",IF( ISBLANK(J481), , 1))</f>
        <v>0</v>
      </c>
      <c r="N481" s="243"/>
      <c r="O481" s="244"/>
      <c r="P481" s="249"/>
      <c r="Q481" s="251"/>
      <c r="R481" s="263"/>
      <c r="S481" s="48" t="n">
        <v>1</v>
      </c>
    </row>
    <row r="482" customFormat="false" ht="15" hidden="false" customHeight="false" outlineLevel="0" collapsed="false">
      <c r="A482" s="0" t="n">
        <v>1</v>
      </c>
      <c r="B482" s="252" t="s">
        <v>1859</v>
      </c>
      <c r="C482" s="247" t="s">
        <v>1875</v>
      </c>
      <c r="D482" s="254" t="s">
        <v>1892</v>
      </c>
      <c r="E482" s="249"/>
      <c r="F482" s="249"/>
      <c r="G482" s="205" t="str">
        <f aca="false">IF(ISBLANK(F482),"a","b")</f>
        <v>a</v>
      </c>
      <c r="H482" s="205" t="str">
        <f aca="false">IF(ISBLANK(A482),"",IF(G482="b",F482,IF(G482="a","")))</f>
        <v/>
      </c>
      <c r="I482" s="206" t="n">
        <f aca="false">IF(ISBLANK(A482),"",IF( ISBLANK(F482), , IF( ISBLANK(J482), 1,) ))</f>
        <v>0</v>
      </c>
      <c r="J482" s="249"/>
      <c r="K482" s="205" t="str">
        <f aca="false">IF(ISBLANK(J482),"a","b")</f>
        <v>a</v>
      </c>
      <c r="L482" s="207" t="str">
        <f aca="false">IF(ISBLANK(A482),"",IF(K482="b",J482,IF(K482="a","")))</f>
        <v/>
      </c>
      <c r="M482" s="206" t="n">
        <f aca="false">IF(ISBLANK(A482),"",IF( ISBLANK(J482), , 1))</f>
        <v>0</v>
      </c>
      <c r="N482" s="243"/>
      <c r="O482" s="244"/>
      <c r="P482" s="249"/>
      <c r="Q482" s="251"/>
      <c r="R482" s="263"/>
      <c r="S482" s="48" t="n">
        <v>1</v>
      </c>
    </row>
    <row r="483" customFormat="false" ht="15" hidden="false" customHeight="false" outlineLevel="0" collapsed="false">
      <c r="A483" s="0" t="n">
        <v>1</v>
      </c>
      <c r="B483" s="252" t="s">
        <v>1859</v>
      </c>
      <c r="C483" s="247" t="s">
        <v>1875</v>
      </c>
      <c r="D483" s="254" t="s">
        <v>1893</v>
      </c>
      <c r="E483" s="249"/>
      <c r="F483" s="249"/>
      <c r="G483" s="205" t="str">
        <f aca="false">IF(ISBLANK(F483),"a","b")</f>
        <v>a</v>
      </c>
      <c r="H483" s="205" t="str">
        <f aca="false">IF(ISBLANK(A483),"",IF(G483="b",F483,IF(G483="a","")))</f>
        <v/>
      </c>
      <c r="I483" s="206" t="n">
        <f aca="false">IF(ISBLANK(A483),"",IF( ISBLANK(F483), , IF( ISBLANK(J483), 1,) ))</f>
        <v>0</v>
      </c>
      <c r="J483" s="249"/>
      <c r="K483" s="205" t="str">
        <f aca="false">IF(ISBLANK(J483),"a","b")</f>
        <v>a</v>
      </c>
      <c r="L483" s="207" t="str">
        <f aca="false">IF(ISBLANK(A483),"",IF(K483="b",J483,IF(K483="a","")))</f>
        <v/>
      </c>
      <c r="M483" s="206" t="n">
        <f aca="false">IF(ISBLANK(A483),"",IF( ISBLANK(J483), , 1))</f>
        <v>0</v>
      </c>
      <c r="N483" s="243"/>
      <c r="O483" s="244"/>
      <c r="P483" s="249"/>
      <c r="Q483" s="251"/>
      <c r="R483" s="263"/>
      <c r="S483" s="48" t="n">
        <v>1</v>
      </c>
    </row>
    <row r="484" customFormat="false" ht="15" hidden="false" customHeight="false" outlineLevel="0" collapsed="false">
      <c r="A484" s="0" t="n">
        <v>1</v>
      </c>
      <c r="B484" s="252" t="s">
        <v>1859</v>
      </c>
      <c r="C484" s="247" t="s">
        <v>1875</v>
      </c>
      <c r="D484" s="254" t="s">
        <v>1895</v>
      </c>
      <c r="E484" s="249"/>
      <c r="F484" s="249"/>
      <c r="G484" s="205" t="str">
        <f aca="false">IF(ISBLANK(F484),"a","b")</f>
        <v>a</v>
      </c>
      <c r="H484" s="205" t="str">
        <f aca="false">IF(ISBLANK(A484),"",IF(G484="b",F484,IF(G484="a","")))</f>
        <v/>
      </c>
      <c r="I484" s="206" t="n">
        <f aca="false">IF(ISBLANK(A484),"",IF( ISBLANK(F484), , IF( ISBLANK(J484), 1,) ))</f>
        <v>0</v>
      </c>
      <c r="J484" s="249"/>
      <c r="K484" s="205" t="str">
        <f aca="false">IF(ISBLANK(J484),"a","b")</f>
        <v>a</v>
      </c>
      <c r="L484" s="207" t="str">
        <f aca="false">IF(ISBLANK(A484),"",IF(K484="b",J484,IF(K484="a","")))</f>
        <v/>
      </c>
      <c r="M484" s="206" t="n">
        <f aca="false">IF(ISBLANK(A484),"",IF( ISBLANK(J484), , 1))</f>
        <v>0</v>
      </c>
      <c r="N484" s="243"/>
      <c r="O484" s="244"/>
      <c r="P484" s="249"/>
      <c r="Q484" s="251"/>
      <c r="R484" s="263"/>
      <c r="S484" s="48" t="n">
        <v>1</v>
      </c>
    </row>
    <row r="485" customFormat="false" ht="15" hidden="false" customHeight="false" outlineLevel="0" collapsed="false">
      <c r="A485" s="0" t="n">
        <v>1</v>
      </c>
      <c r="B485" s="252" t="s">
        <v>1859</v>
      </c>
      <c r="C485" s="247" t="s">
        <v>1896</v>
      </c>
      <c r="D485" s="254" t="s">
        <v>1897</v>
      </c>
      <c r="E485" s="249"/>
      <c r="F485" s="249"/>
      <c r="G485" s="205" t="str">
        <f aca="false">IF(ISBLANK(F485),"a","b")</f>
        <v>a</v>
      </c>
      <c r="H485" s="205" t="str">
        <f aca="false">IF(ISBLANK(A485),"",IF(G485="b",F485,IF(G485="a","")))</f>
        <v/>
      </c>
      <c r="I485" s="206" t="n">
        <f aca="false">IF(ISBLANK(A485),"",IF( ISBLANK(F485), , IF( ISBLANK(J485), 1,) ))</f>
        <v>0</v>
      </c>
      <c r="J485" s="249"/>
      <c r="K485" s="205" t="str">
        <f aca="false">IF(ISBLANK(J485),"a","b")</f>
        <v>a</v>
      </c>
      <c r="L485" s="207" t="str">
        <f aca="false">IF(ISBLANK(A485),"",IF(K485="b",J485,IF(K485="a","")))</f>
        <v/>
      </c>
      <c r="M485" s="206" t="n">
        <f aca="false">IF(ISBLANK(A485),"",IF( ISBLANK(J485), , 1))</f>
        <v>0</v>
      </c>
      <c r="N485" s="243"/>
      <c r="O485" s="244"/>
      <c r="P485" s="249"/>
      <c r="Q485" s="251"/>
      <c r="R485" s="263"/>
      <c r="S485" s="48" t="n">
        <v>1</v>
      </c>
    </row>
    <row r="486" customFormat="false" ht="15" hidden="false" customHeight="false" outlineLevel="0" collapsed="false">
      <c r="A486" s="0" t="n">
        <v>1</v>
      </c>
      <c r="B486" s="252" t="s">
        <v>1859</v>
      </c>
      <c r="C486" s="247" t="s">
        <v>1896</v>
      </c>
      <c r="D486" s="254" t="s">
        <v>1898</v>
      </c>
      <c r="E486" s="249"/>
      <c r="F486" s="249"/>
      <c r="G486" s="205" t="str">
        <f aca="false">IF(ISBLANK(F486),"a","b")</f>
        <v>a</v>
      </c>
      <c r="H486" s="205" t="str">
        <f aca="false">IF(ISBLANK(A486),"",IF(G486="b",F486,IF(G486="a","")))</f>
        <v/>
      </c>
      <c r="I486" s="206" t="n">
        <f aca="false">IF(ISBLANK(A486),"",IF( ISBLANK(F486), , IF( ISBLANK(J486), 1,) ))</f>
        <v>0</v>
      </c>
      <c r="J486" s="249"/>
      <c r="K486" s="205" t="str">
        <f aca="false">IF(ISBLANK(J486),"a","b")</f>
        <v>a</v>
      </c>
      <c r="L486" s="207" t="str">
        <f aca="false">IF(ISBLANK(A486),"",IF(K486="b",J486,IF(K486="a","")))</f>
        <v/>
      </c>
      <c r="M486" s="206" t="n">
        <f aca="false">IF(ISBLANK(A486),"",IF( ISBLANK(J486), , 1))</f>
        <v>0</v>
      </c>
      <c r="N486" s="243"/>
      <c r="O486" s="244"/>
      <c r="P486" s="249"/>
      <c r="Q486" s="251"/>
      <c r="R486" s="263"/>
      <c r="S486" s="48" t="n">
        <v>1</v>
      </c>
    </row>
    <row r="487" customFormat="false" ht="15" hidden="false" customHeight="false" outlineLevel="0" collapsed="false">
      <c r="A487" s="0" t="n">
        <v>1</v>
      </c>
      <c r="B487" s="252" t="s">
        <v>1859</v>
      </c>
      <c r="C487" s="247" t="s">
        <v>1896</v>
      </c>
      <c r="D487" s="254" t="s">
        <v>1899</v>
      </c>
      <c r="E487" s="249"/>
      <c r="F487" s="249"/>
      <c r="G487" s="205" t="str">
        <f aca="false">IF(ISBLANK(F487),"a","b")</f>
        <v>a</v>
      </c>
      <c r="H487" s="205" t="str">
        <f aca="false">IF(ISBLANK(A487),"",IF(G487="b",F487,IF(G487="a","")))</f>
        <v/>
      </c>
      <c r="I487" s="206" t="n">
        <f aca="false">IF(ISBLANK(A487),"",IF( ISBLANK(F487), , IF( ISBLANK(J487), 1,) ))</f>
        <v>0</v>
      </c>
      <c r="J487" s="249"/>
      <c r="K487" s="205" t="str">
        <f aca="false">IF(ISBLANK(J487),"a","b")</f>
        <v>a</v>
      </c>
      <c r="L487" s="207" t="str">
        <f aca="false">IF(ISBLANK(A487),"",IF(K487="b",J487,IF(K487="a","")))</f>
        <v/>
      </c>
      <c r="M487" s="206" t="n">
        <f aca="false">IF(ISBLANK(A487),"",IF( ISBLANK(J487), , 1))</f>
        <v>0</v>
      </c>
      <c r="N487" s="243"/>
      <c r="O487" s="244"/>
      <c r="P487" s="249"/>
      <c r="Q487" s="251"/>
      <c r="R487" s="263"/>
      <c r="S487" s="48" t="n">
        <v>1</v>
      </c>
    </row>
    <row r="488" customFormat="false" ht="15" hidden="false" customHeight="false" outlineLevel="0" collapsed="false">
      <c r="A488" s="0" t="n">
        <v>1</v>
      </c>
      <c r="B488" s="252" t="s">
        <v>1859</v>
      </c>
      <c r="C488" s="247" t="s">
        <v>1896</v>
      </c>
      <c r="D488" s="254" t="s">
        <v>1900</v>
      </c>
      <c r="E488" s="249"/>
      <c r="F488" s="249"/>
      <c r="G488" s="205" t="str">
        <f aca="false">IF(ISBLANK(F488),"a","b")</f>
        <v>a</v>
      </c>
      <c r="H488" s="205" t="str">
        <f aca="false">IF(ISBLANK(A488),"",IF(G488="b",F488,IF(G488="a","")))</f>
        <v/>
      </c>
      <c r="I488" s="206" t="n">
        <f aca="false">IF(ISBLANK(A488),"",IF( ISBLANK(F488), , IF( ISBLANK(J488), 1,) ))</f>
        <v>0</v>
      </c>
      <c r="J488" s="249"/>
      <c r="K488" s="205" t="str">
        <f aca="false">IF(ISBLANK(J488),"a","b")</f>
        <v>a</v>
      </c>
      <c r="L488" s="207" t="str">
        <f aca="false">IF(ISBLANK(A488),"",IF(K488="b",J488,IF(K488="a","")))</f>
        <v/>
      </c>
      <c r="M488" s="206" t="n">
        <f aca="false">IF(ISBLANK(A488),"",IF( ISBLANK(J488), , 1))</f>
        <v>0</v>
      </c>
      <c r="N488" s="243"/>
      <c r="O488" s="244"/>
      <c r="P488" s="249"/>
      <c r="Q488" s="251"/>
      <c r="R488" s="263"/>
      <c r="S488" s="48" t="n">
        <v>1</v>
      </c>
    </row>
    <row r="489" customFormat="false" ht="15" hidden="false" customHeight="false" outlineLevel="0" collapsed="false">
      <c r="A489" s="0" t="n">
        <v>1</v>
      </c>
      <c r="B489" s="252" t="s">
        <v>1859</v>
      </c>
      <c r="C489" s="247" t="s">
        <v>1896</v>
      </c>
      <c r="D489" s="254" t="s">
        <v>1901</v>
      </c>
      <c r="E489" s="249"/>
      <c r="F489" s="249"/>
      <c r="G489" s="205" t="str">
        <f aca="false">IF(ISBLANK(F489),"a","b")</f>
        <v>a</v>
      </c>
      <c r="H489" s="205" t="str">
        <f aca="false">IF(ISBLANK(A489),"",IF(G489="b",F489,IF(G489="a","")))</f>
        <v/>
      </c>
      <c r="I489" s="206" t="n">
        <f aca="false">IF(ISBLANK(A489),"",IF( ISBLANK(F489), , IF( ISBLANK(J489), 1,) ))</f>
        <v>0</v>
      </c>
      <c r="J489" s="249"/>
      <c r="K489" s="205" t="str">
        <f aca="false">IF(ISBLANK(J489),"a","b")</f>
        <v>a</v>
      </c>
      <c r="L489" s="207" t="str">
        <f aca="false">IF(ISBLANK(A489),"",IF(K489="b",J489,IF(K489="a","")))</f>
        <v/>
      </c>
      <c r="M489" s="206" t="n">
        <f aca="false">IF(ISBLANK(A489),"",IF( ISBLANK(J489), , 1))</f>
        <v>0</v>
      </c>
      <c r="N489" s="243"/>
      <c r="O489" s="244"/>
      <c r="P489" s="249"/>
      <c r="Q489" s="251"/>
      <c r="R489" s="263"/>
      <c r="S489" s="48" t="n">
        <v>1</v>
      </c>
    </row>
    <row r="490" customFormat="false" ht="15" hidden="false" customHeight="false" outlineLevel="0" collapsed="false">
      <c r="A490" s="0" t="n">
        <v>1</v>
      </c>
      <c r="B490" s="252" t="s">
        <v>1859</v>
      </c>
      <c r="C490" s="247" t="s">
        <v>1896</v>
      </c>
      <c r="D490" s="254" t="s">
        <v>1902</v>
      </c>
      <c r="E490" s="249"/>
      <c r="F490" s="249"/>
      <c r="G490" s="205" t="str">
        <f aca="false">IF(ISBLANK(F490),"a","b")</f>
        <v>a</v>
      </c>
      <c r="H490" s="205" t="str">
        <f aca="false">IF(ISBLANK(A490),"",IF(G490="b",F490,IF(G490="a","")))</f>
        <v/>
      </c>
      <c r="I490" s="206" t="n">
        <f aca="false">IF(ISBLANK(A490),"",IF( ISBLANK(F490), , IF( ISBLANK(J490), 1,) ))</f>
        <v>0</v>
      </c>
      <c r="J490" s="249"/>
      <c r="K490" s="205" t="str">
        <f aca="false">IF(ISBLANK(J490),"a","b")</f>
        <v>a</v>
      </c>
      <c r="L490" s="207" t="str">
        <f aca="false">IF(ISBLANK(A490),"",IF(K490="b",J490,IF(K490="a","")))</f>
        <v/>
      </c>
      <c r="M490" s="206" t="n">
        <f aca="false">IF(ISBLANK(A490),"",IF( ISBLANK(J490), , 1))</f>
        <v>0</v>
      </c>
      <c r="N490" s="243"/>
      <c r="O490" s="244"/>
      <c r="P490" s="249"/>
      <c r="Q490" s="251"/>
      <c r="R490" s="263"/>
      <c r="S490" s="50" t="n">
        <v>1</v>
      </c>
    </row>
    <row r="491" customFormat="false" ht="15" hidden="false" customHeight="false" outlineLevel="0" collapsed="false">
      <c r="A491" s="0" t="n">
        <v>1</v>
      </c>
      <c r="B491" s="252" t="s">
        <v>1859</v>
      </c>
      <c r="C491" s="247" t="s">
        <v>1896</v>
      </c>
      <c r="D491" s="254" t="s">
        <v>1883</v>
      </c>
      <c r="E491" s="249"/>
      <c r="F491" s="249"/>
      <c r="G491" s="205" t="str">
        <f aca="false">IF(ISBLANK(F491),"a","b")</f>
        <v>a</v>
      </c>
      <c r="H491" s="205" t="str">
        <f aca="false">IF(ISBLANK(A491),"",IF(G491="b",F491,IF(G491="a","")))</f>
        <v/>
      </c>
      <c r="I491" s="206" t="n">
        <f aca="false">IF(ISBLANK(A491),"",IF( ISBLANK(F491), , IF( ISBLANK(J491), 1,) ))</f>
        <v>0</v>
      </c>
      <c r="J491" s="249"/>
      <c r="K491" s="205" t="str">
        <f aca="false">IF(ISBLANK(J491),"a","b")</f>
        <v>a</v>
      </c>
      <c r="L491" s="207" t="str">
        <f aca="false">IF(ISBLANK(A491),"",IF(K491="b",J491,IF(K491="a","")))</f>
        <v/>
      </c>
      <c r="M491" s="206" t="n">
        <f aca="false">IF(ISBLANK(A491),"",IF( ISBLANK(J491), , 1))</f>
        <v>0</v>
      </c>
      <c r="N491" s="243"/>
      <c r="O491" s="244"/>
      <c r="P491" s="249"/>
      <c r="Q491" s="251"/>
      <c r="R491" s="263"/>
      <c r="S491" s="50" t="n">
        <v>1</v>
      </c>
    </row>
    <row r="492" customFormat="false" ht="15" hidden="false" customHeight="false" outlineLevel="0" collapsed="false">
      <c r="A492" s="0" t="n">
        <v>1</v>
      </c>
      <c r="B492" s="252" t="s">
        <v>1859</v>
      </c>
      <c r="C492" s="247" t="s">
        <v>1896</v>
      </c>
      <c r="D492" s="254" t="s">
        <v>1885</v>
      </c>
      <c r="E492" s="249"/>
      <c r="F492" s="249"/>
      <c r="G492" s="205" t="str">
        <f aca="false">IF(ISBLANK(F492),"a","b")</f>
        <v>a</v>
      </c>
      <c r="H492" s="205" t="str">
        <f aca="false">IF(ISBLANK(A492),"",IF(G492="b",F492,IF(G492="a","")))</f>
        <v/>
      </c>
      <c r="I492" s="206" t="n">
        <f aca="false">IF(ISBLANK(A492),"",IF( ISBLANK(F492), , IF( ISBLANK(J492), 1,) ))</f>
        <v>0</v>
      </c>
      <c r="J492" s="249"/>
      <c r="K492" s="205" t="str">
        <f aca="false">IF(ISBLANK(J492),"a","b")</f>
        <v>a</v>
      </c>
      <c r="L492" s="207" t="str">
        <f aca="false">IF(ISBLANK(A492),"",IF(K492="b",J492,IF(K492="a","")))</f>
        <v/>
      </c>
      <c r="M492" s="206" t="n">
        <f aca="false">IF(ISBLANK(A492),"",IF( ISBLANK(J492), , 1))</f>
        <v>0</v>
      </c>
      <c r="N492" s="243"/>
      <c r="O492" s="244"/>
      <c r="P492" s="249"/>
      <c r="Q492" s="251"/>
      <c r="R492" s="263"/>
      <c r="S492" s="50" t="n">
        <v>1</v>
      </c>
    </row>
    <row r="493" customFormat="false" ht="15" hidden="false" customHeight="false" outlineLevel="0" collapsed="false">
      <c r="A493" s="0" t="n">
        <v>1</v>
      </c>
      <c r="B493" s="252" t="s">
        <v>1859</v>
      </c>
      <c r="C493" s="247" t="s">
        <v>1896</v>
      </c>
      <c r="D493" s="254" t="s">
        <v>1869</v>
      </c>
      <c r="E493" s="249"/>
      <c r="F493" s="249"/>
      <c r="G493" s="205" t="str">
        <f aca="false">IF(ISBLANK(F493),"a","b")</f>
        <v>a</v>
      </c>
      <c r="H493" s="205" t="str">
        <f aca="false">IF(ISBLANK(A493),"",IF(G493="b",F493,IF(G493="a","")))</f>
        <v/>
      </c>
      <c r="I493" s="206" t="n">
        <f aca="false">IF(ISBLANK(A493),"",IF( ISBLANK(F493), , IF( ISBLANK(J493), 1,) ))</f>
        <v>0</v>
      </c>
      <c r="J493" s="249"/>
      <c r="K493" s="205" t="str">
        <f aca="false">IF(ISBLANK(J493),"a","b")</f>
        <v>a</v>
      </c>
      <c r="L493" s="207" t="str">
        <f aca="false">IF(ISBLANK(A493),"",IF(K493="b",J493,IF(K493="a","")))</f>
        <v/>
      </c>
      <c r="M493" s="206" t="n">
        <f aca="false">IF(ISBLANK(A493),"",IF( ISBLANK(J493), , 1))</f>
        <v>0</v>
      </c>
      <c r="N493" s="243"/>
      <c r="O493" s="244"/>
      <c r="P493" s="249"/>
      <c r="Q493" s="251"/>
      <c r="R493" s="263"/>
      <c r="S493" s="50" t="n">
        <v>1</v>
      </c>
    </row>
    <row r="494" customFormat="false" ht="15" hidden="false" customHeight="false" outlineLevel="0" collapsed="false">
      <c r="A494" s="0" t="n">
        <v>1</v>
      </c>
      <c r="B494" s="252" t="s">
        <v>1859</v>
      </c>
      <c r="C494" s="247" t="s">
        <v>1896</v>
      </c>
      <c r="D494" s="254" t="s">
        <v>1905</v>
      </c>
      <c r="E494" s="249"/>
      <c r="F494" s="249"/>
      <c r="G494" s="205" t="str">
        <f aca="false">IF(ISBLANK(F494),"a","b")</f>
        <v>a</v>
      </c>
      <c r="H494" s="205" t="str">
        <f aca="false">IF(ISBLANK(A494),"",IF(G494="b",F494,IF(G494="a","")))</f>
        <v/>
      </c>
      <c r="I494" s="206" t="n">
        <f aca="false">IF(ISBLANK(A494),"",IF( ISBLANK(F494), , IF( ISBLANK(J494), 1,) ))</f>
        <v>0</v>
      </c>
      <c r="J494" s="249"/>
      <c r="K494" s="205" t="str">
        <f aca="false">IF(ISBLANK(J494),"a","b")</f>
        <v>a</v>
      </c>
      <c r="L494" s="207" t="str">
        <f aca="false">IF(ISBLANK(A494),"",IF(K494="b",J494,IF(K494="a","")))</f>
        <v/>
      </c>
      <c r="M494" s="206" t="n">
        <f aca="false">IF(ISBLANK(A494),"",IF( ISBLANK(J494), , 1))</f>
        <v>0</v>
      </c>
      <c r="N494" s="243"/>
      <c r="O494" s="244"/>
      <c r="P494" s="249"/>
      <c r="Q494" s="251"/>
      <c r="R494" s="263"/>
      <c r="S494" s="48" t="n">
        <v>1</v>
      </c>
    </row>
    <row r="495" customFormat="false" ht="15" hidden="false" customHeight="false" outlineLevel="0" collapsed="false">
      <c r="A495" s="0" t="n">
        <v>1</v>
      </c>
      <c r="B495" s="252" t="s">
        <v>1859</v>
      </c>
      <c r="C495" s="247" t="s">
        <v>1896</v>
      </c>
      <c r="D495" s="254" t="s">
        <v>1907</v>
      </c>
      <c r="E495" s="249"/>
      <c r="F495" s="249"/>
      <c r="G495" s="205" t="str">
        <f aca="false">IF(ISBLANK(F495),"a","b")</f>
        <v>a</v>
      </c>
      <c r="H495" s="205" t="str">
        <f aca="false">IF(ISBLANK(A495),"",IF(G495="b",F495,IF(G495="a","")))</f>
        <v/>
      </c>
      <c r="I495" s="206" t="n">
        <f aca="false">IF(ISBLANK(A495),"",IF( ISBLANK(F495), , IF( ISBLANK(J495), 1,) ))</f>
        <v>0</v>
      </c>
      <c r="J495" s="249"/>
      <c r="K495" s="205" t="str">
        <f aca="false">IF(ISBLANK(J495),"a","b")</f>
        <v>a</v>
      </c>
      <c r="L495" s="207" t="str">
        <f aca="false">IF(ISBLANK(A495),"",IF(K495="b",J495,IF(K495="a","")))</f>
        <v/>
      </c>
      <c r="M495" s="206" t="n">
        <f aca="false">IF(ISBLANK(A495),"",IF( ISBLANK(J495), , 1))</f>
        <v>0</v>
      </c>
      <c r="N495" s="243"/>
      <c r="O495" s="244"/>
      <c r="P495" s="249"/>
      <c r="Q495" s="251"/>
      <c r="R495" s="263"/>
      <c r="S495" s="48" t="n">
        <v>1</v>
      </c>
    </row>
    <row r="496" customFormat="false" ht="15" hidden="false" customHeight="false" outlineLevel="0" collapsed="false">
      <c r="A496" s="0" t="n">
        <v>1</v>
      </c>
      <c r="B496" s="252" t="s">
        <v>1859</v>
      </c>
      <c r="C496" s="247" t="s">
        <v>1896</v>
      </c>
      <c r="D496" s="254" t="s">
        <v>1908</v>
      </c>
      <c r="E496" s="249"/>
      <c r="F496" s="249"/>
      <c r="G496" s="205" t="str">
        <f aca="false">IF(ISBLANK(F496),"a","b")</f>
        <v>a</v>
      </c>
      <c r="H496" s="205" t="str">
        <f aca="false">IF(ISBLANK(A496),"",IF(G496="b",F496,IF(G496="a","")))</f>
        <v/>
      </c>
      <c r="I496" s="206" t="n">
        <f aca="false">IF(ISBLANK(A496),"",IF( ISBLANK(F496), , IF( ISBLANK(J496), 1,) ))</f>
        <v>0</v>
      </c>
      <c r="J496" s="249"/>
      <c r="K496" s="205" t="str">
        <f aca="false">IF(ISBLANK(J496),"a","b")</f>
        <v>a</v>
      </c>
      <c r="L496" s="207" t="str">
        <f aca="false">IF(ISBLANK(A496),"",IF(K496="b",J496,IF(K496="a","")))</f>
        <v/>
      </c>
      <c r="M496" s="206" t="n">
        <f aca="false">IF(ISBLANK(A496),"",IF( ISBLANK(J496), , 1))</f>
        <v>0</v>
      </c>
      <c r="N496" s="243"/>
      <c r="O496" s="244"/>
      <c r="P496" s="249"/>
      <c r="Q496" s="251"/>
      <c r="R496" s="263"/>
      <c r="S496" s="48" t="n">
        <v>1</v>
      </c>
    </row>
    <row r="497" customFormat="false" ht="15" hidden="false" customHeight="false" outlineLevel="0" collapsed="false">
      <c r="A497" s="0" t="n">
        <v>1</v>
      </c>
      <c r="B497" s="252" t="s">
        <v>1859</v>
      </c>
      <c r="C497" s="247" t="s">
        <v>1896</v>
      </c>
      <c r="D497" s="254" t="s">
        <v>1910</v>
      </c>
      <c r="E497" s="249"/>
      <c r="F497" s="249"/>
      <c r="G497" s="205" t="str">
        <f aca="false">IF(ISBLANK(F497),"a","b")</f>
        <v>a</v>
      </c>
      <c r="H497" s="205" t="str">
        <f aca="false">IF(ISBLANK(A497),"",IF(G497="b",F497,IF(G497="a","")))</f>
        <v/>
      </c>
      <c r="I497" s="206" t="n">
        <f aca="false">IF(ISBLANK(A497),"",IF( ISBLANK(F497), , IF( ISBLANK(J497), 1,) ))</f>
        <v>0</v>
      </c>
      <c r="J497" s="249"/>
      <c r="K497" s="205" t="str">
        <f aca="false">IF(ISBLANK(J497),"a","b")</f>
        <v>a</v>
      </c>
      <c r="L497" s="207" t="str">
        <f aca="false">IF(ISBLANK(A497),"",IF(K497="b",J497,IF(K497="a","")))</f>
        <v/>
      </c>
      <c r="M497" s="206" t="n">
        <f aca="false">IF(ISBLANK(A497),"",IF( ISBLANK(J497), , 1))</f>
        <v>0</v>
      </c>
      <c r="N497" s="243"/>
      <c r="O497" s="244"/>
      <c r="P497" s="249"/>
      <c r="Q497" s="251"/>
      <c r="R497" s="263"/>
      <c r="S497" s="39" t="n">
        <v>1</v>
      </c>
    </row>
    <row r="498" customFormat="false" ht="15" hidden="false" customHeight="false" outlineLevel="0" collapsed="false">
      <c r="A498" s="0" t="n">
        <v>1</v>
      </c>
      <c r="B498" s="252" t="s">
        <v>1859</v>
      </c>
      <c r="C498" s="247" t="s">
        <v>1896</v>
      </c>
      <c r="D498" s="254" t="s">
        <v>1912</v>
      </c>
      <c r="E498" s="249"/>
      <c r="F498" s="249"/>
      <c r="G498" s="205" t="str">
        <f aca="false">IF(ISBLANK(F498),"a","b")</f>
        <v>a</v>
      </c>
      <c r="H498" s="205" t="str">
        <f aca="false">IF(ISBLANK(A498),"",IF(G498="b",F498,IF(G498="a","")))</f>
        <v/>
      </c>
      <c r="I498" s="206" t="n">
        <f aca="false">IF(ISBLANK(A498),"",IF( ISBLANK(F498), , IF( ISBLANK(J498), 1,) ))</f>
        <v>0</v>
      </c>
      <c r="J498" s="249"/>
      <c r="K498" s="205" t="str">
        <f aca="false">IF(ISBLANK(J498),"a","b")</f>
        <v>a</v>
      </c>
      <c r="L498" s="207" t="str">
        <f aca="false">IF(ISBLANK(A498),"",IF(K498="b",J498,IF(K498="a","")))</f>
        <v/>
      </c>
      <c r="M498" s="206" t="n">
        <f aca="false">IF(ISBLANK(A498),"",IF( ISBLANK(J498), , 1))</f>
        <v>0</v>
      </c>
      <c r="N498" s="243"/>
      <c r="O498" s="244"/>
      <c r="P498" s="249"/>
      <c r="Q498" s="251"/>
      <c r="R498" s="263"/>
      <c r="S498" s="39" t="n">
        <v>1</v>
      </c>
    </row>
    <row r="499" customFormat="false" ht="15" hidden="false" customHeight="false" outlineLevel="0" collapsed="false">
      <c r="A499" s="0" t="n">
        <v>1</v>
      </c>
      <c r="B499" s="252" t="s">
        <v>1859</v>
      </c>
      <c r="C499" s="247" t="s">
        <v>1896</v>
      </c>
      <c r="D499" s="254" t="s">
        <v>1913</v>
      </c>
      <c r="E499" s="249"/>
      <c r="F499" s="249"/>
      <c r="G499" s="205" t="str">
        <f aca="false">IF(ISBLANK(F499),"a","b")</f>
        <v>a</v>
      </c>
      <c r="H499" s="205" t="str">
        <f aca="false">IF(ISBLANK(A499),"",IF(G499="b",F499,IF(G499="a","")))</f>
        <v/>
      </c>
      <c r="I499" s="206" t="n">
        <f aca="false">IF(ISBLANK(A499),"",IF( ISBLANK(F499), , IF( ISBLANK(J499), 1,) ))</f>
        <v>0</v>
      </c>
      <c r="J499" s="249"/>
      <c r="K499" s="205" t="str">
        <f aca="false">IF(ISBLANK(J499),"a","b")</f>
        <v>a</v>
      </c>
      <c r="L499" s="207" t="str">
        <f aca="false">IF(ISBLANK(A499),"",IF(K499="b",J499,IF(K499="a","")))</f>
        <v/>
      </c>
      <c r="M499" s="206" t="n">
        <f aca="false">IF(ISBLANK(A499),"",IF( ISBLANK(J499), , 1))</f>
        <v>0</v>
      </c>
      <c r="N499" s="243"/>
      <c r="O499" s="244"/>
      <c r="P499" s="249"/>
      <c r="Q499" s="251"/>
      <c r="R499" s="263"/>
      <c r="S499" s="39" t="n">
        <v>1</v>
      </c>
    </row>
    <row r="500" customFormat="false" ht="15" hidden="false" customHeight="false" outlineLevel="0" collapsed="false">
      <c r="S500" s="39"/>
    </row>
    <row r="501" customFormat="false" ht="15" hidden="false" customHeight="false" outlineLevel="0" collapsed="false">
      <c r="S501" s="39"/>
    </row>
    <row r="502" customFormat="false" ht="15" hidden="false" customHeight="false" outlineLevel="0" collapsed="false">
      <c r="S502" s="39"/>
    </row>
    <row r="503" customFormat="false" ht="15" hidden="false" customHeight="false" outlineLevel="0" collapsed="false">
      <c r="S503" s="39"/>
    </row>
    <row r="504" customFormat="false" ht="15" hidden="false" customHeight="false" outlineLevel="0" collapsed="false">
      <c r="S504" s="39"/>
    </row>
    <row r="505" customFormat="false" ht="15" hidden="false" customHeight="false" outlineLevel="0" collapsed="false">
      <c r="S505" s="39"/>
    </row>
    <row r="506" customFormat="false" ht="15" hidden="false" customHeight="false" outlineLevel="0" collapsed="false">
      <c r="S506" s="39"/>
    </row>
    <row r="507" customFormat="false" ht="15" hidden="false" customHeight="false" outlineLevel="0" collapsed="false">
      <c r="S507" s="39"/>
    </row>
    <row r="508" customFormat="false" ht="15" hidden="false" customHeight="false" outlineLevel="0" collapsed="false">
      <c r="S508" s="39"/>
    </row>
    <row r="509" customFormat="false" ht="15" hidden="false" customHeight="false" outlineLevel="0" collapsed="false">
      <c r="S509" s="39"/>
    </row>
  </sheetData>
  <autoFilter ref="B3:R499"/>
  <mergeCells count="1">
    <mergeCell ref="U9:W9"/>
  </mergeCell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44"/>
  <sheetViews>
    <sheetView showFormulas="false" showGridLines="true" showRowColHeaders="true" showZeros="true" rightToLeft="false" tabSelected="false" showOutlineSymbols="true" defaultGridColor="true" view="normal" topLeftCell="A1" colorId="64" zoomScale="156" zoomScaleNormal="156" zoomScalePageLayoutView="100" workbookViewId="0">
      <selection pane="topLeft" activeCell="Q24" activeCellId="0" sqref="Q24"/>
    </sheetView>
  </sheetViews>
  <sheetFormatPr defaultColWidth="11.53515625" defaultRowHeight="12.8" zeroHeight="false" outlineLevelRow="0" outlineLevelCol="0"/>
  <cols>
    <col collapsed="false" customWidth="true" hidden="false" outlineLevel="0" max="1" min="1" style="0" width="3.19"/>
    <col collapsed="false" customWidth="true" hidden="false" outlineLevel="0" max="2" min="2" style="0" width="2.47"/>
    <col collapsed="false" customWidth="true" hidden="false" outlineLevel="0" max="3" min="3" style="264" width="2.47"/>
    <col collapsed="false" customWidth="true" hidden="false" outlineLevel="0" max="4" min="4" style="265" width="6.4"/>
    <col collapsed="false" customWidth="true" hidden="true" outlineLevel="0" max="7" min="7" style="0" width="10.22"/>
    <col collapsed="false" customWidth="true" hidden="true" outlineLevel="0" max="8" min="8" style="0" width="13.7"/>
    <col collapsed="false" customWidth="true" hidden="true" outlineLevel="0" max="9" min="9" style="264" width="5.89"/>
    <col collapsed="false" customWidth="true" hidden="true" outlineLevel="0" max="11" min="11" style="0" width="10.77"/>
    <col collapsed="false" customWidth="true" hidden="true" outlineLevel="0" max="12" min="12" style="0" width="14.64"/>
    <col collapsed="false" customWidth="true" hidden="true" outlineLevel="0" max="13" min="13" style="264" width="6.27"/>
    <col collapsed="false" customWidth="true" hidden="true" outlineLevel="0" max="20" min="20" style="264" width="7.22"/>
  </cols>
  <sheetData>
    <row r="1" customFormat="false" ht="15" hidden="false" customHeight="false" outlineLevel="0" collapsed="false">
      <c r="A1" s="187" t="s">
        <v>0</v>
      </c>
      <c r="B1" s="187"/>
      <c r="C1" s="16"/>
      <c r="D1" s="188"/>
      <c r="E1" s="189"/>
      <c r="F1" s="190"/>
      <c r="G1" s="190"/>
      <c r="H1" s="190"/>
      <c r="I1" s="266"/>
      <c r="J1" s="189"/>
      <c r="K1" s="189"/>
      <c r="L1" s="189"/>
      <c r="M1" s="192"/>
      <c r="N1" s="267"/>
      <c r="O1" s="267"/>
      <c r="P1" s="267"/>
      <c r="Q1" s="267"/>
      <c r="R1" s="197"/>
      <c r="S1" s="188"/>
      <c r="T1" s="16"/>
      <c r="U1" s="146"/>
      <c r="V1" s="188"/>
      <c r="W1" s="188"/>
      <c r="X1" s="189"/>
    </row>
    <row r="2" customFormat="false" ht="15" hidden="false" customHeight="false" outlineLevel="0" collapsed="false">
      <c r="A2" s="96"/>
      <c r="B2" s="96"/>
      <c r="C2" s="23"/>
      <c r="D2" s="96"/>
      <c r="E2" s="96" t="s">
        <v>9</v>
      </c>
      <c r="F2" s="96" t="s">
        <v>10</v>
      </c>
      <c r="G2" s="96"/>
      <c r="H2" s="96"/>
      <c r="I2" s="23"/>
      <c r="J2" s="96" t="s">
        <v>11</v>
      </c>
      <c r="K2" s="96"/>
      <c r="L2" s="96"/>
      <c r="M2" s="23"/>
      <c r="N2" s="97" t="s">
        <v>12</v>
      </c>
      <c r="O2" s="97"/>
      <c r="P2" s="99" t="s">
        <v>14</v>
      </c>
      <c r="Q2" s="99"/>
      <c r="R2" s="96" t="s">
        <v>16</v>
      </c>
      <c r="S2" s="96" t="s">
        <v>385</v>
      </c>
      <c r="T2" s="23"/>
      <c r="U2" s="268" t="s">
        <v>2094</v>
      </c>
      <c r="V2" s="268"/>
      <c r="W2" s="268"/>
      <c r="X2" s="269"/>
    </row>
    <row r="3" customFormat="false" ht="15" hidden="false" customHeight="false" outlineLevel="0" collapsed="false">
      <c r="A3" s="270" t="n">
        <v>1</v>
      </c>
      <c r="B3" s="270"/>
      <c r="C3" s="271" t="s">
        <v>2095</v>
      </c>
      <c r="D3" s="272"/>
      <c r="E3" s="102"/>
      <c r="F3" s="102"/>
      <c r="G3" s="102"/>
      <c r="H3" s="102"/>
      <c r="I3" s="103"/>
      <c r="J3" s="102"/>
      <c r="K3" s="102"/>
      <c r="L3" s="102"/>
      <c r="M3" s="103"/>
      <c r="N3" s="104"/>
      <c r="O3" s="104"/>
      <c r="P3" s="106"/>
      <c r="Q3" s="106"/>
      <c r="R3" s="102"/>
      <c r="S3" s="102"/>
      <c r="T3" s="103"/>
      <c r="U3" s="273" t="s">
        <v>387</v>
      </c>
      <c r="V3" s="274"/>
      <c r="W3" s="27"/>
      <c r="X3" s="27"/>
      <c r="Y3" s="27"/>
      <c r="Z3" s="27"/>
      <c r="AA3" s="27"/>
      <c r="AB3" s="27"/>
      <c r="AC3" s="27"/>
      <c r="AD3" s="27"/>
      <c r="AE3" s="27"/>
      <c r="AF3" s="27"/>
      <c r="AG3" s="27"/>
      <c r="AH3" s="27"/>
      <c r="AI3" s="27"/>
    </row>
    <row r="4" customFormat="false" ht="15" hidden="false" customHeight="false" outlineLevel="0" collapsed="false">
      <c r="A4" s="270" t="n">
        <v>2</v>
      </c>
      <c r="B4" s="275" t="n">
        <v>1</v>
      </c>
      <c r="C4" s="276" t="s">
        <v>2096</v>
      </c>
      <c r="D4" s="277" t="n">
        <v>1</v>
      </c>
      <c r="E4" s="243" t="s">
        <v>2097</v>
      </c>
      <c r="F4" s="243"/>
      <c r="G4" s="243" t="str">
        <f aca="false">IF(ISBLANK(F4),"a","b")</f>
        <v>a</v>
      </c>
      <c r="H4" s="278" t="str">
        <f aca="false">IF(ISBLANK(B4),"",IF(K4="b",J4,IF(K4="a","")))</f>
        <v/>
      </c>
      <c r="I4" s="279" t="n">
        <f aca="false">IF(ISBLANK(B4),"",IF( ISBLANK(F4), , IF( ISBLANK(J4), 1,) ))</f>
        <v>0</v>
      </c>
      <c r="J4" s="243"/>
      <c r="K4" s="243" t="str">
        <f aca="false">IF(ISBLANK(J4),"a","b")</f>
        <v>a</v>
      </c>
      <c r="L4" s="278" t="str">
        <f aca="false">IF(ISBLANK(B4),"",IF(K4="b",J4,IF(K4="a","")))</f>
        <v/>
      </c>
      <c r="M4" s="279" t="n">
        <f aca="false">IF(ISBLANK(B4),"",IF( ISBLANK(J4), , 1))</f>
        <v>0</v>
      </c>
      <c r="N4" s="280" t="str">
        <f aca="true">IF(ISBLANK(B4),"",IF( ISBLANK(F4), "" , IF( ISBLANK(J4), (TODAY()-F4)/365, (J4-F4)/365)) )</f>
        <v/>
      </c>
      <c r="O4" s="280"/>
      <c r="P4" s="281" t="str">
        <f aca="true">IF(ISBLANK(B4),"",IF( ISBLANK(J4), "", (TODAY()-J4)/365))</f>
        <v/>
      </c>
      <c r="Q4" s="281"/>
      <c r="R4" s="243"/>
      <c r="S4" s="119" t="str">
        <f aca="false">C4</f>
        <v>Рубцова 5</v>
      </c>
      <c r="T4" s="39" t="n">
        <v>1</v>
      </c>
      <c r="U4" s="274" t="s">
        <v>18</v>
      </c>
      <c r="V4" s="274"/>
      <c r="W4" s="27"/>
      <c r="X4" s="27"/>
      <c r="Y4" s="27"/>
      <c r="Z4" s="27"/>
      <c r="AA4" s="27"/>
      <c r="AB4" s="27"/>
      <c r="AC4" s="27"/>
      <c r="AD4" s="27"/>
      <c r="AE4" s="27"/>
      <c r="AF4" s="27"/>
      <c r="AG4" s="27"/>
      <c r="AH4" s="27"/>
      <c r="AI4" s="27"/>
    </row>
    <row r="5" customFormat="false" ht="15" hidden="false" customHeight="false" outlineLevel="0" collapsed="false">
      <c r="A5" s="270" t="n">
        <v>3</v>
      </c>
      <c r="B5" s="275" t="n">
        <v>1</v>
      </c>
      <c r="C5" s="276" t="s">
        <v>2096</v>
      </c>
      <c r="D5" s="277" t="n">
        <v>2</v>
      </c>
      <c r="E5" s="243" t="s">
        <v>2097</v>
      </c>
      <c r="F5" s="243"/>
      <c r="G5" s="243" t="str">
        <f aca="false">IF(ISBLANK(F5),"a","b")</f>
        <v>a</v>
      </c>
      <c r="H5" s="278" t="str">
        <f aca="false">IF(ISBLANK(B5),"",IF(K5="b",J5,IF(K5="a","")))</f>
        <v/>
      </c>
      <c r="I5" s="279" t="n">
        <f aca="false">IF(ISBLANK(B5),"",IF( ISBLANK(F5), , IF( ISBLANK(J5), 1,) ))</f>
        <v>0</v>
      </c>
      <c r="J5" s="243"/>
      <c r="K5" s="243" t="str">
        <f aca="false">IF(ISBLANK(J5),"a","b")</f>
        <v>a</v>
      </c>
      <c r="L5" s="278" t="str">
        <f aca="false">IF(ISBLANK(B5),"",IF(K5="b",J5,IF(K5="a","")))</f>
        <v/>
      </c>
      <c r="M5" s="279" t="n">
        <f aca="false">IF(ISBLANK(B5),"",IF( ISBLANK(J5), , 1))</f>
        <v>0</v>
      </c>
      <c r="N5" s="280" t="str">
        <f aca="true">IF(ISBLANK(B5),"",IF( ISBLANK(F5), "" , IF( ISBLANK(J5), (TODAY()-F5)/365, (J5-F5)/365)) )</f>
        <v/>
      </c>
      <c r="O5" s="280"/>
      <c r="P5" s="281" t="str">
        <f aca="true">IF(ISBLANK(B5),"",IF( ISBLANK(J5), "", (TODAY()-J5)/365))</f>
        <v/>
      </c>
      <c r="Q5" s="281"/>
      <c r="R5" s="243"/>
      <c r="S5" s="119" t="str">
        <f aca="false">C5</f>
        <v>Рубцова 5</v>
      </c>
      <c r="T5" s="39" t="n">
        <v>1</v>
      </c>
      <c r="U5" s="274" t="s">
        <v>19</v>
      </c>
      <c r="V5" s="274"/>
      <c r="W5" s="27"/>
      <c r="X5" s="27"/>
      <c r="Y5" s="27"/>
      <c r="Z5" s="27"/>
      <c r="AA5" s="27"/>
      <c r="AB5" s="27"/>
      <c r="AC5" s="27"/>
      <c r="AD5" s="27"/>
      <c r="AE5" s="27"/>
      <c r="AF5" s="27"/>
      <c r="AG5" s="27"/>
      <c r="AH5" s="27"/>
      <c r="AI5" s="27"/>
    </row>
    <row r="6" customFormat="false" ht="15" hidden="false" customHeight="false" outlineLevel="0" collapsed="false">
      <c r="A6" s="270" t="n">
        <v>4</v>
      </c>
      <c r="B6" s="275" t="n">
        <v>1</v>
      </c>
      <c r="C6" s="276" t="s">
        <v>2096</v>
      </c>
      <c r="D6" s="277" t="n">
        <v>3</v>
      </c>
      <c r="E6" s="243"/>
      <c r="F6" s="243"/>
      <c r="G6" s="243" t="str">
        <f aca="false">IF(ISBLANK(F6),"a","b")</f>
        <v>a</v>
      </c>
      <c r="H6" s="278" t="str">
        <f aca="false">IF(ISBLANK(B6),"",IF(K6="b",J6,IF(K6="a","")))</f>
        <v/>
      </c>
      <c r="I6" s="279" t="n">
        <f aca="false">IF(ISBLANK(B6),"",IF( ISBLANK(F6), , IF( ISBLANK(J6), 1,) ))</f>
        <v>0</v>
      </c>
      <c r="J6" s="243"/>
      <c r="K6" s="243" t="str">
        <f aca="false">IF(ISBLANK(J6),"a","b")</f>
        <v>a</v>
      </c>
      <c r="L6" s="278" t="str">
        <f aca="false">IF(ISBLANK(B6),"",IF(K6="b",J6,IF(K6="a","")))</f>
        <v/>
      </c>
      <c r="M6" s="279" t="n">
        <f aca="false">IF(ISBLANK(B6),"",IF( ISBLANK(J6), , 1))</f>
        <v>0</v>
      </c>
      <c r="N6" s="280" t="str">
        <f aca="true">IF(ISBLANK(B6),"",IF( ISBLANK(F6), "" , IF( ISBLANK(J6), (TODAY()-F6)/365, (J6-F6)/365)) )</f>
        <v/>
      </c>
      <c r="O6" s="280"/>
      <c r="P6" s="281" t="str">
        <f aca="true">IF(ISBLANK(B6),"",IF( ISBLANK(J6), "", (TODAY()-J6)/365))</f>
        <v/>
      </c>
      <c r="Q6" s="281"/>
      <c r="R6" s="243"/>
      <c r="S6" s="119" t="str">
        <f aca="false">C6</f>
        <v>Рубцова 5</v>
      </c>
      <c r="T6" s="39" t="n">
        <v>1</v>
      </c>
      <c r="U6" s="274" t="s">
        <v>21</v>
      </c>
      <c r="V6" s="274"/>
      <c r="W6" s="27"/>
      <c r="X6" s="27"/>
      <c r="Y6" s="27"/>
      <c r="Z6" s="27"/>
      <c r="AA6" s="27"/>
      <c r="AB6" s="27"/>
      <c r="AC6" s="27"/>
      <c r="AD6" s="27"/>
      <c r="AE6" s="27"/>
      <c r="AF6" s="27"/>
      <c r="AG6" s="27"/>
      <c r="AH6" s="27"/>
      <c r="AI6" s="27"/>
    </row>
    <row r="7" customFormat="false" ht="15" hidden="false" customHeight="false" outlineLevel="0" collapsed="false">
      <c r="A7" s="270" t="n">
        <v>5</v>
      </c>
      <c r="B7" s="275" t="n">
        <v>1</v>
      </c>
      <c r="C7" s="276" t="s">
        <v>2096</v>
      </c>
      <c r="D7" s="277" t="n">
        <v>4</v>
      </c>
      <c r="E7" s="243"/>
      <c r="F7" s="243"/>
      <c r="G7" s="243" t="str">
        <f aca="false">IF(ISBLANK(F7),"a","b")</f>
        <v>a</v>
      </c>
      <c r="H7" s="278" t="str">
        <f aca="false">IF(ISBLANK(B7),"",IF(K7="b",J7,IF(K7="a","")))</f>
        <v/>
      </c>
      <c r="I7" s="279" t="n">
        <f aca="false">IF(ISBLANK(B7),"",IF( ISBLANK(F7), , IF( ISBLANK(J7), 1,) ))</f>
        <v>0</v>
      </c>
      <c r="J7" s="243"/>
      <c r="K7" s="243" t="str">
        <f aca="false">IF(ISBLANK(J7),"a","b")</f>
        <v>a</v>
      </c>
      <c r="L7" s="278" t="str">
        <f aca="false">IF(ISBLANK(B7),"",IF(K7="b",J7,IF(K7="a","")))</f>
        <v/>
      </c>
      <c r="M7" s="279" t="n">
        <f aca="false">IF(ISBLANK(B7),"",IF( ISBLANK(J7), , 1))</f>
        <v>0</v>
      </c>
      <c r="N7" s="280" t="str">
        <f aca="true">IF(ISBLANK(B7),"",IF( ISBLANK(F7), "" , IF( ISBLANK(J7), (TODAY()-F7)/365, (J7-F7)/365)) )</f>
        <v/>
      </c>
      <c r="O7" s="280"/>
      <c r="P7" s="281" t="str">
        <f aca="true">IF(ISBLANK(B7),"",IF( ISBLANK(J7), "", (TODAY()-J7)/365))</f>
        <v/>
      </c>
      <c r="Q7" s="281"/>
      <c r="R7" s="243"/>
      <c r="S7" s="119" t="str">
        <f aca="false">C7</f>
        <v>Рубцова 5</v>
      </c>
      <c r="T7" s="39" t="n">
        <v>1</v>
      </c>
      <c r="U7" s="282" t="s">
        <v>25</v>
      </c>
      <c r="V7" s="282"/>
      <c r="W7" s="282"/>
      <c r="X7" s="27"/>
      <c r="Y7" s="27"/>
      <c r="Z7" s="27"/>
      <c r="AA7" s="27"/>
      <c r="AB7" s="27"/>
      <c r="AC7" s="27"/>
      <c r="AD7" s="27"/>
      <c r="AE7" s="27"/>
      <c r="AF7" s="27"/>
      <c r="AG7" s="27"/>
      <c r="AH7" s="27"/>
      <c r="AI7" s="27"/>
    </row>
    <row r="8" customFormat="false" ht="15" hidden="false" customHeight="false" outlineLevel="0" collapsed="false">
      <c r="A8" s="270" t="n">
        <v>6</v>
      </c>
      <c r="B8" s="275" t="n">
        <v>1</v>
      </c>
      <c r="C8" s="276" t="s">
        <v>2096</v>
      </c>
      <c r="D8" s="277" t="n">
        <v>5</v>
      </c>
      <c r="E8" s="243"/>
      <c r="F8" s="243"/>
      <c r="G8" s="243" t="str">
        <f aca="false">IF(ISBLANK(F8),"a","b")</f>
        <v>a</v>
      </c>
      <c r="H8" s="278" t="str">
        <f aca="false">IF(ISBLANK(B8),"",IF(K8="b",J8,IF(K8="a","")))</f>
        <v/>
      </c>
      <c r="I8" s="279" t="n">
        <f aca="false">IF(ISBLANK(B8),"",IF( ISBLANK(F8), , IF( ISBLANK(J8), 1,) ))</f>
        <v>0</v>
      </c>
      <c r="J8" s="243"/>
      <c r="K8" s="243" t="str">
        <f aca="false">IF(ISBLANK(J8),"a","b")</f>
        <v>a</v>
      </c>
      <c r="L8" s="278" t="str">
        <f aca="false">IF(ISBLANK(B8),"",IF(K8="b",J8,IF(K8="a","")))</f>
        <v/>
      </c>
      <c r="M8" s="279" t="n">
        <f aca="false">IF(ISBLANK(B8),"",IF( ISBLANK(J8), , 1))</f>
        <v>0</v>
      </c>
      <c r="N8" s="280" t="str">
        <f aca="true">IF(ISBLANK(B8),"",IF( ISBLANK(F8), "" , IF( ISBLANK(J8), (TODAY()-F8)/365, (J8-F8)/365)) )</f>
        <v/>
      </c>
      <c r="O8" s="280"/>
      <c r="P8" s="281" t="str">
        <f aca="true">IF(ISBLANK(B8),"",IF( ISBLANK(J8), "", (TODAY()-J8)/365))</f>
        <v/>
      </c>
      <c r="Q8" s="281"/>
      <c r="R8" s="243"/>
      <c r="S8" s="119" t="str">
        <f aca="false">C8</f>
        <v>Рубцова 5</v>
      </c>
      <c r="T8" s="39" t="n">
        <v>1</v>
      </c>
      <c r="U8" s="274"/>
      <c r="V8" s="274"/>
      <c r="W8" s="27"/>
      <c r="X8" s="27"/>
      <c r="Y8" s="27"/>
      <c r="Z8" s="27"/>
      <c r="AA8" s="27"/>
      <c r="AB8" s="27"/>
      <c r="AC8" s="27"/>
      <c r="AD8" s="27"/>
      <c r="AE8" s="27"/>
      <c r="AF8" s="27"/>
      <c r="AG8" s="27"/>
      <c r="AH8" s="27"/>
      <c r="AI8" s="27"/>
    </row>
    <row r="9" customFormat="false" ht="15" hidden="false" customHeight="false" outlineLevel="0" collapsed="false">
      <c r="A9" s="270" t="n">
        <v>7</v>
      </c>
      <c r="B9" s="275" t="n">
        <v>1</v>
      </c>
      <c r="C9" s="276" t="s">
        <v>2096</v>
      </c>
      <c r="D9" s="277" t="n">
        <v>6</v>
      </c>
      <c r="E9" s="243"/>
      <c r="F9" s="243"/>
      <c r="G9" s="243" t="str">
        <f aca="false">IF(ISBLANK(F9),"a","b")</f>
        <v>a</v>
      </c>
      <c r="H9" s="278" t="str">
        <f aca="false">IF(ISBLANK(B9),"",IF(K9="b",J9,IF(K9="a","")))</f>
        <v/>
      </c>
      <c r="I9" s="279" t="n">
        <f aca="false">IF(ISBLANK(B9),"",IF( ISBLANK(F9), , IF( ISBLANK(J9), 1,) ))</f>
        <v>0</v>
      </c>
      <c r="J9" s="243"/>
      <c r="K9" s="243" t="str">
        <f aca="false">IF(ISBLANK(J9),"a","b")</f>
        <v>a</v>
      </c>
      <c r="L9" s="278" t="str">
        <f aca="false">IF(ISBLANK(B9),"",IF(K9="b",J9,IF(K9="a","")))</f>
        <v/>
      </c>
      <c r="M9" s="279" t="n">
        <f aca="false">IF(ISBLANK(B9),"",IF( ISBLANK(J9), , 1))</f>
        <v>0</v>
      </c>
      <c r="N9" s="280" t="str">
        <f aca="true">IF(ISBLANK(B9),"",IF( ISBLANK(F9), "" , IF( ISBLANK(J9), (TODAY()-F9)/365, (J9-F9)/365)) )</f>
        <v/>
      </c>
      <c r="O9" s="280"/>
      <c r="P9" s="281" t="str">
        <f aca="true">IF(ISBLANK(B9),"",IF( ISBLANK(J9), "", (TODAY()-J9)/365))</f>
        <v/>
      </c>
      <c r="Q9" s="281"/>
      <c r="R9" s="243"/>
      <c r="S9" s="119" t="str">
        <f aca="false">C9</f>
        <v>Рубцова 5</v>
      </c>
      <c r="T9" s="48" t="n">
        <v>1</v>
      </c>
      <c r="U9" s="274" t="s">
        <v>20</v>
      </c>
      <c r="V9" s="274"/>
      <c r="W9" s="27"/>
      <c r="X9" s="27"/>
      <c r="Y9" s="27"/>
      <c r="Z9" s="27"/>
      <c r="AA9" s="27"/>
      <c r="AB9" s="27"/>
      <c r="AC9" s="27"/>
      <c r="AD9" s="27"/>
      <c r="AE9" s="27"/>
      <c r="AF9" s="27"/>
      <c r="AG9" s="27"/>
      <c r="AH9" s="27"/>
      <c r="AI9" s="27"/>
    </row>
    <row r="10" customFormat="false" ht="15" hidden="false" customHeight="false" outlineLevel="0" collapsed="false">
      <c r="A10" s="270" t="n">
        <v>8</v>
      </c>
      <c r="B10" s="275" t="n">
        <v>1</v>
      </c>
      <c r="C10" s="276" t="s">
        <v>2096</v>
      </c>
      <c r="D10" s="283" t="n">
        <v>7</v>
      </c>
      <c r="E10" s="243"/>
      <c r="F10" s="243"/>
      <c r="G10" s="243" t="str">
        <f aca="false">IF(ISBLANK(F10),"a","b")</f>
        <v>a</v>
      </c>
      <c r="H10" s="278" t="str">
        <f aca="false">IF(ISBLANK(B10),"",IF(K10="b",J10,IF(K10="a","")))</f>
        <v/>
      </c>
      <c r="I10" s="279" t="n">
        <f aca="false">IF(ISBLANK(B10),"",IF( ISBLANK(F10), , IF( ISBLANK(J10), 1,) ))</f>
        <v>0</v>
      </c>
      <c r="J10" s="243"/>
      <c r="K10" s="243" t="str">
        <f aca="false">IF(ISBLANK(J10),"a","b")</f>
        <v>a</v>
      </c>
      <c r="L10" s="278" t="str">
        <f aca="false">IF(ISBLANK(B10),"",IF(K10="b",J10,IF(K10="a","")))</f>
        <v/>
      </c>
      <c r="M10" s="279" t="n">
        <f aca="false">IF(ISBLANK(B10),"",IF( ISBLANK(J10), , 1))</f>
        <v>0</v>
      </c>
      <c r="N10" s="280" t="str">
        <f aca="true">IF(ISBLANK(B10),"",IF( ISBLANK(F10), "" , IF( ISBLANK(J10), (TODAY()-F10)/365, (J10-F10)/365)) )</f>
        <v/>
      </c>
      <c r="O10" s="280"/>
      <c r="P10" s="281" t="str">
        <f aca="true">IF(ISBLANK(B10),"",IF( ISBLANK(J10), "", (TODAY()-J10)/365))</f>
        <v/>
      </c>
      <c r="Q10" s="281"/>
      <c r="R10" s="243"/>
      <c r="S10" s="119" t="str">
        <f aca="false">C10</f>
        <v>Рубцова 5</v>
      </c>
      <c r="T10" s="48" t="n">
        <v>1</v>
      </c>
      <c r="U10" s="274" t="s">
        <v>2098</v>
      </c>
      <c r="V10" s="274"/>
      <c r="W10" s="27"/>
      <c r="X10" s="27"/>
      <c r="Y10" s="27"/>
      <c r="Z10" s="27"/>
      <c r="AA10" s="27"/>
      <c r="AB10" s="27"/>
      <c r="AC10" s="27"/>
      <c r="AD10" s="27"/>
      <c r="AE10" s="27"/>
      <c r="AF10" s="27"/>
      <c r="AG10" s="27"/>
      <c r="AH10" s="27"/>
      <c r="AI10" s="27"/>
    </row>
    <row r="11" customFormat="false" ht="15" hidden="false" customHeight="false" outlineLevel="0" collapsed="false">
      <c r="A11" s="270" t="n">
        <v>9</v>
      </c>
      <c r="B11" s="275" t="n">
        <v>1</v>
      </c>
      <c r="C11" s="276" t="s">
        <v>2096</v>
      </c>
      <c r="D11" s="277" t="n">
        <v>8</v>
      </c>
      <c r="E11" s="243"/>
      <c r="F11" s="243"/>
      <c r="G11" s="243" t="str">
        <f aca="false">IF(ISBLANK(F11),"a","b")</f>
        <v>a</v>
      </c>
      <c r="H11" s="278" t="str">
        <f aca="false">IF(ISBLANK(B11),"",IF(K11="b",J11,IF(K11="a","")))</f>
        <v/>
      </c>
      <c r="I11" s="279" t="n">
        <f aca="false">IF(ISBLANK(B11),"",IF( ISBLANK(F11), , IF( ISBLANK(J11), 1,) ))</f>
        <v>0</v>
      </c>
      <c r="J11" s="243"/>
      <c r="K11" s="243" t="str">
        <f aca="false">IF(ISBLANK(J11),"a","b")</f>
        <v>a</v>
      </c>
      <c r="L11" s="278" t="str">
        <f aca="false">IF(ISBLANK(B11),"",IF(K11="b",J11,IF(K11="a","")))</f>
        <v/>
      </c>
      <c r="M11" s="279" t="n">
        <f aca="false">IF(ISBLANK(B11),"",IF( ISBLANK(J11), , 1))</f>
        <v>0</v>
      </c>
      <c r="N11" s="280" t="str">
        <f aca="true">IF(ISBLANK(B11),"",IF( ISBLANK(F11), "" , IF( ISBLANK(J11), (TODAY()-F11)/365, (J11-F11)/365)) )</f>
        <v/>
      </c>
      <c r="O11" s="280"/>
      <c r="P11" s="281" t="str">
        <f aca="true">IF(ISBLANK(B11),"",IF( ISBLANK(J11), "", (TODAY()-J11)/365))</f>
        <v/>
      </c>
      <c r="Q11" s="281"/>
      <c r="R11" s="243"/>
      <c r="S11" s="119" t="str">
        <f aca="false">C11</f>
        <v>Рубцова 5</v>
      </c>
      <c r="T11" s="50" t="n">
        <v>1</v>
      </c>
      <c r="U11" s="274"/>
      <c r="V11" s="274"/>
      <c r="W11" s="27"/>
      <c r="X11" s="27"/>
      <c r="Y11" s="27"/>
      <c r="Z11" s="27"/>
      <c r="AA11" s="27"/>
      <c r="AB11" s="27"/>
      <c r="AC11" s="27"/>
      <c r="AD11" s="27"/>
      <c r="AE11" s="27"/>
      <c r="AF11" s="27"/>
      <c r="AG11" s="27"/>
      <c r="AH11" s="27"/>
      <c r="AI11" s="27"/>
    </row>
    <row r="12" customFormat="false" ht="15" hidden="false" customHeight="false" outlineLevel="0" collapsed="false">
      <c r="A12" s="270" t="n">
        <v>10</v>
      </c>
      <c r="B12" s="275" t="n">
        <v>1</v>
      </c>
      <c r="C12" s="276" t="s">
        <v>2096</v>
      </c>
      <c r="D12" s="277" t="n">
        <v>9</v>
      </c>
      <c r="E12" s="243"/>
      <c r="F12" s="243"/>
      <c r="G12" s="243" t="str">
        <f aca="false">IF(ISBLANK(F12),"a","b")</f>
        <v>a</v>
      </c>
      <c r="H12" s="278" t="str">
        <f aca="false">IF(ISBLANK(B12),"",IF(K12="b",J12,IF(K12="a","")))</f>
        <v/>
      </c>
      <c r="I12" s="279" t="n">
        <f aca="false">IF(ISBLANK(B12),"",IF( ISBLANK(F12), , IF( ISBLANK(J12), 1,) ))</f>
        <v>0</v>
      </c>
      <c r="J12" s="243"/>
      <c r="K12" s="243" t="str">
        <f aca="false">IF(ISBLANK(J12),"a","b")</f>
        <v>a</v>
      </c>
      <c r="L12" s="278" t="str">
        <f aca="false">IF(ISBLANK(B12),"",IF(K12="b",J12,IF(K12="a","")))</f>
        <v/>
      </c>
      <c r="M12" s="279" t="n">
        <f aca="false">IF(ISBLANK(B12),"",IF( ISBLANK(J12), , 1))</f>
        <v>0</v>
      </c>
      <c r="N12" s="280" t="str">
        <f aca="true">IF(ISBLANK(B12),"",IF( ISBLANK(F12), "" , IF( ISBLANK(J12), (TODAY()-F12)/365, (J12-F12)/365)) )</f>
        <v/>
      </c>
      <c r="O12" s="280"/>
      <c r="P12" s="281" t="str">
        <f aca="true">IF(ISBLANK(B12),"",IF( ISBLANK(J12), "", (TODAY()-J12)/365))</f>
        <v/>
      </c>
      <c r="Q12" s="281"/>
      <c r="R12" s="243"/>
      <c r="S12" s="119" t="str">
        <f aca="false">C12</f>
        <v>Рубцова 5</v>
      </c>
      <c r="T12" s="50" t="n">
        <v>1</v>
      </c>
      <c r="U12" s="274"/>
      <c r="V12" s="274"/>
      <c r="W12" s="27"/>
      <c r="X12" s="27"/>
      <c r="Y12" s="27"/>
      <c r="Z12" s="27"/>
      <c r="AA12" s="27"/>
      <c r="AB12" s="27"/>
      <c r="AC12" s="27"/>
      <c r="AD12" s="27"/>
      <c r="AE12" s="27"/>
      <c r="AF12" s="27"/>
      <c r="AG12" s="27"/>
      <c r="AH12" s="27"/>
      <c r="AI12" s="27"/>
    </row>
    <row r="13" customFormat="false" ht="15" hidden="false" customHeight="false" outlineLevel="0" collapsed="false">
      <c r="A13" s="270" t="n">
        <v>11</v>
      </c>
      <c r="B13" s="275" t="n">
        <v>1</v>
      </c>
      <c r="C13" s="276" t="s">
        <v>2096</v>
      </c>
      <c r="D13" s="277" t="n">
        <v>10</v>
      </c>
      <c r="E13" s="243"/>
      <c r="F13" s="243"/>
      <c r="G13" s="243" t="str">
        <f aca="false">IF(ISBLANK(F13),"a","b")</f>
        <v>a</v>
      </c>
      <c r="H13" s="278" t="str">
        <f aca="false">IF(ISBLANK(B13),"",IF(K13="b",J13,IF(K13="a","")))</f>
        <v/>
      </c>
      <c r="I13" s="279" t="n">
        <f aca="false">IF(ISBLANK(B13),"",IF( ISBLANK(F13), , IF( ISBLANK(J13), 1,) ))</f>
        <v>0</v>
      </c>
      <c r="J13" s="243"/>
      <c r="K13" s="243" t="str">
        <f aca="false">IF(ISBLANK(J13),"a","b")</f>
        <v>a</v>
      </c>
      <c r="L13" s="278" t="str">
        <f aca="false">IF(ISBLANK(B13),"",IF(K13="b",J13,IF(K13="a","")))</f>
        <v/>
      </c>
      <c r="M13" s="279" t="n">
        <f aca="false">IF(ISBLANK(B13),"",IF( ISBLANK(J13), , 1))</f>
        <v>0</v>
      </c>
      <c r="N13" s="280" t="str">
        <f aca="true">IF(ISBLANK(B13),"",IF( ISBLANK(F13), "" , IF( ISBLANK(J13), (TODAY()-F13)/365, (J13-F13)/365)) )</f>
        <v/>
      </c>
      <c r="O13" s="280"/>
      <c r="P13" s="281" t="str">
        <f aca="true">IF(ISBLANK(B13),"",IF( ISBLANK(J13), "", (TODAY()-J13)/365))</f>
        <v/>
      </c>
      <c r="Q13" s="281"/>
      <c r="R13" s="243"/>
      <c r="S13" s="119" t="str">
        <f aca="false">C13</f>
        <v>Рубцова 5</v>
      </c>
      <c r="T13" s="48" t="n">
        <v>1</v>
      </c>
      <c r="U13" s="26"/>
      <c r="V13" s="52" t="n">
        <f aca="false">MIN(F3:F212)</f>
        <v>0</v>
      </c>
      <c r="W13" s="41" t="s">
        <v>26</v>
      </c>
      <c r="X13" s="41"/>
      <c r="Y13" s="41"/>
      <c r="Z13" s="217"/>
      <c r="AA13" s="41"/>
      <c r="AB13" s="41"/>
      <c r="AC13" s="41"/>
      <c r="AD13" s="41"/>
      <c r="AE13" s="26"/>
      <c r="AF13" s="27"/>
      <c r="AG13" s="27"/>
      <c r="AH13" s="27"/>
      <c r="AI13" s="27"/>
    </row>
    <row r="14" customFormat="false" ht="15" hidden="false" customHeight="false" outlineLevel="0" collapsed="false">
      <c r="A14" s="270" t="n">
        <v>12</v>
      </c>
      <c r="B14" s="275" t="n">
        <v>1</v>
      </c>
      <c r="C14" s="276" t="s">
        <v>2096</v>
      </c>
      <c r="D14" s="277" t="n">
        <v>11</v>
      </c>
      <c r="E14" s="243"/>
      <c r="F14" s="243"/>
      <c r="G14" s="243" t="str">
        <f aca="false">IF(ISBLANK(F14),"a","b")</f>
        <v>a</v>
      </c>
      <c r="H14" s="278" t="str">
        <f aca="false">IF(ISBLANK(B14),"",IF(K14="b",J14,IF(K14="a","")))</f>
        <v/>
      </c>
      <c r="I14" s="279" t="n">
        <f aca="false">IF(ISBLANK(B14),"",IF( ISBLANK(F14), , IF( ISBLANK(J14), 1,) ))</f>
        <v>0</v>
      </c>
      <c r="J14" s="243"/>
      <c r="K14" s="243" t="str">
        <f aca="false">IF(ISBLANK(J14),"a","b")</f>
        <v>a</v>
      </c>
      <c r="L14" s="278" t="str">
        <f aca="false">IF(ISBLANK(B14),"",IF(K14="b",J14,IF(K14="a","")))</f>
        <v/>
      </c>
      <c r="M14" s="279" t="n">
        <f aca="false">IF(ISBLANK(B14),"",IF( ISBLANK(J14), , 1))</f>
        <v>0</v>
      </c>
      <c r="N14" s="280" t="str">
        <f aca="true">IF(ISBLANK(B14),"",IF( ISBLANK(F14), "" , IF( ISBLANK(J14), (TODAY()-F14)/365, (J14-F14)/365)) )</f>
        <v/>
      </c>
      <c r="O14" s="280"/>
      <c r="P14" s="281" t="str">
        <f aca="true">IF(ISBLANK(B14),"",IF( ISBLANK(J14), "", (TODAY()-J14)/365))</f>
        <v/>
      </c>
      <c r="Q14" s="281"/>
      <c r="R14" s="243"/>
      <c r="S14" s="119" t="str">
        <f aca="false">C14</f>
        <v>Рубцова 5</v>
      </c>
      <c r="T14" s="48" t="n">
        <v>1</v>
      </c>
      <c r="U14" s="26"/>
      <c r="V14" s="52" t="n">
        <f aca="false">MAX(J3:J212)</f>
        <v>0</v>
      </c>
      <c r="W14" s="41" t="s">
        <v>27</v>
      </c>
      <c r="X14" s="41"/>
      <c r="Y14" s="41"/>
      <c r="Z14" s="217"/>
      <c r="AA14" s="41"/>
      <c r="AB14" s="41"/>
      <c r="AC14" s="41"/>
      <c r="AD14" s="41"/>
      <c r="AE14" s="26"/>
      <c r="AF14" s="27"/>
      <c r="AG14" s="27"/>
      <c r="AH14" s="27"/>
      <c r="AI14" s="27"/>
    </row>
    <row r="15" customFormat="false" ht="15" hidden="false" customHeight="false" outlineLevel="0" collapsed="false">
      <c r="A15" s="270" t="n">
        <v>13</v>
      </c>
      <c r="B15" s="275" t="n">
        <v>1</v>
      </c>
      <c r="C15" s="276" t="s">
        <v>2096</v>
      </c>
      <c r="D15" s="277" t="n">
        <v>12</v>
      </c>
      <c r="E15" s="243"/>
      <c r="F15" s="243"/>
      <c r="G15" s="243" t="str">
        <f aca="false">IF(ISBLANK(F15),"a","b")</f>
        <v>a</v>
      </c>
      <c r="H15" s="278" t="str">
        <f aca="false">IF(ISBLANK(B15),"",IF(K15="b",J15,IF(K15="a","")))</f>
        <v/>
      </c>
      <c r="I15" s="279" t="n">
        <f aca="false">IF(ISBLANK(B15),"",IF( ISBLANK(F15), , IF( ISBLANK(J15), 1,) ))</f>
        <v>0</v>
      </c>
      <c r="J15" s="243"/>
      <c r="K15" s="243" t="str">
        <f aca="false">IF(ISBLANK(J15),"a","b")</f>
        <v>a</v>
      </c>
      <c r="L15" s="278" t="str">
        <f aca="false">IF(ISBLANK(B15),"",IF(K15="b",J15,IF(K15="a","")))</f>
        <v/>
      </c>
      <c r="M15" s="279" t="n">
        <f aca="false">IF(ISBLANK(B15),"",IF( ISBLANK(J15), , 1))</f>
        <v>0</v>
      </c>
      <c r="N15" s="280" t="str">
        <f aca="true">IF(ISBLANK(B15),"",IF( ISBLANK(F15), "" , IF( ISBLANK(J15), (TODAY()-F15)/365, (J15-F15)/365)) )</f>
        <v/>
      </c>
      <c r="O15" s="280"/>
      <c r="P15" s="281" t="str">
        <f aca="true">IF(ISBLANK(B15),"",IF( ISBLANK(J15), "", (TODAY()-J15)/365))</f>
        <v/>
      </c>
      <c r="Q15" s="281"/>
      <c r="R15" s="243"/>
      <c r="S15" s="119" t="str">
        <f aca="false">C15</f>
        <v>Рубцова 5</v>
      </c>
      <c r="T15" s="48" t="n">
        <v>1</v>
      </c>
      <c r="U15" s="26"/>
      <c r="V15" s="41" t="n">
        <f aca="false">(V14-V13)/365</f>
        <v>0</v>
      </c>
      <c r="W15" s="41" t="s">
        <v>362</v>
      </c>
      <c r="X15" s="41"/>
      <c r="Y15" s="41"/>
      <c r="Z15" s="217"/>
      <c r="AA15" s="41"/>
      <c r="AB15" s="41"/>
      <c r="AC15" s="41"/>
      <c r="AD15" s="41"/>
      <c r="AE15" s="26"/>
      <c r="AF15" s="27"/>
      <c r="AG15" s="27"/>
      <c r="AH15" s="27"/>
      <c r="AI15" s="27"/>
    </row>
    <row r="16" customFormat="false" ht="15" hidden="false" customHeight="false" outlineLevel="0" collapsed="false">
      <c r="A16" s="270" t="n">
        <v>14</v>
      </c>
      <c r="B16" s="275" t="n">
        <v>1</v>
      </c>
      <c r="C16" s="276" t="s">
        <v>2096</v>
      </c>
      <c r="D16" s="277" t="n">
        <v>13</v>
      </c>
      <c r="E16" s="243"/>
      <c r="F16" s="243"/>
      <c r="G16" s="243" t="str">
        <f aca="false">IF(ISBLANK(F16),"a","b")</f>
        <v>a</v>
      </c>
      <c r="H16" s="278" t="str">
        <f aca="false">IF(ISBLANK(B16),"",IF(K16="b",J16,IF(K16="a","")))</f>
        <v/>
      </c>
      <c r="I16" s="279" t="n">
        <f aca="false">IF(ISBLANK(B16),"",IF( ISBLANK(F16), , IF( ISBLANK(J16), 1,) ))</f>
        <v>0</v>
      </c>
      <c r="J16" s="243"/>
      <c r="K16" s="243" t="str">
        <f aca="false">IF(ISBLANK(J16),"a","b")</f>
        <v>a</v>
      </c>
      <c r="L16" s="278" t="str">
        <f aca="false">IF(ISBLANK(B16),"",IF(K16="b",J16,IF(K16="a","")))</f>
        <v/>
      </c>
      <c r="M16" s="279" t="n">
        <f aca="false">IF(ISBLANK(B16),"",IF( ISBLANK(J16), , 1))</f>
        <v>0</v>
      </c>
      <c r="N16" s="280" t="str">
        <f aca="true">IF(ISBLANK(B16),"",IF( ISBLANK(F16), "" , IF( ISBLANK(J16), (TODAY()-F16)/365, (J16-F16)/365)) )</f>
        <v/>
      </c>
      <c r="O16" s="280"/>
      <c r="P16" s="281" t="str">
        <f aca="true">IF(ISBLANK(B16),"",IF( ISBLANK(J16), "", (TODAY()-J16)/365))</f>
        <v/>
      </c>
      <c r="Q16" s="281"/>
      <c r="R16" s="243"/>
      <c r="S16" s="119" t="str">
        <f aca="false">C16</f>
        <v>Рубцова 5</v>
      </c>
      <c r="T16" s="48" t="n">
        <v>1</v>
      </c>
      <c r="U16" s="26"/>
      <c r="V16" s="219" t="n">
        <f aca="false">SUM(T3:T212)</f>
        <v>40</v>
      </c>
      <c r="W16" s="41" t="s">
        <v>29</v>
      </c>
      <c r="X16" s="41"/>
      <c r="Y16" s="41"/>
      <c r="Z16" s="217"/>
      <c r="AA16" s="220"/>
      <c r="AB16" s="41"/>
      <c r="AC16" s="41"/>
      <c r="AD16" s="41"/>
      <c r="AE16" s="26"/>
      <c r="AF16" s="27"/>
      <c r="AG16" s="27"/>
      <c r="AH16" s="27"/>
      <c r="AI16" s="27"/>
    </row>
    <row r="17" customFormat="false" ht="15" hidden="false" customHeight="false" outlineLevel="0" collapsed="false">
      <c r="A17" s="270" t="n">
        <v>15</v>
      </c>
      <c r="B17" s="275" t="n">
        <v>1</v>
      </c>
      <c r="C17" s="276" t="s">
        <v>2096</v>
      </c>
      <c r="D17" s="277" t="n">
        <v>14</v>
      </c>
      <c r="E17" s="243"/>
      <c r="F17" s="243"/>
      <c r="G17" s="243" t="str">
        <f aca="false">IF(ISBLANK(F17),"a","b")</f>
        <v>a</v>
      </c>
      <c r="H17" s="278" t="str">
        <f aca="false">IF(ISBLANK(B17),"",IF(K17="b",J17,IF(K17="a","")))</f>
        <v/>
      </c>
      <c r="I17" s="279" t="n">
        <f aca="false">IF(ISBLANK(B17),"",IF( ISBLANK(F17), , IF( ISBLANK(J17), 1,) ))</f>
        <v>0</v>
      </c>
      <c r="J17" s="243"/>
      <c r="K17" s="243" t="str">
        <f aca="false">IF(ISBLANK(J17),"a","b")</f>
        <v>a</v>
      </c>
      <c r="L17" s="278" t="str">
        <f aca="false">IF(ISBLANK(B17),"",IF(K17="b",J17,IF(K17="a","")))</f>
        <v/>
      </c>
      <c r="M17" s="279" t="n">
        <f aca="false">IF(ISBLANK(B17),"",IF( ISBLANK(J17), , 1))</f>
        <v>0</v>
      </c>
      <c r="N17" s="280" t="str">
        <f aca="true">IF(ISBLANK(B17),"",IF( ISBLANK(F17), "" , IF( ISBLANK(J17), (TODAY()-F17)/365, (J17-F17)/365)) )</f>
        <v/>
      </c>
      <c r="O17" s="280"/>
      <c r="P17" s="281" t="str">
        <f aca="true">IF(ISBLANK(B17),"",IF( ISBLANK(J17), "", (TODAY()-J17)/365))</f>
        <v/>
      </c>
      <c r="Q17" s="281"/>
      <c r="R17" s="243"/>
      <c r="S17" s="119" t="str">
        <f aca="false">C17</f>
        <v>Рубцова 5</v>
      </c>
      <c r="T17" s="48" t="n">
        <v>1</v>
      </c>
      <c r="U17" s="26"/>
      <c r="V17" s="219" t="n">
        <f aca="false">SUM(I3:I212)</f>
        <v>0</v>
      </c>
      <c r="W17" s="41" t="s">
        <v>30</v>
      </c>
      <c r="X17" s="41" t="n">
        <f aca="false">V17/(V16/100)</f>
        <v>0</v>
      </c>
      <c r="Y17" s="41" t="s">
        <v>1806</v>
      </c>
      <c r="Z17" s="217"/>
      <c r="AA17" s="41"/>
      <c r="AB17" s="41"/>
      <c r="AC17" s="41"/>
      <c r="AD17" s="41"/>
      <c r="AE17" s="26"/>
      <c r="AF17" s="27"/>
      <c r="AG17" s="27"/>
      <c r="AH17" s="27"/>
      <c r="AI17" s="27"/>
    </row>
    <row r="18" customFormat="false" ht="15" hidden="false" customHeight="false" outlineLevel="0" collapsed="false">
      <c r="A18" s="270" t="n">
        <v>16</v>
      </c>
      <c r="B18" s="275" t="n">
        <v>1</v>
      </c>
      <c r="C18" s="276" t="s">
        <v>2096</v>
      </c>
      <c r="D18" s="283" t="n">
        <v>15</v>
      </c>
      <c r="E18" s="243"/>
      <c r="F18" s="243"/>
      <c r="G18" s="243" t="str">
        <f aca="false">IF(ISBLANK(F18),"a","b")</f>
        <v>a</v>
      </c>
      <c r="H18" s="278" t="str">
        <f aca="false">IF(ISBLANK(B18),"",IF(K18="b",J18,IF(K18="a","")))</f>
        <v/>
      </c>
      <c r="I18" s="279" t="n">
        <f aca="false">IF(ISBLANK(B18),"",IF( ISBLANK(F18), , IF( ISBLANK(J18), 1,) ))</f>
        <v>0</v>
      </c>
      <c r="J18" s="243"/>
      <c r="K18" s="243" t="str">
        <f aca="false">IF(ISBLANK(J18),"a","b")</f>
        <v>a</v>
      </c>
      <c r="L18" s="278" t="str">
        <f aca="false">IF(ISBLANK(B18),"",IF(K18="b",J18,IF(K18="a","")))</f>
        <v/>
      </c>
      <c r="M18" s="279" t="n">
        <f aca="false">IF(ISBLANK(B18),"",IF( ISBLANK(J18), , 1))</f>
        <v>0</v>
      </c>
      <c r="N18" s="280" t="str">
        <f aca="true">IF(ISBLANK(B18),"",IF( ISBLANK(F18), "" , IF( ISBLANK(J18), (TODAY()-F18)/365, (J18-F18)/365)) )</f>
        <v/>
      </c>
      <c r="O18" s="280"/>
      <c r="P18" s="281" t="str">
        <f aca="true">IF(ISBLANK(B18),"",IF( ISBLANK(J18), "", (TODAY()-J18)/365))</f>
        <v/>
      </c>
      <c r="Q18" s="281"/>
      <c r="R18" s="243"/>
      <c r="S18" s="119" t="str">
        <f aca="false">C18</f>
        <v>Рубцова 5</v>
      </c>
      <c r="T18" s="48" t="n">
        <v>1</v>
      </c>
      <c r="U18" s="26"/>
      <c r="V18" s="217" t="n">
        <f aca="false">SUM(M3:M212)</f>
        <v>0</v>
      </c>
      <c r="W18" s="41" t="s">
        <v>32</v>
      </c>
      <c r="X18" s="41" t="n">
        <f aca="false">V18/(V16/100)</f>
        <v>0</v>
      </c>
      <c r="Y18" s="41" t="s">
        <v>1806</v>
      </c>
      <c r="Z18" s="217"/>
      <c r="AA18" s="41"/>
      <c r="AB18" s="41"/>
      <c r="AC18" s="41"/>
      <c r="AD18" s="41"/>
      <c r="AE18" s="26"/>
      <c r="AF18" s="27"/>
      <c r="AG18" s="27"/>
      <c r="AH18" s="27"/>
      <c r="AI18" s="27"/>
    </row>
    <row r="19" customFormat="false" ht="15" hidden="false" customHeight="false" outlineLevel="0" collapsed="false">
      <c r="A19" s="270" t="n">
        <v>17</v>
      </c>
      <c r="B19" s="275" t="n">
        <v>1</v>
      </c>
      <c r="C19" s="276" t="s">
        <v>2096</v>
      </c>
      <c r="D19" s="277" t="n">
        <v>16</v>
      </c>
      <c r="E19" s="243"/>
      <c r="F19" s="243"/>
      <c r="G19" s="243" t="str">
        <f aca="false">IF(ISBLANK(F19),"a","b")</f>
        <v>a</v>
      </c>
      <c r="H19" s="278" t="str">
        <f aca="false">IF(ISBLANK(B19),"",IF(K19="b",J19,IF(K19="a","")))</f>
        <v/>
      </c>
      <c r="I19" s="279" t="n">
        <f aca="false">IF(ISBLANK(B19),"",IF( ISBLANK(F19), , IF( ISBLANK(J19), 1,) ))</f>
        <v>0</v>
      </c>
      <c r="J19" s="243"/>
      <c r="K19" s="243" t="str">
        <f aca="false">IF(ISBLANK(J19),"a","b")</f>
        <v>a</v>
      </c>
      <c r="L19" s="278" t="str">
        <f aca="false">IF(ISBLANK(B19),"",IF(K19="b",J19,IF(K19="a","")))</f>
        <v/>
      </c>
      <c r="M19" s="279" t="n">
        <f aca="false">IF(ISBLANK(B19),"",IF( ISBLANK(J19), , 1))</f>
        <v>0</v>
      </c>
      <c r="N19" s="280" t="str">
        <f aca="true">IF(ISBLANK(B19),"",IF( ISBLANK(F19), "" , IF( ISBLANK(J19), (TODAY()-F19)/365, (J19-F19)/365)) )</f>
        <v/>
      </c>
      <c r="O19" s="280"/>
      <c r="P19" s="281" t="str">
        <f aca="true">IF(ISBLANK(B19),"",IF( ISBLANK(J19), "", (TODAY()-J19)/365))</f>
        <v/>
      </c>
      <c r="Q19" s="281"/>
      <c r="R19" s="243"/>
      <c r="S19" s="119" t="str">
        <f aca="false">C19</f>
        <v>Рубцова 5</v>
      </c>
      <c r="T19" s="48" t="n">
        <v>1</v>
      </c>
      <c r="U19" s="26"/>
      <c r="V19" s="217" t="n">
        <f aca="false">V16-(V17+V18)</f>
        <v>40</v>
      </c>
      <c r="W19" s="41" t="s">
        <v>33</v>
      </c>
      <c r="X19" s="41" t="n">
        <f aca="false">V19/(V16/100)</f>
        <v>100</v>
      </c>
      <c r="Y19" s="41" t="s">
        <v>1806</v>
      </c>
      <c r="Z19" s="41"/>
      <c r="AA19" s="41"/>
      <c r="AB19" s="41"/>
      <c r="AC19" s="41"/>
      <c r="AD19" s="41"/>
      <c r="AE19" s="26"/>
      <c r="AF19" s="27"/>
      <c r="AG19" s="27"/>
      <c r="AH19" s="27"/>
      <c r="AI19" s="27"/>
    </row>
    <row r="20" customFormat="false" ht="16" hidden="false" customHeight="false" outlineLevel="0" collapsed="false">
      <c r="A20" s="270" t="n">
        <v>18</v>
      </c>
      <c r="B20" s="275" t="n">
        <v>1</v>
      </c>
      <c r="C20" s="276" t="s">
        <v>2096</v>
      </c>
      <c r="D20" s="283" t="n">
        <v>17</v>
      </c>
      <c r="E20" s="243"/>
      <c r="F20" s="243"/>
      <c r="G20" s="243" t="str">
        <f aca="false">IF(ISBLANK(F20),"a","b")</f>
        <v>a</v>
      </c>
      <c r="H20" s="278" t="str">
        <f aca="false">IF(ISBLANK(B20),"",IF(K20="b",J20,IF(K20="a","")))</f>
        <v/>
      </c>
      <c r="I20" s="279" t="n">
        <f aca="false">IF(ISBLANK(B20),"",IF( ISBLANK(F20), , IF( ISBLANK(J20), 1,) ))</f>
        <v>0</v>
      </c>
      <c r="J20" s="243"/>
      <c r="K20" s="243" t="str">
        <f aca="false">IF(ISBLANK(J20),"a","b")</f>
        <v>a</v>
      </c>
      <c r="L20" s="278" t="str">
        <f aca="false">IF(ISBLANK(B20),"",IF(K20="b",J20,IF(K20="a","")))</f>
        <v/>
      </c>
      <c r="M20" s="279" t="n">
        <f aca="false">IF(ISBLANK(B20),"",IF( ISBLANK(J20), , 1))</f>
        <v>0</v>
      </c>
      <c r="N20" s="280" t="str">
        <f aca="true">IF(ISBLANK(B20),"",IF( ISBLANK(F20), "" , IF( ISBLANK(J20), (TODAY()-F20)/365, (J20-F20)/365)) )</f>
        <v/>
      </c>
      <c r="O20" s="280"/>
      <c r="P20" s="281" t="str">
        <f aca="true">IF(ISBLANK(B20),"",IF( ISBLANK(J20), "", (TODAY()-J20)/365))</f>
        <v/>
      </c>
      <c r="Q20" s="281"/>
      <c r="R20" s="243"/>
      <c r="S20" s="119" t="str">
        <f aca="false">C20</f>
        <v>Рубцова 5</v>
      </c>
      <c r="T20" s="48" t="n">
        <v>1</v>
      </c>
      <c r="U20" s="41" t="e">
        <f aca="false">AVERAGE(O3:O212)*12</f>
        <v>#DIV/0!</v>
      </c>
      <c r="V20" s="217" t="e">
        <f aca="false">AVERAGE(N3:N212)*12</f>
        <v>#DIV/0!</v>
      </c>
      <c r="W20" s="55" t="s">
        <v>34</v>
      </c>
      <c r="X20" s="41"/>
      <c r="Y20" s="41"/>
      <c r="Z20" s="41"/>
      <c r="AA20" s="41"/>
      <c r="AB20" s="41"/>
      <c r="AC20" s="221"/>
      <c r="AD20" s="217"/>
      <c r="AE20" s="26"/>
      <c r="AF20" s="27"/>
      <c r="AG20" s="27"/>
      <c r="AH20" s="27"/>
      <c r="AI20" s="27"/>
    </row>
    <row r="21" customFormat="false" ht="16" hidden="false" customHeight="false" outlineLevel="0" collapsed="false">
      <c r="A21" s="270" t="n">
        <v>19</v>
      </c>
      <c r="B21" s="275" t="n">
        <v>1</v>
      </c>
      <c r="C21" s="276" t="s">
        <v>2096</v>
      </c>
      <c r="D21" s="277" t="n">
        <v>18</v>
      </c>
      <c r="E21" s="243"/>
      <c r="F21" s="243"/>
      <c r="G21" s="243" t="str">
        <f aca="false">IF(ISBLANK(F21),"a","b")</f>
        <v>a</v>
      </c>
      <c r="H21" s="278" t="str">
        <f aca="false">IF(ISBLANK(B21),"",IF(K21="b",J21,IF(K21="a","")))</f>
        <v/>
      </c>
      <c r="I21" s="279" t="n">
        <f aca="false">IF(ISBLANK(B21),"",IF( ISBLANK(F21), , IF( ISBLANK(J21), 1,) ))</f>
        <v>0</v>
      </c>
      <c r="J21" s="243"/>
      <c r="K21" s="243" t="str">
        <f aca="false">IF(ISBLANK(J21),"a","b")</f>
        <v>a</v>
      </c>
      <c r="L21" s="278" t="str">
        <f aca="false">IF(ISBLANK(B21),"",IF(K21="b",J21,IF(K21="a","")))</f>
        <v/>
      </c>
      <c r="M21" s="279" t="n">
        <f aca="false">IF(ISBLANK(B21),"",IF( ISBLANK(J21), , 1))</f>
        <v>0</v>
      </c>
      <c r="N21" s="280" t="str">
        <f aca="true">IF(ISBLANK(B21),"",IF( ISBLANK(F21), "" , IF( ISBLANK(J21), (TODAY()-F21)/365, (J21-F21)/365)) )</f>
        <v/>
      </c>
      <c r="O21" s="280"/>
      <c r="P21" s="281" t="str">
        <f aca="true">IF(ISBLANK(B21),"",IF( ISBLANK(J21), "", (TODAY()-J21)/365))</f>
        <v/>
      </c>
      <c r="Q21" s="281"/>
      <c r="R21" s="243"/>
      <c r="S21" s="119" t="str">
        <f aca="false">C21</f>
        <v>Рубцова 5</v>
      </c>
      <c r="T21" s="48" t="n">
        <v>1</v>
      </c>
      <c r="U21" s="41" t="e">
        <f aca="false">AVERAGE(Q3:Q212)*12</f>
        <v>#DIV/0!</v>
      </c>
      <c r="V21" s="217" t="e">
        <f aca="false">AVERAGE(P3:P212)*12</f>
        <v>#DIV/0!</v>
      </c>
      <c r="W21" s="55" t="s">
        <v>35</v>
      </c>
      <c r="X21" s="41"/>
      <c r="Y21" s="41"/>
      <c r="Z21" s="26"/>
      <c r="AA21" s="26"/>
      <c r="AB21" s="26"/>
      <c r="AC21" s="222" t="e">
        <f aca="false">V21-V20</f>
        <v>#DIV/0!</v>
      </c>
      <c r="AD21" s="217" t="s">
        <v>36</v>
      </c>
      <c r="AE21" s="26"/>
      <c r="AF21" s="27"/>
      <c r="AG21" s="27"/>
      <c r="AH21" s="27"/>
      <c r="AI21" s="27"/>
    </row>
    <row r="22" customFormat="false" ht="16" hidden="false" customHeight="false" outlineLevel="0" collapsed="false">
      <c r="A22" s="270" t="n">
        <v>20</v>
      </c>
      <c r="B22" s="275" t="n">
        <v>1</v>
      </c>
      <c r="C22" s="276" t="s">
        <v>2096</v>
      </c>
      <c r="D22" s="277" t="n">
        <v>19</v>
      </c>
      <c r="E22" s="243"/>
      <c r="F22" s="243"/>
      <c r="G22" s="243" t="str">
        <f aca="false">IF(ISBLANK(F22),"a","b")</f>
        <v>a</v>
      </c>
      <c r="H22" s="278" t="str">
        <f aca="false">IF(ISBLANK(B22),"",IF(K22="b",J22,IF(K22="a","")))</f>
        <v/>
      </c>
      <c r="I22" s="279" t="n">
        <f aca="false">IF(ISBLANK(B22),"",IF( ISBLANK(F22), , IF( ISBLANK(J22), 1,) ))</f>
        <v>0</v>
      </c>
      <c r="J22" s="243"/>
      <c r="K22" s="243" t="str">
        <f aca="false">IF(ISBLANK(J22),"a","b")</f>
        <v>a</v>
      </c>
      <c r="L22" s="278" t="str">
        <f aca="false">IF(ISBLANK(B22),"",IF(K22="b",J22,IF(K22="a","")))</f>
        <v/>
      </c>
      <c r="M22" s="279" t="n">
        <f aca="false">IF(ISBLANK(B22),"",IF( ISBLANK(J22), , 1))</f>
        <v>0</v>
      </c>
      <c r="N22" s="280" t="str">
        <f aca="true">IF(ISBLANK(B22),"",IF( ISBLANK(F22), "" , IF( ISBLANK(J22), (TODAY()-F22)/365, (J22-F22)/365)) )</f>
        <v/>
      </c>
      <c r="O22" s="280"/>
      <c r="P22" s="281" t="str">
        <f aca="true">IF(ISBLANK(B22),"",IF( ISBLANK(J22), "", (TODAY()-J22)/365))</f>
        <v/>
      </c>
      <c r="Q22" s="281"/>
      <c r="R22" s="243"/>
      <c r="S22" s="119" t="str">
        <f aca="false">C22</f>
        <v>Рубцова 5</v>
      </c>
      <c r="T22" s="48" t="n">
        <v>1</v>
      </c>
      <c r="U22" s="41" t="n">
        <f aca="false">MAX(O3:O212)*12</f>
        <v>0</v>
      </c>
      <c r="V22" s="217" t="n">
        <f aca="false">MAX(N3:N212)*12</f>
        <v>0</v>
      </c>
      <c r="W22" s="55" t="s">
        <v>38</v>
      </c>
      <c r="X22" s="217"/>
      <c r="Y22" s="217"/>
      <c r="Z22" s="26"/>
      <c r="AA22" s="26"/>
      <c r="AB22" s="26"/>
      <c r="AC22" s="41"/>
      <c r="AD22" s="41"/>
      <c r="AE22" s="26"/>
      <c r="AF22" s="27"/>
      <c r="AG22" s="27"/>
      <c r="AH22" s="27"/>
      <c r="AI22" s="27"/>
    </row>
    <row r="23" customFormat="false" ht="16" hidden="false" customHeight="false" outlineLevel="0" collapsed="false">
      <c r="A23" s="270" t="n">
        <v>21</v>
      </c>
      <c r="B23" s="275" t="n">
        <v>1</v>
      </c>
      <c r="C23" s="276" t="s">
        <v>2096</v>
      </c>
      <c r="D23" s="277" t="n">
        <v>20</v>
      </c>
      <c r="E23" s="243"/>
      <c r="F23" s="243"/>
      <c r="G23" s="243" t="str">
        <f aca="false">IF(ISBLANK(F23),"a","b")</f>
        <v>a</v>
      </c>
      <c r="H23" s="278" t="str">
        <f aca="false">IF(ISBLANK(B23),"",IF(K23="b",J23,IF(K23="a","")))</f>
        <v/>
      </c>
      <c r="I23" s="279" t="n">
        <f aca="false">IF(ISBLANK(B23),"",IF( ISBLANK(F23), , IF( ISBLANK(J23), 1,) ))</f>
        <v>0</v>
      </c>
      <c r="J23" s="243"/>
      <c r="K23" s="243" t="str">
        <f aca="false">IF(ISBLANK(J23),"a","b")</f>
        <v>a</v>
      </c>
      <c r="L23" s="278" t="str">
        <f aca="false">IF(ISBLANK(B23),"",IF(K23="b",J23,IF(K23="a","")))</f>
        <v/>
      </c>
      <c r="M23" s="279" t="n">
        <f aca="false">IF(ISBLANK(B23),"",IF( ISBLANK(J23), , 1))</f>
        <v>0</v>
      </c>
      <c r="N23" s="280" t="str">
        <f aca="true">IF(ISBLANK(B23),"",IF( ISBLANK(F23), "" , IF( ISBLANK(J23), (TODAY()-F23)/365, (J23-F23)/365)) )</f>
        <v/>
      </c>
      <c r="O23" s="280"/>
      <c r="P23" s="281" t="str">
        <f aca="true">IF(ISBLANK(B23),"",IF( ISBLANK(J23), "", (TODAY()-J23)/365))</f>
        <v/>
      </c>
      <c r="Q23" s="281"/>
      <c r="R23" s="243"/>
      <c r="S23" s="119" t="str">
        <f aca="false">C23</f>
        <v>Рубцова 5</v>
      </c>
      <c r="T23" s="50" t="n">
        <v>1</v>
      </c>
      <c r="U23" s="41" t="n">
        <f aca="false">MAX(Q3:Q212)*12</f>
        <v>0</v>
      </c>
      <c r="V23" s="217" t="n">
        <f aca="false">MAX(P3:P212)*12</f>
        <v>0</v>
      </c>
      <c r="W23" s="55" t="s">
        <v>39</v>
      </c>
      <c r="X23" s="41"/>
      <c r="Y23" s="41"/>
      <c r="Z23" s="26"/>
      <c r="AA23" s="26"/>
      <c r="AB23" s="26"/>
      <c r="AC23" s="41"/>
      <c r="AD23" s="41"/>
      <c r="AE23" s="26"/>
      <c r="AF23" s="27"/>
      <c r="AG23" s="27"/>
      <c r="AH23" s="27"/>
      <c r="AI23" s="27"/>
    </row>
    <row r="24" customFormat="false" ht="16" hidden="false" customHeight="false" outlineLevel="0" collapsed="false">
      <c r="A24" s="270" t="n">
        <v>22</v>
      </c>
      <c r="B24" s="275"/>
      <c r="C24" s="284" t="s">
        <v>2099</v>
      </c>
      <c r="D24" s="285"/>
      <c r="E24" s="286"/>
      <c r="F24" s="286"/>
      <c r="G24" s="287"/>
      <c r="H24" s="288" t="str">
        <f aca="false">IF(ISBLANK(B24),"",IF(K24="b",J24,IF(K24="a","")))</f>
        <v/>
      </c>
      <c r="I24" s="289" t="str">
        <f aca="false">IF(ISBLANK(B24),"",IF( ISBLANK(F24), , IF( ISBLANK(J24), 1,) ))</f>
        <v/>
      </c>
      <c r="J24" s="286"/>
      <c r="K24" s="287"/>
      <c r="L24" s="288" t="str">
        <f aca="false">IF(ISBLANK(B24),"",IF(K24="b",J24,IF(K24="a","")))</f>
        <v/>
      </c>
      <c r="M24" s="289" t="str">
        <f aca="false">IF(ISBLANK(B24),"",IF( ISBLANK(J24), , 1))</f>
        <v/>
      </c>
      <c r="N24" s="290" t="str">
        <f aca="true">IF(ISBLANK(B24),"",IF( ISBLANK(F24), "" , IF( ISBLANK(J24), (TODAY()-F24)/365, (J24-F24)/365)) )</f>
        <v/>
      </c>
      <c r="O24" s="286"/>
      <c r="P24" s="291" t="str">
        <f aca="true">IF(ISBLANK(B24),"",IF( ISBLANK(J24), "", (TODAY()-J24)/365))</f>
        <v/>
      </c>
      <c r="Q24" s="286"/>
      <c r="R24" s="286"/>
      <c r="S24" s="101"/>
      <c r="T24" s="292"/>
      <c r="U24" s="26"/>
      <c r="V24" s="41" t="e">
        <f aca="false">V17/(((MAX(I3:I212))-V13)/12)</f>
        <v>#DIV/0!</v>
      </c>
      <c r="W24" s="41" t="s">
        <v>2100</v>
      </c>
      <c r="X24" s="41"/>
      <c r="Y24" s="41"/>
      <c r="Z24" s="221"/>
      <c r="AA24" s="221"/>
      <c r="AB24" s="221"/>
      <c r="AC24" s="221"/>
      <c r="AD24" s="217"/>
      <c r="AE24" s="26"/>
      <c r="AF24" s="27"/>
      <c r="AG24" s="27"/>
      <c r="AH24" s="27"/>
      <c r="AI24" s="27"/>
    </row>
    <row r="25" customFormat="false" ht="16" hidden="false" customHeight="false" outlineLevel="0" collapsed="false">
      <c r="A25" s="270" t="n">
        <v>23</v>
      </c>
      <c r="B25" s="275" t="n">
        <v>1</v>
      </c>
      <c r="C25" s="276" t="s">
        <v>2099</v>
      </c>
      <c r="D25" s="277" t="n">
        <v>1</v>
      </c>
      <c r="E25" s="243"/>
      <c r="F25" s="243"/>
      <c r="G25" s="243" t="str">
        <f aca="false">IF(ISBLANK(F25),"a","b")</f>
        <v>a</v>
      </c>
      <c r="H25" s="278" t="str">
        <f aca="false">IF(ISBLANK(B25),"",IF(K25="b",J25,IF(K25="a","")))</f>
        <v/>
      </c>
      <c r="I25" s="279" t="n">
        <f aca="false">IF(ISBLANK(B25),"",IF( ISBLANK(F25), , IF( ISBLANK(J25), 1,) ))</f>
        <v>0</v>
      </c>
      <c r="J25" s="243"/>
      <c r="K25" s="243" t="str">
        <f aca="false">IF(ISBLANK(J25),"a","b")</f>
        <v>a</v>
      </c>
      <c r="L25" s="278" t="str">
        <f aca="false">IF(ISBLANK(B25),"",IF(K25="b",J25,IF(K25="a","")))</f>
        <v/>
      </c>
      <c r="M25" s="279" t="n">
        <f aca="false">IF(ISBLANK(B25),"",IF( ISBLANK(J25), , 1))</f>
        <v>0</v>
      </c>
      <c r="N25" s="280" t="str">
        <f aca="true">IF(ISBLANK(B25),"",IF( ISBLANK(F25), "" , IF( ISBLANK(J25), (TODAY()-F25)/365, (J25-F25)/365)) )</f>
        <v/>
      </c>
      <c r="O25" s="280"/>
      <c r="P25" s="281" t="str">
        <f aca="true">IF(ISBLANK(B25),"",IF( ISBLANK(J25), "", (TODAY()-J25)/365))</f>
        <v/>
      </c>
      <c r="Q25" s="281"/>
      <c r="R25" s="243"/>
      <c r="S25" s="119" t="str">
        <f aca="false">C25</f>
        <v>Рубцова 3</v>
      </c>
      <c r="T25" s="39" t="n">
        <v>1</v>
      </c>
      <c r="U25" s="26"/>
      <c r="V25" s="41" t="e">
        <f aca="false">V18/((V14-(MIN(M3:M212)))/12)</f>
        <v>#DIV/0!</v>
      </c>
      <c r="W25" s="41" t="s">
        <v>2101</v>
      </c>
      <c r="X25" s="26"/>
      <c r="Y25" s="26"/>
      <c r="Z25" s="221"/>
      <c r="AA25" s="221"/>
      <c r="AB25" s="221"/>
      <c r="AC25" s="217" t="e">
        <f aca="false">V24-V25</f>
        <v>#DIV/0!</v>
      </c>
      <c r="AD25" s="217" t="s">
        <v>36</v>
      </c>
      <c r="AE25" s="26"/>
      <c r="AF25" s="27"/>
      <c r="AG25" s="27"/>
      <c r="AH25" s="27"/>
      <c r="AI25" s="27"/>
    </row>
    <row r="26" customFormat="false" ht="15" hidden="false" customHeight="false" outlineLevel="0" collapsed="false">
      <c r="A26" s="270" t="n">
        <v>24</v>
      </c>
      <c r="B26" s="275" t="n">
        <v>1</v>
      </c>
      <c r="C26" s="276" t="s">
        <v>2099</v>
      </c>
      <c r="D26" s="277" t="n">
        <v>2</v>
      </c>
      <c r="E26" s="243"/>
      <c r="F26" s="243"/>
      <c r="G26" s="243" t="str">
        <f aca="false">IF(ISBLANK(F26),"a","b")</f>
        <v>a</v>
      </c>
      <c r="H26" s="278" t="str">
        <f aca="false">IF(ISBLANK(B26),"",IF(K26="b",J26,IF(K26="a","")))</f>
        <v/>
      </c>
      <c r="I26" s="279" t="n">
        <f aca="false">IF(ISBLANK(B26),"",IF( ISBLANK(F26), , IF( ISBLANK(J26), 1,) ))</f>
        <v>0</v>
      </c>
      <c r="J26" s="243"/>
      <c r="K26" s="243" t="str">
        <f aca="false">IF(ISBLANK(J26),"a","b")</f>
        <v>a</v>
      </c>
      <c r="L26" s="278" t="str">
        <f aca="false">IF(ISBLANK(B26),"",IF(K26="b",J26,IF(K26="a","")))</f>
        <v/>
      </c>
      <c r="M26" s="279" t="n">
        <f aca="false">IF(ISBLANK(B26),"",IF( ISBLANK(J26), , 1))</f>
        <v>0</v>
      </c>
      <c r="N26" s="280" t="str">
        <f aca="true">IF(ISBLANK(B26),"",IF( ISBLANK(F26), "" , IF( ISBLANK(J26), (TODAY()-F26)/365, (J26-F26)/365)) )</f>
        <v/>
      </c>
      <c r="O26" s="280"/>
      <c r="P26" s="281" t="str">
        <f aca="true">IF(ISBLANK(B26),"",IF( ISBLANK(J26), "", (TODAY()-J26)/365))</f>
        <v/>
      </c>
      <c r="Q26" s="281"/>
      <c r="R26" s="243"/>
      <c r="S26" s="119" t="str">
        <f aca="false">C26</f>
        <v>Рубцова 3</v>
      </c>
      <c r="T26" s="39" t="n">
        <v>1</v>
      </c>
      <c r="U26" s="26"/>
      <c r="V26" s="61" t="e">
        <f aca="false">(V19/V25)/12</f>
        <v>#DIV/0!</v>
      </c>
      <c r="W26" s="61" t="s">
        <v>2102</v>
      </c>
      <c r="X26" s="26"/>
      <c r="Y26" s="26"/>
      <c r="Z26" s="26"/>
      <c r="AA26" s="26"/>
      <c r="AB26" s="26"/>
      <c r="AC26" s="41"/>
      <c r="AD26" s="41"/>
      <c r="AE26" s="26"/>
      <c r="AF26" s="27"/>
      <c r="AG26" s="27"/>
      <c r="AH26" s="27"/>
      <c r="AI26" s="27"/>
    </row>
    <row r="27" customFormat="false" ht="16" hidden="false" customHeight="false" outlineLevel="0" collapsed="false">
      <c r="A27" s="270" t="n">
        <v>25</v>
      </c>
      <c r="B27" s="275" t="n">
        <v>1</v>
      </c>
      <c r="C27" s="276" t="s">
        <v>2099</v>
      </c>
      <c r="D27" s="277" t="n">
        <v>3</v>
      </c>
      <c r="E27" s="243"/>
      <c r="F27" s="243"/>
      <c r="G27" s="243" t="str">
        <f aca="false">IF(ISBLANK(F27),"a","b")</f>
        <v>a</v>
      </c>
      <c r="H27" s="278" t="str">
        <f aca="false">IF(ISBLANK(B27),"",IF(K27="b",J27,IF(K27="a","")))</f>
        <v/>
      </c>
      <c r="I27" s="279" t="n">
        <f aca="false">IF(ISBLANK(B27),"",IF( ISBLANK(F27), , IF( ISBLANK(J27), 1,) ))</f>
        <v>0</v>
      </c>
      <c r="J27" s="243"/>
      <c r="K27" s="243" t="str">
        <f aca="false">IF(ISBLANK(J27),"a","b")</f>
        <v>a</v>
      </c>
      <c r="L27" s="278" t="str">
        <f aca="false">IF(ISBLANK(B27),"",IF(K27="b",J27,IF(K27="a","")))</f>
        <v/>
      </c>
      <c r="M27" s="279" t="n">
        <f aca="false">IF(ISBLANK(B27),"",IF( ISBLANK(J27), , 1))</f>
        <v>0</v>
      </c>
      <c r="N27" s="280" t="str">
        <f aca="true">IF(ISBLANK(B27),"",IF( ISBLANK(F27), "" , IF( ISBLANK(J27), (TODAY()-F27)/365, (J27-F27)/365)) )</f>
        <v/>
      </c>
      <c r="O27" s="280"/>
      <c r="P27" s="281" t="str">
        <f aca="true">IF(ISBLANK(B27),"",IF( ISBLANK(J27), "", (TODAY()-J27)/365))</f>
        <v/>
      </c>
      <c r="Q27" s="281"/>
      <c r="R27" s="243"/>
      <c r="S27" s="119" t="str">
        <f aca="false">C27</f>
        <v>Рубцова 3</v>
      </c>
      <c r="T27" s="39" t="n">
        <v>1</v>
      </c>
      <c r="U27" s="26"/>
      <c r="V27" s="61" t="e">
        <f aca="false">(V14-V13)/V18</f>
        <v>#DIV/0!</v>
      </c>
      <c r="W27" s="61" t="s">
        <v>43</v>
      </c>
      <c r="X27" s="62"/>
      <c r="AA27" s="26"/>
      <c r="AB27" s="26"/>
      <c r="AC27" s="26"/>
      <c r="AD27" s="26"/>
      <c r="AE27" s="26"/>
      <c r="AF27" s="27"/>
      <c r="AG27" s="27"/>
      <c r="AH27" s="27"/>
      <c r="AI27" s="27"/>
    </row>
    <row r="28" customFormat="false" ht="16" hidden="false" customHeight="false" outlineLevel="0" collapsed="false">
      <c r="A28" s="270" t="n">
        <v>26</v>
      </c>
      <c r="B28" s="275" t="n">
        <v>1</v>
      </c>
      <c r="C28" s="276" t="s">
        <v>2099</v>
      </c>
      <c r="D28" s="277" t="n">
        <v>4</v>
      </c>
      <c r="E28" s="243"/>
      <c r="F28" s="243"/>
      <c r="G28" s="243" t="str">
        <f aca="false">IF(ISBLANK(F28),"a","b")</f>
        <v>a</v>
      </c>
      <c r="H28" s="278" t="str">
        <f aca="false">IF(ISBLANK(B28),"",IF(K28="b",J28,IF(K28="a","")))</f>
        <v/>
      </c>
      <c r="I28" s="279" t="n">
        <f aca="false">IF(ISBLANK(B28),"",IF( ISBLANK(F28), , IF( ISBLANK(J28), 1,) ))</f>
        <v>0</v>
      </c>
      <c r="J28" s="243"/>
      <c r="K28" s="243" t="str">
        <f aca="false">IF(ISBLANK(J28),"a","b")</f>
        <v>a</v>
      </c>
      <c r="L28" s="278" t="str">
        <f aca="false">IF(ISBLANK(B28),"",IF(K28="b",J28,IF(K28="a","")))</f>
        <v/>
      </c>
      <c r="M28" s="279" t="n">
        <f aca="false">IF(ISBLANK(B28),"",IF( ISBLANK(J28), , 1))</f>
        <v>0</v>
      </c>
      <c r="N28" s="280" t="str">
        <f aca="true">IF(ISBLANK(B28),"",IF( ISBLANK(F28), "" , IF( ISBLANK(J28), (TODAY()-F28)/365, (J28-F28)/365)) )</f>
        <v/>
      </c>
      <c r="O28" s="280"/>
      <c r="P28" s="281" t="str">
        <f aca="true">IF(ISBLANK(B28),"",IF( ISBLANK(J28), "", (TODAY()-J28)/365))</f>
        <v/>
      </c>
      <c r="Q28" s="281"/>
      <c r="R28" s="243"/>
      <c r="S28" s="119" t="str">
        <f aca="false">C28</f>
        <v>Рубцова 3</v>
      </c>
      <c r="T28" s="39" t="n">
        <v>1</v>
      </c>
      <c r="U28" s="26"/>
      <c r="V28" s="63" t="e">
        <f aca="false">(V27/180)*24</f>
        <v>#DIV/0!</v>
      </c>
      <c r="W28" s="61" t="s">
        <v>44</v>
      </c>
      <c r="X28" s="26"/>
      <c r="Y28" s="26"/>
      <c r="Z28" s="26"/>
      <c r="AA28" s="26"/>
      <c r="AB28" s="26"/>
      <c r="AC28" s="26"/>
      <c r="AD28" s="26"/>
      <c r="AE28" s="26"/>
      <c r="AF28" s="27"/>
      <c r="AG28" s="27"/>
      <c r="AH28" s="27"/>
      <c r="AI28" s="27"/>
    </row>
    <row r="29" customFormat="false" ht="15" hidden="false" customHeight="false" outlineLevel="0" collapsed="false">
      <c r="A29" s="270" t="n">
        <v>27</v>
      </c>
      <c r="B29" s="275" t="n">
        <v>1</v>
      </c>
      <c r="C29" s="276" t="s">
        <v>2099</v>
      </c>
      <c r="D29" s="277" t="n">
        <v>5</v>
      </c>
      <c r="E29" s="243"/>
      <c r="F29" s="243"/>
      <c r="G29" s="243" t="str">
        <f aca="false">IF(ISBLANK(F29),"a","b")</f>
        <v>a</v>
      </c>
      <c r="H29" s="278" t="str">
        <f aca="false">IF(ISBLANK(B29),"",IF(K29="b",J29,IF(K29="a","")))</f>
        <v/>
      </c>
      <c r="I29" s="279" t="n">
        <f aca="false">IF(ISBLANK(B29),"",IF( ISBLANK(F29), , IF( ISBLANK(J29), 1,) ))</f>
        <v>0</v>
      </c>
      <c r="J29" s="243"/>
      <c r="K29" s="243" t="str">
        <f aca="false">IF(ISBLANK(J29),"a","b")</f>
        <v>a</v>
      </c>
      <c r="L29" s="278" t="str">
        <f aca="false">IF(ISBLANK(B29),"",IF(K29="b",J29,IF(K29="a","")))</f>
        <v/>
      </c>
      <c r="M29" s="279" t="n">
        <f aca="false">IF(ISBLANK(B29),"",IF( ISBLANK(J29), , 1))</f>
        <v>0</v>
      </c>
      <c r="N29" s="280" t="str">
        <f aca="true">IF(ISBLANK(B29),"",IF( ISBLANK(F29), "" , IF( ISBLANK(J29), (TODAY()-F29)/365, (J29-F29)/365)) )</f>
        <v/>
      </c>
      <c r="O29" s="280"/>
      <c r="P29" s="281" t="str">
        <f aca="true">IF(ISBLANK(B29),"",IF( ISBLANK(J29), "", (TODAY()-J29)/365))</f>
        <v/>
      </c>
      <c r="Q29" s="281"/>
      <c r="R29" s="243"/>
      <c r="S29" s="119" t="str">
        <f aca="false">C29</f>
        <v>Рубцова 3</v>
      </c>
      <c r="T29" s="39" t="n">
        <v>1</v>
      </c>
      <c r="U29" s="26"/>
      <c r="V29" s="26"/>
      <c r="W29" s="26"/>
      <c r="X29" s="26"/>
      <c r="Y29" s="26"/>
      <c r="Z29" s="26"/>
      <c r="AA29" s="26"/>
      <c r="AB29" s="26"/>
      <c r="AC29" s="26"/>
      <c r="AD29" s="26"/>
      <c r="AE29" s="26"/>
      <c r="AF29" s="27"/>
      <c r="AG29" s="27"/>
      <c r="AH29" s="27"/>
      <c r="AI29" s="27"/>
    </row>
    <row r="30" customFormat="false" ht="15" hidden="false" customHeight="false" outlineLevel="0" collapsed="false">
      <c r="A30" s="270" t="n">
        <v>28</v>
      </c>
      <c r="B30" s="275" t="n">
        <v>1</v>
      </c>
      <c r="C30" s="276" t="s">
        <v>2099</v>
      </c>
      <c r="D30" s="277" t="n">
        <v>6</v>
      </c>
      <c r="E30" s="243"/>
      <c r="F30" s="243"/>
      <c r="G30" s="243" t="str">
        <f aca="false">IF(ISBLANK(F30),"a","b")</f>
        <v>a</v>
      </c>
      <c r="H30" s="278" t="str">
        <f aca="false">IF(ISBLANK(B30),"",IF(K30="b",J30,IF(K30="a","")))</f>
        <v/>
      </c>
      <c r="I30" s="279" t="n">
        <f aca="false">IF(ISBLANK(B30),"",IF( ISBLANK(F30), , IF( ISBLANK(J30), 1,) ))</f>
        <v>0</v>
      </c>
      <c r="J30" s="243"/>
      <c r="K30" s="243" t="str">
        <f aca="false">IF(ISBLANK(J30),"a","b")</f>
        <v>a</v>
      </c>
      <c r="L30" s="278" t="str">
        <f aca="false">IF(ISBLANK(B30),"",IF(K30="b",J30,IF(K30="a","")))</f>
        <v/>
      </c>
      <c r="M30" s="279" t="n">
        <f aca="false">IF(ISBLANK(B30),"",IF( ISBLANK(J30), , 1))</f>
        <v>0</v>
      </c>
      <c r="N30" s="280" t="str">
        <f aca="true">IF(ISBLANK(B30),"",IF( ISBLANK(F30), "" , IF( ISBLANK(J30), (TODAY()-F30)/365, (J30-F30)/365)) )</f>
        <v/>
      </c>
      <c r="O30" s="280"/>
      <c r="P30" s="281" t="str">
        <f aca="true">IF(ISBLANK(B30),"",IF( ISBLANK(J30), "", (TODAY()-J30)/365))</f>
        <v/>
      </c>
      <c r="Q30" s="281"/>
      <c r="R30" s="243"/>
      <c r="S30" s="119" t="str">
        <f aca="false">C30</f>
        <v>Рубцова 3</v>
      </c>
      <c r="T30" s="48" t="n">
        <v>1</v>
      </c>
      <c r="U30" s="26"/>
      <c r="V30" s="52" t="n">
        <v>43922</v>
      </c>
      <c r="W30" s="41" t="s">
        <v>45</v>
      </c>
      <c r="X30" s="26"/>
      <c r="Y30" s="26"/>
      <c r="Z30" s="26"/>
      <c r="AA30" s="26"/>
      <c r="AB30" s="26"/>
      <c r="AC30" s="26"/>
      <c r="AD30" s="26"/>
      <c r="AE30" s="26"/>
      <c r="AF30" s="27"/>
      <c r="AG30" s="27"/>
      <c r="AH30" s="27"/>
      <c r="AI30" s="27"/>
    </row>
    <row r="31" customFormat="false" ht="15" hidden="false" customHeight="false" outlineLevel="0" collapsed="false">
      <c r="A31" s="270" t="n">
        <v>29</v>
      </c>
      <c r="B31" s="275" t="n">
        <v>1</v>
      </c>
      <c r="C31" s="276" t="s">
        <v>2099</v>
      </c>
      <c r="D31" s="283" t="n">
        <v>7</v>
      </c>
      <c r="E31" s="243"/>
      <c r="F31" s="243"/>
      <c r="G31" s="243" t="str">
        <f aca="false">IF(ISBLANK(F31),"a","b")</f>
        <v>a</v>
      </c>
      <c r="H31" s="278" t="str">
        <f aca="false">IF(ISBLANK(B31),"",IF(K31="b",J31,IF(K31="a","")))</f>
        <v/>
      </c>
      <c r="I31" s="279" t="n">
        <f aca="false">IF(ISBLANK(B31),"",IF( ISBLANK(F31), , IF( ISBLANK(J31), 1,) ))</f>
        <v>0</v>
      </c>
      <c r="J31" s="243"/>
      <c r="K31" s="243" t="str">
        <f aca="false">IF(ISBLANK(J31),"a","b")</f>
        <v>a</v>
      </c>
      <c r="L31" s="278" t="str">
        <f aca="false">IF(ISBLANK(B31),"",IF(K31="b",J31,IF(K31="a","")))</f>
        <v/>
      </c>
      <c r="M31" s="279" t="n">
        <f aca="false">IF(ISBLANK(B31),"",IF( ISBLANK(J31), , 1))</f>
        <v>0</v>
      </c>
      <c r="N31" s="280" t="str">
        <f aca="true">IF(ISBLANK(B31),"",IF( ISBLANK(F31), "" , IF( ISBLANK(J31), (TODAY()-F31)/365, (J31-F31)/365)) )</f>
        <v/>
      </c>
      <c r="O31" s="280"/>
      <c r="P31" s="281" t="str">
        <f aca="true">IF(ISBLANK(B31),"",IF( ISBLANK(J31), "", (TODAY()-J31)/365))</f>
        <v/>
      </c>
      <c r="Q31" s="281"/>
      <c r="R31" s="243"/>
      <c r="S31" s="119" t="str">
        <f aca="false">C31</f>
        <v>Рубцова 3</v>
      </c>
      <c r="T31" s="48" t="n">
        <v>1</v>
      </c>
      <c r="U31" s="27"/>
      <c r="V31" s="27"/>
      <c r="W31" s="27"/>
      <c r="X31" s="27"/>
      <c r="Y31" s="27"/>
      <c r="Z31" s="27"/>
      <c r="AA31" s="27"/>
      <c r="AB31" s="27"/>
      <c r="AC31" s="27"/>
      <c r="AD31" s="27"/>
      <c r="AE31" s="27"/>
      <c r="AF31" s="27"/>
      <c r="AG31" s="27"/>
      <c r="AH31" s="27"/>
      <c r="AI31" s="27"/>
    </row>
    <row r="32" customFormat="false" ht="15" hidden="false" customHeight="false" outlineLevel="0" collapsed="false">
      <c r="A32" s="270" t="n">
        <v>30</v>
      </c>
      <c r="B32" s="275" t="n">
        <v>1</v>
      </c>
      <c r="C32" s="276" t="s">
        <v>2099</v>
      </c>
      <c r="D32" s="277" t="n">
        <v>8</v>
      </c>
      <c r="E32" s="243"/>
      <c r="F32" s="243"/>
      <c r="G32" s="243" t="str">
        <f aca="false">IF(ISBLANK(F32),"a","b")</f>
        <v>a</v>
      </c>
      <c r="H32" s="278" t="str">
        <f aca="false">IF(ISBLANK(B32),"",IF(K32="b",J32,IF(K32="a","")))</f>
        <v/>
      </c>
      <c r="I32" s="279" t="n">
        <f aca="false">IF(ISBLANK(B32),"",IF( ISBLANK(F32), , IF( ISBLANK(J32), 1,) ))</f>
        <v>0</v>
      </c>
      <c r="J32" s="243"/>
      <c r="K32" s="243" t="str">
        <f aca="false">IF(ISBLANK(J32),"a","b")</f>
        <v>a</v>
      </c>
      <c r="L32" s="278" t="str">
        <f aca="false">IF(ISBLANK(B32),"",IF(K32="b",J32,IF(K32="a","")))</f>
        <v/>
      </c>
      <c r="M32" s="279" t="n">
        <f aca="false">IF(ISBLANK(B32),"",IF( ISBLANK(J32), , 1))</f>
        <v>0</v>
      </c>
      <c r="N32" s="280" t="str">
        <f aca="true">IF(ISBLANK(B32),"",IF( ISBLANK(F32), "" , IF( ISBLANK(J32), (TODAY()-F32)/365, (J32-F32)/365)) )</f>
        <v/>
      </c>
      <c r="O32" s="280"/>
      <c r="P32" s="281" t="str">
        <f aca="true">IF(ISBLANK(B32),"",IF( ISBLANK(J32), "", (TODAY()-J32)/365))</f>
        <v/>
      </c>
      <c r="Q32" s="281"/>
      <c r="R32" s="243"/>
      <c r="S32" s="119" t="str">
        <f aca="false">C32</f>
        <v>Рубцова 3</v>
      </c>
      <c r="T32" s="50" t="n">
        <v>1</v>
      </c>
      <c r="U32" s="27"/>
      <c r="V32" s="27"/>
      <c r="W32" s="27"/>
      <c r="X32" s="27"/>
      <c r="Y32" s="27"/>
      <c r="Z32" s="27"/>
      <c r="AA32" s="27"/>
      <c r="AB32" s="27"/>
      <c r="AC32" s="27"/>
      <c r="AD32" s="27"/>
      <c r="AE32" s="27"/>
      <c r="AF32" s="27"/>
      <c r="AG32" s="27"/>
      <c r="AH32" s="27"/>
      <c r="AI32" s="27"/>
    </row>
    <row r="33" customFormat="false" ht="15" hidden="false" customHeight="false" outlineLevel="0" collapsed="false">
      <c r="A33" s="270" t="n">
        <v>31</v>
      </c>
      <c r="B33" s="275" t="n">
        <v>1</v>
      </c>
      <c r="C33" s="276" t="s">
        <v>2099</v>
      </c>
      <c r="D33" s="277" t="n">
        <v>9</v>
      </c>
      <c r="E33" s="243"/>
      <c r="F33" s="243"/>
      <c r="G33" s="243" t="str">
        <f aca="false">IF(ISBLANK(F33),"a","b")</f>
        <v>a</v>
      </c>
      <c r="H33" s="278" t="str">
        <f aca="false">IF(ISBLANK(B33),"",IF(K33="b",J33,IF(K33="a","")))</f>
        <v/>
      </c>
      <c r="I33" s="279" t="n">
        <f aca="false">IF(ISBLANK(B33),"",IF( ISBLANK(F33), , IF( ISBLANK(J33), 1,) ))</f>
        <v>0</v>
      </c>
      <c r="J33" s="243"/>
      <c r="K33" s="243" t="str">
        <f aca="false">IF(ISBLANK(J33),"a","b")</f>
        <v>a</v>
      </c>
      <c r="L33" s="278" t="str">
        <f aca="false">IF(ISBLANK(B33),"",IF(K33="b",J33,IF(K33="a","")))</f>
        <v/>
      </c>
      <c r="M33" s="279" t="n">
        <f aca="false">IF(ISBLANK(B33),"",IF( ISBLANK(J33), , 1))</f>
        <v>0</v>
      </c>
      <c r="N33" s="280" t="str">
        <f aca="true">IF(ISBLANK(B33),"",IF( ISBLANK(F33), "" , IF( ISBLANK(J33), (TODAY()-F33)/365, (J33-F33)/365)) )</f>
        <v/>
      </c>
      <c r="O33" s="280"/>
      <c r="P33" s="281" t="str">
        <f aca="true">IF(ISBLANK(B33),"",IF( ISBLANK(J33), "", (TODAY()-J33)/365))</f>
        <v/>
      </c>
      <c r="Q33" s="281"/>
      <c r="R33" s="243"/>
      <c r="S33" s="119" t="str">
        <f aca="false">C33</f>
        <v>Рубцова 3</v>
      </c>
      <c r="T33" s="50" t="n">
        <v>1</v>
      </c>
      <c r="U33" s="27"/>
      <c r="V33" s="27"/>
      <c r="W33" s="27"/>
      <c r="X33" s="27"/>
      <c r="Y33" s="27"/>
      <c r="Z33" s="27"/>
      <c r="AA33" s="27"/>
      <c r="AB33" s="27"/>
      <c r="AC33" s="27"/>
      <c r="AD33" s="27"/>
      <c r="AE33" s="27"/>
      <c r="AF33" s="27"/>
      <c r="AG33" s="27"/>
      <c r="AH33" s="27"/>
      <c r="AI33" s="27"/>
    </row>
    <row r="34" customFormat="false" ht="15" hidden="false" customHeight="false" outlineLevel="0" collapsed="false">
      <c r="A34" s="270" t="n">
        <v>32</v>
      </c>
      <c r="B34" s="275" t="n">
        <v>1</v>
      </c>
      <c r="C34" s="276" t="s">
        <v>2099</v>
      </c>
      <c r="D34" s="277" t="n">
        <v>10</v>
      </c>
      <c r="E34" s="243"/>
      <c r="F34" s="243"/>
      <c r="G34" s="243" t="str">
        <f aca="false">IF(ISBLANK(F34),"a","b")</f>
        <v>a</v>
      </c>
      <c r="H34" s="278" t="str">
        <f aca="false">IF(ISBLANK(B34),"",IF(K34="b",J34,IF(K34="a","")))</f>
        <v/>
      </c>
      <c r="I34" s="279" t="n">
        <f aca="false">IF(ISBLANK(B34),"",IF( ISBLANK(F34), , IF( ISBLANK(J34), 1,) ))</f>
        <v>0</v>
      </c>
      <c r="J34" s="243"/>
      <c r="K34" s="243" t="str">
        <f aca="false">IF(ISBLANK(J34),"a","b")</f>
        <v>a</v>
      </c>
      <c r="L34" s="278" t="str">
        <f aca="false">IF(ISBLANK(B34),"",IF(K34="b",J34,IF(K34="a","")))</f>
        <v/>
      </c>
      <c r="M34" s="279" t="n">
        <f aca="false">IF(ISBLANK(B34),"",IF( ISBLANK(J34), , 1))</f>
        <v>0</v>
      </c>
      <c r="N34" s="280" t="str">
        <f aca="true">IF(ISBLANK(B34),"",IF( ISBLANK(F34), "" , IF( ISBLANK(J34), (TODAY()-F34)/365, (J34-F34)/365)) )</f>
        <v/>
      </c>
      <c r="O34" s="280"/>
      <c r="P34" s="281" t="str">
        <f aca="true">IF(ISBLANK(B34),"",IF( ISBLANK(J34), "", (TODAY()-J34)/365))</f>
        <v/>
      </c>
      <c r="Q34" s="281"/>
      <c r="R34" s="243"/>
      <c r="S34" s="119" t="str">
        <f aca="false">C34</f>
        <v>Рубцова 3</v>
      </c>
      <c r="T34" s="48" t="n">
        <v>1</v>
      </c>
      <c r="U34" s="27"/>
      <c r="V34" s="27"/>
      <c r="W34" s="27"/>
      <c r="X34" s="27"/>
      <c r="Y34" s="27"/>
      <c r="Z34" s="27"/>
      <c r="AA34" s="27"/>
      <c r="AB34" s="27"/>
      <c r="AC34" s="27"/>
      <c r="AD34" s="27"/>
      <c r="AE34" s="27"/>
      <c r="AF34" s="27"/>
      <c r="AG34" s="27"/>
      <c r="AH34" s="27"/>
      <c r="AI34" s="27"/>
    </row>
    <row r="35" customFormat="false" ht="15" hidden="false" customHeight="false" outlineLevel="0" collapsed="false">
      <c r="A35" s="270" t="n">
        <v>33</v>
      </c>
      <c r="B35" s="275" t="n">
        <v>1</v>
      </c>
      <c r="C35" s="276" t="s">
        <v>2099</v>
      </c>
      <c r="D35" s="277" t="n">
        <v>11</v>
      </c>
      <c r="E35" s="243"/>
      <c r="F35" s="243"/>
      <c r="G35" s="243" t="str">
        <f aca="false">IF(ISBLANK(F35),"a","b")</f>
        <v>a</v>
      </c>
      <c r="H35" s="278" t="str">
        <f aca="false">IF(ISBLANK(B35),"",IF(K35="b",J35,IF(K35="a","")))</f>
        <v/>
      </c>
      <c r="I35" s="279" t="n">
        <f aca="false">IF(ISBLANK(B35),"",IF( ISBLANK(F35), , IF( ISBLANK(J35), 1,) ))</f>
        <v>0</v>
      </c>
      <c r="J35" s="243"/>
      <c r="K35" s="243" t="str">
        <f aca="false">IF(ISBLANK(J35),"a","b")</f>
        <v>a</v>
      </c>
      <c r="L35" s="278" t="str">
        <f aca="false">IF(ISBLANK(B35),"",IF(K35="b",J35,IF(K35="a","")))</f>
        <v/>
      </c>
      <c r="M35" s="279" t="n">
        <f aca="false">IF(ISBLANK(B35),"",IF( ISBLANK(J35), , 1))</f>
        <v>0</v>
      </c>
      <c r="N35" s="280" t="str">
        <f aca="true">IF(ISBLANK(B35),"",IF( ISBLANK(F35), "" , IF( ISBLANK(J35), (TODAY()-F35)/365, (J35-F35)/365)) )</f>
        <v/>
      </c>
      <c r="O35" s="280"/>
      <c r="P35" s="281" t="str">
        <f aca="true">IF(ISBLANK(B35),"",IF( ISBLANK(J35), "", (TODAY()-J35)/365))</f>
        <v/>
      </c>
      <c r="Q35" s="281"/>
      <c r="R35" s="243"/>
      <c r="S35" s="119" t="str">
        <f aca="false">C35</f>
        <v>Рубцова 3</v>
      </c>
      <c r="T35" s="48" t="n">
        <v>1</v>
      </c>
      <c r="U35" s="27"/>
      <c r="V35" s="27"/>
      <c r="W35" s="27"/>
      <c r="X35" s="27"/>
      <c r="Y35" s="27"/>
      <c r="Z35" s="27"/>
      <c r="AA35" s="27"/>
      <c r="AB35" s="27"/>
      <c r="AC35" s="27"/>
      <c r="AD35" s="27"/>
      <c r="AE35" s="27"/>
      <c r="AF35" s="27"/>
      <c r="AG35" s="27"/>
      <c r="AH35" s="27"/>
      <c r="AI35" s="27"/>
    </row>
    <row r="36" customFormat="false" ht="15" hidden="false" customHeight="false" outlineLevel="0" collapsed="false">
      <c r="A36" s="270" t="n">
        <v>34</v>
      </c>
      <c r="B36" s="275" t="n">
        <v>1</v>
      </c>
      <c r="C36" s="276" t="s">
        <v>2099</v>
      </c>
      <c r="D36" s="277" t="n">
        <v>12</v>
      </c>
      <c r="E36" s="243"/>
      <c r="F36" s="243"/>
      <c r="G36" s="243" t="str">
        <f aca="false">IF(ISBLANK(F36),"a","b")</f>
        <v>a</v>
      </c>
      <c r="H36" s="278" t="str">
        <f aca="false">IF(ISBLANK(B36),"",IF(K36="b",J36,IF(K36="a","")))</f>
        <v/>
      </c>
      <c r="I36" s="279" t="n">
        <f aca="false">IF(ISBLANK(B36),"",IF( ISBLANK(F36), , IF( ISBLANK(J36), 1,) ))</f>
        <v>0</v>
      </c>
      <c r="J36" s="243"/>
      <c r="K36" s="243" t="str">
        <f aca="false">IF(ISBLANK(J36),"a","b")</f>
        <v>a</v>
      </c>
      <c r="L36" s="278" t="str">
        <f aca="false">IF(ISBLANK(B36),"",IF(K36="b",J36,IF(K36="a","")))</f>
        <v/>
      </c>
      <c r="M36" s="279" t="n">
        <f aca="false">IF(ISBLANK(B36),"",IF( ISBLANK(J36), , 1))</f>
        <v>0</v>
      </c>
      <c r="N36" s="280" t="str">
        <f aca="true">IF(ISBLANK(B36),"",IF( ISBLANK(F36), "" , IF( ISBLANK(J36), (TODAY()-F36)/365, (J36-F36)/365)) )</f>
        <v/>
      </c>
      <c r="O36" s="280"/>
      <c r="P36" s="281" t="str">
        <f aca="true">IF(ISBLANK(B36),"",IF( ISBLANK(J36), "", (TODAY()-J36)/365))</f>
        <v/>
      </c>
      <c r="Q36" s="281"/>
      <c r="R36" s="243"/>
      <c r="S36" s="119" t="str">
        <f aca="false">C36</f>
        <v>Рубцова 3</v>
      </c>
      <c r="T36" s="48" t="n">
        <v>1</v>
      </c>
      <c r="U36" s="27"/>
      <c r="V36" s="27"/>
      <c r="W36" s="27"/>
      <c r="X36" s="27"/>
      <c r="Y36" s="27"/>
      <c r="Z36" s="27"/>
      <c r="AA36" s="27"/>
      <c r="AB36" s="27"/>
      <c r="AC36" s="27"/>
      <c r="AD36" s="27"/>
      <c r="AE36" s="27"/>
      <c r="AF36" s="27"/>
      <c r="AG36" s="27"/>
      <c r="AH36" s="27"/>
      <c r="AI36" s="27"/>
    </row>
    <row r="37" customFormat="false" ht="15" hidden="false" customHeight="false" outlineLevel="0" collapsed="false">
      <c r="A37" s="270" t="n">
        <v>35</v>
      </c>
      <c r="B37" s="275" t="n">
        <v>1</v>
      </c>
      <c r="C37" s="276" t="s">
        <v>2099</v>
      </c>
      <c r="D37" s="277" t="n">
        <v>13</v>
      </c>
      <c r="E37" s="243"/>
      <c r="F37" s="243"/>
      <c r="G37" s="243" t="str">
        <f aca="false">IF(ISBLANK(F37),"a","b")</f>
        <v>a</v>
      </c>
      <c r="H37" s="278" t="str">
        <f aca="false">IF(ISBLANK(B37),"",IF(K37="b",J37,IF(K37="a","")))</f>
        <v/>
      </c>
      <c r="I37" s="279" t="n">
        <f aca="false">IF(ISBLANK(B37),"",IF( ISBLANK(F37), , IF( ISBLANK(J37), 1,) ))</f>
        <v>0</v>
      </c>
      <c r="J37" s="243"/>
      <c r="K37" s="243" t="str">
        <f aca="false">IF(ISBLANK(J37),"a","b")</f>
        <v>a</v>
      </c>
      <c r="L37" s="278" t="str">
        <f aca="false">IF(ISBLANK(B37),"",IF(K37="b",J37,IF(K37="a","")))</f>
        <v/>
      </c>
      <c r="M37" s="279" t="n">
        <f aca="false">IF(ISBLANK(B37),"",IF( ISBLANK(J37), , 1))</f>
        <v>0</v>
      </c>
      <c r="N37" s="280" t="str">
        <f aca="true">IF(ISBLANK(B37),"",IF( ISBLANK(F37), "" , IF( ISBLANK(J37), (TODAY()-F37)/365, (J37-F37)/365)) )</f>
        <v/>
      </c>
      <c r="O37" s="280"/>
      <c r="P37" s="281" t="str">
        <f aca="true">IF(ISBLANK(B37),"",IF( ISBLANK(J37), "", (TODAY()-J37)/365))</f>
        <v/>
      </c>
      <c r="Q37" s="281"/>
      <c r="R37" s="243"/>
      <c r="S37" s="119" t="str">
        <f aca="false">C37</f>
        <v>Рубцова 3</v>
      </c>
      <c r="T37" s="48" t="n">
        <v>1</v>
      </c>
      <c r="U37" s="27"/>
      <c r="V37" s="27"/>
      <c r="W37" s="27"/>
      <c r="X37" s="27"/>
      <c r="Y37" s="27"/>
      <c r="Z37" s="27"/>
      <c r="AA37" s="27"/>
      <c r="AB37" s="27"/>
      <c r="AC37" s="27"/>
      <c r="AD37" s="27"/>
      <c r="AE37" s="27"/>
      <c r="AF37" s="27"/>
      <c r="AG37" s="27"/>
      <c r="AH37" s="27"/>
      <c r="AI37" s="27"/>
    </row>
    <row r="38" customFormat="false" ht="15" hidden="false" customHeight="false" outlineLevel="0" collapsed="false">
      <c r="A38" s="270" t="n">
        <v>36</v>
      </c>
      <c r="B38" s="275" t="n">
        <v>1</v>
      </c>
      <c r="C38" s="276" t="s">
        <v>2099</v>
      </c>
      <c r="D38" s="277" t="n">
        <v>14</v>
      </c>
      <c r="E38" s="243"/>
      <c r="F38" s="243"/>
      <c r="G38" s="243" t="str">
        <f aca="false">IF(ISBLANK(F38),"a","b")</f>
        <v>a</v>
      </c>
      <c r="H38" s="278" t="str">
        <f aca="false">IF(ISBLANK(B38),"",IF(K38="b",J38,IF(K38="a","")))</f>
        <v/>
      </c>
      <c r="I38" s="279" t="n">
        <f aca="false">IF(ISBLANK(B38),"",IF( ISBLANK(F38), , IF( ISBLANK(J38), 1,) ))</f>
        <v>0</v>
      </c>
      <c r="J38" s="243"/>
      <c r="K38" s="243" t="str">
        <f aca="false">IF(ISBLANK(J38),"a","b")</f>
        <v>a</v>
      </c>
      <c r="L38" s="278" t="str">
        <f aca="false">IF(ISBLANK(B38),"",IF(K38="b",J38,IF(K38="a","")))</f>
        <v/>
      </c>
      <c r="M38" s="279" t="n">
        <f aca="false">IF(ISBLANK(B38),"",IF( ISBLANK(J38), , 1))</f>
        <v>0</v>
      </c>
      <c r="N38" s="280" t="str">
        <f aca="true">IF(ISBLANK(B38),"",IF( ISBLANK(F38), "" , IF( ISBLANK(J38), (TODAY()-F38)/365, (J38-F38)/365)) )</f>
        <v/>
      </c>
      <c r="O38" s="280"/>
      <c r="P38" s="281" t="str">
        <f aca="true">IF(ISBLANK(B38),"",IF( ISBLANK(J38), "", (TODAY()-J38)/365))</f>
        <v/>
      </c>
      <c r="Q38" s="281"/>
      <c r="R38" s="243"/>
      <c r="S38" s="119" t="str">
        <f aca="false">C38</f>
        <v>Рубцова 3</v>
      </c>
      <c r="T38" s="48" t="n">
        <v>1</v>
      </c>
    </row>
    <row r="39" customFormat="false" ht="15" hidden="false" customHeight="false" outlineLevel="0" collapsed="false">
      <c r="A39" s="270" t="n">
        <v>37</v>
      </c>
      <c r="B39" s="275" t="n">
        <v>1</v>
      </c>
      <c r="C39" s="276" t="s">
        <v>2099</v>
      </c>
      <c r="D39" s="283" t="n">
        <v>15</v>
      </c>
      <c r="E39" s="243"/>
      <c r="F39" s="243"/>
      <c r="G39" s="243" t="str">
        <f aca="false">IF(ISBLANK(F39),"a","b")</f>
        <v>a</v>
      </c>
      <c r="H39" s="278" t="str">
        <f aca="false">IF(ISBLANK(B39),"",IF(K39="b",J39,IF(K39="a","")))</f>
        <v/>
      </c>
      <c r="I39" s="279" t="n">
        <f aca="false">IF(ISBLANK(B39),"",IF( ISBLANK(F39), , IF( ISBLANK(J39), 1,) ))</f>
        <v>0</v>
      </c>
      <c r="J39" s="243"/>
      <c r="K39" s="243" t="str">
        <f aca="false">IF(ISBLANK(J39),"a","b")</f>
        <v>a</v>
      </c>
      <c r="L39" s="278" t="str">
        <f aca="false">IF(ISBLANK(B39),"",IF(K39="b",J39,IF(K39="a","")))</f>
        <v/>
      </c>
      <c r="M39" s="279" t="n">
        <f aca="false">IF(ISBLANK(B39),"",IF( ISBLANK(J39), , 1))</f>
        <v>0</v>
      </c>
      <c r="N39" s="280" t="str">
        <f aca="true">IF(ISBLANK(B39),"",IF( ISBLANK(F39), "" , IF( ISBLANK(J39), (TODAY()-F39)/365, (J39-F39)/365)) )</f>
        <v/>
      </c>
      <c r="O39" s="280"/>
      <c r="P39" s="281" t="str">
        <f aca="true">IF(ISBLANK(B39),"",IF( ISBLANK(J39), "", (TODAY()-J39)/365))</f>
        <v/>
      </c>
      <c r="Q39" s="281"/>
      <c r="R39" s="243"/>
      <c r="S39" s="119" t="str">
        <f aca="false">C39</f>
        <v>Рубцова 3</v>
      </c>
      <c r="T39" s="48" t="n">
        <v>1</v>
      </c>
    </row>
    <row r="40" customFormat="false" ht="15" hidden="false" customHeight="false" outlineLevel="0" collapsed="false">
      <c r="A40" s="270" t="n">
        <v>38</v>
      </c>
      <c r="B40" s="275" t="n">
        <v>1</v>
      </c>
      <c r="C40" s="276" t="s">
        <v>2099</v>
      </c>
      <c r="D40" s="277" t="n">
        <v>16</v>
      </c>
      <c r="E40" s="243"/>
      <c r="F40" s="243"/>
      <c r="G40" s="243" t="str">
        <f aca="false">IF(ISBLANK(F40),"a","b")</f>
        <v>a</v>
      </c>
      <c r="H40" s="278" t="str">
        <f aca="false">IF(ISBLANK(B40),"",IF(K40="b",J40,IF(K40="a","")))</f>
        <v/>
      </c>
      <c r="I40" s="279" t="n">
        <f aca="false">IF(ISBLANK(B40),"",IF( ISBLANK(F40), , IF( ISBLANK(J40), 1,) ))</f>
        <v>0</v>
      </c>
      <c r="J40" s="243"/>
      <c r="K40" s="243" t="str">
        <f aca="false">IF(ISBLANK(J40),"a","b")</f>
        <v>a</v>
      </c>
      <c r="L40" s="278" t="str">
        <f aca="false">IF(ISBLANK(B40),"",IF(K40="b",J40,IF(K40="a","")))</f>
        <v/>
      </c>
      <c r="M40" s="279" t="n">
        <f aca="false">IF(ISBLANK(B40),"",IF( ISBLANK(J40), , 1))</f>
        <v>0</v>
      </c>
      <c r="N40" s="280" t="str">
        <f aca="true">IF(ISBLANK(B40),"",IF( ISBLANK(F40), "" , IF( ISBLANK(J40), (TODAY()-F40)/365, (J40-F40)/365)) )</f>
        <v/>
      </c>
      <c r="O40" s="280"/>
      <c r="P40" s="281" t="str">
        <f aca="true">IF(ISBLANK(B40),"",IF( ISBLANK(J40), "", (TODAY()-J40)/365))</f>
        <v/>
      </c>
      <c r="Q40" s="281"/>
      <c r="R40" s="243"/>
      <c r="S40" s="119" t="str">
        <f aca="false">C40</f>
        <v>Рубцова 3</v>
      </c>
      <c r="T40" s="48" t="n">
        <v>1</v>
      </c>
    </row>
    <row r="41" customFormat="false" ht="15" hidden="false" customHeight="false" outlineLevel="0" collapsed="false">
      <c r="A41" s="270" t="n">
        <v>39</v>
      </c>
      <c r="B41" s="275" t="n">
        <v>1</v>
      </c>
      <c r="C41" s="276" t="s">
        <v>2099</v>
      </c>
      <c r="D41" s="283" t="n">
        <v>17</v>
      </c>
      <c r="E41" s="243"/>
      <c r="F41" s="243"/>
      <c r="G41" s="243" t="str">
        <f aca="false">IF(ISBLANK(F41),"a","b")</f>
        <v>a</v>
      </c>
      <c r="H41" s="278" t="str">
        <f aca="false">IF(ISBLANK(B41),"",IF(K41="b",J41,IF(K41="a","")))</f>
        <v/>
      </c>
      <c r="I41" s="279" t="n">
        <f aca="false">IF(ISBLANK(B41),"",IF( ISBLANK(F41), , IF( ISBLANK(J41), 1,) ))</f>
        <v>0</v>
      </c>
      <c r="J41" s="243"/>
      <c r="K41" s="243" t="str">
        <f aca="false">IF(ISBLANK(J41),"a","b")</f>
        <v>a</v>
      </c>
      <c r="L41" s="278" t="str">
        <f aca="false">IF(ISBLANK(B41),"",IF(K41="b",J41,IF(K41="a","")))</f>
        <v/>
      </c>
      <c r="M41" s="279" t="n">
        <f aca="false">IF(ISBLANK(B41),"",IF( ISBLANK(J41), , 1))</f>
        <v>0</v>
      </c>
      <c r="N41" s="280" t="str">
        <f aca="true">IF(ISBLANK(B41),"",IF( ISBLANK(F41), "" , IF( ISBLANK(J41), (TODAY()-F41)/365, (J41-F41)/365)) )</f>
        <v/>
      </c>
      <c r="O41" s="280"/>
      <c r="P41" s="281" t="str">
        <f aca="true">IF(ISBLANK(B41),"",IF( ISBLANK(J41), "", (TODAY()-J41)/365))</f>
        <v/>
      </c>
      <c r="Q41" s="281"/>
      <c r="R41" s="243"/>
      <c r="S41" s="119" t="str">
        <f aca="false">C41</f>
        <v>Рубцова 3</v>
      </c>
      <c r="T41" s="48" t="n">
        <v>1</v>
      </c>
    </row>
    <row r="42" customFormat="false" ht="15" hidden="false" customHeight="false" outlineLevel="0" collapsed="false">
      <c r="A42" s="270" t="n">
        <v>40</v>
      </c>
      <c r="B42" s="275" t="n">
        <v>1</v>
      </c>
      <c r="C42" s="276" t="s">
        <v>2099</v>
      </c>
      <c r="D42" s="277" t="n">
        <v>18</v>
      </c>
      <c r="E42" s="243"/>
      <c r="F42" s="243"/>
      <c r="G42" s="243" t="str">
        <f aca="false">IF(ISBLANK(F42),"a","b")</f>
        <v>a</v>
      </c>
      <c r="H42" s="278" t="str">
        <f aca="false">IF(ISBLANK(B42),"",IF(K42="b",J42,IF(K42="a","")))</f>
        <v/>
      </c>
      <c r="I42" s="279" t="n">
        <f aca="false">IF(ISBLANK(B42),"",IF( ISBLANK(F42), , IF( ISBLANK(J42), 1,) ))</f>
        <v>0</v>
      </c>
      <c r="J42" s="243"/>
      <c r="K42" s="243" t="str">
        <f aca="false">IF(ISBLANK(J42),"a","b")</f>
        <v>a</v>
      </c>
      <c r="L42" s="278" t="str">
        <f aca="false">IF(ISBLANK(B42),"",IF(K42="b",J42,IF(K42="a","")))</f>
        <v/>
      </c>
      <c r="M42" s="279" t="n">
        <f aca="false">IF(ISBLANK(B42),"",IF( ISBLANK(J42), , 1))</f>
        <v>0</v>
      </c>
      <c r="N42" s="280" t="str">
        <f aca="true">IF(ISBLANK(B42),"",IF( ISBLANK(F42), "" , IF( ISBLANK(J42), (TODAY()-F42)/365, (J42-F42)/365)) )</f>
        <v/>
      </c>
      <c r="O42" s="280"/>
      <c r="P42" s="281" t="str">
        <f aca="true">IF(ISBLANK(B42),"",IF( ISBLANK(J42), "", (TODAY()-J42)/365))</f>
        <v/>
      </c>
      <c r="Q42" s="281"/>
      <c r="R42" s="243"/>
      <c r="S42" s="119" t="str">
        <f aca="false">C42</f>
        <v>Рубцова 3</v>
      </c>
      <c r="T42" s="48" t="n">
        <v>1</v>
      </c>
    </row>
    <row r="43" customFormat="false" ht="15" hidden="false" customHeight="false" outlineLevel="0" collapsed="false">
      <c r="A43" s="270" t="n">
        <v>41</v>
      </c>
      <c r="B43" s="275" t="n">
        <v>1</v>
      </c>
      <c r="C43" s="276" t="s">
        <v>2099</v>
      </c>
      <c r="D43" s="277" t="n">
        <v>19</v>
      </c>
      <c r="E43" s="243"/>
      <c r="F43" s="243"/>
      <c r="G43" s="243" t="str">
        <f aca="false">IF(ISBLANK(F43),"a","b")</f>
        <v>a</v>
      </c>
      <c r="H43" s="278" t="str">
        <f aca="false">IF(ISBLANK(B43),"",IF(K43="b",J43,IF(K43="a","")))</f>
        <v/>
      </c>
      <c r="I43" s="279" t="n">
        <f aca="false">IF(ISBLANK(B43),"",IF( ISBLANK(F43), , IF( ISBLANK(J43), 1,) ))</f>
        <v>0</v>
      </c>
      <c r="J43" s="243"/>
      <c r="K43" s="243" t="str">
        <f aca="false">IF(ISBLANK(J43),"a","b")</f>
        <v>a</v>
      </c>
      <c r="L43" s="278" t="str">
        <f aca="false">IF(ISBLANK(B43),"",IF(K43="b",J43,IF(K43="a","")))</f>
        <v/>
      </c>
      <c r="M43" s="279" t="n">
        <f aca="false">IF(ISBLANK(B43),"",IF( ISBLANK(J43), , 1))</f>
        <v>0</v>
      </c>
      <c r="N43" s="280" t="str">
        <f aca="true">IF(ISBLANK(B43),"",IF( ISBLANK(F43), "" , IF( ISBLANK(J43), (TODAY()-F43)/365, (J43-F43)/365)) )</f>
        <v/>
      </c>
      <c r="O43" s="280"/>
      <c r="P43" s="281" t="str">
        <f aca="true">IF(ISBLANK(B43),"",IF( ISBLANK(J43), "", (TODAY()-J43)/365))</f>
        <v/>
      </c>
      <c r="Q43" s="281"/>
      <c r="R43" s="243"/>
      <c r="S43" s="119" t="str">
        <f aca="false">C43</f>
        <v>Рубцова 3</v>
      </c>
      <c r="T43" s="48" t="n">
        <v>1</v>
      </c>
    </row>
    <row r="44" customFormat="false" ht="15" hidden="false" customHeight="false" outlineLevel="0" collapsed="false">
      <c r="A44" s="270" t="n">
        <v>42</v>
      </c>
      <c r="B44" s="275" t="n">
        <v>1</v>
      </c>
      <c r="C44" s="276" t="s">
        <v>2099</v>
      </c>
      <c r="D44" s="277" t="n">
        <v>20</v>
      </c>
      <c r="E44" s="243"/>
      <c r="F44" s="243"/>
      <c r="G44" s="243" t="str">
        <f aca="false">IF(ISBLANK(F44),"a","b")</f>
        <v>a</v>
      </c>
      <c r="H44" s="278" t="str">
        <f aca="false">IF(ISBLANK(B44),"",IF(K44="b",J44,IF(K44="a","")))</f>
        <v/>
      </c>
      <c r="I44" s="279" t="n">
        <f aca="false">IF(ISBLANK(B44),"",IF( ISBLANK(F44), , IF( ISBLANK(J44), 1,) ))</f>
        <v>0</v>
      </c>
      <c r="J44" s="243"/>
      <c r="K44" s="243" t="str">
        <f aca="false">IF(ISBLANK(J44),"a","b")</f>
        <v>a</v>
      </c>
      <c r="L44" s="278" t="str">
        <f aca="false">IF(ISBLANK(B44),"",IF(K44="b",J44,IF(K44="a","")))</f>
        <v/>
      </c>
      <c r="M44" s="279" t="n">
        <f aca="false">IF(ISBLANK(B44),"",IF( ISBLANK(J44), , 1))</f>
        <v>0</v>
      </c>
      <c r="N44" s="280" t="str">
        <f aca="true">IF(ISBLANK(B44),"",IF( ISBLANK(F44), "" , IF( ISBLANK(J44), (TODAY()-F44)/365, (J44-F44)/365)) )</f>
        <v/>
      </c>
      <c r="O44" s="280"/>
      <c r="P44" s="281" t="str">
        <f aca="true">IF(ISBLANK(B44),"",IF( ISBLANK(J44), "", (TODAY()-J44)/365))</f>
        <v/>
      </c>
      <c r="Q44" s="281"/>
      <c r="R44" s="243"/>
      <c r="S44" s="119" t="str">
        <f aca="false">C44</f>
        <v>Рубцова 3</v>
      </c>
      <c r="T44" s="50" t="n">
        <v>1</v>
      </c>
    </row>
  </sheetData>
  <mergeCells count="2">
    <mergeCell ref="U2:W2"/>
    <mergeCell ref="U7:W7"/>
  </mergeCell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23"/>
  <sheetViews>
    <sheetView showFormulas="false" showGridLines="true" showRowColHeaders="true" showZeros="true" rightToLeft="false" tabSelected="false" showOutlineSymbols="true" defaultGridColor="true" view="normal" topLeftCell="A1" colorId="64" zoomScale="156" zoomScaleNormal="156" zoomScalePageLayoutView="100" workbookViewId="0">
      <selection pane="topLeft" activeCell="C47" activeCellId="0" sqref="C47"/>
    </sheetView>
  </sheetViews>
  <sheetFormatPr defaultColWidth="11.53515625" defaultRowHeight="12.8" zeroHeight="false" outlineLevelRow="0" outlineLevelCol="0"/>
  <cols>
    <col collapsed="false" customWidth="true" hidden="false" outlineLevel="0" max="2" min="2" style="0" width="34.54"/>
    <col collapsed="false" customWidth="true" hidden="false" outlineLevel="0" max="3" min="3" style="0" width="9.05"/>
  </cols>
  <sheetData>
    <row r="1" customFormat="false" ht="15" hidden="false" customHeight="false" outlineLevel="0" collapsed="false">
      <c r="A1" s="293" t="s">
        <v>0</v>
      </c>
      <c r="B1" s="188"/>
      <c r="C1" s="188"/>
      <c r="D1" s="189"/>
      <c r="E1" s="190"/>
      <c r="F1" s="189"/>
      <c r="G1" s="267"/>
      <c r="H1" s="267"/>
      <c r="I1" s="197"/>
      <c r="J1" s="188"/>
    </row>
    <row r="2" customFormat="false" ht="12.8" hidden="false" customHeight="false" outlineLevel="0" collapsed="false">
      <c r="A2" s="294"/>
      <c r="B2" s="295"/>
      <c r="C2" s="295"/>
      <c r="D2" s="295" t="s">
        <v>2103</v>
      </c>
      <c r="E2" s="295" t="s">
        <v>2104</v>
      </c>
      <c r="F2" s="295" t="s">
        <v>1760</v>
      </c>
      <c r="G2" s="295" t="s">
        <v>14</v>
      </c>
    </row>
    <row r="3" customFormat="false" ht="12.8" hidden="false" customHeight="false" outlineLevel="0" collapsed="false">
      <c r="A3" s="294" t="s">
        <v>2105</v>
      </c>
      <c r="B3" s="295" t="s">
        <v>2106</v>
      </c>
      <c r="C3" s="295"/>
      <c r="D3" s="295"/>
      <c r="E3" s="295"/>
      <c r="F3" s="295"/>
      <c r="G3" s="295"/>
    </row>
    <row r="4" customFormat="false" ht="12.8" hidden="false" customHeight="false" outlineLevel="0" collapsed="false">
      <c r="A4" s="243" t="n">
        <v>1</v>
      </c>
      <c r="B4" s="243"/>
      <c r="C4" s="243"/>
      <c r="D4" s="243"/>
      <c r="E4" s="243"/>
      <c r="F4" s="243"/>
      <c r="G4" s="243"/>
    </row>
    <row r="5" customFormat="false" ht="12.8" hidden="false" customHeight="false" outlineLevel="0" collapsed="false">
      <c r="A5" s="243" t="n">
        <v>2</v>
      </c>
      <c r="B5" s="243"/>
      <c r="C5" s="243"/>
      <c r="D5" s="243"/>
      <c r="E5" s="243"/>
      <c r="F5" s="243"/>
      <c r="G5" s="243"/>
    </row>
    <row r="6" customFormat="false" ht="12.8" hidden="false" customHeight="false" outlineLevel="0" collapsed="false">
      <c r="A6" s="243" t="n">
        <v>3</v>
      </c>
      <c r="B6" s="243"/>
      <c r="C6" s="243"/>
      <c r="D6" s="243"/>
      <c r="E6" s="243"/>
      <c r="F6" s="243"/>
      <c r="G6" s="243"/>
    </row>
    <row r="7" customFormat="false" ht="12.8" hidden="false" customHeight="false" outlineLevel="0" collapsed="false">
      <c r="A7" s="243" t="n">
        <v>4</v>
      </c>
      <c r="B7" s="243" t="s">
        <v>2107</v>
      </c>
      <c r="C7" s="243"/>
      <c r="D7" s="243"/>
      <c r="E7" s="243"/>
      <c r="F7" s="243"/>
      <c r="G7" s="243"/>
    </row>
    <row r="8" customFormat="false" ht="12.8" hidden="false" customHeight="false" outlineLevel="0" collapsed="false">
      <c r="A8" s="296" t="n">
        <v>5</v>
      </c>
      <c r="B8" s="243"/>
      <c r="C8" s="243" t="s">
        <v>1938</v>
      </c>
      <c r="D8" s="278" t="n">
        <v>43710</v>
      </c>
      <c r="E8" s="243"/>
      <c r="F8" s="243"/>
      <c r="G8" s="243"/>
    </row>
    <row r="9" customFormat="false" ht="12.8" hidden="false" customHeight="false" outlineLevel="0" collapsed="false">
      <c r="A9" s="243" t="n">
        <v>6</v>
      </c>
      <c r="B9" s="243" t="s">
        <v>2108</v>
      </c>
      <c r="C9" s="243"/>
      <c r="D9" s="243"/>
      <c r="E9" s="243"/>
      <c r="F9" s="243"/>
      <c r="G9" s="243"/>
    </row>
    <row r="10" customFormat="false" ht="12.8" hidden="false" customHeight="false" outlineLevel="0" collapsed="false">
      <c r="A10" s="243" t="n">
        <v>7</v>
      </c>
      <c r="B10" s="243"/>
      <c r="C10" s="243"/>
      <c r="D10" s="243"/>
      <c r="E10" s="243"/>
      <c r="F10" s="243"/>
      <c r="G10" s="243"/>
    </row>
    <row r="11" customFormat="false" ht="12.8" hidden="false" customHeight="false" outlineLevel="0" collapsed="false">
      <c r="A11" s="297" t="n">
        <v>8</v>
      </c>
      <c r="B11" s="243"/>
      <c r="C11" s="243" t="s">
        <v>404</v>
      </c>
      <c r="D11" s="278" t="n">
        <v>43762</v>
      </c>
      <c r="E11" s="243"/>
      <c r="F11" s="243"/>
      <c r="G11" s="243"/>
    </row>
    <row r="12" customFormat="false" ht="12.8" hidden="false" customHeight="false" outlineLevel="0" collapsed="false">
      <c r="A12" s="243" t="n">
        <v>9</v>
      </c>
      <c r="B12" s="243"/>
      <c r="C12" s="243"/>
      <c r="D12" s="243"/>
      <c r="E12" s="243"/>
      <c r="F12" s="243"/>
      <c r="G12" s="243"/>
    </row>
    <row r="13" customFormat="false" ht="12.8" hidden="false" customHeight="false" outlineLevel="0" collapsed="false">
      <c r="A13" s="298" t="n">
        <v>10</v>
      </c>
      <c r="B13" s="243"/>
      <c r="C13" s="243"/>
      <c r="D13" s="278"/>
      <c r="E13" s="243"/>
      <c r="F13" s="243"/>
      <c r="G13" s="243"/>
    </row>
    <row r="14" customFormat="false" ht="12.8" hidden="false" customHeight="false" outlineLevel="0" collapsed="false">
      <c r="A14" s="296" t="n">
        <v>11</v>
      </c>
      <c r="B14" s="243"/>
      <c r="C14" s="243" t="s">
        <v>1828</v>
      </c>
      <c r="D14" s="278" t="n">
        <v>43710</v>
      </c>
      <c r="E14" s="243"/>
      <c r="F14" s="243"/>
      <c r="G14" s="243"/>
    </row>
    <row r="15" customFormat="false" ht="12.8" hidden="false" customHeight="false" outlineLevel="0" collapsed="false">
      <c r="A15" s="243" t="n">
        <v>12</v>
      </c>
      <c r="B15" s="243"/>
      <c r="C15" s="243"/>
      <c r="D15" s="243"/>
      <c r="E15" s="243"/>
      <c r="F15" s="243"/>
      <c r="G15" s="243"/>
    </row>
    <row r="16" customFormat="false" ht="12.8" hidden="false" customHeight="false" outlineLevel="0" collapsed="false">
      <c r="A16" s="243" t="n">
        <v>13</v>
      </c>
      <c r="B16" s="243"/>
      <c r="C16" s="243"/>
      <c r="D16" s="243"/>
      <c r="E16" s="243"/>
      <c r="F16" s="243"/>
      <c r="G16" s="243"/>
    </row>
    <row r="17" customFormat="false" ht="12.8" hidden="false" customHeight="false" outlineLevel="0" collapsed="false">
      <c r="A17" s="243" t="n">
        <v>14</v>
      </c>
      <c r="B17" s="243" t="s">
        <v>2109</v>
      </c>
      <c r="C17" s="243"/>
      <c r="D17" s="243"/>
      <c r="E17" s="243"/>
      <c r="F17" s="243"/>
      <c r="G17" s="243"/>
    </row>
    <row r="18" customFormat="false" ht="12.8" hidden="false" customHeight="false" outlineLevel="0" collapsed="false">
      <c r="A18" s="297" t="n">
        <v>15</v>
      </c>
      <c r="B18" s="243"/>
      <c r="C18" s="243" t="s">
        <v>459</v>
      </c>
      <c r="D18" s="278" t="n">
        <v>43819</v>
      </c>
      <c r="E18" s="243"/>
      <c r="F18" s="243"/>
      <c r="G18" s="243"/>
    </row>
    <row r="19" customFormat="false" ht="12.8" hidden="false" customHeight="false" outlineLevel="0" collapsed="false">
      <c r="A19" s="296" t="n">
        <v>16</v>
      </c>
      <c r="B19" s="243" t="s">
        <v>2110</v>
      </c>
      <c r="C19" s="243" t="s">
        <v>702</v>
      </c>
      <c r="D19" s="278" t="n">
        <v>43710</v>
      </c>
      <c r="E19" s="243"/>
      <c r="F19" s="243"/>
      <c r="G19" s="243"/>
    </row>
    <row r="20" customFormat="false" ht="12.8" hidden="false" customHeight="false" outlineLevel="0" collapsed="false">
      <c r="A20" s="243" t="n">
        <v>17</v>
      </c>
      <c r="B20" s="243" t="s">
        <v>2111</v>
      </c>
      <c r="C20" s="243"/>
      <c r="D20" s="243"/>
      <c r="E20" s="243"/>
      <c r="F20" s="243"/>
      <c r="G20" s="243"/>
    </row>
    <row r="21" customFormat="false" ht="12.8" hidden="false" customHeight="false" outlineLevel="0" collapsed="false">
      <c r="A21" s="243" t="n">
        <v>18</v>
      </c>
      <c r="B21" s="243" t="s">
        <v>2112</v>
      </c>
      <c r="C21" s="243"/>
      <c r="D21" s="243"/>
      <c r="E21" s="243"/>
      <c r="F21" s="243"/>
      <c r="G21" s="243"/>
    </row>
    <row r="22" customFormat="false" ht="12.8" hidden="false" customHeight="false" outlineLevel="0" collapsed="false">
      <c r="A22" s="243" t="n">
        <v>19</v>
      </c>
      <c r="B22" s="243" t="s">
        <v>2113</v>
      </c>
      <c r="C22" s="243"/>
      <c r="D22" s="243"/>
      <c r="E22" s="243"/>
      <c r="F22" s="243"/>
      <c r="G22" s="243"/>
    </row>
    <row r="23" customFormat="false" ht="12.8" hidden="false" customHeight="false" outlineLevel="0" collapsed="false">
      <c r="A23" s="243" t="n">
        <v>20</v>
      </c>
      <c r="B23" s="243"/>
      <c r="C23" s="243"/>
      <c r="D23" s="243"/>
      <c r="E23" s="243"/>
      <c r="F23" s="243"/>
      <c r="G23" s="243"/>
    </row>
  </sheetData>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J767"/>
  <sheetViews>
    <sheetView showFormulas="false" showGridLines="true" showRowColHeaders="true" showZeros="true" rightToLeft="false" tabSelected="false" showOutlineSymbols="true" defaultGridColor="true" view="normal" topLeftCell="A1" colorId="64" zoomScale="156" zoomScaleNormal="156" zoomScalePageLayoutView="100" workbookViewId="0">
      <selection pane="topLeft" activeCell="F4" activeCellId="0" sqref="F4"/>
    </sheetView>
  </sheetViews>
  <sheetFormatPr defaultColWidth="11.53515625" defaultRowHeight="12.8" zeroHeight="false" outlineLevelRow="0" outlineLevelCol="0"/>
  <cols>
    <col collapsed="false" customWidth="true" hidden="false" outlineLevel="0" max="1" min="1" style="299" width="6.7"/>
    <col collapsed="false" customWidth="true" hidden="false" outlineLevel="0" max="2" min="2" style="299" width="15.27"/>
    <col collapsed="false" customWidth="true" hidden="false" outlineLevel="0" max="3" min="3" style="299" width="8.7"/>
    <col collapsed="false" customWidth="true" hidden="false" outlineLevel="0" max="4" min="4" style="299" width="11.99"/>
    <col collapsed="false" customWidth="false" hidden="false" outlineLevel="0" max="6" min="5" style="299" width="11.57"/>
    <col collapsed="false" customWidth="true" hidden="false" outlineLevel="0" max="8" min="8" style="0" width="9.79"/>
    <col collapsed="false" customWidth="true" hidden="false" outlineLevel="0" max="9" min="9" style="0" width="13.18"/>
    <col collapsed="false" customWidth="true" hidden="false" outlineLevel="0" max="10" min="10" style="0" width="16.87"/>
    <col collapsed="false" customWidth="false" hidden="false" outlineLevel="0" max="16" min="15" style="300" width="11.57"/>
    <col collapsed="false" customWidth="true" hidden="false" outlineLevel="0" max="17" min="17" style="300" width="12.81"/>
    <col collapsed="false" customWidth="false" hidden="false" outlineLevel="0" max="18" min="18" style="301" width="11.57"/>
    <col collapsed="false" customWidth="true" hidden="false" outlineLevel="0" max="19" min="19" style="300" width="12.81"/>
    <col collapsed="false" customWidth="false" hidden="false" outlineLevel="0" max="82" min="20" style="300" width="11.57"/>
  </cols>
  <sheetData>
    <row r="1" customFormat="false" ht="15" hidden="false" customHeight="false" outlineLevel="0" collapsed="false">
      <c r="A1" s="293" t="s">
        <v>0</v>
      </c>
      <c r="B1" s="188"/>
      <c r="C1" s="188"/>
      <c r="D1" s="189"/>
      <c r="E1" s="189"/>
      <c r="F1" s="190"/>
      <c r="G1" s="189"/>
      <c r="H1" s="267"/>
      <c r="I1" s="267"/>
      <c r="J1" s="197"/>
      <c r="K1" s="188"/>
      <c r="L1" s="79"/>
      <c r="N1" s="79"/>
      <c r="P1" s="301"/>
    </row>
    <row r="2" customFormat="false" ht="12.8" hidden="false" customHeight="false" outlineLevel="0" collapsed="false">
      <c r="A2" s="302"/>
      <c r="B2" s="303"/>
      <c r="C2" s="303"/>
      <c r="D2" s="303"/>
      <c r="E2" s="303"/>
      <c r="F2" s="303"/>
      <c r="G2" s="79" t="n">
        <v>41365</v>
      </c>
      <c r="H2" s="304" t="s">
        <v>2114</v>
      </c>
      <c r="I2" s="304" t="s">
        <v>2115</v>
      </c>
      <c r="J2" s="305" t="n">
        <f aca="true">TODAY()</f>
        <v>44281</v>
      </c>
      <c r="K2" s="306" t="n">
        <v>120</v>
      </c>
      <c r="L2" s="79"/>
      <c r="N2" s="79"/>
      <c r="P2" s="301"/>
    </row>
    <row r="3" customFormat="false" ht="12.8" hidden="false" customHeight="false" outlineLevel="0" collapsed="false">
      <c r="A3" s="302" t="n">
        <v>1</v>
      </c>
      <c r="B3" s="303" t="s">
        <v>2116</v>
      </c>
      <c r="C3" s="303" t="n">
        <v>74</v>
      </c>
      <c r="D3" s="303" t="s">
        <v>2117</v>
      </c>
      <c r="E3" s="303"/>
      <c r="F3" s="303"/>
      <c r="G3" s="0" t="n">
        <f aca="false">COUNT(O3:T3)</f>
        <v>0</v>
      </c>
      <c r="H3" s="0" t="e">
        <f aca="false">IF(L3&lt;0,$J$2-M3,0)</f>
        <v>#VALUE!</v>
      </c>
      <c r="I3" s="307" t="e">
        <f aca="false">L4</f>
        <v>#VALUE!</v>
      </c>
      <c r="L3" s="0" t="e">
        <f aca="false">M4-M3</f>
        <v>#VALUE!</v>
      </c>
      <c r="M3" s="79" t="str">
        <f aca="false">IF(ISERROR(N3),"",N3)</f>
        <v/>
      </c>
      <c r="N3" s="79" t="e">
        <f aca="false">LOOKUP(9E+307,P3:AW3)</f>
        <v>#N/A</v>
      </c>
      <c r="P3" s="301"/>
      <c r="T3" s="301"/>
      <c r="V3" s="301"/>
    </row>
    <row r="4" customFormat="false" ht="13" hidden="false" customHeight="false" outlineLevel="0" collapsed="false">
      <c r="A4" s="302"/>
      <c r="B4" s="303"/>
      <c r="C4" s="303"/>
      <c r="D4" s="303"/>
      <c r="E4" s="303"/>
      <c r="F4" s="303"/>
      <c r="I4" s="307"/>
      <c r="J4" s="0" t="n">
        <f aca="false">IF(ISERROR(N4),0,(IF((N4-$G$2)&gt;=0,1,0)))</f>
        <v>0</v>
      </c>
      <c r="K4" s="308" t="e">
        <f aca="false">IF((L4-$K$2)&gt;0,1,0)</f>
        <v>#VALUE!</v>
      </c>
      <c r="L4" s="0" t="e">
        <f aca="false">IF(L3&gt;0,$J$2-M4,0)</f>
        <v>#VALUE!</v>
      </c>
      <c r="M4" s="79" t="str">
        <f aca="false">IF(ISERROR(N4),"",N4)</f>
        <v/>
      </c>
      <c r="N4" s="79" t="e">
        <f aca="false">LOOKUP(9E+307,O4:BI4)</f>
        <v>#N/A</v>
      </c>
      <c r="O4" s="301"/>
      <c r="P4" s="301"/>
      <c r="Q4" s="301"/>
      <c r="S4" s="301"/>
      <c r="T4" s="301"/>
      <c r="U4" s="301"/>
      <c r="V4" s="301"/>
    </row>
    <row r="5" customFormat="false" ht="12.8" hidden="true" customHeight="false" outlineLevel="0" collapsed="false">
      <c r="A5" s="309" t="n">
        <v>2</v>
      </c>
      <c r="B5" s="309" t="s">
        <v>2116</v>
      </c>
      <c r="C5" s="309" t="s">
        <v>2118</v>
      </c>
      <c r="D5" s="309" t="s">
        <v>1766</v>
      </c>
      <c r="E5" s="309"/>
      <c r="F5" s="309"/>
      <c r="G5" s="0" t="n">
        <f aca="false">COUNT(O5:T5)</f>
        <v>0</v>
      </c>
      <c r="H5" s="0" t="e">
        <f aca="false">IF(L5&lt;0,$J$2-M5,0)</f>
        <v>#VALUE!</v>
      </c>
      <c r="I5" s="307" t="e">
        <f aca="false">L6</f>
        <v>#VALUE!</v>
      </c>
      <c r="L5" s="0" t="e">
        <f aca="false">M6-M5</f>
        <v>#VALUE!</v>
      </c>
      <c r="M5" s="79" t="str">
        <f aca="false">IF(ISERROR(N5),"",N5)</f>
        <v/>
      </c>
      <c r="N5" s="79" t="e">
        <f aca="false">LOOKUP(9E+307,P5:AW5)</f>
        <v>#N/A</v>
      </c>
    </row>
    <row r="6" customFormat="false" ht="13" hidden="true" customHeight="false" outlineLevel="0" collapsed="false">
      <c r="A6" s="309"/>
      <c r="B6" s="309"/>
      <c r="C6" s="309"/>
      <c r="D6" s="309"/>
      <c r="E6" s="309"/>
      <c r="F6" s="309"/>
      <c r="I6" s="307"/>
      <c r="J6" s="0" t="n">
        <f aca="false">IF(ISERROR(N6),0,(IF((N6-$G$2)&gt;=0,1,0)))</f>
        <v>0</v>
      </c>
      <c r="K6" s="308" t="e">
        <f aca="false">IF((L6-$K$2)&gt;0,1,0)</f>
        <v>#VALUE!</v>
      </c>
      <c r="L6" s="0" t="e">
        <f aca="false">IF(L5&gt;0,$J$2-M6,0)</f>
        <v>#VALUE!</v>
      </c>
      <c r="M6" s="79" t="str">
        <f aca="false">IF(ISERROR(N6),"",N6)</f>
        <v/>
      </c>
      <c r="N6" s="79" t="e">
        <f aca="false">LOOKUP(9E+307,O6:BI6)</f>
        <v>#N/A</v>
      </c>
      <c r="R6" s="300"/>
    </row>
    <row r="7" customFormat="false" ht="12.8" hidden="false" customHeight="false" outlineLevel="0" collapsed="false">
      <c r="A7" s="302" t="n">
        <v>3</v>
      </c>
      <c r="B7" s="303" t="s">
        <v>2119</v>
      </c>
      <c r="C7" s="303" t="n">
        <v>4</v>
      </c>
      <c r="D7" s="303" t="s">
        <v>2117</v>
      </c>
      <c r="E7" s="303"/>
      <c r="F7" s="303"/>
      <c r="G7" s="0" t="n">
        <f aca="false">COUNT(O7:T7)</f>
        <v>0</v>
      </c>
      <c r="H7" s="0" t="e">
        <f aca="false">IF(L7&lt;0,$J$2-M7,0)</f>
        <v>#VALUE!</v>
      </c>
      <c r="I7" s="307" t="e">
        <f aca="false">L8</f>
        <v>#VALUE!</v>
      </c>
      <c r="L7" s="0" t="e">
        <f aca="false">M8-M7</f>
        <v>#VALUE!</v>
      </c>
      <c r="M7" s="79" t="str">
        <f aca="false">IF(ISERROR(N7),"",N7)</f>
        <v/>
      </c>
      <c r="N7" s="79" t="e">
        <f aca="false">LOOKUP(9E+307,P7:AW7)</f>
        <v>#N/A</v>
      </c>
      <c r="P7" s="301"/>
      <c r="T7" s="301"/>
      <c r="V7" s="301"/>
      <c r="X7" s="301"/>
      <c r="Z7" s="301"/>
    </row>
    <row r="8" customFormat="false" ht="13" hidden="false" customHeight="false" outlineLevel="0" collapsed="false">
      <c r="A8" s="302"/>
      <c r="B8" s="303"/>
      <c r="C8" s="303"/>
      <c r="D8" s="303"/>
      <c r="E8" s="303"/>
      <c r="F8" s="303"/>
      <c r="I8" s="307"/>
      <c r="J8" s="0" t="n">
        <f aca="false">IF(ISERROR(N8),0,(IF((N8-$G$2)&gt;=0,1,0)))</f>
        <v>0</v>
      </c>
      <c r="K8" s="308" t="e">
        <f aca="false">IF((L8-$K$2)&gt;0,1,0)</f>
        <v>#VALUE!</v>
      </c>
      <c r="L8" s="0" t="e">
        <f aca="false">IF(L7&gt;0,$J$2-M8,0)</f>
        <v>#VALUE!</v>
      </c>
      <c r="M8" s="79" t="str">
        <f aca="false">IF(ISERROR(N8),"",N8)</f>
        <v/>
      </c>
      <c r="N8" s="79" t="e">
        <f aca="false">LOOKUP(9E+307,O8:BI8)</f>
        <v>#N/A</v>
      </c>
      <c r="O8" s="301"/>
      <c r="P8" s="301"/>
      <c r="Q8" s="301"/>
      <c r="S8" s="301"/>
      <c r="T8" s="301"/>
      <c r="U8" s="301"/>
      <c r="V8" s="301"/>
      <c r="W8" s="301"/>
      <c r="X8" s="301"/>
      <c r="Y8" s="301"/>
      <c r="Z8" s="301"/>
    </row>
    <row r="9" customFormat="false" ht="12.8" hidden="true" customHeight="false" outlineLevel="0" collapsed="false">
      <c r="A9" s="310" t="n">
        <v>4</v>
      </c>
      <c r="B9" s="310" t="s">
        <v>2119</v>
      </c>
      <c r="C9" s="310" t="n">
        <v>6</v>
      </c>
      <c r="D9" s="310" t="s">
        <v>2117</v>
      </c>
      <c r="E9" s="310"/>
      <c r="F9" s="310"/>
      <c r="G9" s="311" t="n">
        <f aca="false">COUNT(O9:T9)</f>
        <v>0</v>
      </c>
      <c r="H9" s="311" t="e">
        <f aca="false">IF(L9&lt;0,$J$2-M9,0)</f>
        <v>#VALUE!</v>
      </c>
      <c r="I9" s="312" t="e">
        <f aca="false">L10</f>
        <v>#VALUE!</v>
      </c>
      <c r="L9" s="0" t="e">
        <f aca="false">M10-M9</f>
        <v>#VALUE!</v>
      </c>
      <c r="M9" s="79" t="str">
        <f aca="false">IF(ISERROR(N9),"",N9)</f>
        <v/>
      </c>
      <c r="N9" s="79" t="e">
        <f aca="false">LOOKUP(9E+307,P9:AW9)</f>
        <v>#N/A</v>
      </c>
      <c r="P9" s="301"/>
      <c r="T9" s="301"/>
    </row>
    <row r="10" customFormat="false" ht="13" hidden="true" customHeight="false" outlineLevel="0" collapsed="false">
      <c r="A10" s="310"/>
      <c r="B10" s="310"/>
      <c r="C10" s="310"/>
      <c r="D10" s="310"/>
      <c r="E10" s="310"/>
      <c r="F10" s="310"/>
      <c r="G10" s="311"/>
      <c r="H10" s="311"/>
      <c r="I10" s="312"/>
      <c r="J10" s="0" t="n">
        <f aca="false">IF(ISERROR(N10),0,(IF((N10-$G$2)&gt;=0,1,0)))</f>
        <v>0</v>
      </c>
      <c r="K10" s="308" t="e">
        <f aca="false">IF((L10-$K$2)&gt;0,1,0)</f>
        <v>#VALUE!</v>
      </c>
      <c r="L10" s="0" t="e">
        <f aca="false">IF(L9&gt;0,$J$2-M10,0)</f>
        <v>#VALUE!</v>
      </c>
      <c r="M10" s="79" t="str">
        <f aca="false">IF(ISERROR(N10),"",N10)</f>
        <v/>
      </c>
      <c r="N10" s="79" t="e">
        <f aca="false">LOOKUP(9E+307,O10:BI10)</f>
        <v>#N/A</v>
      </c>
      <c r="O10" s="301"/>
      <c r="P10" s="301"/>
      <c r="R10" s="300"/>
      <c r="S10" s="301"/>
      <c r="T10" s="301"/>
    </row>
    <row r="11" customFormat="false" ht="12.8" hidden="false" customHeight="false" outlineLevel="0" collapsed="false">
      <c r="A11" s="303" t="n">
        <v>5</v>
      </c>
      <c r="B11" s="303" t="s">
        <v>2120</v>
      </c>
      <c r="C11" s="303" t="s">
        <v>2121</v>
      </c>
      <c r="D11" s="303" t="n">
        <v>1.2</v>
      </c>
      <c r="E11" s="303"/>
      <c r="F11" s="303"/>
      <c r="G11" s="0" t="n">
        <f aca="false">COUNT(O11:T11)</f>
        <v>0</v>
      </c>
      <c r="H11" s="313" t="e">
        <f aca="false">IF(L11&lt;0,$J$2-M11,0)</f>
        <v>#VALUE!</v>
      </c>
      <c r="I11" s="314" t="e">
        <f aca="false">L12</f>
        <v>#VALUE!</v>
      </c>
      <c r="L11" s="0" t="e">
        <f aca="false">M12-M11</f>
        <v>#VALUE!</v>
      </c>
      <c r="M11" s="79" t="str">
        <f aca="false">IF(ISERROR(N11),"",N11)</f>
        <v/>
      </c>
      <c r="N11" s="79" t="e">
        <f aca="false">LOOKUP(9E+307,P11:AW11)</f>
        <v>#N/A</v>
      </c>
      <c r="P11" s="301"/>
      <c r="T11" s="301"/>
      <c r="V11" s="301"/>
      <c r="X11" s="301"/>
      <c r="Z11" s="301"/>
    </row>
    <row r="12" customFormat="false" ht="13" hidden="false" customHeight="false" outlineLevel="0" collapsed="false">
      <c r="A12" s="303"/>
      <c r="B12" s="303"/>
      <c r="C12" s="303"/>
      <c r="D12" s="303"/>
      <c r="E12" s="303"/>
      <c r="F12" s="303"/>
      <c r="I12" s="307"/>
      <c r="J12" s="0" t="n">
        <f aca="false">IF(ISERROR(N12),0,(IF((N12-$G$2)&gt;=0,1,0)))</f>
        <v>0</v>
      </c>
      <c r="K12" s="308" t="e">
        <f aca="false">IF((L12-$K$2)&gt;0,1,0)</f>
        <v>#VALUE!</v>
      </c>
      <c r="L12" s="0" t="e">
        <f aca="false">IF(L11&gt;0,$J$2-M12,0)</f>
        <v>#VALUE!</v>
      </c>
      <c r="M12" s="79" t="str">
        <f aca="false">IF(ISERROR(N12),"",N12)</f>
        <v/>
      </c>
      <c r="N12" s="79" t="e">
        <f aca="false">LOOKUP(9E+307,O12:BI12)</f>
        <v>#N/A</v>
      </c>
      <c r="O12" s="301"/>
      <c r="P12" s="301"/>
      <c r="Q12" s="301"/>
      <c r="S12" s="301"/>
      <c r="T12" s="301"/>
      <c r="U12" s="301"/>
      <c r="V12" s="301"/>
      <c r="W12" s="301"/>
      <c r="X12" s="301"/>
    </row>
    <row r="13" customFormat="false" ht="12.8" hidden="false" customHeight="false" outlineLevel="0" collapsed="false">
      <c r="A13" s="302" t="n">
        <v>6</v>
      </c>
      <c r="B13" s="303" t="s">
        <v>2120</v>
      </c>
      <c r="C13" s="303" t="s">
        <v>2121</v>
      </c>
      <c r="D13" s="303" t="n">
        <v>3.4</v>
      </c>
      <c r="E13" s="303"/>
      <c r="F13" s="303"/>
      <c r="G13" s="0" t="n">
        <f aca="false">COUNT(O13:T13)</f>
        <v>0</v>
      </c>
      <c r="H13" s="0" t="e">
        <f aca="false">IF(L13&lt;0,$J$2-M13,0)</f>
        <v>#VALUE!</v>
      </c>
      <c r="I13" s="315" t="e">
        <f aca="false">L14</f>
        <v>#VALUE!</v>
      </c>
      <c r="L13" s="0" t="e">
        <f aca="false">M14-M13</f>
        <v>#VALUE!</v>
      </c>
      <c r="M13" s="79" t="str">
        <f aca="false">IF(ISERROR(N13),"",N13)</f>
        <v/>
      </c>
      <c r="N13" s="79" t="e">
        <f aca="false">LOOKUP(9E+307,P13:AW13)</f>
        <v>#N/A</v>
      </c>
      <c r="P13" s="301"/>
      <c r="T13" s="301"/>
      <c r="V13" s="301"/>
      <c r="X13" s="301"/>
      <c r="Z13" s="301"/>
    </row>
    <row r="14" customFormat="false" ht="13" hidden="false" customHeight="false" outlineLevel="0" collapsed="false">
      <c r="A14" s="302"/>
      <c r="B14" s="303"/>
      <c r="C14" s="303"/>
      <c r="D14" s="303"/>
      <c r="E14" s="303"/>
      <c r="F14" s="303"/>
      <c r="H14" s="269"/>
      <c r="I14" s="307"/>
      <c r="J14" s="0" t="n">
        <f aca="false">IF(ISERROR(N14),0,(IF((N14-$G$2)&gt;=0,1,0)))</f>
        <v>0</v>
      </c>
      <c r="K14" s="308" t="e">
        <f aca="false">IF((L14-$K$2)&gt;0,1,0)</f>
        <v>#VALUE!</v>
      </c>
      <c r="L14" s="0" t="e">
        <f aca="false">IF(L13&gt;0,$J$2-M14,0)</f>
        <v>#VALUE!</v>
      </c>
      <c r="M14" s="79" t="str">
        <f aca="false">IF(ISERROR(N14),"",N14)</f>
        <v/>
      </c>
      <c r="N14" s="79" t="e">
        <f aca="false">LOOKUP(9E+307,O14:BI14)</f>
        <v>#N/A</v>
      </c>
      <c r="O14" s="301"/>
      <c r="P14" s="301"/>
      <c r="Q14" s="301"/>
      <c r="S14" s="301"/>
      <c r="T14" s="301"/>
      <c r="U14" s="301"/>
      <c r="V14" s="301"/>
      <c r="W14" s="301"/>
      <c r="X14" s="301"/>
      <c r="Y14" s="301"/>
      <c r="Z14" s="301"/>
    </row>
    <row r="15" customFormat="false" ht="12.8" hidden="false" customHeight="false" outlineLevel="0" collapsed="false">
      <c r="A15" s="303" t="n">
        <v>7</v>
      </c>
      <c r="B15" s="303" t="s">
        <v>2120</v>
      </c>
      <c r="C15" s="303" t="s">
        <v>2121</v>
      </c>
      <c r="D15" s="303" t="n">
        <v>5.6</v>
      </c>
      <c r="E15" s="303"/>
      <c r="F15" s="303"/>
      <c r="G15" s="0" t="n">
        <f aca="false">COUNT(O15:T15)</f>
        <v>0</v>
      </c>
      <c r="H15" s="313" t="e">
        <f aca="false">IF(L15&lt;0,$J$2-M15,0)</f>
        <v>#VALUE!</v>
      </c>
      <c r="I15" s="307" t="e">
        <f aca="false">L16</f>
        <v>#VALUE!</v>
      </c>
      <c r="L15" s="0" t="e">
        <f aca="false">M16-M15</f>
        <v>#VALUE!</v>
      </c>
      <c r="M15" s="79" t="str">
        <f aca="false">IF(ISERROR(N15),"",N15)</f>
        <v/>
      </c>
      <c r="N15" s="79" t="e">
        <f aca="false">LOOKUP(9E+307,P15:AW15)</f>
        <v>#N/A</v>
      </c>
      <c r="P15" s="301"/>
      <c r="T15" s="301"/>
      <c r="V15" s="301"/>
      <c r="X15" s="301"/>
    </row>
    <row r="16" customFormat="false" ht="13" hidden="false" customHeight="false" outlineLevel="0" collapsed="false">
      <c r="A16" s="303"/>
      <c r="B16" s="303"/>
      <c r="C16" s="303"/>
      <c r="D16" s="303"/>
      <c r="E16" s="303"/>
      <c r="F16" s="303"/>
      <c r="I16" s="307"/>
      <c r="J16" s="0" t="n">
        <f aca="false">IF(ISERROR(N16),0,(IF((N16-$G$2)&gt;=0,1,0)))</f>
        <v>0</v>
      </c>
      <c r="K16" s="308" t="e">
        <f aca="false">IF((L16-$K$2)&gt;0,1,0)</f>
        <v>#VALUE!</v>
      </c>
      <c r="L16" s="0" t="e">
        <f aca="false">IF(L15&gt;0,$J$2-M16,0)</f>
        <v>#VALUE!</v>
      </c>
      <c r="M16" s="79" t="str">
        <f aca="false">IF(ISERROR(N16),"",N16)</f>
        <v/>
      </c>
      <c r="N16" s="79" t="e">
        <f aca="false">LOOKUP(9E+307,O16:BI16)</f>
        <v>#N/A</v>
      </c>
      <c r="O16" s="301"/>
      <c r="P16" s="301"/>
      <c r="Q16" s="301"/>
      <c r="S16" s="301"/>
      <c r="T16" s="301"/>
      <c r="U16" s="301"/>
      <c r="V16" s="301"/>
    </row>
    <row r="17" customFormat="false" ht="12.8" hidden="false" customHeight="false" outlineLevel="0" collapsed="false">
      <c r="A17" s="303" t="n">
        <v>8</v>
      </c>
      <c r="B17" s="303" t="s">
        <v>2120</v>
      </c>
      <c r="C17" s="303" t="s">
        <v>2121</v>
      </c>
      <c r="D17" s="303" t="n">
        <v>7.8</v>
      </c>
      <c r="E17" s="303"/>
      <c r="F17" s="303"/>
      <c r="G17" s="0" t="n">
        <f aca="false">COUNT(O17:T17)</f>
        <v>0</v>
      </c>
      <c r="H17" s="0" t="e">
        <f aca="false">IF(L17&lt;0,$J$2-M17,0)</f>
        <v>#VALUE!</v>
      </c>
      <c r="I17" s="314" t="e">
        <f aca="false">L18</f>
        <v>#VALUE!</v>
      </c>
      <c r="L17" s="0" t="e">
        <f aca="false">M18-M17</f>
        <v>#VALUE!</v>
      </c>
      <c r="M17" s="79" t="str">
        <f aca="false">IF(ISERROR(N17),"",N17)</f>
        <v/>
      </c>
      <c r="N17" s="79" t="e">
        <f aca="false">LOOKUP(9E+307,P17:AW17)</f>
        <v>#N/A</v>
      </c>
      <c r="P17" s="301"/>
      <c r="T17" s="301"/>
      <c r="V17" s="301"/>
      <c r="X17" s="301"/>
    </row>
    <row r="18" customFormat="false" ht="13" hidden="false" customHeight="false" outlineLevel="0" collapsed="false">
      <c r="A18" s="303"/>
      <c r="B18" s="303"/>
      <c r="C18" s="303"/>
      <c r="D18" s="303"/>
      <c r="E18" s="303"/>
      <c r="F18" s="303"/>
      <c r="I18" s="307"/>
      <c r="J18" s="0" t="n">
        <f aca="false">IF(ISERROR(N18),0,(IF((N18-$G$2)&gt;=0,1,0)))</f>
        <v>0</v>
      </c>
      <c r="K18" s="308" t="e">
        <f aca="false">IF((L18-$K$2)&gt;0,1,0)</f>
        <v>#VALUE!</v>
      </c>
      <c r="L18" s="0" t="e">
        <f aca="false">IF(L17&gt;0,$J$2-M18,0)</f>
        <v>#VALUE!</v>
      </c>
      <c r="M18" s="79" t="str">
        <f aca="false">IF(ISERROR(N18),"",N18)</f>
        <v/>
      </c>
      <c r="N18" s="79" t="e">
        <f aca="false">LOOKUP(9E+307,O18:BI18)</f>
        <v>#N/A</v>
      </c>
      <c r="O18" s="301"/>
      <c r="P18" s="301"/>
      <c r="Q18" s="301"/>
      <c r="S18" s="301"/>
      <c r="T18" s="301"/>
      <c r="U18" s="301"/>
      <c r="V18" s="301"/>
    </row>
    <row r="19" customFormat="false" ht="12.8" hidden="false" customHeight="false" outlineLevel="0" collapsed="false">
      <c r="A19" s="303" t="n">
        <v>9</v>
      </c>
      <c r="B19" s="303" t="s">
        <v>2120</v>
      </c>
      <c r="C19" s="303" t="s">
        <v>2121</v>
      </c>
      <c r="D19" s="303" t="s">
        <v>2122</v>
      </c>
      <c r="E19" s="303"/>
      <c r="F19" s="303"/>
      <c r="G19" s="0" t="n">
        <f aca="false">COUNT(O19:T19)</f>
        <v>0</v>
      </c>
      <c r="H19" s="313" t="e">
        <f aca="false">IF(L19&lt;0,$J$2-M19,0)</f>
        <v>#VALUE!</v>
      </c>
      <c r="I19" s="307" t="e">
        <f aca="false">L20</f>
        <v>#VALUE!</v>
      </c>
      <c r="L19" s="0" t="e">
        <f aca="false">M20-M19</f>
        <v>#VALUE!</v>
      </c>
      <c r="M19" s="79" t="str">
        <f aca="false">IF(ISERROR(N19),"",N19)</f>
        <v/>
      </c>
      <c r="N19" s="79" t="e">
        <f aca="false">LOOKUP(9E+307,P19:AW19)</f>
        <v>#N/A</v>
      </c>
      <c r="P19" s="301"/>
      <c r="T19" s="301"/>
      <c r="V19" s="301"/>
      <c r="X19" s="301"/>
    </row>
    <row r="20" customFormat="false" ht="13" hidden="false" customHeight="false" outlineLevel="0" collapsed="false">
      <c r="A20" s="303"/>
      <c r="B20" s="303"/>
      <c r="C20" s="303"/>
      <c r="D20" s="303"/>
      <c r="E20" s="303"/>
      <c r="F20" s="303"/>
      <c r="I20" s="307"/>
      <c r="J20" s="0" t="n">
        <f aca="false">IF(ISERROR(N20),0,(IF((N20-$G$2)&gt;=0,1,0)))</f>
        <v>0</v>
      </c>
      <c r="K20" s="308" t="e">
        <f aca="false">IF((L20-$K$2)&gt;0,1,0)</f>
        <v>#VALUE!</v>
      </c>
      <c r="L20" s="0" t="e">
        <f aca="false">IF(L19&gt;0,$J$2-M20,0)</f>
        <v>#VALUE!</v>
      </c>
      <c r="M20" s="79" t="str">
        <f aca="false">IF(ISERROR(N20),"",N20)</f>
        <v/>
      </c>
      <c r="N20" s="79" t="e">
        <f aca="false">LOOKUP(9E+307,O20:BI20)</f>
        <v>#N/A</v>
      </c>
      <c r="O20" s="301"/>
      <c r="P20" s="301"/>
      <c r="Q20" s="301"/>
      <c r="S20" s="301"/>
      <c r="T20" s="301"/>
      <c r="U20" s="301"/>
      <c r="V20" s="301"/>
    </row>
    <row r="21" customFormat="false" ht="12.8" hidden="false" customHeight="false" outlineLevel="0" collapsed="false">
      <c r="A21" s="303" t="n">
        <v>10</v>
      </c>
      <c r="B21" s="303" t="s">
        <v>2119</v>
      </c>
      <c r="C21" s="303" t="s">
        <v>2123</v>
      </c>
      <c r="D21" s="303" t="s">
        <v>2124</v>
      </c>
      <c r="E21" s="303"/>
      <c r="F21" s="303"/>
      <c r="G21" s="0" t="n">
        <f aca="false">COUNT(O21:T21)</f>
        <v>0</v>
      </c>
      <c r="H21" s="316" t="e">
        <f aca="false">IF(L21&lt;0,$J$2-M21,0)</f>
        <v>#VALUE!</v>
      </c>
      <c r="I21" s="314" t="e">
        <f aca="false">L22</f>
        <v>#VALUE!</v>
      </c>
      <c r="L21" s="0" t="e">
        <f aca="false">M22-M21</f>
        <v>#VALUE!</v>
      </c>
      <c r="M21" s="79" t="str">
        <f aca="false">IF(ISERROR(N21),"",N21)</f>
        <v/>
      </c>
      <c r="N21" s="79" t="e">
        <f aca="false">LOOKUP(9E+307,P21:AW21)</f>
        <v>#N/A</v>
      </c>
      <c r="P21" s="301"/>
      <c r="T21" s="301"/>
      <c r="V21" s="301"/>
    </row>
    <row r="22" customFormat="false" ht="13" hidden="false" customHeight="false" outlineLevel="0" collapsed="false">
      <c r="A22" s="303"/>
      <c r="B22" s="303"/>
      <c r="C22" s="303"/>
      <c r="D22" s="303"/>
      <c r="E22" s="303"/>
      <c r="F22" s="303"/>
      <c r="I22" s="307"/>
      <c r="J22" s="0" t="n">
        <f aca="false">IF(ISERROR(N22),0,(IF((N22-$G$2)&gt;=0,1,0)))</f>
        <v>0</v>
      </c>
      <c r="K22" s="308" t="e">
        <f aca="false">IF((L22-$K$2)&gt;0,1,0)</f>
        <v>#VALUE!</v>
      </c>
      <c r="L22" s="0" t="e">
        <f aca="false">IF(L21&gt;0,$J$2-M22,0)</f>
        <v>#VALUE!</v>
      </c>
      <c r="M22" s="79" t="str">
        <f aca="false">IF(ISERROR(N22),"",N22)</f>
        <v/>
      </c>
      <c r="N22" s="79" t="e">
        <f aca="false">LOOKUP(9E+307,O22:BI22)</f>
        <v>#N/A</v>
      </c>
      <c r="O22" s="301"/>
      <c r="P22" s="301"/>
      <c r="Q22" s="301"/>
      <c r="S22" s="301"/>
      <c r="T22" s="301"/>
    </row>
    <row r="23" customFormat="false" ht="12.8" hidden="false" customHeight="false" outlineLevel="0" collapsed="false">
      <c r="A23" s="303" t="n">
        <v>11</v>
      </c>
      <c r="B23" s="303" t="s">
        <v>2119</v>
      </c>
      <c r="C23" s="303" t="s">
        <v>2123</v>
      </c>
      <c r="D23" s="303" t="s">
        <v>2125</v>
      </c>
      <c r="E23" s="303"/>
      <c r="F23" s="303"/>
      <c r="G23" s="0" t="n">
        <f aca="false">COUNT(O23:T23)</f>
        <v>0</v>
      </c>
      <c r="H23" s="0" t="e">
        <f aca="false">IF(L23&lt;0,$J$2-M23,0)</f>
        <v>#VALUE!</v>
      </c>
      <c r="I23" s="307" t="e">
        <f aca="false">L24</f>
        <v>#VALUE!</v>
      </c>
      <c r="L23" s="0" t="e">
        <f aca="false">M24-M23</f>
        <v>#VALUE!</v>
      </c>
      <c r="M23" s="79" t="str">
        <f aca="false">IF(ISERROR(N23),"",N23)</f>
        <v/>
      </c>
      <c r="N23" s="79" t="e">
        <f aca="false">LOOKUP(9E+307,P23:AW23)</f>
        <v>#N/A</v>
      </c>
      <c r="P23" s="301"/>
      <c r="T23" s="301"/>
      <c r="V23" s="301"/>
      <c r="X23" s="301"/>
      <c r="Z23" s="301"/>
    </row>
    <row r="24" customFormat="false" ht="13" hidden="false" customHeight="false" outlineLevel="0" collapsed="false">
      <c r="A24" s="303"/>
      <c r="B24" s="303"/>
      <c r="C24" s="303"/>
      <c r="D24" s="303"/>
      <c r="E24" s="303"/>
      <c r="F24" s="303"/>
      <c r="I24" s="307"/>
      <c r="J24" s="0" t="n">
        <f aca="false">IF(ISERROR(N24),0,(IF((N24-$G$2)&gt;=0,1,0)))</f>
        <v>0</v>
      </c>
      <c r="K24" s="308" t="e">
        <f aca="false">IF((L24-$K$2)&gt;0,1,0)</f>
        <v>#VALUE!</v>
      </c>
      <c r="L24" s="0" t="e">
        <f aca="false">IF(L23&gt;0,$J$2-M24,0)</f>
        <v>#VALUE!</v>
      </c>
      <c r="M24" s="79" t="str">
        <f aca="false">IF(ISERROR(N24),"",N24)</f>
        <v/>
      </c>
      <c r="N24" s="79" t="e">
        <f aca="false">LOOKUP(9E+307,O24:BI24)</f>
        <v>#N/A</v>
      </c>
      <c r="O24" s="301"/>
      <c r="P24" s="301"/>
      <c r="Q24" s="301"/>
      <c r="S24" s="301"/>
      <c r="T24" s="301"/>
      <c r="U24" s="301"/>
      <c r="V24" s="301"/>
      <c r="W24" s="301"/>
      <c r="X24" s="301"/>
    </row>
    <row r="25" customFormat="false" ht="12.8" hidden="false" customHeight="false" outlineLevel="0" collapsed="false">
      <c r="A25" s="303" t="n">
        <v>12</v>
      </c>
      <c r="B25" s="303" t="s">
        <v>2116</v>
      </c>
      <c r="C25" s="303" t="s">
        <v>2126</v>
      </c>
      <c r="D25" s="303" t="s">
        <v>2124</v>
      </c>
      <c r="E25" s="303"/>
      <c r="F25" s="303"/>
      <c r="G25" s="0" t="n">
        <f aca="false">COUNT(O25:T25)</f>
        <v>0</v>
      </c>
      <c r="H25" s="0" t="e">
        <f aca="false">IF(L25&lt;0,$J$2-M25,0)</f>
        <v>#VALUE!</v>
      </c>
      <c r="I25" s="314" t="e">
        <f aca="false">L26</f>
        <v>#VALUE!</v>
      </c>
      <c r="L25" s="0" t="e">
        <f aca="false">M26-M25</f>
        <v>#VALUE!</v>
      </c>
      <c r="M25" s="79" t="str">
        <f aca="false">IF(ISERROR(N25),"",N25)</f>
        <v/>
      </c>
      <c r="N25" s="79" t="e">
        <f aca="false">LOOKUP(9E+307,P25:AW25)</f>
        <v>#N/A</v>
      </c>
      <c r="P25" s="301"/>
      <c r="T25" s="301"/>
      <c r="V25" s="301"/>
      <c r="X25" s="301"/>
      <c r="Z25" s="301"/>
    </row>
    <row r="26" customFormat="false" ht="13" hidden="false" customHeight="false" outlineLevel="0" collapsed="false">
      <c r="A26" s="303"/>
      <c r="B26" s="303"/>
      <c r="C26" s="303"/>
      <c r="D26" s="303"/>
      <c r="E26" s="303"/>
      <c r="F26" s="303"/>
      <c r="I26" s="307"/>
      <c r="J26" s="0" t="n">
        <f aca="false">IF(ISERROR(N26),0,(IF((N26-$G$2)&gt;=0,1,0)))</f>
        <v>0</v>
      </c>
      <c r="K26" s="308" t="e">
        <f aca="false">IF((L26-$K$2)&gt;0,1,0)</f>
        <v>#VALUE!</v>
      </c>
      <c r="L26" s="0" t="e">
        <f aca="false">IF(L25&gt;0,$J$2-M26,0)</f>
        <v>#VALUE!</v>
      </c>
      <c r="M26" s="79" t="str">
        <f aca="false">IF(ISERROR(N26),"",N26)</f>
        <v/>
      </c>
      <c r="N26" s="79" t="e">
        <f aca="false">LOOKUP(9E+307,O26:BI26)</f>
        <v>#N/A</v>
      </c>
      <c r="O26" s="301"/>
      <c r="P26" s="301"/>
      <c r="Q26" s="301"/>
      <c r="S26" s="301"/>
      <c r="T26" s="301"/>
      <c r="U26" s="301"/>
      <c r="V26" s="301"/>
      <c r="W26" s="301"/>
      <c r="X26" s="301"/>
      <c r="Y26" s="301"/>
      <c r="Z26" s="301"/>
    </row>
    <row r="27" customFormat="false" ht="12.8" hidden="false" customHeight="false" outlineLevel="0" collapsed="false">
      <c r="A27" s="303" t="n">
        <v>13</v>
      </c>
      <c r="B27" s="303" t="s">
        <v>2116</v>
      </c>
      <c r="C27" s="303" t="s">
        <v>2126</v>
      </c>
      <c r="D27" s="303" t="s">
        <v>2125</v>
      </c>
      <c r="E27" s="303"/>
      <c r="F27" s="303"/>
      <c r="G27" s="0" t="n">
        <f aca="false">COUNT(O27:T27)</f>
        <v>0</v>
      </c>
      <c r="H27" s="0" t="e">
        <f aca="false">IF(L27&lt;0,$J$2-M27,0)</f>
        <v>#VALUE!</v>
      </c>
      <c r="I27" s="314" t="e">
        <f aca="false">L28</f>
        <v>#VALUE!</v>
      </c>
      <c r="L27" s="0" t="e">
        <f aca="false">M28-M27</f>
        <v>#VALUE!</v>
      </c>
      <c r="M27" s="79" t="str">
        <f aca="false">IF(ISERROR(N27),"",N27)</f>
        <v/>
      </c>
      <c r="N27" s="79" t="e">
        <f aca="false">LOOKUP(9E+307,P27:AW27)</f>
        <v>#N/A</v>
      </c>
      <c r="P27" s="301"/>
      <c r="T27" s="301"/>
      <c r="V27" s="301"/>
    </row>
    <row r="28" customFormat="false" ht="13" hidden="false" customHeight="false" outlineLevel="0" collapsed="false">
      <c r="A28" s="303"/>
      <c r="B28" s="303"/>
      <c r="C28" s="303"/>
      <c r="D28" s="303"/>
      <c r="E28" s="303"/>
      <c r="F28" s="303"/>
      <c r="I28" s="307"/>
      <c r="J28" s="0" t="n">
        <f aca="false">IF(ISERROR(N28),0,(IF((N28-$G$2)&gt;=0,1,0)))</f>
        <v>0</v>
      </c>
      <c r="K28" s="308" t="e">
        <f aca="false">IF((L28-$K$2)&gt;0,1,0)</f>
        <v>#VALUE!</v>
      </c>
      <c r="L28" s="0" t="e">
        <f aca="false">IF(L27&gt;0,$J$2-M28,0)</f>
        <v>#VALUE!</v>
      </c>
      <c r="M28" s="79" t="str">
        <f aca="false">IF(ISERROR(N28),"",N28)</f>
        <v/>
      </c>
      <c r="N28" s="79" t="e">
        <f aca="false">LOOKUP(9E+307,O28:BI28)</f>
        <v>#N/A</v>
      </c>
      <c r="O28" s="301"/>
      <c r="P28" s="301"/>
      <c r="Q28" s="301"/>
      <c r="S28" s="301"/>
      <c r="T28" s="301"/>
      <c r="U28" s="301"/>
      <c r="V28" s="301"/>
    </row>
    <row r="29" customFormat="false" ht="12.8" hidden="false" customHeight="false" outlineLevel="0" collapsed="false">
      <c r="A29" s="303" t="n">
        <v>14</v>
      </c>
      <c r="B29" s="303" t="s">
        <v>2116</v>
      </c>
      <c r="C29" s="303" t="s">
        <v>2127</v>
      </c>
      <c r="D29" s="303" t="s">
        <v>2124</v>
      </c>
      <c r="E29" s="303"/>
      <c r="F29" s="303"/>
      <c r="G29" s="0" t="n">
        <f aca="false">COUNT(O29:T29)</f>
        <v>0</v>
      </c>
      <c r="H29" s="313" t="e">
        <f aca="false">IF(L29&lt;0,$J$2-M29,0)</f>
        <v>#VALUE!</v>
      </c>
      <c r="I29" s="307" t="e">
        <f aca="false">L30</f>
        <v>#VALUE!</v>
      </c>
      <c r="L29" s="0" t="e">
        <f aca="false">M30-M29</f>
        <v>#VALUE!</v>
      </c>
      <c r="M29" s="79" t="str">
        <f aca="false">IF(ISERROR(N29),"",N29)</f>
        <v/>
      </c>
      <c r="N29" s="79" t="e">
        <f aca="false">LOOKUP(9E+307,P29:AW29)</f>
        <v>#N/A</v>
      </c>
      <c r="P29" s="301"/>
      <c r="T29" s="301"/>
      <c r="V29" s="301"/>
    </row>
    <row r="30" customFormat="false" ht="13" hidden="false" customHeight="false" outlineLevel="0" collapsed="false">
      <c r="A30" s="303"/>
      <c r="B30" s="303"/>
      <c r="C30" s="303"/>
      <c r="D30" s="303"/>
      <c r="E30" s="303"/>
      <c r="F30" s="303"/>
      <c r="I30" s="307"/>
      <c r="J30" s="0" t="n">
        <f aca="false">IF(ISERROR(N30),0,(IF((N30-$G$2)&gt;=0,1,0)))</f>
        <v>0</v>
      </c>
      <c r="K30" s="308" t="e">
        <f aca="false">IF((L30-$K$2)&gt;0,1,0)</f>
        <v>#VALUE!</v>
      </c>
      <c r="L30" s="0" t="e">
        <f aca="false">IF(L29&gt;0,$J$2-M30,0)</f>
        <v>#VALUE!</v>
      </c>
      <c r="M30" s="79" t="str">
        <f aca="false">IF(ISERROR(N30),"",N30)</f>
        <v/>
      </c>
      <c r="N30" s="79" t="e">
        <f aca="false">LOOKUP(9E+307,O30:BI30)</f>
        <v>#N/A</v>
      </c>
      <c r="O30" s="301"/>
      <c r="P30" s="301"/>
      <c r="Q30" s="301"/>
      <c r="S30" s="301"/>
      <c r="T30" s="301"/>
    </row>
    <row r="31" customFormat="false" ht="12.8" hidden="false" customHeight="false" outlineLevel="0" collapsed="false">
      <c r="A31" s="303" t="n">
        <v>15</v>
      </c>
      <c r="B31" s="303" t="s">
        <v>2116</v>
      </c>
      <c r="C31" s="303" t="s">
        <v>2127</v>
      </c>
      <c r="D31" s="303" t="s">
        <v>2125</v>
      </c>
      <c r="E31" s="303"/>
      <c r="F31" s="303"/>
      <c r="G31" s="0" t="n">
        <f aca="false">COUNT(O31:T31)</f>
        <v>0</v>
      </c>
      <c r="H31" s="0" t="e">
        <f aca="false">IF(L31&lt;0,$J$2-M31,0)</f>
        <v>#VALUE!</v>
      </c>
      <c r="I31" s="314" t="e">
        <f aca="false">L32</f>
        <v>#VALUE!</v>
      </c>
      <c r="L31" s="0" t="e">
        <f aca="false">M32-M31</f>
        <v>#VALUE!</v>
      </c>
      <c r="M31" s="79" t="str">
        <f aca="false">IF(ISERROR(N31),"",N31)</f>
        <v/>
      </c>
      <c r="N31" s="79" t="e">
        <f aca="false">LOOKUP(9E+307,P31:AW31)</f>
        <v>#N/A</v>
      </c>
      <c r="P31" s="301"/>
      <c r="T31" s="301"/>
      <c r="V31" s="301"/>
    </row>
    <row r="32" customFormat="false" ht="13" hidden="false" customHeight="false" outlineLevel="0" collapsed="false">
      <c r="A32" s="303"/>
      <c r="B32" s="303"/>
      <c r="C32" s="303"/>
      <c r="D32" s="303"/>
      <c r="E32" s="303"/>
      <c r="F32" s="303"/>
      <c r="I32" s="307"/>
      <c r="J32" s="0" t="n">
        <f aca="false">IF(ISERROR(N32),0,(IF((N32-$G$2)&gt;=0,1,0)))</f>
        <v>0</v>
      </c>
      <c r="K32" s="308" t="e">
        <f aca="false">IF((L32-$K$2)&gt;0,1,0)</f>
        <v>#VALUE!</v>
      </c>
      <c r="L32" s="0" t="e">
        <f aca="false">IF(L31&gt;0,$J$2-M32,0)</f>
        <v>#VALUE!</v>
      </c>
      <c r="M32" s="79" t="str">
        <f aca="false">IF(ISERROR(N32),"",N32)</f>
        <v/>
      </c>
      <c r="N32" s="79" t="e">
        <f aca="false">LOOKUP(9E+307,O32:BI32)</f>
        <v>#N/A</v>
      </c>
      <c r="O32" s="301"/>
      <c r="P32" s="301"/>
      <c r="Q32" s="301"/>
      <c r="S32" s="301"/>
      <c r="T32" s="301"/>
      <c r="U32" s="301"/>
      <c r="V32" s="301"/>
    </row>
    <row r="33" customFormat="false" ht="12.8" hidden="true" customHeight="false" outlineLevel="0" collapsed="false">
      <c r="A33" s="310" t="n">
        <v>16</v>
      </c>
      <c r="B33" s="310" t="s">
        <v>2116</v>
      </c>
      <c r="C33" s="310" t="s">
        <v>2128</v>
      </c>
      <c r="D33" s="310" t="s">
        <v>2117</v>
      </c>
      <c r="E33" s="310"/>
      <c r="F33" s="310"/>
      <c r="G33" s="311" t="n">
        <f aca="false">COUNT(O33:T33)</f>
        <v>0</v>
      </c>
      <c r="H33" s="311" t="e">
        <f aca="false">IF(L33&lt;0,$J$2-M33,0)</f>
        <v>#VALUE!</v>
      </c>
      <c r="I33" s="312" t="e">
        <f aca="false">L34</f>
        <v>#VALUE!</v>
      </c>
      <c r="L33" s="0" t="e">
        <f aca="false">M34-M33</f>
        <v>#VALUE!</v>
      </c>
      <c r="M33" s="79" t="str">
        <f aca="false">IF(ISERROR(N33),"",N33)</f>
        <v/>
      </c>
      <c r="N33" s="79" t="e">
        <f aca="false">LOOKUP(9E+307,P33:AW33)</f>
        <v>#N/A</v>
      </c>
      <c r="P33" s="301"/>
    </row>
    <row r="34" customFormat="false" ht="13" hidden="true" customHeight="false" outlineLevel="0" collapsed="false">
      <c r="A34" s="310"/>
      <c r="B34" s="310"/>
      <c r="C34" s="310"/>
      <c r="D34" s="310"/>
      <c r="E34" s="310"/>
      <c r="F34" s="310"/>
      <c r="G34" s="311"/>
      <c r="H34" s="311"/>
      <c r="I34" s="312"/>
      <c r="J34" s="0" t="n">
        <f aca="false">IF(ISERROR(N34),0,(IF((N34-$G$2)&gt;=0,1,0)))</f>
        <v>0</v>
      </c>
      <c r="K34" s="308" t="e">
        <f aca="false">IF((L34-$K$2)&gt;0,1,0)</f>
        <v>#VALUE!</v>
      </c>
      <c r="L34" s="0" t="e">
        <f aca="false">IF(L33&gt;0,$J$2-M34,0)</f>
        <v>#VALUE!</v>
      </c>
      <c r="M34" s="79" t="str">
        <f aca="false">IF(ISERROR(N34),"",N34)</f>
        <v/>
      </c>
      <c r="N34" s="79" t="e">
        <f aca="false">LOOKUP(9E+307,O34:BI34)</f>
        <v>#N/A</v>
      </c>
      <c r="O34" s="301"/>
      <c r="P34" s="301"/>
      <c r="Q34" s="301"/>
    </row>
    <row r="35" customFormat="false" ht="12.8" hidden="false" customHeight="false" outlineLevel="0" collapsed="false">
      <c r="A35" s="303" t="n">
        <v>17</v>
      </c>
      <c r="B35" s="303" t="s">
        <v>2116</v>
      </c>
      <c r="C35" s="303" t="s">
        <v>2129</v>
      </c>
      <c r="D35" s="303" t="s">
        <v>2124</v>
      </c>
      <c r="E35" s="303"/>
      <c r="F35" s="303"/>
      <c r="G35" s="0" t="n">
        <f aca="false">COUNT(O35:T35)</f>
        <v>0</v>
      </c>
      <c r="H35" s="0" t="e">
        <f aca="false">IF(L35&lt;0,$J$2-M35,0)</f>
        <v>#VALUE!</v>
      </c>
      <c r="I35" s="315" t="e">
        <f aca="false">L36</f>
        <v>#VALUE!</v>
      </c>
      <c r="L35" s="0" t="e">
        <f aca="false">M36-M35</f>
        <v>#VALUE!</v>
      </c>
      <c r="M35" s="79" t="str">
        <f aca="false">IF(ISERROR(N35),"",N35)</f>
        <v/>
      </c>
      <c r="N35" s="79" t="e">
        <f aca="false">LOOKUP(9E+307,P35:AW35)</f>
        <v>#N/A</v>
      </c>
      <c r="P35" s="301"/>
      <c r="T35" s="301"/>
      <c r="V35" s="301"/>
      <c r="X35" s="301"/>
    </row>
    <row r="36" customFormat="false" ht="13" hidden="false" customHeight="false" outlineLevel="0" collapsed="false">
      <c r="A36" s="303"/>
      <c r="B36" s="303"/>
      <c r="C36" s="303"/>
      <c r="D36" s="303"/>
      <c r="E36" s="303"/>
      <c r="F36" s="303"/>
      <c r="I36" s="307"/>
      <c r="J36" s="0" t="n">
        <f aca="false">IF(ISERROR(N36),0,(IF((N36-$G$2)&gt;=0,1,0)))</f>
        <v>0</v>
      </c>
      <c r="K36" s="308" t="e">
        <f aca="false">IF((L36-$K$2)&gt;0,1,0)</f>
        <v>#VALUE!</v>
      </c>
      <c r="L36" s="0" t="e">
        <f aca="false">IF(L35&gt;0,$J$2-M36,0)</f>
        <v>#VALUE!</v>
      </c>
      <c r="M36" s="79" t="str">
        <f aca="false">IF(ISERROR(N36),"",N36)</f>
        <v/>
      </c>
      <c r="N36" s="79" t="e">
        <f aca="false">LOOKUP(9E+307,O36:BI36)</f>
        <v>#N/A</v>
      </c>
      <c r="Q36" s="301"/>
      <c r="S36" s="301"/>
      <c r="T36" s="301"/>
      <c r="U36" s="301"/>
      <c r="V36" s="301"/>
      <c r="W36" s="301"/>
      <c r="X36" s="301"/>
    </row>
    <row r="37" customFormat="false" ht="12.8" hidden="false" customHeight="false" outlineLevel="0" collapsed="false">
      <c r="A37" s="303" t="n">
        <v>18</v>
      </c>
      <c r="B37" s="303" t="s">
        <v>2116</v>
      </c>
      <c r="C37" s="303" t="s">
        <v>2129</v>
      </c>
      <c r="D37" s="303" t="s">
        <v>2125</v>
      </c>
      <c r="E37" s="303"/>
      <c r="F37" s="303"/>
      <c r="G37" s="0" t="n">
        <f aca="false">COUNT(O37:T37)</f>
        <v>0</v>
      </c>
      <c r="H37" s="0" t="e">
        <f aca="false">IF(L37&lt;0,$J$2-M37,0)</f>
        <v>#VALUE!</v>
      </c>
      <c r="I37" s="307" t="e">
        <f aca="false">L38</f>
        <v>#VALUE!</v>
      </c>
      <c r="L37" s="0" t="e">
        <f aca="false">M38-M37</f>
        <v>#VALUE!</v>
      </c>
      <c r="M37" s="79" t="str">
        <f aca="false">IF(ISERROR(N37),"",N37)</f>
        <v/>
      </c>
      <c r="N37" s="79" t="e">
        <f aca="false">LOOKUP(9E+307,P37:AW37)</f>
        <v>#N/A</v>
      </c>
      <c r="P37" s="301"/>
      <c r="T37" s="301"/>
      <c r="V37" s="301"/>
      <c r="X37" s="301"/>
    </row>
    <row r="38" customFormat="false" ht="13" hidden="false" customHeight="false" outlineLevel="0" collapsed="false">
      <c r="A38" s="303"/>
      <c r="B38" s="303"/>
      <c r="C38" s="303"/>
      <c r="D38" s="303"/>
      <c r="E38" s="303"/>
      <c r="F38" s="303"/>
      <c r="I38" s="307"/>
      <c r="J38" s="0" t="n">
        <f aca="false">IF(ISERROR(N38),0,(IF((N38-$G$2)&gt;=0,1,0)))</f>
        <v>0</v>
      </c>
      <c r="K38" s="308" t="e">
        <f aca="false">IF((L38-$K$2)&gt;0,1,0)</f>
        <v>#VALUE!</v>
      </c>
      <c r="L38" s="0" t="e">
        <f aca="false">IF(L37&gt;0,$J$2-M38,0)</f>
        <v>#VALUE!</v>
      </c>
      <c r="M38" s="79" t="str">
        <f aca="false">IF(ISERROR(N38),"",N38)</f>
        <v/>
      </c>
      <c r="N38" s="79" t="e">
        <f aca="false">LOOKUP(9E+307,O38:BI38)</f>
        <v>#N/A</v>
      </c>
      <c r="O38" s="301"/>
      <c r="P38" s="301"/>
      <c r="Q38" s="301"/>
      <c r="S38" s="301"/>
      <c r="T38" s="301"/>
      <c r="U38" s="301"/>
      <c r="V38" s="301"/>
      <c r="W38" s="301"/>
      <c r="X38" s="301"/>
    </row>
    <row r="39" customFormat="false" ht="12.8" hidden="false" customHeight="false" outlineLevel="0" collapsed="false">
      <c r="A39" s="303" t="n">
        <v>19</v>
      </c>
      <c r="B39" s="303" t="s">
        <v>2116</v>
      </c>
      <c r="C39" s="303" t="s">
        <v>2129</v>
      </c>
      <c r="D39" s="303" t="s">
        <v>2130</v>
      </c>
      <c r="E39" s="303"/>
      <c r="F39" s="303"/>
      <c r="G39" s="0" t="n">
        <f aca="false">COUNT(O39:T39)</f>
        <v>0</v>
      </c>
      <c r="H39" s="0" t="e">
        <f aca="false">IF(L39&lt;0,$J$2-M39,0)</f>
        <v>#VALUE!</v>
      </c>
      <c r="I39" s="314" t="e">
        <f aca="false">L40</f>
        <v>#VALUE!</v>
      </c>
      <c r="L39" s="0" t="e">
        <f aca="false">M40-M39</f>
        <v>#VALUE!</v>
      </c>
      <c r="M39" s="79" t="str">
        <f aca="false">IF(ISERROR(N39),"",N39)</f>
        <v/>
      </c>
      <c r="N39" s="79" t="e">
        <f aca="false">LOOKUP(9E+307,P39:AW39)</f>
        <v>#N/A</v>
      </c>
      <c r="P39" s="301"/>
      <c r="T39" s="301"/>
      <c r="V39" s="301"/>
      <c r="X39" s="301"/>
      <c r="Z39" s="301"/>
    </row>
    <row r="40" customFormat="false" ht="13" hidden="false" customHeight="false" outlineLevel="0" collapsed="false">
      <c r="A40" s="303"/>
      <c r="B40" s="303"/>
      <c r="C40" s="303"/>
      <c r="D40" s="303"/>
      <c r="E40" s="303"/>
      <c r="F40" s="303"/>
      <c r="I40" s="307"/>
      <c r="J40" s="0" t="n">
        <f aca="false">IF(ISERROR(N40),0,(IF((N40-$G$2)&gt;=0,1,0)))</f>
        <v>0</v>
      </c>
      <c r="K40" s="308" t="e">
        <f aca="false">IF((L40-$K$2)&gt;0,1,0)</f>
        <v>#VALUE!</v>
      </c>
      <c r="L40" s="0" t="e">
        <f aca="false">IF(L39&gt;0,$J$2-M40,0)</f>
        <v>#VALUE!</v>
      </c>
      <c r="M40" s="79" t="str">
        <f aca="false">IF(ISERROR(N40),"",N40)</f>
        <v/>
      </c>
      <c r="N40" s="79" t="e">
        <f aca="false">LOOKUP(9E+307,O40:BI40)</f>
        <v>#N/A</v>
      </c>
      <c r="O40" s="301"/>
      <c r="P40" s="301"/>
      <c r="Q40" s="301"/>
      <c r="S40" s="301"/>
      <c r="T40" s="301"/>
      <c r="U40" s="301"/>
      <c r="V40" s="301"/>
      <c r="W40" s="301"/>
      <c r="X40" s="301"/>
    </row>
    <row r="41" customFormat="false" ht="12.8" hidden="false" customHeight="false" outlineLevel="0" collapsed="false">
      <c r="A41" s="303" t="n">
        <v>20</v>
      </c>
      <c r="B41" s="303" t="s">
        <v>2116</v>
      </c>
      <c r="C41" s="303" t="s">
        <v>2131</v>
      </c>
      <c r="D41" s="303" t="s">
        <v>2117</v>
      </c>
      <c r="E41" s="303"/>
      <c r="F41" s="303"/>
      <c r="G41" s="0" t="n">
        <f aca="false">COUNT(O41:T41)</f>
        <v>0</v>
      </c>
      <c r="H41" s="0" t="e">
        <f aca="false">IF(L41&lt;0,$J$2-M41,0)</f>
        <v>#VALUE!</v>
      </c>
      <c r="I41" s="314" t="e">
        <f aca="false">L42</f>
        <v>#VALUE!</v>
      </c>
      <c r="L41" s="0" t="e">
        <f aca="false">M42-M41</f>
        <v>#VALUE!</v>
      </c>
      <c r="M41" s="79" t="str">
        <f aca="false">IF(ISERROR(N41),"",N41)</f>
        <v/>
      </c>
      <c r="N41" s="79" t="e">
        <f aca="false">LOOKUP(9E+307,P41:AW41)</f>
        <v>#N/A</v>
      </c>
      <c r="P41" s="301"/>
      <c r="T41" s="301"/>
      <c r="V41" s="301"/>
      <c r="X41" s="301"/>
      <c r="Z41" s="301"/>
    </row>
    <row r="42" customFormat="false" ht="13" hidden="false" customHeight="false" outlineLevel="0" collapsed="false">
      <c r="A42" s="303"/>
      <c r="B42" s="303"/>
      <c r="C42" s="303"/>
      <c r="D42" s="303"/>
      <c r="E42" s="303"/>
      <c r="F42" s="303"/>
      <c r="I42" s="307"/>
      <c r="J42" s="0" t="n">
        <f aca="false">IF(ISERROR(N42),0,(IF((N42-$G$2)&gt;=0,1,0)))</f>
        <v>0</v>
      </c>
      <c r="K42" s="308" t="e">
        <f aca="false">IF((L42-$K$2)&gt;0,1,0)</f>
        <v>#VALUE!</v>
      </c>
      <c r="L42" s="0" t="e">
        <f aca="false">IF(L41&gt;0,$J$2-M42,0)</f>
        <v>#VALUE!</v>
      </c>
      <c r="M42" s="79" t="str">
        <f aca="false">IF(ISERROR(N42),"",N42)</f>
        <v/>
      </c>
      <c r="N42" s="79" t="e">
        <f aca="false">LOOKUP(9E+307,O42:BI42)</f>
        <v>#N/A</v>
      </c>
      <c r="O42" s="301"/>
      <c r="P42" s="301"/>
      <c r="Q42" s="301"/>
      <c r="S42" s="301"/>
      <c r="T42" s="301"/>
      <c r="U42" s="301"/>
      <c r="V42" s="301"/>
      <c r="W42" s="301"/>
      <c r="X42" s="301"/>
    </row>
    <row r="43" customFormat="false" ht="12.8" hidden="true" customHeight="false" outlineLevel="0" collapsed="false">
      <c r="A43" s="310" t="n">
        <v>21</v>
      </c>
      <c r="B43" s="310" t="s">
        <v>2116</v>
      </c>
      <c r="C43" s="310" t="s">
        <v>2132</v>
      </c>
      <c r="D43" s="310" t="s">
        <v>2133</v>
      </c>
      <c r="E43" s="310"/>
      <c r="F43" s="310"/>
      <c r="G43" s="311" t="n">
        <f aca="false">COUNT(O43:T43)</f>
        <v>0</v>
      </c>
      <c r="H43" s="311" t="e">
        <f aca="false">IF(L43&lt;0,$J$2-M43,0)</f>
        <v>#VALUE!</v>
      </c>
      <c r="I43" s="312" t="e">
        <f aca="false">L44</f>
        <v>#VALUE!</v>
      </c>
      <c r="L43" s="0" t="e">
        <f aca="false">M44-M43</f>
        <v>#VALUE!</v>
      </c>
      <c r="M43" s="79" t="str">
        <f aca="false">IF(ISERROR(N43),"",N43)</f>
        <v/>
      </c>
      <c r="N43" s="79" t="e">
        <f aca="false">LOOKUP(9E+307,P43:AW43)</f>
        <v>#N/A</v>
      </c>
      <c r="P43" s="301"/>
    </row>
    <row r="44" customFormat="false" ht="13" hidden="true" customHeight="false" outlineLevel="0" collapsed="false">
      <c r="A44" s="310"/>
      <c r="B44" s="310"/>
      <c r="C44" s="310"/>
      <c r="D44" s="310"/>
      <c r="E44" s="310"/>
      <c r="F44" s="310"/>
      <c r="G44" s="311"/>
      <c r="H44" s="311"/>
      <c r="I44" s="312"/>
      <c r="J44" s="0" t="n">
        <f aca="false">IF(ISERROR(N44),0,(IF((N44-$G$2)&gt;=0,1,0)))</f>
        <v>0</v>
      </c>
      <c r="K44" s="308" t="e">
        <f aca="false">IF((L44-$K$2)&gt;0,1,0)</f>
        <v>#VALUE!</v>
      </c>
      <c r="L44" s="0" t="e">
        <f aca="false">IF(L43&gt;0,$J$2-M44,0)</f>
        <v>#VALUE!</v>
      </c>
      <c r="M44" s="79" t="str">
        <f aca="false">IF(ISERROR(N44),"",N44)</f>
        <v/>
      </c>
      <c r="N44" s="79" t="e">
        <f aca="false">LOOKUP(9E+307,O44:BI44)</f>
        <v>#N/A</v>
      </c>
      <c r="O44" s="301"/>
      <c r="P44" s="301"/>
      <c r="Q44" s="301"/>
    </row>
    <row r="45" customFormat="false" ht="12.8" hidden="true" customHeight="false" outlineLevel="0" collapsed="false">
      <c r="A45" s="310" t="n">
        <v>22</v>
      </c>
      <c r="B45" s="310" t="s">
        <v>2116</v>
      </c>
      <c r="C45" s="310" t="s">
        <v>2132</v>
      </c>
      <c r="D45" s="310" t="s">
        <v>2134</v>
      </c>
      <c r="E45" s="310"/>
      <c r="F45" s="310"/>
      <c r="G45" s="311" t="n">
        <f aca="false">COUNT(O45:T45)</f>
        <v>0</v>
      </c>
      <c r="H45" s="311" t="e">
        <f aca="false">IF(L45&lt;0,$J$2-M45,0)</f>
        <v>#VALUE!</v>
      </c>
      <c r="I45" s="312" t="e">
        <f aca="false">L46</f>
        <v>#VALUE!</v>
      </c>
      <c r="L45" s="0" t="e">
        <f aca="false">M46-M45</f>
        <v>#VALUE!</v>
      </c>
      <c r="M45" s="79" t="str">
        <f aca="false">IF(ISERROR(N45),"",N45)</f>
        <v/>
      </c>
      <c r="N45" s="79" t="e">
        <f aca="false">LOOKUP(9E+307,P45:AW45)</f>
        <v>#N/A</v>
      </c>
      <c r="P45" s="301"/>
    </row>
    <row r="46" customFormat="false" ht="13" hidden="true" customHeight="false" outlineLevel="0" collapsed="false">
      <c r="A46" s="310"/>
      <c r="B46" s="310"/>
      <c r="C46" s="310"/>
      <c r="D46" s="310"/>
      <c r="E46" s="310"/>
      <c r="F46" s="310"/>
      <c r="G46" s="311"/>
      <c r="H46" s="311"/>
      <c r="I46" s="312"/>
      <c r="J46" s="0" t="n">
        <f aca="false">IF(ISERROR(N46),0,(IF((N46-$G$2)&gt;=0,1,0)))</f>
        <v>0</v>
      </c>
      <c r="K46" s="308" t="e">
        <f aca="false">IF((L46-$K$2)&gt;0,1,0)</f>
        <v>#VALUE!</v>
      </c>
      <c r="L46" s="0" t="e">
        <f aca="false">IF(L45&gt;0,$J$2-M46,0)</f>
        <v>#VALUE!</v>
      </c>
      <c r="M46" s="79" t="str">
        <f aca="false">IF(ISERROR(N46),"",N46)</f>
        <v/>
      </c>
      <c r="N46" s="79" t="e">
        <f aca="false">LOOKUP(9E+307,O46:BI46)</f>
        <v>#N/A</v>
      </c>
      <c r="O46" s="301"/>
      <c r="P46" s="301"/>
      <c r="Q46" s="301"/>
    </row>
    <row r="47" customFormat="false" ht="12.8" hidden="false" customHeight="false" outlineLevel="0" collapsed="false">
      <c r="A47" s="303" t="n">
        <v>23</v>
      </c>
      <c r="B47" s="303" t="s">
        <v>2116</v>
      </c>
      <c r="C47" s="303" t="s">
        <v>2135</v>
      </c>
      <c r="D47" s="303" t="s">
        <v>2117</v>
      </c>
      <c r="E47" s="303"/>
      <c r="F47" s="303"/>
      <c r="G47" s="0" t="n">
        <f aca="false">COUNT(O47:T47)</f>
        <v>0</v>
      </c>
      <c r="H47" s="0" t="e">
        <f aca="false">IF(L47&lt;0,$J$2-M47,0)</f>
        <v>#VALUE!</v>
      </c>
      <c r="I47" s="315" t="e">
        <f aca="false">L48</f>
        <v>#VALUE!</v>
      </c>
      <c r="L47" s="0" t="e">
        <f aca="false">M48-M47</f>
        <v>#VALUE!</v>
      </c>
      <c r="M47" s="79" t="str">
        <f aca="false">IF(ISERROR(N47),"",N47)</f>
        <v/>
      </c>
      <c r="N47" s="79" t="e">
        <f aca="false">LOOKUP(9E+307,P47:AW47)</f>
        <v>#N/A</v>
      </c>
      <c r="P47" s="301"/>
      <c r="S47" s="301"/>
      <c r="T47" s="301"/>
      <c r="V47" s="301"/>
      <c r="X47" s="301"/>
      <c r="Z47" s="301"/>
    </row>
    <row r="48" customFormat="false" ht="13" hidden="false" customHeight="false" outlineLevel="0" collapsed="false">
      <c r="A48" s="303"/>
      <c r="B48" s="303"/>
      <c r="C48" s="303"/>
      <c r="D48" s="303"/>
      <c r="E48" s="303"/>
      <c r="F48" s="303"/>
      <c r="I48" s="307"/>
      <c r="J48" s="0" t="n">
        <f aca="false">IF(ISERROR(N48),0,(IF((N48-$G$2)&gt;=0,1,0)))</f>
        <v>0</v>
      </c>
      <c r="K48" s="308" t="e">
        <f aca="false">IF((L48-$K$2)&gt;0,1,0)</f>
        <v>#VALUE!</v>
      </c>
      <c r="L48" s="0" t="e">
        <f aca="false">IF(L47&gt;0,$J$2-M48,0)</f>
        <v>#VALUE!</v>
      </c>
      <c r="M48" s="79" t="str">
        <f aca="false">IF(ISERROR(N48),"",N48)</f>
        <v/>
      </c>
      <c r="N48" s="79" t="e">
        <f aca="false">LOOKUP(9E+307,O48:BI48)</f>
        <v>#N/A</v>
      </c>
      <c r="O48" s="301"/>
      <c r="P48" s="301"/>
      <c r="Q48" s="301"/>
      <c r="S48" s="301"/>
      <c r="T48" s="301"/>
      <c r="U48" s="301"/>
      <c r="V48" s="301"/>
      <c r="W48" s="301"/>
      <c r="X48" s="301"/>
    </row>
    <row r="49" customFormat="false" ht="12.8" hidden="false" customHeight="false" outlineLevel="0" collapsed="false">
      <c r="A49" s="303" t="n">
        <v>24</v>
      </c>
      <c r="B49" s="303" t="s">
        <v>2116</v>
      </c>
      <c r="C49" s="303" t="s">
        <v>2136</v>
      </c>
      <c r="D49" s="303" t="s">
        <v>2133</v>
      </c>
      <c r="E49" s="303"/>
      <c r="F49" s="303"/>
      <c r="G49" s="0" t="n">
        <f aca="false">COUNT(O49:T49)</f>
        <v>0</v>
      </c>
      <c r="H49" s="269" t="e">
        <f aca="false">IF(L49&lt;0,$J$2-M49,0)</f>
        <v>#VALUE!</v>
      </c>
      <c r="I49" s="307" t="e">
        <f aca="false">L50</f>
        <v>#VALUE!</v>
      </c>
      <c r="L49" s="0" t="e">
        <f aca="false">M50-M49</f>
        <v>#VALUE!</v>
      </c>
      <c r="M49" s="79" t="str">
        <f aca="false">IF(ISERROR(N49),"",N49)</f>
        <v/>
      </c>
      <c r="N49" s="79" t="e">
        <f aca="false">LOOKUP(9E+307,P49:AW49)</f>
        <v>#N/A</v>
      </c>
      <c r="P49" s="301"/>
      <c r="T49" s="301"/>
      <c r="V49" s="301"/>
    </row>
    <row r="50" customFormat="false" ht="13" hidden="false" customHeight="false" outlineLevel="0" collapsed="false">
      <c r="A50" s="303"/>
      <c r="B50" s="303"/>
      <c r="C50" s="303"/>
      <c r="D50" s="303"/>
      <c r="E50" s="303"/>
      <c r="F50" s="303"/>
      <c r="I50" s="307"/>
      <c r="J50" s="0" t="n">
        <f aca="false">IF(ISERROR(N50),0,(IF((N50-$G$2)&gt;=0,1,0)))</f>
        <v>0</v>
      </c>
      <c r="K50" s="308" t="e">
        <f aca="false">IF((L50-$K$2)&gt;0,1,0)</f>
        <v>#VALUE!</v>
      </c>
      <c r="L50" s="0" t="e">
        <f aca="false">IF(L49&gt;0,$J$2-M50,0)</f>
        <v>#VALUE!</v>
      </c>
      <c r="M50" s="79" t="str">
        <f aca="false">IF(ISERROR(N50),"",N50)</f>
        <v/>
      </c>
      <c r="N50" s="79" t="e">
        <f aca="false">LOOKUP(9E+307,O50:BI50)</f>
        <v>#N/A</v>
      </c>
      <c r="O50" s="301"/>
      <c r="P50" s="301"/>
      <c r="Q50" s="301"/>
      <c r="S50" s="301"/>
      <c r="T50" s="301"/>
      <c r="U50" s="301"/>
      <c r="V50" s="301"/>
    </row>
    <row r="51" customFormat="false" ht="12.8" hidden="false" customHeight="false" outlineLevel="0" collapsed="false">
      <c r="A51" s="303" t="n">
        <v>25</v>
      </c>
      <c r="B51" s="303" t="s">
        <v>2116</v>
      </c>
      <c r="C51" s="303" t="s">
        <v>2136</v>
      </c>
      <c r="D51" s="303" t="s">
        <v>2134</v>
      </c>
      <c r="E51" s="303"/>
      <c r="F51" s="303"/>
      <c r="G51" s="0" t="n">
        <f aca="false">COUNT(O51:T51)</f>
        <v>0</v>
      </c>
      <c r="H51" s="269" t="e">
        <f aca="false">IF(L51&lt;0,$J$2-M51,0)</f>
        <v>#VALUE!</v>
      </c>
      <c r="I51" s="307" t="e">
        <f aca="false">L52</f>
        <v>#VALUE!</v>
      </c>
      <c r="L51" s="0" t="e">
        <f aca="false">M52-M51</f>
        <v>#VALUE!</v>
      </c>
      <c r="M51" s="79" t="str">
        <f aca="false">IF(ISERROR(N51),"",N51)</f>
        <v/>
      </c>
      <c r="N51" s="79" t="e">
        <f aca="false">LOOKUP(9E+307,P51:AW51)</f>
        <v>#N/A</v>
      </c>
      <c r="P51" s="301"/>
      <c r="T51" s="301"/>
      <c r="V51" s="301"/>
      <c r="X51" s="301"/>
    </row>
    <row r="52" customFormat="false" ht="13" hidden="false" customHeight="false" outlineLevel="0" collapsed="false">
      <c r="A52" s="303"/>
      <c r="B52" s="303"/>
      <c r="C52" s="303"/>
      <c r="D52" s="303"/>
      <c r="E52" s="303"/>
      <c r="F52" s="303"/>
      <c r="I52" s="307"/>
      <c r="J52" s="0" t="n">
        <f aca="false">IF(ISERROR(N52),0,(IF((N52-$G$2)&gt;=0,1,0)))</f>
        <v>0</v>
      </c>
      <c r="K52" s="308" t="e">
        <f aca="false">IF((L52-$K$2)&gt;0,1,0)</f>
        <v>#VALUE!</v>
      </c>
      <c r="L52" s="0" t="e">
        <f aca="false">IF(L51&gt;0,$J$2-M52,0)</f>
        <v>#VALUE!</v>
      </c>
      <c r="M52" s="79" t="str">
        <f aca="false">IF(ISERROR(N52),"",N52)</f>
        <v/>
      </c>
      <c r="N52" s="79" t="e">
        <f aca="false">LOOKUP(9E+307,O52:BI52)</f>
        <v>#N/A</v>
      </c>
      <c r="O52" s="301"/>
      <c r="P52" s="301"/>
      <c r="Q52" s="301"/>
      <c r="S52" s="301"/>
      <c r="T52" s="301"/>
      <c r="U52" s="301"/>
      <c r="V52" s="301"/>
      <c r="W52" s="301"/>
      <c r="X52" s="301"/>
    </row>
    <row r="53" customFormat="false" ht="12.8" hidden="false" customHeight="false" outlineLevel="0" collapsed="false">
      <c r="A53" s="303" t="n">
        <v>26</v>
      </c>
      <c r="B53" s="303" t="s">
        <v>2116</v>
      </c>
      <c r="C53" s="303" t="s">
        <v>2137</v>
      </c>
      <c r="D53" s="303" t="s">
        <v>2117</v>
      </c>
      <c r="E53" s="303"/>
      <c r="F53" s="303"/>
      <c r="G53" s="0" t="n">
        <f aca="false">COUNT(O53:T53)</f>
        <v>0</v>
      </c>
      <c r="H53" s="0" t="e">
        <f aca="false">IF(L53&lt;0,$J$2-M53,0)</f>
        <v>#VALUE!</v>
      </c>
      <c r="I53" s="307" t="e">
        <f aca="false">L54</f>
        <v>#VALUE!</v>
      </c>
      <c r="L53" s="0" t="e">
        <f aca="false">M54-M53</f>
        <v>#VALUE!</v>
      </c>
      <c r="M53" s="79" t="str">
        <f aca="false">IF(ISERROR(N53),"",N53)</f>
        <v/>
      </c>
      <c r="N53" s="79" t="e">
        <f aca="false">LOOKUP(9E+307,P53:AW53)</f>
        <v>#N/A</v>
      </c>
      <c r="P53" s="301"/>
      <c r="T53" s="301"/>
      <c r="V53" s="301"/>
      <c r="X53" s="301"/>
    </row>
    <row r="54" customFormat="false" ht="13" hidden="false" customHeight="false" outlineLevel="0" collapsed="false">
      <c r="A54" s="303"/>
      <c r="B54" s="303"/>
      <c r="C54" s="303"/>
      <c r="D54" s="303"/>
      <c r="E54" s="303"/>
      <c r="F54" s="303"/>
      <c r="I54" s="307"/>
      <c r="J54" s="0" t="n">
        <f aca="false">IF(ISERROR(N54),0,(IF((N54-$G$2)&gt;=0,1,0)))</f>
        <v>0</v>
      </c>
      <c r="K54" s="308" t="e">
        <f aca="false">IF((L54-$K$2)&gt;0,1,0)</f>
        <v>#VALUE!</v>
      </c>
      <c r="L54" s="0" t="e">
        <f aca="false">IF(L53&gt;0,$J$2-M54,0)</f>
        <v>#VALUE!</v>
      </c>
      <c r="M54" s="79" t="str">
        <f aca="false">IF(ISERROR(N54),"",N54)</f>
        <v/>
      </c>
      <c r="N54" s="79" t="e">
        <f aca="false">LOOKUP(9E+307,O54:BI54)</f>
        <v>#N/A</v>
      </c>
      <c r="O54" s="301"/>
      <c r="P54" s="301"/>
      <c r="Q54" s="301"/>
      <c r="S54" s="301"/>
      <c r="T54" s="301"/>
      <c r="U54" s="301"/>
      <c r="V54" s="301"/>
      <c r="W54" s="301"/>
      <c r="X54" s="301"/>
    </row>
    <row r="55" customFormat="false" ht="12.8" hidden="false" customHeight="false" outlineLevel="0" collapsed="false">
      <c r="A55" s="303" t="n">
        <v>27</v>
      </c>
      <c r="B55" s="303" t="s">
        <v>2138</v>
      </c>
      <c r="C55" s="303" t="s">
        <v>2139</v>
      </c>
      <c r="D55" s="303" t="s">
        <v>2133</v>
      </c>
      <c r="E55" s="303"/>
      <c r="F55" s="303"/>
      <c r="G55" s="0" t="n">
        <f aca="false">COUNT(O55:T55)</f>
        <v>0</v>
      </c>
      <c r="H55" s="313" t="e">
        <f aca="false">IF(L55&lt;0,$J$2-M55,0)</f>
        <v>#VALUE!</v>
      </c>
      <c r="I55" s="307" t="n">
        <v>0</v>
      </c>
      <c r="L55" s="0" t="e">
        <f aca="false">M56-M55</f>
        <v>#VALUE!</v>
      </c>
      <c r="M55" s="79" t="str">
        <f aca="false">IF(ISERROR(N55),"",N55)</f>
        <v/>
      </c>
      <c r="N55" s="79" t="e">
        <f aca="false">LOOKUP(9E+307,P55:AW55)</f>
        <v>#N/A</v>
      </c>
      <c r="P55" s="301"/>
      <c r="T55" s="301"/>
    </row>
    <row r="56" customFormat="false" ht="13" hidden="false" customHeight="false" outlineLevel="0" collapsed="false">
      <c r="A56" s="303"/>
      <c r="B56" s="303"/>
      <c r="C56" s="303"/>
      <c r="D56" s="303"/>
      <c r="E56" s="303"/>
      <c r="F56" s="303"/>
      <c r="I56" s="307"/>
      <c r="J56" s="0" t="n">
        <f aca="false">IF(ISERROR(N56),0,(IF((N56-$G$2)&gt;=0,1,0)))</f>
        <v>0</v>
      </c>
      <c r="K56" s="308" t="e">
        <f aca="false">IF((L56-$K$2)&gt;0,1,0)</f>
        <v>#VALUE!</v>
      </c>
      <c r="L56" s="0" t="e">
        <f aca="false">IF(L55&gt;0,$J$2-M56,0)</f>
        <v>#VALUE!</v>
      </c>
      <c r="M56" s="79" t="str">
        <f aca="false">IF(ISERROR(N56),"",N56)</f>
        <v/>
      </c>
      <c r="N56" s="79" t="e">
        <f aca="false">LOOKUP(9E+307,O56:BI56)</f>
        <v>#N/A</v>
      </c>
      <c r="O56" s="301"/>
      <c r="P56" s="301"/>
      <c r="Q56" s="301"/>
    </row>
    <row r="57" customFormat="false" ht="12.8" hidden="false" customHeight="false" outlineLevel="0" collapsed="false">
      <c r="A57" s="303" t="n">
        <v>28</v>
      </c>
      <c r="B57" s="303" t="s">
        <v>2138</v>
      </c>
      <c r="C57" s="303" t="s">
        <v>2139</v>
      </c>
      <c r="D57" s="303" t="s">
        <v>2134</v>
      </c>
      <c r="E57" s="303"/>
      <c r="F57" s="303"/>
      <c r="G57" s="0" t="n">
        <f aca="false">COUNT(O57:T57)</f>
        <v>0</v>
      </c>
      <c r="H57" s="313" t="e">
        <f aca="false">IF(L57&lt;0,$J$2-M57,0)</f>
        <v>#VALUE!</v>
      </c>
      <c r="I57" s="315" t="e">
        <f aca="false">L58</f>
        <v>#VALUE!</v>
      </c>
      <c r="L57" s="0" t="e">
        <f aca="false">M58-M57</f>
        <v>#VALUE!</v>
      </c>
      <c r="M57" s="79" t="str">
        <f aca="false">IF(ISERROR(N57),"",N57)</f>
        <v/>
      </c>
      <c r="N57" s="79" t="e">
        <f aca="false">LOOKUP(9E+307,P57:AW57)</f>
        <v>#N/A</v>
      </c>
      <c r="P57" s="301"/>
      <c r="T57" s="301"/>
      <c r="V57" s="301"/>
      <c r="X57" s="301"/>
      <c r="Z57" s="301"/>
    </row>
    <row r="58" customFormat="false" ht="13" hidden="false" customHeight="false" outlineLevel="0" collapsed="false">
      <c r="A58" s="303"/>
      <c r="B58" s="303"/>
      <c r="C58" s="303"/>
      <c r="D58" s="303"/>
      <c r="E58" s="303"/>
      <c r="F58" s="303"/>
      <c r="I58" s="307"/>
      <c r="J58" s="0" t="n">
        <f aca="false">IF(ISERROR(N58),0,(IF((N58-$G$2)&gt;=0,1,0)))</f>
        <v>0</v>
      </c>
      <c r="K58" s="308" t="e">
        <f aca="false">IF((L58-$K$2)&gt;0,1,0)</f>
        <v>#VALUE!</v>
      </c>
      <c r="L58" s="0" t="e">
        <f aca="false">IF(L57&gt;0,$J$2-M58,0)</f>
        <v>#VALUE!</v>
      </c>
      <c r="M58" s="79" t="str">
        <f aca="false">IF(ISERROR(N58),"",N58)</f>
        <v/>
      </c>
      <c r="N58" s="79" t="e">
        <f aca="false">LOOKUP(9E+307,O58:BI58)</f>
        <v>#N/A</v>
      </c>
      <c r="O58" s="301"/>
      <c r="P58" s="301"/>
      <c r="Q58" s="301"/>
      <c r="S58" s="301"/>
      <c r="T58" s="301"/>
      <c r="U58" s="301"/>
      <c r="V58" s="301"/>
      <c r="W58" s="301"/>
      <c r="X58" s="301"/>
    </row>
    <row r="59" customFormat="false" ht="12.8" hidden="false" customHeight="false" outlineLevel="0" collapsed="false">
      <c r="A59" s="303" t="n">
        <v>29</v>
      </c>
      <c r="B59" s="303" t="s">
        <v>2138</v>
      </c>
      <c r="C59" s="303" t="s">
        <v>2121</v>
      </c>
      <c r="D59" s="303" t="s">
        <v>2117</v>
      </c>
      <c r="E59" s="303"/>
      <c r="F59" s="303"/>
      <c r="G59" s="0" t="n">
        <f aca="false">COUNT(O59:T59)</f>
        <v>0</v>
      </c>
      <c r="H59" s="269" t="e">
        <f aca="false">IF(L59&lt;0,$J$2-M59,0)</f>
        <v>#VALUE!</v>
      </c>
      <c r="I59" s="307" t="e">
        <f aca="false">L60</f>
        <v>#VALUE!</v>
      </c>
      <c r="L59" s="0" t="e">
        <f aca="false">M60-M59</f>
        <v>#VALUE!</v>
      </c>
      <c r="M59" s="79" t="str">
        <f aca="false">IF(ISERROR(N59),"",N59)</f>
        <v/>
      </c>
      <c r="N59" s="79" t="e">
        <f aca="false">LOOKUP(9E+307,P59:AW59)</f>
        <v>#N/A</v>
      </c>
      <c r="P59" s="301"/>
      <c r="T59" s="301"/>
      <c r="V59" s="301"/>
      <c r="X59" s="301"/>
      <c r="Z59" s="301"/>
    </row>
    <row r="60" customFormat="false" ht="13" hidden="false" customHeight="false" outlineLevel="0" collapsed="false">
      <c r="A60" s="303"/>
      <c r="B60" s="303"/>
      <c r="C60" s="303"/>
      <c r="D60" s="303"/>
      <c r="E60" s="303"/>
      <c r="F60" s="303"/>
      <c r="H60" s="269"/>
      <c r="I60" s="307"/>
      <c r="J60" s="0" t="n">
        <f aca="false">IF(ISERROR(N60),0,(IF((N60-$G$2)&gt;=0,1,0)))</f>
        <v>0</v>
      </c>
      <c r="K60" s="308" t="e">
        <f aca="false">IF((L60-$K$2)&gt;0,1,0)</f>
        <v>#VALUE!</v>
      </c>
      <c r="L60" s="0" t="e">
        <f aca="false">IF(L59&gt;0,$J$2-M60,0)</f>
        <v>#VALUE!</v>
      </c>
      <c r="M60" s="79" t="str">
        <f aca="false">IF(ISERROR(N60),"",N60)</f>
        <v/>
      </c>
      <c r="N60" s="79" t="e">
        <f aca="false">LOOKUP(9E+307,O60:BI60)</f>
        <v>#N/A</v>
      </c>
      <c r="O60" s="301"/>
      <c r="P60" s="301"/>
      <c r="Q60" s="301"/>
      <c r="S60" s="301"/>
      <c r="T60" s="301"/>
      <c r="U60" s="301"/>
      <c r="V60" s="301"/>
      <c r="W60" s="301"/>
      <c r="X60" s="301"/>
      <c r="Y60" s="301"/>
      <c r="Z60" s="301"/>
    </row>
    <row r="61" customFormat="false" ht="12.8" hidden="false" customHeight="false" outlineLevel="0" collapsed="false">
      <c r="A61" s="303" t="n">
        <v>30</v>
      </c>
      <c r="B61" s="303" t="s">
        <v>2138</v>
      </c>
      <c r="C61" s="303" t="s">
        <v>2010</v>
      </c>
      <c r="D61" s="303" t="s">
        <v>2133</v>
      </c>
      <c r="E61" s="303"/>
      <c r="F61" s="303"/>
      <c r="G61" s="0" t="n">
        <f aca="false">COUNT(O61:T61)</f>
        <v>0</v>
      </c>
      <c r="H61" s="269" t="e">
        <f aca="false">IF(L61&lt;0,$J$2-M61,0)</f>
        <v>#VALUE!</v>
      </c>
      <c r="I61" s="314" t="e">
        <f aca="false">L62</f>
        <v>#VALUE!</v>
      </c>
      <c r="L61" s="0" t="e">
        <f aca="false">M62-M61</f>
        <v>#VALUE!</v>
      </c>
      <c r="M61" s="79" t="str">
        <f aca="false">IF(ISERROR(N61),"",N61)</f>
        <v/>
      </c>
      <c r="N61" s="79" t="e">
        <f aca="false">LOOKUP(9E+307,P61:AW61)</f>
        <v>#N/A</v>
      </c>
      <c r="P61" s="301"/>
      <c r="T61" s="301"/>
      <c r="V61" s="301"/>
    </row>
    <row r="62" customFormat="false" ht="13" hidden="false" customHeight="false" outlineLevel="0" collapsed="false">
      <c r="A62" s="303"/>
      <c r="B62" s="303"/>
      <c r="C62" s="303"/>
      <c r="D62" s="303"/>
      <c r="E62" s="303"/>
      <c r="F62" s="303"/>
      <c r="H62" s="269"/>
      <c r="I62" s="307"/>
      <c r="J62" s="0" t="n">
        <f aca="false">IF(ISERROR(N62),0,(IF((N62-$G$2)&gt;=0,1,0)))</f>
        <v>0</v>
      </c>
      <c r="K62" s="308" t="e">
        <f aca="false">IF((L62-$K$2)&gt;0,1,0)</f>
        <v>#VALUE!</v>
      </c>
      <c r="L62" s="0" t="e">
        <f aca="false">IF(L61&gt;0,$J$2-M62,0)</f>
        <v>#VALUE!</v>
      </c>
      <c r="M62" s="79" t="str">
        <f aca="false">IF(ISERROR(N62),"",N62)</f>
        <v/>
      </c>
      <c r="N62" s="79" t="e">
        <f aca="false">LOOKUP(9E+307,O62:BI62)</f>
        <v>#N/A</v>
      </c>
      <c r="O62" s="301"/>
      <c r="P62" s="301"/>
      <c r="Q62" s="301"/>
      <c r="S62" s="301"/>
      <c r="T62" s="301"/>
      <c r="U62" s="301"/>
      <c r="V62" s="301"/>
    </row>
    <row r="63" customFormat="false" ht="12.8" hidden="false" customHeight="false" outlineLevel="0" collapsed="false">
      <c r="A63" s="302" t="n">
        <v>31</v>
      </c>
      <c r="B63" s="302" t="s">
        <v>2138</v>
      </c>
      <c r="C63" s="302" t="s">
        <v>2010</v>
      </c>
      <c r="D63" s="302" t="s">
        <v>2134</v>
      </c>
      <c r="E63" s="302"/>
      <c r="F63" s="302"/>
      <c r="G63" s="0" t="n">
        <f aca="false">COUNT(O63:T63)</f>
        <v>0</v>
      </c>
      <c r="H63" s="269" t="e">
        <f aca="false">IF(L63&lt;0,$J$2-M63,0)</f>
        <v>#VALUE!</v>
      </c>
      <c r="I63" s="307" t="e">
        <f aca="false">L64</f>
        <v>#VALUE!</v>
      </c>
      <c r="L63" s="0" t="e">
        <f aca="false">M64-M63</f>
        <v>#VALUE!</v>
      </c>
      <c r="M63" s="79" t="str">
        <f aca="false">IF(ISERROR(N63),"",N63)</f>
        <v/>
      </c>
      <c r="N63" s="79" t="e">
        <f aca="false">LOOKUP(9E+307,P63:AW63)</f>
        <v>#N/A</v>
      </c>
      <c r="P63" s="301"/>
      <c r="T63" s="301"/>
      <c r="V63" s="301"/>
    </row>
    <row r="64" customFormat="false" ht="13" hidden="false" customHeight="false" outlineLevel="0" collapsed="false">
      <c r="A64" s="302"/>
      <c r="B64" s="302"/>
      <c r="C64" s="302"/>
      <c r="D64" s="302"/>
      <c r="E64" s="302"/>
      <c r="F64" s="302"/>
      <c r="I64" s="307"/>
      <c r="J64" s="0" t="n">
        <f aca="false">IF(ISERROR(N64),0,(IF((N64-$G$2)&gt;=0,1,0)))</f>
        <v>0</v>
      </c>
      <c r="K64" s="308" t="e">
        <f aca="false">IF((L64-$K$2)&gt;0,1,0)</f>
        <v>#VALUE!</v>
      </c>
      <c r="L64" s="0" t="e">
        <f aca="false">IF(L63&gt;0,$J$2-M64,0)</f>
        <v>#VALUE!</v>
      </c>
      <c r="M64" s="79" t="str">
        <f aca="false">IF(ISERROR(N64),"",N64)</f>
        <v/>
      </c>
      <c r="N64" s="79" t="e">
        <f aca="false">LOOKUP(9E+307,O64:BI64)</f>
        <v>#N/A</v>
      </c>
      <c r="O64" s="301"/>
      <c r="P64" s="301"/>
      <c r="Q64" s="301"/>
      <c r="S64" s="301"/>
      <c r="T64" s="301"/>
      <c r="U64" s="301"/>
      <c r="V64" s="301"/>
    </row>
    <row r="65" customFormat="false" ht="12.8" hidden="false" customHeight="false" outlineLevel="0" collapsed="false">
      <c r="A65" s="302" t="n">
        <v>32</v>
      </c>
      <c r="B65" s="302" t="s">
        <v>2120</v>
      </c>
      <c r="C65" s="302" t="s">
        <v>1787</v>
      </c>
      <c r="D65" s="303" t="s">
        <v>2117</v>
      </c>
      <c r="E65" s="303"/>
      <c r="F65" s="303"/>
      <c r="G65" s="0" t="n">
        <f aca="false">COUNT(O65:T65)</f>
        <v>0</v>
      </c>
      <c r="H65" s="0" t="e">
        <f aca="false">IF(L65&lt;0,$J$2-M65,0)</f>
        <v>#VALUE!</v>
      </c>
      <c r="I65" s="307" t="e">
        <f aca="false">L66</f>
        <v>#VALUE!</v>
      </c>
      <c r="L65" s="0" t="e">
        <f aca="false">M66-M65</f>
        <v>#VALUE!</v>
      </c>
      <c r="M65" s="79" t="str">
        <f aca="false">IF(ISERROR(N65),"",N65)</f>
        <v/>
      </c>
      <c r="N65" s="79" t="e">
        <f aca="false">LOOKUP(9E+307,P65:AW65)</f>
        <v>#N/A</v>
      </c>
      <c r="P65" s="301"/>
      <c r="T65" s="301"/>
      <c r="V65" s="301"/>
      <c r="X65" s="301"/>
    </row>
    <row r="66" customFormat="false" ht="13" hidden="false" customHeight="false" outlineLevel="0" collapsed="false">
      <c r="A66" s="302"/>
      <c r="B66" s="302"/>
      <c r="C66" s="302"/>
      <c r="D66" s="303"/>
      <c r="E66" s="303"/>
      <c r="F66" s="303"/>
      <c r="I66" s="307"/>
      <c r="J66" s="0" t="n">
        <f aca="false">IF(ISERROR(N66),0,(IF((N66-$G$2)&gt;=0,1,0)))</f>
        <v>0</v>
      </c>
      <c r="K66" s="308" t="e">
        <f aca="false">IF((L66-$K$2)&gt;0,1,0)</f>
        <v>#VALUE!</v>
      </c>
      <c r="L66" s="0" t="e">
        <f aca="false">IF(L65&gt;0,$J$2-M66,0)</f>
        <v>#VALUE!</v>
      </c>
      <c r="M66" s="79" t="str">
        <f aca="false">IF(ISERROR(N66),"",N66)</f>
        <v/>
      </c>
      <c r="N66" s="79" t="e">
        <f aca="false">LOOKUP(9E+307,O66:BI66)</f>
        <v>#N/A</v>
      </c>
      <c r="O66" s="301"/>
      <c r="P66" s="301"/>
      <c r="Q66" s="301"/>
      <c r="S66" s="301"/>
      <c r="T66" s="301"/>
      <c r="U66" s="301"/>
      <c r="V66" s="301"/>
      <c r="W66" s="301"/>
      <c r="X66" s="301"/>
    </row>
    <row r="67" customFormat="false" ht="12.8" hidden="true" customHeight="false" outlineLevel="0" collapsed="false">
      <c r="A67" s="317" t="n">
        <v>33</v>
      </c>
      <c r="B67" s="317" t="s">
        <v>2116</v>
      </c>
      <c r="C67" s="317" t="s">
        <v>2140</v>
      </c>
      <c r="D67" s="317" t="s">
        <v>1766</v>
      </c>
      <c r="E67" s="317"/>
      <c r="F67" s="317"/>
      <c r="G67" s="311" t="n">
        <f aca="false">COUNT(O67:T67)</f>
        <v>0</v>
      </c>
      <c r="H67" s="311" t="e">
        <f aca="false">IF(L67&lt;0,$J$2-M67,0)</f>
        <v>#VALUE!</v>
      </c>
      <c r="I67" s="312" t="e">
        <f aca="false">L68</f>
        <v>#VALUE!</v>
      </c>
      <c r="L67" s="0" t="e">
        <f aca="false">M68-M67</f>
        <v>#VALUE!</v>
      </c>
      <c r="M67" s="79" t="str">
        <f aca="false">IF(ISERROR(N67),"",N67)</f>
        <v/>
      </c>
      <c r="N67" s="79" t="e">
        <f aca="false">LOOKUP(9E+307,P67:AW67)</f>
        <v>#N/A</v>
      </c>
      <c r="P67" s="301"/>
    </row>
    <row r="68" customFormat="false" ht="13" hidden="true" customHeight="false" outlineLevel="0" collapsed="false">
      <c r="A68" s="317"/>
      <c r="B68" s="317"/>
      <c r="C68" s="317"/>
      <c r="D68" s="317"/>
      <c r="E68" s="317"/>
      <c r="F68" s="317"/>
      <c r="G68" s="311"/>
      <c r="H68" s="311"/>
      <c r="I68" s="312"/>
      <c r="J68" s="0" t="n">
        <f aca="false">IF(ISERROR(N68),0,(IF((N68-$G$2)&gt;=0,1,0)))</f>
        <v>0</v>
      </c>
      <c r="K68" s="308" t="e">
        <f aca="false">IF((L68-$K$2)&gt;0,1,0)</f>
        <v>#VALUE!</v>
      </c>
      <c r="L68" s="0" t="e">
        <f aca="false">IF(L67&gt;0,$J$2-M68,0)</f>
        <v>#VALUE!</v>
      </c>
      <c r="M68" s="79" t="str">
        <f aca="false">IF(ISERROR(N68),"",N68)</f>
        <v/>
      </c>
      <c r="N68" s="79" t="e">
        <f aca="false">LOOKUP(9E+307,O68:BI68)</f>
        <v>#N/A</v>
      </c>
      <c r="O68" s="301"/>
      <c r="P68" s="301"/>
      <c r="Q68" s="301"/>
    </row>
    <row r="69" customFormat="false" ht="12.8" hidden="true" customHeight="false" outlineLevel="0" collapsed="false">
      <c r="A69" s="317" t="n">
        <v>34</v>
      </c>
      <c r="B69" s="317" t="s">
        <v>2116</v>
      </c>
      <c r="C69" s="317" t="s">
        <v>2140</v>
      </c>
      <c r="D69" s="317" t="s">
        <v>1769</v>
      </c>
      <c r="E69" s="317"/>
      <c r="F69" s="317"/>
      <c r="G69" s="311" t="n">
        <f aca="false">COUNT(O69:T69)</f>
        <v>0</v>
      </c>
      <c r="H69" s="311" t="e">
        <f aca="false">IF(L69&lt;0,$J$2-M69,0)</f>
        <v>#VALUE!</v>
      </c>
      <c r="I69" s="312" t="e">
        <f aca="false">L70</f>
        <v>#VALUE!</v>
      </c>
      <c r="L69" s="0" t="e">
        <f aca="false">M70-M69</f>
        <v>#VALUE!</v>
      </c>
      <c r="M69" s="79" t="str">
        <f aca="false">IF(ISERROR(N69),"",N69)</f>
        <v/>
      </c>
      <c r="N69" s="79" t="e">
        <f aca="false">LOOKUP(9E+307,P69:AW69)</f>
        <v>#N/A</v>
      </c>
      <c r="P69" s="301"/>
    </row>
    <row r="70" customFormat="false" ht="13" hidden="true" customHeight="false" outlineLevel="0" collapsed="false">
      <c r="A70" s="317"/>
      <c r="B70" s="317"/>
      <c r="C70" s="317"/>
      <c r="D70" s="317"/>
      <c r="E70" s="317"/>
      <c r="F70" s="317"/>
      <c r="G70" s="311"/>
      <c r="H70" s="311"/>
      <c r="I70" s="312"/>
      <c r="J70" s="0" t="n">
        <f aca="false">IF(ISERROR(N70),0,(IF((N70-$G$2)&gt;=0,1,0)))</f>
        <v>0</v>
      </c>
      <c r="K70" s="308" t="e">
        <f aca="false">IF((L70-$K$2)&gt;0,1,0)</f>
        <v>#VALUE!</v>
      </c>
      <c r="L70" s="0" t="e">
        <f aca="false">IF(L69&gt;0,$J$2-M70,0)</f>
        <v>#VALUE!</v>
      </c>
      <c r="M70" s="79" t="str">
        <f aca="false">IF(ISERROR(N70),"",N70)</f>
        <v/>
      </c>
      <c r="N70" s="79" t="e">
        <f aca="false">LOOKUP(9E+307,O70:BI70)</f>
        <v>#N/A</v>
      </c>
      <c r="O70" s="301"/>
      <c r="P70" s="301"/>
      <c r="Q70" s="301"/>
    </row>
    <row r="71" customFormat="false" ht="12.8" hidden="true" customHeight="false" outlineLevel="0" collapsed="false">
      <c r="A71" s="317" t="n">
        <v>35</v>
      </c>
      <c r="B71" s="317" t="s">
        <v>2138</v>
      </c>
      <c r="C71" s="317" t="s">
        <v>2141</v>
      </c>
      <c r="D71" s="317" t="s">
        <v>1766</v>
      </c>
      <c r="E71" s="317"/>
      <c r="F71" s="317"/>
      <c r="G71" s="311" t="n">
        <f aca="false">COUNT(O71:T71)</f>
        <v>0</v>
      </c>
      <c r="H71" s="311" t="e">
        <f aca="false">IF(L71&lt;0,$J$2-M71,0)</f>
        <v>#VALUE!</v>
      </c>
      <c r="I71" s="312" t="e">
        <f aca="false">L72</f>
        <v>#VALUE!</v>
      </c>
      <c r="L71" s="0" t="e">
        <f aca="false">M72-M71</f>
        <v>#VALUE!</v>
      </c>
      <c r="M71" s="79" t="str">
        <f aca="false">IF(ISERROR(N71),"",N71)</f>
        <v/>
      </c>
      <c r="N71" s="79" t="e">
        <f aca="false">LOOKUP(9E+307,P71:AW71)</f>
        <v>#N/A</v>
      </c>
      <c r="P71" s="301"/>
    </row>
    <row r="72" customFormat="false" ht="13" hidden="true" customHeight="false" outlineLevel="0" collapsed="false">
      <c r="A72" s="317"/>
      <c r="B72" s="317"/>
      <c r="C72" s="317"/>
      <c r="D72" s="317"/>
      <c r="E72" s="317"/>
      <c r="F72" s="317"/>
      <c r="G72" s="311"/>
      <c r="H72" s="311"/>
      <c r="I72" s="312"/>
      <c r="J72" s="0" t="n">
        <f aca="false">IF(ISERROR(N72),0,(IF((N72-$G$2)&gt;=0,1,0)))</f>
        <v>0</v>
      </c>
      <c r="K72" s="308" t="e">
        <f aca="false">IF((L72-$K$2)&gt;0,1,0)</f>
        <v>#VALUE!</v>
      </c>
      <c r="L72" s="0" t="e">
        <f aca="false">IF(L71&gt;0,$J$2-M72,0)</f>
        <v>#VALUE!</v>
      </c>
      <c r="M72" s="79" t="str">
        <f aca="false">IF(ISERROR(N72),"",N72)</f>
        <v/>
      </c>
      <c r="N72" s="79" t="e">
        <f aca="false">LOOKUP(9E+307,O72:BI72)</f>
        <v>#N/A</v>
      </c>
      <c r="O72" s="301"/>
      <c r="P72" s="301"/>
      <c r="Q72" s="301"/>
    </row>
    <row r="73" customFormat="false" ht="12.8" hidden="true" customHeight="false" outlineLevel="0" collapsed="false">
      <c r="A73" s="317" t="n">
        <v>36</v>
      </c>
      <c r="B73" s="317" t="s">
        <v>2138</v>
      </c>
      <c r="C73" s="317" t="s">
        <v>2141</v>
      </c>
      <c r="D73" s="317" t="s">
        <v>2142</v>
      </c>
      <c r="E73" s="317"/>
      <c r="F73" s="317"/>
      <c r="G73" s="311" t="n">
        <f aca="false">COUNT(O73:T73)</f>
        <v>0</v>
      </c>
      <c r="H73" s="311" t="e">
        <f aca="false">IF(L73&lt;0,$J$2-M73,0)</f>
        <v>#VALUE!</v>
      </c>
      <c r="I73" s="312" t="e">
        <f aca="false">L74</f>
        <v>#VALUE!</v>
      </c>
      <c r="L73" s="0" t="e">
        <f aca="false">M74-M73</f>
        <v>#VALUE!</v>
      </c>
      <c r="M73" s="79" t="str">
        <f aca="false">IF(ISERROR(N73),"",N73)</f>
        <v/>
      </c>
      <c r="N73" s="79" t="e">
        <f aca="false">LOOKUP(9E+307,P73:AW73)</f>
        <v>#N/A</v>
      </c>
      <c r="P73" s="301"/>
    </row>
    <row r="74" customFormat="false" ht="13" hidden="true" customHeight="false" outlineLevel="0" collapsed="false">
      <c r="A74" s="317"/>
      <c r="B74" s="317"/>
      <c r="C74" s="317"/>
      <c r="D74" s="317"/>
      <c r="E74" s="317"/>
      <c r="F74" s="317"/>
      <c r="G74" s="311"/>
      <c r="H74" s="311"/>
      <c r="I74" s="312"/>
      <c r="J74" s="0" t="n">
        <f aca="false">IF(ISERROR(N74),0,(IF((N74-$G$2)&gt;=0,1,0)))</f>
        <v>0</v>
      </c>
      <c r="K74" s="308" t="e">
        <f aca="false">IF((L74-$K$2)&gt;0,1,0)</f>
        <v>#VALUE!</v>
      </c>
      <c r="L74" s="0" t="e">
        <f aca="false">IF(L73&gt;0,$J$2-M74,0)</f>
        <v>#VALUE!</v>
      </c>
      <c r="M74" s="79" t="str">
        <f aca="false">IF(ISERROR(N74),"",N74)</f>
        <v/>
      </c>
      <c r="N74" s="79" t="e">
        <f aca="false">LOOKUP(9E+307,O74:BI74)</f>
        <v>#N/A</v>
      </c>
      <c r="O74" s="301"/>
      <c r="P74" s="301"/>
      <c r="Q74" s="301"/>
    </row>
    <row r="75" customFormat="false" ht="12.8" hidden="false" customHeight="false" outlineLevel="0" collapsed="false">
      <c r="A75" s="302" t="n">
        <v>37</v>
      </c>
      <c r="B75" s="302" t="s">
        <v>2120</v>
      </c>
      <c r="C75" s="302" t="s">
        <v>2143</v>
      </c>
      <c r="D75" s="302" t="s">
        <v>2124</v>
      </c>
      <c r="E75" s="302"/>
      <c r="F75" s="302"/>
      <c r="G75" s="0" t="n">
        <f aca="false">COUNT(O75:T75)</f>
        <v>0</v>
      </c>
      <c r="H75" s="0" t="e">
        <f aca="false">IF(L75&lt;0,$J$2-M75,0)</f>
        <v>#VALUE!</v>
      </c>
      <c r="I75" s="307" t="e">
        <f aca="false">L76</f>
        <v>#VALUE!</v>
      </c>
      <c r="L75" s="0" t="e">
        <f aca="false">M76-M75</f>
        <v>#VALUE!</v>
      </c>
      <c r="M75" s="79" t="str">
        <f aca="false">IF(ISERROR(N75),"",N75)</f>
        <v/>
      </c>
      <c r="N75" s="79" t="e">
        <f aca="false">LOOKUP(9E+307,P75:AW75)</f>
        <v>#N/A</v>
      </c>
      <c r="P75" s="301"/>
      <c r="T75" s="301"/>
    </row>
    <row r="76" customFormat="false" ht="13" hidden="false" customHeight="false" outlineLevel="0" collapsed="false">
      <c r="A76" s="302"/>
      <c r="B76" s="302"/>
      <c r="C76" s="302"/>
      <c r="D76" s="302"/>
      <c r="E76" s="302"/>
      <c r="F76" s="302"/>
      <c r="H76" s="318"/>
      <c r="I76" s="307"/>
      <c r="J76" s="0" t="n">
        <f aca="false">IF(ISERROR(N76),0,(IF((N76-$G$2)&gt;=0,1,0)))</f>
        <v>0</v>
      </c>
      <c r="K76" s="308" t="e">
        <f aca="false">IF((L76-$K$2)&gt;0,1,0)</f>
        <v>#VALUE!</v>
      </c>
      <c r="L76" s="0" t="e">
        <f aca="false">IF(L75&gt;0,$J$2-M76,0)</f>
        <v>#VALUE!</v>
      </c>
      <c r="M76" s="79" t="str">
        <f aca="false">IF(ISERROR(N76),"",N76)</f>
        <v/>
      </c>
      <c r="N76" s="79" t="e">
        <f aca="false">LOOKUP(9E+307,O76:BI76)</f>
        <v>#N/A</v>
      </c>
      <c r="O76" s="301"/>
      <c r="P76" s="301"/>
      <c r="Q76" s="301"/>
      <c r="S76" s="301"/>
      <c r="T76" s="301"/>
    </row>
    <row r="77" customFormat="false" ht="12.8" hidden="false" customHeight="false" outlineLevel="0" collapsed="false">
      <c r="A77" s="302" t="n">
        <v>38</v>
      </c>
      <c r="B77" s="302" t="s">
        <v>2120</v>
      </c>
      <c r="C77" s="302" t="s">
        <v>2143</v>
      </c>
      <c r="D77" s="302" t="s">
        <v>2125</v>
      </c>
      <c r="E77" s="302"/>
      <c r="F77" s="302"/>
      <c r="G77" s="0" t="n">
        <f aca="false">COUNT(O77:T77)</f>
        <v>0</v>
      </c>
      <c r="H77" s="0" t="e">
        <f aca="false">IF(L77&lt;0,$J$2-M77,0)</f>
        <v>#VALUE!</v>
      </c>
      <c r="I77" s="314" t="e">
        <f aca="false">L78</f>
        <v>#VALUE!</v>
      </c>
      <c r="L77" s="0" t="e">
        <f aca="false">M78-M77</f>
        <v>#VALUE!</v>
      </c>
      <c r="M77" s="79" t="str">
        <f aca="false">IF(ISERROR(N77),"",N77)</f>
        <v/>
      </c>
      <c r="N77" s="79" t="e">
        <f aca="false">LOOKUP(9E+307,P77:AW77)</f>
        <v>#N/A</v>
      </c>
      <c r="P77" s="301"/>
      <c r="T77" s="301"/>
      <c r="V77" s="301"/>
      <c r="X77" s="301"/>
      <c r="Z77" s="301"/>
    </row>
    <row r="78" customFormat="false" ht="13" hidden="false" customHeight="false" outlineLevel="0" collapsed="false">
      <c r="A78" s="302"/>
      <c r="B78" s="302"/>
      <c r="C78" s="302"/>
      <c r="D78" s="302"/>
      <c r="E78" s="302"/>
      <c r="F78" s="302"/>
      <c r="I78" s="307"/>
      <c r="J78" s="0" t="n">
        <f aca="false">IF(ISERROR(N78),0,(IF((N78-$G$2)&gt;=0,1,0)))</f>
        <v>0</v>
      </c>
      <c r="K78" s="308" t="e">
        <f aca="false">IF((L78-$K$2)&gt;0,1,0)</f>
        <v>#VALUE!</v>
      </c>
      <c r="L78" s="0" t="e">
        <f aca="false">IF(L77&gt;0,$J$2-M78,0)</f>
        <v>#VALUE!</v>
      </c>
      <c r="M78" s="79" t="str">
        <f aca="false">IF(ISERROR(N78),"",N78)</f>
        <v/>
      </c>
      <c r="N78" s="79" t="e">
        <f aca="false">LOOKUP(9E+307,O78:BI78)</f>
        <v>#N/A</v>
      </c>
      <c r="O78" s="301"/>
      <c r="P78" s="301"/>
      <c r="Q78" s="301"/>
      <c r="S78" s="301"/>
      <c r="T78" s="301"/>
      <c r="U78" s="301"/>
      <c r="V78" s="301"/>
      <c r="W78" s="301"/>
      <c r="X78" s="301"/>
      <c r="Y78" s="301"/>
      <c r="Z78" s="301"/>
    </row>
    <row r="79" customFormat="false" ht="12.8" hidden="false" customHeight="false" outlineLevel="0" collapsed="false">
      <c r="A79" s="302" t="n">
        <v>39</v>
      </c>
      <c r="B79" s="303" t="s">
        <v>2120</v>
      </c>
      <c r="C79" s="303" t="s">
        <v>2144</v>
      </c>
      <c r="D79" s="303" t="s">
        <v>2124</v>
      </c>
      <c r="E79" s="303"/>
      <c r="F79" s="303"/>
      <c r="G79" s="0" t="n">
        <f aca="false">COUNT(O79:T79)</f>
        <v>0</v>
      </c>
      <c r="H79" s="0" t="e">
        <f aca="false">IF(L79&lt;0,$J$2-M79,0)</f>
        <v>#VALUE!</v>
      </c>
      <c r="I79" s="307" t="e">
        <f aca="false">L80</f>
        <v>#VALUE!</v>
      </c>
      <c r="L79" s="0" t="e">
        <f aca="false">M80-M79</f>
        <v>#VALUE!</v>
      </c>
      <c r="M79" s="79" t="str">
        <f aca="false">IF(ISERROR(N79),"",N79)</f>
        <v/>
      </c>
      <c r="N79" s="79" t="e">
        <f aca="false">LOOKUP(9E+307,P79:AW79)</f>
        <v>#N/A</v>
      </c>
      <c r="P79" s="301"/>
      <c r="T79" s="301"/>
      <c r="V79" s="301"/>
      <c r="X79" s="301"/>
    </row>
    <row r="80" customFormat="false" ht="13" hidden="false" customHeight="false" outlineLevel="0" collapsed="false">
      <c r="A80" s="302"/>
      <c r="B80" s="303"/>
      <c r="C80" s="303"/>
      <c r="D80" s="303"/>
      <c r="E80" s="303"/>
      <c r="F80" s="303"/>
      <c r="I80" s="307"/>
      <c r="J80" s="0" t="n">
        <f aca="false">IF(ISERROR(N80),0,(IF((N80-$G$2)&gt;=0,1,0)))</f>
        <v>0</v>
      </c>
      <c r="K80" s="308" t="e">
        <f aca="false">IF((L80-$K$2)&gt;0,1,0)</f>
        <v>#VALUE!</v>
      </c>
      <c r="L80" s="0" t="e">
        <f aca="false">IF(L79&gt;0,$J$2-M80,0)</f>
        <v>#VALUE!</v>
      </c>
      <c r="M80" s="79" t="str">
        <f aca="false">IF(ISERROR(N80),"",N80)</f>
        <v/>
      </c>
      <c r="N80" s="79" t="e">
        <f aca="false">LOOKUP(9E+307,O80:BI80)</f>
        <v>#N/A</v>
      </c>
      <c r="O80" s="301"/>
      <c r="P80" s="301"/>
      <c r="Q80" s="301"/>
      <c r="S80" s="301"/>
      <c r="T80" s="301"/>
      <c r="U80" s="301"/>
      <c r="V80" s="301"/>
    </row>
    <row r="81" customFormat="false" ht="12.8" hidden="false" customHeight="false" outlineLevel="0" collapsed="false">
      <c r="A81" s="303" t="n">
        <v>40</v>
      </c>
      <c r="B81" s="303" t="s">
        <v>2120</v>
      </c>
      <c r="C81" s="303" t="s">
        <v>2144</v>
      </c>
      <c r="D81" s="303" t="s">
        <v>2125</v>
      </c>
      <c r="E81" s="303"/>
      <c r="F81" s="303"/>
      <c r="G81" s="0" t="n">
        <f aca="false">COUNT(O81:T81)</f>
        <v>0</v>
      </c>
      <c r="H81" s="0" t="e">
        <f aca="false">IF(L81&lt;0,$J$2-M81,0)</f>
        <v>#VALUE!</v>
      </c>
      <c r="I81" s="314" t="e">
        <f aca="false">L82</f>
        <v>#VALUE!</v>
      </c>
      <c r="L81" s="0" t="e">
        <f aca="false">M82-M81</f>
        <v>#VALUE!</v>
      </c>
      <c r="M81" s="79" t="str">
        <f aca="false">IF(ISERROR(N81),"",N81)</f>
        <v/>
      </c>
      <c r="N81" s="79" t="e">
        <f aca="false">LOOKUP(9E+307,P81:AW81)</f>
        <v>#N/A</v>
      </c>
      <c r="P81" s="301"/>
      <c r="T81" s="301"/>
      <c r="V81" s="301"/>
    </row>
    <row r="82" customFormat="false" ht="13" hidden="false" customHeight="false" outlineLevel="0" collapsed="false">
      <c r="A82" s="303"/>
      <c r="B82" s="303"/>
      <c r="C82" s="303"/>
      <c r="D82" s="303"/>
      <c r="E82" s="303"/>
      <c r="F82" s="303"/>
      <c r="I82" s="307"/>
      <c r="J82" s="0" t="n">
        <f aca="false">IF(ISERROR(N82),0,(IF((N82-$G$2)&gt;=0,1,0)))</f>
        <v>0</v>
      </c>
      <c r="K82" s="308" t="e">
        <f aca="false">IF((L82-$K$2)&gt;0,1,0)</f>
        <v>#VALUE!</v>
      </c>
      <c r="L82" s="0" t="e">
        <f aca="false">IF(L81&gt;0,$J$2-M82,0)</f>
        <v>#VALUE!</v>
      </c>
      <c r="M82" s="79" t="str">
        <f aca="false">IF(ISERROR(N82),"",N82)</f>
        <v/>
      </c>
      <c r="N82" s="79" t="e">
        <f aca="false">LOOKUP(9E+307,O82:BI82)</f>
        <v>#N/A</v>
      </c>
      <c r="O82" s="301"/>
      <c r="P82" s="301"/>
      <c r="Q82" s="301"/>
      <c r="S82" s="301"/>
      <c r="T82" s="301"/>
    </row>
    <row r="83" customFormat="false" ht="12.8" hidden="false" customHeight="false" outlineLevel="0" collapsed="false">
      <c r="A83" s="302" t="n">
        <v>41</v>
      </c>
      <c r="B83" s="303" t="s">
        <v>2120</v>
      </c>
      <c r="C83" s="303" t="s">
        <v>2145</v>
      </c>
      <c r="D83" s="303" t="s">
        <v>2117</v>
      </c>
      <c r="E83" s="303"/>
      <c r="F83" s="303"/>
      <c r="G83" s="0" t="n">
        <f aca="false">COUNT(O83:T83)</f>
        <v>0</v>
      </c>
      <c r="H83" s="0" t="e">
        <f aca="false">IF(L83&lt;0,$J$2-M83,0)</f>
        <v>#VALUE!</v>
      </c>
      <c r="I83" s="319" t="e">
        <f aca="false">L84</f>
        <v>#VALUE!</v>
      </c>
      <c r="L83" s="0" t="e">
        <f aca="false">M84-M83</f>
        <v>#VALUE!</v>
      </c>
      <c r="M83" s="79" t="str">
        <f aca="false">IF(ISERROR(N83),"",N83)</f>
        <v/>
      </c>
      <c r="N83" s="79" t="e">
        <f aca="false">LOOKUP(9E+307,P83:AW83)</f>
        <v>#N/A</v>
      </c>
      <c r="P83" s="301"/>
      <c r="T83" s="301"/>
      <c r="V83" s="301"/>
      <c r="X83" s="301"/>
    </row>
    <row r="84" customFormat="false" ht="13" hidden="false" customHeight="false" outlineLevel="0" collapsed="false">
      <c r="A84" s="302"/>
      <c r="B84" s="303"/>
      <c r="C84" s="303"/>
      <c r="D84" s="303"/>
      <c r="E84" s="303"/>
      <c r="F84" s="303"/>
      <c r="I84" s="307"/>
      <c r="J84" s="0" t="n">
        <f aca="false">IF(ISERROR(N84),0,(IF((N84-$G$2)&gt;=0,1,0)))</f>
        <v>0</v>
      </c>
      <c r="K84" s="308" t="e">
        <f aca="false">IF((L84-$K$2)&gt;0,1,0)</f>
        <v>#VALUE!</v>
      </c>
      <c r="L84" s="0" t="e">
        <f aca="false">IF(L83&gt;0,$J$2-M84,0)</f>
        <v>#VALUE!</v>
      </c>
      <c r="M84" s="79" t="str">
        <f aca="false">IF(ISERROR(N84),"",N84)</f>
        <v/>
      </c>
      <c r="N84" s="79" t="e">
        <f aca="false">LOOKUP(9E+307,O84:BI84)</f>
        <v>#N/A</v>
      </c>
      <c r="O84" s="301"/>
      <c r="P84" s="301"/>
      <c r="Q84" s="301"/>
      <c r="S84" s="301"/>
      <c r="T84" s="301"/>
      <c r="U84" s="301"/>
      <c r="V84" s="301"/>
      <c r="W84" s="301"/>
      <c r="X84" s="301"/>
    </row>
    <row r="85" customFormat="false" ht="12.8" hidden="false" customHeight="false" outlineLevel="0" collapsed="false">
      <c r="A85" s="303" t="n">
        <v>42</v>
      </c>
      <c r="B85" s="303" t="s">
        <v>2120</v>
      </c>
      <c r="C85" s="303" t="s">
        <v>1790</v>
      </c>
      <c r="D85" s="303" t="s">
        <v>2117</v>
      </c>
      <c r="E85" s="303"/>
      <c r="F85" s="303"/>
      <c r="G85" s="0" t="n">
        <f aca="false">COUNT(O85:T85)</f>
        <v>0</v>
      </c>
      <c r="H85" s="0" t="e">
        <f aca="false">IF(L85&lt;0,$J$2-M85,0)</f>
        <v>#VALUE!</v>
      </c>
      <c r="I85" s="314" t="e">
        <f aca="false">L86</f>
        <v>#VALUE!</v>
      </c>
      <c r="L85" s="0" t="e">
        <f aca="false">M86-M85</f>
        <v>#VALUE!</v>
      </c>
      <c r="M85" s="79" t="str">
        <f aca="false">IF(ISERROR(N85),"",N85)</f>
        <v/>
      </c>
      <c r="N85" s="79" t="e">
        <f aca="false">LOOKUP(9E+307,P85:AW85)</f>
        <v>#N/A</v>
      </c>
      <c r="P85" s="301"/>
      <c r="T85" s="301"/>
      <c r="V85" s="301"/>
    </row>
    <row r="86" customFormat="false" ht="13" hidden="false" customHeight="false" outlineLevel="0" collapsed="false">
      <c r="A86" s="303"/>
      <c r="B86" s="303"/>
      <c r="C86" s="303"/>
      <c r="D86" s="303"/>
      <c r="E86" s="303"/>
      <c r="F86" s="303"/>
      <c r="I86" s="307"/>
      <c r="J86" s="0" t="n">
        <f aca="false">IF(ISERROR(N86),0,(IF((N86-$G$2)&gt;=0,1,0)))</f>
        <v>0</v>
      </c>
      <c r="K86" s="308" t="e">
        <f aca="false">IF((L86-$K$2)&gt;0,1,0)</f>
        <v>#VALUE!</v>
      </c>
      <c r="L86" s="0" t="e">
        <f aca="false">IF(L85&gt;0,$J$2-M86,0)</f>
        <v>#VALUE!</v>
      </c>
      <c r="M86" s="79" t="str">
        <f aca="false">IF(ISERROR(N86),"",N86)</f>
        <v/>
      </c>
      <c r="N86" s="79" t="e">
        <f aca="false">LOOKUP(9E+307,O86:BI86)</f>
        <v>#N/A</v>
      </c>
      <c r="O86" s="301"/>
      <c r="P86" s="301"/>
      <c r="Q86" s="301"/>
      <c r="S86" s="301"/>
      <c r="T86" s="301"/>
      <c r="U86" s="301"/>
      <c r="V86" s="301"/>
    </row>
    <row r="87" customFormat="false" ht="12.8" hidden="false" customHeight="false" outlineLevel="0" collapsed="false">
      <c r="A87" s="303" t="n">
        <v>43</v>
      </c>
      <c r="B87" s="303" t="s">
        <v>2120</v>
      </c>
      <c r="C87" s="303" t="s">
        <v>2141</v>
      </c>
      <c r="D87" s="303" t="s">
        <v>2117</v>
      </c>
      <c r="E87" s="303"/>
      <c r="F87" s="303"/>
      <c r="G87" s="0" t="n">
        <f aca="false">COUNT(O87:T87)</f>
        <v>0</v>
      </c>
      <c r="H87" s="0" t="e">
        <f aca="false">IF(L87&lt;0,$J$2-M87,0)</f>
        <v>#VALUE!</v>
      </c>
      <c r="I87" s="307" t="e">
        <f aca="false">L88</f>
        <v>#VALUE!</v>
      </c>
      <c r="L87" s="0" t="e">
        <f aca="false">M88-M87</f>
        <v>#VALUE!</v>
      </c>
      <c r="M87" s="79" t="str">
        <f aca="false">IF(ISERROR(N87),"",N87)</f>
        <v/>
      </c>
      <c r="N87" s="79" t="e">
        <f aca="false">LOOKUP(9E+307,P87:AW87)</f>
        <v>#N/A</v>
      </c>
      <c r="P87" s="301"/>
      <c r="T87" s="301"/>
      <c r="V87" s="301"/>
      <c r="X87" s="301"/>
    </row>
    <row r="88" customFormat="false" ht="13" hidden="false" customHeight="false" outlineLevel="0" collapsed="false">
      <c r="A88" s="303"/>
      <c r="B88" s="303"/>
      <c r="C88" s="303"/>
      <c r="D88" s="303"/>
      <c r="E88" s="303"/>
      <c r="F88" s="303"/>
      <c r="I88" s="307"/>
      <c r="J88" s="0" t="n">
        <f aca="false">IF(ISERROR(N88),0,(IF((N88-$G$2)&gt;=0,1,0)))</f>
        <v>0</v>
      </c>
      <c r="K88" s="308" t="e">
        <f aca="false">IF((L88-$K$2)&gt;0,1,0)</f>
        <v>#VALUE!</v>
      </c>
      <c r="L88" s="0" t="e">
        <f aca="false">IF(L87&gt;0,$J$2-M88,0)</f>
        <v>#VALUE!</v>
      </c>
      <c r="M88" s="79" t="str">
        <f aca="false">IF(ISERROR(N88),"",N88)</f>
        <v/>
      </c>
      <c r="N88" s="79" t="e">
        <f aca="false">LOOKUP(9E+307,O88:BI88)</f>
        <v>#N/A</v>
      </c>
      <c r="O88" s="301"/>
      <c r="P88" s="301"/>
      <c r="Q88" s="301"/>
      <c r="S88" s="301"/>
      <c r="T88" s="301"/>
      <c r="U88" s="301"/>
      <c r="V88" s="301"/>
      <c r="W88" s="301"/>
      <c r="X88" s="301"/>
    </row>
    <row r="89" customFormat="false" ht="12.8" hidden="false" customHeight="false" outlineLevel="0" collapsed="false">
      <c r="A89" s="302" t="n">
        <v>44</v>
      </c>
      <c r="B89" s="302" t="s">
        <v>2120</v>
      </c>
      <c r="C89" s="302" t="s">
        <v>2139</v>
      </c>
      <c r="D89" s="320" t="s">
        <v>2117</v>
      </c>
      <c r="E89" s="320"/>
      <c r="F89" s="320"/>
      <c r="G89" s="0" t="n">
        <f aca="false">COUNT(O89:T89)</f>
        <v>0</v>
      </c>
      <c r="H89" s="0" t="e">
        <f aca="false">IF(L89&lt;0,$J$2-M89,0)</f>
        <v>#VALUE!</v>
      </c>
      <c r="I89" s="314" t="e">
        <f aca="false">L90</f>
        <v>#VALUE!</v>
      </c>
      <c r="L89" s="0" t="e">
        <f aca="false">M90-M89</f>
        <v>#VALUE!</v>
      </c>
      <c r="M89" s="79" t="str">
        <f aca="false">IF(ISERROR(N89),"",N89)</f>
        <v/>
      </c>
      <c r="N89" s="79" t="e">
        <f aca="false">LOOKUP(9E+307,P89:AW89)</f>
        <v>#N/A</v>
      </c>
      <c r="P89" s="301"/>
      <c r="T89" s="301"/>
    </row>
    <row r="90" customFormat="false" ht="13" hidden="false" customHeight="false" outlineLevel="0" collapsed="false">
      <c r="A90" s="302"/>
      <c r="B90" s="302"/>
      <c r="C90" s="302"/>
      <c r="D90" s="320"/>
      <c r="E90" s="320"/>
      <c r="F90" s="320"/>
      <c r="I90" s="307"/>
      <c r="J90" s="0" t="n">
        <f aca="false">IF(ISERROR(N90),0,(IF((N90-$G$2)&gt;=0,1,0)))</f>
        <v>0</v>
      </c>
      <c r="K90" s="308" t="e">
        <f aca="false">IF((L90-$K$2)&gt;0,1,0)</f>
        <v>#VALUE!</v>
      </c>
      <c r="L90" s="0" t="e">
        <f aca="false">IF(L89&gt;0,$J$2-M90,0)</f>
        <v>#VALUE!</v>
      </c>
      <c r="M90" s="79" t="str">
        <f aca="false">IF(ISERROR(N90),"",N90)</f>
        <v/>
      </c>
      <c r="N90" s="79" t="e">
        <f aca="false">LOOKUP(9E+307,O90:BI90)</f>
        <v>#N/A</v>
      </c>
      <c r="O90" s="301"/>
      <c r="P90" s="301"/>
      <c r="Q90" s="301"/>
      <c r="S90" s="301"/>
      <c r="T90" s="301"/>
    </row>
    <row r="91" customFormat="false" ht="12.8" hidden="true" customHeight="false" outlineLevel="0" collapsed="false">
      <c r="A91" s="317" t="n">
        <v>45</v>
      </c>
      <c r="B91" s="317" t="s">
        <v>2146</v>
      </c>
      <c r="C91" s="317" t="s">
        <v>2147</v>
      </c>
      <c r="D91" s="317" t="s">
        <v>2117</v>
      </c>
      <c r="E91" s="317"/>
      <c r="F91" s="317"/>
      <c r="G91" s="311" t="n">
        <f aca="false">COUNT(O91:T91)</f>
        <v>0</v>
      </c>
      <c r="H91" s="311" t="e">
        <f aca="false">IF(L91&lt;0,$J$2-M91,0)</f>
        <v>#VALUE!</v>
      </c>
      <c r="I91" s="312" t="e">
        <f aca="false">L92</f>
        <v>#VALUE!</v>
      </c>
      <c r="L91" s="0" t="e">
        <f aca="false">M92-M91</f>
        <v>#VALUE!</v>
      </c>
      <c r="M91" s="79" t="str">
        <f aca="false">IF(ISERROR(N91),"",N91)</f>
        <v/>
      </c>
      <c r="N91" s="79" t="e">
        <f aca="false">LOOKUP(9E+307,P91:AW91)</f>
        <v>#N/A</v>
      </c>
      <c r="P91" s="301"/>
    </row>
    <row r="92" customFormat="false" ht="13" hidden="true" customHeight="false" outlineLevel="0" collapsed="false">
      <c r="A92" s="317"/>
      <c r="B92" s="317"/>
      <c r="C92" s="317"/>
      <c r="D92" s="317"/>
      <c r="E92" s="317"/>
      <c r="F92" s="317"/>
      <c r="G92" s="311"/>
      <c r="H92" s="311"/>
      <c r="I92" s="312"/>
      <c r="J92" s="0" t="n">
        <f aca="false">IF(ISERROR(N92),0,(IF((N92-$G$2)&gt;=0,1,0)))</f>
        <v>0</v>
      </c>
      <c r="K92" s="308" t="e">
        <f aca="false">IF((L92-$K$2)&gt;0,1,0)</f>
        <v>#VALUE!</v>
      </c>
      <c r="L92" s="0" t="e">
        <f aca="false">IF(L91&gt;0,$J$2-M92,0)</f>
        <v>#VALUE!</v>
      </c>
      <c r="M92" s="79" t="str">
        <f aca="false">IF(ISERROR(N92),"",N92)</f>
        <v/>
      </c>
      <c r="N92" s="79" t="e">
        <f aca="false">LOOKUP(9E+307,O92:BI92)</f>
        <v>#N/A</v>
      </c>
      <c r="O92" s="301"/>
      <c r="P92" s="301"/>
      <c r="Q92" s="301"/>
    </row>
    <row r="93" customFormat="false" ht="12.8" hidden="true" customHeight="false" outlineLevel="0" collapsed="false">
      <c r="A93" s="317" t="n">
        <v>46</v>
      </c>
      <c r="B93" s="317" t="s">
        <v>2146</v>
      </c>
      <c r="C93" s="317" t="s">
        <v>2148</v>
      </c>
      <c r="D93" s="317" t="s">
        <v>2117</v>
      </c>
      <c r="E93" s="317"/>
      <c r="F93" s="317"/>
      <c r="G93" s="311" t="n">
        <f aca="false">COUNT(O93:T93)</f>
        <v>0</v>
      </c>
      <c r="H93" s="311" t="e">
        <f aca="false">IF(L93&lt;0,$J$2-M93,0)</f>
        <v>#VALUE!</v>
      </c>
      <c r="I93" s="312" t="e">
        <f aca="false">L94</f>
        <v>#VALUE!</v>
      </c>
      <c r="L93" s="0" t="e">
        <f aca="false">M94-M93</f>
        <v>#VALUE!</v>
      </c>
      <c r="M93" s="79" t="str">
        <f aca="false">IF(ISERROR(N93),"",N93)</f>
        <v/>
      </c>
      <c r="N93" s="79" t="e">
        <f aca="false">LOOKUP(9E+307,P93:AW93)</f>
        <v>#N/A</v>
      </c>
      <c r="P93" s="301"/>
    </row>
    <row r="94" customFormat="false" ht="13" hidden="true" customHeight="false" outlineLevel="0" collapsed="false">
      <c r="A94" s="317"/>
      <c r="B94" s="317"/>
      <c r="C94" s="317"/>
      <c r="D94" s="317"/>
      <c r="E94" s="317"/>
      <c r="F94" s="317"/>
      <c r="G94" s="311"/>
      <c r="H94" s="311"/>
      <c r="I94" s="312"/>
      <c r="J94" s="0" t="n">
        <f aca="false">IF(ISERROR(N94),0,(IF((N94-$G$2)&gt;=0,1,0)))</f>
        <v>0</v>
      </c>
      <c r="K94" s="308" t="e">
        <f aca="false">IF((L94-$K$2)&gt;0,1,0)</f>
        <v>#VALUE!</v>
      </c>
      <c r="L94" s="0" t="e">
        <f aca="false">IF(L93&gt;0,$J$2-M94,0)</f>
        <v>#VALUE!</v>
      </c>
      <c r="M94" s="79" t="str">
        <f aca="false">IF(ISERROR(N94),"",N94)</f>
        <v/>
      </c>
      <c r="N94" s="79" t="e">
        <f aca="false">LOOKUP(9E+307,O94:BI94)</f>
        <v>#N/A</v>
      </c>
      <c r="O94" s="301"/>
      <c r="P94" s="301"/>
      <c r="R94" s="300"/>
    </row>
    <row r="95" customFormat="false" ht="12.8" hidden="true" customHeight="false" outlineLevel="0" collapsed="false">
      <c r="A95" s="310" t="n">
        <v>47</v>
      </c>
      <c r="B95" s="310" t="s">
        <v>2149</v>
      </c>
      <c r="C95" s="310" t="s">
        <v>2150</v>
      </c>
      <c r="D95" s="310" t="s">
        <v>2117</v>
      </c>
      <c r="E95" s="310"/>
      <c r="F95" s="310"/>
      <c r="G95" s="311" t="n">
        <f aca="false">COUNT(O95:T95)</f>
        <v>0</v>
      </c>
      <c r="H95" s="311" t="e">
        <f aca="false">IF(L95&lt;0,$J$2-M95,0)</f>
        <v>#VALUE!</v>
      </c>
      <c r="I95" s="312" t="e">
        <f aca="false">L96</f>
        <v>#VALUE!</v>
      </c>
      <c r="L95" s="0" t="e">
        <f aca="false">M96-M95</f>
        <v>#VALUE!</v>
      </c>
      <c r="M95" s="79" t="str">
        <f aca="false">IF(ISERROR(N95),"",N95)</f>
        <v/>
      </c>
      <c r="N95" s="79" t="e">
        <f aca="false">LOOKUP(9E+307,P95:AW95)</f>
        <v>#N/A</v>
      </c>
      <c r="O95" s="321"/>
      <c r="P95" s="322"/>
    </row>
    <row r="96" customFormat="false" ht="13" hidden="true" customHeight="false" outlineLevel="0" collapsed="false">
      <c r="A96" s="310"/>
      <c r="B96" s="310"/>
      <c r="C96" s="310"/>
      <c r="D96" s="310"/>
      <c r="E96" s="310"/>
      <c r="F96" s="310"/>
      <c r="G96" s="311"/>
      <c r="H96" s="311"/>
      <c r="I96" s="312"/>
      <c r="J96" s="0" t="n">
        <f aca="false">IF(ISERROR(N96),0,(IF((N96-$G$2)&gt;=0,1,0)))</f>
        <v>0</v>
      </c>
      <c r="K96" s="308" t="e">
        <f aca="false">IF((L96-$K$2)&gt;0,1,0)</f>
        <v>#VALUE!</v>
      </c>
      <c r="L96" s="0" t="e">
        <f aca="false">IF(L95&gt;0,$J$2-M96,0)</f>
        <v>#VALUE!</v>
      </c>
      <c r="M96" s="79" t="str">
        <f aca="false">IF(ISERROR(N96),"",N96)</f>
        <v/>
      </c>
      <c r="N96" s="79" t="e">
        <f aca="false">LOOKUP(9E+307,O96:BI96)</f>
        <v>#N/A</v>
      </c>
      <c r="O96" s="322"/>
      <c r="P96" s="322"/>
      <c r="R96" s="300"/>
    </row>
    <row r="97" customFormat="false" ht="12.8" hidden="true" customHeight="false" outlineLevel="0" collapsed="false">
      <c r="A97" s="310" t="n">
        <v>48</v>
      </c>
      <c r="B97" s="310" t="s">
        <v>2149</v>
      </c>
      <c r="C97" s="310" t="s">
        <v>2151</v>
      </c>
      <c r="D97" s="310" t="s">
        <v>2117</v>
      </c>
      <c r="E97" s="310"/>
      <c r="F97" s="310"/>
      <c r="G97" s="311" t="n">
        <f aca="false">COUNT(O97:T97)</f>
        <v>0</v>
      </c>
      <c r="H97" s="311" t="e">
        <f aca="false">IF(L97&lt;0,$J$2-M97,0)</f>
        <v>#VALUE!</v>
      </c>
      <c r="I97" s="312" t="e">
        <f aca="false">L98</f>
        <v>#VALUE!</v>
      </c>
      <c r="L97" s="0" t="e">
        <f aca="false">M98-M97</f>
        <v>#VALUE!</v>
      </c>
      <c r="M97" s="79" t="str">
        <f aca="false">IF(ISERROR(N97),"",N97)</f>
        <v/>
      </c>
      <c r="N97" s="79" t="e">
        <f aca="false">LOOKUP(9E+307,P97:AW97)</f>
        <v>#N/A</v>
      </c>
      <c r="P97" s="301"/>
    </row>
    <row r="98" customFormat="false" ht="13" hidden="true" customHeight="false" outlineLevel="0" collapsed="false">
      <c r="A98" s="310"/>
      <c r="B98" s="310"/>
      <c r="C98" s="310"/>
      <c r="D98" s="310"/>
      <c r="E98" s="310"/>
      <c r="F98" s="310"/>
      <c r="G98" s="311"/>
      <c r="H98" s="311"/>
      <c r="I98" s="312"/>
      <c r="J98" s="0" t="n">
        <f aca="false">IF(ISERROR(N98),0,(IF((N98-$G$2)&gt;=0,1,0)))</f>
        <v>0</v>
      </c>
      <c r="K98" s="308" t="e">
        <f aca="false">IF((L98-$K$2)&gt;0,1,0)</f>
        <v>#VALUE!</v>
      </c>
      <c r="L98" s="0" t="e">
        <f aca="false">IF(L97&gt;0,$J$2-M98,0)</f>
        <v>#VALUE!</v>
      </c>
      <c r="M98" s="79" t="str">
        <f aca="false">IF(ISERROR(N98),"",N98)</f>
        <v/>
      </c>
      <c r="N98" s="79" t="e">
        <f aca="false">LOOKUP(9E+307,O98:BI98)</f>
        <v>#N/A</v>
      </c>
      <c r="O98" s="301"/>
      <c r="P98" s="301"/>
      <c r="R98" s="300"/>
    </row>
    <row r="99" customFormat="false" ht="12.8" hidden="true" customHeight="false" outlineLevel="0" collapsed="false">
      <c r="A99" s="310" t="n">
        <v>49</v>
      </c>
      <c r="B99" s="310" t="s">
        <v>2138</v>
      </c>
      <c r="C99" s="310" t="s">
        <v>2152</v>
      </c>
      <c r="D99" s="310" t="s">
        <v>2117</v>
      </c>
      <c r="E99" s="310"/>
      <c r="F99" s="310"/>
      <c r="G99" s="311" t="n">
        <f aca="false">COUNT(O99:T99)</f>
        <v>0</v>
      </c>
      <c r="H99" s="311" t="e">
        <f aca="false">IF(L99&lt;0,$J$2-M99,0)</f>
        <v>#VALUE!</v>
      </c>
      <c r="I99" s="312" t="e">
        <f aca="false">L100</f>
        <v>#VALUE!</v>
      </c>
      <c r="L99" s="0" t="e">
        <f aca="false">M100-M99</f>
        <v>#VALUE!</v>
      </c>
      <c r="M99" s="79" t="str">
        <f aca="false">IF(ISERROR(N99),"",N99)</f>
        <v/>
      </c>
      <c r="N99" s="79" t="e">
        <f aca="false">LOOKUP(9E+307,P99:AW99)</f>
        <v>#N/A</v>
      </c>
      <c r="P99" s="301"/>
    </row>
    <row r="100" customFormat="false" ht="13" hidden="true" customHeight="false" outlineLevel="0" collapsed="false">
      <c r="A100" s="310"/>
      <c r="B100" s="310"/>
      <c r="C100" s="310"/>
      <c r="D100" s="310"/>
      <c r="E100" s="310"/>
      <c r="F100" s="310"/>
      <c r="G100" s="311"/>
      <c r="H100" s="311"/>
      <c r="I100" s="312"/>
      <c r="J100" s="0" t="n">
        <f aca="false">IF(ISERROR(N100),0,(IF((N100-$G$2)&gt;=0,1,0)))</f>
        <v>0</v>
      </c>
      <c r="K100" s="308" t="e">
        <f aca="false">IF((L100-$K$2)&gt;0,1,0)</f>
        <v>#VALUE!</v>
      </c>
      <c r="L100" s="0" t="e">
        <f aca="false">IF(L99&gt;0,$J$2-M100,0)</f>
        <v>#VALUE!</v>
      </c>
      <c r="M100" s="79" t="str">
        <f aca="false">IF(ISERROR(N100),"",N100)</f>
        <v/>
      </c>
      <c r="N100" s="79" t="e">
        <f aca="false">LOOKUP(9E+307,O100:BI100)</f>
        <v>#N/A</v>
      </c>
      <c r="O100" s="301"/>
      <c r="P100" s="301"/>
      <c r="R100" s="300"/>
    </row>
    <row r="101" customFormat="false" ht="12.8" hidden="false" customHeight="false" outlineLevel="0" collapsed="false">
      <c r="A101" s="303" t="n">
        <v>50</v>
      </c>
      <c r="B101" s="303" t="s">
        <v>2149</v>
      </c>
      <c r="C101" s="303" t="s">
        <v>2006</v>
      </c>
      <c r="D101" s="303" t="s">
        <v>2124</v>
      </c>
      <c r="E101" s="303"/>
      <c r="F101" s="303"/>
      <c r="G101" s="0" t="n">
        <f aca="false">COUNT(O101:T101)</f>
        <v>0</v>
      </c>
      <c r="H101" s="0" t="e">
        <f aca="false">IF(L101&lt;0,$J$2-M101,0)</f>
        <v>#VALUE!</v>
      </c>
      <c r="I101" s="314" t="e">
        <f aca="false">L102</f>
        <v>#VALUE!</v>
      </c>
      <c r="L101" s="0" t="e">
        <f aca="false">M102-M101</f>
        <v>#VALUE!</v>
      </c>
      <c r="M101" s="79" t="str">
        <f aca="false">IF(ISERROR(N101),"",N101)</f>
        <v/>
      </c>
      <c r="N101" s="79" t="e">
        <f aca="false">LOOKUP(9E+307,P101:AW101)</f>
        <v>#N/A</v>
      </c>
      <c r="P101" s="301"/>
      <c r="T101" s="301"/>
      <c r="V101" s="301"/>
      <c r="X101" s="301"/>
      <c r="Z101" s="301"/>
    </row>
    <row r="102" customFormat="false" ht="13" hidden="false" customHeight="false" outlineLevel="0" collapsed="false">
      <c r="A102" s="303"/>
      <c r="B102" s="303"/>
      <c r="C102" s="303"/>
      <c r="D102" s="303"/>
      <c r="E102" s="303"/>
      <c r="F102" s="303"/>
      <c r="I102" s="307"/>
      <c r="J102" s="0" t="n">
        <f aca="false">IF(ISERROR(N102),0,(IF((N102-$G$2)&gt;=0,1,0)))</f>
        <v>0</v>
      </c>
      <c r="K102" s="308" t="e">
        <f aca="false">IF((L102-$K$2)&gt;0,1,0)</f>
        <v>#VALUE!</v>
      </c>
      <c r="L102" s="0" t="e">
        <f aca="false">IF(L101&gt;0,$J$2-M102,0)</f>
        <v>#VALUE!</v>
      </c>
      <c r="M102" s="79" t="str">
        <f aca="false">IF(ISERROR(N102),"",N102)</f>
        <v/>
      </c>
      <c r="N102" s="79" t="e">
        <f aca="false">LOOKUP(9E+307,O102:BI102)</f>
        <v>#N/A</v>
      </c>
      <c r="O102" s="301"/>
      <c r="P102" s="301"/>
      <c r="Q102" s="301"/>
      <c r="S102" s="301"/>
      <c r="T102" s="301"/>
      <c r="U102" s="301"/>
      <c r="V102" s="301"/>
      <c r="W102" s="301"/>
      <c r="X102" s="301"/>
    </row>
    <row r="103" customFormat="false" ht="12.8" hidden="false" customHeight="false" outlineLevel="0" collapsed="false">
      <c r="A103" s="323" t="n">
        <v>51</v>
      </c>
      <c r="B103" s="324" t="s">
        <v>2149</v>
      </c>
      <c r="C103" s="324" t="s">
        <v>2006</v>
      </c>
      <c r="D103" s="324" t="s">
        <v>2125</v>
      </c>
      <c r="E103" s="324"/>
      <c r="F103" s="320"/>
      <c r="G103" s="0" t="n">
        <f aca="false">COUNT(O103:T103)</f>
        <v>0</v>
      </c>
      <c r="H103" s="0" t="e">
        <f aca="false">IF(L103&lt;0,$J$2-M103,0)</f>
        <v>#VALUE!</v>
      </c>
      <c r="I103" s="307" t="e">
        <f aca="false">L104</f>
        <v>#VALUE!</v>
      </c>
      <c r="L103" s="0" t="e">
        <f aca="false">M104-M103</f>
        <v>#VALUE!</v>
      </c>
      <c r="M103" s="79" t="str">
        <f aca="false">IF(ISERROR(N103),"",N103)</f>
        <v/>
      </c>
      <c r="N103" s="79" t="e">
        <f aca="false">LOOKUP(9E+307,P103:AW103)</f>
        <v>#N/A</v>
      </c>
      <c r="P103" s="301"/>
      <c r="T103" s="301"/>
      <c r="V103" s="301"/>
      <c r="X103" s="301"/>
    </row>
    <row r="104" customFormat="false" ht="13" hidden="false" customHeight="false" outlineLevel="0" collapsed="false">
      <c r="A104" s="323"/>
      <c r="B104" s="324"/>
      <c r="C104" s="324"/>
      <c r="D104" s="324"/>
      <c r="E104" s="324"/>
      <c r="F104" s="320"/>
      <c r="I104" s="307"/>
      <c r="J104" s="0" t="n">
        <f aca="false">IF(ISERROR(N104),0,(IF((N104-$G$2)&gt;=0,1,0)))</f>
        <v>0</v>
      </c>
      <c r="K104" s="308" t="e">
        <f aca="false">IF((L104-$K$2)&gt;0,1,0)</f>
        <v>#VALUE!</v>
      </c>
      <c r="L104" s="0" t="e">
        <f aca="false">IF(L103&gt;0,$J$2-M104,0)</f>
        <v>#VALUE!</v>
      </c>
      <c r="M104" s="79" t="str">
        <f aca="false">IF(ISERROR(N104),"",N104)</f>
        <v/>
      </c>
      <c r="N104" s="79" t="e">
        <f aca="false">LOOKUP(9E+307,O104:BI104)</f>
        <v>#N/A</v>
      </c>
      <c r="O104" s="301"/>
      <c r="P104" s="301"/>
      <c r="Q104" s="301"/>
      <c r="S104" s="301"/>
      <c r="T104" s="301"/>
      <c r="U104" s="301"/>
      <c r="V104" s="301"/>
    </row>
    <row r="105" customFormat="false" ht="12.8" hidden="false" customHeight="false" outlineLevel="0" collapsed="false">
      <c r="A105" s="325" t="n">
        <v>52</v>
      </c>
      <c r="B105" s="320" t="s">
        <v>2149</v>
      </c>
      <c r="C105" s="320" t="s">
        <v>2006</v>
      </c>
      <c r="D105" s="320" t="s">
        <v>2130</v>
      </c>
      <c r="E105" s="320"/>
      <c r="F105" s="320"/>
      <c r="G105" s="0" t="n">
        <f aca="false">COUNT(O105:T105)</f>
        <v>0</v>
      </c>
      <c r="H105" s="0" t="e">
        <f aca="false">IF(L105&lt;0,$J$2-M105,0)</f>
        <v>#VALUE!</v>
      </c>
      <c r="I105" s="307" t="e">
        <f aca="false">L106</f>
        <v>#VALUE!</v>
      </c>
      <c r="L105" s="0" t="e">
        <f aca="false">M106-M105</f>
        <v>#VALUE!</v>
      </c>
      <c r="M105" s="79" t="str">
        <f aca="false">IF(ISERROR(N105),"",N105)</f>
        <v/>
      </c>
      <c r="N105" s="79" t="e">
        <f aca="false">LOOKUP(9E+307,P105:AW105)</f>
        <v>#N/A</v>
      </c>
      <c r="P105" s="301"/>
      <c r="T105" s="301"/>
      <c r="V105" s="301"/>
      <c r="X105" s="301"/>
      <c r="Z105" s="301"/>
    </row>
    <row r="106" customFormat="false" ht="13" hidden="false" customHeight="false" outlineLevel="0" collapsed="false">
      <c r="A106" s="325"/>
      <c r="B106" s="320"/>
      <c r="C106" s="320"/>
      <c r="D106" s="320"/>
      <c r="E106" s="320"/>
      <c r="F106" s="320"/>
      <c r="H106" s="269"/>
      <c r="I106" s="307"/>
      <c r="J106" s="0" t="n">
        <f aca="false">IF(ISERROR(N106),0,(IF((N106-$G$2)&gt;=0,1,0)))</f>
        <v>0</v>
      </c>
      <c r="K106" s="308" t="e">
        <f aca="false">IF((L106-$K$2)&gt;0,1,0)</f>
        <v>#VALUE!</v>
      </c>
      <c r="L106" s="0" t="e">
        <f aca="false">IF(L105&gt;0,$J$2-M106,0)</f>
        <v>#VALUE!</v>
      </c>
      <c r="M106" s="79" t="str">
        <f aca="false">IF(ISERROR(N106),"",N106)</f>
        <v/>
      </c>
      <c r="N106" s="79" t="e">
        <f aca="false">LOOKUP(9E+307,O106:BI106)</f>
        <v>#N/A</v>
      </c>
      <c r="O106" s="301"/>
      <c r="P106" s="301"/>
      <c r="Q106" s="301"/>
      <c r="S106" s="301"/>
      <c r="T106" s="301"/>
      <c r="U106" s="301"/>
      <c r="V106" s="301"/>
      <c r="W106" s="301"/>
      <c r="X106" s="301"/>
      <c r="Y106" s="301"/>
      <c r="Z106" s="301"/>
    </row>
    <row r="107" customFormat="false" ht="12.8" hidden="true" customHeight="false" outlineLevel="0" collapsed="false">
      <c r="A107" s="317" t="n">
        <v>53</v>
      </c>
      <c r="B107" s="317" t="s">
        <v>2149</v>
      </c>
      <c r="C107" s="317" t="s">
        <v>2006</v>
      </c>
      <c r="D107" s="317" t="s">
        <v>2153</v>
      </c>
      <c r="E107" s="317"/>
      <c r="F107" s="317"/>
      <c r="G107" s="311" t="n">
        <f aca="false">COUNT(O107:T107)</f>
        <v>0</v>
      </c>
      <c r="H107" s="311" t="e">
        <f aca="false">IF(L107&lt;0,$J$2-M107,0)</f>
        <v>#VALUE!</v>
      </c>
      <c r="I107" s="312" t="e">
        <f aca="false">L108</f>
        <v>#VALUE!</v>
      </c>
      <c r="L107" s="0" t="e">
        <f aca="false">M108-M107</f>
        <v>#VALUE!</v>
      </c>
      <c r="M107" s="79" t="str">
        <f aca="false">IF(ISERROR(N107),"",N107)</f>
        <v/>
      </c>
      <c r="N107" s="79" t="e">
        <f aca="false">LOOKUP(9E+307,P107:AW107)</f>
        <v>#N/A</v>
      </c>
      <c r="P107" s="301"/>
    </row>
    <row r="108" customFormat="false" ht="13" hidden="true" customHeight="false" outlineLevel="0" collapsed="false">
      <c r="A108" s="317"/>
      <c r="B108" s="317"/>
      <c r="C108" s="317"/>
      <c r="D108" s="317"/>
      <c r="E108" s="317"/>
      <c r="F108" s="317"/>
      <c r="G108" s="311"/>
      <c r="H108" s="311"/>
      <c r="I108" s="312"/>
      <c r="J108" s="0" t="n">
        <f aca="false">IF(ISERROR(N108),0,(IF((N108-$G$2)&gt;=0,1,0)))</f>
        <v>0</v>
      </c>
      <c r="K108" s="308" t="e">
        <f aca="false">IF((L108-$K$2)&gt;0,1,0)</f>
        <v>#VALUE!</v>
      </c>
      <c r="L108" s="0" t="e">
        <f aca="false">IF(L107&gt;0,$J$2-M108,0)</f>
        <v>#VALUE!</v>
      </c>
      <c r="M108" s="79" t="str">
        <f aca="false">IF(ISERROR(N108),"",N108)</f>
        <v/>
      </c>
      <c r="N108" s="79" t="e">
        <f aca="false">LOOKUP(9E+307,O108:BI108)</f>
        <v>#N/A</v>
      </c>
      <c r="O108" s="301"/>
      <c r="P108" s="301"/>
      <c r="R108" s="300"/>
    </row>
    <row r="109" customFormat="false" ht="12.8" hidden="false" customHeight="false" outlineLevel="0" collapsed="false">
      <c r="A109" s="323" t="n">
        <v>54</v>
      </c>
      <c r="B109" s="320" t="s">
        <v>2146</v>
      </c>
      <c r="C109" s="320" t="s">
        <v>2075</v>
      </c>
      <c r="D109" s="320" t="s">
        <v>2124</v>
      </c>
      <c r="E109" s="320"/>
      <c r="F109" s="320"/>
      <c r="G109" s="0" t="n">
        <f aca="false">COUNT(O109:T109)</f>
        <v>0</v>
      </c>
      <c r="H109" s="269" t="e">
        <f aca="false">IF(L109&lt;0,$J$2-M109,0)</f>
        <v>#VALUE!</v>
      </c>
      <c r="I109" s="326" t="e">
        <f aca="false">L110</f>
        <v>#VALUE!</v>
      </c>
      <c r="L109" s="0" t="e">
        <f aca="false">M110-M109</f>
        <v>#VALUE!</v>
      </c>
      <c r="M109" s="79" t="str">
        <f aca="false">IF(ISERROR(N109),"",N109)</f>
        <v/>
      </c>
      <c r="N109" s="79" t="e">
        <f aca="false">LOOKUP(9E+307,P109:AW109)</f>
        <v>#N/A</v>
      </c>
      <c r="P109" s="301"/>
      <c r="T109" s="301"/>
      <c r="V109" s="301"/>
      <c r="X109" s="301"/>
    </row>
    <row r="110" customFormat="false" ht="13" hidden="false" customHeight="false" outlineLevel="0" collapsed="false">
      <c r="A110" s="323"/>
      <c r="B110" s="320"/>
      <c r="C110" s="320"/>
      <c r="D110" s="320"/>
      <c r="E110" s="320"/>
      <c r="F110" s="320"/>
      <c r="I110" s="307"/>
      <c r="J110" s="0" t="n">
        <f aca="false">IF(ISERROR(N110),0,(IF((N110-$G$2)&gt;=0,1,0)))</f>
        <v>0</v>
      </c>
      <c r="K110" s="308" t="e">
        <f aca="false">IF((L110-$K$2)&gt;0,1,0)</f>
        <v>#VALUE!</v>
      </c>
      <c r="L110" s="0" t="e">
        <f aca="false">IF(L109&gt;0,$J$2-M110,0)</f>
        <v>#VALUE!</v>
      </c>
      <c r="M110" s="79" t="str">
        <f aca="false">IF(ISERROR(N110),"",N110)</f>
        <v/>
      </c>
      <c r="N110" s="79" t="e">
        <f aca="false">LOOKUP(9E+307,O110:BI110)</f>
        <v>#N/A</v>
      </c>
      <c r="O110" s="301"/>
      <c r="P110" s="301"/>
      <c r="Q110" s="301"/>
      <c r="S110" s="301"/>
      <c r="T110" s="301"/>
      <c r="U110" s="301"/>
      <c r="V110" s="301"/>
      <c r="W110" s="301"/>
      <c r="X110" s="301"/>
    </row>
    <row r="111" customFormat="false" ht="12.8" hidden="false" customHeight="false" outlineLevel="0" collapsed="false">
      <c r="A111" s="323" t="n">
        <v>55</v>
      </c>
      <c r="B111" s="303" t="s">
        <v>2146</v>
      </c>
      <c r="C111" s="303" t="s">
        <v>2075</v>
      </c>
      <c r="D111" s="303" t="s">
        <v>2125</v>
      </c>
      <c r="E111" s="303"/>
      <c r="F111" s="303"/>
      <c r="G111" s="0" t="n">
        <f aca="false">COUNT(O111:T111)</f>
        <v>0</v>
      </c>
      <c r="H111" s="313" t="e">
        <f aca="false">IF(L111&lt;0,$J$2-M111,0)</f>
        <v>#VALUE!</v>
      </c>
      <c r="I111" s="307" t="e">
        <f aca="false">L112</f>
        <v>#VALUE!</v>
      </c>
      <c r="L111" s="0" t="e">
        <f aca="false">M112-M111</f>
        <v>#VALUE!</v>
      </c>
      <c r="M111" s="79" t="str">
        <f aca="false">IF(ISERROR(N111),"",N111)</f>
        <v/>
      </c>
      <c r="N111" s="79" t="e">
        <f aca="false">LOOKUP(9E+307,P111:AW111)</f>
        <v>#N/A</v>
      </c>
      <c r="P111" s="301"/>
      <c r="T111" s="301"/>
      <c r="V111" s="301"/>
      <c r="X111" s="301"/>
    </row>
    <row r="112" customFormat="false" ht="13" hidden="false" customHeight="false" outlineLevel="0" collapsed="false">
      <c r="A112" s="323"/>
      <c r="B112" s="303"/>
      <c r="C112" s="303"/>
      <c r="D112" s="303"/>
      <c r="E112" s="303"/>
      <c r="F112" s="303"/>
      <c r="I112" s="307"/>
      <c r="J112" s="0" t="n">
        <f aca="false">IF(ISERROR(N112),0,(IF((N112-$G$2)&gt;=0,1,0)))</f>
        <v>0</v>
      </c>
      <c r="K112" s="308" t="e">
        <f aca="false">IF((L112-$K$2)&gt;0,1,0)</f>
        <v>#VALUE!</v>
      </c>
      <c r="L112" s="0" t="e">
        <f aca="false">IF(L111&gt;0,$J$2-M112,0)</f>
        <v>#VALUE!</v>
      </c>
      <c r="M112" s="79" t="str">
        <f aca="false">IF(ISERROR(N112),"",N112)</f>
        <v/>
      </c>
      <c r="N112" s="79" t="e">
        <f aca="false">LOOKUP(9E+307,O112:BI112)</f>
        <v>#N/A</v>
      </c>
      <c r="O112" s="301"/>
      <c r="P112" s="301"/>
      <c r="Q112" s="301"/>
      <c r="S112" s="301"/>
      <c r="T112" s="301"/>
      <c r="U112" s="301"/>
      <c r="V112" s="301"/>
    </row>
    <row r="113" customFormat="false" ht="12.8" hidden="false" customHeight="false" outlineLevel="0" collapsed="false">
      <c r="A113" s="323" t="n">
        <v>56</v>
      </c>
      <c r="B113" s="303" t="s">
        <v>2146</v>
      </c>
      <c r="C113" s="303" t="s">
        <v>2075</v>
      </c>
      <c r="D113" s="303" t="s">
        <v>2130</v>
      </c>
      <c r="E113" s="303"/>
      <c r="F113" s="303"/>
      <c r="G113" s="0" t="n">
        <f aca="false">COUNT(O113:T113)</f>
        <v>0</v>
      </c>
      <c r="H113" s="0" t="e">
        <f aca="false">IF(L113&lt;0,$J$2-M113,0)</f>
        <v>#VALUE!</v>
      </c>
      <c r="I113" s="314" t="e">
        <f aca="false">L114</f>
        <v>#VALUE!</v>
      </c>
      <c r="L113" s="0" t="e">
        <f aca="false">M114-M113</f>
        <v>#VALUE!</v>
      </c>
      <c r="M113" s="79" t="str">
        <f aca="false">IF(ISERROR(N113),"",N113)</f>
        <v/>
      </c>
      <c r="N113" s="79" t="e">
        <f aca="false">LOOKUP(9E+307,P113:AW113)</f>
        <v>#N/A</v>
      </c>
      <c r="P113" s="301"/>
      <c r="T113" s="301"/>
      <c r="V113" s="301"/>
      <c r="X113" s="301"/>
    </row>
    <row r="114" customFormat="false" ht="13" hidden="false" customHeight="false" outlineLevel="0" collapsed="false">
      <c r="A114" s="323"/>
      <c r="B114" s="303"/>
      <c r="C114" s="303"/>
      <c r="D114" s="303"/>
      <c r="E114" s="303"/>
      <c r="F114" s="303"/>
      <c r="I114" s="307"/>
      <c r="J114" s="0" t="n">
        <f aca="false">IF(ISERROR(N114),0,(IF((N114-$G$2)&gt;=0,1,0)))</f>
        <v>0</v>
      </c>
      <c r="K114" s="308" t="e">
        <f aca="false">IF((L114-$K$2)&gt;0,1,0)</f>
        <v>#VALUE!</v>
      </c>
      <c r="L114" s="0" t="e">
        <f aca="false">IF(L113&gt;0,$J$2-M114,0)</f>
        <v>#VALUE!</v>
      </c>
      <c r="M114" s="79" t="str">
        <f aca="false">IF(ISERROR(N114),"",N114)</f>
        <v/>
      </c>
      <c r="N114" s="79" t="e">
        <f aca="false">LOOKUP(9E+307,O114:BI114)</f>
        <v>#N/A</v>
      </c>
      <c r="O114" s="301"/>
      <c r="P114" s="301"/>
      <c r="Q114" s="301"/>
      <c r="S114" s="301"/>
      <c r="T114" s="301"/>
      <c r="U114" s="301"/>
      <c r="V114" s="301"/>
      <c r="W114" s="301"/>
      <c r="X114" s="301"/>
    </row>
    <row r="115" customFormat="false" ht="12.8" hidden="false" customHeight="false" outlineLevel="0" collapsed="false">
      <c r="A115" s="325" t="n">
        <v>57</v>
      </c>
      <c r="B115" s="303" t="s">
        <v>2146</v>
      </c>
      <c r="C115" s="303" t="s">
        <v>2050</v>
      </c>
      <c r="D115" s="303" t="s">
        <v>2124</v>
      </c>
      <c r="E115" s="303"/>
      <c r="F115" s="303"/>
      <c r="G115" s="0" t="n">
        <f aca="false">COUNT(O115:T115)</f>
        <v>0</v>
      </c>
      <c r="H115" s="313" t="e">
        <f aca="false">IF(L115&lt;0,$J$2-M115,0)</f>
        <v>#VALUE!</v>
      </c>
      <c r="I115" s="307" t="e">
        <f aca="false">L116</f>
        <v>#VALUE!</v>
      </c>
      <c r="L115" s="0" t="e">
        <f aca="false">M116-M115</f>
        <v>#VALUE!</v>
      </c>
      <c r="M115" s="79" t="str">
        <f aca="false">IF(ISERROR(N115),"",N115)</f>
        <v/>
      </c>
      <c r="N115" s="79" t="e">
        <f aca="false">LOOKUP(9E+307,P115:AW115)</f>
        <v>#N/A</v>
      </c>
      <c r="P115" s="301"/>
      <c r="T115" s="301"/>
      <c r="V115" s="301"/>
      <c r="X115" s="301"/>
    </row>
    <row r="116" customFormat="false" ht="13" hidden="false" customHeight="false" outlineLevel="0" collapsed="false">
      <c r="A116" s="325"/>
      <c r="B116" s="303"/>
      <c r="C116" s="303"/>
      <c r="D116" s="303"/>
      <c r="E116" s="303"/>
      <c r="F116" s="303"/>
      <c r="I116" s="307"/>
      <c r="J116" s="0" t="n">
        <f aca="false">IF(ISERROR(N116),0,(IF((N116-$G$2)&gt;=0,1,0)))</f>
        <v>0</v>
      </c>
      <c r="K116" s="308" t="e">
        <f aca="false">IF((L116-$K$2)&gt;0,1,0)</f>
        <v>#VALUE!</v>
      </c>
      <c r="L116" s="0" t="e">
        <f aca="false">IF(L115&gt;0,$J$2-M116,0)</f>
        <v>#VALUE!</v>
      </c>
      <c r="M116" s="79" t="str">
        <f aca="false">IF(ISERROR(N116),"",N116)</f>
        <v/>
      </c>
      <c r="N116" s="79" t="e">
        <f aca="false">LOOKUP(9E+307,O116:BI116)</f>
        <v>#N/A</v>
      </c>
      <c r="O116" s="301"/>
      <c r="P116" s="301"/>
      <c r="Q116" s="301"/>
      <c r="S116" s="301"/>
      <c r="T116" s="301"/>
      <c r="U116" s="301"/>
      <c r="V116" s="301"/>
    </row>
    <row r="117" customFormat="false" ht="12.8" hidden="false" customHeight="false" outlineLevel="0" collapsed="false">
      <c r="A117" s="323" t="n">
        <v>58</v>
      </c>
      <c r="B117" s="303" t="s">
        <v>2146</v>
      </c>
      <c r="C117" s="303" t="s">
        <v>2050</v>
      </c>
      <c r="D117" s="303" t="s">
        <v>2125</v>
      </c>
      <c r="E117" s="303"/>
      <c r="F117" s="303"/>
      <c r="G117" s="0" t="n">
        <f aca="false">COUNT(O117:T117)</f>
        <v>0</v>
      </c>
      <c r="H117" s="0" t="e">
        <f aca="false">IF(L117&lt;0,$J$2-M117,0)</f>
        <v>#VALUE!</v>
      </c>
      <c r="I117" s="314" t="e">
        <f aca="false">L118</f>
        <v>#VALUE!</v>
      </c>
      <c r="J117" s="269"/>
      <c r="L117" s="0" t="e">
        <f aca="false">M118-M117</f>
        <v>#VALUE!</v>
      </c>
      <c r="M117" s="79" t="str">
        <f aca="false">IF(ISERROR(N117),"",N117)</f>
        <v/>
      </c>
      <c r="N117" s="79" t="e">
        <f aca="false">LOOKUP(9E+307,P117:AW117)</f>
        <v>#N/A</v>
      </c>
      <c r="P117" s="301"/>
      <c r="T117" s="301"/>
      <c r="V117" s="301"/>
      <c r="X117" s="301"/>
    </row>
    <row r="118" customFormat="false" ht="13" hidden="false" customHeight="false" outlineLevel="0" collapsed="false">
      <c r="A118" s="323"/>
      <c r="B118" s="303"/>
      <c r="C118" s="303"/>
      <c r="D118" s="303"/>
      <c r="E118" s="303"/>
      <c r="F118" s="303"/>
      <c r="I118" s="307"/>
      <c r="J118" s="0" t="n">
        <f aca="false">IF(ISERROR(N118),0,(IF((N118-$G$2)&gt;=0,1,0)))</f>
        <v>0</v>
      </c>
      <c r="K118" s="308" t="e">
        <f aca="false">IF((L118-$K$2)&gt;0,1,0)</f>
        <v>#VALUE!</v>
      </c>
      <c r="L118" s="0" t="e">
        <f aca="false">IF(L117&gt;0,$J$2-M118,0)</f>
        <v>#VALUE!</v>
      </c>
      <c r="M118" s="79" t="str">
        <f aca="false">IF(ISERROR(N118),"",N118)</f>
        <v/>
      </c>
      <c r="N118" s="79" t="e">
        <f aca="false">LOOKUP(9E+307,O118:BI118)</f>
        <v>#N/A</v>
      </c>
      <c r="O118" s="301"/>
      <c r="P118" s="301"/>
      <c r="Q118" s="301"/>
      <c r="S118" s="301"/>
      <c r="T118" s="301"/>
      <c r="U118" s="301"/>
      <c r="V118" s="301"/>
      <c r="W118" s="301"/>
      <c r="X118" s="301"/>
    </row>
    <row r="119" customFormat="false" ht="12.8" hidden="false" customHeight="false" outlineLevel="0" collapsed="false">
      <c r="A119" s="325" t="n">
        <v>59</v>
      </c>
      <c r="B119" s="303" t="s">
        <v>2146</v>
      </c>
      <c r="C119" s="303" t="s">
        <v>2050</v>
      </c>
      <c r="D119" s="303" t="s">
        <v>2130</v>
      </c>
      <c r="E119" s="303"/>
      <c r="F119" s="303"/>
      <c r="G119" s="0" t="n">
        <f aca="false">COUNT(O119:T119)</f>
        <v>0</v>
      </c>
      <c r="H119" s="0" t="e">
        <f aca="false">IF(L119&lt;0,$J$2-M119,0)</f>
        <v>#VALUE!</v>
      </c>
      <c r="I119" s="307" t="e">
        <f aca="false">L120</f>
        <v>#VALUE!</v>
      </c>
      <c r="L119" s="0" t="e">
        <f aca="false">M120-M119</f>
        <v>#VALUE!</v>
      </c>
      <c r="M119" s="79" t="str">
        <f aca="false">IF(ISERROR(N119),"",N119)</f>
        <v/>
      </c>
      <c r="N119" s="79" t="e">
        <f aca="false">LOOKUP(9E+307,P119:AW119)</f>
        <v>#N/A</v>
      </c>
      <c r="P119" s="301"/>
      <c r="T119" s="301"/>
      <c r="V119" s="301"/>
    </row>
    <row r="120" customFormat="false" ht="13" hidden="false" customHeight="false" outlineLevel="0" collapsed="false">
      <c r="A120" s="325"/>
      <c r="B120" s="303"/>
      <c r="C120" s="303"/>
      <c r="D120" s="303"/>
      <c r="E120" s="303"/>
      <c r="F120" s="303"/>
      <c r="I120" s="307"/>
      <c r="J120" s="0" t="n">
        <f aca="false">IF(ISERROR(N120),0,(IF((N120-$G$2)&gt;=0,1,0)))</f>
        <v>0</v>
      </c>
      <c r="K120" s="308" t="e">
        <f aca="false">IF((L120-$K$2)&gt;0,1,0)</f>
        <v>#VALUE!</v>
      </c>
      <c r="L120" s="0" t="e">
        <f aca="false">IF(L119&gt;0,$J$2-M120,0)</f>
        <v>#VALUE!</v>
      </c>
      <c r="M120" s="79" t="str">
        <f aca="false">IF(ISERROR(N120),"",N120)</f>
        <v/>
      </c>
      <c r="N120" s="79" t="e">
        <f aca="false">LOOKUP(9E+307,O120:BI120)</f>
        <v>#N/A</v>
      </c>
      <c r="O120" s="301"/>
      <c r="P120" s="301"/>
      <c r="Q120" s="301"/>
      <c r="S120" s="301"/>
      <c r="T120" s="301"/>
      <c r="U120" s="301"/>
      <c r="V120" s="301"/>
    </row>
    <row r="121" customFormat="false" ht="12.8" hidden="false" customHeight="false" outlineLevel="0" collapsed="false">
      <c r="A121" s="323" t="n">
        <v>60</v>
      </c>
      <c r="B121" s="303" t="s">
        <v>2146</v>
      </c>
      <c r="C121" s="303" t="s">
        <v>2050</v>
      </c>
      <c r="D121" s="303" t="s">
        <v>2153</v>
      </c>
      <c r="E121" s="303"/>
      <c r="F121" s="303"/>
      <c r="G121" s="0" t="n">
        <f aca="false">COUNT(O121:T121)</f>
        <v>0</v>
      </c>
      <c r="H121" s="313" t="e">
        <f aca="false">IF(L121&lt;0,$J$2-M121,0)</f>
        <v>#VALUE!</v>
      </c>
      <c r="I121" s="307" t="e">
        <f aca="false">L122</f>
        <v>#VALUE!</v>
      </c>
      <c r="L121" s="0" t="e">
        <f aca="false">M122-M121</f>
        <v>#VALUE!</v>
      </c>
      <c r="M121" s="79" t="str">
        <f aca="false">IF(ISERROR(N121),"",N121)</f>
        <v/>
      </c>
      <c r="N121" s="79" t="e">
        <f aca="false">LOOKUP(9E+307,P121:AW121)</f>
        <v>#N/A</v>
      </c>
      <c r="P121" s="301"/>
      <c r="T121" s="301"/>
      <c r="V121" s="301"/>
      <c r="X121" s="301"/>
      <c r="Z121" s="301"/>
    </row>
    <row r="122" customFormat="false" ht="13" hidden="false" customHeight="false" outlineLevel="0" collapsed="false">
      <c r="A122" s="323"/>
      <c r="B122" s="303"/>
      <c r="C122" s="303"/>
      <c r="D122" s="303"/>
      <c r="E122" s="303"/>
      <c r="F122" s="303"/>
      <c r="I122" s="307"/>
      <c r="J122" s="0" t="n">
        <f aca="false">IF(ISERROR(N122),0,(IF((N122-$G$2)&gt;=0,1,0)))</f>
        <v>0</v>
      </c>
      <c r="K122" s="308" t="e">
        <f aca="false">IF((L122-$K$2)&gt;0,1,0)</f>
        <v>#VALUE!</v>
      </c>
      <c r="L122" s="0" t="e">
        <f aca="false">IF(L121&gt;0,$J$2-M122,0)</f>
        <v>#VALUE!</v>
      </c>
      <c r="M122" s="79" t="str">
        <f aca="false">IF(ISERROR(N122),"",N122)</f>
        <v/>
      </c>
      <c r="N122" s="79" t="e">
        <f aca="false">LOOKUP(9E+307,O122:BI122)</f>
        <v>#N/A</v>
      </c>
      <c r="O122" s="301"/>
      <c r="P122" s="301"/>
      <c r="Q122" s="301"/>
      <c r="S122" s="301"/>
      <c r="T122" s="301"/>
      <c r="U122" s="301"/>
      <c r="V122" s="301"/>
      <c r="W122" s="301"/>
      <c r="X122" s="301"/>
    </row>
    <row r="123" customFormat="false" ht="12.8" hidden="false" customHeight="false" outlineLevel="0" collapsed="false">
      <c r="A123" s="323" t="n">
        <v>61</v>
      </c>
      <c r="B123" s="303" t="s">
        <v>2146</v>
      </c>
      <c r="C123" s="303" t="s">
        <v>2154</v>
      </c>
      <c r="D123" s="303" t="s">
        <v>2117</v>
      </c>
      <c r="E123" s="303"/>
      <c r="F123" s="303"/>
      <c r="G123" s="0" t="n">
        <f aca="false">COUNT(O123:T123)</f>
        <v>0</v>
      </c>
      <c r="H123" s="0" t="e">
        <f aca="false">IF(L123&lt;0,$J$2-M123,0)</f>
        <v>#VALUE!</v>
      </c>
      <c r="I123" s="307" t="e">
        <f aca="false">L124</f>
        <v>#VALUE!</v>
      </c>
      <c r="L123" s="0" t="e">
        <f aca="false">M124-M123</f>
        <v>#VALUE!</v>
      </c>
      <c r="M123" s="79" t="str">
        <f aca="false">IF(ISERROR(N123),"",N123)</f>
        <v/>
      </c>
      <c r="N123" s="79" t="e">
        <f aca="false">LOOKUP(9E+307,P123:AW123)</f>
        <v>#N/A</v>
      </c>
      <c r="P123" s="301"/>
    </row>
    <row r="124" customFormat="false" ht="13" hidden="false" customHeight="false" outlineLevel="0" collapsed="false">
      <c r="A124" s="323"/>
      <c r="B124" s="303"/>
      <c r="C124" s="303"/>
      <c r="D124" s="303"/>
      <c r="E124" s="303"/>
      <c r="F124" s="303"/>
      <c r="I124" s="307"/>
      <c r="J124" s="0" t="n">
        <f aca="false">IF(ISERROR(N124),0,(IF((N124-$G$2)&gt;=0,1,0)))</f>
        <v>0</v>
      </c>
      <c r="K124" s="308" t="e">
        <f aca="false">IF((L124-$K$2)&gt;0,1,0)</f>
        <v>#VALUE!</v>
      </c>
      <c r="L124" s="0" t="e">
        <f aca="false">IF(L123&gt;0,$J$2-M124,0)</f>
        <v>#VALUE!</v>
      </c>
      <c r="M124" s="79" t="str">
        <f aca="false">IF(ISERROR(N124),"",N124)</f>
        <v/>
      </c>
      <c r="N124" s="79" t="e">
        <f aca="false">LOOKUP(9E+307,O124:BI124)</f>
        <v>#N/A</v>
      </c>
      <c r="O124" s="301"/>
      <c r="P124" s="301"/>
      <c r="Q124" s="301"/>
    </row>
    <row r="125" customFormat="false" ht="12.8" hidden="false" customHeight="false" outlineLevel="0" collapsed="false">
      <c r="A125" s="325" t="n">
        <v>62</v>
      </c>
      <c r="B125" s="303" t="s">
        <v>2146</v>
      </c>
      <c r="C125" s="303" t="s">
        <v>2155</v>
      </c>
      <c r="D125" s="303" t="s">
        <v>2117</v>
      </c>
      <c r="E125" s="303"/>
      <c r="F125" s="303"/>
      <c r="G125" s="0" t="n">
        <f aca="false">COUNT(O125:T125)</f>
        <v>0</v>
      </c>
      <c r="H125" s="0" t="e">
        <f aca="false">IF(L125&lt;0,$J$2-M125,0)</f>
        <v>#VALUE!</v>
      </c>
      <c r="I125" s="307" t="e">
        <f aca="false">L126</f>
        <v>#VALUE!</v>
      </c>
      <c r="L125" s="0" t="e">
        <f aca="false">M126-M125</f>
        <v>#VALUE!</v>
      </c>
      <c r="M125" s="79" t="str">
        <f aca="false">IF(ISERROR(N125),"",N125)</f>
        <v/>
      </c>
      <c r="N125" s="79" t="e">
        <f aca="false">LOOKUP(9E+307,P125:AW125)</f>
        <v>#N/A</v>
      </c>
      <c r="P125" s="301"/>
      <c r="T125" s="301"/>
      <c r="V125" s="301"/>
      <c r="X125" s="301"/>
      <c r="Z125" s="301"/>
    </row>
    <row r="126" customFormat="false" ht="13" hidden="false" customHeight="false" outlineLevel="0" collapsed="false">
      <c r="A126" s="325"/>
      <c r="B126" s="303"/>
      <c r="C126" s="303"/>
      <c r="D126" s="303"/>
      <c r="E126" s="303"/>
      <c r="F126" s="303"/>
      <c r="I126" s="307"/>
      <c r="J126" s="0" t="n">
        <f aca="false">IF(ISERROR(N126),0,(IF((N126-$G$2)&gt;=0,1,0)))</f>
        <v>0</v>
      </c>
      <c r="K126" s="308" t="e">
        <f aca="false">IF((L126-$K$2)&gt;0,1,0)</f>
        <v>#VALUE!</v>
      </c>
      <c r="L126" s="0" t="e">
        <f aca="false">IF(L125&gt;0,$J$2-M126,0)</f>
        <v>#VALUE!</v>
      </c>
      <c r="M126" s="79" t="str">
        <f aca="false">IF(ISERROR(N126),"",N126)</f>
        <v/>
      </c>
      <c r="N126" s="79" t="e">
        <f aca="false">LOOKUP(9E+307,O126:BI126)</f>
        <v>#N/A</v>
      </c>
      <c r="O126" s="301"/>
      <c r="P126" s="301"/>
      <c r="Q126" s="301"/>
      <c r="S126" s="301"/>
      <c r="T126" s="301"/>
      <c r="U126" s="301"/>
      <c r="V126" s="301"/>
      <c r="W126" s="301"/>
      <c r="X126" s="301"/>
      <c r="Y126" s="301"/>
      <c r="Z126" s="301"/>
    </row>
    <row r="127" customFormat="false" ht="12.8" hidden="false" customHeight="false" outlineLevel="0" collapsed="false">
      <c r="A127" s="323" t="n">
        <v>63</v>
      </c>
      <c r="B127" s="303" t="s">
        <v>2146</v>
      </c>
      <c r="C127" s="303" t="s">
        <v>2156</v>
      </c>
      <c r="D127" s="303" t="s">
        <v>2117</v>
      </c>
      <c r="E127" s="303"/>
      <c r="F127" s="303"/>
      <c r="G127" s="0" t="n">
        <f aca="false">COUNT(O127:T127)</f>
        <v>0</v>
      </c>
      <c r="H127" s="0" t="e">
        <f aca="false">IF(L127&lt;0,$J$2-M127,0)</f>
        <v>#VALUE!</v>
      </c>
      <c r="I127" s="307" t="e">
        <f aca="false">L128</f>
        <v>#VALUE!</v>
      </c>
      <c r="L127" s="0" t="e">
        <f aca="false">M128-M127</f>
        <v>#VALUE!</v>
      </c>
      <c r="M127" s="79" t="str">
        <f aca="false">IF(ISERROR(N127),"",N127)</f>
        <v/>
      </c>
      <c r="N127" s="79" t="e">
        <f aca="false">LOOKUP(9E+307,P127:AW127)</f>
        <v>#N/A</v>
      </c>
      <c r="P127" s="301"/>
      <c r="T127" s="301"/>
      <c r="V127" s="301"/>
      <c r="X127" s="301"/>
    </row>
    <row r="128" customFormat="false" ht="13" hidden="false" customHeight="false" outlineLevel="0" collapsed="false">
      <c r="A128" s="323"/>
      <c r="B128" s="303"/>
      <c r="C128" s="303"/>
      <c r="D128" s="303"/>
      <c r="E128" s="303"/>
      <c r="F128" s="303"/>
      <c r="I128" s="307"/>
      <c r="J128" s="0" t="n">
        <f aca="false">IF(ISERROR(N128),0,(IF((N128-$G$2)&gt;=0,1,0)))</f>
        <v>0</v>
      </c>
      <c r="K128" s="308" t="e">
        <f aca="false">IF((L128-$K$2)&gt;0,1,0)</f>
        <v>#VALUE!</v>
      </c>
      <c r="L128" s="0" t="e">
        <f aca="false">IF(L127&gt;0,$J$2-M128,0)</f>
        <v>#VALUE!</v>
      </c>
      <c r="M128" s="79" t="str">
        <f aca="false">IF(ISERROR(N128),"",N128)</f>
        <v/>
      </c>
      <c r="N128" s="79" t="e">
        <f aca="false">LOOKUP(9E+307,O128:BI128)</f>
        <v>#N/A</v>
      </c>
      <c r="O128" s="301"/>
      <c r="P128" s="301"/>
      <c r="Q128" s="301"/>
      <c r="S128" s="301"/>
      <c r="T128" s="301"/>
      <c r="U128" s="301"/>
      <c r="V128" s="301"/>
      <c r="W128" s="301"/>
      <c r="X128" s="301"/>
    </row>
    <row r="129" customFormat="false" ht="12.8" hidden="false" customHeight="false" outlineLevel="0" collapsed="false">
      <c r="A129" s="323" t="n">
        <v>64</v>
      </c>
      <c r="B129" s="303" t="s">
        <v>2146</v>
      </c>
      <c r="C129" s="303" t="s">
        <v>2157</v>
      </c>
      <c r="D129" s="303" t="s">
        <v>2117</v>
      </c>
      <c r="E129" s="303"/>
      <c r="F129" s="303"/>
      <c r="G129" s="0" t="n">
        <f aca="false">COUNT(O129:T129)</f>
        <v>0</v>
      </c>
      <c r="H129" s="0" t="e">
        <f aca="false">IF(L129&lt;0,$J$2-M129,0)</f>
        <v>#VALUE!</v>
      </c>
      <c r="I129" s="307" t="e">
        <f aca="false">L130</f>
        <v>#VALUE!</v>
      </c>
      <c r="L129" s="0" t="e">
        <f aca="false">M130-M129</f>
        <v>#VALUE!</v>
      </c>
      <c r="M129" s="79" t="str">
        <f aca="false">IF(ISERROR(N129),"",N129)</f>
        <v/>
      </c>
      <c r="N129" s="79" t="e">
        <f aca="false">LOOKUP(9E+307,P129:AW129)</f>
        <v>#N/A</v>
      </c>
      <c r="P129" s="301"/>
      <c r="T129" s="301"/>
    </row>
    <row r="130" customFormat="false" ht="13" hidden="false" customHeight="false" outlineLevel="0" collapsed="false">
      <c r="A130" s="323"/>
      <c r="B130" s="303"/>
      <c r="C130" s="303"/>
      <c r="D130" s="303"/>
      <c r="E130" s="303"/>
      <c r="F130" s="303"/>
      <c r="I130" s="307"/>
      <c r="J130" s="0" t="n">
        <f aca="false">IF(ISERROR(N130),0,(IF((N130-$G$2)&gt;=0,1,0)))</f>
        <v>0</v>
      </c>
      <c r="K130" s="308" t="e">
        <f aca="false">IF((L130-$K$2)&gt;0,1,0)</f>
        <v>#VALUE!</v>
      </c>
      <c r="L130" s="0" t="e">
        <f aca="false">IF(L129&gt;0,$J$2-M130,0)</f>
        <v>#VALUE!</v>
      </c>
      <c r="M130" s="79" t="str">
        <f aca="false">IF(ISERROR(N130),"",N130)</f>
        <v/>
      </c>
      <c r="N130" s="79" t="e">
        <f aca="false">LOOKUP(9E+307,O130:BI130)</f>
        <v>#N/A</v>
      </c>
      <c r="O130" s="301"/>
      <c r="P130" s="301"/>
      <c r="Q130" s="301"/>
    </row>
    <row r="131" customFormat="false" ht="12.8" hidden="false" customHeight="false" outlineLevel="0" collapsed="false">
      <c r="A131" s="323" t="n">
        <v>65</v>
      </c>
      <c r="B131" s="303" t="s">
        <v>2146</v>
      </c>
      <c r="C131" s="303" t="s">
        <v>1769</v>
      </c>
      <c r="D131" s="303" t="s">
        <v>2133</v>
      </c>
      <c r="E131" s="303"/>
      <c r="F131" s="303"/>
      <c r="G131" s="0" t="n">
        <f aca="false">COUNT(O131:T131)</f>
        <v>0</v>
      </c>
      <c r="H131" s="269" t="e">
        <f aca="false">IF(L131&lt;0,$J$2-M131,0)</f>
        <v>#VALUE!</v>
      </c>
      <c r="I131" s="307" t="e">
        <f aca="false">L132</f>
        <v>#VALUE!</v>
      </c>
      <c r="L131" s="0" t="e">
        <f aca="false">M132-M131</f>
        <v>#VALUE!</v>
      </c>
      <c r="M131" s="79" t="str">
        <f aca="false">IF(ISERROR(N131),"",N131)</f>
        <v/>
      </c>
      <c r="N131" s="79" t="e">
        <f aca="false">LOOKUP(9E+307,P131:AW131)</f>
        <v>#N/A</v>
      </c>
      <c r="P131" s="301"/>
      <c r="T131" s="301"/>
      <c r="V131" s="301"/>
      <c r="X131" s="301"/>
    </row>
    <row r="132" customFormat="false" ht="13" hidden="false" customHeight="false" outlineLevel="0" collapsed="false">
      <c r="A132" s="323"/>
      <c r="B132" s="303"/>
      <c r="C132" s="303"/>
      <c r="D132" s="303"/>
      <c r="E132" s="303"/>
      <c r="F132" s="303"/>
      <c r="I132" s="307"/>
      <c r="J132" s="0" t="n">
        <f aca="false">IF(ISERROR(N132),0,(IF((N132-$G$2)&gt;=0,1,0)))</f>
        <v>0</v>
      </c>
      <c r="K132" s="308" t="e">
        <f aca="false">IF((L132-$K$2)&gt;0,1,0)</f>
        <v>#VALUE!</v>
      </c>
      <c r="L132" s="0" t="e">
        <f aca="false">IF(L131&gt;0,$J$2-M132,0)</f>
        <v>#VALUE!</v>
      </c>
      <c r="M132" s="79" t="str">
        <f aca="false">IF(ISERROR(N132),"",N132)</f>
        <v/>
      </c>
      <c r="N132" s="79" t="e">
        <f aca="false">LOOKUP(9E+307,O132:BI132)</f>
        <v>#N/A</v>
      </c>
      <c r="O132" s="301"/>
      <c r="P132" s="301"/>
      <c r="Q132" s="301"/>
      <c r="S132" s="301"/>
      <c r="T132" s="301"/>
      <c r="U132" s="301"/>
      <c r="V132" s="301"/>
    </row>
    <row r="133" customFormat="false" ht="12.8" hidden="false" customHeight="false" outlineLevel="0" collapsed="false">
      <c r="A133" s="323" t="n">
        <v>66</v>
      </c>
      <c r="B133" s="303" t="s">
        <v>2146</v>
      </c>
      <c r="C133" s="303" t="s">
        <v>1769</v>
      </c>
      <c r="D133" s="320" t="s">
        <v>2158</v>
      </c>
      <c r="E133" s="320"/>
      <c r="F133" s="303"/>
      <c r="G133" s="0" t="n">
        <f aca="false">COUNT(O133:T133)</f>
        <v>0</v>
      </c>
      <c r="H133" s="0" t="e">
        <f aca="false">IF(L133&lt;0,$J$2-M133,0)</f>
        <v>#VALUE!</v>
      </c>
      <c r="I133" s="307" t="e">
        <f aca="false">L134</f>
        <v>#VALUE!</v>
      </c>
      <c r="L133" s="0" t="e">
        <f aca="false">M134-M133</f>
        <v>#VALUE!</v>
      </c>
      <c r="M133" s="79" t="str">
        <f aca="false">IF(ISERROR(N133),"",N133)</f>
        <v/>
      </c>
      <c r="N133" s="79" t="e">
        <f aca="false">LOOKUP(9E+307,P133:AW133)</f>
        <v>#N/A</v>
      </c>
      <c r="P133" s="301"/>
      <c r="T133" s="301"/>
      <c r="V133" s="301"/>
    </row>
    <row r="134" customFormat="false" ht="13" hidden="false" customHeight="false" outlineLevel="0" collapsed="false">
      <c r="A134" s="323"/>
      <c r="B134" s="303"/>
      <c r="C134" s="303"/>
      <c r="D134" s="303"/>
      <c r="E134" s="303"/>
      <c r="F134" s="303"/>
      <c r="H134" s="269"/>
      <c r="I134" s="307"/>
      <c r="J134" s="0" t="n">
        <f aca="false">IF(ISERROR(N134),0,(IF((N134-$G$2)&gt;=0,1,0)))</f>
        <v>0</v>
      </c>
      <c r="K134" s="308" t="e">
        <f aca="false">IF((L134-$K$2)&gt;0,1,0)</f>
        <v>#VALUE!</v>
      </c>
      <c r="L134" s="0" t="e">
        <f aca="false">IF(L133&gt;0,$J$2-M134,0)</f>
        <v>#VALUE!</v>
      </c>
      <c r="M134" s="79" t="str">
        <f aca="false">IF(ISERROR(N134),"",N134)</f>
        <v/>
      </c>
      <c r="N134" s="79" t="e">
        <f aca="false">LOOKUP(9E+307,O134:BI134)</f>
        <v>#N/A</v>
      </c>
      <c r="O134" s="301"/>
      <c r="P134" s="301"/>
      <c r="Q134" s="301"/>
      <c r="S134" s="301"/>
      <c r="T134" s="301"/>
      <c r="U134" s="301"/>
      <c r="V134" s="301"/>
    </row>
    <row r="135" customFormat="false" ht="12.8" hidden="false" customHeight="false" outlineLevel="0" collapsed="false">
      <c r="A135" s="323" t="n">
        <v>67</v>
      </c>
      <c r="B135" s="303" t="s">
        <v>2138</v>
      </c>
      <c r="C135" s="303" t="s">
        <v>2159</v>
      </c>
      <c r="D135" s="303" t="s">
        <v>2133</v>
      </c>
      <c r="E135" s="303"/>
      <c r="F135" s="303"/>
      <c r="G135" s="0" t="n">
        <f aca="false">COUNT(O135:T135)</f>
        <v>0</v>
      </c>
      <c r="H135" s="0" t="e">
        <f aca="false">IF(L135&lt;0,$J$2-M135,0)</f>
        <v>#VALUE!</v>
      </c>
      <c r="I135" s="314" t="e">
        <f aca="false">L136</f>
        <v>#VALUE!</v>
      </c>
      <c r="L135" s="0" t="e">
        <f aca="false">M136-M135</f>
        <v>#VALUE!</v>
      </c>
      <c r="M135" s="79" t="str">
        <f aca="false">IF(ISERROR(N135),"",N135)</f>
        <v/>
      </c>
      <c r="N135" s="79" t="e">
        <f aca="false">LOOKUP(9E+307,P135:AW135)</f>
        <v>#N/A</v>
      </c>
      <c r="P135" s="301"/>
      <c r="T135" s="301"/>
      <c r="V135" s="301"/>
      <c r="X135" s="301"/>
      <c r="Z135" s="301"/>
    </row>
    <row r="136" customFormat="false" ht="13" hidden="false" customHeight="false" outlineLevel="0" collapsed="false">
      <c r="A136" s="323"/>
      <c r="B136" s="303"/>
      <c r="C136" s="303"/>
      <c r="D136" s="303"/>
      <c r="E136" s="303"/>
      <c r="F136" s="303"/>
      <c r="I136" s="307"/>
      <c r="J136" s="0" t="n">
        <f aca="false">IF(ISERROR(N136),0,(IF((N136-$G$2)&gt;=0,1,0)))</f>
        <v>0</v>
      </c>
      <c r="K136" s="308" t="e">
        <f aca="false">IF((L136-$K$2)&gt;0,1,0)</f>
        <v>#VALUE!</v>
      </c>
      <c r="L136" s="0" t="e">
        <f aca="false">IF(L135&gt;0,$J$2-M136,0)</f>
        <v>#VALUE!</v>
      </c>
      <c r="M136" s="79" t="str">
        <f aca="false">IF(ISERROR(N136),"",N136)</f>
        <v/>
      </c>
      <c r="N136" s="79" t="e">
        <f aca="false">LOOKUP(9E+307,O136:BI136)</f>
        <v>#N/A</v>
      </c>
      <c r="O136" s="301"/>
      <c r="P136" s="301"/>
      <c r="Q136" s="301"/>
      <c r="S136" s="301"/>
      <c r="T136" s="301"/>
      <c r="U136" s="301"/>
      <c r="V136" s="301"/>
      <c r="W136" s="301"/>
      <c r="X136" s="301"/>
      <c r="Y136" s="301"/>
      <c r="Z136" s="301"/>
    </row>
    <row r="137" customFormat="false" ht="12.8" hidden="false" customHeight="false" outlineLevel="0" collapsed="false">
      <c r="A137" s="323" t="n">
        <v>68</v>
      </c>
      <c r="B137" s="303" t="s">
        <v>2138</v>
      </c>
      <c r="C137" s="303" t="s">
        <v>2159</v>
      </c>
      <c r="D137" s="303" t="s">
        <v>2160</v>
      </c>
      <c r="E137" s="303"/>
      <c r="F137" s="303"/>
      <c r="G137" s="0" t="n">
        <f aca="false">COUNT(O137:T137)</f>
        <v>0</v>
      </c>
      <c r="H137" s="313" t="e">
        <f aca="false">IF(L137&lt;0,$J$2-M137,0)</f>
        <v>#VALUE!</v>
      </c>
      <c r="I137" s="314" t="e">
        <f aca="false">L138</f>
        <v>#VALUE!</v>
      </c>
      <c r="L137" s="0" t="e">
        <f aca="false">M138-M137</f>
        <v>#VALUE!</v>
      </c>
      <c r="M137" s="79" t="str">
        <f aca="false">IF(ISERROR(N137),"",N137)</f>
        <v/>
      </c>
      <c r="N137" s="79" t="e">
        <f aca="false">LOOKUP(9E+307,P137:AW137)</f>
        <v>#N/A</v>
      </c>
      <c r="P137" s="301"/>
      <c r="T137" s="301"/>
      <c r="V137" s="301"/>
      <c r="X137" s="301"/>
    </row>
    <row r="138" customFormat="false" ht="13" hidden="false" customHeight="false" outlineLevel="0" collapsed="false">
      <c r="A138" s="323"/>
      <c r="B138" s="303"/>
      <c r="C138" s="303"/>
      <c r="D138" s="303"/>
      <c r="E138" s="303"/>
      <c r="F138" s="303"/>
      <c r="I138" s="307"/>
      <c r="J138" s="0" t="n">
        <f aca="false">IF(ISERROR(N138),0,(IF((N138-$G$2)&gt;=0,1,0)))</f>
        <v>0</v>
      </c>
      <c r="K138" s="308" t="e">
        <f aca="false">IF((L138-$K$2)&gt;0,1,0)</f>
        <v>#VALUE!</v>
      </c>
      <c r="L138" s="0" t="e">
        <f aca="false">IF(L137&gt;0,$J$2-M138,0)</f>
        <v>#VALUE!</v>
      </c>
      <c r="M138" s="79" t="str">
        <f aca="false">IF(ISERROR(N138),"",N138)</f>
        <v/>
      </c>
      <c r="N138" s="79" t="e">
        <f aca="false">LOOKUP(9E+307,O138:BI138)</f>
        <v>#N/A</v>
      </c>
      <c r="O138" s="301"/>
      <c r="P138" s="301"/>
      <c r="Q138" s="301"/>
      <c r="S138" s="301"/>
      <c r="T138" s="301"/>
      <c r="U138" s="301"/>
      <c r="V138" s="301"/>
    </row>
    <row r="139" customFormat="false" ht="12.8" hidden="false" customHeight="false" outlineLevel="0" collapsed="false">
      <c r="A139" s="325" t="n">
        <v>69</v>
      </c>
      <c r="B139" s="303" t="s">
        <v>2138</v>
      </c>
      <c r="C139" s="303" t="s">
        <v>2161</v>
      </c>
      <c r="D139" s="303" t="s">
        <v>2133</v>
      </c>
      <c r="E139" s="303"/>
      <c r="F139" s="303"/>
      <c r="G139" s="0" t="n">
        <f aca="false">COUNT(O139:T139)</f>
        <v>0</v>
      </c>
      <c r="H139" s="0" t="e">
        <f aca="false">IF(L139&lt;0,$J$2-M139,0)</f>
        <v>#VALUE!</v>
      </c>
      <c r="I139" s="307" t="e">
        <f aca="false">L140</f>
        <v>#VALUE!</v>
      </c>
      <c r="L139" s="0" t="e">
        <f aca="false">M140-M139</f>
        <v>#VALUE!</v>
      </c>
      <c r="M139" s="79" t="str">
        <f aca="false">IF(ISERROR(N139),"",N139)</f>
        <v/>
      </c>
      <c r="N139" s="79" t="e">
        <f aca="false">LOOKUP(9E+307,P139:AW139)</f>
        <v>#N/A</v>
      </c>
      <c r="P139" s="301"/>
      <c r="T139" s="301"/>
      <c r="V139" s="301"/>
    </row>
    <row r="140" customFormat="false" ht="13" hidden="false" customHeight="false" outlineLevel="0" collapsed="false">
      <c r="A140" s="325"/>
      <c r="B140" s="303"/>
      <c r="C140" s="303"/>
      <c r="D140" s="303"/>
      <c r="E140" s="303"/>
      <c r="F140" s="303"/>
      <c r="I140" s="307"/>
      <c r="J140" s="0" t="n">
        <f aca="false">IF(ISERROR(N140),0,(IF((N140-$G$2)&gt;=0,1,0)))</f>
        <v>0</v>
      </c>
      <c r="K140" s="308" t="e">
        <f aca="false">IF((L140-$K$2)&gt;0,1,0)</f>
        <v>#VALUE!</v>
      </c>
      <c r="L140" s="0" t="e">
        <f aca="false">IF(L139&gt;0,$J$2-M140,0)</f>
        <v>#VALUE!</v>
      </c>
      <c r="M140" s="79" t="str">
        <f aca="false">IF(ISERROR(N140),"",N140)</f>
        <v/>
      </c>
      <c r="N140" s="79" t="e">
        <f aca="false">LOOKUP(9E+307,O140:BI140)</f>
        <v>#N/A</v>
      </c>
      <c r="O140" s="301"/>
      <c r="P140" s="301"/>
      <c r="Q140" s="301"/>
      <c r="S140" s="301"/>
      <c r="T140" s="301"/>
    </row>
    <row r="141" customFormat="false" ht="12.8" hidden="false" customHeight="false" outlineLevel="0" collapsed="false">
      <c r="A141" s="323" t="n">
        <v>70</v>
      </c>
      <c r="B141" s="303" t="s">
        <v>2138</v>
      </c>
      <c r="C141" s="303" t="s">
        <v>2161</v>
      </c>
      <c r="D141" s="303" t="s">
        <v>2134</v>
      </c>
      <c r="E141" s="303"/>
      <c r="F141" s="303"/>
      <c r="G141" s="0" t="n">
        <f aca="false">COUNT(O141:T141)</f>
        <v>0</v>
      </c>
      <c r="H141" s="0" t="e">
        <f aca="false">IF(L141&lt;0,$J$2-M141,0)</f>
        <v>#VALUE!</v>
      </c>
      <c r="I141" s="307" t="e">
        <f aca="false">L142</f>
        <v>#VALUE!</v>
      </c>
      <c r="L141" s="0" t="e">
        <f aca="false">M142-M141</f>
        <v>#VALUE!</v>
      </c>
      <c r="M141" s="79" t="str">
        <f aca="false">IF(ISERROR(N141),"",N141)</f>
        <v/>
      </c>
      <c r="N141" s="79" t="e">
        <f aca="false">LOOKUP(9E+307,P141:AW141)</f>
        <v>#N/A</v>
      </c>
      <c r="P141" s="301"/>
      <c r="T141" s="301"/>
      <c r="V141" s="301"/>
      <c r="X141" s="301"/>
      <c r="Z141" s="301"/>
    </row>
    <row r="142" customFormat="false" ht="13" hidden="false" customHeight="false" outlineLevel="0" collapsed="false">
      <c r="A142" s="323"/>
      <c r="B142" s="303"/>
      <c r="C142" s="303"/>
      <c r="D142" s="303"/>
      <c r="E142" s="303"/>
      <c r="F142" s="303"/>
      <c r="I142" s="307"/>
      <c r="J142" s="0" t="n">
        <f aca="false">IF(ISERROR(N142),0,(IF((N142-$G$2)&gt;=0,1,0)))</f>
        <v>0</v>
      </c>
      <c r="K142" s="308" t="e">
        <f aca="false">IF((L142-$K$2)&gt;0,1,0)</f>
        <v>#VALUE!</v>
      </c>
      <c r="L142" s="0" t="e">
        <f aca="false">IF(L141&gt;0,$J$2-M142,0)</f>
        <v>#VALUE!</v>
      </c>
      <c r="M142" s="79" t="str">
        <f aca="false">IF(ISERROR(N142),"",N142)</f>
        <v/>
      </c>
      <c r="N142" s="79" t="e">
        <f aca="false">LOOKUP(9E+307,O142:BI142)</f>
        <v>#N/A</v>
      </c>
      <c r="O142" s="301"/>
      <c r="P142" s="301"/>
      <c r="Q142" s="301"/>
      <c r="S142" s="301"/>
      <c r="T142" s="301"/>
      <c r="U142" s="301"/>
      <c r="V142" s="301"/>
      <c r="W142" s="301"/>
      <c r="X142" s="301"/>
      <c r="Y142" s="301"/>
      <c r="Z142" s="301"/>
    </row>
    <row r="143" customFormat="false" ht="12.8" hidden="false" customHeight="false" outlineLevel="0" collapsed="false">
      <c r="A143" s="323" t="n">
        <v>71</v>
      </c>
      <c r="B143" s="303" t="s">
        <v>2138</v>
      </c>
      <c r="C143" s="303" t="s">
        <v>2161</v>
      </c>
      <c r="D143" s="303" t="s">
        <v>2162</v>
      </c>
      <c r="E143" s="303"/>
      <c r="F143" s="303"/>
      <c r="G143" s="0" t="n">
        <f aca="false">COUNT(O143:T143)</f>
        <v>0</v>
      </c>
      <c r="H143" s="0" t="e">
        <f aca="false">IF(L143&lt;0,$J$2-M143,0)</f>
        <v>#VALUE!</v>
      </c>
      <c r="I143" s="314" t="e">
        <f aca="false">L144</f>
        <v>#VALUE!</v>
      </c>
      <c r="L143" s="0" t="e">
        <f aca="false">M144-M143</f>
        <v>#VALUE!</v>
      </c>
      <c r="M143" s="79" t="str">
        <f aca="false">IF(ISERROR(N143),"",N143)</f>
        <v/>
      </c>
      <c r="N143" s="79" t="e">
        <f aca="false">LOOKUP(9E+307,P143:AW143)</f>
        <v>#N/A</v>
      </c>
      <c r="P143" s="301"/>
      <c r="T143" s="301"/>
      <c r="V143" s="301"/>
      <c r="X143" s="301"/>
    </row>
    <row r="144" customFormat="false" ht="13" hidden="false" customHeight="false" outlineLevel="0" collapsed="false">
      <c r="A144" s="323"/>
      <c r="B144" s="303"/>
      <c r="C144" s="303"/>
      <c r="D144" s="303"/>
      <c r="E144" s="303"/>
      <c r="F144" s="303"/>
      <c r="I144" s="307"/>
      <c r="J144" s="0" t="n">
        <f aca="false">IF(ISERROR(N144),0,(IF((N144-$G$2)&gt;=0,1,0)))</f>
        <v>0</v>
      </c>
      <c r="K144" s="308" t="e">
        <f aca="false">IF((L144-$K$2)&gt;0,1,0)</f>
        <v>#VALUE!</v>
      </c>
      <c r="L144" s="0" t="e">
        <f aca="false">IF(L143&gt;0,$J$2-M144,0)</f>
        <v>#VALUE!</v>
      </c>
      <c r="M144" s="79" t="str">
        <f aca="false">IF(ISERROR(N144),"",N144)</f>
        <v/>
      </c>
      <c r="N144" s="79" t="e">
        <f aca="false">LOOKUP(9E+307,O144:BI144)</f>
        <v>#N/A</v>
      </c>
      <c r="O144" s="301"/>
      <c r="P144" s="301"/>
      <c r="Q144" s="301"/>
      <c r="S144" s="301"/>
      <c r="T144" s="301"/>
      <c r="U144" s="301"/>
      <c r="V144" s="301"/>
      <c r="W144" s="301"/>
      <c r="X144" s="301"/>
    </row>
    <row r="145" customFormat="false" ht="12.8" hidden="false" customHeight="false" outlineLevel="0" collapsed="false">
      <c r="A145" s="323" t="n">
        <v>72</v>
      </c>
      <c r="B145" s="303" t="s">
        <v>2138</v>
      </c>
      <c r="C145" s="303" t="s">
        <v>2161</v>
      </c>
      <c r="D145" s="303" t="s">
        <v>2163</v>
      </c>
      <c r="E145" s="303"/>
      <c r="F145" s="303"/>
      <c r="G145" s="0" t="n">
        <f aca="false">COUNT(O145:T145)</f>
        <v>0</v>
      </c>
      <c r="H145" s="0" t="e">
        <f aca="false">IF(L145&lt;0,$J$2-M145,0)</f>
        <v>#VALUE!</v>
      </c>
      <c r="I145" s="307" t="e">
        <f aca="false">L146</f>
        <v>#VALUE!</v>
      </c>
      <c r="L145" s="0" t="e">
        <f aca="false">M146-M145</f>
        <v>#VALUE!</v>
      </c>
      <c r="M145" s="79" t="str">
        <f aca="false">IF(ISERROR(N145),"",N145)</f>
        <v/>
      </c>
      <c r="N145" s="79" t="e">
        <f aca="false">LOOKUP(9E+307,P145:AW145)</f>
        <v>#N/A</v>
      </c>
      <c r="P145" s="301"/>
      <c r="T145" s="301"/>
      <c r="V145" s="301"/>
      <c r="X145" s="301"/>
    </row>
    <row r="146" customFormat="false" ht="13" hidden="false" customHeight="false" outlineLevel="0" collapsed="false">
      <c r="A146" s="323"/>
      <c r="B146" s="303"/>
      <c r="C146" s="303"/>
      <c r="D146" s="303"/>
      <c r="E146" s="303"/>
      <c r="F146" s="303"/>
      <c r="I146" s="307"/>
      <c r="J146" s="0" t="n">
        <f aca="false">IF(ISERROR(N146),0,(IF((N146-$G$2)&gt;=0,1,0)))</f>
        <v>0</v>
      </c>
      <c r="K146" s="308" t="e">
        <f aca="false">IF((L146-$K$2)&gt;0,1,0)</f>
        <v>#VALUE!</v>
      </c>
      <c r="L146" s="0" t="e">
        <f aca="false">IF(L145&gt;0,$J$2-M146,0)</f>
        <v>#VALUE!</v>
      </c>
      <c r="M146" s="79" t="str">
        <f aca="false">IF(ISERROR(N146),"",N146)</f>
        <v/>
      </c>
      <c r="N146" s="79" t="e">
        <f aca="false">LOOKUP(9E+307,O146:BI146)</f>
        <v>#N/A</v>
      </c>
      <c r="O146" s="301"/>
      <c r="P146" s="301"/>
      <c r="Q146" s="301"/>
      <c r="S146" s="301"/>
      <c r="T146" s="301"/>
      <c r="U146" s="301"/>
      <c r="V146" s="301"/>
      <c r="W146" s="301"/>
      <c r="X146" s="301"/>
    </row>
    <row r="147" customFormat="false" ht="12.8" hidden="false" customHeight="false" outlineLevel="0" collapsed="false">
      <c r="A147" s="323" t="n">
        <v>73</v>
      </c>
      <c r="B147" s="303" t="s">
        <v>2138</v>
      </c>
      <c r="C147" s="303" t="s">
        <v>2161</v>
      </c>
      <c r="D147" s="303" t="s">
        <v>2122</v>
      </c>
      <c r="E147" s="303"/>
      <c r="F147" s="303"/>
      <c r="G147" s="0" t="n">
        <f aca="false">COUNT(O147:T147)</f>
        <v>0</v>
      </c>
      <c r="H147" s="0" t="e">
        <f aca="false">IF(L147&lt;0,$J$2-M147,0)</f>
        <v>#VALUE!</v>
      </c>
      <c r="I147" s="314" t="e">
        <f aca="false">L148</f>
        <v>#VALUE!</v>
      </c>
      <c r="L147" s="0" t="e">
        <f aca="false">M148-M147</f>
        <v>#VALUE!</v>
      </c>
      <c r="M147" s="79" t="str">
        <f aca="false">IF(ISERROR(N147),"",N147)</f>
        <v/>
      </c>
      <c r="N147" s="79" t="e">
        <f aca="false">LOOKUP(9E+307,P147:AW147)</f>
        <v>#N/A</v>
      </c>
      <c r="P147" s="301"/>
      <c r="T147" s="301"/>
      <c r="V147" s="301"/>
      <c r="X147" s="301"/>
    </row>
    <row r="148" customFormat="false" ht="13" hidden="false" customHeight="false" outlineLevel="0" collapsed="false">
      <c r="A148" s="323"/>
      <c r="B148" s="303"/>
      <c r="C148" s="303"/>
      <c r="D148" s="303"/>
      <c r="E148" s="303"/>
      <c r="F148" s="303"/>
      <c r="I148" s="307"/>
      <c r="J148" s="0" t="n">
        <f aca="false">IF(ISERROR(N148),0,(IF((N148-$G$2)&gt;=0,1,0)))</f>
        <v>0</v>
      </c>
      <c r="K148" s="308" t="e">
        <f aca="false">IF((L148-$K$2)&gt;0,1,0)</f>
        <v>#VALUE!</v>
      </c>
      <c r="L148" s="0" t="e">
        <f aca="false">IF(L147&gt;0,$J$2-M148,0)</f>
        <v>#VALUE!</v>
      </c>
      <c r="M148" s="79" t="str">
        <f aca="false">IF(ISERROR(N148),"",N148)</f>
        <v/>
      </c>
      <c r="N148" s="79" t="e">
        <f aca="false">LOOKUP(9E+307,O148:BI148)</f>
        <v>#N/A</v>
      </c>
      <c r="O148" s="301"/>
      <c r="P148" s="301"/>
      <c r="Q148" s="301"/>
      <c r="S148" s="301"/>
      <c r="T148" s="301"/>
      <c r="U148" s="301"/>
      <c r="V148" s="301"/>
      <c r="W148" s="301"/>
      <c r="X148" s="301"/>
    </row>
    <row r="149" customFormat="false" ht="12.8" hidden="false" customHeight="false" outlineLevel="0" collapsed="false">
      <c r="A149" s="323" t="n">
        <v>74</v>
      </c>
      <c r="B149" s="303" t="s">
        <v>2138</v>
      </c>
      <c r="C149" s="303" t="s">
        <v>2164</v>
      </c>
      <c r="D149" s="303" t="s">
        <v>2117</v>
      </c>
      <c r="E149" s="303"/>
      <c r="F149" s="303"/>
      <c r="G149" s="0" t="n">
        <f aca="false">COUNT(O149:T149)</f>
        <v>0</v>
      </c>
      <c r="H149" s="0" t="e">
        <f aca="false">IF(L149&lt;0,$J$2-M149,0)</f>
        <v>#VALUE!</v>
      </c>
      <c r="I149" s="307" t="e">
        <f aca="false">L150</f>
        <v>#VALUE!</v>
      </c>
      <c r="L149" s="0" t="e">
        <f aca="false">M150-M149</f>
        <v>#VALUE!</v>
      </c>
      <c r="M149" s="79" t="str">
        <f aca="false">IF(ISERROR(N149),"",N149)</f>
        <v/>
      </c>
      <c r="N149" s="79" t="e">
        <f aca="false">LOOKUP(9E+307,P149:AW149)</f>
        <v>#N/A</v>
      </c>
      <c r="P149" s="301"/>
    </row>
    <row r="150" customFormat="false" ht="13" hidden="false" customHeight="false" outlineLevel="0" collapsed="false">
      <c r="A150" s="323"/>
      <c r="B150" s="303"/>
      <c r="C150" s="303"/>
      <c r="D150" s="303"/>
      <c r="E150" s="303"/>
      <c r="F150" s="303"/>
      <c r="I150" s="307"/>
      <c r="J150" s="0" t="n">
        <f aca="false">IF(ISERROR(N150),0,(IF((N150-$G$2)&gt;=0,1,0)))</f>
        <v>0</v>
      </c>
      <c r="K150" s="308" t="e">
        <f aca="false">IF((L150-$K$2)&gt;0,1,0)</f>
        <v>#VALUE!</v>
      </c>
      <c r="L150" s="0" t="e">
        <f aca="false">IF(L149&gt;0,$J$2-M150,0)</f>
        <v>#VALUE!</v>
      </c>
      <c r="M150" s="79" t="str">
        <f aca="false">IF(ISERROR(N150),"",N150)</f>
        <v/>
      </c>
      <c r="N150" s="79" t="e">
        <f aca="false">LOOKUP(9E+307,O150:BI150)</f>
        <v>#N/A</v>
      </c>
      <c r="O150" s="301"/>
      <c r="P150" s="301"/>
      <c r="Q150" s="301"/>
    </row>
    <row r="151" customFormat="false" ht="12.8" hidden="false" customHeight="false" outlineLevel="0" collapsed="false">
      <c r="A151" s="323" t="n">
        <v>75</v>
      </c>
      <c r="B151" s="303" t="s">
        <v>2138</v>
      </c>
      <c r="C151" s="303" t="s">
        <v>2165</v>
      </c>
      <c r="D151" s="303" t="s">
        <v>2117</v>
      </c>
      <c r="E151" s="303"/>
      <c r="F151" s="303"/>
      <c r="G151" s="0" t="n">
        <f aca="false">COUNT(O151:T151)</f>
        <v>0</v>
      </c>
      <c r="H151" s="0" t="e">
        <f aca="false">IF(L151&lt;0,$J$2-M151,0)</f>
        <v>#VALUE!</v>
      </c>
      <c r="I151" s="314" t="e">
        <f aca="false">L152</f>
        <v>#VALUE!</v>
      </c>
      <c r="L151" s="0" t="e">
        <f aca="false">M152-M151</f>
        <v>#VALUE!</v>
      </c>
      <c r="M151" s="79" t="str">
        <f aca="false">IF(ISERROR(N151),"",N151)</f>
        <v/>
      </c>
      <c r="N151" s="79" t="e">
        <f aca="false">LOOKUP(9E+307,P151:AW151)</f>
        <v>#N/A</v>
      </c>
      <c r="P151" s="301"/>
      <c r="T151" s="301"/>
      <c r="V151" s="301"/>
      <c r="X151" s="301"/>
    </row>
    <row r="152" customFormat="false" ht="13" hidden="false" customHeight="false" outlineLevel="0" collapsed="false">
      <c r="A152" s="323"/>
      <c r="B152" s="303"/>
      <c r="C152" s="303"/>
      <c r="D152" s="303"/>
      <c r="E152" s="303"/>
      <c r="F152" s="303"/>
      <c r="I152" s="307"/>
      <c r="J152" s="0" t="n">
        <f aca="false">IF(ISERROR(N152),0,(IF((N152-$G$2)&gt;=0,1,0)))</f>
        <v>0</v>
      </c>
      <c r="K152" s="308" t="e">
        <f aca="false">IF((L152-$K$2)&gt;0,1,0)</f>
        <v>#VALUE!</v>
      </c>
      <c r="L152" s="0" t="e">
        <f aca="false">IF(L151&gt;0,$J$2-M152,0)</f>
        <v>#VALUE!</v>
      </c>
      <c r="M152" s="79" t="str">
        <f aca="false">IF(ISERROR(N152),"",N152)</f>
        <v/>
      </c>
      <c r="N152" s="79" t="e">
        <f aca="false">LOOKUP(9E+307,O152:BI152)</f>
        <v>#N/A</v>
      </c>
      <c r="O152" s="301"/>
      <c r="P152" s="301"/>
      <c r="Q152" s="301"/>
      <c r="S152" s="301"/>
      <c r="T152" s="301"/>
      <c r="U152" s="301"/>
      <c r="V152" s="301"/>
      <c r="W152" s="301"/>
      <c r="X152" s="301"/>
    </row>
    <row r="153" customFormat="false" ht="12.8" hidden="false" customHeight="false" outlineLevel="0" collapsed="false">
      <c r="A153" s="323" t="n">
        <v>76</v>
      </c>
      <c r="B153" s="303" t="s">
        <v>2138</v>
      </c>
      <c r="C153" s="303" t="s">
        <v>2166</v>
      </c>
      <c r="D153" s="303" t="s">
        <v>2117</v>
      </c>
      <c r="E153" s="303"/>
      <c r="F153" s="303"/>
      <c r="G153" s="0" t="n">
        <f aca="false">COUNT(O153:T153)</f>
        <v>0</v>
      </c>
      <c r="H153" s="0" t="e">
        <f aca="false">IF(L153&lt;0,$J$2-M153,0)</f>
        <v>#VALUE!</v>
      </c>
      <c r="I153" s="307" t="e">
        <f aca="false">L154</f>
        <v>#VALUE!</v>
      </c>
      <c r="L153" s="0" t="e">
        <f aca="false">M154-M153</f>
        <v>#VALUE!</v>
      </c>
      <c r="M153" s="79" t="str">
        <f aca="false">IF(ISERROR(N153),"",N153)</f>
        <v/>
      </c>
      <c r="N153" s="79" t="e">
        <f aca="false">LOOKUP(9E+307,P153:AW153)</f>
        <v>#N/A</v>
      </c>
      <c r="P153" s="301"/>
      <c r="T153" s="301"/>
    </row>
    <row r="154" customFormat="false" ht="13" hidden="false" customHeight="false" outlineLevel="0" collapsed="false">
      <c r="A154" s="323"/>
      <c r="B154" s="303"/>
      <c r="C154" s="303"/>
      <c r="D154" s="303"/>
      <c r="E154" s="303"/>
      <c r="F154" s="303"/>
      <c r="I154" s="307"/>
      <c r="J154" s="0" t="n">
        <f aca="false">IF(ISERROR(N154),0,(IF((N154-$G$2)&gt;=0,1,0)))</f>
        <v>0</v>
      </c>
      <c r="K154" s="308" t="e">
        <f aca="false">IF((L154-$K$2)&gt;0,1,0)</f>
        <v>#VALUE!</v>
      </c>
      <c r="L154" s="0" t="e">
        <f aca="false">IF(L153&gt;0,$J$2-M154,0)</f>
        <v>#VALUE!</v>
      </c>
      <c r="M154" s="79" t="str">
        <f aca="false">IF(ISERROR(N154),"",N154)</f>
        <v/>
      </c>
      <c r="N154" s="79" t="e">
        <f aca="false">LOOKUP(9E+307,O154:BI154)</f>
        <v>#N/A</v>
      </c>
      <c r="O154" s="301"/>
      <c r="P154" s="301"/>
      <c r="Q154" s="301"/>
      <c r="S154" s="301"/>
      <c r="T154" s="301"/>
    </row>
    <row r="155" customFormat="false" ht="12.8" hidden="false" customHeight="false" outlineLevel="0" collapsed="false">
      <c r="A155" s="323" t="n">
        <v>77</v>
      </c>
      <c r="B155" s="303" t="s">
        <v>2138</v>
      </c>
      <c r="C155" s="303" t="s">
        <v>2167</v>
      </c>
      <c r="D155" s="303" t="s">
        <v>2133</v>
      </c>
      <c r="E155" s="303"/>
      <c r="F155" s="303"/>
      <c r="G155" s="0" t="n">
        <f aca="false">COUNT(O155:T155)</f>
        <v>0</v>
      </c>
      <c r="H155" s="269" t="e">
        <f aca="false">IF(L155&lt;0,$J$2-M155,0)</f>
        <v>#VALUE!</v>
      </c>
      <c r="I155" s="314" t="e">
        <f aca="false">L156</f>
        <v>#VALUE!</v>
      </c>
      <c r="L155" s="0" t="e">
        <f aca="false">M156-M155</f>
        <v>#VALUE!</v>
      </c>
      <c r="M155" s="79" t="str">
        <f aca="false">IF(ISERROR(N155),"",N155)</f>
        <v/>
      </c>
      <c r="N155" s="79" t="e">
        <f aca="false">LOOKUP(9E+307,P155:AW155)</f>
        <v>#N/A</v>
      </c>
      <c r="P155" s="301"/>
      <c r="T155" s="301"/>
      <c r="V155" s="301"/>
      <c r="X155" s="301"/>
    </row>
    <row r="156" customFormat="false" ht="13" hidden="false" customHeight="false" outlineLevel="0" collapsed="false">
      <c r="A156" s="323"/>
      <c r="B156" s="303"/>
      <c r="C156" s="303"/>
      <c r="D156" s="303"/>
      <c r="E156" s="303"/>
      <c r="F156" s="303"/>
      <c r="I156" s="307"/>
      <c r="J156" s="0" t="n">
        <f aca="false">IF(ISERROR(N156),0,(IF((N156-$G$2)&gt;=0,1,0)))</f>
        <v>0</v>
      </c>
      <c r="K156" s="308" t="e">
        <f aca="false">IF((L156-$K$2)&gt;0,1,0)</f>
        <v>#VALUE!</v>
      </c>
      <c r="L156" s="0" t="e">
        <f aca="false">IF(L155&gt;0,$J$2-M156,0)</f>
        <v>#VALUE!</v>
      </c>
      <c r="M156" s="79" t="str">
        <f aca="false">IF(ISERROR(N156),"",N156)</f>
        <v/>
      </c>
      <c r="N156" s="79" t="e">
        <f aca="false">LOOKUP(9E+307,O156:BI156)</f>
        <v>#N/A</v>
      </c>
      <c r="O156" s="301"/>
      <c r="P156" s="301"/>
      <c r="Q156" s="301"/>
      <c r="S156" s="301"/>
      <c r="T156" s="301"/>
      <c r="U156" s="301"/>
      <c r="V156" s="301"/>
      <c r="W156" s="301"/>
      <c r="X156" s="301"/>
    </row>
    <row r="157" customFormat="false" ht="12.8" hidden="false" customHeight="false" outlineLevel="0" collapsed="false">
      <c r="A157" s="323" t="n">
        <v>78</v>
      </c>
      <c r="B157" s="303" t="s">
        <v>2138</v>
      </c>
      <c r="C157" s="303" t="s">
        <v>2167</v>
      </c>
      <c r="D157" s="303" t="s">
        <v>2134</v>
      </c>
      <c r="E157" s="303"/>
      <c r="F157" s="303"/>
      <c r="G157" s="0" t="n">
        <f aca="false">COUNT(O157:T157)</f>
        <v>0</v>
      </c>
      <c r="H157" s="313" t="e">
        <f aca="false">IF(L157&lt;0,$J$2-M157,0)</f>
        <v>#VALUE!</v>
      </c>
      <c r="I157" s="307" t="e">
        <f aca="false">L158</f>
        <v>#VALUE!</v>
      </c>
      <c r="L157" s="0" t="e">
        <f aca="false">M158-M157</f>
        <v>#VALUE!</v>
      </c>
      <c r="M157" s="79" t="str">
        <f aca="false">IF(ISERROR(N157),"",N157)</f>
        <v/>
      </c>
      <c r="N157" s="79" t="e">
        <f aca="false">LOOKUP(9E+307,P157:AW157)</f>
        <v>#N/A</v>
      </c>
      <c r="P157" s="301"/>
      <c r="T157" s="301"/>
    </row>
    <row r="158" customFormat="false" ht="13" hidden="false" customHeight="false" outlineLevel="0" collapsed="false">
      <c r="A158" s="323"/>
      <c r="B158" s="303"/>
      <c r="C158" s="303"/>
      <c r="D158" s="303"/>
      <c r="E158" s="303"/>
      <c r="F158" s="303"/>
      <c r="I158" s="307"/>
      <c r="J158" s="0" t="n">
        <f aca="false">IF(ISERROR(N158),0,(IF((N158-$G$2)&gt;=0,1,0)))</f>
        <v>0</v>
      </c>
      <c r="K158" s="308" t="e">
        <f aca="false">IF((L158-$K$2)&gt;0,1,0)</f>
        <v>#VALUE!</v>
      </c>
      <c r="L158" s="0" t="e">
        <f aca="false">IF(L157&gt;0,$J$2-M158,0)</f>
        <v>#VALUE!</v>
      </c>
      <c r="M158" s="79" t="str">
        <f aca="false">IF(ISERROR(N158),"",N158)</f>
        <v/>
      </c>
      <c r="N158" s="79" t="e">
        <f aca="false">LOOKUP(9E+307,O158:BI158)</f>
        <v>#N/A</v>
      </c>
      <c r="O158" s="301"/>
      <c r="P158" s="301"/>
      <c r="Q158" s="301"/>
    </row>
    <row r="159" customFormat="false" ht="12.8" hidden="false" customHeight="false" outlineLevel="0" collapsed="false">
      <c r="A159" s="323" t="n">
        <v>79</v>
      </c>
      <c r="B159" s="303" t="s">
        <v>2138</v>
      </c>
      <c r="C159" s="303" t="s">
        <v>2167</v>
      </c>
      <c r="D159" s="303" t="s">
        <v>2168</v>
      </c>
      <c r="E159" s="303"/>
      <c r="F159" s="303"/>
      <c r="G159" s="0" t="n">
        <f aca="false">COUNT(O159:T159)</f>
        <v>0</v>
      </c>
      <c r="H159" s="0" t="e">
        <f aca="false">IF(L159&lt;0,$J$2-M159,0)</f>
        <v>#VALUE!</v>
      </c>
      <c r="I159" s="314" t="e">
        <f aca="false">L160</f>
        <v>#VALUE!</v>
      </c>
      <c r="L159" s="0" t="e">
        <f aca="false">M160-M159</f>
        <v>#VALUE!</v>
      </c>
      <c r="M159" s="79" t="str">
        <f aca="false">IF(ISERROR(N159),"",N159)</f>
        <v/>
      </c>
      <c r="N159" s="79" t="e">
        <f aca="false">LOOKUP(9E+307,P159:AW159)</f>
        <v>#N/A</v>
      </c>
      <c r="P159" s="301"/>
      <c r="T159" s="301"/>
      <c r="V159" s="301"/>
    </row>
    <row r="160" customFormat="false" ht="13" hidden="false" customHeight="false" outlineLevel="0" collapsed="false">
      <c r="A160" s="323"/>
      <c r="B160" s="303"/>
      <c r="C160" s="303"/>
      <c r="D160" s="303"/>
      <c r="E160" s="303"/>
      <c r="F160" s="303"/>
      <c r="I160" s="307"/>
      <c r="J160" s="0" t="n">
        <f aca="false">IF(ISERROR(N160),0,(IF((N160-$G$2)&gt;=0,1,0)))</f>
        <v>0</v>
      </c>
      <c r="K160" s="308" t="e">
        <f aca="false">IF((L160-$K$2)&gt;0,1,0)</f>
        <v>#VALUE!</v>
      </c>
      <c r="L160" s="0" t="e">
        <f aca="false">IF(L159&gt;0,$J$2-M160,0)</f>
        <v>#VALUE!</v>
      </c>
      <c r="M160" s="79" t="str">
        <f aca="false">IF(ISERROR(N160),"",N160)</f>
        <v/>
      </c>
      <c r="N160" s="79" t="e">
        <f aca="false">LOOKUP(9E+307,O160:BI160)</f>
        <v>#N/A</v>
      </c>
      <c r="O160" s="301"/>
      <c r="P160" s="301"/>
      <c r="Q160" s="301"/>
      <c r="S160" s="301"/>
      <c r="T160" s="301"/>
      <c r="U160" s="301"/>
      <c r="V160" s="301"/>
    </row>
    <row r="161" customFormat="false" ht="12.8" hidden="false" customHeight="false" outlineLevel="0" collapsed="false">
      <c r="A161" s="325" t="n">
        <v>80</v>
      </c>
      <c r="B161" s="303" t="s">
        <v>2138</v>
      </c>
      <c r="C161" s="303" t="s">
        <v>2169</v>
      </c>
      <c r="D161" s="303" t="s">
        <v>2133</v>
      </c>
      <c r="E161" s="303"/>
      <c r="F161" s="303"/>
      <c r="G161" s="0" t="n">
        <f aca="false">COUNT(O161:T161)</f>
        <v>0</v>
      </c>
      <c r="H161" s="269" t="e">
        <f aca="false">IF(L161&lt;0,$J$2-M161,0)</f>
        <v>#VALUE!</v>
      </c>
      <c r="I161" s="314" t="e">
        <f aca="false">L162</f>
        <v>#VALUE!</v>
      </c>
      <c r="L161" s="0" t="e">
        <f aca="false">M162-M161</f>
        <v>#VALUE!</v>
      </c>
      <c r="M161" s="79" t="str">
        <f aca="false">IF(ISERROR(N161),"",N161)</f>
        <v/>
      </c>
      <c r="N161" s="79" t="e">
        <f aca="false">LOOKUP(9E+307,P161:AW161)</f>
        <v>#N/A</v>
      </c>
      <c r="P161" s="301"/>
      <c r="T161" s="301"/>
      <c r="V161" s="301"/>
      <c r="X161" s="301"/>
      <c r="Z161" s="301"/>
    </row>
    <row r="162" customFormat="false" ht="13" hidden="false" customHeight="false" outlineLevel="0" collapsed="false">
      <c r="A162" s="325"/>
      <c r="B162" s="303"/>
      <c r="C162" s="303"/>
      <c r="D162" s="303"/>
      <c r="E162" s="303"/>
      <c r="F162" s="303"/>
      <c r="I162" s="307"/>
      <c r="J162" s="0" t="n">
        <f aca="false">IF(ISERROR(N162),0,(IF((N162-$G$2)&gt;=0,1,0)))</f>
        <v>0</v>
      </c>
      <c r="K162" s="308" t="e">
        <f aca="false">IF((L162-$K$2)&gt;0,1,0)</f>
        <v>#VALUE!</v>
      </c>
      <c r="L162" s="0" t="e">
        <f aca="false">IF(L161&gt;0,$J$2-M162,0)</f>
        <v>#VALUE!</v>
      </c>
      <c r="M162" s="79" t="str">
        <f aca="false">IF(ISERROR(N162),"",N162)</f>
        <v/>
      </c>
      <c r="N162" s="79" t="e">
        <f aca="false">LOOKUP(9E+307,O162:BI162)</f>
        <v>#N/A</v>
      </c>
      <c r="O162" s="301"/>
      <c r="P162" s="301"/>
      <c r="Q162" s="301"/>
      <c r="S162" s="301"/>
      <c r="T162" s="301"/>
      <c r="U162" s="301"/>
      <c r="V162" s="301"/>
      <c r="W162" s="301"/>
      <c r="X162" s="301"/>
    </row>
    <row r="163" customFormat="false" ht="12.8" hidden="false" customHeight="false" outlineLevel="0" collapsed="false">
      <c r="A163" s="325" t="n">
        <v>81</v>
      </c>
      <c r="B163" s="303" t="s">
        <v>2138</v>
      </c>
      <c r="C163" s="303" t="s">
        <v>2169</v>
      </c>
      <c r="D163" s="303" t="s">
        <v>2134</v>
      </c>
      <c r="E163" s="303"/>
      <c r="F163" s="303"/>
      <c r="G163" s="0" t="n">
        <f aca="false">COUNT(O163:T163)</f>
        <v>0</v>
      </c>
      <c r="H163" s="269" t="e">
        <f aca="false">IF(L163&lt;0,$J$2-M163,0)</f>
        <v>#VALUE!</v>
      </c>
      <c r="I163" s="307" t="e">
        <f aca="false">L164</f>
        <v>#VALUE!</v>
      </c>
      <c r="L163" s="0" t="e">
        <f aca="false">M164-M163</f>
        <v>#VALUE!</v>
      </c>
      <c r="M163" s="79" t="str">
        <f aca="false">IF(ISERROR(N163),"",N163)</f>
        <v/>
      </c>
      <c r="N163" s="79" t="e">
        <f aca="false">LOOKUP(9E+307,P163:AW163)</f>
        <v>#N/A</v>
      </c>
      <c r="P163" s="301"/>
      <c r="T163" s="301"/>
      <c r="V163" s="301"/>
      <c r="X163" s="301"/>
    </row>
    <row r="164" customFormat="false" ht="13" hidden="false" customHeight="false" outlineLevel="0" collapsed="false">
      <c r="A164" s="325"/>
      <c r="B164" s="303"/>
      <c r="C164" s="303"/>
      <c r="D164" s="303"/>
      <c r="E164" s="303"/>
      <c r="F164" s="303"/>
      <c r="H164" s="327" t="s">
        <v>2170</v>
      </c>
      <c r="I164" s="307"/>
      <c r="J164" s="0" t="n">
        <f aca="false">IF(ISERROR(N164),0,(IF((N164-$G$2)&gt;=0,1,0)))</f>
        <v>0</v>
      </c>
      <c r="K164" s="308" t="e">
        <f aca="false">IF((L164-$K$2)&gt;0,1,0)</f>
        <v>#VALUE!</v>
      </c>
      <c r="L164" s="0" t="e">
        <f aca="false">IF(L163&gt;0,$J$2-M164,0)</f>
        <v>#VALUE!</v>
      </c>
      <c r="M164" s="79" t="str">
        <f aca="false">IF(ISERROR(N164),"",N164)</f>
        <v/>
      </c>
      <c r="N164" s="79" t="e">
        <f aca="false">LOOKUP(9E+307,O164:BI164)</f>
        <v>#N/A</v>
      </c>
      <c r="O164" s="301"/>
      <c r="P164" s="301"/>
      <c r="Q164" s="301"/>
      <c r="S164" s="301"/>
      <c r="T164" s="301"/>
      <c r="U164" s="301"/>
      <c r="V164" s="301"/>
      <c r="W164" s="301"/>
      <c r="X164" s="301"/>
    </row>
    <row r="165" customFormat="false" ht="12.8" hidden="false" customHeight="false" outlineLevel="0" collapsed="false">
      <c r="A165" s="323" t="n">
        <v>82</v>
      </c>
      <c r="B165" s="303" t="s">
        <v>2138</v>
      </c>
      <c r="C165" s="303" t="s">
        <v>2169</v>
      </c>
      <c r="D165" s="303" t="s">
        <v>1778</v>
      </c>
      <c r="E165" s="303"/>
      <c r="F165" s="303"/>
      <c r="G165" s="0" t="n">
        <f aca="false">COUNT(O165:T165)</f>
        <v>0</v>
      </c>
      <c r="H165" s="0" t="e">
        <f aca="false">IF(L165&lt;0,$J$2-M165,0)</f>
        <v>#VALUE!</v>
      </c>
      <c r="I165" s="315" t="e">
        <f aca="false">L166</f>
        <v>#VALUE!</v>
      </c>
      <c r="L165" s="0" t="e">
        <f aca="false">M166-M165</f>
        <v>#VALUE!</v>
      </c>
      <c r="M165" s="79" t="str">
        <f aca="false">IF(ISERROR(N165),"",N165)</f>
        <v/>
      </c>
      <c r="N165" s="79" t="e">
        <f aca="false">LOOKUP(9E+307,P165:AW165)</f>
        <v>#N/A</v>
      </c>
      <c r="P165" s="301"/>
      <c r="T165" s="301"/>
    </row>
    <row r="166" customFormat="false" ht="13" hidden="false" customHeight="false" outlineLevel="0" collapsed="false">
      <c r="A166" s="323"/>
      <c r="B166" s="303"/>
      <c r="C166" s="303"/>
      <c r="D166" s="303"/>
      <c r="E166" s="303"/>
      <c r="F166" s="303"/>
      <c r="I166" s="307"/>
      <c r="J166" s="0" t="n">
        <f aca="false">IF(ISERROR(N166),0,(IF((N166-$G$2)&gt;=0,1,0)))</f>
        <v>0</v>
      </c>
      <c r="K166" s="308" t="e">
        <f aca="false">IF((L166-$K$2)&gt;0,1,0)</f>
        <v>#VALUE!</v>
      </c>
      <c r="L166" s="0" t="e">
        <f aca="false">IF(L165&gt;0,$J$2-M166,0)</f>
        <v>#VALUE!</v>
      </c>
      <c r="M166" s="79" t="str">
        <f aca="false">IF(ISERROR(N166),"",N166)</f>
        <v/>
      </c>
      <c r="N166" s="79" t="e">
        <f aca="false">LOOKUP(9E+307,O166:BI166)</f>
        <v>#N/A</v>
      </c>
      <c r="O166" s="301"/>
      <c r="P166" s="301"/>
      <c r="Q166" s="301"/>
      <c r="S166" s="301"/>
      <c r="T166" s="301"/>
    </row>
    <row r="167" customFormat="false" ht="12.8" hidden="false" customHeight="false" outlineLevel="0" collapsed="false">
      <c r="A167" s="323" t="n">
        <v>83</v>
      </c>
      <c r="B167" s="303" t="s">
        <v>2138</v>
      </c>
      <c r="C167" s="303" t="s">
        <v>2169</v>
      </c>
      <c r="D167" s="303" t="s">
        <v>2130</v>
      </c>
      <c r="E167" s="303"/>
      <c r="F167" s="303"/>
      <c r="G167" s="0" t="n">
        <f aca="false">COUNT(O167:T167)</f>
        <v>0</v>
      </c>
      <c r="H167" s="0" t="e">
        <f aca="false">IF(L167&lt;0,$J$2-M167,0)</f>
        <v>#VALUE!</v>
      </c>
      <c r="I167" s="307" t="e">
        <f aca="false">L168</f>
        <v>#VALUE!</v>
      </c>
      <c r="L167" s="0" t="e">
        <f aca="false">M168-M167</f>
        <v>#VALUE!</v>
      </c>
      <c r="M167" s="79" t="str">
        <f aca="false">IF(ISERROR(N167),"",N167)</f>
        <v/>
      </c>
      <c r="N167" s="79" t="e">
        <f aca="false">LOOKUP(9E+307,P167:AW167)</f>
        <v>#N/A</v>
      </c>
      <c r="P167" s="301"/>
      <c r="T167" s="301"/>
      <c r="V167" s="301"/>
      <c r="X167" s="301"/>
    </row>
    <row r="168" customFormat="false" ht="13" hidden="false" customHeight="false" outlineLevel="0" collapsed="false">
      <c r="A168" s="323"/>
      <c r="B168" s="303"/>
      <c r="C168" s="303"/>
      <c r="D168" s="303"/>
      <c r="E168" s="303"/>
      <c r="F168" s="303"/>
      <c r="I168" s="307"/>
      <c r="J168" s="0" t="n">
        <f aca="false">IF(ISERROR(N168),0,(IF((N168-$G$2)&gt;=0,1,0)))</f>
        <v>0</v>
      </c>
      <c r="K168" s="308" t="e">
        <f aca="false">IF((L168-$K$2)&gt;0,1,0)</f>
        <v>#VALUE!</v>
      </c>
      <c r="L168" s="0" t="e">
        <f aca="false">IF(L167&gt;0,$J$2-M168,0)</f>
        <v>#VALUE!</v>
      </c>
      <c r="M168" s="79" t="str">
        <f aca="false">IF(ISERROR(N168),"",N168)</f>
        <v/>
      </c>
      <c r="N168" s="79" t="e">
        <f aca="false">LOOKUP(9E+307,O168:BI168)</f>
        <v>#N/A</v>
      </c>
      <c r="O168" s="301"/>
      <c r="P168" s="301"/>
      <c r="Q168" s="301"/>
      <c r="S168" s="301"/>
      <c r="T168" s="301"/>
      <c r="U168" s="301"/>
      <c r="V168" s="301"/>
    </row>
    <row r="169" customFormat="false" ht="12.8" hidden="false" customHeight="false" outlineLevel="0" collapsed="false">
      <c r="A169" s="323" t="n">
        <v>84</v>
      </c>
      <c r="B169" s="303" t="s">
        <v>2138</v>
      </c>
      <c r="C169" s="303" t="s">
        <v>2169</v>
      </c>
      <c r="D169" s="303" t="s">
        <v>2153</v>
      </c>
      <c r="E169" s="303"/>
      <c r="F169" s="303"/>
      <c r="G169" s="0" t="n">
        <f aca="false">COUNT(O169:T169)</f>
        <v>0</v>
      </c>
      <c r="H169" s="269" t="e">
        <f aca="false">IF(L169&lt;0,$J$2-M169,0)</f>
        <v>#VALUE!</v>
      </c>
      <c r="I169" s="307" t="e">
        <f aca="false">L170</f>
        <v>#VALUE!</v>
      </c>
      <c r="L169" s="0" t="e">
        <f aca="false">M170-M169</f>
        <v>#VALUE!</v>
      </c>
      <c r="M169" s="79" t="str">
        <f aca="false">IF(ISERROR(N169),"",N169)</f>
        <v/>
      </c>
      <c r="N169" s="79" t="e">
        <f aca="false">LOOKUP(9E+307,P169:AW169)</f>
        <v>#N/A</v>
      </c>
      <c r="P169" s="301"/>
      <c r="T169" s="301"/>
      <c r="V169" s="301"/>
      <c r="X169" s="301"/>
    </row>
    <row r="170" customFormat="false" ht="13" hidden="false" customHeight="false" outlineLevel="0" collapsed="false">
      <c r="A170" s="323"/>
      <c r="B170" s="303"/>
      <c r="C170" s="303"/>
      <c r="D170" s="303"/>
      <c r="E170" s="303"/>
      <c r="F170" s="303"/>
      <c r="I170" s="307"/>
      <c r="J170" s="0" t="n">
        <f aca="false">IF(ISERROR(N170),0,(IF((N170-$G$2)&gt;=0,1,0)))</f>
        <v>0</v>
      </c>
      <c r="K170" s="308" t="e">
        <f aca="false">IF((L170-$K$2)&gt;0,1,0)</f>
        <v>#VALUE!</v>
      </c>
      <c r="L170" s="0" t="e">
        <f aca="false">IF(L169&gt;0,$J$2-M170,0)</f>
        <v>#VALUE!</v>
      </c>
      <c r="M170" s="79" t="str">
        <f aca="false">IF(ISERROR(N170),"",N170)</f>
        <v/>
      </c>
      <c r="N170" s="79" t="e">
        <f aca="false">LOOKUP(9E+307,O170:BI170)</f>
        <v>#N/A</v>
      </c>
      <c r="O170" s="301"/>
      <c r="P170" s="301"/>
      <c r="Q170" s="328"/>
      <c r="R170" s="328"/>
      <c r="S170" s="301"/>
      <c r="T170" s="301"/>
      <c r="U170" s="301"/>
      <c r="V170" s="301"/>
      <c r="W170" s="301"/>
      <c r="X170" s="301"/>
    </row>
    <row r="171" customFormat="false" ht="12.8" hidden="false" customHeight="false" outlineLevel="0" collapsed="false">
      <c r="A171" s="323" t="n">
        <v>85</v>
      </c>
      <c r="B171" s="320" t="s">
        <v>2138</v>
      </c>
      <c r="C171" s="320" t="s">
        <v>2169</v>
      </c>
      <c r="D171" s="320" t="s">
        <v>2171</v>
      </c>
      <c r="E171" s="320"/>
      <c r="F171" s="320"/>
      <c r="G171" s="0" t="n">
        <f aca="false">COUNT(O171:T171)</f>
        <v>0</v>
      </c>
      <c r="H171" s="269" t="e">
        <f aca="false">IF(L171&lt;0,$J$2-M171,0)</f>
        <v>#VALUE!</v>
      </c>
      <c r="I171" s="314" t="e">
        <f aca="false">L172</f>
        <v>#VALUE!</v>
      </c>
      <c r="L171" s="0" t="e">
        <f aca="false">M172-M171</f>
        <v>#VALUE!</v>
      </c>
      <c r="M171" s="269" t="str">
        <f aca="false">IF(ISERROR(N171),"",N171)</f>
        <v/>
      </c>
      <c r="N171" s="329" t="e">
        <f aca="false">LOOKUP(9E+307,P171:AW171)</f>
        <v>#N/A</v>
      </c>
      <c r="O171" s="330"/>
      <c r="P171" s="328"/>
      <c r="Q171" s="330"/>
      <c r="R171" s="328"/>
      <c r="T171" s="301"/>
      <c r="V171" s="301"/>
    </row>
    <row r="172" customFormat="false" ht="13" hidden="false" customHeight="false" outlineLevel="0" collapsed="false">
      <c r="A172" s="323"/>
      <c r="B172" s="320"/>
      <c r="C172" s="320"/>
      <c r="D172" s="320"/>
      <c r="E172" s="320"/>
      <c r="F172" s="320"/>
      <c r="I172" s="314"/>
      <c r="J172" s="0" t="n">
        <f aca="false">IF(ISERROR(N172),0,(IF((N172-$G$2)&gt;=0,1,0)))</f>
        <v>0</v>
      </c>
      <c r="K172" s="308" t="e">
        <f aca="false">IF((L172-$K$2)&gt;0,1,0)</f>
        <v>#VALUE!</v>
      </c>
      <c r="L172" s="0" t="e">
        <f aca="false">IF(L171&gt;0,$J$2-M172,0)</f>
        <v>#VALUE!</v>
      </c>
      <c r="M172" s="269" t="str">
        <f aca="false">IF(ISERROR(N172),"",N172)</f>
        <v/>
      </c>
      <c r="N172" s="329" t="e">
        <f aca="false">LOOKUP(9E+307,O172:BI172)</f>
        <v>#N/A</v>
      </c>
      <c r="O172" s="328"/>
      <c r="P172" s="328"/>
      <c r="Q172" s="328"/>
      <c r="R172" s="328"/>
      <c r="S172" s="301"/>
      <c r="T172" s="301"/>
      <c r="U172" s="301"/>
      <c r="V172" s="301"/>
    </row>
    <row r="173" customFormat="false" ht="12.8" hidden="false" customHeight="false" outlineLevel="0" collapsed="false">
      <c r="A173" s="325" t="n">
        <v>86</v>
      </c>
      <c r="B173" s="303" t="s">
        <v>2138</v>
      </c>
      <c r="C173" s="303" t="s">
        <v>2169</v>
      </c>
      <c r="D173" s="303" t="s">
        <v>2172</v>
      </c>
      <c r="E173" s="303"/>
      <c r="F173" s="303"/>
      <c r="G173" s="0" t="n">
        <f aca="false">COUNT(O173:T173)</f>
        <v>0</v>
      </c>
      <c r="H173" s="0" t="e">
        <f aca="false">IF(L173&lt;0,$J$2-M173,0)</f>
        <v>#VALUE!</v>
      </c>
      <c r="I173" s="307" t="e">
        <f aca="false">L174</f>
        <v>#VALUE!</v>
      </c>
      <c r="L173" s="0" t="e">
        <f aca="false">M174-M173</f>
        <v>#VALUE!</v>
      </c>
      <c r="M173" s="79" t="str">
        <f aca="false">IF(ISERROR(N173),"",N173)</f>
        <v/>
      </c>
      <c r="N173" s="79" t="e">
        <f aca="false">LOOKUP(9E+307,P173:AW173)</f>
        <v>#N/A</v>
      </c>
      <c r="P173" s="301"/>
      <c r="T173" s="301"/>
      <c r="V173" s="301"/>
      <c r="X173" s="301"/>
    </row>
    <row r="174" customFormat="false" ht="13" hidden="false" customHeight="false" outlineLevel="0" collapsed="false">
      <c r="A174" s="325"/>
      <c r="B174" s="303"/>
      <c r="C174" s="303"/>
      <c r="D174" s="303"/>
      <c r="E174" s="303"/>
      <c r="F174" s="303"/>
      <c r="I174" s="307"/>
      <c r="J174" s="0" t="n">
        <f aca="false">IF(ISERROR(N174),0,(IF((N174-$G$2)&gt;=0,1,0)))</f>
        <v>0</v>
      </c>
      <c r="K174" s="308" t="e">
        <f aca="false">IF((L174-$K$2)&gt;0,1,0)</f>
        <v>#VALUE!</v>
      </c>
      <c r="L174" s="0" t="e">
        <f aca="false">IF(L173&gt;0,$J$2-M174,0)</f>
        <v>#VALUE!</v>
      </c>
      <c r="M174" s="79" t="str">
        <f aca="false">IF(ISERROR(N174),"",N174)</f>
        <v/>
      </c>
      <c r="N174" s="79" t="e">
        <f aca="false">LOOKUP(9E+307,O174:BI174)</f>
        <v>#N/A</v>
      </c>
      <c r="O174" s="301"/>
      <c r="P174" s="301"/>
      <c r="Q174" s="301"/>
      <c r="S174" s="301"/>
      <c r="T174" s="301"/>
      <c r="U174" s="301"/>
      <c r="V174" s="301"/>
      <c r="W174" s="301"/>
      <c r="X174" s="301"/>
    </row>
    <row r="175" customFormat="false" ht="12.8" hidden="false" customHeight="false" outlineLevel="0" collapsed="false">
      <c r="A175" s="323" t="n">
        <v>87</v>
      </c>
      <c r="B175" s="303" t="s">
        <v>2138</v>
      </c>
      <c r="C175" s="303" t="s">
        <v>2169</v>
      </c>
      <c r="D175" s="303" t="s">
        <v>2173</v>
      </c>
      <c r="E175" s="303"/>
      <c r="F175" s="303"/>
      <c r="G175" s="0" t="n">
        <f aca="false">COUNT(O175:T175)</f>
        <v>0</v>
      </c>
      <c r="H175" s="0" t="e">
        <f aca="false">IF(L175&lt;0,$J$2-M175,0)</f>
        <v>#VALUE!</v>
      </c>
      <c r="I175" s="307" t="e">
        <f aca="false">L176</f>
        <v>#VALUE!</v>
      </c>
      <c r="L175" s="0" t="e">
        <f aca="false">M176-M175</f>
        <v>#VALUE!</v>
      </c>
      <c r="M175" s="79" t="str">
        <f aca="false">IF(ISERROR(N175),"",N175)</f>
        <v/>
      </c>
      <c r="N175" s="79" t="e">
        <f aca="false">LOOKUP(9E+307,P175:AW175)</f>
        <v>#N/A</v>
      </c>
      <c r="P175" s="301"/>
      <c r="T175" s="301"/>
    </row>
    <row r="176" customFormat="false" ht="13" hidden="false" customHeight="false" outlineLevel="0" collapsed="false">
      <c r="A176" s="323"/>
      <c r="B176" s="303"/>
      <c r="C176" s="303"/>
      <c r="D176" s="303"/>
      <c r="E176" s="303"/>
      <c r="F176" s="303"/>
      <c r="I176" s="307"/>
      <c r="J176" s="0" t="n">
        <f aca="false">IF(ISERROR(N176),0,(IF((N176-$G$2)&gt;=0,1,0)))</f>
        <v>0</v>
      </c>
      <c r="K176" s="308" t="e">
        <f aca="false">IF((L176-$K$2)&gt;0,1,0)</f>
        <v>#VALUE!</v>
      </c>
      <c r="L176" s="0" t="e">
        <f aca="false">IF(L175&gt;0,$J$2-M176,0)</f>
        <v>#VALUE!</v>
      </c>
      <c r="M176" s="79" t="str">
        <f aca="false">IF(ISERROR(N176),"",N176)</f>
        <v/>
      </c>
      <c r="N176" s="79" t="e">
        <f aca="false">LOOKUP(9E+307,O176:BI176)</f>
        <v>#N/A</v>
      </c>
      <c r="O176" s="301"/>
      <c r="P176" s="301"/>
      <c r="Q176" s="301"/>
      <c r="S176" s="301"/>
      <c r="T176" s="301"/>
    </row>
    <row r="177" customFormat="false" ht="12.8" hidden="false" customHeight="false" outlineLevel="0" collapsed="false">
      <c r="A177" s="323" t="n">
        <v>88</v>
      </c>
      <c r="B177" s="303" t="s">
        <v>2138</v>
      </c>
      <c r="C177" s="303" t="s">
        <v>2169</v>
      </c>
      <c r="D177" s="303" t="s">
        <v>2174</v>
      </c>
      <c r="E177" s="303"/>
      <c r="F177" s="303"/>
      <c r="G177" s="0" t="n">
        <f aca="false">COUNT(O177:T177)</f>
        <v>0</v>
      </c>
      <c r="H177" s="0" t="e">
        <f aca="false">IF(L177&lt;0,$J$2-M177,0)</f>
        <v>#VALUE!</v>
      </c>
      <c r="I177" s="314" t="e">
        <f aca="false">L178</f>
        <v>#VALUE!</v>
      </c>
      <c r="L177" s="0" t="e">
        <f aca="false">M178-M177</f>
        <v>#VALUE!</v>
      </c>
      <c r="M177" s="79" t="str">
        <f aca="false">IF(ISERROR(N177),"",N177)</f>
        <v/>
      </c>
      <c r="N177" s="79" t="e">
        <f aca="false">LOOKUP(9E+307,P177:AW177)</f>
        <v>#N/A</v>
      </c>
      <c r="P177" s="301"/>
      <c r="T177" s="301"/>
      <c r="V177" s="301"/>
      <c r="X177" s="301"/>
    </row>
    <row r="178" customFormat="false" ht="13" hidden="false" customHeight="false" outlineLevel="0" collapsed="false">
      <c r="A178" s="323"/>
      <c r="B178" s="303"/>
      <c r="C178" s="303"/>
      <c r="D178" s="303"/>
      <c r="E178" s="320"/>
      <c r="F178" s="320"/>
      <c r="I178" s="307"/>
      <c r="J178" s="0" t="n">
        <f aca="false">IF(ISERROR(N178),0,(IF((N178-$G$2)&gt;=0,1,0)))</f>
        <v>0</v>
      </c>
      <c r="K178" s="308" t="e">
        <f aca="false">IF((L178-$K$2)&gt;0,1,0)</f>
        <v>#VALUE!</v>
      </c>
      <c r="L178" s="0" t="e">
        <f aca="false">IF(L177&gt;0,$J$2-M178,0)</f>
        <v>#VALUE!</v>
      </c>
      <c r="M178" s="79" t="str">
        <f aca="false">IF(ISERROR(N178),"",N178)</f>
        <v/>
      </c>
      <c r="N178" s="79" t="e">
        <f aca="false">LOOKUP(9E+307,O178:BI178)</f>
        <v>#N/A</v>
      </c>
      <c r="O178" s="301"/>
      <c r="P178" s="301"/>
      <c r="Q178" s="301"/>
      <c r="S178" s="301"/>
      <c r="T178" s="301"/>
      <c r="U178" s="301"/>
      <c r="V178" s="301"/>
      <c r="W178" s="301"/>
      <c r="X178" s="301"/>
    </row>
    <row r="179" customFormat="false" ht="12.8" hidden="false" customHeight="false" outlineLevel="0" collapsed="false">
      <c r="A179" s="325" t="n">
        <v>89</v>
      </c>
      <c r="B179" s="320" t="s">
        <v>2138</v>
      </c>
      <c r="C179" s="320" t="s">
        <v>2175</v>
      </c>
      <c r="D179" s="320" t="s">
        <v>2133</v>
      </c>
      <c r="E179" s="320"/>
      <c r="F179" s="320"/>
      <c r="G179" s="0" t="n">
        <f aca="false">COUNT(O179:T179)</f>
        <v>0</v>
      </c>
      <c r="H179" s="0" t="e">
        <f aca="false">IF(L179&lt;0,$J$2-M179,0)</f>
        <v>#VALUE!</v>
      </c>
      <c r="I179" s="315" t="e">
        <f aca="false">L180</f>
        <v>#VALUE!</v>
      </c>
      <c r="L179" s="0" t="e">
        <f aca="false">M180-M179</f>
        <v>#VALUE!</v>
      </c>
      <c r="M179" s="79" t="str">
        <f aca="false">IF(ISERROR(N179),"",N179)</f>
        <v/>
      </c>
      <c r="N179" s="79" t="e">
        <f aca="false">LOOKUP(9E+307,P179:AW179)</f>
        <v>#N/A</v>
      </c>
      <c r="P179" s="301"/>
      <c r="T179" s="301"/>
      <c r="V179" s="301"/>
      <c r="X179" s="301"/>
    </row>
    <row r="180" customFormat="false" ht="13" hidden="false" customHeight="false" outlineLevel="0" collapsed="false">
      <c r="A180" s="325"/>
      <c r="B180" s="320"/>
      <c r="C180" s="320"/>
      <c r="D180" s="320"/>
      <c r="E180" s="320"/>
      <c r="F180" s="320"/>
      <c r="I180" s="307"/>
      <c r="J180" s="0" t="n">
        <f aca="false">IF(ISERROR(N180),0,(IF((N180-$G$2)&gt;=0,1,0)))</f>
        <v>0</v>
      </c>
      <c r="K180" s="308" t="e">
        <f aca="false">IF((L180-$K$2)&gt;0,1,0)</f>
        <v>#VALUE!</v>
      </c>
      <c r="L180" s="0" t="e">
        <f aca="false">IF(L179&gt;0,$J$2-M180,0)</f>
        <v>#VALUE!</v>
      </c>
      <c r="M180" s="79" t="str">
        <f aca="false">IF(ISERROR(N180),"",N180)</f>
        <v/>
      </c>
      <c r="N180" s="79" t="e">
        <f aca="false">LOOKUP(9E+307,O180:BI180)</f>
        <v>#N/A</v>
      </c>
      <c r="O180" s="301"/>
      <c r="P180" s="301"/>
      <c r="Q180" s="301"/>
      <c r="S180" s="301"/>
      <c r="T180" s="301"/>
      <c r="U180" s="301"/>
      <c r="V180" s="301"/>
      <c r="W180" s="301"/>
      <c r="X180" s="301"/>
    </row>
    <row r="181" customFormat="false" ht="12.8" hidden="false" customHeight="false" outlineLevel="0" collapsed="false">
      <c r="A181" s="325" t="n">
        <v>90</v>
      </c>
      <c r="B181" s="302" t="s">
        <v>2138</v>
      </c>
      <c r="C181" s="302" t="s">
        <v>2175</v>
      </c>
      <c r="D181" s="302" t="s">
        <v>2160</v>
      </c>
      <c r="E181" s="302"/>
      <c r="F181" s="302"/>
      <c r="G181" s="0" t="n">
        <f aca="false">COUNT(O181:T181)</f>
        <v>0</v>
      </c>
      <c r="H181" s="316" t="e">
        <f aca="false">IF(L181&lt;0,$J$2-M181,0)</f>
        <v>#VALUE!</v>
      </c>
      <c r="I181" s="307" t="e">
        <f aca="false">L182</f>
        <v>#VALUE!</v>
      </c>
      <c r="L181" s="0" t="e">
        <f aca="false">M182-M181</f>
        <v>#VALUE!</v>
      </c>
      <c r="M181" s="79" t="str">
        <f aca="false">IF(ISERROR(N181),"",N181)</f>
        <v/>
      </c>
      <c r="N181" s="79" t="e">
        <f aca="false">LOOKUP(9E+307,P181:AW181)</f>
        <v>#N/A</v>
      </c>
      <c r="P181" s="301"/>
      <c r="T181" s="301"/>
    </row>
    <row r="182" customFormat="false" ht="13" hidden="false" customHeight="false" outlineLevel="0" collapsed="false">
      <c r="A182" s="325"/>
      <c r="B182" s="302"/>
      <c r="C182" s="302"/>
      <c r="D182" s="302"/>
      <c r="E182" s="302"/>
      <c r="F182" s="302"/>
      <c r="I182" s="307"/>
      <c r="J182" s="0" t="n">
        <f aca="false">IF(ISERROR(N182),0,(IF((N182-$G$2)&gt;=0,1,0)))</f>
        <v>0</v>
      </c>
      <c r="K182" s="308" t="e">
        <f aca="false">IF((L182-$K$2)&gt;0,1,0)</f>
        <v>#VALUE!</v>
      </c>
      <c r="L182" s="0" t="e">
        <f aca="false">IF(L181&gt;0,$J$2-M182,0)</f>
        <v>#VALUE!</v>
      </c>
      <c r="M182" s="79" t="str">
        <f aca="false">IF(ISERROR(N182),"",N182)</f>
        <v/>
      </c>
      <c r="N182" s="79" t="e">
        <f aca="false">LOOKUP(9E+307,O182:BI182)</f>
        <v>#N/A</v>
      </c>
      <c r="O182" s="301"/>
      <c r="P182" s="301"/>
      <c r="Q182" s="301"/>
      <c r="S182" s="301"/>
      <c r="T182" s="301"/>
    </row>
    <row r="183" customFormat="false" ht="12.8" hidden="false" customHeight="false" outlineLevel="0" collapsed="false">
      <c r="A183" s="302" t="n">
        <v>91</v>
      </c>
      <c r="B183" s="302" t="s">
        <v>2146</v>
      </c>
      <c r="C183" s="302" t="s">
        <v>2077</v>
      </c>
      <c r="D183" s="302" t="s">
        <v>2124</v>
      </c>
      <c r="E183" s="302"/>
      <c r="F183" s="302"/>
      <c r="G183" s="0" t="n">
        <f aca="false">COUNT(O183:T183)</f>
        <v>0</v>
      </c>
      <c r="H183" s="269" t="e">
        <f aca="false">IF(L183&lt;0,$J$2-M183,0)</f>
        <v>#VALUE!</v>
      </c>
      <c r="I183" s="307" t="e">
        <f aca="false">L184</f>
        <v>#VALUE!</v>
      </c>
      <c r="L183" s="0" t="e">
        <f aca="false">M184-M183</f>
        <v>#VALUE!</v>
      </c>
      <c r="M183" s="79" t="str">
        <f aca="false">IF(ISERROR(N183),"",N183)</f>
        <v/>
      </c>
      <c r="N183" s="79" t="e">
        <f aca="false">LOOKUP(9E+307,P183:AW183)</f>
        <v>#N/A</v>
      </c>
      <c r="P183" s="301"/>
      <c r="T183" s="301"/>
      <c r="V183" s="301"/>
    </row>
    <row r="184" customFormat="false" ht="13" hidden="false" customHeight="false" outlineLevel="0" collapsed="false">
      <c r="A184" s="302"/>
      <c r="B184" s="302"/>
      <c r="C184" s="302"/>
      <c r="D184" s="302"/>
      <c r="E184" s="302"/>
      <c r="F184" s="302"/>
      <c r="I184" s="307"/>
      <c r="J184" s="0" t="n">
        <f aca="false">IF(ISERROR(N184),0,(IF((N184-$G$2)&gt;=0,1,0)))</f>
        <v>0</v>
      </c>
      <c r="K184" s="308" t="e">
        <f aca="false">IF((L184-$K$2)&gt;0,1,0)</f>
        <v>#VALUE!</v>
      </c>
      <c r="L184" s="0" t="e">
        <f aca="false">IF(L183&gt;0,$J$2-M184,0)</f>
        <v>#VALUE!</v>
      </c>
      <c r="M184" s="79" t="str">
        <f aca="false">IF(ISERROR(N184),"",N184)</f>
        <v/>
      </c>
      <c r="N184" s="79" t="e">
        <f aca="false">LOOKUP(9E+307,O184:BI184)</f>
        <v>#N/A</v>
      </c>
      <c r="O184" s="301"/>
      <c r="P184" s="301"/>
      <c r="Q184" s="301"/>
      <c r="S184" s="301"/>
      <c r="T184" s="301"/>
      <c r="U184" s="301"/>
      <c r="V184" s="301"/>
    </row>
    <row r="185" customFormat="false" ht="12.8" hidden="false" customHeight="false" outlineLevel="0" collapsed="false">
      <c r="A185" s="302" t="n">
        <v>92</v>
      </c>
      <c r="B185" s="302" t="s">
        <v>2146</v>
      </c>
      <c r="C185" s="302" t="s">
        <v>2077</v>
      </c>
      <c r="D185" s="302" t="s">
        <v>2125</v>
      </c>
      <c r="E185" s="302"/>
      <c r="F185" s="302"/>
      <c r="G185" s="0" t="n">
        <f aca="false">COUNT(O185:T185)</f>
        <v>0</v>
      </c>
      <c r="H185" s="313" t="e">
        <f aca="false">IF(L185&lt;0,$J$2-M185,0)</f>
        <v>#VALUE!</v>
      </c>
      <c r="I185" s="307" t="e">
        <f aca="false">L186</f>
        <v>#VALUE!</v>
      </c>
      <c r="L185" s="0" t="e">
        <f aca="false">M186-M185</f>
        <v>#VALUE!</v>
      </c>
      <c r="M185" s="79" t="str">
        <f aca="false">IF(ISERROR(N185),"",N185)</f>
        <v/>
      </c>
      <c r="N185" s="79" t="e">
        <f aca="false">LOOKUP(9E+307,P185:AW185)</f>
        <v>#N/A</v>
      </c>
      <c r="P185" s="301"/>
      <c r="T185" s="301"/>
      <c r="V185" s="301"/>
    </row>
    <row r="186" customFormat="false" ht="13" hidden="false" customHeight="false" outlineLevel="0" collapsed="false">
      <c r="A186" s="302"/>
      <c r="B186" s="302"/>
      <c r="C186" s="302"/>
      <c r="D186" s="302"/>
      <c r="E186" s="302"/>
      <c r="F186" s="302"/>
      <c r="I186" s="307"/>
      <c r="J186" s="0" t="n">
        <f aca="false">IF(ISERROR(N186),0,(IF((N186-$G$2)&gt;=0,1,0)))</f>
        <v>0</v>
      </c>
      <c r="K186" s="308" t="e">
        <f aca="false">IF((L186-$K$2)&gt;0,1,0)</f>
        <v>#VALUE!</v>
      </c>
      <c r="L186" s="0" t="e">
        <f aca="false">IF(L185&gt;0,$J$2-M186,0)</f>
        <v>#VALUE!</v>
      </c>
      <c r="M186" s="79" t="str">
        <f aca="false">IF(ISERROR(N186),"",N186)</f>
        <v/>
      </c>
      <c r="N186" s="79" t="e">
        <f aca="false">LOOKUP(9E+307,O186:BI186)</f>
        <v>#N/A</v>
      </c>
      <c r="O186" s="301"/>
      <c r="P186" s="301"/>
      <c r="Q186" s="301"/>
      <c r="S186" s="301"/>
      <c r="T186" s="301"/>
    </row>
    <row r="187" customFormat="false" ht="12.8" hidden="false" customHeight="false" outlineLevel="0" collapsed="false">
      <c r="A187" s="320" t="n">
        <v>93</v>
      </c>
      <c r="B187" s="320" t="s">
        <v>2146</v>
      </c>
      <c r="C187" s="320" t="s">
        <v>2077</v>
      </c>
      <c r="D187" s="320" t="s">
        <v>2130</v>
      </c>
      <c r="E187" s="320"/>
      <c r="F187" s="320"/>
      <c r="G187" s="0" t="n">
        <f aca="false">COUNT(O187:T187)</f>
        <v>0</v>
      </c>
      <c r="H187" s="313" t="e">
        <f aca="false">IF(L187&lt;0,$J$2-M187,0)</f>
        <v>#VALUE!</v>
      </c>
      <c r="I187" s="307" t="e">
        <f aca="false">L188</f>
        <v>#VALUE!</v>
      </c>
      <c r="L187" s="0" t="e">
        <f aca="false">M188-M187</f>
        <v>#VALUE!</v>
      </c>
      <c r="M187" s="79" t="str">
        <f aca="false">IF(ISERROR(N187),"",N187)</f>
        <v/>
      </c>
      <c r="N187" s="79" t="e">
        <f aca="false">LOOKUP(9E+307,P187:AW187)</f>
        <v>#N/A</v>
      </c>
      <c r="P187" s="301"/>
      <c r="T187" s="301"/>
      <c r="V187" s="301"/>
    </row>
    <row r="188" customFormat="false" ht="13" hidden="false" customHeight="false" outlineLevel="0" collapsed="false">
      <c r="A188" s="320"/>
      <c r="B188" s="320"/>
      <c r="C188" s="320"/>
      <c r="D188" s="320"/>
      <c r="E188" s="320"/>
      <c r="F188" s="320"/>
      <c r="I188" s="307"/>
      <c r="J188" s="0" t="n">
        <f aca="false">IF(ISERROR(N188),0,(IF((N188-$G$2)&gt;=0,1,0)))</f>
        <v>0</v>
      </c>
      <c r="K188" s="308" t="e">
        <f aca="false">IF((L188-$K$2)&gt;0,1,0)</f>
        <v>#VALUE!</v>
      </c>
      <c r="L188" s="0" t="e">
        <f aca="false">IF(L187&gt;0,$J$2-M188,0)</f>
        <v>#VALUE!</v>
      </c>
      <c r="M188" s="79" t="str">
        <f aca="false">IF(ISERROR(N188),"",N188)</f>
        <v/>
      </c>
      <c r="N188" s="79" t="e">
        <f aca="false">LOOKUP(9E+307,O188:BI188)</f>
        <v>#N/A</v>
      </c>
      <c r="O188" s="301"/>
      <c r="P188" s="301"/>
      <c r="Q188" s="301"/>
      <c r="S188" s="301"/>
      <c r="T188" s="301"/>
    </row>
    <row r="189" customFormat="false" ht="12.8" hidden="false" customHeight="false" outlineLevel="0" collapsed="false">
      <c r="A189" s="303" t="n">
        <v>94</v>
      </c>
      <c r="B189" s="303" t="s">
        <v>2146</v>
      </c>
      <c r="C189" s="303" t="s">
        <v>2077</v>
      </c>
      <c r="D189" s="303" t="s">
        <v>2153</v>
      </c>
      <c r="E189" s="303"/>
      <c r="F189" s="303"/>
      <c r="G189" s="0" t="n">
        <f aca="false">COUNT(O189:T189)</f>
        <v>0</v>
      </c>
      <c r="H189" s="313" t="e">
        <f aca="false">IF(L189&lt;0,$J$2-M189,0)</f>
        <v>#VALUE!</v>
      </c>
      <c r="I189" s="314" t="e">
        <f aca="false">L190</f>
        <v>#VALUE!</v>
      </c>
      <c r="L189" s="0" t="e">
        <f aca="false">M190-M189</f>
        <v>#VALUE!</v>
      </c>
      <c r="M189" s="79" t="str">
        <f aca="false">IF(ISERROR(N189),"",N189)</f>
        <v/>
      </c>
      <c r="N189" s="79" t="e">
        <f aca="false">LOOKUP(9E+307,P189:AW189)</f>
        <v>#N/A</v>
      </c>
      <c r="P189" s="301"/>
      <c r="T189" s="301"/>
      <c r="V189" s="301"/>
      <c r="X189" s="301"/>
    </row>
    <row r="190" customFormat="false" ht="13" hidden="false" customHeight="false" outlineLevel="0" collapsed="false">
      <c r="A190" s="303"/>
      <c r="B190" s="303"/>
      <c r="C190" s="303"/>
      <c r="D190" s="303"/>
      <c r="E190" s="303"/>
      <c r="F190" s="303"/>
      <c r="I190" s="307"/>
      <c r="J190" s="0" t="n">
        <f aca="false">IF(ISERROR(N190),0,(IF((N190-$G$2)&gt;=0,1,0)))</f>
        <v>0</v>
      </c>
      <c r="K190" s="308" t="e">
        <f aca="false">IF((L190-$K$2)&gt;0,1,0)</f>
        <v>#VALUE!</v>
      </c>
      <c r="L190" s="0" t="e">
        <f aca="false">IF(L189&gt;0,$J$2-M190,0)</f>
        <v>#VALUE!</v>
      </c>
      <c r="M190" s="79" t="str">
        <f aca="false">IF(ISERROR(N190),"",N190)</f>
        <v/>
      </c>
      <c r="N190" s="79" t="e">
        <f aca="false">LOOKUP(9E+307,O190:BI190)</f>
        <v>#N/A</v>
      </c>
      <c r="O190" s="301"/>
      <c r="P190" s="301"/>
      <c r="Q190" s="301"/>
      <c r="S190" s="301"/>
      <c r="T190" s="301"/>
      <c r="U190" s="301"/>
      <c r="V190" s="301"/>
    </row>
    <row r="191" customFormat="false" ht="12.8" hidden="true" customHeight="false" outlineLevel="0" collapsed="false">
      <c r="A191" s="310" t="n">
        <v>95</v>
      </c>
      <c r="B191" s="310" t="s">
        <v>2149</v>
      </c>
      <c r="C191" s="310" t="s">
        <v>2176</v>
      </c>
      <c r="D191" s="310" t="s">
        <v>2117</v>
      </c>
      <c r="E191" s="310"/>
      <c r="F191" s="310"/>
      <c r="G191" s="311" t="n">
        <f aca="false">COUNT(O191:T191)</f>
        <v>0</v>
      </c>
      <c r="H191" s="311" t="e">
        <f aca="false">IF(L191&lt;0,$J$2-M191,0)</f>
        <v>#VALUE!</v>
      </c>
      <c r="I191" s="312" t="e">
        <f aca="false">L192</f>
        <v>#VALUE!</v>
      </c>
      <c r="L191" s="0" t="e">
        <f aca="false">M192-M191</f>
        <v>#VALUE!</v>
      </c>
      <c r="M191" s="79" t="str">
        <f aca="false">IF(ISERROR(N191),"",N191)</f>
        <v/>
      </c>
      <c r="N191" s="79" t="e">
        <f aca="false">LOOKUP(9E+307,P191:AW191)</f>
        <v>#N/A</v>
      </c>
      <c r="P191" s="301"/>
    </row>
    <row r="192" customFormat="false" ht="13" hidden="true" customHeight="false" outlineLevel="0" collapsed="false">
      <c r="A192" s="310"/>
      <c r="B192" s="310"/>
      <c r="C192" s="310"/>
      <c r="D192" s="310"/>
      <c r="E192" s="310"/>
      <c r="F192" s="310"/>
      <c r="G192" s="311"/>
      <c r="H192" s="311"/>
      <c r="I192" s="312"/>
      <c r="J192" s="0" t="n">
        <f aca="false">IF(ISERROR(N192),0,(IF((N192-$G$2)&gt;=0,1,0)))</f>
        <v>0</v>
      </c>
      <c r="K192" s="308" t="e">
        <f aca="false">IF((L192-$K$2)&gt;0,1,0)</f>
        <v>#VALUE!</v>
      </c>
      <c r="L192" s="0" t="e">
        <f aca="false">IF(L191&gt;0,$J$2-M192,0)</f>
        <v>#VALUE!</v>
      </c>
      <c r="M192" s="79" t="str">
        <f aca="false">IF(ISERROR(N192),"",N192)</f>
        <v/>
      </c>
      <c r="N192" s="79" t="e">
        <f aca="false">LOOKUP(9E+307,O192:BI192)</f>
        <v>#N/A</v>
      </c>
      <c r="O192" s="301"/>
      <c r="P192" s="301"/>
      <c r="Q192" s="301"/>
    </row>
    <row r="193" customFormat="false" ht="12.8" hidden="false" customHeight="false" outlineLevel="0" collapsed="false">
      <c r="A193" s="303" t="n">
        <v>96</v>
      </c>
      <c r="B193" s="303" t="s">
        <v>2149</v>
      </c>
      <c r="C193" s="303" t="s">
        <v>2177</v>
      </c>
      <c r="D193" s="303" t="s">
        <v>2133</v>
      </c>
      <c r="E193" s="303"/>
      <c r="F193" s="303"/>
      <c r="G193" s="0" t="n">
        <f aca="false">COUNT(O193:T193)</f>
        <v>0</v>
      </c>
      <c r="H193" s="0" t="e">
        <f aca="false">IF(L193&lt;0,$J$2-M193,0)</f>
        <v>#VALUE!</v>
      </c>
      <c r="I193" s="307" t="e">
        <f aca="false">L194</f>
        <v>#VALUE!</v>
      </c>
      <c r="L193" s="0" t="e">
        <f aca="false">M194-M193</f>
        <v>#VALUE!</v>
      </c>
      <c r="M193" s="79" t="str">
        <f aca="false">IF(ISERROR(N193),"",N193)</f>
        <v/>
      </c>
      <c r="N193" s="79" t="e">
        <f aca="false">LOOKUP(9E+307,P193:AW193)</f>
        <v>#N/A</v>
      </c>
      <c r="P193" s="301"/>
      <c r="T193" s="301"/>
    </row>
    <row r="194" customFormat="false" ht="13" hidden="false" customHeight="false" outlineLevel="0" collapsed="false">
      <c r="A194" s="303"/>
      <c r="B194" s="303"/>
      <c r="C194" s="303"/>
      <c r="D194" s="303"/>
      <c r="E194" s="303"/>
      <c r="F194" s="303"/>
      <c r="I194" s="307"/>
      <c r="J194" s="0" t="n">
        <f aca="false">IF(ISERROR(N194),0,(IF((N194-$G$2)&gt;=0,1,0)))</f>
        <v>0</v>
      </c>
      <c r="K194" s="308" t="e">
        <f aca="false">IF((L194-$K$2)&gt;0,1,0)</f>
        <v>#VALUE!</v>
      </c>
      <c r="L194" s="0" t="e">
        <f aca="false">IF(L193&gt;0,$J$2-M194,0)</f>
        <v>#VALUE!</v>
      </c>
      <c r="M194" s="79" t="str">
        <f aca="false">IF(ISERROR(N194),"",N194)</f>
        <v/>
      </c>
      <c r="N194" s="79" t="e">
        <f aca="false">LOOKUP(9E+307,O194:BI194)</f>
        <v>#N/A</v>
      </c>
      <c r="O194" s="301"/>
      <c r="P194" s="301"/>
      <c r="Q194" s="301"/>
      <c r="S194" s="301"/>
      <c r="T194" s="301"/>
    </row>
    <row r="195" customFormat="false" ht="12.8" hidden="false" customHeight="false" outlineLevel="0" collapsed="false">
      <c r="A195" s="303" t="n">
        <v>97</v>
      </c>
      <c r="B195" s="303" t="s">
        <v>2149</v>
      </c>
      <c r="C195" s="303" t="s">
        <v>2177</v>
      </c>
      <c r="D195" s="303" t="s">
        <v>2134</v>
      </c>
      <c r="E195" s="303"/>
      <c r="F195" s="303"/>
      <c r="G195" s="0" t="n">
        <f aca="false">COUNT(O195:T195)</f>
        <v>0</v>
      </c>
      <c r="H195" s="0" t="e">
        <f aca="false">IF(L195&lt;0,$J$2-M195,0)</f>
        <v>#VALUE!</v>
      </c>
      <c r="I195" s="307" t="e">
        <f aca="false">L196</f>
        <v>#VALUE!</v>
      </c>
      <c r="L195" s="0" t="e">
        <f aca="false">M196-M195</f>
        <v>#VALUE!</v>
      </c>
      <c r="M195" s="79" t="str">
        <f aca="false">IF(ISERROR(N195),"",N195)</f>
        <v/>
      </c>
      <c r="N195" s="79" t="e">
        <f aca="false">LOOKUP(9E+307,P195:AW195)</f>
        <v>#N/A</v>
      </c>
      <c r="P195" s="301"/>
      <c r="T195" s="301"/>
      <c r="V195" s="301"/>
      <c r="X195" s="301"/>
    </row>
    <row r="196" customFormat="false" ht="13" hidden="false" customHeight="false" outlineLevel="0" collapsed="false">
      <c r="A196" s="303"/>
      <c r="B196" s="303"/>
      <c r="C196" s="303"/>
      <c r="D196" s="303"/>
      <c r="E196" s="303"/>
      <c r="F196" s="303"/>
      <c r="I196" s="307"/>
      <c r="J196" s="0" t="n">
        <f aca="false">IF(ISERROR(N196),0,(IF((N196-$G$2)&gt;=0,1,0)))</f>
        <v>0</v>
      </c>
      <c r="K196" s="308" t="e">
        <f aca="false">IF((L196-$K$2)&gt;0,1,0)</f>
        <v>#VALUE!</v>
      </c>
      <c r="L196" s="0" t="e">
        <f aca="false">IF(L195&gt;0,$J$2-M196,0)</f>
        <v>#VALUE!</v>
      </c>
      <c r="M196" s="79" t="str">
        <f aca="false">IF(ISERROR(N196),"",N196)</f>
        <v/>
      </c>
      <c r="N196" s="79" t="e">
        <f aca="false">LOOKUP(9E+307,O196:BI196)</f>
        <v>#N/A</v>
      </c>
      <c r="O196" s="301"/>
      <c r="P196" s="301"/>
      <c r="Q196" s="301"/>
      <c r="S196" s="301"/>
      <c r="T196" s="301"/>
      <c r="U196" s="301"/>
      <c r="V196" s="301"/>
      <c r="W196" s="301"/>
      <c r="X196" s="301"/>
    </row>
    <row r="197" customFormat="false" ht="12.8" hidden="false" customHeight="false" outlineLevel="0" collapsed="false">
      <c r="A197" s="303" t="n">
        <v>98</v>
      </c>
      <c r="B197" s="303" t="s">
        <v>2149</v>
      </c>
      <c r="C197" s="303" t="s">
        <v>2177</v>
      </c>
      <c r="D197" s="303" t="s">
        <v>2162</v>
      </c>
      <c r="E197" s="303"/>
      <c r="F197" s="303"/>
      <c r="G197" s="0" t="n">
        <f aca="false">COUNT(O197:T197)</f>
        <v>0</v>
      </c>
      <c r="H197" s="0" t="e">
        <f aca="false">IF(L197&lt;0,$J$2-M197,0)</f>
        <v>#VALUE!</v>
      </c>
      <c r="I197" s="314" t="e">
        <f aca="false">L198</f>
        <v>#VALUE!</v>
      </c>
      <c r="L197" s="0" t="e">
        <f aca="false">M198-M197</f>
        <v>#VALUE!</v>
      </c>
      <c r="M197" s="79" t="str">
        <f aca="false">IF(ISERROR(N197),"",N197)</f>
        <v/>
      </c>
      <c r="N197" s="79" t="e">
        <f aca="false">LOOKUP(9E+307,P197:AW197)</f>
        <v>#N/A</v>
      </c>
      <c r="P197" s="301"/>
      <c r="T197" s="301"/>
      <c r="V197" s="301"/>
      <c r="X197" s="301"/>
      <c r="Z197" s="301"/>
    </row>
    <row r="198" customFormat="false" ht="13" hidden="false" customHeight="false" outlineLevel="0" collapsed="false">
      <c r="A198" s="303"/>
      <c r="B198" s="303"/>
      <c r="C198" s="303"/>
      <c r="D198" s="303"/>
      <c r="E198" s="303"/>
      <c r="F198" s="303"/>
      <c r="I198" s="307"/>
      <c r="J198" s="0" t="n">
        <f aca="false">IF(ISERROR(N198),0,(IF((N198-$G$2)&gt;=0,1,0)))</f>
        <v>0</v>
      </c>
      <c r="K198" s="308" t="e">
        <f aca="false">IF((L198-$K$2)&gt;0,1,0)</f>
        <v>#VALUE!</v>
      </c>
      <c r="L198" s="0" t="e">
        <f aca="false">IF(L197&gt;0,$J$2-M198,0)</f>
        <v>#VALUE!</v>
      </c>
      <c r="M198" s="79" t="str">
        <f aca="false">IF(ISERROR(N198),"",N198)</f>
        <v/>
      </c>
      <c r="N198" s="79" t="e">
        <f aca="false">LOOKUP(9E+307,O198:BI198)</f>
        <v>#N/A</v>
      </c>
      <c r="O198" s="301"/>
      <c r="P198" s="301"/>
      <c r="Q198" s="301"/>
      <c r="S198" s="301"/>
      <c r="T198" s="301"/>
      <c r="U198" s="301"/>
      <c r="V198" s="301"/>
      <c r="W198" s="301"/>
      <c r="X198" s="301"/>
      <c r="Y198" s="301"/>
      <c r="Z198" s="301"/>
    </row>
    <row r="199" customFormat="false" ht="12.8" hidden="false" customHeight="false" outlineLevel="0" collapsed="false">
      <c r="A199" s="303" t="n">
        <v>99</v>
      </c>
      <c r="B199" s="303" t="s">
        <v>2149</v>
      </c>
      <c r="C199" s="303" t="s">
        <v>2177</v>
      </c>
      <c r="D199" s="303" t="s">
        <v>2163</v>
      </c>
      <c r="E199" s="303"/>
      <c r="F199" s="303"/>
      <c r="G199" s="0" t="n">
        <f aca="false">COUNT(O199:T199)</f>
        <v>0</v>
      </c>
      <c r="H199" s="0" t="e">
        <f aca="false">IF(L199&lt;0,$J$2-M199,0)</f>
        <v>#VALUE!</v>
      </c>
      <c r="I199" s="314" t="e">
        <f aca="false">L200</f>
        <v>#VALUE!</v>
      </c>
      <c r="L199" s="0" t="e">
        <f aca="false">M200-M199</f>
        <v>#VALUE!</v>
      </c>
      <c r="M199" s="79" t="str">
        <f aca="false">IF(ISERROR(N199),"",N199)</f>
        <v/>
      </c>
      <c r="N199" s="79" t="e">
        <f aca="false">LOOKUP(9E+307,P199:AW199)</f>
        <v>#N/A</v>
      </c>
      <c r="P199" s="301"/>
      <c r="T199" s="301"/>
      <c r="V199" s="301"/>
      <c r="X199" s="301"/>
    </row>
    <row r="200" customFormat="false" ht="13" hidden="false" customHeight="false" outlineLevel="0" collapsed="false">
      <c r="A200" s="303"/>
      <c r="B200" s="303"/>
      <c r="C200" s="303"/>
      <c r="D200" s="303"/>
      <c r="E200" s="303"/>
      <c r="F200" s="303"/>
      <c r="I200" s="307"/>
      <c r="J200" s="0" t="n">
        <f aca="false">IF(ISERROR(N200),0,(IF((N200-$G$2)&gt;=0,1,0)))</f>
        <v>0</v>
      </c>
      <c r="K200" s="308" t="e">
        <f aca="false">IF((L200-$K$2)&gt;0,1,0)</f>
        <v>#VALUE!</v>
      </c>
      <c r="L200" s="0" t="e">
        <f aca="false">IF(L199&gt;0,$J$2-M200,0)</f>
        <v>#VALUE!</v>
      </c>
      <c r="M200" s="79" t="str">
        <f aca="false">IF(ISERROR(N200),"",N200)</f>
        <v/>
      </c>
      <c r="N200" s="79" t="e">
        <f aca="false">LOOKUP(9E+307,O200:BI200)</f>
        <v>#N/A</v>
      </c>
      <c r="O200" s="301"/>
      <c r="P200" s="301"/>
      <c r="Q200" s="301"/>
      <c r="S200" s="301"/>
      <c r="T200" s="301"/>
      <c r="U200" s="301"/>
      <c r="V200" s="301"/>
      <c r="W200" s="301"/>
      <c r="X200" s="301"/>
    </row>
    <row r="201" customFormat="false" ht="12.8" hidden="false" customHeight="false" outlineLevel="0" collapsed="false">
      <c r="A201" s="303" t="n">
        <v>100</v>
      </c>
      <c r="B201" s="303" t="s">
        <v>2149</v>
      </c>
      <c r="C201" s="303" t="s">
        <v>2177</v>
      </c>
      <c r="D201" s="303" t="s">
        <v>2122</v>
      </c>
      <c r="E201" s="303"/>
      <c r="F201" s="303"/>
      <c r="G201" s="0" t="n">
        <f aca="false">COUNT(O201:T201)</f>
        <v>0</v>
      </c>
      <c r="H201" s="0" t="e">
        <f aca="false">IF(L201&lt;0,$J$2-M201,0)</f>
        <v>#VALUE!</v>
      </c>
      <c r="I201" s="314" t="e">
        <f aca="false">L202</f>
        <v>#VALUE!</v>
      </c>
      <c r="L201" s="0" t="e">
        <f aca="false">M202-M201</f>
        <v>#VALUE!</v>
      </c>
      <c r="M201" s="79" t="str">
        <f aca="false">IF(ISERROR(N201),"",N201)</f>
        <v/>
      </c>
      <c r="N201" s="79" t="e">
        <f aca="false">LOOKUP(9E+307,P201:AW201)</f>
        <v>#N/A</v>
      </c>
      <c r="P201" s="301"/>
      <c r="T201" s="301"/>
      <c r="V201" s="301"/>
      <c r="X201" s="301"/>
    </row>
    <row r="202" customFormat="false" ht="13" hidden="false" customHeight="false" outlineLevel="0" collapsed="false">
      <c r="A202" s="303"/>
      <c r="B202" s="303"/>
      <c r="C202" s="303"/>
      <c r="D202" s="303"/>
      <c r="E202" s="303"/>
      <c r="F202" s="303"/>
      <c r="H202" s="269"/>
      <c r="I202" s="307"/>
      <c r="J202" s="0" t="n">
        <f aca="false">IF(ISERROR(N202),0,(IF((N202-$G$2)&gt;=0,1,0)))</f>
        <v>0</v>
      </c>
      <c r="K202" s="308" t="e">
        <f aca="false">IF((L202-$K$2)&gt;0,1,0)</f>
        <v>#VALUE!</v>
      </c>
      <c r="L202" s="0" t="e">
        <f aca="false">IF(L201&gt;0,$J$2-M202,0)</f>
        <v>#VALUE!</v>
      </c>
      <c r="M202" s="79" t="str">
        <f aca="false">IF(ISERROR(N202),"",N202)</f>
        <v/>
      </c>
      <c r="N202" s="79" t="e">
        <f aca="false">LOOKUP(9E+307,O202:BI202)</f>
        <v>#N/A</v>
      </c>
      <c r="O202" s="301"/>
      <c r="P202" s="301"/>
      <c r="Q202" s="301"/>
      <c r="S202" s="301"/>
      <c r="T202" s="301"/>
      <c r="U202" s="301"/>
      <c r="V202" s="301"/>
    </row>
    <row r="203" customFormat="false" ht="12.8" hidden="true" customHeight="false" outlineLevel="0" collapsed="false">
      <c r="A203" s="310" t="n">
        <v>101</v>
      </c>
      <c r="B203" s="310" t="s">
        <v>2149</v>
      </c>
      <c r="C203" s="310" t="s">
        <v>2178</v>
      </c>
      <c r="D203" s="310" t="s">
        <v>1766</v>
      </c>
      <c r="E203" s="310"/>
      <c r="F203" s="310"/>
      <c r="G203" s="311" t="n">
        <f aca="false">COUNT(O203:T203)</f>
        <v>0</v>
      </c>
      <c r="H203" s="311" t="e">
        <f aca="false">IF(L203&lt;0,$J$2-M203,0)</f>
        <v>#VALUE!</v>
      </c>
      <c r="I203" s="319" t="e">
        <f aca="false">L204</f>
        <v>#VALUE!</v>
      </c>
      <c r="L203" s="0" t="e">
        <f aca="false">M204-M203</f>
        <v>#VALUE!</v>
      </c>
      <c r="M203" s="79" t="str">
        <f aca="false">IF(ISERROR(N203),"",N203)</f>
        <v/>
      </c>
      <c r="N203" s="79" t="e">
        <f aca="false">LOOKUP(9E+307,P203:AW203)</f>
        <v>#N/A</v>
      </c>
      <c r="P203" s="301"/>
    </row>
    <row r="204" customFormat="false" ht="13" hidden="true" customHeight="false" outlineLevel="0" collapsed="false">
      <c r="A204" s="310"/>
      <c r="B204" s="310"/>
      <c r="C204" s="310"/>
      <c r="D204" s="310"/>
      <c r="E204" s="310"/>
      <c r="F204" s="310"/>
      <c r="G204" s="311"/>
      <c r="H204" s="311"/>
      <c r="I204" s="307"/>
      <c r="J204" s="0" t="n">
        <f aca="false">IF(ISERROR(N204),0,(IF((N204-$G$2)&gt;=0,1,0)))</f>
        <v>0</v>
      </c>
      <c r="K204" s="308" t="e">
        <f aca="false">IF((L204-$K$2)&gt;0,1,0)</f>
        <v>#VALUE!</v>
      </c>
      <c r="L204" s="0" t="e">
        <f aca="false">IF(L203&gt;0,$J$2-M204,0)</f>
        <v>#VALUE!</v>
      </c>
      <c r="M204" s="79" t="str">
        <f aca="false">IF(ISERROR(N204),"",N204)</f>
        <v/>
      </c>
      <c r="N204" s="79" t="e">
        <f aca="false">LOOKUP(9E+307,O204:BI204)</f>
        <v>#N/A</v>
      </c>
      <c r="O204" s="301"/>
      <c r="P204" s="301"/>
      <c r="Q204" s="301"/>
    </row>
    <row r="205" customFormat="false" ht="12.8" hidden="true" customHeight="false" outlineLevel="0" collapsed="false">
      <c r="A205" s="310" t="n">
        <v>102</v>
      </c>
      <c r="B205" s="310" t="s">
        <v>2149</v>
      </c>
      <c r="C205" s="310" t="s">
        <v>2178</v>
      </c>
      <c r="D205" s="310" t="s">
        <v>1769</v>
      </c>
      <c r="E205" s="310"/>
      <c r="F205" s="310"/>
      <c r="G205" s="311" t="n">
        <f aca="false">COUNT(O205:T205)</f>
        <v>0</v>
      </c>
      <c r="H205" s="311" t="e">
        <f aca="false">IF(L205&lt;0,$J$2-M205,0)</f>
        <v>#VALUE!</v>
      </c>
      <c r="I205" s="319" t="e">
        <f aca="false">L206</f>
        <v>#VALUE!</v>
      </c>
      <c r="L205" s="0" t="e">
        <f aca="false">M206-M205</f>
        <v>#VALUE!</v>
      </c>
      <c r="M205" s="79" t="str">
        <f aca="false">IF(ISERROR(N205),"",N205)</f>
        <v/>
      </c>
      <c r="N205" s="79" t="e">
        <f aca="false">LOOKUP(9E+307,P205:AW205)</f>
        <v>#N/A</v>
      </c>
      <c r="P205" s="301"/>
    </row>
    <row r="206" customFormat="false" ht="13" hidden="true" customHeight="false" outlineLevel="0" collapsed="false">
      <c r="A206" s="310"/>
      <c r="B206" s="310"/>
      <c r="C206" s="310"/>
      <c r="D206" s="310"/>
      <c r="E206" s="310"/>
      <c r="F206" s="310"/>
      <c r="G206" s="311"/>
      <c r="H206" s="311"/>
      <c r="I206" s="307"/>
      <c r="J206" s="0" t="n">
        <f aca="false">IF(ISERROR(N206),0,(IF((N206-$G$2)&gt;=0,1,0)))</f>
        <v>0</v>
      </c>
      <c r="K206" s="308" t="e">
        <f aca="false">IF((L206-$K$2)&gt;0,1,0)</f>
        <v>#VALUE!</v>
      </c>
      <c r="L206" s="0" t="e">
        <f aca="false">IF(L205&gt;0,$J$2-M206,0)</f>
        <v>#VALUE!</v>
      </c>
      <c r="M206" s="79" t="str">
        <f aca="false">IF(ISERROR(N206),"",N206)</f>
        <v/>
      </c>
      <c r="N206" s="79" t="e">
        <f aca="false">LOOKUP(9E+307,O206:BI206)</f>
        <v>#N/A</v>
      </c>
      <c r="O206" s="301"/>
      <c r="P206" s="301"/>
      <c r="Q206" s="301"/>
    </row>
    <row r="207" customFormat="false" ht="12.8" hidden="true" customHeight="false" outlineLevel="0" collapsed="false">
      <c r="A207" s="310" t="n">
        <v>103</v>
      </c>
      <c r="B207" s="310" t="s">
        <v>2149</v>
      </c>
      <c r="C207" s="310" t="s">
        <v>2178</v>
      </c>
      <c r="D207" s="310" t="s">
        <v>1772</v>
      </c>
      <c r="E207" s="310"/>
      <c r="F207" s="310"/>
      <c r="G207" s="311" t="n">
        <f aca="false">COUNT(O207:T207)</f>
        <v>0</v>
      </c>
      <c r="H207" s="311" t="e">
        <f aca="false">IF(L207&lt;0,$J$2-M207,0)</f>
        <v>#VALUE!</v>
      </c>
      <c r="I207" s="319" t="e">
        <f aca="false">L208</f>
        <v>#VALUE!</v>
      </c>
      <c r="L207" s="0" t="e">
        <f aca="false">M208-M207</f>
        <v>#VALUE!</v>
      </c>
      <c r="M207" s="79" t="str">
        <f aca="false">IF(ISERROR(N207),"",N207)</f>
        <v/>
      </c>
      <c r="N207" s="79" t="e">
        <f aca="false">LOOKUP(9E+307,P207:AW207)</f>
        <v>#N/A</v>
      </c>
      <c r="P207" s="301"/>
    </row>
    <row r="208" customFormat="false" ht="13" hidden="true" customHeight="false" outlineLevel="0" collapsed="false">
      <c r="A208" s="310"/>
      <c r="B208" s="310"/>
      <c r="C208" s="310"/>
      <c r="D208" s="310"/>
      <c r="E208" s="310"/>
      <c r="F208" s="310"/>
      <c r="G208" s="311"/>
      <c r="H208" s="311"/>
      <c r="I208" s="307"/>
      <c r="J208" s="0" t="n">
        <f aca="false">IF(ISERROR(N208),0,(IF((N208-$G$2)&gt;=0,1,0)))</f>
        <v>0</v>
      </c>
      <c r="K208" s="308" t="e">
        <f aca="false">IF((L208-$K$2)&gt;0,1,0)</f>
        <v>#VALUE!</v>
      </c>
      <c r="L208" s="0" t="e">
        <f aca="false">IF(L207&gt;0,$J$2-M208,0)</f>
        <v>#VALUE!</v>
      </c>
      <c r="M208" s="79" t="str">
        <f aca="false">IF(ISERROR(N208),"",N208)</f>
        <v/>
      </c>
      <c r="N208" s="79" t="e">
        <f aca="false">LOOKUP(9E+307,O208:BI208)</f>
        <v>#N/A</v>
      </c>
      <c r="O208" s="301"/>
      <c r="P208" s="301"/>
      <c r="Q208" s="301"/>
    </row>
    <row r="209" customFormat="false" ht="12.8" hidden="true" customHeight="false" outlineLevel="0" collapsed="false">
      <c r="A209" s="310" t="n">
        <v>104</v>
      </c>
      <c r="B209" s="310" t="s">
        <v>2149</v>
      </c>
      <c r="C209" s="310" t="s">
        <v>2178</v>
      </c>
      <c r="D209" s="310" t="s">
        <v>1775</v>
      </c>
      <c r="E209" s="310"/>
      <c r="F209" s="310"/>
      <c r="G209" s="311" t="n">
        <f aca="false">COUNT(O209:T209)</f>
        <v>0</v>
      </c>
      <c r="H209" s="311" t="e">
        <f aca="false">IF(L209&lt;0,$J$2-M209,0)</f>
        <v>#VALUE!</v>
      </c>
      <c r="I209" s="319" t="e">
        <f aca="false">L210</f>
        <v>#VALUE!</v>
      </c>
      <c r="L209" s="0" t="e">
        <f aca="false">M210-M209</f>
        <v>#VALUE!</v>
      </c>
      <c r="M209" s="79" t="str">
        <f aca="false">IF(ISERROR(N209),"",N209)</f>
        <v/>
      </c>
      <c r="N209" s="79" t="e">
        <f aca="false">LOOKUP(9E+307,P209:AW209)</f>
        <v>#N/A</v>
      </c>
      <c r="P209" s="301"/>
    </row>
    <row r="210" customFormat="false" ht="13" hidden="true" customHeight="false" outlineLevel="0" collapsed="false">
      <c r="A210" s="310"/>
      <c r="B210" s="310"/>
      <c r="C210" s="310"/>
      <c r="D210" s="310"/>
      <c r="E210" s="310"/>
      <c r="F210" s="310"/>
      <c r="G210" s="311"/>
      <c r="H210" s="311"/>
      <c r="I210" s="307"/>
      <c r="J210" s="0" t="n">
        <f aca="false">IF(ISERROR(N210),0,(IF((N210-$G$2)&gt;=0,1,0)))</f>
        <v>0</v>
      </c>
      <c r="K210" s="308" t="e">
        <f aca="false">IF((L210-$K$2)&gt;0,1,0)</f>
        <v>#VALUE!</v>
      </c>
      <c r="L210" s="0" t="e">
        <f aca="false">IF(L209&gt;0,$J$2-M210,0)</f>
        <v>#VALUE!</v>
      </c>
      <c r="M210" s="79" t="str">
        <f aca="false">IF(ISERROR(N210),"",N210)</f>
        <v/>
      </c>
      <c r="N210" s="79" t="e">
        <f aca="false">LOOKUP(9E+307,O210:BI210)</f>
        <v>#N/A</v>
      </c>
      <c r="O210" s="301"/>
      <c r="P210" s="301"/>
      <c r="Q210" s="301"/>
    </row>
    <row r="211" customFormat="false" ht="12.8" hidden="false" customHeight="false" outlineLevel="0" collapsed="false">
      <c r="A211" s="303" t="n">
        <v>105</v>
      </c>
      <c r="B211" s="303" t="s">
        <v>2138</v>
      </c>
      <c r="C211" s="303" t="s">
        <v>2179</v>
      </c>
      <c r="D211" s="303" t="s">
        <v>2133</v>
      </c>
      <c r="E211" s="303"/>
      <c r="F211" s="303"/>
      <c r="G211" s="0" t="n">
        <f aca="false">COUNT(O211:T211)</f>
        <v>0</v>
      </c>
      <c r="H211" s="0" t="e">
        <f aca="false">IF(L211&lt;0,$J$2-M211,0)</f>
        <v>#VALUE!</v>
      </c>
      <c r="I211" s="315" t="e">
        <f aca="false">L212</f>
        <v>#VALUE!</v>
      </c>
      <c r="L211" s="0" t="e">
        <f aca="false">M212-M211</f>
        <v>#VALUE!</v>
      </c>
      <c r="M211" s="79" t="str">
        <f aca="false">IF(ISERROR(N211),"",N211)</f>
        <v/>
      </c>
      <c r="N211" s="79" t="e">
        <f aca="false">LOOKUP(9E+307,P211:AW211)</f>
        <v>#N/A</v>
      </c>
      <c r="P211" s="301"/>
      <c r="T211" s="301"/>
      <c r="V211" s="301"/>
      <c r="X211" s="301"/>
      <c r="Z211" s="301"/>
    </row>
    <row r="212" customFormat="false" ht="13" hidden="false" customHeight="false" outlineLevel="0" collapsed="false">
      <c r="A212" s="303"/>
      <c r="B212" s="303"/>
      <c r="C212" s="303"/>
      <c r="D212" s="303"/>
      <c r="E212" s="303"/>
      <c r="F212" s="303"/>
      <c r="I212" s="307"/>
      <c r="J212" s="0" t="n">
        <f aca="false">IF(ISERROR(N212),0,(IF((N212-$G$2)&gt;=0,1,0)))</f>
        <v>0</v>
      </c>
      <c r="K212" s="308" t="e">
        <f aca="false">IF((L212-$K$2)&gt;0,1,0)</f>
        <v>#VALUE!</v>
      </c>
      <c r="L212" s="0" t="e">
        <f aca="false">IF(L211&gt;0,$J$2-M212,0)</f>
        <v>#VALUE!</v>
      </c>
      <c r="M212" s="79" t="str">
        <f aca="false">IF(ISERROR(N212),"",N212)</f>
        <v/>
      </c>
      <c r="N212" s="79" t="e">
        <f aca="false">LOOKUP(9E+307,O212:BI212)</f>
        <v>#N/A</v>
      </c>
      <c r="O212" s="301"/>
      <c r="P212" s="301"/>
      <c r="Q212" s="301"/>
      <c r="S212" s="301"/>
      <c r="T212" s="301"/>
      <c r="U212" s="301"/>
      <c r="V212" s="301"/>
      <c r="W212" s="301"/>
      <c r="X212" s="301"/>
      <c r="Y212" s="301"/>
      <c r="Z212" s="301"/>
    </row>
    <row r="213" customFormat="false" ht="12.8" hidden="false" customHeight="false" outlineLevel="0" collapsed="false">
      <c r="A213" s="303" t="n">
        <v>106</v>
      </c>
      <c r="B213" s="303" t="s">
        <v>2138</v>
      </c>
      <c r="C213" s="303" t="s">
        <v>2179</v>
      </c>
      <c r="D213" s="303" t="s">
        <v>2134</v>
      </c>
      <c r="E213" s="303"/>
      <c r="F213" s="303"/>
      <c r="G213" s="0" t="n">
        <f aca="false">COUNT(O213:T213)</f>
        <v>0</v>
      </c>
      <c r="H213" s="0" t="e">
        <f aca="false">IF(L213&lt;0,$J$2-M213,0)</f>
        <v>#VALUE!</v>
      </c>
      <c r="I213" s="315" t="e">
        <f aca="false">L214</f>
        <v>#VALUE!</v>
      </c>
      <c r="L213" s="0" t="e">
        <f aca="false">M214-M213</f>
        <v>#VALUE!</v>
      </c>
      <c r="M213" s="79" t="str">
        <f aca="false">IF(ISERROR(N213),"",N213)</f>
        <v/>
      </c>
      <c r="N213" s="79" t="e">
        <f aca="false">LOOKUP(9E+307,P213:AW213)</f>
        <v>#N/A</v>
      </c>
      <c r="P213" s="301"/>
      <c r="S213" s="301"/>
      <c r="T213" s="301"/>
      <c r="V213" s="301"/>
    </row>
    <row r="214" customFormat="false" ht="13" hidden="false" customHeight="false" outlineLevel="0" collapsed="false">
      <c r="A214" s="303"/>
      <c r="B214" s="303"/>
      <c r="C214" s="303"/>
      <c r="D214" s="303"/>
      <c r="E214" s="303"/>
      <c r="F214" s="303"/>
      <c r="I214" s="307"/>
      <c r="J214" s="0" t="n">
        <f aca="false">IF(ISERROR(N214),0,(IF((N214-$G$2)&gt;=0,1,0)))</f>
        <v>0</v>
      </c>
      <c r="K214" s="308" t="e">
        <f aca="false">IF((L214-$K$2)&gt;0,1,0)</f>
        <v>#VALUE!</v>
      </c>
      <c r="L214" s="0" t="e">
        <f aca="false">IF(L213&gt;0,$J$2-M214,0)</f>
        <v>#VALUE!</v>
      </c>
      <c r="M214" s="79" t="str">
        <f aca="false">IF(ISERROR(N214),"",N214)</f>
        <v/>
      </c>
      <c r="N214" s="79" t="e">
        <f aca="false">LOOKUP(9E+307,O214:BI214)</f>
        <v>#N/A</v>
      </c>
      <c r="O214" s="301"/>
      <c r="P214" s="301"/>
      <c r="Q214" s="301"/>
      <c r="S214" s="301"/>
      <c r="T214" s="301"/>
      <c r="U214" s="301"/>
      <c r="V214" s="301"/>
    </row>
    <row r="215" customFormat="false" ht="12.8" hidden="false" customHeight="false" outlineLevel="0" collapsed="false">
      <c r="A215" s="303" t="n">
        <v>107</v>
      </c>
      <c r="B215" s="303" t="s">
        <v>2138</v>
      </c>
      <c r="C215" s="303" t="s">
        <v>2179</v>
      </c>
      <c r="D215" s="303" t="s">
        <v>2162</v>
      </c>
      <c r="E215" s="303"/>
      <c r="F215" s="303"/>
      <c r="G215" s="0" t="n">
        <f aca="false">COUNT(O215:T215)</f>
        <v>0</v>
      </c>
      <c r="H215" s="0" t="e">
        <f aca="false">IF(L215&lt;0,$J$2-M215,0)</f>
        <v>#VALUE!</v>
      </c>
      <c r="I215" s="314" t="e">
        <f aca="false">L216</f>
        <v>#VALUE!</v>
      </c>
      <c r="L215" s="0" t="e">
        <f aca="false">M216-M215</f>
        <v>#VALUE!</v>
      </c>
      <c r="M215" s="79" t="str">
        <f aca="false">IF(ISERROR(N215),"",N215)</f>
        <v/>
      </c>
      <c r="N215" s="79" t="e">
        <f aca="false">LOOKUP(9E+307,P215:AW215)</f>
        <v>#N/A</v>
      </c>
      <c r="P215" s="301"/>
      <c r="T215" s="301"/>
      <c r="V215" s="301"/>
      <c r="X215" s="301"/>
      <c r="Z215" s="301"/>
    </row>
    <row r="216" customFormat="false" ht="13" hidden="false" customHeight="false" outlineLevel="0" collapsed="false">
      <c r="A216" s="303"/>
      <c r="B216" s="303"/>
      <c r="C216" s="303"/>
      <c r="D216" s="303"/>
      <c r="E216" s="303"/>
      <c r="F216" s="303"/>
      <c r="I216" s="307"/>
      <c r="J216" s="0" t="n">
        <f aca="false">IF(ISERROR(N216),0,(IF((N216-$G$2)&gt;=0,1,0)))</f>
        <v>0</v>
      </c>
      <c r="K216" s="308" t="e">
        <f aca="false">IF((L216-$K$2)&gt;0,1,0)</f>
        <v>#VALUE!</v>
      </c>
      <c r="L216" s="0" t="e">
        <f aca="false">IF(L215&gt;0,$J$2-M216,0)</f>
        <v>#VALUE!</v>
      </c>
      <c r="M216" s="79" t="str">
        <f aca="false">IF(ISERROR(N216),"",N216)</f>
        <v/>
      </c>
      <c r="N216" s="79" t="e">
        <f aca="false">LOOKUP(9E+307,O216:BI216)</f>
        <v>#N/A</v>
      </c>
      <c r="O216" s="301"/>
      <c r="P216" s="301"/>
      <c r="Q216" s="301"/>
      <c r="S216" s="301"/>
      <c r="T216" s="301"/>
      <c r="U216" s="301"/>
      <c r="V216" s="301"/>
      <c r="W216" s="301"/>
      <c r="X216" s="301"/>
    </row>
    <row r="217" customFormat="false" ht="12.8" hidden="false" customHeight="false" outlineLevel="0" collapsed="false">
      <c r="A217" s="303" t="n">
        <v>108</v>
      </c>
      <c r="B217" s="303" t="s">
        <v>2138</v>
      </c>
      <c r="C217" s="303" t="s">
        <v>2179</v>
      </c>
      <c r="D217" s="303" t="s">
        <v>2163</v>
      </c>
      <c r="E217" s="303"/>
      <c r="F217" s="303"/>
      <c r="G217" s="0" t="n">
        <f aca="false">COUNT(O217:T217)</f>
        <v>0</v>
      </c>
      <c r="H217" s="0" t="e">
        <f aca="false">IF(L217&lt;0,$J$2-M217,0)</f>
        <v>#VALUE!</v>
      </c>
      <c r="I217" s="314" t="e">
        <f aca="false">L218</f>
        <v>#VALUE!</v>
      </c>
      <c r="L217" s="0" t="e">
        <f aca="false">M218-M217</f>
        <v>#VALUE!</v>
      </c>
      <c r="M217" s="79" t="str">
        <f aca="false">IF(ISERROR(N217),"",N217)</f>
        <v/>
      </c>
      <c r="N217" s="79" t="e">
        <f aca="false">LOOKUP(9E+307,P217:AW217)</f>
        <v>#N/A</v>
      </c>
      <c r="P217" s="301"/>
      <c r="T217" s="301"/>
      <c r="V217" s="301"/>
      <c r="X217" s="301"/>
    </row>
    <row r="218" customFormat="false" ht="13" hidden="false" customHeight="false" outlineLevel="0" collapsed="false">
      <c r="A218" s="303"/>
      <c r="B218" s="303"/>
      <c r="C218" s="303"/>
      <c r="D218" s="303"/>
      <c r="E218" s="303"/>
      <c r="F218" s="303"/>
      <c r="I218" s="307"/>
      <c r="J218" s="0" t="n">
        <f aca="false">IF(ISERROR(N218),0,(IF((N218-$G$2)&gt;=0,1,0)))</f>
        <v>0</v>
      </c>
      <c r="K218" s="308" t="e">
        <f aca="false">IF((L218-$K$2)&gt;0,1,0)</f>
        <v>#VALUE!</v>
      </c>
      <c r="L218" s="0" t="e">
        <f aca="false">IF(L217&gt;0,$J$2-M218,0)</f>
        <v>#VALUE!</v>
      </c>
      <c r="M218" s="79" t="str">
        <f aca="false">IF(ISERROR(N218),"",N218)</f>
        <v/>
      </c>
      <c r="N218" s="79" t="e">
        <f aca="false">LOOKUP(9E+307,O218:BI218)</f>
        <v>#N/A</v>
      </c>
      <c r="O218" s="301"/>
      <c r="P218" s="301"/>
      <c r="Q218" s="301"/>
      <c r="S218" s="301"/>
      <c r="T218" s="301"/>
      <c r="U218" s="301"/>
      <c r="V218" s="301"/>
      <c r="W218" s="301"/>
      <c r="X218" s="301"/>
    </row>
    <row r="219" customFormat="false" ht="12.8" hidden="false" customHeight="false" outlineLevel="0" collapsed="false">
      <c r="A219" s="303" t="n">
        <v>109</v>
      </c>
      <c r="B219" s="303" t="s">
        <v>2138</v>
      </c>
      <c r="C219" s="303" t="s">
        <v>2179</v>
      </c>
      <c r="D219" s="303" t="s">
        <v>2122</v>
      </c>
      <c r="E219" s="303"/>
      <c r="F219" s="303"/>
      <c r="G219" s="0" t="n">
        <f aca="false">COUNT(O219:T219)</f>
        <v>0</v>
      </c>
      <c r="H219" s="0" t="e">
        <f aca="false">IF(L219&lt;0,$J$2-M219,0)</f>
        <v>#VALUE!</v>
      </c>
      <c r="I219" s="307" t="e">
        <f aca="false">L220</f>
        <v>#VALUE!</v>
      </c>
      <c r="L219" s="0" t="e">
        <f aca="false">M220-M219</f>
        <v>#VALUE!</v>
      </c>
      <c r="M219" s="79" t="str">
        <f aca="false">IF(ISERROR(N219),"",N219)</f>
        <v/>
      </c>
      <c r="N219" s="79" t="e">
        <f aca="false">LOOKUP(9E+307,P219:AW219)</f>
        <v>#N/A</v>
      </c>
      <c r="P219" s="301"/>
      <c r="T219" s="301"/>
      <c r="V219" s="301"/>
      <c r="X219" s="301"/>
    </row>
    <row r="220" customFormat="false" ht="13" hidden="false" customHeight="false" outlineLevel="0" collapsed="false">
      <c r="A220" s="303"/>
      <c r="B220" s="303"/>
      <c r="C220" s="303"/>
      <c r="D220" s="303"/>
      <c r="E220" s="303"/>
      <c r="F220" s="303"/>
      <c r="I220" s="307"/>
      <c r="J220" s="0" t="n">
        <f aca="false">IF(ISERROR(N220),0,(IF((N220-$G$2)&gt;=0,1,0)))</f>
        <v>0</v>
      </c>
      <c r="K220" s="308" t="e">
        <f aca="false">IF((L220-$K$2)&gt;0,1,0)</f>
        <v>#VALUE!</v>
      </c>
      <c r="L220" s="0" t="e">
        <f aca="false">IF(L219&gt;0,$J$2-M220,0)</f>
        <v>#VALUE!</v>
      </c>
      <c r="M220" s="79" t="str">
        <f aca="false">IF(ISERROR(N220),"",N220)</f>
        <v/>
      </c>
      <c r="N220" s="79" t="e">
        <f aca="false">LOOKUP(9E+307,O220:BI220)</f>
        <v>#N/A</v>
      </c>
      <c r="O220" s="301"/>
      <c r="P220" s="301"/>
      <c r="Q220" s="301"/>
      <c r="S220" s="301"/>
      <c r="T220" s="301"/>
      <c r="U220" s="301"/>
      <c r="V220" s="301"/>
    </row>
    <row r="221" customFormat="false" ht="12.8" hidden="false" customHeight="false" outlineLevel="0" collapsed="false">
      <c r="A221" s="302" t="n">
        <v>110</v>
      </c>
      <c r="B221" s="303" t="s">
        <v>2138</v>
      </c>
      <c r="C221" s="303" t="s">
        <v>2179</v>
      </c>
      <c r="D221" s="303" t="s">
        <v>2180</v>
      </c>
      <c r="E221" s="303"/>
      <c r="F221" s="303"/>
      <c r="G221" s="0" t="n">
        <f aca="false">COUNT(O221:T221)</f>
        <v>0</v>
      </c>
      <c r="H221" s="0" t="e">
        <f aca="false">IF(L221&lt;0,$J$2-M221,0)</f>
        <v>#VALUE!</v>
      </c>
      <c r="I221" s="314" t="e">
        <f aca="false">L222</f>
        <v>#VALUE!</v>
      </c>
      <c r="L221" s="0" t="e">
        <f aca="false">M222-M221</f>
        <v>#VALUE!</v>
      </c>
      <c r="M221" s="79" t="str">
        <f aca="false">IF(ISERROR(N221),"",N221)</f>
        <v/>
      </c>
      <c r="N221" s="79" t="e">
        <f aca="false">LOOKUP(9E+307,P221:AW221)</f>
        <v>#N/A</v>
      </c>
      <c r="P221" s="301"/>
      <c r="T221" s="301"/>
      <c r="V221" s="301"/>
      <c r="X221" s="301"/>
    </row>
    <row r="222" customFormat="false" ht="13" hidden="false" customHeight="false" outlineLevel="0" collapsed="false">
      <c r="A222" s="302"/>
      <c r="B222" s="303"/>
      <c r="C222" s="303"/>
      <c r="D222" s="303"/>
      <c r="E222" s="303"/>
      <c r="F222" s="303"/>
      <c r="I222" s="307"/>
      <c r="J222" s="0" t="n">
        <f aca="false">IF(ISERROR(N222),0,(IF((N222-$G$2)&gt;=0,1,0)))</f>
        <v>0</v>
      </c>
      <c r="K222" s="308" t="e">
        <f aca="false">IF((L222-$K$2)&gt;0,1,0)</f>
        <v>#VALUE!</v>
      </c>
      <c r="L222" s="0" t="e">
        <f aca="false">IF(L221&gt;0,$J$2-M222,0)</f>
        <v>#VALUE!</v>
      </c>
      <c r="M222" s="79" t="str">
        <f aca="false">IF(ISERROR(N222),"",N222)</f>
        <v/>
      </c>
      <c r="N222" s="79" t="e">
        <f aca="false">LOOKUP(9E+307,O222:BI222)</f>
        <v>#N/A</v>
      </c>
      <c r="O222" s="301"/>
      <c r="P222" s="301"/>
      <c r="Q222" s="301"/>
      <c r="S222" s="301"/>
      <c r="T222" s="301"/>
      <c r="U222" s="301"/>
      <c r="V222" s="301"/>
      <c r="W222" s="301"/>
      <c r="X222" s="301"/>
    </row>
    <row r="223" customFormat="false" ht="12.8" hidden="true" customHeight="false" outlineLevel="0" collapsed="false">
      <c r="A223" s="310" t="n">
        <v>111</v>
      </c>
      <c r="B223" s="310" t="s">
        <v>2146</v>
      </c>
      <c r="C223" s="310" t="s">
        <v>2181</v>
      </c>
      <c r="D223" s="310" t="s">
        <v>2117</v>
      </c>
      <c r="E223" s="310"/>
      <c r="F223" s="310"/>
      <c r="G223" s="311" t="n">
        <f aca="false">COUNT(O223:T223)</f>
        <v>0</v>
      </c>
      <c r="H223" s="311" t="e">
        <f aca="false">IF(L223&lt;0,$J$2-M223,0)</f>
        <v>#VALUE!</v>
      </c>
      <c r="I223" s="312" t="e">
        <f aca="false">L224</f>
        <v>#VALUE!</v>
      </c>
      <c r="L223" s="0" t="e">
        <f aca="false">M224-M223</f>
        <v>#VALUE!</v>
      </c>
      <c r="M223" s="79" t="str">
        <f aca="false">IF(ISERROR(N223),"",N223)</f>
        <v/>
      </c>
      <c r="N223" s="79" t="e">
        <f aca="false">LOOKUP(9E+307,P223:AW223)</f>
        <v>#N/A</v>
      </c>
      <c r="P223" s="301"/>
    </row>
    <row r="224" customFormat="false" ht="13" hidden="true" customHeight="false" outlineLevel="0" collapsed="false">
      <c r="A224" s="310"/>
      <c r="B224" s="310"/>
      <c r="C224" s="310"/>
      <c r="D224" s="310"/>
      <c r="E224" s="310"/>
      <c r="F224" s="310"/>
      <c r="G224" s="311"/>
      <c r="H224" s="311"/>
      <c r="I224" s="312"/>
      <c r="J224" s="0" t="n">
        <f aca="false">IF(ISERROR(N224),0,(IF((N224-$G$2)&gt;=0,1,0)))</f>
        <v>0</v>
      </c>
      <c r="K224" s="308" t="e">
        <f aca="false">IF((L224-$K$2)&gt;0,1,0)</f>
        <v>#VALUE!</v>
      </c>
      <c r="L224" s="0" t="e">
        <f aca="false">IF(L223&gt;0,$J$2-M224,0)</f>
        <v>#VALUE!</v>
      </c>
      <c r="M224" s="79" t="str">
        <f aca="false">IF(ISERROR(N224),"",N224)</f>
        <v/>
      </c>
      <c r="N224" s="79" t="e">
        <f aca="false">LOOKUP(9E+307,O224:BI224)</f>
        <v>#N/A</v>
      </c>
      <c r="O224" s="301"/>
      <c r="P224" s="301"/>
      <c r="Q224" s="301"/>
    </row>
    <row r="225" customFormat="false" ht="12.8" hidden="true" customHeight="false" outlineLevel="0" collapsed="false">
      <c r="A225" s="310" t="n">
        <v>112</v>
      </c>
      <c r="B225" s="310" t="s">
        <v>2146</v>
      </c>
      <c r="C225" s="310" t="s">
        <v>2182</v>
      </c>
      <c r="D225" s="310" t="s">
        <v>2117</v>
      </c>
      <c r="E225" s="310"/>
      <c r="F225" s="310"/>
      <c r="G225" s="311" t="n">
        <f aca="false">COUNT(O225:T225)</f>
        <v>0</v>
      </c>
      <c r="H225" s="311" t="e">
        <f aca="false">IF(L225&lt;0,$J$2-M225,0)</f>
        <v>#VALUE!</v>
      </c>
      <c r="I225" s="312" t="e">
        <f aca="false">L226</f>
        <v>#VALUE!</v>
      </c>
      <c r="L225" s="0" t="e">
        <f aca="false">M226-M225</f>
        <v>#VALUE!</v>
      </c>
      <c r="M225" s="79" t="str">
        <f aca="false">IF(ISERROR(N225),"",N225)</f>
        <v/>
      </c>
      <c r="N225" s="79" t="e">
        <f aca="false">LOOKUP(9E+307,P225:AW225)</f>
        <v>#N/A</v>
      </c>
      <c r="P225" s="301"/>
    </row>
    <row r="226" customFormat="false" ht="13" hidden="true" customHeight="false" outlineLevel="0" collapsed="false">
      <c r="A226" s="310"/>
      <c r="B226" s="310"/>
      <c r="C226" s="310"/>
      <c r="D226" s="310"/>
      <c r="E226" s="310"/>
      <c r="F226" s="310"/>
      <c r="G226" s="311"/>
      <c r="H226" s="311"/>
      <c r="I226" s="312"/>
      <c r="J226" s="0" t="n">
        <f aca="false">IF(ISERROR(N226),0,(IF((N226-$G$2)&gt;=0,1,0)))</f>
        <v>0</v>
      </c>
      <c r="K226" s="308" t="e">
        <f aca="false">IF((L226-$K$2)&gt;0,1,0)</f>
        <v>#VALUE!</v>
      </c>
      <c r="L226" s="0" t="e">
        <f aca="false">IF(L225&gt;0,$J$2-M226,0)</f>
        <v>#VALUE!</v>
      </c>
      <c r="M226" s="79" t="str">
        <f aca="false">IF(ISERROR(N226),"",N226)</f>
        <v/>
      </c>
      <c r="N226" s="79" t="e">
        <f aca="false">LOOKUP(9E+307,O226:BI226)</f>
        <v>#N/A</v>
      </c>
      <c r="O226" s="301"/>
      <c r="P226" s="301"/>
      <c r="R226" s="300"/>
    </row>
    <row r="227" customFormat="false" ht="12.8" hidden="true" customHeight="false" outlineLevel="0" collapsed="false">
      <c r="A227" s="310" t="n">
        <v>113</v>
      </c>
      <c r="B227" s="310" t="s">
        <v>2146</v>
      </c>
      <c r="C227" s="310" t="s">
        <v>2183</v>
      </c>
      <c r="D227" s="310" t="s">
        <v>2124</v>
      </c>
      <c r="E227" s="310"/>
      <c r="F227" s="310"/>
      <c r="G227" s="311" t="n">
        <f aca="false">COUNT(O227:T227)</f>
        <v>0</v>
      </c>
      <c r="H227" s="311" t="e">
        <f aca="false">IF(L227&lt;0,$J$2-M227,0)</f>
        <v>#VALUE!</v>
      </c>
      <c r="I227" s="312" t="e">
        <f aca="false">L228</f>
        <v>#VALUE!</v>
      </c>
      <c r="L227" s="0" t="e">
        <f aca="false">M228-M227</f>
        <v>#VALUE!</v>
      </c>
      <c r="M227" s="79" t="str">
        <f aca="false">IF(ISERROR(N227),"",N227)</f>
        <v/>
      </c>
      <c r="N227" s="79" t="e">
        <f aca="false">LOOKUP(9E+307,P227:AW227)</f>
        <v>#N/A</v>
      </c>
      <c r="O227" s="301"/>
      <c r="P227" s="301"/>
      <c r="Q227" s="301"/>
    </row>
    <row r="228" customFormat="false" ht="13" hidden="true" customHeight="false" outlineLevel="0" collapsed="false">
      <c r="A228" s="310"/>
      <c r="B228" s="310"/>
      <c r="C228" s="310"/>
      <c r="D228" s="310"/>
      <c r="E228" s="310"/>
      <c r="F228" s="310"/>
      <c r="G228" s="311"/>
      <c r="H228" s="311"/>
      <c r="I228" s="312"/>
      <c r="J228" s="0" t="n">
        <f aca="false">IF(ISERROR(N228),0,(IF((N228-$G$2)&gt;=0,1,0)))</f>
        <v>0</v>
      </c>
      <c r="K228" s="308" t="e">
        <f aca="false">IF((L228-$K$2)&gt;0,1,0)</f>
        <v>#VALUE!</v>
      </c>
      <c r="L228" s="0" t="e">
        <f aca="false">IF(L227&gt;0,$J$2-M228,0)</f>
        <v>#VALUE!</v>
      </c>
      <c r="M228" s="79" t="str">
        <f aca="false">IF(ISERROR(N228),"",N228)</f>
        <v/>
      </c>
      <c r="N228" s="79" t="e">
        <f aca="false">LOOKUP(9E+307,O228:BI228)</f>
        <v>#N/A</v>
      </c>
      <c r="O228" s="301"/>
      <c r="P228" s="301"/>
      <c r="R228" s="300"/>
    </row>
    <row r="229" customFormat="false" ht="12.8" hidden="false" customHeight="false" outlineLevel="0" collapsed="false">
      <c r="A229" s="303" t="n">
        <v>114</v>
      </c>
      <c r="B229" s="303" t="s">
        <v>2146</v>
      </c>
      <c r="C229" s="303" t="s">
        <v>2183</v>
      </c>
      <c r="D229" s="303" t="s">
        <v>2125</v>
      </c>
      <c r="E229" s="303"/>
      <c r="F229" s="303"/>
      <c r="G229" s="0" t="n">
        <f aca="false">COUNT(O229:T229)</f>
        <v>0</v>
      </c>
      <c r="H229" s="0" t="e">
        <f aca="false">IF(L229&lt;0,$J$2-M229,0)</f>
        <v>#VALUE!</v>
      </c>
      <c r="I229" s="314" t="e">
        <f aca="false">L230</f>
        <v>#VALUE!</v>
      </c>
      <c r="L229" s="0" t="e">
        <f aca="false">M230-M229</f>
        <v>#VALUE!</v>
      </c>
      <c r="M229" s="79" t="str">
        <f aca="false">IF(ISERROR(N229),"",N229)</f>
        <v/>
      </c>
      <c r="N229" s="79" t="e">
        <f aca="false">LOOKUP(9E+307,P229:AW229)</f>
        <v>#N/A</v>
      </c>
      <c r="P229" s="301"/>
      <c r="T229" s="301"/>
      <c r="V229" s="301"/>
      <c r="X229" s="301"/>
    </row>
    <row r="230" customFormat="false" ht="13" hidden="false" customHeight="false" outlineLevel="0" collapsed="false">
      <c r="A230" s="303"/>
      <c r="B230" s="303"/>
      <c r="C230" s="303"/>
      <c r="D230" s="303"/>
      <c r="E230" s="303"/>
      <c r="F230" s="303"/>
      <c r="I230" s="307"/>
      <c r="J230" s="0" t="n">
        <f aca="false">IF(ISERROR(N230),0,(IF((N230-$G$2)&gt;=0,1,0)))</f>
        <v>0</v>
      </c>
      <c r="K230" s="308" t="e">
        <f aca="false">IF((L230-$K$2)&gt;0,1,0)</f>
        <v>#VALUE!</v>
      </c>
      <c r="L230" s="0" t="e">
        <f aca="false">IF(L229&gt;0,$J$2-M230,0)</f>
        <v>#VALUE!</v>
      </c>
      <c r="M230" s="79" t="str">
        <f aca="false">IF(ISERROR(N230),"",N230)</f>
        <v/>
      </c>
      <c r="N230" s="79" t="e">
        <f aca="false">LOOKUP(9E+307,O230:BI230)</f>
        <v>#N/A</v>
      </c>
      <c r="O230" s="301"/>
      <c r="P230" s="301"/>
      <c r="Q230" s="301"/>
      <c r="S230" s="301"/>
      <c r="T230" s="301"/>
      <c r="U230" s="301"/>
      <c r="V230" s="301"/>
      <c r="W230" s="301"/>
      <c r="X230" s="301"/>
    </row>
    <row r="231" customFormat="false" ht="12.8" hidden="false" customHeight="false" outlineLevel="0" collapsed="false">
      <c r="A231" s="331" t="n">
        <v>115</v>
      </c>
      <c r="B231" s="331" t="s">
        <v>2146</v>
      </c>
      <c r="C231" s="331" t="s">
        <v>2183</v>
      </c>
      <c r="D231" s="331" t="s">
        <v>2130</v>
      </c>
      <c r="E231" s="331"/>
      <c r="F231" s="331"/>
      <c r="G231" s="0" t="n">
        <f aca="false">COUNT(O231:T231)</f>
        <v>0</v>
      </c>
      <c r="H231" s="0" t="e">
        <f aca="false">IF(L231&lt;0,$J$2-M231,0)</f>
        <v>#VALUE!</v>
      </c>
      <c r="I231" s="307" t="e">
        <f aca="false">L232</f>
        <v>#VALUE!</v>
      </c>
      <c r="L231" s="0" t="e">
        <f aca="false">M232-M231</f>
        <v>#VALUE!</v>
      </c>
      <c r="M231" s="79" t="str">
        <f aca="false">IF(ISERROR(N231),"",N231)</f>
        <v/>
      </c>
      <c r="N231" s="79" t="e">
        <f aca="false">LOOKUP(9E+307,P231:AW231)</f>
        <v>#N/A</v>
      </c>
      <c r="P231" s="301"/>
      <c r="T231" s="301"/>
      <c r="V231" s="301"/>
    </row>
    <row r="232" customFormat="false" ht="13" hidden="false" customHeight="false" outlineLevel="0" collapsed="false">
      <c r="A232" s="331"/>
      <c r="B232" s="331"/>
      <c r="C232" s="331"/>
      <c r="D232" s="331"/>
      <c r="E232" s="331"/>
      <c r="F232" s="331"/>
      <c r="H232" s="269"/>
      <c r="I232" s="307"/>
      <c r="J232" s="0" t="n">
        <f aca="false">IF(ISERROR(N232),0,(IF((N232-$G$2)&gt;=0,1,0)))</f>
        <v>0</v>
      </c>
      <c r="K232" s="308" t="e">
        <f aca="false">IF((L232-$K$2)&gt;0,1,0)</f>
        <v>#VALUE!</v>
      </c>
      <c r="L232" s="0" t="e">
        <f aca="false">IF(L231&gt;0,$J$2-M232,0)</f>
        <v>#VALUE!</v>
      </c>
      <c r="M232" s="79" t="str">
        <f aca="false">IF(ISERROR(N232),"",N232)</f>
        <v/>
      </c>
      <c r="N232" s="79" t="e">
        <f aca="false">LOOKUP(9E+307,O232:BI232)</f>
        <v>#N/A</v>
      </c>
      <c r="O232" s="301"/>
      <c r="P232" s="301"/>
      <c r="Q232" s="301"/>
      <c r="S232" s="301"/>
      <c r="T232" s="301"/>
      <c r="U232" s="301"/>
      <c r="V232" s="301"/>
    </row>
    <row r="233" customFormat="false" ht="12.8" hidden="false" customHeight="false" outlineLevel="0" collapsed="false">
      <c r="A233" s="331" t="n">
        <v>116</v>
      </c>
      <c r="B233" s="331" t="s">
        <v>2146</v>
      </c>
      <c r="C233" s="331" t="s">
        <v>2183</v>
      </c>
      <c r="D233" s="331" t="s">
        <v>2153</v>
      </c>
      <c r="E233" s="331"/>
      <c r="F233" s="331"/>
      <c r="G233" s="0" t="n">
        <f aca="false">COUNT(O233:T233)</f>
        <v>0</v>
      </c>
      <c r="H233" s="0" t="e">
        <f aca="false">IF(L233&lt;0,$J$2-M233,0)</f>
        <v>#VALUE!</v>
      </c>
      <c r="I233" s="314" t="e">
        <f aca="false">L234</f>
        <v>#VALUE!</v>
      </c>
      <c r="L233" s="0" t="e">
        <f aca="false">M234-M233</f>
        <v>#VALUE!</v>
      </c>
      <c r="M233" s="79" t="str">
        <f aca="false">IF(ISERROR(N233),"",N233)</f>
        <v/>
      </c>
      <c r="N233" s="79" t="e">
        <f aca="false">LOOKUP(9E+307,P233:AW233)</f>
        <v>#N/A</v>
      </c>
      <c r="P233" s="301"/>
      <c r="T233" s="301"/>
      <c r="V233" s="301"/>
      <c r="X233" s="301"/>
      <c r="Z233" s="301"/>
    </row>
    <row r="234" customFormat="false" ht="13" hidden="false" customHeight="false" outlineLevel="0" collapsed="false">
      <c r="A234" s="331"/>
      <c r="B234" s="331"/>
      <c r="C234" s="331"/>
      <c r="D234" s="331"/>
      <c r="E234" s="331"/>
      <c r="F234" s="331"/>
      <c r="I234" s="315"/>
      <c r="J234" s="0" t="n">
        <f aca="false">IF(ISERROR(N234),0,(IF((N234-$G$2)&gt;=0,1,0)))</f>
        <v>0</v>
      </c>
      <c r="K234" s="308" t="e">
        <f aca="false">IF((L234-$K$2)&gt;0,1,0)</f>
        <v>#VALUE!</v>
      </c>
      <c r="L234" s="0" t="e">
        <f aca="false">IF(L233&gt;0,$J$2-M234,0)</f>
        <v>#VALUE!</v>
      </c>
      <c r="M234" s="79" t="str">
        <f aca="false">IF(ISERROR(N234),"",N234)</f>
        <v/>
      </c>
      <c r="N234" s="79" t="e">
        <f aca="false">LOOKUP(9E+307,O234:BI234)</f>
        <v>#N/A</v>
      </c>
      <c r="O234" s="301"/>
      <c r="P234" s="301"/>
      <c r="Q234" s="301"/>
      <c r="S234" s="301"/>
      <c r="T234" s="301"/>
      <c r="U234" s="301"/>
      <c r="V234" s="301"/>
      <c r="W234" s="301"/>
      <c r="X234" s="301"/>
      <c r="Y234" s="301"/>
      <c r="Z234" s="301"/>
    </row>
    <row r="235" customFormat="false" ht="12.8" hidden="false" customHeight="false" outlineLevel="0" collapsed="false">
      <c r="A235" s="332" t="n">
        <v>117</v>
      </c>
      <c r="B235" s="331" t="s">
        <v>2146</v>
      </c>
      <c r="C235" s="331" t="s">
        <v>2183</v>
      </c>
      <c r="D235" s="331" t="s">
        <v>2171</v>
      </c>
      <c r="E235" s="331"/>
      <c r="F235" s="331"/>
      <c r="G235" s="0" t="n">
        <f aca="false">COUNT(O235:T235)</f>
        <v>0</v>
      </c>
      <c r="H235" s="0" t="e">
        <f aca="false">IF(L235&lt;0,$J$2-M235,0)</f>
        <v>#VALUE!</v>
      </c>
      <c r="I235" s="315" t="e">
        <f aca="false">L236</f>
        <v>#VALUE!</v>
      </c>
      <c r="L235" s="0" t="e">
        <f aca="false">M236-M235</f>
        <v>#VALUE!</v>
      </c>
      <c r="M235" s="79" t="str">
        <f aca="false">IF(ISERROR(N235),"",N235)</f>
        <v/>
      </c>
      <c r="N235" s="79" t="e">
        <f aca="false">LOOKUP(9E+307,P235:AW235)</f>
        <v>#N/A</v>
      </c>
      <c r="P235" s="301"/>
      <c r="T235" s="301"/>
      <c r="V235" s="301"/>
    </row>
    <row r="236" customFormat="false" ht="13" hidden="false" customHeight="false" outlineLevel="0" collapsed="false">
      <c r="A236" s="332"/>
      <c r="B236" s="331"/>
      <c r="C236" s="331"/>
      <c r="D236" s="331"/>
      <c r="E236" s="331"/>
      <c r="F236" s="331"/>
      <c r="I236" s="315"/>
      <c r="J236" s="0" t="n">
        <f aca="false">IF(ISERROR(N236),0,(IF((N236-$G$2)&gt;=0,1,0)))</f>
        <v>0</v>
      </c>
      <c r="K236" s="308" t="e">
        <f aca="false">IF((L236-$K$2)&gt;0,1,0)</f>
        <v>#VALUE!</v>
      </c>
      <c r="L236" s="0" t="e">
        <f aca="false">IF(L235&gt;0,$J$2-M236,0)</f>
        <v>#VALUE!</v>
      </c>
      <c r="M236" s="79" t="str">
        <f aca="false">IF(ISERROR(N236),"",N236)</f>
        <v/>
      </c>
      <c r="N236" s="79" t="e">
        <f aca="false">LOOKUP(9E+307,O236:BI236)</f>
        <v>#N/A</v>
      </c>
      <c r="O236" s="301"/>
      <c r="P236" s="301"/>
      <c r="Q236" s="301"/>
      <c r="S236" s="301"/>
      <c r="T236" s="301"/>
    </row>
    <row r="237" customFormat="false" ht="12.8" hidden="false" customHeight="false" outlineLevel="0" collapsed="false">
      <c r="A237" s="331" t="n">
        <v>118</v>
      </c>
      <c r="B237" s="331" t="s">
        <v>2146</v>
      </c>
      <c r="C237" s="331" t="s">
        <v>2183</v>
      </c>
      <c r="D237" s="331" t="s">
        <v>2184</v>
      </c>
      <c r="E237" s="331"/>
      <c r="F237" s="331"/>
      <c r="G237" s="0" t="n">
        <f aca="false">COUNT(O237:T237)</f>
        <v>0</v>
      </c>
      <c r="H237" s="0" t="e">
        <f aca="false">IF(L237&lt;0,$J$2-M237,0)</f>
        <v>#VALUE!</v>
      </c>
      <c r="I237" s="315" t="e">
        <f aca="false">L238</f>
        <v>#VALUE!</v>
      </c>
      <c r="L237" s="0" t="e">
        <f aca="false">M238-M237</f>
        <v>#VALUE!</v>
      </c>
      <c r="M237" s="79" t="str">
        <f aca="false">IF(ISERROR(N237),"",N237)</f>
        <v/>
      </c>
      <c r="N237" s="79" t="e">
        <f aca="false">LOOKUP(9E+307,P237:AW237)</f>
        <v>#N/A</v>
      </c>
      <c r="P237" s="301"/>
      <c r="T237" s="301"/>
      <c r="V237" s="301"/>
    </row>
    <row r="238" customFormat="false" ht="13" hidden="false" customHeight="false" outlineLevel="0" collapsed="false">
      <c r="A238" s="331"/>
      <c r="B238" s="331"/>
      <c r="C238" s="331"/>
      <c r="D238" s="331"/>
      <c r="E238" s="331"/>
      <c r="F238" s="331"/>
      <c r="I238" s="307"/>
      <c r="J238" s="0" t="n">
        <f aca="false">IF(ISERROR(N238),0,(IF((N238-$G$2)&gt;=0,1,0)))</f>
        <v>0</v>
      </c>
      <c r="K238" s="308" t="e">
        <f aca="false">IF((L238-$K$2)&gt;0,1,0)</f>
        <v>#VALUE!</v>
      </c>
      <c r="L238" s="0" t="e">
        <f aca="false">IF(L237&gt;0,$J$2-M238,0)</f>
        <v>#VALUE!</v>
      </c>
      <c r="M238" s="79" t="str">
        <f aca="false">IF(ISERROR(N238),"",N238)</f>
        <v/>
      </c>
      <c r="N238" s="79" t="e">
        <f aca="false">LOOKUP(9E+307,O238:BI238)</f>
        <v>#N/A</v>
      </c>
      <c r="O238" s="301"/>
      <c r="P238" s="301"/>
      <c r="Q238" s="301"/>
      <c r="S238" s="301"/>
      <c r="T238" s="301"/>
    </row>
    <row r="239" customFormat="false" ht="12.8" hidden="false" customHeight="false" outlineLevel="0" collapsed="false">
      <c r="A239" s="331" t="n">
        <v>119</v>
      </c>
      <c r="B239" s="331" t="s">
        <v>2146</v>
      </c>
      <c r="C239" s="331" t="s">
        <v>2183</v>
      </c>
      <c r="D239" s="331" t="s">
        <v>2185</v>
      </c>
      <c r="E239" s="331"/>
      <c r="F239" s="331"/>
      <c r="G239" s="0" t="n">
        <f aca="false">COUNT(O239:T239)</f>
        <v>0</v>
      </c>
      <c r="H239" s="0" t="e">
        <f aca="false">IF(L239&lt;0,$J$2-M239,0)</f>
        <v>#VALUE!</v>
      </c>
      <c r="I239" s="307" t="e">
        <f aca="false">L240</f>
        <v>#VALUE!</v>
      </c>
      <c r="L239" s="0" t="e">
        <f aca="false">M240-M239</f>
        <v>#VALUE!</v>
      </c>
      <c r="M239" s="79" t="str">
        <f aca="false">IF(ISERROR(N239),"",N239)</f>
        <v/>
      </c>
      <c r="N239" s="79" t="e">
        <f aca="false">LOOKUP(9E+307,P239:AW239)</f>
        <v>#N/A</v>
      </c>
      <c r="P239" s="301"/>
      <c r="T239" s="301"/>
      <c r="V239" s="301"/>
      <c r="X239" s="301"/>
      <c r="Z239" s="301"/>
    </row>
    <row r="240" customFormat="false" ht="13" hidden="false" customHeight="false" outlineLevel="0" collapsed="false">
      <c r="A240" s="331"/>
      <c r="B240" s="331"/>
      <c r="C240" s="331"/>
      <c r="D240" s="331"/>
      <c r="E240" s="331"/>
      <c r="F240" s="331"/>
      <c r="I240" s="307"/>
      <c r="J240" s="0" t="n">
        <f aca="false">IF(ISERROR(N240),0,(IF((N240-$G$2)&gt;=0,1,0)))</f>
        <v>0</v>
      </c>
      <c r="K240" s="308" t="e">
        <f aca="false">IF((L240-$K$2)&gt;0,1,0)</f>
        <v>#VALUE!</v>
      </c>
      <c r="L240" s="0" t="e">
        <f aca="false">IF(L239&gt;0,$J$2-M240,0)</f>
        <v>#VALUE!</v>
      </c>
      <c r="M240" s="79" t="str">
        <f aca="false">IF(ISERROR(N240),"",N240)</f>
        <v/>
      </c>
      <c r="N240" s="79" t="e">
        <f aca="false">LOOKUP(9E+307,O240:BI240)</f>
        <v>#N/A</v>
      </c>
      <c r="O240" s="301"/>
      <c r="P240" s="301"/>
      <c r="Q240" s="301"/>
      <c r="S240" s="301"/>
      <c r="T240" s="301"/>
      <c r="U240" s="301"/>
      <c r="V240" s="301"/>
      <c r="W240" s="301"/>
      <c r="X240" s="301"/>
      <c r="Y240" s="301"/>
      <c r="Z240" s="301"/>
    </row>
    <row r="241" customFormat="false" ht="12.8" hidden="false" customHeight="false" outlineLevel="0" collapsed="false">
      <c r="A241" s="331" t="n">
        <v>120</v>
      </c>
      <c r="B241" s="331" t="s">
        <v>2138</v>
      </c>
      <c r="C241" s="331" t="s">
        <v>2006</v>
      </c>
      <c r="D241" s="331" t="s">
        <v>2133</v>
      </c>
      <c r="E241" s="331"/>
      <c r="F241" s="331"/>
      <c r="G241" s="0" t="n">
        <f aca="false">COUNT(O241:T241)</f>
        <v>0</v>
      </c>
      <c r="H241" s="313" t="e">
        <f aca="false">IF(L241&lt;0,$J$2-M241,0)</f>
        <v>#VALUE!</v>
      </c>
      <c r="I241" s="307" t="e">
        <f aca="false">L242</f>
        <v>#VALUE!</v>
      </c>
      <c r="L241" s="0" t="e">
        <f aca="false">M242-M241</f>
        <v>#VALUE!</v>
      </c>
      <c r="M241" s="79" t="str">
        <f aca="false">IF(ISERROR(N241),"",N241)</f>
        <v/>
      </c>
      <c r="N241" s="79" t="e">
        <f aca="false">LOOKUP(9E+307,P241:AW241)</f>
        <v>#N/A</v>
      </c>
      <c r="P241" s="301"/>
      <c r="T241" s="301"/>
      <c r="V241" s="301"/>
      <c r="X241" s="301"/>
    </row>
    <row r="242" customFormat="false" ht="13" hidden="false" customHeight="false" outlineLevel="0" collapsed="false">
      <c r="A242" s="331"/>
      <c r="B242" s="331"/>
      <c r="C242" s="331"/>
      <c r="D242" s="331"/>
      <c r="E242" s="331"/>
      <c r="F242" s="331"/>
      <c r="I242" s="307"/>
      <c r="J242" s="0" t="n">
        <f aca="false">IF(ISERROR(N242),0,(IF((N242-$G$2)&gt;=0,1,0)))</f>
        <v>0</v>
      </c>
      <c r="K242" s="308" t="e">
        <f aca="false">IF((L242-$K$2)&gt;0,1,0)</f>
        <v>#VALUE!</v>
      </c>
      <c r="L242" s="0" t="e">
        <f aca="false">IF(L241&gt;0,$J$2-M242,0)</f>
        <v>#VALUE!</v>
      </c>
      <c r="M242" s="79" t="str">
        <f aca="false">IF(ISERROR(N242),"",N242)</f>
        <v/>
      </c>
      <c r="N242" s="79" t="e">
        <f aca="false">LOOKUP(9E+307,O242:BI242)</f>
        <v>#N/A</v>
      </c>
      <c r="O242" s="301"/>
      <c r="P242" s="301"/>
      <c r="Q242" s="301"/>
      <c r="S242" s="301"/>
      <c r="T242" s="301"/>
      <c r="U242" s="301"/>
      <c r="V242" s="301"/>
    </row>
    <row r="243" customFormat="false" ht="12.8" hidden="false" customHeight="false" outlineLevel="0" collapsed="false">
      <c r="A243" s="331" t="n">
        <v>121</v>
      </c>
      <c r="B243" s="331" t="s">
        <v>2138</v>
      </c>
      <c r="C243" s="331" t="s">
        <v>2006</v>
      </c>
      <c r="D243" s="331" t="s">
        <v>2134</v>
      </c>
      <c r="E243" s="331"/>
      <c r="F243" s="331"/>
      <c r="G243" s="0" t="n">
        <f aca="false">COUNT(O243:T243)</f>
        <v>0</v>
      </c>
      <c r="H243" s="0" t="e">
        <f aca="false">IF(L243&lt;0,$J$2-M243,0)</f>
        <v>#VALUE!</v>
      </c>
      <c r="I243" s="307" t="e">
        <f aca="false">L244</f>
        <v>#VALUE!</v>
      </c>
      <c r="L243" s="0" t="e">
        <f aca="false">M244-M243</f>
        <v>#VALUE!</v>
      </c>
      <c r="M243" s="79" t="str">
        <f aca="false">IF(ISERROR(N243),"",N243)</f>
        <v/>
      </c>
      <c r="N243" s="79" t="e">
        <f aca="false">LOOKUP(9E+307,P243:AW243)</f>
        <v>#N/A</v>
      </c>
      <c r="P243" s="301"/>
      <c r="T243" s="301"/>
      <c r="V243" s="301"/>
      <c r="X243" s="301"/>
    </row>
    <row r="244" customFormat="false" ht="13" hidden="false" customHeight="false" outlineLevel="0" collapsed="false">
      <c r="A244" s="331"/>
      <c r="B244" s="331"/>
      <c r="C244" s="331"/>
      <c r="D244" s="331"/>
      <c r="E244" s="331"/>
      <c r="F244" s="331"/>
      <c r="I244" s="307"/>
      <c r="J244" s="0" t="n">
        <f aca="false">IF(ISERROR(N244),0,(IF((N244-$G$2)&gt;=0,1,0)))</f>
        <v>0</v>
      </c>
      <c r="K244" s="308" t="e">
        <f aca="false">IF((L244-$K$2)&gt;0,1,0)</f>
        <v>#VALUE!</v>
      </c>
      <c r="L244" s="0" t="e">
        <f aca="false">IF(L243&gt;0,$J$2-M244,0)</f>
        <v>#VALUE!</v>
      </c>
      <c r="M244" s="79" t="str">
        <f aca="false">IF(ISERROR(N244),"",N244)</f>
        <v/>
      </c>
      <c r="N244" s="79" t="e">
        <f aca="false">LOOKUP(9E+307,O244:BI244)</f>
        <v>#N/A</v>
      </c>
      <c r="O244" s="301"/>
      <c r="P244" s="301"/>
      <c r="Q244" s="301"/>
      <c r="S244" s="301"/>
      <c r="T244" s="301"/>
      <c r="U244" s="301"/>
      <c r="V244" s="301"/>
      <c r="W244" s="301"/>
      <c r="X244" s="301"/>
    </row>
    <row r="245" customFormat="false" ht="12.8" hidden="false" customHeight="false" outlineLevel="0" collapsed="false">
      <c r="A245" s="331" t="n">
        <v>122</v>
      </c>
      <c r="B245" s="331" t="s">
        <v>2138</v>
      </c>
      <c r="C245" s="331" t="s">
        <v>2006</v>
      </c>
      <c r="D245" s="331" t="s">
        <v>2162</v>
      </c>
      <c r="E245" s="331"/>
      <c r="F245" s="331"/>
      <c r="G245" s="0" t="n">
        <f aca="false">COUNT(O245:T245)</f>
        <v>0</v>
      </c>
      <c r="H245" s="313" t="e">
        <f aca="false">IF(L245&lt;0,$J$2-M245,0)</f>
        <v>#VALUE!</v>
      </c>
      <c r="I245" s="314" t="e">
        <f aca="false">L246</f>
        <v>#VALUE!</v>
      </c>
      <c r="L245" s="0" t="e">
        <f aca="false">M246-M245</f>
        <v>#VALUE!</v>
      </c>
      <c r="M245" s="79" t="str">
        <f aca="false">IF(ISERROR(N245),"",N245)</f>
        <v/>
      </c>
      <c r="N245" s="79" t="e">
        <f aca="false">LOOKUP(9E+307,P245:AW245)</f>
        <v>#N/A</v>
      </c>
      <c r="P245" s="301"/>
      <c r="T245" s="301"/>
      <c r="V245" s="301"/>
      <c r="X245" s="301"/>
      <c r="Z245" s="301"/>
      <c r="AB245" s="301" t="n">
        <v>43196</v>
      </c>
    </row>
    <row r="246" customFormat="false" ht="13" hidden="false" customHeight="false" outlineLevel="0" collapsed="false">
      <c r="A246" s="331"/>
      <c r="B246" s="331"/>
      <c r="C246" s="331"/>
      <c r="D246" s="331"/>
      <c r="E246" s="331"/>
      <c r="F246" s="331"/>
      <c r="I246" s="307"/>
      <c r="J246" s="0" t="n">
        <f aca="false">IF(ISERROR(N246),0,(IF((N246-$G$2)&gt;=0,1,0)))</f>
        <v>0</v>
      </c>
      <c r="K246" s="308" t="e">
        <f aca="false">IF((L246-$K$2)&gt;0,1,0)</f>
        <v>#VALUE!</v>
      </c>
      <c r="L246" s="0" t="e">
        <f aca="false">IF(L245&gt;0,$J$2-M246,0)</f>
        <v>#VALUE!</v>
      </c>
      <c r="M246" s="79" t="str">
        <f aca="false">IF(ISERROR(N246),"",N246)</f>
        <v/>
      </c>
      <c r="N246" s="79" t="e">
        <f aca="false">LOOKUP(9E+307,O246:BI246)</f>
        <v>#N/A</v>
      </c>
      <c r="O246" s="301"/>
      <c r="P246" s="301"/>
      <c r="Q246" s="301"/>
      <c r="S246" s="301"/>
      <c r="T246" s="301"/>
      <c r="U246" s="301"/>
      <c r="V246" s="301"/>
      <c r="W246" s="301"/>
      <c r="X246" s="301"/>
      <c r="Y246" s="301"/>
      <c r="Z246" s="301"/>
    </row>
    <row r="247" customFormat="false" ht="12.8" hidden="false" customHeight="false" outlineLevel="0" collapsed="false">
      <c r="A247" s="331" t="n">
        <v>123</v>
      </c>
      <c r="B247" s="331" t="s">
        <v>2138</v>
      </c>
      <c r="C247" s="331" t="s">
        <v>2006</v>
      </c>
      <c r="D247" s="331" t="s">
        <v>2163</v>
      </c>
      <c r="E247" s="331"/>
      <c r="F247" s="331"/>
      <c r="G247" s="0" t="n">
        <f aca="false">COUNT(O247:T247)</f>
        <v>0</v>
      </c>
      <c r="H247" s="313" t="e">
        <f aca="false">IF(L247&lt;0,$J$2-M247,0)</f>
        <v>#VALUE!</v>
      </c>
      <c r="I247" s="314" t="e">
        <f aca="false">L248</f>
        <v>#VALUE!</v>
      </c>
      <c r="L247" s="0" t="e">
        <f aca="false">M248-M247</f>
        <v>#VALUE!</v>
      </c>
      <c r="M247" s="79" t="str">
        <f aca="false">IF(ISERROR(N247),"",N247)</f>
        <v/>
      </c>
      <c r="N247" s="79" t="e">
        <f aca="false">LOOKUP(9E+307,P247:AW247)</f>
        <v>#N/A</v>
      </c>
      <c r="P247" s="301"/>
      <c r="T247" s="301"/>
      <c r="V247" s="301"/>
      <c r="X247" s="301"/>
    </row>
    <row r="248" customFormat="false" ht="13" hidden="false" customHeight="false" outlineLevel="0" collapsed="false">
      <c r="A248" s="331"/>
      <c r="B248" s="331"/>
      <c r="C248" s="331"/>
      <c r="D248" s="331"/>
      <c r="E248" s="331"/>
      <c r="F248" s="331"/>
      <c r="I248" s="307"/>
      <c r="J248" s="0" t="n">
        <f aca="false">IF(ISERROR(N248),0,(IF((N248-$G$2)&gt;=0,1,0)))</f>
        <v>0</v>
      </c>
      <c r="K248" s="308" t="e">
        <f aca="false">IF((L248-$K$2)&gt;0,1,0)</f>
        <v>#VALUE!</v>
      </c>
      <c r="L248" s="0" t="e">
        <f aca="false">IF(L247&gt;0,$J$2-M248,0)</f>
        <v>#VALUE!</v>
      </c>
      <c r="M248" s="79" t="str">
        <f aca="false">IF(ISERROR(N248),"",N248)</f>
        <v/>
      </c>
      <c r="N248" s="79" t="e">
        <f aca="false">LOOKUP(9E+307,O248:BI248)</f>
        <v>#N/A</v>
      </c>
      <c r="O248" s="301"/>
      <c r="P248" s="301"/>
      <c r="Q248" s="301"/>
      <c r="S248" s="301"/>
      <c r="T248" s="301"/>
      <c r="U248" s="301"/>
      <c r="V248" s="301"/>
    </row>
    <row r="249" customFormat="false" ht="12.8" hidden="false" customHeight="false" outlineLevel="0" collapsed="false">
      <c r="A249" s="320" t="n">
        <v>124</v>
      </c>
      <c r="B249" s="320" t="s">
        <v>2138</v>
      </c>
      <c r="C249" s="320" t="s">
        <v>2006</v>
      </c>
      <c r="D249" s="320" t="s">
        <v>2122</v>
      </c>
      <c r="E249" s="320"/>
      <c r="F249" s="320"/>
      <c r="G249" s="269" t="n">
        <f aca="false">COUNT(O249:T249)</f>
        <v>0</v>
      </c>
      <c r="H249" s="269" t="e">
        <f aca="false">IF(L249&lt;0,$J$2-M249,0)</f>
        <v>#VALUE!</v>
      </c>
      <c r="I249" s="314" t="e">
        <f aca="false">L250</f>
        <v>#VALUE!</v>
      </c>
      <c r="J249" s="269"/>
      <c r="K249" s="269"/>
      <c r="L249" s="0" t="e">
        <f aca="false">M250-M249</f>
        <v>#VALUE!</v>
      </c>
      <c r="M249" s="329" t="str">
        <f aca="false">IF(ISERROR(N249),"",N249)</f>
        <v/>
      </c>
      <c r="N249" s="329" t="e">
        <f aca="false">LOOKUP(9E+307,P249:AW249)</f>
        <v>#N/A</v>
      </c>
      <c r="O249" s="330"/>
      <c r="P249" s="328"/>
      <c r="Q249" s="330"/>
      <c r="R249" s="328"/>
      <c r="S249" s="330"/>
      <c r="T249" s="328"/>
      <c r="U249" s="330"/>
      <c r="V249" s="328"/>
      <c r="W249" s="330"/>
      <c r="X249" s="328"/>
      <c r="Y249" s="330"/>
      <c r="Z249" s="330"/>
      <c r="AA249" s="330"/>
      <c r="AB249" s="330"/>
      <c r="AC249" s="330"/>
      <c r="AD249" s="330"/>
      <c r="AE249" s="330"/>
      <c r="AF249" s="330"/>
      <c r="AG249" s="330"/>
      <c r="AH249" s="330"/>
      <c r="AI249" s="330"/>
      <c r="AJ249" s="330"/>
      <c r="AK249" s="330"/>
      <c r="AL249" s="330"/>
      <c r="AM249" s="330"/>
      <c r="AN249" s="330"/>
      <c r="AO249" s="330"/>
      <c r="AP249" s="330"/>
      <c r="AQ249" s="330"/>
      <c r="AR249" s="330"/>
      <c r="AS249" s="330"/>
      <c r="AT249" s="330"/>
      <c r="AU249" s="330"/>
      <c r="AV249" s="330"/>
      <c r="AW249" s="330"/>
      <c r="AX249" s="330"/>
      <c r="AY249" s="330"/>
      <c r="AZ249" s="330"/>
      <c r="BA249" s="330"/>
      <c r="BB249" s="330"/>
      <c r="BC249" s="330"/>
      <c r="BD249" s="330"/>
      <c r="BE249" s="330"/>
      <c r="BF249" s="330"/>
      <c r="BG249" s="330"/>
      <c r="BH249" s="330"/>
      <c r="BI249" s="330"/>
      <c r="BJ249" s="330"/>
      <c r="BK249" s="330"/>
      <c r="BL249" s="330"/>
      <c r="BM249" s="330"/>
      <c r="BN249" s="330"/>
      <c r="BO249" s="330"/>
      <c r="BP249" s="330"/>
      <c r="BQ249" s="330"/>
      <c r="BR249" s="330"/>
      <c r="BS249" s="330"/>
      <c r="BT249" s="330"/>
      <c r="BU249" s="330"/>
      <c r="BV249" s="330"/>
      <c r="BW249" s="330"/>
      <c r="BX249" s="330"/>
      <c r="BY249" s="330"/>
      <c r="BZ249" s="330"/>
      <c r="CA249" s="330"/>
      <c r="CB249" s="330"/>
      <c r="CC249" s="330"/>
      <c r="CD249" s="330"/>
      <c r="CE249" s="269"/>
      <c r="CF249" s="269"/>
      <c r="CG249" s="269"/>
      <c r="CH249" s="269"/>
      <c r="CI249" s="269"/>
      <c r="CJ249" s="269"/>
      <c r="CK249" s="269"/>
      <c r="CL249" s="269"/>
      <c r="CM249" s="269"/>
      <c r="CN249" s="269"/>
      <c r="CO249" s="269"/>
      <c r="CP249" s="269"/>
      <c r="CQ249" s="269"/>
      <c r="CR249" s="269"/>
      <c r="CS249" s="269"/>
      <c r="CT249" s="269"/>
      <c r="CU249" s="269"/>
      <c r="CV249" s="269"/>
      <c r="CW249" s="269"/>
      <c r="CX249" s="269"/>
      <c r="CY249" s="269"/>
      <c r="CZ249" s="269"/>
      <c r="DA249" s="269"/>
      <c r="DB249" s="269"/>
      <c r="DC249" s="269"/>
      <c r="DD249" s="269"/>
      <c r="DE249" s="269"/>
      <c r="DF249" s="269"/>
      <c r="DG249" s="269"/>
      <c r="DH249" s="269"/>
      <c r="DI249" s="269"/>
      <c r="DJ249" s="269"/>
    </row>
    <row r="250" customFormat="false" ht="13" hidden="false" customHeight="false" outlineLevel="0" collapsed="false">
      <c r="A250" s="320"/>
      <c r="B250" s="320"/>
      <c r="C250" s="320"/>
      <c r="D250" s="320"/>
      <c r="E250" s="331"/>
      <c r="F250" s="331"/>
      <c r="I250" s="307"/>
      <c r="J250" s="0" t="n">
        <f aca="false">IF(ISERROR(N250),0,(IF((N250-$G$2)&gt;=0,1,0)))</f>
        <v>0</v>
      </c>
      <c r="K250" s="308" t="e">
        <f aca="false">IF((L250-$K$2)&gt;0,1,0)</f>
        <v>#VALUE!</v>
      </c>
      <c r="L250" s="0" t="e">
        <f aca="false">IF(L249&gt;0,$J$2-M250,0)</f>
        <v>#VALUE!</v>
      </c>
      <c r="M250" s="79" t="str">
        <f aca="false">IF(ISERROR(N250),"",N250)</f>
        <v/>
      </c>
      <c r="N250" s="79" t="e">
        <f aca="false">LOOKUP(9E+307,O250:BI250)</f>
        <v>#N/A</v>
      </c>
      <c r="O250" s="301"/>
      <c r="P250" s="301"/>
      <c r="Q250" s="301"/>
      <c r="S250" s="301"/>
      <c r="T250" s="301"/>
      <c r="U250" s="301"/>
      <c r="V250" s="301"/>
    </row>
    <row r="251" customFormat="false" ht="12.8" hidden="false" customHeight="false" outlineLevel="0" collapsed="false">
      <c r="A251" s="302" t="n">
        <v>125</v>
      </c>
      <c r="B251" s="302" t="s">
        <v>2138</v>
      </c>
      <c r="C251" s="302" t="s">
        <v>2006</v>
      </c>
      <c r="D251" s="302" t="s">
        <v>2186</v>
      </c>
      <c r="E251" s="302"/>
      <c r="F251" s="302"/>
      <c r="G251" s="269" t="n">
        <f aca="false">COUNT(O251:T251)</f>
        <v>0</v>
      </c>
      <c r="H251" s="269" t="e">
        <f aca="false">IF(L251&lt;0,$J$2-M251,0)</f>
        <v>#VALUE!</v>
      </c>
      <c r="I251" s="314" t="e">
        <f aca="false">L252</f>
        <v>#VALUE!</v>
      </c>
      <c r="J251" s="269"/>
      <c r="K251" s="269"/>
      <c r="L251" s="0" t="e">
        <f aca="false">M252-M251</f>
        <v>#VALUE!</v>
      </c>
      <c r="M251" s="329" t="str">
        <f aca="false">IF(ISERROR(N251),"",N251)</f>
        <v/>
      </c>
      <c r="N251" s="329" t="e">
        <f aca="false">LOOKUP(9E+307,P251:AW251)</f>
        <v>#N/A</v>
      </c>
      <c r="O251" s="330"/>
      <c r="P251" s="328"/>
      <c r="Q251" s="330"/>
      <c r="R251" s="328"/>
      <c r="S251" s="330"/>
      <c r="T251" s="328"/>
      <c r="U251" s="330"/>
      <c r="V251" s="328"/>
      <c r="W251" s="330"/>
      <c r="X251" s="328"/>
      <c r="Y251" s="330"/>
      <c r="Z251" s="330"/>
      <c r="AA251" s="330"/>
      <c r="AB251" s="330"/>
      <c r="AC251" s="330"/>
      <c r="AD251" s="330"/>
      <c r="AE251" s="330"/>
      <c r="AF251" s="330"/>
      <c r="AG251" s="330"/>
      <c r="AH251" s="330"/>
      <c r="AI251" s="330"/>
      <c r="AJ251" s="330"/>
      <c r="AK251" s="330"/>
      <c r="AL251" s="330"/>
      <c r="AM251" s="330"/>
      <c r="AN251" s="330"/>
      <c r="AO251" s="330"/>
      <c r="AP251" s="330"/>
      <c r="AQ251" s="330"/>
      <c r="AR251" s="330"/>
      <c r="AS251" s="330"/>
      <c r="AT251" s="330"/>
      <c r="AU251" s="330"/>
      <c r="AV251" s="330"/>
      <c r="AW251" s="330"/>
      <c r="AX251" s="330"/>
      <c r="AY251" s="330"/>
      <c r="AZ251" s="330"/>
      <c r="BA251" s="330"/>
      <c r="BB251" s="330"/>
      <c r="BC251" s="330"/>
      <c r="BD251" s="330"/>
      <c r="BE251" s="330"/>
      <c r="BF251" s="330"/>
      <c r="BG251" s="330"/>
      <c r="BH251" s="330"/>
      <c r="BI251" s="330"/>
      <c r="BJ251" s="330"/>
      <c r="BK251" s="330"/>
      <c r="BL251" s="330"/>
      <c r="BM251" s="330"/>
      <c r="BN251" s="330"/>
      <c r="BO251" s="330"/>
      <c r="BP251" s="330"/>
      <c r="BQ251" s="330"/>
      <c r="BR251" s="330"/>
      <c r="BS251" s="330"/>
      <c r="BT251" s="330"/>
      <c r="BU251" s="330"/>
      <c r="BV251" s="330"/>
      <c r="BW251" s="330"/>
      <c r="BX251" s="330"/>
      <c r="BY251" s="330"/>
      <c r="BZ251" s="330"/>
      <c r="CA251" s="330"/>
      <c r="CB251" s="330"/>
      <c r="CC251" s="330"/>
      <c r="CD251" s="330"/>
      <c r="CE251" s="269"/>
      <c r="CF251" s="269"/>
      <c r="CG251" s="269"/>
      <c r="CH251" s="269"/>
      <c r="CI251" s="269"/>
      <c r="CJ251" s="269"/>
      <c r="CK251" s="269"/>
      <c r="CL251" s="269"/>
      <c r="CM251" s="269"/>
      <c r="CN251" s="269"/>
      <c r="CO251" s="269"/>
      <c r="CP251" s="269"/>
      <c r="CQ251" s="269"/>
      <c r="CR251" s="269"/>
      <c r="CS251" s="269"/>
      <c r="CT251" s="269"/>
      <c r="CU251" s="269"/>
      <c r="CV251" s="269"/>
      <c r="CW251" s="269"/>
      <c r="CX251" s="269"/>
      <c r="CY251" s="269"/>
      <c r="CZ251" s="269"/>
      <c r="DA251" s="269"/>
      <c r="DB251" s="269"/>
      <c r="DC251" s="269"/>
      <c r="DD251" s="269"/>
      <c r="DE251" s="269"/>
      <c r="DF251" s="269"/>
      <c r="DG251" s="269"/>
      <c r="DH251" s="269"/>
      <c r="DI251" s="269"/>
      <c r="DJ251" s="269"/>
    </row>
    <row r="252" customFormat="false" ht="13" hidden="false" customHeight="false" outlineLevel="0" collapsed="false">
      <c r="A252" s="302"/>
      <c r="B252" s="302"/>
      <c r="C252" s="302"/>
      <c r="D252" s="302"/>
      <c r="E252" s="332"/>
      <c r="F252" s="332"/>
      <c r="I252" s="307"/>
      <c r="J252" s="0" t="n">
        <f aca="false">IF(ISERROR(N252),0,(IF((N252-$G$2)&gt;=0,1,0)))</f>
        <v>0</v>
      </c>
      <c r="K252" s="308" t="e">
        <f aca="false">IF((L252-$K$2)&gt;0,1,0)</f>
        <v>#VALUE!</v>
      </c>
      <c r="L252" s="0" t="e">
        <f aca="false">IF(L251&gt;0,$J$2-M252,0)</f>
        <v>#VALUE!</v>
      </c>
      <c r="M252" s="79" t="str">
        <f aca="false">IF(ISERROR(N252),"",N252)</f>
        <v/>
      </c>
      <c r="N252" s="79" t="e">
        <f aca="false">LOOKUP(9E+307,O252:BI252)</f>
        <v>#N/A</v>
      </c>
      <c r="O252" s="301"/>
      <c r="P252" s="301"/>
      <c r="Q252" s="301"/>
      <c r="S252" s="301"/>
      <c r="T252" s="301"/>
      <c r="U252" s="301"/>
      <c r="V252" s="301"/>
    </row>
    <row r="253" customFormat="false" ht="12.8" hidden="true" customHeight="false" outlineLevel="0" collapsed="false">
      <c r="A253" s="317" t="n">
        <v>126</v>
      </c>
      <c r="B253" s="317" t="s">
        <v>2119</v>
      </c>
      <c r="C253" s="317" t="s">
        <v>2187</v>
      </c>
      <c r="D253" s="317" t="s">
        <v>2117</v>
      </c>
      <c r="E253" s="317"/>
      <c r="F253" s="317"/>
      <c r="G253" s="311" t="n">
        <f aca="false">COUNT(O253:T253)</f>
        <v>0</v>
      </c>
      <c r="H253" s="311" t="e">
        <f aca="false">IF(L253&lt;0,$J$2-M253,0)</f>
        <v>#VALUE!</v>
      </c>
      <c r="I253" s="312" t="e">
        <f aca="false">L254</f>
        <v>#VALUE!</v>
      </c>
      <c r="L253" s="0" t="e">
        <f aca="false">M254-M253</f>
        <v>#VALUE!</v>
      </c>
      <c r="M253" s="79" t="str">
        <f aca="false">IF(ISERROR(N253),"",N253)</f>
        <v/>
      </c>
      <c r="N253" s="79" t="e">
        <f aca="false">LOOKUP(9E+307,P253:AW253)</f>
        <v>#N/A</v>
      </c>
      <c r="P253" s="301"/>
    </row>
    <row r="254" customFormat="false" ht="13" hidden="true" customHeight="false" outlineLevel="0" collapsed="false">
      <c r="A254" s="317"/>
      <c r="B254" s="317"/>
      <c r="C254" s="317"/>
      <c r="D254" s="317"/>
      <c r="E254" s="317"/>
      <c r="F254" s="317"/>
      <c r="G254" s="311"/>
      <c r="H254" s="311"/>
      <c r="I254" s="312"/>
      <c r="J254" s="0" t="n">
        <f aca="false">IF(ISERROR(N254),0,(IF((N254-$G$2)&gt;=0,1,0)))</f>
        <v>0</v>
      </c>
      <c r="K254" s="308" t="e">
        <f aca="false">IF((L254-$K$2)&gt;0,1,0)</f>
        <v>#VALUE!</v>
      </c>
      <c r="L254" s="0" t="e">
        <f aca="false">IF(L253&gt;0,$J$2-M254,0)</f>
        <v>#VALUE!</v>
      </c>
      <c r="M254" s="79" t="str">
        <f aca="false">IF(ISERROR(N254),"",N254)</f>
        <v/>
      </c>
      <c r="N254" s="79" t="e">
        <f aca="false">LOOKUP(9E+307,O254:BI254)</f>
        <v>#N/A</v>
      </c>
      <c r="O254" s="301"/>
      <c r="P254" s="301"/>
      <c r="R254" s="300"/>
    </row>
    <row r="255" customFormat="false" ht="12.8" hidden="false" customHeight="false" outlineLevel="0" collapsed="false">
      <c r="A255" s="332" t="n">
        <v>127</v>
      </c>
      <c r="B255" s="332" t="s">
        <v>2119</v>
      </c>
      <c r="C255" s="332" t="s">
        <v>2188</v>
      </c>
      <c r="D255" s="332" t="s">
        <v>2124</v>
      </c>
      <c r="E255" s="332"/>
      <c r="F255" s="332"/>
      <c r="G255" s="0" t="n">
        <f aca="false">COUNT(O255:T255)</f>
        <v>0</v>
      </c>
      <c r="H255" s="313" t="e">
        <f aca="false">IF(L255&lt;0,$J$2-M255,0)</f>
        <v>#VALUE!</v>
      </c>
      <c r="I255" s="314" t="e">
        <f aca="false">L256</f>
        <v>#VALUE!</v>
      </c>
      <c r="L255" s="0" t="e">
        <f aca="false">M256-M255</f>
        <v>#VALUE!</v>
      </c>
      <c r="M255" s="79" t="str">
        <f aca="false">IF(ISERROR(N255),"",N255)</f>
        <v/>
      </c>
      <c r="N255" s="79" t="e">
        <f aca="false">LOOKUP(9E+307,P255:AW255)</f>
        <v>#N/A</v>
      </c>
      <c r="P255" s="301"/>
      <c r="T255" s="301"/>
      <c r="V255" s="301"/>
      <c r="X255" s="301"/>
    </row>
    <row r="256" customFormat="false" ht="13" hidden="false" customHeight="false" outlineLevel="0" collapsed="false">
      <c r="A256" s="332"/>
      <c r="B256" s="332"/>
      <c r="C256" s="332"/>
      <c r="D256" s="332"/>
      <c r="I256" s="307"/>
      <c r="J256" s="0" t="n">
        <f aca="false">IF(ISERROR(N256),0,(IF((N256-$G$2)&gt;=0,1,0)))</f>
        <v>0</v>
      </c>
      <c r="K256" s="308" t="e">
        <f aca="false">IF((L256-$K$2)&gt;0,1,0)</f>
        <v>#VALUE!</v>
      </c>
      <c r="L256" s="0" t="e">
        <f aca="false">IF(L255&gt;0,$J$2-M256,0)</f>
        <v>#VALUE!</v>
      </c>
      <c r="M256" s="79" t="str">
        <f aca="false">IF(ISERROR(N256),"",N256)</f>
        <v/>
      </c>
      <c r="N256" s="79" t="e">
        <f aca="false">LOOKUP(9E+307,O256:BI256)</f>
        <v>#N/A</v>
      </c>
      <c r="O256" s="301"/>
      <c r="P256" s="301"/>
      <c r="Q256" s="301"/>
      <c r="S256" s="301"/>
      <c r="T256" s="301"/>
      <c r="U256" s="301"/>
      <c r="V256" s="301"/>
    </row>
    <row r="257" customFormat="false" ht="12.8" hidden="false" customHeight="false" outlineLevel="0" collapsed="false">
      <c r="A257" s="320" t="n">
        <v>128</v>
      </c>
      <c r="B257" s="303" t="s">
        <v>2119</v>
      </c>
      <c r="C257" s="303" t="s">
        <v>2188</v>
      </c>
      <c r="D257" s="303" t="s">
        <v>2125</v>
      </c>
      <c r="E257" s="303"/>
      <c r="F257" s="303"/>
      <c r="G257" s="0" t="n">
        <f aca="false">COUNT(O257:T257)</f>
        <v>0</v>
      </c>
      <c r="H257" s="269" t="e">
        <f aca="false">IF(L257&lt;0,$J$2-M257,0)</f>
        <v>#VALUE!</v>
      </c>
      <c r="I257" s="315" t="e">
        <f aca="false">L258</f>
        <v>#VALUE!</v>
      </c>
      <c r="L257" s="0" t="e">
        <f aca="false">M258-M257</f>
        <v>#VALUE!</v>
      </c>
      <c r="M257" s="79" t="str">
        <f aca="false">IF(ISERROR(N257),"",N257)</f>
        <v/>
      </c>
      <c r="N257" s="79" t="e">
        <f aca="false">LOOKUP(9E+307,P257:AW257)</f>
        <v>#N/A</v>
      </c>
      <c r="P257" s="301"/>
      <c r="T257" s="301"/>
      <c r="V257" s="301"/>
      <c r="X257" s="301"/>
    </row>
    <row r="258" customFormat="false" ht="13" hidden="false" customHeight="false" outlineLevel="0" collapsed="false">
      <c r="A258" s="320"/>
      <c r="B258" s="303"/>
      <c r="C258" s="303"/>
      <c r="D258" s="303"/>
      <c r="E258" s="303"/>
      <c r="F258" s="303"/>
      <c r="I258" s="307"/>
      <c r="J258" s="0" t="n">
        <f aca="false">IF(ISERROR(N258),0,(IF((N258-$G$2)&gt;=0,1,0)))</f>
        <v>0</v>
      </c>
      <c r="K258" s="308" t="e">
        <f aca="false">IF((L258-$K$2)&gt;0,1,0)</f>
        <v>#VALUE!</v>
      </c>
      <c r="L258" s="0" t="e">
        <f aca="false">IF(L257&gt;0,$J$2-M258,0)</f>
        <v>#VALUE!</v>
      </c>
      <c r="M258" s="79" t="str">
        <f aca="false">IF(ISERROR(N258),"",N258)</f>
        <v/>
      </c>
      <c r="N258" s="79" t="e">
        <f aca="false">LOOKUP(9E+307,O258:BI258)</f>
        <v>#N/A</v>
      </c>
      <c r="O258" s="301"/>
      <c r="P258" s="301"/>
      <c r="Q258" s="301"/>
      <c r="S258" s="301"/>
      <c r="T258" s="301"/>
      <c r="U258" s="301"/>
      <c r="V258" s="301"/>
      <c r="W258" s="301"/>
      <c r="X258" s="301"/>
    </row>
    <row r="259" customFormat="false" ht="12.8" hidden="false" customHeight="false" outlineLevel="0" collapsed="false">
      <c r="A259" s="320" t="n">
        <v>129</v>
      </c>
      <c r="B259" s="303" t="s">
        <v>2119</v>
      </c>
      <c r="C259" s="303" t="s">
        <v>2188</v>
      </c>
      <c r="D259" s="303" t="s">
        <v>2130</v>
      </c>
      <c r="E259" s="303"/>
      <c r="F259" s="303"/>
      <c r="G259" s="0" t="n">
        <f aca="false">COUNT(O259:T259)</f>
        <v>0</v>
      </c>
      <c r="H259" s="269" t="e">
        <f aca="false">IF(L259&lt;0,$J$2-M259,0)</f>
        <v>#VALUE!</v>
      </c>
      <c r="I259" s="315" t="e">
        <f aca="false">L260</f>
        <v>#VALUE!</v>
      </c>
      <c r="L259" s="0" t="e">
        <f aca="false">M260-M259</f>
        <v>#VALUE!</v>
      </c>
      <c r="M259" s="79" t="str">
        <f aca="false">IF(ISERROR(N259),"",N259)</f>
        <v/>
      </c>
      <c r="N259" s="79" t="e">
        <f aca="false">LOOKUP(9E+307,P259:AW259)</f>
        <v>#N/A</v>
      </c>
      <c r="P259" s="301"/>
      <c r="T259" s="301"/>
      <c r="V259" s="301"/>
    </row>
    <row r="260" customFormat="false" ht="13" hidden="false" customHeight="false" outlineLevel="0" collapsed="false">
      <c r="A260" s="320"/>
      <c r="B260" s="303"/>
      <c r="C260" s="303"/>
      <c r="D260" s="303"/>
      <c r="E260" s="303"/>
      <c r="F260" s="303"/>
      <c r="I260" s="307"/>
      <c r="J260" s="0" t="n">
        <f aca="false">IF(ISERROR(N260),0,(IF((N260-$G$2)&gt;=0,1,0)))</f>
        <v>0</v>
      </c>
      <c r="K260" s="308" t="e">
        <f aca="false">IF((L260-$K$2)&gt;0,1,0)</f>
        <v>#VALUE!</v>
      </c>
      <c r="L260" s="0" t="e">
        <f aca="false">IF(L259&gt;0,$J$2-M260,0)</f>
        <v>#VALUE!</v>
      </c>
      <c r="M260" s="79" t="str">
        <f aca="false">IF(ISERROR(N260),"",N260)</f>
        <v/>
      </c>
      <c r="N260" s="79" t="e">
        <f aca="false">LOOKUP(9E+307,O260:BI260)</f>
        <v>#N/A</v>
      </c>
      <c r="O260" s="301"/>
      <c r="P260" s="301"/>
      <c r="Q260" s="301"/>
      <c r="S260" s="301"/>
      <c r="T260" s="301"/>
      <c r="U260" s="301"/>
      <c r="V260" s="301"/>
    </row>
    <row r="261" customFormat="false" ht="12.8" hidden="false" customHeight="false" outlineLevel="0" collapsed="false">
      <c r="A261" s="320" t="n">
        <v>130</v>
      </c>
      <c r="B261" s="303" t="s">
        <v>2189</v>
      </c>
      <c r="C261" s="303" t="s">
        <v>2190</v>
      </c>
      <c r="D261" s="303" t="s">
        <v>2133</v>
      </c>
      <c r="E261" s="303"/>
      <c r="F261" s="303"/>
      <c r="G261" s="0" t="n">
        <f aca="false">COUNT(O261:T261)</f>
        <v>0</v>
      </c>
      <c r="H261" s="0" t="e">
        <f aca="false">IF(L261&lt;0,$J$2-M261,0)</f>
        <v>#VALUE!</v>
      </c>
      <c r="I261" s="314" t="e">
        <f aca="false">L262</f>
        <v>#VALUE!</v>
      </c>
      <c r="L261" s="0" t="e">
        <f aca="false">M262-M261</f>
        <v>#VALUE!</v>
      </c>
      <c r="M261" s="79" t="str">
        <f aca="false">IF(ISERROR(N261),"",N261)</f>
        <v/>
      </c>
      <c r="N261" s="79" t="e">
        <f aca="false">LOOKUP(9E+307,P261:AW261)</f>
        <v>#N/A</v>
      </c>
      <c r="P261" s="301"/>
      <c r="T261" s="301"/>
      <c r="V261" s="301"/>
    </row>
    <row r="262" customFormat="false" ht="13" hidden="false" customHeight="false" outlineLevel="0" collapsed="false">
      <c r="A262" s="320"/>
      <c r="B262" s="303"/>
      <c r="C262" s="303"/>
      <c r="D262" s="303"/>
      <c r="E262" s="303"/>
      <c r="F262" s="303"/>
      <c r="I262" s="307"/>
      <c r="J262" s="0" t="n">
        <f aca="false">IF(ISERROR(N262),0,(IF((N262-$G$2)&gt;=0,1,0)))</f>
        <v>0</v>
      </c>
      <c r="K262" s="308" t="e">
        <f aca="false">IF((L262-$K$2)&gt;0,1,0)</f>
        <v>#VALUE!</v>
      </c>
      <c r="L262" s="0" t="e">
        <f aca="false">IF(L261&gt;0,$J$2-M262,0)</f>
        <v>#VALUE!</v>
      </c>
      <c r="M262" s="79" t="str">
        <f aca="false">IF(ISERROR(N262),"",N262)</f>
        <v/>
      </c>
      <c r="N262" s="79" t="e">
        <f aca="false">LOOKUP(9E+307,O262:BI262)</f>
        <v>#N/A</v>
      </c>
      <c r="O262" s="301"/>
      <c r="P262" s="301"/>
      <c r="Q262" s="301"/>
      <c r="S262" s="301"/>
      <c r="T262" s="301"/>
      <c r="U262" s="301"/>
      <c r="V262" s="301"/>
    </row>
    <row r="263" customFormat="false" ht="12.8" hidden="false" customHeight="false" outlineLevel="0" collapsed="false">
      <c r="A263" s="320" t="n">
        <v>131</v>
      </c>
      <c r="B263" s="303" t="s">
        <v>2189</v>
      </c>
      <c r="C263" s="303" t="s">
        <v>2190</v>
      </c>
      <c r="D263" s="303" t="s">
        <v>2134</v>
      </c>
      <c r="E263" s="303"/>
      <c r="F263" s="303"/>
      <c r="G263" s="0" t="n">
        <f aca="false">COUNT(O263:T263)</f>
        <v>0</v>
      </c>
      <c r="H263" s="0" t="e">
        <f aca="false">IF(L263&lt;0,$J$2-M263,0)</f>
        <v>#VALUE!</v>
      </c>
      <c r="I263" s="307" t="e">
        <f aca="false">L264</f>
        <v>#VALUE!</v>
      </c>
      <c r="L263" s="0" t="e">
        <f aca="false">M264-M263</f>
        <v>#VALUE!</v>
      </c>
      <c r="M263" s="79" t="str">
        <f aca="false">IF(ISERROR(N263),"",N263)</f>
        <v/>
      </c>
      <c r="N263" s="79" t="e">
        <f aca="false">LOOKUP(9E+307,P263:AW263)</f>
        <v>#N/A</v>
      </c>
      <c r="P263" s="301"/>
      <c r="T263" s="301"/>
      <c r="V263" s="301"/>
      <c r="X263" s="301"/>
    </row>
    <row r="264" customFormat="false" ht="13" hidden="false" customHeight="false" outlineLevel="0" collapsed="false">
      <c r="A264" s="320"/>
      <c r="B264" s="303"/>
      <c r="C264" s="303"/>
      <c r="D264" s="303"/>
      <c r="E264" s="303"/>
      <c r="F264" s="303"/>
      <c r="H264" s="318"/>
      <c r="I264" s="307"/>
      <c r="J264" s="0" t="n">
        <f aca="false">IF(ISERROR(N264),0,(IF((N264-$G$2)&gt;=0,1,0)))</f>
        <v>0</v>
      </c>
      <c r="K264" s="308" t="e">
        <f aca="false">IF((L264-$K$2)&gt;0,1,0)</f>
        <v>#VALUE!</v>
      </c>
      <c r="L264" s="0" t="e">
        <f aca="false">IF(L263&gt;0,$J$2-M264,0)</f>
        <v>#VALUE!</v>
      </c>
      <c r="M264" s="79" t="str">
        <f aca="false">IF(ISERROR(N264),"",N264)</f>
        <v/>
      </c>
      <c r="N264" s="79" t="e">
        <f aca="false">LOOKUP(9E+307,O264:BI264)</f>
        <v>#N/A</v>
      </c>
      <c r="O264" s="301"/>
      <c r="P264" s="301"/>
      <c r="Q264" s="301"/>
      <c r="S264" s="301"/>
      <c r="T264" s="301"/>
      <c r="U264" s="301"/>
      <c r="V264" s="301"/>
      <c r="W264" s="301"/>
      <c r="X264" s="301"/>
    </row>
    <row r="265" customFormat="false" ht="12.8" hidden="false" customHeight="false" outlineLevel="0" collapsed="false">
      <c r="A265" s="302" t="n">
        <v>132</v>
      </c>
      <c r="B265" s="303" t="s">
        <v>2189</v>
      </c>
      <c r="C265" s="303" t="s">
        <v>2190</v>
      </c>
      <c r="D265" s="303" t="s">
        <v>2162</v>
      </c>
      <c r="E265" s="303"/>
      <c r="F265" s="303"/>
      <c r="G265" s="0" t="n">
        <f aca="false">COUNT(O265:T265)</f>
        <v>0</v>
      </c>
      <c r="H265" s="0" t="e">
        <f aca="false">IF(L265&lt;0,$J$2-M265,0)</f>
        <v>#VALUE!</v>
      </c>
      <c r="I265" s="307" t="e">
        <f aca="false">L266</f>
        <v>#VALUE!</v>
      </c>
      <c r="L265" s="0" t="e">
        <f aca="false">M266-M265</f>
        <v>#VALUE!</v>
      </c>
      <c r="M265" s="79" t="str">
        <f aca="false">IF(ISERROR(N265),"",N265)</f>
        <v/>
      </c>
      <c r="N265" s="79" t="e">
        <f aca="false">LOOKUP(9E+307,P265:AW265)</f>
        <v>#N/A</v>
      </c>
      <c r="P265" s="301"/>
      <c r="T265" s="301"/>
      <c r="V265" s="301"/>
    </row>
    <row r="266" customFormat="false" ht="13" hidden="false" customHeight="false" outlineLevel="0" collapsed="false">
      <c r="A266" s="302"/>
      <c r="B266" s="303"/>
      <c r="C266" s="303"/>
      <c r="D266" s="303"/>
      <c r="E266" s="303"/>
      <c r="F266" s="303"/>
      <c r="I266" s="307"/>
      <c r="J266" s="0" t="n">
        <f aca="false">IF(ISERROR(N266),0,(IF((N266-$G$2)&gt;=0,1,0)))</f>
        <v>0</v>
      </c>
      <c r="K266" s="308" t="e">
        <f aca="false">IF((L266-$K$2)&gt;0,1,0)</f>
        <v>#VALUE!</v>
      </c>
      <c r="L266" s="0" t="e">
        <f aca="false">IF(L265&gt;0,$J$2-M266,0)</f>
        <v>#VALUE!</v>
      </c>
      <c r="M266" s="79" t="str">
        <f aca="false">IF(ISERROR(N266),"",N266)</f>
        <v/>
      </c>
      <c r="N266" s="79" t="e">
        <f aca="false">LOOKUP(9E+307,O266:BI266)</f>
        <v>#N/A</v>
      </c>
      <c r="O266" s="301"/>
      <c r="P266" s="301"/>
      <c r="Q266" s="301"/>
      <c r="S266" s="301"/>
      <c r="T266" s="301"/>
      <c r="U266" s="301"/>
      <c r="V266" s="301"/>
    </row>
    <row r="267" customFormat="false" ht="12.8" hidden="false" customHeight="false" outlineLevel="0" collapsed="false">
      <c r="A267" s="302" t="n">
        <v>133</v>
      </c>
      <c r="B267" s="303" t="s">
        <v>2189</v>
      </c>
      <c r="C267" s="303" t="s">
        <v>2190</v>
      </c>
      <c r="D267" s="303" t="s">
        <v>2163</v>
      </c>
      <c r="E267" s="303"/>
      <c r="F267" s="303"/>
      <c r="G267" s="0" t="n">
        <f aca="false">COUNT(O267:T267)</f>
        <v>0</v>
      </c>
      <c r="H267" s="269" t="e">
        <f aca="false">IF(L267&lt;0,$J$2-M267,0)</f>
        <v>#VALUE!</v>
      </c>
      <c r="I267" s="314" t="e">
        <f aca="false">L268</f>
        <v>#VALUE!</v>
      </c>
      <c r="L267" s="0" t="e">
        <f aca="false">M268-M267</f>
        <v>#VALUE!</v>
      </c>
      <c r="M267" s="79" t="str">
        <f aca="false">IF(ISERROR(N267),"",N267)</f>
        <v/>
      </c>
      <c r="N267" s="79" t="e">
        <f aca="false">LOOKUP(9E+307,P267:AW267)</f>
        <v>#N/A</v>
      </c>
      <c r="P267" s="301"/>
      <c r="T267" s="301"/>
      <c r="V267" s="301"/>
      <c r="X267" s="301"/>
    </row>
    <row r="268" customFormat="false" ht="13" hidden="false" customHeight="false" outlineLevel="0" collapsed="false">
      <c r="A268" s="302"/>
      <c r="B268" s="303"/>
      <c r="C268" s="303"/>
      <c r="D268" s="303"/>
      <c r="E268" s="303"/>
      <c r="F268" s="303"/>
      <c r="I268" s="307"/>
      <c r="J268" s="0" t="n">
        <f aca="false">IF(ISERROR(N268),0,(IF((N268-$G$2)&gt;=0,1,0)))</f>
        <v>0</v>
      </c>
      <c r="K268" s="308" t="e">
        <f aca="false">IF((L268-$K$2)&gt;0,1,0)</f>
        <v>#VALUE!</v>
      </c>
      <c r="L268" s="0" t="e">
        <f aca="false">IF(L267&gt;0,$J$2-M268,0)</f>
        <v>#VALUE!</v>
      </c>
      <c r="M268" s="79" t="str">
        <f aca="false">IF(ISERROR(N268),"",N268)</f>
        <v/>
      </c>
      <c r="N268" s="79" t="e">
        <f aca="false">LOOKUP(9E+307,O268:BI268)</f>
        <v>#N/A</v>
      </c>
      <c r="O268" s="301"/>
      <c r="P268" s="301"/>
      <c r="Q268" s="301"/>
      <c r="S268" s="301"/>
      <c r="T268" s="301"/>
      <c r="U268" s="301"/>
      <c r="V268" s="301"/>
      <c r="W268" s="301"/>
      <c r="X268" s="301"/>
    </row>
    <row r="269" customFormat="false" ht="12.8" hidden="false" customHeight="false" outlineLevel="0" collapsed="false">
      <c r="A269" s="302" t="n">
        <v>134</v>
      </c>
      <c r="B269" s="303" t="s">
        <v>2189</v>
      </c>
      <c r="C269" s="303" t="s">
        <v>2190</v>
      </c>
      <c r="D269" s="303" t="s">
        <v>2122</v>
      </c>
      <c r="E269" s="303"/>
      <c r="F269" s="303"/>
      <c r="G269" s="0" t="n">
        <f aca="false">COUNT(O269:T269)</f>
        <v>0</v>
      </c>
      <c r="H269" s="269" t="e">
        <f aca="false">IF(L269&lt;0,$J$2-M269,0)</f>
        <v>#VALUE!</v>
      </c>
      <c r="I269" s="314" t="e">
        <f aca="false">L270</f>
        <v>#VALUE!</v>
      </c>
      <c r="L269" s="0" t="e">
        <f aca="false">M270-M269</f>
        <v>#VALUE!</v>
      </c>
      <c r="M269" s="79" t="str">
        <f aca="false">IF(ISERROR(N269),"",N269)</f>
        <v/>
      </c>
      <c r="N269" s="79" t="e">
        <f aca="false">LOOKUP(9E+307,P269:AW269)</f>
        <v>#N/A</v>
      </c>
      <c r="P269" s="301"/>
      <c r="T269" s="301"/>
      <c r="V269" s="301"/>
      <c r="X269" s="301"/>
    </row>
    <row r="270" customFormat="false" ht="13" hidden="false" customHeight="false" outlineLevel="0" collapsed="false">
      <c r="A270" s="302"/>
      <c r="B270" s="303"/>
      <c r="C270" s="303"/>
      <c r="D270" s="303"/>
      <c r="E270" s="303"/>
      <c r="F270" s="303"/>
      <c r="I270" s="307"/>
      <c r="J270" s="0" t="n">
        <f aca="false">IF(ISERROR(N270),0,(IF((N270-$G$2)&gt;=0,1,0)))</f>
        <v>0</v>
      </c>
      <c r="K270" s="308" t="e">
        <f aca="false">IF((L270-$K$2)&gt;0,1,0)</f>
        <v>#VALUE!</v>
      </c>
      <c r="L270" s="0" t="e">
        <f aca="false">IF(L269&gt;0,$J$2-M270,0)</f>
        <v>#VALUE!</v>
      </c>
      <c r="M270" s="79" t="str">
        <f aca="false">IF(ISERROR(N270),"",N270)</f>
        <v/>
      </c>
      <c r="N270" s="79" t="e">
        <f aca="false">LOOKUP(9E+307,O270:BI270)</f>
        <v>#N/A</v>
      </c>
      <c r="O270" s="301"/>
      <c r="P270" s="301"/>
      <c r="Q270" s="301"/>
      <c r="S270" s="301"/>
      <c r="T270" s="301"/>
      <c r="U270" s="301"/>
      <c r="V270" s="301"/>
      <c r="W270" s="301"/>
      <c r="X270" s="301"/>
    </row>
    <row r="271" customFormat="false" ht="12.8" hidden="false" customHeight="false" outlineLevel="0" collapsed="false">
      <c r="A271" s="320" t="n">
        <v>135</v>
      </c>
      <c r="B271" s="303" t="s">
        <v>2189</v>
      </c>
      <c r="C271" s="303" t="s">
        <v>2190</v>
      </c>
      <c r="D271" s="303" t="s">
        <v>2180</v>
      </c>
      <c r="E271" s="303"/>
      <c r="F271" s="303"/>
      <c r="G271" s="0" t="n">
        <f aca="false">COUNT(O271:T271)</f>
        <v>0</v>
      </c>
      <c r="H271" s="0" t="e">
        <f aca="false">IF(L271&lt;0,$J$2-M271,0)</f>
        <v>#VALUE!</v>
      </c>
      <c r="I271" s="314" t="e">
        <f aca="false">L272</f>
        <v>#VALUE!</v>
      </c>
      <c r="L271" s="0" t="e">
        <f aca="false">M272-M271</f>
        <v>#VALUE!</v>
      </c>
      <c r="M271" s="79" t="str">
        <f aca="false">IF(ISERROR(N271),"",N271)</f>
        <v/>
      </c>
      <c r="N271" s="79" t="e">
        <f aca="false">LOOKUP(9E+307,P271:AW271)</f>
        <v>#N/A</v>
      </c>
      <c r="P271" s="301"/>
      <c r="T271" s="301"/>
      <c r="V271" s="301"/>
      <c r="X271" s="301"/>
      <c r="Z271" s="301"/>
    </row>
    <row r="272" customFormat="false" ht="13" hidden="false" customHeight="false" outlineLevel="0" collapsed="false">
      <c r="A272" s="320"/>
      <c r="B272" s="303"/>
      <c r="C272" s="303"/>
      <c r="D272" s="303"/>
      <c r="E272" s="303"/>
      <c r="F272" s="303"/>
      <c r="I272" s="307"/>
      <c r="J272" s="0" t="n">
        <f aca="false">IF(ISERROR(N272),0,(IF((N272-$G$2)&gt;=0,1,0)))</f>
        <v>0</v>
      </c>
      <c r="K272" s="308" t="e">
        <f aca="false">IF((L272-$K$2)&gt;0,1,0)</f>
        <v>#VALUE!</v>
      </c>
      <c r="L272" s="0" t="e">
        <f aca="false">IF(L271&gt;0,$J$2-M272,0)</f>
        <v>#VALUE!</v>
      </c>
      <c r="M272" s="79" t="str">
        <f aca="false">IF(ISERROR(N272),"",N272)</f>
        <v/>
      </c>
      <c r="N272" s="79" t="e">
        <f aca="false">LOOKUP(9E+307,O272:BI272)</f>
        <v>#N/A</v>
      </c>
      <c r="O272" s="301"/>
      <c r="P272" s="301"/>
      <c r="Q272" s="301"/>
      <c r="S272" s="301"/>
      <c r="T272" s="301"/>
      <c r="U272" s="301"/>
      <c r="V272" s="301"/>
      <c r="W272" s="301"/>
      <c r="X272" s="301"/>
      <c r="Y272" s="301"/>
      <c r="Z272" s="301"/>
    </row>
    <row r="273" customFormat="false" ht="12.8" hidden="true" customHeight="false" outlineLevel="0" collapsed="false">
      <c r="A273" s="310" t="n">
        <v>136</v>
      </c>
      <c r="B273" s="310" t="s">
        <v>2189</v>
      </c>
      <c r="C273" s="310" t="s">
        <v>2191</v>
      </c>
      <c r="D273" s="310" t="s">
        <v>2117</v>
      </c>
      <c r="E273" s="310"/>
      <c r="F273" s="310"/>
      <c r="G273" s="311" t="n">
        <f aca="false">COUNT(O273:T273)</f>
        <v>0</v>
      </c>
      <c r="H273" s="311" t="e">
        <f aca="false">IF(L273&lt;0,$J$2-M273,0)</f>
        <v>#VALUE!</v>
      </c>
      <c r="I273" s="312" t="e">
        <f aca="false">L274</f>
        <v>#VALUE!</v>
      </c>
      <c r="L273" s="0" t="e">
        <f aca="false">M274-M273</f>
        <v>#VALUE!</v>
      </c>
      <c r="M273" s="79" t="str">
        <f aca="false">IF(ISERROR(N273),"",N273)</f>
        <v/>
      </c>
      <c r="N273" s="79" t="e">
        <f aca="false">LOOKUP(9E+307,P273:AW273)</f>
        <v>#N/A</v>
      </c>
      <c r="P273" s="301"/>
    </row>
    <row r="274" customFormat="false" ht="13" hidden="true" customHeight="false" outlineLevel="0" collapsed="false">
      <c r="A274" s="310"/>
      <c r="B274" s="310"/>
      <c r="C274" s="310"/>
      <c r="D274" s="310"/>
      <c r="E274" s="310"/>
      <c r="F274" s="310"/>
      <c r="G274" s="311"/>
      <c r="H274" s="311"/>
      <c r="I274" s="312"/>
      <c r="J274" s="0" t="n">
        <f aca="false">IF(ISERROR(N274),0,(IF((N274-$G$2)&gt;=0,1,0)))</f>
        <v>0</v>
      </c>
      <c r="K274" s="308" t="e">
        <f aca="false">IF((L274-$K$2)&gt;0,1,0)</f>
        <v>#VALUE!</v>
      </c>
      <c r="L274" s="0" t="e">
        <f aca="false">IF(L273&gt;0,$J$2-M274,0)</f>
        <v>#VALUE!</v>
      </c>
      <c r="M274" s="79" t="str">
        <f aca="false">IF(ISERROR(N274),"",N274)</f>
        <v/>
      </c>
      <c r="N274" s="79" t="e">
        <f aca="false">LOOKUP(9E+307,O274:BI274)</f>
        <v>#N/A</v>
      </c>
      <c r="O274" s="301"/>
      <c r="P274" s="301"/>
      <c r="Q274" s="301"/>
    </row>
    <row r="275" customFormat="false" ht="12.8" hidden="false" customHeight="false" outlineLevel="0" collapsed="false">
      <c r="A275" s="302" t="n">
        <v>137</v>
      </c>
      <c r="B275" s="303" t="s">
        <v>2119</v>
      </c>
      <c r="C275" s="303" t="s">
        <v>2192</v>
      </c>
      <c r="D275" s="303" t="s">
        <v>2133</v>
      </c>
      <c r="E275" s="303"/>
      <c r="F275" s="303"/>
      <c r="G275" s="0" t="n">
        <f aca="false">COUNT(O275:T275)</f>
        <v>0</v>
      </c>
      <c r="H275" s="0" t="e">
        <f aca="false">IF(L275&lt;0,$J$2-M275,0)</f>
        <v>#VALUE!</v>
      </c>
      <c r="I275" s="314" t="e">
        <f aca="false">L276</f>
        <v>#VALUE!</v>
      </c>
      <c r="L275" s="0" t="e">
        <f aca="false">M276-M275</f>
        <v>#VALUE!</v>
      </c>
      <c r="M275" s="79" t="str">
        <f aca="false">IF(ISERROR(N275),"",N275)</f>
        <v/>
      </c>
      <c r="N275" s="79" t="e">
        <f aca="false">LOOKUP(9E+307,P275:AW275)</f>
        <v>#N/A</v>
      </c>
      <c r="P275" s="301"/>
      <c r="T275" s="301"/>
      <c r="V275" s="301"/>
      <c r="X275" s="301"/>
    </row>
    <row r="276" customFormat="false" ht="13" hidden="false" customHeight="false" outlineLevel="0" collapsed="false">
      <c r="A276" s="302"/>
      <c r="B276" s="303"/>
      <c r="C276" s="303"/>
      <c r="D276" s="303"/>
      <c r="E276" s="303"/>
      <c r="F276" s="303"/>
      <c r="I276" s="307"/>
      <c r="J276" s="0" t="n">
        <f aca="false">IF(ISERROR(N276),0,(IF((N276-$G$2)&gt;=0,1,0)))</f>
        <v>0</v>
      </c>
      <c r="K276" s="308" t="e">
        <f aca="false">IF((L276-$K$2)&gt;0,1,0)</f>
        <v>#VALUE!</v>
      </c>
      <c r="L276" s="0" t="e">
        <f aca="false">IF(L275&gt;0,$J$2-M276,0)</f>
        <v>#VALUE!</v>
      </c>
      <c r="M276" s="79" t="str">
        <f aca="false">IF(ISERROR(N276),"",N276)</f>
        <v/>
      </c>
      <c r="N276" s="79" t="e">
        <f aca="false">LOOKUP(9E+307,O276:BI276)</f>
        <v>#N/A</v>
      </c>
      <c r="O276" s="301"/>
      <c r="P276" s="301"/>
      <c r="Q276" s="301"/>
      <c r="S276" s="301"/>
      <c r="T276" s="301"/>
      <c r="U276" s="301"/>
      <c r="V276" s="301"/>
      <c r="W276" s="301"/>
      <c r="X276" s="301"/>
    </row>
    <row r="277" customFormat="false" ht="12.8" hidden="false" customHeight="false" outlineLevel="0" collapsed="false">
      <c r="A277" s="303" t="n">
        <v>138</v>
      </c>
      <c r="B277" s="303" t="s">
        <v>2119</v>
      </c>
      <c r="C277" s="303" t="s">
        <v>2192</v>
      </c>
      <c r="D277" s="303" t="s">
        <v>2134</v>
      </c>
      <c r="E277" s="303"/>
      <c r="F277" s="303"/>
      <c r="G277" s="0" t="n">
        <f aca="false">COUNT(O277:T277)</f>
        <v>0</v>
      </c>
      <c r="H277" s="0" t="e">
        <f aca="false">IF(L277&lt;0,$J$2-M277,0)</f>
        <v>#VALUE!</v>
      </c>
      <c r="I277" s="314"/>
      <c r="L277" s="0" t="e">
        <f aca="false">M278-M277</f>
        <v>#VALUE!</v>
      </c>
      <c r="M277" s="79" t="str">
        <f aca="false">IF(ISERROR(N277),"",N277)</f>
        <v/>
      </c>
      <c r="N277" s="79" t="e">
        <f aca="false">LOOKUP(9E+307,P277:AW277)</f>
        <v>#N/A</v>
      </c>
      <c r="P277" s="301"/>
      <c r="T277" s="301"/>
      <c r="V277" s="301"/>
      <c r="X277" s="301"/>
      <c r="Z277" s="301"/>
      <c r="AB277" s="301"/>
    </row>
    <row r="278" customFormat="false" ht="13" hidden="false" customHeight="false" outlineLevel="0" collapsed="false">
      <c r="A278" s="303"/>
      <c r="B278" s="303"/>
      <c r="C278" s="303"/>
      <c r="D278" s="303"/>
      <c r="E278" s="303"/>
      <c r="F278" s="303"/>
      <c r="I278" s="307"/>
      <c r="J278" s="0" t="n">
        <f aca="false">IF(ISERROR(N278),0,(IF((N278-$G$2)&gt;=0,1,0)))</f>
        <v>0</v>
      </c>
      <c r="K278" s="308" t="e">
        <f aca="false">IF((L278-$K$2)&gt;0,1,0)</f>
        <v>#VALUE!</v>
      </c>
      <c r="L278" s="0" t="e">
        <f aca="false">IF(L277&gt;0,$J$2-M278,0)</f>
        <v>#VALUE!</v>
      </c>
      <c r="M278" s="79" t="str">
        <f aca="false">IF(ISERROR(N278),"",N278)</f>
        <v/>
      </c>
      <c r="N278" s="79" t="e">
        <f aca="false">LOOKUP(9E+307,O278:BI278)</f>
        <v>#N/A</v>
      </c>
      <c r="O278" s="301"/>
      <c r="P278" s="301"/>
      <c r="Q278" s="301"/>
      <c r="S278" s="301"/>
      <c r="T278" s="301"/>
      <c r="U278" s="301"/>
      <c r="V278" s="301"/>
      <c r="W278" s="301"/>
      <c r="X278" s="301"/>
      <c r="Y278" s="301"/>
      <c r="Z278" s="301"/>
      <c r="AA278" s="301"/>
      <c r="AB278" s="301"/>
    </row>
    <row r="279" customFormat="false" ht="12.8" hidden="false" customHeight="false" outlineLevel="0" collapsed="false">
      <c r="A279" s="303" t="n">
        <v>139</v>
      </c>
      <c r="B279" s="303" t="s">
        <v>2119</v>
      </c>
      <c r="C279" s="303" t="s">
        <v>2192</v>
      </c>
      <c r="D279" s="303" t="s">
        <v>2168</v>
      </c>
      <c r="E279" s="303"/>
      <c r="F279" s="303"/>
      <c r="G279" s="0" t="n">
        <f aca="false">COUNT(O279:T279)</f>
        <v>0</v>
      </c>
      <c r="H279" s="313" t="e">
        <f aca="false">IF(L279&lt;0,$J$2-M279,0)</f>
        <v>#VALUE!</v>
      </c>
      <c r="I279" s="314" t="e">
        <f aca="false">L280</f>
        <v>#VALUE!</v>
      </c>
      <c r="L279" s="0" t="e">
        <f aca="false">M280-M279</f>
        <v>#VALUE!</v>
      </c>
      <c r="M279" s="79" t="str">
        <f aca="false">IF(ISERROR(N279),"",N279)</f>
        <v/>
      </c>
      <c r="N279" s="79" t="e">
        <f aca="false">LOOKUP(9E+307,P279:AW279)</f>
        <v>#N/A</v>
      </c>
      <c r="P279" s="301"/>
      <c r="T279" s="301"/>
      <c r="V279" s="301"/>
      <c r="X279" s="301"/>
      <c r="Z279" s="301"/>
    </row>
    <row r="280" customFormat="false" ht="13" hidden="false" customHeight="false" outlineLevel="0" collapsed="false">
      <c r="A280" s="303"/>
      <c r="B280" s="303"/>
      <c r="C280" s="303"/>
      <c r="D280" s="303"/>
      <c r="E280" s="303"/>
      <c r="F280" s="303"/>
      <c r="I280" s="307"/>
      <c r="J280" s="0" t="n">
        <f aca="false">IF(ISERROR(N280),0,(IF((N280-$G$2)&gt;=0,1,0)))</f>
        <v>0</v>
      </c>
      <c r="K280" s="308" t="e">
        <f aca="false">IF((L280-$K$2)&gt;0,1,0)</f>
        <v>#VALUE!</v>
      </c>
      <c r="L280" s="0" t="e">
        <f aca="false">IF(L279&gt;0,$J$2-M280,0)</f>
        <v>#VALUE!</v>
      </c>
      <c r="M280" s="79" t="str">
        <f aca="false">IF(ISERROR(N280),"",N280)</f>
        <v/>
      </c>
      <c r="N280" s="79" t="e">
        <f aca="false">LOOKUP(9E+307,O280:BI280)</f>
        <v>#N/A</v>
      </c>
      <c r="O280" s="301"/>
      <c r="P280" s="301"/>
      <c r="Q280" s="301"/>
      <c r="S280" s="301"/>
      <c r="T280" s="301"/>
      <c r="U280" s="301"/>
      <c r="V280" s="301"/>
      <c r="W280" s="301"/>
      <c r="X280" s="301"/>
    </row>
    <row r="281" customFormat="false" ht="12.8" hidden="false" customHeight="false" outlineLevel="0" collapsed="false">
      <c r="A281" s="303" t="n">
        <v>140</v>
      </c>
      <c r="B281" s="303" t="s">
        <v>2193</v>
      </c>
      <c r="C281" s="303" t="s">
        <v>1765</v>
      </c>
      <c r="D281" s="303" t="s">
        <v>2124</v>
      </c>
      <c r="E281" s="303"/>
      <c r="F281" s="303"/>
      <c r="G281" s="0" t="n">
        <f aca="false">COUNT(O281:T281)</f>
        <v>0</v>
      </c>
      <c r="H281" s="0" t="e">
        <f aca="false">IF(L281&lt;0,$J$2-M281,0)</f>
        <v>#VALUE!</v>
      </c>
      <c r="I281" s="307" t="e">
        <f aca="false">L282</f>
        <v>#VALUE!</v>
      </c>
      <c r="L281" s="0" t="e">
        <f aca="false">M282-M281</f>
        <v>#VALUE!</v>
      </c>
      <c r="M281" s="79" t="str">
        <f aca="false">IF(ISERROR(N281),"",N281)</f>
        <v/>
      </c>
      <c r="N281" s="79" t="e">
        <f aca="false">LOOKUP(9E+307,P281:AW281)</f>
        <v>#N/A</v>
      </c>
      <c r="P281" s="301"/>
      <c r="T281" s="301"/>
      <c r="V281" s="301"/>
    </row>
    <row r="282" customFormat="false" ht="13" hidden="false" customHeight="false" outlineLevel="0" collapsed="false">
      <c r="A282" s="303"/>
      <c r="B282" s="303"/>
      <c r="C282" s="303"/>
      <c r="D282" s="303"/>
      <c r="E282" s="303"/>
      <c r="F282" s="303"/>
      <c r="I282" s="307"/>
      <c r="J282" s="0" t="n">
        <f aca="false">IF(ISERROR(N282),0,(IF((N282-$G$2)&gt;=0,1,0)))</f>
        <v>0</v>
      </c>
      <c r="K282" s="308" t="e">
        <f aca="false">IF((L282-$K$2)&gt;0,1,0)</f>
        <v>#VALUE!</v>
      </c>
      <c r="L282" s="0" t="e">
        <f aca="false">IF(L281&gt;0,$J$2-M282,0)</f>
        <v>#VALUE!</v>
      </c>
      <c r="M282" s="79" t="str">
        <f aca="false">IF(ISERROR(N282),"",N282)</f>
        <v/>
      </c>
      <c r="N282" s="79" t="e">
        <f aca="false">LOOKUP(9E+307,O282:BI282)</f>
        <v>#N/A</v>
      </c>
      <c r="O282" s="301"/>
      <c r="P282" s="301"/>
      <c r="Q282" s="301"/>
      <c r="S282" s="301"/>
      <c r="T282" s="301"/>
      <c r="U282" s="301"/>
      <c r="V282" s="301"/>
    </row>
    <row r="283" customFormat="false" ht="12.8" hidden="false" customHeight="false" outlineLevel="0" collapsed="false">
      <c r="A283" s="303" t="n">
        <v>141</v>
      </c>
      <c r="B283" s="303" t="s">
        <v>2193</v>
      </c>
      <c r="C283" s="303" t="s">
        <v>1765</v>
      </c>
      <c r="D283" s="303" t="s">
        <v>2125</v>
      </c>
      <c r="E283" s="303"/>
      <c r="F283" s="303"/>
      <c r="G283" s="0" t="n">
        <f aca="false">COUNT(O283:T283)</f>
        <v>0</v>
      </c>
      <c r="H283" s="269" t="e">
        <f aca="false">IF(L283&lt;0,$J$2-M283,0)</f>
        <v>#VALUE!</v>
      </c>
      <c r="I283" s="307" t="e">
        <f aca="false">L284</f>
        <v>#VALUE!</v>
      </c>
      <c r="L283" s="0" t="e">
        <f aca="false">M284-M283</f>
        <v>#VALUE!</v>
      </c>
      <c r="M283" s="79" t="str">
        <f aca="false">IF(ISERROR(N283),"",N283)</f>
        <v/>
      </c>
      <c r="N283" s="79" t="e">
        <f aca="false">LOOKUP(9E+307,P283:AW283)</f>
        <v>#N/A</v>
      </c>
      <c r="P283" s="301"/>
      <c r="T283" s="301"/>
      <c r="V283" s="301"/>
    </row>
    <row r="284" customFormat="false" ht="13" hidden="false" customHeight="false" outlineLevel="0" collapsed="false">
      <c r="A284" s="303"/>
      <c r="B284" s="303"/>
      <c r="C284" s="303"/>
      <c r="D284" s="303"/>
      <c r="E284" s="303"/>
      <c r="F284" s="303"/>
      <c r="I284" s="307"/>
      <c r="J284" s="0" t="n">
        <f aca="false">IF(ISERROR(N284),0,(IF((N284-$G$2)&gt;=0,1,0)))</f>
        <v>0</v>
      </c>
      <c r="K284" s="308" t="e">
        <f aca="false">IF((L284-$K$2)&gt;0,1,0)</f>
        <v>#VALUE!</v>
      </c>
      <c r="L284" s="0" t="e">
        <f aca="false">IF(L283&gt;0,$J$2-M284,0)</f>
        <v>#VALUE!</v>
      </c>
      <c r="M284" s="79" t="str">
        <f aca="false">IF(ISERROR(N284),"",N284)</f>
        <v/>
      </c>
      <c r="N284" s="79" t="e">
        <f aca="false">LOOKUP(9E+307,O284:BI284)</f>
        <v>#N/A</v>
      </c>
      <c r="O284" s="301"/>
      <c r="P284" s="301"/>
      <c r="Q284" s="301"/>
      <c r="S284" s="301"/>
      <c r="T284" s="301"/>
      <c r="U284" s="301"/>
      <c r="V284" s="301"/>
    </row>
    <row r="285" customFormat="false" ht="12.8" hidden="false" customHeight="false" outlineLevel="0" collapsed="false">
      <c r="A285" s="303" t="n">
        <v>142</v>
      </c>
      <c r="B285" s="303" t="s">
        <v>2193</v>
      </c>
      <c r="C285" s="303" t="s">
        <v>1765</v>
      </c>
      <c r="D285" s="303" t="s">
        <v>2130</v>
      </c>
      <c r="E285" s="303"/>
      <c r="F285" s="303"/>
      <c r="G285" s="0" t="n">
        <f aca="false">COUNT(O285:T285)</f>
        <v>0</v>
      </c>
      <c r="H285" s="0" t="e">
        <f aca="false">IF(L285&lt;0,$J$2-M285,0)</f>
        <v>#VALUE!</v>
      </c>
      <c r="I285" s="314" t="e">
        <f aca="false">L286</f>
        <v>#VALUE!</v>
      </c>
      <c r="L285" s="0" t="e">
        <f aca="false">M286-M285</f>
        <v>#VALUE!</v>
      </c>
      <c r="M285" s="79" t="str">
        <f aca="false">IF(ISERROR(N285),"",N285)</f>
        <v/>
      </c>
      <c r="N285" s="79" t="e">
        <f aca="false">LOOKUP(9E+307,P285:AW285)</f>
        <v>#N/A</v>
      </c>
      <c r="P285" s="301"/>
      <c r="T285" s="301"/>
      <c r="V285" s="301"/>
    </row>
    <row r="286" customFormat="false" ht="13" hidden="false" customHeight="false" outlineLevel="0" collapsed="false">
      <c r="A286" s="303"/>
      <c r="B286" s="303"/>
      <c r="C286" s="303"/>
      <c r="D286" s="303"/>
      <c r="E286" s="303"/>
      <c r="F286" s="303"/>
      <c r="I286" s="307"/>
      <c r="J286" s="0" t="n">
        <f aca="false">IF(ISERROR(N286),0,(IF((N286-$G$2)&gt;=0,1,0)))</f>
        <v>0</v>
      </c>
      <c r="K286" s="308" t="e">
        <f aca="false">IF((L286-$K$2)&gt;0,1,0)</f>
        <v>#VALUE!</v>
      </c>
      <c r="L286" s="0" t="e">
        <f aca="false">IF(L285&gt;0,$J$2-M286,0)</f>
        <v>#VALUE!</v>
      </c>
      <c r="M286" s="79" t="str">
        <f aca="false">IF(ISERROR(N286),"",N286)</f>
        <v/>
      </c>
      <c r="N286" s="79" t="e">
        <f aca="false">LOOKUP(9E+307,O286:BI286)</f>
        <v>#N/A</v>
      </c>
      <c r="O286" s="301"/>
      <c r="P286" s="301"/>
      <c r="Q286" s="301"/>
      <c r="S286" s="301"/>
      <c r="T286" s="301"/>
      <c r="U286" s="301"/>
      <c r="V286" s="301"/>
    </row>
    <row r="287" customFormat="false" ht="12.8" hidden="false" customHeight="false" outlineLevel="0" collapsed="false">
      <c r="A287" s="303" t="n">
        <v>143</v>
      </c>
      <c r="B287" s="303" t="s">
        <v>2193</v>
      </c>
      <c r="C287" s="303" t="s">
        <v>2121</v>
      </c>
      <c r="D287" s="303" t="s">
        <v>2133</v>
      </c>
      <c r="E287" s="303"/>
      <c r="F287" s="303"/>
      <c r="G287" s="0" t="n">
        <f aca="false">COUNT(O287:T287)</f>
        <v>0</v>
      </c>
      <c r="H287" s="0" t="e">
        <f aca="false">IF(L287&lt;0,$J$2-M287,0)</f>
        <v>#VALUE!</v>
      </c>
      <c r="I287" s="315" t="e">
        <f aca="false">L288</f>
        <v>#VALUE!</v>
      </c>
      <c r="L287" s="0" t="e">
        <f aca="false">M288-M287</f>
        <v>#VALUE!</v>
      </c>
      <c r="M287" s="79" t="str">
        <f aca="false">IF(ISERROR(N287),"",N287)</f>
        <v/>
      </c>
      <c r="N287" s="79" t="e">
        <f aca="false">LOOKUP(9E+307,P287:AW287)</f>
        <v>#N/A</v>
      </c>
      <c r="P287" s="301"/>
      <c r="T287" s="301"/>
      <c r="V287" s="301"/>
      <c r="X287" s="301"/>
    </row>
    <row r="288" customFormat="false" ht="13" hidden="false" customHeight="false" outlineLevel="0" collapsed="false">
      <c r="A288" s="303"/>
      <c r="B288" s="303"/>
      <c r="C288" s="303"/>
      <c r="D288" s="303"/>
      <c r="E288" s="303"/>
      <c r="F288" s="303"/>
      <c r="I288" s="307"/>
      <c r="J288" s="0" t="n">
        <f aca="false">IF(ISERROR(N288),0,(IF((N288-$G$2)&gt;=0,1,0)))</f>
        <v>0</v>
      </c>
      <c r="K288" s="308" t="e">
        <f aca="false">IF((L288-$K$2)&gt;0,1,0)</f>
        <v>#VALUE!</v>
      </c>
      <c r="L288" s="0" t="e">
        <f aca="false">IF(L287&gt;0,$J$2-M288,0)</f>
        <v>#VALUE!</v>
      </c>
      <c r="M288" s="79" t="str">
        <f aca="false">IF(ISERROR(N288),"",N288)</f>
        <v/>
      </c>
      <c r="N288" s="79" t="e">
        <f aca="false">LOOKUP(9E+307,O288:BI288)</f>
        <v>#N/A</v>
      </c>
      <c r="O288" s="301"/>
      <c r="P288" s="301"/>
      <c r="Q288" s="301"/>
      <c r="S288" s="301"/>
      <c r="T288" s="301"/>
      <c r="U288" s="301"/>
      <c r="V288" s="301"/>
      <c r="W288" s="301"/>
      <c r="X288" s="301"/>
    </row>
    <row r="289" customFormat="false" ht="12.8" hidden="false" customHeight="false" outlineLevel="0" collapsed="false">
      <c r="A289" s="303" t="n">
        <v>144</v>
      </c>
      <c r="B289" s="303" t="s">
        <v>2193</v>
      </c>
      <c r="C289" s="303" t="s">
        <v>2121</v>
      </c>
      <c r="D289" s="303" t="s">
        <v>2134</v>
      </c>
      <c r="E289" s="303"/>
      <c r="F289" s="303"/>
      <c r="G289" s="0" t="n">
        <f aca="false">COUNT(O289:T289)</f>
        <v>0</v>
      </c>
      <c r="H289" s="0" t="e">
        <f aca="false">IF(L289&lt;0,$J$2-M289,0)</f>
        <v>#VALUE!</v>
      </c>
      <c r="I289" s="314" t="e">
        <f aca="false">L290</f>
        <v>#VALUE!</v>
      </c>
      <c r="L289" s="0" t="e">
        <f aca="false">M290-M289</f>
        <v>#VALUE!</v>
      </c>
      <c r="M289" s="79" t="str">
        <f aca="false">IF(ISERROR(N289),"",N289)</f>
        <v/>
      </c>
      <c r="N289" s="79" t="e">
        <f aca="false">LOOKUP(9E+307,P289:AW289)</f>
        <v>#N/A</v>
      </c>
      <c r="P289" s="301"/>
      <c r="T289" s="301"/>
      <c r="V289" s="301"/>
      <c r="X289" s="301"/>
    </row>
    <row r="290" customFormat="false" ht="13" hidden="false" customHeight="false" outlineLevel="0" collapsed="false">
      <c r="A290" s="303"/>
      <c r="B290" s="303"/>
      <c r="C290" s="303"/>
      <c r="D290" s="303"/>
      <c r="E290" s="303"/>
      <c r="F290" s="303"/>
      <c r="I290" s="307"/>
      <c r="J290" s="0" t="n">
        <f aca="false">IF(ISERROR(N290),0,(IF((N290-$G$2)&gt;=0,1,0)))</f>
        <v>0</v>
      </c>
      <c r="K290" s="308" t="e">
        <f aca="false">IF((L290-$K$2)&gt;0,1,0)</f>
        <v>#VALUE!</v>
      </c>
      <c r="L290" s="0" t="e">
        <f aca="false">IF(L289&gt;0,$J$2-M290,0)</f>
        <v>#VALUE!</v>
      </c>
      <c r="M290" s="79" t="str">
        <f aca="false">IF(ISERROR(N290),"",N290)</f>
        <v/>
      </c>
      <c r="N290" s="79" t="e">
        <f aca="false">LOOKUP(9E+307,O290:BI290)</f>
        <v>#N/A</v>
      </c>
      <c r="O290" s="301"/>
      <c r="P290" s="301"/>
      <c r="Q290" s="301"/>
      <c r="S290" s="301"/>
      <c r="T290" s="301"/>
      <c r="U290" s="301"/>
      <c r="V290" s="301"/>
      <c r="W290" s="301"/>
      <c r="X290" s="301"/>
    </row>
    <row r="291" customFormat="false" ht="12.8" hidden="false" customHeight="false" outlineLevel="0" collapsed="false">
      <c r="A291" s="303" t="n">
        <v>145</v>
      </c>
      <c r="B291" s="303" t="s">
        <v>2193</v>
      </c>
      <c r="C291" s="303" t="s">
        <v>2121</v>
      </c>
      <c r="D291" s="303" t="s">
        <v>2162</v>
      </c>
      <c r="E291" s="303"/>
      <c r="F291" s="303"/>
      <c r="G291" s="0" t="n">
        <f aca="false">COUNT(O291:T291)</f>
        <v>0</v>
      </c>
      <c r="H291" s="0" t="e">
        <f aca="false">IF(L291&lt;0,$J$2-M291,0)</f>
        <v>#VALUE!</v>
      </c>
      <c r="I291" s="314" t="e">
        <f aca="false">L292</f>
        <v>#VALUE!</v>
      </c>
      <c r="L291" s="0" t="e">
        <f aca="false">M292-M291</f>
        <v>#VALUE!</v>
      </c>
      <c r="M291" s="79" t="str">
        <f aca="false">IF(ISERROR(N291),"",N291)</f>
        <v/>
      </c>
      <c r="N291" s="79" t="e">
        <f aca="false">LOOKUP(9E+307,P291:AW291)</f>
        <v>#N/A</v>
      </c>
      <c r="P291" s="301"/>
      <c r="T291" s="301"/>
      <c r="V291" s="301"/>
      <c r="X291" s="301"/>
    </row>
    <row r="292" customFormat="false" ht="13" hidden="false" customHeight="false" outlineLevel="0" collapsed="false">
      <c r="A292" s="303"/>
      <c r="B292" s="303"/>
      <c r="C292" s="303"/>
      <c r="D292" s="303"/>
      <c r="E292" s="303"/>
      <c r="F292" s="303"/>
      <c r="I292" s="307"/>
      <c r="J292" s="0" t="n">
        <f aca="false">IF(ISERROR(N292),0,(IF((N292-$G$2)&gt;=0,1,0)))</f>
        <v>0</v>
      </c>
      <c r="K292" s="308" t="e">
        <f aca="false">IF((L292-$K$2)&gt;0,1,0)</f>
        <v>#VALUE!</v>
      </c>
      <c r="L292" s="0" t="e">
        <f aca="false">IF(L291&gt;0,$J$2-M292,0)</f>
        <v>#VALUE!</v>
      </c>
      <c r="M292" s="79" t="str">
        <f aca="false">IF(ISERROR(N292),"",N292)</f>
        <v/>
      </c>
      <c r="N292" s="79" t="e">
        <f aca="false">LOOKUP(9E+307,O292:BI292)</f>
        <v>#N/A</v>
      </c>
      <c r="O292" s="301"/>
      <c r="P292" s="301"/>
      <c r="Q292" s="301"/>
      <c r="S292" s="301"/>
      <c r="T292" s="301"/>
      <c r="U292" s="301"/>
      <c r="V292" s="301"/>
      <c r="W292" s="301"/>
      <c r="X292" s="301"/>
    </row>
    <row r="293" customFormat="false" ht="12.8" hidden="false" customHeight="false" outlineLevel="0" collapsed="false">
      <c r="A293" s="303" t="n">
        <v>146</v>
      </c>
      <c r="B293" s="303" t="s">
        <v>2193</v>
      </c>
      <c r="C293" s="303" t="s">
        <v>2121</v>
      </c>
      <c r="D293" s="303" t="s">
        <v>2163</v>
      </c>
      <c r="E293" s="303"/>
      <c r="F293" s="303"/>
      <c r="G293" s="0" t="n">
        <f aca="false">COUNT(O293:T293)</f>
        <v>0</v>
      </c>
      <c r="H293" s="0" t="e">
        <f aca="false">IF(L293&lt;0,$J$2-M293,0)</f>
        <v>#VALUE!</v>
      </c>
      <c r="I293" s="314" t="s">
        <v>2194</v>
      </c>
      <c r="L293" s="0" t="e">
        <f aca="false">M294-M293</f>
        <v>#VALUE!</v>
      </c>
      <c r="M293" s="79" t="str">
        <f aca="false">IF(ISERROR(N293),"",N293)</f>
        <v/>
      </c>
      <c r="N293" s="79" t="e">
        <f aca="false">LOOKUP(9E+307,P293:AW293)</f>
        <v>#N/A</v>
      </c>
      <c r="P293" s="301"/>
      <c r="T293" s="301"/>
      <c r="V293" s="301"/>
      <c r="X293" s="301"/>
    </row>
    <row r="294" customFormat="false" ht="13" hidden="false" customHeight="false" outlineLevel="0" collapsed="false">
      <c r="A294" s="303"/>
      <c r="B294" s="303"/>
      <c r="C294" s="303"/>
      <c r="D294" s="303"/>
      <c r="E294" s="303"/>
      <c r="F294" s="303"/>
      <c r="I294" s="307"/>
      <c r="J294" s="0" t="n">
        <f aca="false">IF(ISERROR(N294),0,(IF((N294-$G$2)&gt;=0,1,0)))</f>
        <v>0</v>
      </c>
      <c r="K294" s="308" t="e">
        <f aca="false">IF((L294-$K$2)&gt;0,1,0)</f>
        <v>#VALUE!</v>
      </c>
      <c r="L294" s="0" t="e">
        <f aca="false">IF(L293&gt;0,$J$2-M294,0)</f>
        <v>#VALUE!</v>
      </c>
      <c r="M294" s="79" t="str">
        <f aca="false">IF(ISERROR(N294),"",N294)</f>
        <v/>
      </c>
      <c r="N294" s="79" t="e">
        <f aca="false">LOOKUP(9E+307,O294:BI294)</f>
        <v>#N/A</v>
      </c>
      <c r="O294" s="301"/>
      <c r="P294" s="301"/>
      <c r="Q294" s="301"/>
      <c r="S294" s="301"/>
      <c r="T294" s="301"/>
      <c r="U294" s="301"/>
      <c r="V294" s="301"/>
      <c r="W294" s="301"/>
      <c r="X294" s="301"/>
    </row>
    <row r="295" customFormat="false" ht="12.8" hidden="false" customHeight="false" outlineLevel="0" collapsed="false">
      <c r="A295" s="303" t="n">
        <v>147</v>
      </c>
      <c r="B295" s="303" t="s">
        <v>2193</v>
      </c>
      <c r="C295" s="303" t="s">
        <v>2121</v>
      </c>
      <c r="D295" s="303" t="s">
        <v>2122</v>
      </c>
      <c r="E295" s="303"/>
      <c r="F295" s="303"/>
      <c r="G295" s="0" t="n">
        <f aca="false">COUNT(O295:T295)</f>
        <v>0</v>
      </c>
      <c r="H295" s="0" t="e">
        <f aca="false">IF(L295&lt;0,$J$2-M295,0)</f>
        <v>#VALUE!</v>
      </c>
      <c r="I295" s="315" t="e">
        <f aca="false">L296</f>
        <v>#VALUE!</v>
      </c>
      <c r="L295" s="0" t="e">
        <f aca="false">M296-M295</f>
        <v>#VALUE!</v>
      </c>
      <c r="M295" s="79" t="str">
        <f aca="false">IF(ISERROR(N295),"",N295)</f>
        <v/>
      </c>
      <c r="N295" s="79" t="e">
        <f aca="false">LOOKUP(9E+307,P295:AW295)</f>
        <v>#N/A</v>
      </c>
      <c r="P295" s="301"/>
      <c r="T295" s="301"/>
      <c r="V295" s="301"/>
    </row>
    <row r="296" customFormat="false" ht="13" hidden="false" customHeight="false" outlineLevel="0" collapsed="false">
      <c r="A296" s="303"/>
      <c r="B296" s="303"/>
      <c r="C296" s="303"/>
      <c r="D296" s="303"/>
      <c r="E296" s="303"/>
      <c r="F296" s="303"/>
      <c r="I296" s="307"/>
      <c r="J296" s="0" t="n">
        <f aca="false">IF(ISERROR(N296),0,(IF((N296-$G$2)&gt;=0,1,0)))</f>
        <v>0</v>
      </c>
      <c r="K296" s="308" t="e">
        <f aca="false">IF((L296-$K$2)&gt;0,1,0)</f>
        <v>#VALUE!</v>
      </c>
      <c r="L296" s="0" t="e">
        <f aca="false">IF(L295&gt;0,$J$2-M296,0)</f>
        <v>#VALUE!</v>
      </c>
      <c r="M296" s="79" t="str">
        <f aca="false">IF(ISERROR(N296),"",N296)</f>
        <v/>
      </c>
      <c r="N296" s="79" t="e">
        <f aca="false">LOOKUP(9E+307,O296:BI296)</f>
        <v>#N/A</v>
      </c>
      <c r="O296" s="301"/>
      <c r="P296" s="301"/>
      <c r="Q296" s="301"/>
      <c r="S296" s="301"/>
      <c r="T296" s="301"/>
      <c r="U296" s="301"/>
      <c r="V296" s="301"/>
    </row>
    <row r="297" customFormat="false" ht="12.8" hidden="false" customHeight="false" outlineLevel="0" collapsed="false">
      <c r="A297" s="303" t="n">
        <v>148</v>
      </c>
      <c r="B297" s="303" t="s">
        <v>2193</v>
      </c>
      <c r="C297" s="303" t="s">
        <v>2121</v>
      </c>
      <c r="D297" s="303" t="s">
        <v>2180</v>
      </c>
      <c r="E297" s="303"/>
      <c r="F297" s="303"/>
      <c r="G297" s="0" t="n">
        <f aca="false">COUNT(O297:T297)</f>
        <v>0</v>
      </c>
      <c r="H297" s="313" t="e">
        <f aca="false">IF(L297&lt;0,$J$2-M297,0)</f>
        <v>#VALUE!</v>
      </c>
      <c r="I297" s="314" t="e">
        <f aca="false">L298</f>
        <v>#VALUE!</v>
      </c>
      <c r="L297" s="0" t="e">
        <f aca="false">M298-M297</f>
        <v>#VALUE!</v>
      </c>
      <c r="M297" s="79" t="str">
        <f aca="false">IF(ISERROR(N297),"",N297)</f>
        <v/>
      </c>
      <c r="N297" s="79" t="e">
        <f aca="false">LOOKUP(9E+307,P297:AW297)</f>
        <v>#N/A</v>
      </c>
      <c r="P297" s="301"/>
      <c r="T297" s="301"/>
      <c r="V297" s="301"/>
      <c r="X297" s="301"/>
    </row>
    <row r="298" customFormat="false" ht="13" hidden="false" customHeight="false" outlineLevel="0" collapsed="false">
      <c r="A298" s="303"/>
      <c r="B298" s="303"/>
      <c r="C298" s="303"/>
      <c r="D298" s="303"/>
      <c r="E298" s="303"/>
      <c r="F298" s="303"/>
      <c r="I298" s="307"/>
      <c r="J298" s="0" t="n">
        <f aca="false">IF(ISERROR(N298),0,(IF((N298-$G$2)&gt;=0,1,0)))</f>
        <v>0</v>
      </c>
      <c r="K298" s="308" t="e">
        <f aca="false">IF((L298-$K$2)&gt;0,1,0)</f>
        <v>#VALUE!</v>
      </c>
      <c r="L298" s="0" t="e">
        <f aca="false">IF(L297&gt;0,$J$2-M298,0)</f>
        <v>#VALUE!</v>
      </c>
      <c r="M298" s="79" t="str">
        <f aca="false">IF(ISERROR(N298),"",N298)</f>
        <v/>
      </c>
      <c r="N298" s="79" t="e">
        <f aca="false">LOOKUP(9E+307,O298:BI298)</f>
        <v>#N/A</v>
      </c>
      <c r="O298" s="301"/>
      <c r="P298" s="301"/>
      <c r="Q298" s="301"/>
      <c r="S298" s="301"/>
      <c r="T298" s="301"/>
      <c r="U298" s="301"/>
      <c r="V298" s="301"/>
    </row>
    <row r="299" customFormat="false" ht="12.8" hidden="false" customHeight="false" outlineLevel="0" collapsed="false">
      <c r="A299" s="303" t="n">
        <v>149</v>
      </c>
      <c r="B299" s="303" t="s">
        <v>2193</v>
      </c>
      <c r="C299" s="303" t="s">
        <v>2121</v>
      </c>
      <c r="D299" s="303" t="s">
        <v>2173</v>
      </c>
      <c r="E299" s="303"/>
      <c r="F299" s="303"/>
      <c r="G299" s="0" t="n">
        <f aca="false">COUNT(O299:T299)</f>
        <v>0</v>
      </c>
      <c r="H299" s="0" t="e">
        <f aca="false">IF(L299&lt;0,$J$2-M299,0)</f>
        <v>#VALUE!</v>
      </c>
      <c r="I299" s="314" t="e">
        <f aca="false">L300</f>
        <v>#VALUE!</v>
      </c>
      <c r="L299" s="0" t="e">
        <f aca="false">M300-M299</f>
        <v>#VALUE!</v>
      </c>
      <c r="M299" s="79" t="str">
        <f aca="false">IF(ISERROR(N299),"",N299)</f>
        <v/>
      </c>
      <c r="N299" s="79" t="e">
        <f aca="false">LOOKUP(9E+307,P299:AW299)</f>
        <v>#N/A</v>
      </c>
      <c r="P299" s="301"/>
      <c r="T299" s="301"/>
      <c r="V299" s="301"/>
      <c r="X299" s="301"/>
      <c r="Z299" s="301"/>
    </row>
    <row r="300" customFormat="false" ht="13" hidden="false" customHeight="false" outlineLevel="0" collapsed="false">
      <c r="A300" s="303"/>
      <c r="B300" s="303"/>
      <c r="C300" s="303"/>
      <c r="D300" s="303"/>
      <c r="E300" s="303"/>
      <c r="F300" s="303"/>
      <c r="I300" s="307"/>
      <c r="J300" s="0" t="n">
        <f aca="false">IF(ISERROR(N300),0,(IF((N300-$G$2)&gt;=0,1,0)))</f>
        <v>0</v>
      </c>
      <c r="K300" s="308" t="e">
        <f aca="false">IF((L300-$K$2)&gt;0,1,0)</f>
        <v>#VALUE!</v>
      </c>
      <c r="L300" s="0" t="e">
        <f aca="false">IF(L299&gt;0,$J$2-M300,0)</f>
        <v>#VALUE!</v>
      </c>
      <c r="M300" s="79" t="str">
        <f aca="false">IF(ISERROR(N300),"",N300)</f>
        <v/>
      </c>
      <c r="N300" s="79" t="e">
        <f aca="false">LOOKUP(9E+307,O300:BI300)</f>
        <v>#N/A</v>
      </c>
      <c r="O300" s="301"/>
      <c r="P300" s="301"/>
      <c r="Q300" s="301"/>
      <c r="S300" s="301"/>
      <c r="T300" s="301"/>
      <c r="U300" s="301"/>
      <c r="V300" s="301"/>
      <c r="W300" s="301"/>
      <c r="X300" s="301"/>
      <c r="Y300" s="301"/>
      <c r="Z300" s="301"/>
    </row>
    <row r="301" customFormat="false" ht="12.8" hidden="false" customHeight="false" outlineLevel="0" collapsed="false">
      <c r="A301" s="303" t="n">
        <v>150</v>
      </c>
      <c r="B301" s="303" t="s">
        <v>2193</v>
      </c>
      <c r="C301" s="303" t="s">
        <v>2121</v>
      </c>
      <c r="D301" s="303" t="s">
        <v>2174</v>
      </c>
      <c r="E301" s="303"/>
      <c r="F301" s="303"/>
      <c r="G301" s="0" t="n">
        <f aca="false">COUNT(O301:T301)</f>
        <v>0</v>
      </c>
      <c r="H301" s="0" t="e">
        <f aca="false">IF(L301&lt;0,$J$2-M301,0)</f>
        <v>#VALUE!</v>
      </c>
      <c r="I301" s="307" t="e">
        <f aca="false">L302</f>
        <v>#VALUE!</v>
      </c>
      <c r="L301" s="0" t="e">
        <f aca="false">M302-M301</f>
        <v>#VALUE!</v>
      </c>
      <c r="M301" s="79" t="str">
        <f aca="false">IF(ISERROR(N301),"",N301)</f>
        <v/>
      </c>
      <c r="N301" s="79" t="e">
        <f aca="false">LOOKUP(9E+307,P301:AW301)</f>
        <v>#N/A</v>
      </c>
      <c r="P301" s="301"/>
      <c r="T301" s="301"/>
      <c r="V301" s="301"/>
      <c r="X301" s="301"/>
    </row>
    <row r="302" customFormat="false" ht="13" hidden="false" customHeight="false" outlineLevel="0" collapsed="false">
      <c r="A302" s="303"/>
      <c r="B302" s="303"/>
      <c r="C302" s="303"/>
      <c r="D302" s="303"/>
      <c r="E302" s="303"/>
      <c r="F302" s="303"/>
      <c r="I302" s="307"/>
      <c r="J302" s="0" t="n">
        <f aca="false">IF(ISERROR(N302),0,(IF((N302-$G$2)&gt;=0,1,0)))</f>
        <v>0</v>
      </c>
      <c r="K302" s="308" t="e">
        <f aca="false">IF((L302-$K$2)&gt;0,1,0)</f>
        <v>#VALUE!</v>
      </c>
      <c r="L302" s="0" t="e">
        <f aca="false">IF(L301&gt;0,$J$2-M302,0)</f>
        <v>#VALUE!</v>
      </c>
      <c r="M302" s="79" t="str">
        <f aca="false">IF(ISERROR(N302),"",N302)</f>
        <v/>
      </c>
      <c r="N302" s="79" t="e">
        <f aca="false">LOOKUP(9E+307,O302:BI302)</f>
        <v>#N/A</v>
      </c>
      <c r="O302" s="301"/>
      <c r="P302" s="301"/>
      <c r="Q302" s="301"/>
      <c r="S302" s="301"/>
      <c r="T302" s="301"/>
      <c r="U302" s="301"/>
      <c r="V302" s="301"/>
      <c r="W302" s="301"/>
      <c r="X302" s="301"/>
    </row>
    <row r="303" customFormat="false" ht="12.8" hidden="false" customHeight="false" outlineLevel="0" collapsed="false">
      <c r="A303" s="303" t="n">
        <v>151</v>
      </c>
      <c r="B303" s="303" t="s">
        <v>2193</v>
      </c>
      <c r="C303" s="303" t="s">
        <v>2121</v>
      </c>
      <c r="D303" s="303" t="s">
        <v>2195</v>
      </c>
      <c r="E303" s="303"/>
      <c r="F303" s="303"/>
      <c r="G303" s="0" t="n">
        <f aca="false">COUNT(O303:T303)</f>
        <v>0</v>
      </c>
      <c r="H303" s="269" t="e">
        <f aca="false">IF(L303&lt;0,$J$2-M303,0)</f>
        <v>#VALUE!</v>
      </c>
      <c r="I303" s="307" t="e">
        <f aca="false">L304</f>
        <v>#VALUE!</v>
      </c>
      <c r="L303" s="0" t="e">
        <f aca="false">M304-M303</f>
        <v>#VALUE!</v>
      </c>
      <c r="M303" s="79" t="str">
        <f aca="false">IF(ISERROR(N303),"",N303)</f>
        <v/>
      </c>
      <c r="N303" s="79" t="e">
        <f aca="false">LOOKUP(9E+307,P303:AW303)</f>
        <v>#N/A</v>
      </c>
      <c r="P303" s="301"/>
      <c r="T303" s="301"/>
      <c r="V303" s="301"/>
    </row>
    <row r="304" customFormat="false" ht="13" hidden="false" customHeight="false" outlineLevel="0" collapsed="false">
      <c r="A304" s="303"/>
      <c r="B304" s="303"/>
      <c r="C304" s="303"/>
      <c r="D304" s="303"/>
      <c r="E304" s="303"/>
      <c r="F304" s="303"/>
      <c r="I304" s="307"/>
      <c r="J304" s="0" t="n">
        <f aca="false">IF(ISERROR(N304),0,(IF((N304-$G$2)&gt;=0,1,0)))</f>
        <v>0</v>
      </c>
      <c r="K304" s="308" t="e">
        <f aca="false">IF((L304-$K$2)&gt;0,1,0)</f>
        <v>#VALUE!</v>
      </c>
      <c r="L304" s="0" t="e">
        <f aca="false">IF(L303&gt;0,$J$2-M304,0)</f>
        <v>#VALUE!</v>
      </c>
      <c r="M304" s="79" t="str">
        <f aca="false">IF(ISERROR(N304),"",N304)</f>
        <v/>
      </c>
      <c r="N304" s="79" t="e">
        <f aca="false">LOOKUP(9E+307,O304:BI304)</f>
        <v>#N/A</v>
      </c>
      <c r="O304" s="301"/>
      <c r="P304" s="301"/>
      <c r="Q304" s="301"/>
      <c r="S304" s="301"/>
      <c r="T304" s="301"/>
      <c r="U304" s="301"/>
      <c r="V304" s="301"/>
    </row>
    <row r="305" customFormat="false" ht="12.8" hidden="true" customHeight="false" outlineLevel="0" collapsed="false">
      <c r="A305" s="310" t="n">
        <v>152</v>
      </c>
      <c r="B305" s="310" t="s">
        <v>2189</v>
      </c>
      <c r="C305" s="310" t="s">
        <v>2148</v>
      </c>
      <c r="D305" s="310" t="s">
        <v>2117</v>
      </c>
      <c r="E305" s="310"/>
      <c r="F305" s="310"/>
      <c r="G305" s="311" t="n">
        <f aca="false">COUNT(O305:T305)</f>
        <v>0</v>
      </c>
      <c r="H305" s="311" t="e">
        <f aca="false">IF(L305&lt;0,$J$2-M305,0)</f>
        <v>#VALUE!</v>
      </c>
      <c r="I305" s="312" t="e">
        <f aca="false">L306</f>
        <v>#VALUE!</v>
      </c>
      <c r="L305" s="0" t="e">
        <f aca="false">M306-M305</f>
        <v>#VALUE!</v>
      </c>
      <c r="M305" s="79" t="str">
        <f aca="false">IF(ISERROR(N305),"",N305)</f>
        <v/>
      </c>
      <c r="N305" s="79" t="e">
        <f aca="false">LOOKUP(9E+307,P305:AW305)</f>
        <v>#N/A</v>
      </c>
      <c r="P305" s="301"/>
    </row>
    <row r="306" customFormat="false" ht="13" hidden="true" customHeight="false" outlineLevel="0" collapsed="false">
      <c r="A306" s="310"/>
      <c r="B306" s="310"/>
      <c r="C306" s="310"/>
      <c r="D306" s="310"/>
      <c r="E306" s="310"/>
      <c r="F306" s="310"/>
      <c r="G306" s="311"/>
      <c r="H306" s="311"/>
      <c r="I306" s="312"/>
      <c r="J306" s="0" t="n">
        <f aca="false">IF(ISERROR(N306),0,(IF((N306-$G$2)&gt;=0,1,0)))</f>
        <v>0</v>
      </c>
      <c r="K306" s="308" t="e">
        <f aca="false">IF((L306-$K$2)&gt;0,1,0)</f>
        <v>#VALUE!</v>
      </c>
      <c r="L306" s="0" t="e">
        <f aca="false">IF(L305&gt;0,$J$2-M306,0)</f>
        <v>#VALUE!</v>
      </c>
      <c r="M306" s="79" t="str">
        <f aca="false">IF(ISERROR(N306),"",N306)</f>
        <v/>
      </c>
      <c r="N306" s="79" t="e">
        <f aca="false">LOOKUP(9E+307,O306:BI306)</f>
        <v>#N/A</v>
      </c>
      <c r="O306" s="301"/>
      <c r="P306" s="301"/>
      <c r="Q306" s="301"/>
    </row>
    <row r="307" customFormat="false" ht="12.8" hidden="false" customHeight="false" outlineLevel="0" collapsed="false">
      <c r="A307" s="303" t="n">
        <v>153</v>
      </c>
      <c r="B307" s="303" t="s">
        <v>2189</v>
      </c>
      <c r="C307" s="303" t="s">
        <v>2075</v>
      </c>
      <c r="D307" s="303" t="s">
        <v>2133</v>
      </c>
      <c r="E307" s="303"/>
      <c r="F307" s="303"/>
      <c r="G307" s="0" t="n">
        <f aca="false">COUNT(O307:T307)</f>
        <v>0</v>
      </c>
      <c r="H307" s="269" t="e">
        <f aca="false">IF(L307&lt;0,$J$2-M307,0)</f>
        <v>#VALUE!</v>
      </c>
      <c r="I307" s="315" t="e">
        <f aca="false">L308</f>
        <v>#VALUE!</v>
      </c>
      <c r="L307" s="0" t="e">
        <f aca="false">M308-M307</f>
        <v>#VALUE!</v>
      </c>
      <c r="M307" s="79" t="str">
        <f aca="false">IF(ISERROR(N307),"",N307)</f>
        <v/>
      </c>
      <c r="N307" s="79" t="e">
        <f aca="false">LOOKUP(9E+307,P307:AW307)</f>
        <v>#N/A</v>
      </c>
      <c r="P307" s="301"/>
      <c r="T307" s="301"/>
    </row>
    <row r="308" customFormat="false" ht="13" hidden="false" customHeight="false" outlineLevel="0" collapsed="false">
      <c r="A308" s="303"/>
      <c r="B308" s="303"/>
      <c r="C308" s="303"/>
      <c r="D308" s="303"/>
      <c r="E308" s="303"/>
      <c r="F308" s="303"/>
      <c r="I308" s="307"/>
      <c r="J308" s="0" t="n">
        <f aca="false">IF(ISERROR(N308),0,(IF((N308-$G$2)&gt;=0,1,0)))</f>
        <v>0</v>
      </c>
      <c r="K308" s="308" t="e">
        <f aca="false">IF((L308-$K$2)&gt;0,1,0)</f>
        <v>#VALUE!</v>
      </c>
      <c r="L308" s="0" t="e">
        <f aca="false">IF(L307&gt;0,$J$2-M308,0)</f>
        <v>#VALUE!</v>
      </c>
      <c r="M308" s="79" t="str">
        <f aca="false">IF(ISERROR(N308),"",N308)</f>
        <v/>
      </c>
      <c r="N308" s="79" t="e">
        <f aca="false">LOOKUP(9E+307,O308:BI308)</f>
        <v>#N/A</v>
      </c>
      <c r="O308" s="301"/>
      <c r="P308" s="301"/>
      <c r="Q308" s="301"/>
      <c r="S308" s="301"/>
      <c r="T308" s="301"/>
    </row>
    <row r="309" customFormat="false" ht="12.8" hidden="false" customHeight="false" outlineLevel="0" collapsed="false">
      <c r="A309" s="303" t="n">
        <v>154</v>
      </c>
      <c r="B309" s="303" t="s">
        <v>2189</v>
      </c>
      <c r="C309" s="303" t="s">
        <v>2075</v>
      </c>
      <c r="D309" s="303" t="s">
        <v>2134</v>
      </c>
      <c r="E309" s="303"/>
      <c r="F309" s="303"/>
      <c r="G309" s="0" t="n">
        <f aca="false">COUNT(O309:T309)</f>
        <v>0</v>
      </c>
      <c r="H309" s="269" t="e">
        <f aca="false">IF(L309&lt;0,$J$2-M309,0)</f>
        <v>#VALUE!</v>
      </c>
      <c r="I309" s="315" t="e">
        <f aca="false">L310</f>
        <v>#VALUE!</v>
      </c>
      <c r="L309" s="0" t="e">
        <f aca="false">M310-M309</f>
        <v>#VALUE!</v>
      </c>
      <c r="M309" s="79" t="str">
        <f aca="false">IF(ISERROR(N309),"",N309)</f>
        <v/>
      </c>
      <c r="N309" s="79" t="e">
        <f aca="false">LOOKUP(9E+307,P309:AW309)</f>
        <v>#N/A</v>
      </c>
      <c r="P309" s="301"/>
      <c r="T309" s="301"/>
      <c r="V309" s="301"/>
      <c r="X309" s="301"/>
    </row>
    <row r="310" customFormat="false" ht="13" hidden="false" customHeight="false" outlineLevel="0" collapsed="false">
      <c r="A310" s="303"/>
      <c r="B310" s="303"/>
      <c r="C310" s="303"/>
      <c r="D310" s="303"/>
      <c r="E310" s="303"/>
      <c r="F310" s="303"/>
      <c r="I310" s="307"/>
      <c r="J310" s="0" t="n">
        <f aca="false">IF(ISERROR(N310),0,(IF((N310-$G$2)&gt;=0,1,0)))</f>
        <v>0</v>
      </c>
      <c r="K310" s="308" t="e">
        <f aca="false">IF((L310-$K$2)&gt;0,1,0)</f>
        <v>#VALUE!</v>
      </c>
      <c r="L310" s="0" t="e">
        <f aca="false">IF(L309&gt;0,$J$2-M310,0)</f>
        <v>#VALUE!</v>
      </c>
      <c r="M310" s="79" t="str">
        <f aca="false">IF(ISERROR(N310),"",N310)</f>
        <v/>
      </c>
      <c r="N310" s="79" t="e">
        <f aca="false">LOOKUP(9E+307,O310:BI310)</f>
        <v>#N/A</v>
      </c>
      <c r="O310" s="301"/>
      <c r="P310" s="301"/>
      <c r="Q310" s="301"/>
      <c r="S310" s="301"/>
      <c r="T310" s="301"/>
      <c r="U310" s="301"/>
      <c r="V310" s="301"/>
      <c r="W310" s="301"/>
      <c r="X310" s="301"/>
    </row>
    <row r="311" customFormat="false" ht="12.8" hidden="false" customHeight="false" outlineLevel="0" collapsed="false">
      <c r="A311" s="303" t="n">
        <v>155</v>
      </c>
      <c r="B311" s="303" t="s">
        <v>2189</v>
      </c>
      <c r="C311" s="303" t="s">
        <v>2075</v>
      </c>
      <c r="D311" s="303" t="s">
        <v>2162</v>
      </c>
      <c r="E311" s="303"/>
      <c r="F311" s="303"/>
      <c r="G311" s="0" t="n">
        <f aca="false">COUNT(O311:T311)</f>
        <v>0</v>
      </c>
      <c r="H311" s="0" t="e">
        <f aca="false">IF(L311&lt;0,$J$2-M311,0)</f>
        <v>#VALUE!</v>
      </c>
      <c r="I311" s="315" t="e">
        <f aca="false">L312</f>
        <v>#VALUE!</v>
      </c>
      <c r="L311" s="0" t="e">
        <f aca="false">M312-M311</f>
        <v>#VALUE!</v>
      </c>
      <c r="M311" s="79" t="str">
        <f aca="false">IF(ISERROR(N311),"",N311)</f>
        <v/>
      </c>
      <c r="N311" s="79" t="e">
        <f aca="false">LOOKUP(9E+307,P311:AW311)</f>
        <v>#N/A</v>
      </c>
      <c r="P311" s="301"/>
      <c r="T311" s="301"/>
      <c r="V311" s="301"/>
      <c r="X311" s="301"/>
    </row>
    <row r="312" customFormat="false" ht="13" hidden="false" customHeight="false" outlineLevel="0" collapsed="false">
      <c r="A312" s="303"/>
      <c r="B312" s="303"/>
      <c r="C312" s="303"/>
      <c r="D312" s="303"/>
      <c r="E312" s="303"/>
      <c r="F312" s="303"/>
      <c r="I312" s="307"/>
      <c r="J312" s="0" t="n">
        <f aca="false">IF(ISERROR(N312),0,(IF((N312-$G$2)&gt;=0,1,0)))</f>
        <v>0</v>
      </c>
      <c r="K312" s="308" t="e">
        <f aca="false">IF((L312-$K$2)&gt;0,1,0)</f>
        <v>#VALUE!</v>
      </c>
      <c r="L312" s="0" t="e">
        <f aca="false">IF(L311&gt;0,$J$2-M312,0)</f>
        <v>#VALUE!</v>
      </c>
      <c r="M312" s="79" t="str">
        <f aca="false">IF(ISERROR(N312),"",N312)</f>
        <v/>
      </c>
      <c r="N312" s="79" t="e">
        <f aca="false">LOOKUP(9E+307,O312:BI312)</f>
        <v>#N/A</v>
      </c>
      <c r="O312" s="301"/>
      <c r="P312" s="301"/>
      <c r="Q312" s="301"/>
      <c r="S312" s="301"/>
      <c r="T312" s="301"/>
      <c r="U312" s="301"/>
      <c r="V312" s="301"/>
      <c r="W312" s="301"/>
      <c r="X312" s="301"/>
    </row>
    <row r="313" customFormat="false" ht="12.8" hidden="false" customHeight="false" outlineLevel="0" collapsed="false">
      <c r="A313" s="303" t="n">
        <v>156</v>
      </c>
      <c r="B313" s="303" t="s">
        <v>2189</v>
      </c>
      <c r="C313" s="303" t="s">
        <v>2075</v>
      </c>
      <c r="D313" s="303" t="s">
        <v>2163</v>
      </c>
      <c r="E313" s="303"/>
      <c r="F313" s="303"/>
      <c r="G313" s="0" t="n">
        <f aca="false">COUNT(O313:T313)</f>
        <v>0</v>
      </c>
      <c r="H313" s="269" t="e">
        <f aca="false">IF(L313&lt;0,$J$2-M313,0)</f>
        <v>#VALUE!</v>
      </c>
      <c r="I313" s="314" t="e">
        <f aca="false">L314</f>
        <v>#VALUE!</v>
      </c>
      <c r="L313" s="0" t="e">
        <f aca="false">M314-M313</f>
        <v>#VALUE!</v>
      </c>
      <c r="M313" s="79" t="str">
        <f aca="false">IF(ISERROR(N313),"",N313)</f>
        <v/>
      </c>
      <c r="N313" s="79" t="e">
        <f aca="false">LOOKUP(9E+307,P313:AW313)</f>
        <v>#N/A</v>
      </c>
      <c r="P313" s="301"/>
      <c r="T313" s="301"/>
      <c r="V313" s="301"/>
      <c r="X313" s="301"/>
      <c r="Z313" s="301"/>
    </row>
    <row r="314" customFormat="false" ht="13" hidden="false" customHeight="false" outlineLevel="0" collapsed="false">
      <c r="A314" s="303"/>
      <c r="B314" s="303"/>
      <c r="C314" s="303"/>
      <c r="D314" s="303"/>
      <c r="E314" s="303"/>
      <c r="F314" s="303"/>
      <c r="I314" s="307"/>
      <c r="J314" s="0" t="n">
        <f aca="false">IF(ISERROR(N314),0,(IF((N314-$G$2)&gt;=0,1,0)))</f>
        <v>0</v>
      </c>
      <c r="K314" s="308" t="e">
        <f aca="false">IF((L314-$K$2)&gt;0,1,0)</f>
        <v>#VALUE!</v>
      </c>
      <c r="L314" s="0" t="e">
        <f aca="false">IF(L313&gt;0,$J$2-M314,0)</f>
        <v>#VALUE!</v>
      </c>
      <c r="M314" s="79" t="str">
        <f aca="false">IF(ISERROR(N314),"",N314)</f>
        <v/>
      </c>
      <c r="N314" s="79" t="e">
        <f aca="false">LOOKUP(9E+307,O314:BI314)</f>
        <v>#N/A</v>
      </c>
      <c r="O314" s="301"/>
      <c r="P314" s="301"/>
      <c r="Q314" s="301"/>
      <c r="S314" s="301"/>
      <c r="T314" s="301"/>
      <c r="U314" s="301"/>
      <c r="V314" s="301"/>
      <c r="W314" s="301"/>
      <c r="X314" s="301"/>
      <c r="Y314" s="301"/>
      <c r="Z314" s="301"/>
    </row>
    <row r="315" customFormat="false" ht="12.8" hidden="false" customHeight="false" outlineLevel="0" collapsed="false">
      <c r="A315" s="303" t="n">
        <v>157</v>
      </c>
      <c r="B315" s="303" t="s">
        <v>2138</v>
      </c>
      <c r="C315" s="303" t="s">
        <v>2196</v>
      </c>
      <c r="D315" s="303" t="s">
        <v>2133</v>
      </c>
      <c r="E315" s="303"/>
      <c r="F315" s="303"/>
      <c r="G315" s="0" t="n">
        <f aca="false">COUNT(O315:T315)</f>
        <v>0</v>
      </c>
      <c r="H315" s="0" t="e">
        <f aca="false">IF(L315&lt;0,$J$2-M315,0)</f>
        <v>#VALUE!</v>
      </c>
      <c r="I315" s="314" t="e">
        <f aca="false">L316</f>
        <v>#VALUE!</v>
      </c>
      <c r="L315" s="0" t="e">
        <f aca="false">M316-M315</f>
        <v>#VALUE!</v>
      </c>
      <c r="M315" s="79" t="str">
        <f aca="false">IF(ISERROR(N315),"",N315)</f>
        <v/>
      </c>
      <c r="N315" s="79" t="e">
        <f aca="false">LOOKUP(9E+307,P315:AW315)</f>
        <v>#N/A</v>
      </c>
      <c r="P315" s="301"/>
      <c r="T315" s="301"/>
      <c r="V315" s="301"/>
      <c r="X315" s="301"/>
    </row>
    <row r="316" customFormat="false" ht="13" hidden="false" customHeight="false" outlineLevel="0" collapsed="false">
      <c r="A316" s="303"/>
      <c r="B316" s="303"/>
      <c r="C316" s="303"/>
      <c r="D316" s="303"/>
      <c r="E316" s="303"/>
      <c r="F316" s="303"/>
      <c r="I316" s="307"/>
      <c r="J316" s="0" t="n">
        <f aca="false">IF(ISERROR(N316),0,(IF((N316-$G$2)&gt;=0,1,0)))</f>
        <v>0</v>
      </c>
      <c r="K316" s="308" t="e">
        <f aca="false">IF((L316-$K$2)&gt;0,1,0)</f>
        <v>#VALUE!</v>
      </c>
      <c r="L316" s="0" t="e">
        <f aca="false">IF(L315&gt;0,$J$2-M316,0)</f>
        <v>#VALUE!</v>
      </c>
      <c r="M316" s="79" t="str">
        <f aca="false">IF(ISERROR(N316),"",N316)</f>
        <v/>
      </c>
      <c r="N316" s="79" t="e">
        <f aca="false">LOOKUP(9E+307,O316:BI316)</f>
        <v>#N/A</v>
      </c>
      <c r="O316" s="301"/>
      <c r="P316" s="301"/>
      <c r="Q316" s="301"/>
      <c r="S316" s="301"/>
      <c r="T316" s="301"/>
      <c r="U316" s="301"/>
      <c r="V316" s="301"/>
      <c r="W316" s="301"/>
      <c r="X316" s="301"/>
    </row>
    <row r="317" customFormat="false" ht="12.8" hidden="false" customHeight="false" outlineLevel="0" collapsed="false">
      <c r="A317" s="303" t="n">
        <v>158</v>
      </c>
      <c r="B317" s="303" t="s">
        <v>2138</v>
      </c>
      <c r="C317" s="303" t="s">
        <v>2196</v>
      </c>
      <c r="D317" s="303" t="s">
        <v>2160</v>
      </c>
      <c r="E317" s="303"/>
      <c r="F317" s="303"/>
      <c r="G317" s="0" t="n">
        <f aca="false">COUNT(O317:T317)</f>
        <v>0</v>
      </c>
      <c r="H317" s="0" t="e">
        <f aca="false">IF(L317&lt;0,$J$2-M317,0)</f>
        <v>#VALUE!</v>
      </c>
      <c r="I317" s="314" t="e">
        <f aca="false">L318</f>
        <v>#VALUE!</v>
      </c>
      <c r="L317" s="0" t="e">
        <f aca="false">M318-M317</f>
        <v>#VALUE!</v>
      </c>
      <c r="M317" s="79" t="str">
        <f aca="false">IF(ISERROR(N317),"",N317)</f>
        <v/>
      </c>
      <c r="N317" s="79" t="e">
        <f aca="false">LOOKUP(9E+307,P317:AW317)</f>
        <v>#N/A</v>
      </c>
      <c r="P317" s="301"/>
      <c r="T317" s="301"/>
      <c r="V317" s="301"/>
    </row>
    <row r="318" customFormat="false" ht="13" hidden="false" customHeight="false" outlineLevel="0" collapsed="false">
      <c r="A318" s="303"/>
      <c r="B318" s="303"/>
      <c r="C318" s="303"/>
      <c r="D318" s="303"/>
      <c r="E318" s="303"/>
      <c r="F318" s="303"/>
      <c r="I318" s="307"/>
      <c r="J318" s="0" t="n">
        <f aca="false">IF(ISERROR(N318),0,(IF((N318-$G$2)&gt;=0,1,0)))</f>
        <v>0</v>
      </c>
      <c r="K318" s="308" t="e">
        <f aca="false">IF((L318-$K$2)&gt;0,1,0)</f>
        <v>#VALUE!</v>
      </c>
      <c r="L318" s="0" t="e">
        <f aca="false">IF(L317&gt;0,$J$2-M318,0)</f>
        <v>#VALUE!</v>
      </c>
      <c r="M318" s="79" t="str">
        <f aca="false">IF(ISERROR(N318),"",N318)</f>
        <v/>
      </c>
      <c r="N318" s="79" t="e">
        <f aca="false">LOOKUP(9E+307,O318:BI318)</f>
        <v>#N/A</v>
      </c>
      <c r="O318" s="301"/>
      <c r="P318" s="301"/>
      <c r="Q318" s="301"/>
      <c r="S318" s="301"/>
      <c r="T318" s="301"/>
      <c r="U318" s="301"/>
      <c r="V318" s="301"/>
    </row>
    <row r="319" customFormat="false" ht="12.8" hidden="false" customHeight="false" outlineLevel="0" collapsed="false">
      <c r="A319" s="303" t="n">
        <v>159</v>
      </c>
      <c r="B319" s="303" t="s">
        <v>2138</v>
      </c>
      <c r="C319" s="303" t="s">
        <v>2196</v>
      </c>
      <c r="D319" s="303" t="s">
        <v>2130</v>
      </c>
      <c r="E319" s="303"/>
      <c r="F319" s="303"/>
      <c r="G319" s="0" t="n">
        <f aca="false">COUNT(O319:T319)</f>
        <v>0</v>
      </c>
      <c r="H319" s="0" t="e">
        <f aca="false">IF(L319&lt;0,$J$2-M319,0)</f>
        <v>#VALUE!</v>
      </c>
      <c r="I319" s="319" t="e">
        <f aca="false">L320</f>
        <v>#VALUE!</v>
      </c>
      <c r="L319" s="0" t="e">
        <f aca="false">M320-M319</f>
        <v>#VALUE!</v>
      </c>
      <c r="M319" s="79" t="str">
        <f aca="false">IF(ISERROR(N319),"",N319)</f>
        <v/>
      </c>
      <c r="N319" s="79" t="e">
        <f aca="false">LOOKUP(9E+307,P319:AW319)</f>
        <v>#N/A</v>
      </c>
      <c r="P319" s="301"/>
      <c r="T319" s="301"/>
      <c r="V319" s="301"/>
    </row>
    <row r="320" customFormat="false" ht="13" hidden="false" customHeight="false" outlineLevel="0" collapsed="false">
      <c r="A320" s="303"/>
      <c r="B320" s="303"/>
      <c r="C320" s="303"/>
      <c r="D320" s="303"/>
      <c r="E320" s="303"/>
      <c r="F320" s="303"/>
      <c r="I320" s="307"/>
      <c r="J320" s="0" t="n">
        <f aca="false">IF(ISERROR(N320),0,(IF((N320-$G$2)&gt;=0,1,0)))</f>
        <v>0</v>
      </c>
      <c r="K320" s="308" t="e">
        <f aca="false">IF((L320-$K$2)&gt;0,1,0)</f>
        <v>#VALUE!</v>
      </c>
      <c r="L320" s="0" t="e">
        <f aca="false">IF(L319&gt;0,$J$2-M320,0)</f>
        <v>#VALUE!</v>
      </c>
      <c r="M320" s="79" t="str">
        <f aca="false">IF(ISERROR(N320),"",N320)</f>
        <v/>
      </c>
      <c r="N320" s="79" t="e">
        <f aca="false">LOOKUP(9E+307,O320:BI320)</f>
        <v>#N/A</v>
      </c>
      <c r="O320" s="301"/>
      <c r="P320" s="301"/>
      <c r="Q320" s="301"/>
      <c r="S320" s="301"/>
      <c r="T320" s="301"/>
      <c r="U320" s="301"/>
      <c r="V320" s="301"/>
      <c r="W320" s="301"/>
      <c r="X320" s="301"/>
    </row>
    <row r="321" customFormat="false" ht="12.8" hidden="false" customHeight="false" outlineLevel="0" collapsed="false">
      <c r="A321" s="303" t="n">
        <v>160</v>
      </c>
      <c r="B321" s="303" t="s">
        <v>2138</v>
      </c>
      <c r="C321" s="303" t="s">
        <v>2196</v>
      </c>
      <c r="D321" s="303" t="s">
        <v>2153</v>
      </c>
      <c r="E321" s="303"/>
      <c r="F321" s="303"/>
      <c r="G321" s="0" t="n">
        <f aca="false">COUNT(O321:T321)</f>
        <v>0</v>
      </c>
      <c r="H321" s="333" t="e">
        <f aca="false">IF(L321&lt;0,$J$2-M321,0)</f>
        <v>#VALUE!</v>
      </c>
      <c r="I321" s="314" t="e">
        <f aca="false">L322</f>
        <v>#VALUE!</v>
      </c>
      <c r="L321" s="0" t="e">
        <f aca="false">M322-M321</f>
        <v>#VALUE!</v>
      </c>
      <c r="M321" s="79" t="str">
        <f aca="false">IF(ISERROR(N321),"",N321)</f>
        <v/>
      </c>
      <c r="N321" s="79" t="e">
        <f aca="false">LOOKUP(9E+307,P321:AW321)</f>
        <v>#N/A</v>
      </c>
      <c r="P321" s="301"/>
      <c r="T321" s="301"/>
      <c r="V321" s="301"/>
      <c r="X321" s="301"/>
      <c r="Z321" s="301"/>
    </row>
    <row r="322" customFormat="false" ht="13" hidden="false" customHeight="false" outlineLevel="0" collapsed="false">
      <c r="A322" s="303"/>
      <c r="B322" s="303"/>
      <c r="C322" s="303"/>
      <c r="D322" s="303"/>
      <c r="E322" s="303"/>
      <c r="F322" s="303"/>
      <c r="I322" s="307"/>
      <c r="J322" s="0" t="n">
        <f aca="false">IF(ISERROR(N322),0,(IF((N322-$G$2)&gt;=0,1,0)))</f>
        <v>0</v>
      </c>
      <c r="K322" s="308" t="e">
        <f aca="false">IF((L322-$K$2)&gt;0,1,0)</f>
        <v>#VALUE!</v>
      </c>
      <c r="L322" s="0" t="e">
        <f aca="false">IF(L321&gt;0,$J$2-M322,0)</f>
        <v>#VALUE!</v>
      </c>
      <c r="M322" s="79" t="str">
        <f aca="false">IF(ISERROR(N322),"",N322)</f>
        <v/>
      </c>
      <c r="N322" s="79" t="e">
        <f aca="false">LOOKUP(9E+307,O322:BI322)</f>
        <v>#N/A</v>
      </c>
      <c r="O322" s="301"/>
      <c r="P322" s="301"/>
      <c r="Q322" s="301"/>
      <c r="S322" s="301"/>
      <c r="T322" s="301"/>
      <c r="U322" s="301"/>
      <c r="V322" s="301"/>
      <c r="W322" s="301"/>
      <c r="X322" s="301"/>
    </row>
    <row r="323" customFormat="false" ht="12.8" hidden="false" customHeight="false" outlineLevel="0" collapsed="false">
      <c r="A323" s="303" t="n">
        <v>161</v>
      </c>
      <c r="B323" s="303" t="s">
        <v>2138</v>
      </c>
      <c r="C323" s="303" t="s">
        <v>2196</v>
      </c>
      <c r="D323" s="303" t="s">
        <v>2171</v>
      </c>
      <c r="E323" s="303"/>
      <c r="F323" s="303"/>
      <c r="G323" s="0" t="n">
        <f aca="false">COUNT(O323:T323)</f>
        <v>0</v>
      </c>
      <c r="H323" s="334" t="e">
        <f aca="false">IF(L323&lt;0,$J$2-M323,0)</f>
        <v>#VALUE!</v>
      </c>
      <c r="I323" s="314" t="e">
        <f aca="false">L324</f>
        <v>#VALUE!</v>
      </c>
      <c r="L323" s="0" t="e">
        <f aca="false">M324-M323</f>
        <v>#VALUE!</v>
      </c>
      <c r="M323" s="79" t="str">
        <f aca="false">IF(ISERROR(N323),"",N323)</f>
        <v/>
      </c>
      <c r="N323" s="79" t="e">
        <f aca="false">LOOKUP(9E+307,P323:AW323)</f>
        <v>#N/A</v>
      </c>
      <c r="P323" s="301"/>
      <c r="T323" s="301"/>
      <c r="V323" s="301"/>
      <c r="X323" s="301"/>
    </row>
    <row r="324" customFormat="false" ht="13" hidden="false" customHeight="false" outlineLevel="0" collapsed="false">
      <c r="A324" s="303"/>
      <c r="B324" s="303"/>
      <c r="C324" s="303"/>
      <c r="D324" s="303"/>
      <c r="E324" s="303"/>
      <c r="F324" s="303"/>
      <c r="I324" s="307"/>
      <c r="J324" s="0" t="n">
        <f aca="false">IF(ISERROR(N324),0,(IF((N324-$G$2)&gt;=0,1,0)))</f>
        <v>0</v>
      </c>
      <c r="K324" s="308" t="e">
        <f aca="false">IF((L324-$K$2)&gt;0,1,0)</f>
        <v>#VALUE!</v>
      </c>
      <c r="L324" s="0" t="e">
        <f aca="false">IF(L323&gt;0,$J$2-M324,0)</f>
        <v>#VALUE!</v>
      </c>
      <c r="M324" s="79" t="str">
        <f aca="false">IF(ISERROR(N324),"",N324)</f>
        <v/>
      </c>
      <c r="N324" s="79" t="e">
        <f aca="false">LOOKUP(9E+307,O324:BI324)</f>
        <v>#N/A</v>
      </c>
      <c r="O324" s="301"/>
      <c r="P324" s="301"/>
      <c r="Q324" s="301"/>
      <c r="S324" s="301"/>
      <c r="T324" s="301"/>
      <c r="U324" s="301"/>
      <c r="V324" s="301"/>
    </row>
    <row r="325" customFormat="false" ht="12.8" hidden="false" customHeight="false" outlineLevel="0" collapsed="false">
      <c r="A325" s="302" t="n">
        <v>162</v>
      </c>
      <c r="B325" s="320" t="s">
        <v>2193</v>
      </c>
      <c r="C325" s="320" t="s">
        <v>2197</v>
      </c>
      <c r="D325" s="320" t="s">
        <v>2117</v>
      </c>
      <c r="E325" s="320"/>
      <c r="F325" s="320"/>
      <c r="G325" s="0" t="n">
        <f aca="false">COUNT(O325:T325)</f>
        <v>0</v>
      </c>
      <c r="H325" s="0" t="e">
        <f aca="false">IF(L325&lt;0,$J$2-M325,0)</f>
        <v>#VALUE!</v>
      </c>
      <c r="I325" s="307" t="e">
        <f aca="false">L326</f>
        <v>#VALUE!</v>
      </c>
      <c r="L325" s="0" t="e">
        <f aca="false">M326-M325</f>
        <v>#VALUE!</v>
      </c>
      <c r="M325" s="79" t="str">
        <f aca="false">IF(ISERROR(N325),"",N325)</f>
        <v/>
      </c>
      <c r="N325" s="79" t="e">
        <f aca="false">LOOKUP(9E+307,P325:AW325)</f>
        <v>#N/A</v>
      </c>
      <c r="P325" s="301"/>
      <c r="T325" s="301"/>
    </row>
    <row r="326" customFormat="false" ht="13" hidden="false" customHeight="false" outlineLevel="0" collapsed="false">
      <c r="A326" s="302"/>
      <c r="B326" s="320"/>
      <c r="C326" s="320"/>
      <c r="D326" s="320"/>
      <c r="E326" s="320"/>
      <c r="F326" s="320"/>
      <c r="I326" s="307"/>
      <c r="J326" s="0" t="n">
        <f aca="false">IF(ISERROR(N326),0,(IF((N326-$G$2)&gt;=0,1,0)))</f>
        <v>0</v>
      </c>
      <c r="K326" s="308" t="e">
        <f aca="false">IF((L326-$K$2)&gt;0,1,0)</f>
        <v>#VALUE!</v>
      </c>
      <c r="L326" s="0" t="e">
        <f aca="false">IF(L325&gt;0,$J$2-M326,0)</f>
        <v>#VALUE!</v>
      </c>
      <c r="M326" s="79" t="str">
        <f aca="false">IF(ISERROR(N326),"",N326)</f>
        <v/>
      </c>
      <c r="N326" s="79" t="e">
        <f aca="false">LOOKUP(9E+307,O326:BI326)</f>
        <v>#N/A</v>
      </c>
      <c r="O326" s="301"/>
      <c r="P326" s="301"/>
      <c r="Q326" s="301"/>
    </row>
    <row r="327" customFormat="false" ht="12.8" hidden="false" customHeight="false" outlineLevel="0" collapsed="false">
      <c r="A327" s="302" t="n">
        <v>163</v>
      </c>
      <c r="B327" s="320" t="s">
        <v>2193</v>
      </c>
      <c r="C327" s="320" t="s">
        <v>2141</v>
      </c>
      <c r="D327" s="320" t="s">
        <v>2117</v>
      </c>
      <c r="E327" s="320"/>
      <c r="F327" s="320"/>
      <c r="G327" s="0" t="n">
        <f aca="false">COUNT(O327:T327)</f>
        <v>0</v>
      </c>
      <c r="H327" s="0" t="e">
        <f aca="false">IF(L327&lt;0,$J$2-M327,0)</f>
        <v>#VALUE!</v>
      </c>
      <c r="I327" s="319" t="e">
        <f aca="false">L328</f>
        <v>#VALUE!</v>
      </c>
      <c r="L327" s="0" t="e">
        <f aca="false">M328-M327</f>
        <v>#VALUE!</v>
      </c>
      <c r="M327" s="79" t="str">
        <f aca="false">IF(ISERROR(N327),"",N327)</f>
        <v/>
      </c>
      <c r="N327" s="79" t="e">
        <f aca="false">LOOKUP(9E+307,P327:AW327)</f>
        <v>#N/A</v>
      </c>
      <c r="P327" s="301"/>
      <c r="T327" s="301"/>
    </row>
    <row r="328" customFormat="false" ht="13" hidden="false" customHeight="false" outlineLevel="0" collapsed="false">
      <c r="A328" s="302"/>
      <c r="B328" s="320"/>
      <c r="C328" s="320"/>
      <c r="D328" s="320"/>
      <c r="E328" s="320"/>
      <c r="F328" s="320"/>
      <c r="I328" s="307"/>
      <c r="J328" s="0" t="n">
        <f aca="false">IF(ISERROR(N328),0,(IF((N328-$G$2)&gt;=0,1,0)))</f>
        <v>0</v>
      </c>
      <c r="K328" s="308" t="e">
        <f aca="false">IF((L328-$K$2)&gt;0,1,0)</f>
        <v>#VALUE!</v>
      </c>
      <c r="L328" s="0" t="e">
        <f aca="false">IF(L327&gt;0,$J$2-M328,0)</f>
        <v>#VALUE!</v>
      </c>
      <c r="M328" s="79" t="str">
        <f aca="false">IF(ISERROR(N328),"",N328)</f>
        <v/>
      </c>
      <c r="N328" s="79" t="e">
        <f aca="false">LOOKUP(9E+307,O328:BI328)</f>
        <v>#N/A</v>
      </c>
      <c r="O328" s="301"/>
      <c r="P328" s="301"/>
      <c r="Q328" s="301"/>
      <c r="S328" s="301"/>
      <c r="T328" s="301"/>
    </row>
    <row r="329" customFormat="false" ht="12.8" hidden="true" customHeight="false" outlineLevel="0" collapsed="false">
      <c r="A329" s="317" t="n">
        <v>164</v>
      </c>
      <c r="B329" s="317" t="s">
        <v>2193</v>
      </c>
      <c r="C329" s="317" t="s">
        <v>2080</v>
      </c>
      <c r="D329" s="310" t="s">
        <v>2117</v>
      </c>
      <c r="E329" s="310"/>
      <c r="F329" s="310"/>
      <c r="G329" s="311" t="n">
        <f aca="false">COUNT(O329:T329)</f>
        <v>0</v>
      </c>
      <c r="H329" s="311" t="e">
        <f aca="false">IF(L329&lt;0,$J$2-M329,0)</f>
        <v>#VALUE!</v>
      </c>
      <c r="I329" s="312" t="e">
        <f aca="false">L330</f>
        <v>#VALUE!</v>
      </c>
      <c r="L329" s="0" t="e">
        <f aca="false">M330-M329</f>
        <v>#VALUE!</v>
      </c>
      <c r="M329" s="79" t="str">
        <f aca="false">IF(ISERROR(N329),"",N329)</f>
        <v/>
      </c>
      <c r="N329" s="79" t="e">
        <f aca="false">LOOKUP(9E+307,P329:AW329)</f>
        <v>#N/A</v>
      </c>
      <c r="P329" s="301"/>
    </row>
    <row r="330" customFormat="false" ht="13" hidden="true" customHeight="false" outlineLevel="0" collapsed="false">
      <c r="A330" s="317"/>
      <c r="B330" s="317"/>
      <c r="C330" s="317"/>
      <c r="D330" s="310"/>
      <c r="E330" s="310"/>
      <c r="F330" s="310"/>
      <c r="G330" s="311"/>
      <c r="H330" s="311"/>
      <c r="I330" s="312"/>
      <c r="J330" s="0" t="n">
        <f aca="false">IF(ISERROR(N330),0,(IF((N330-$G$2)&gt;=0,1,0)))</f>
        <v>0</v>
      </c>
      <c r="K330" s="308" t="e">
        <f aca="false">IF((L330-$K$2)&gt;0,1,0)</f>
        <v>#VALUE!</v>
      </c>
      <c r="L330" s="0" t="e">
        <f aca="false">IF(L329&gt;0,$J$2-M330,0)</f>
        <v>#VALUE!</v>
      </c>
      <c r="M330" s="79" t="str">
        <f aca="false">IF(ISERROR(N330),"",N330)</f>
        <v/>
      </c>
      <c r="N330" s="79" t="e">
        <f aca="false">LOOKUP(9E+307,O330:BI330)</f>
        <v>#N/A</v>
      </c>
      <c r="O330" s="301"/>
      <c r="P330" s="301"/>
      <c r="R330" s="300"/>
    </row>
    <row r="331" customFormat="false" ht="12.8" hidden="true" customHeight="false" outlineLevel="0" collapsed="false">
      <c r="A331" s="317" t="n">
        <v>165</v>
      </c>
      <c r="B331" s="317" t="s">
        <v>2189</v>
      </c>
      <c r="C331" s="317" t="s">
        <v>2010</v>
      </c>
      <c r="D331" s="317" t="s">
        <v>2133</v>
      </c>
      <c r="E331" s="317"/>
      <c r="F331" s="317"/>
      <c r="G331" s="311" t="n">
        <f aca="false">COUNT(O331:T331)</f>
        <v>0</v>
      </c>
      <c r="H331" s="311" t="e">
        <f aca="false">IF(L331&lt;0,$J$2-M331,0)</f>
        <v>#VALUE!</v>
      </c>
      <c r="I331" s="312" t="e">
        <f aca="false">L332</f>
        <v>#VALUE!</v>
      </c>
      <c r="L331" s="0" t="e">
        <f aca="false">M332-M331</f>
        <v>#VALUE!</v>
      </c>
      <c r="M331" s="79" t="str">
        <f aca="false">IF(ISERROR(N331),"",N331)</f>
        <v/>
      </c>
      <c r="N331" s="79" t="e">
        <f aca="false">LOOKUP(9E+307,P331:AW331)</f>
        <v>#N/A</v>
      </c>
      <c r="P331" s="301"/>
    </row>
    <row r="332" customFormat="false" ht="13" hidden="true" customHeight="false" outlineLevel="0" collapsed="false">
      <c r="A332" s="317"/>
      <c r="B332" s="317"/>
      <c r="C332" s="317"/>
      <c r="D332" s="317"/>
      <c r="E332" s="317"/>
      <c r="F332" s="317"/>
      <c r="G332" s="311"/>
      <c r="H332" s="311"/>
      <c r="I332" s="312"/>
      <c r="J332" s="0" t="n">
        <f aca="false">IF(ISERROR(N332),0,(IF((N332-$G$2)&gt;=0,1,0)))</f>
        <v>0</v>
      </c>
      <c r="K332" s="308" t="e">
        <f aca="false">IF((L332-$K$2)&gt;0,1,0)</f>
        <v>#VALUE!</v>
      </c>
      <c r="L332" s="0" t="e">
        <f aca="false">IF(L331&gt;0,$J$2-M332,0)</f>
        <v>#VALUE!</v>
      </c>
      <c r="M332" s="79" t="str">
        <f aca="false">IF(ISERROR(N332),"",N332)</f>
        <v/>
      </c>
      <c r="N332" s="79" t="e">
        <f aca="false">LOOKUP(9E+307,O332:BI332)</f>
        <v>#N/A</v>
      </c>
      <c r="O332" s="301"/>
      <c r="P332" s="301"/>
      <c r="Q332" s="301"/>
    </row>
    <row r="333" customFormat="false" ht="12.8" hidden="true" customHeight="false" outlineLevel="0" collapsed="false">
      <c r="A333" s="317" t="n">
        <v>166</v>
      </c>
      <c r="B333" s="317" t="s">
        <v>2189</v>
      </c>
      <c r="C333" s="317" t="s">
        <v>2010</v>
      </c>
      <c r="D333" s="317" t="s">
        <v>2134</v>
      </c>
      <c r="E333" s="317"/>
      <c r="F333" s="317"/>
      <c r="G333" s="311" t="n">
        <f aca="false">COUNT(O333:T333)</f>
        <v>0</v>
      </c>
      <c r="H333" s="311" t="e">
        <f aca="false">IF(L333&lt;0,$J$2-M333,0)</f>
        <v>#VALUE!</v>
      </c>
      <c r="I333" s="312" t="e">
        <f aca="false">L334</f>
        <v>#VALUE!</v>
      </c>
      <c r="L333" s="0" t="e">
        <f aca="false">M334-M333</f>
        <v>#VALUE!</v>
      </c>
      <c r="M333" s="79" t="str">
        <f aca="false">IF(ISERROR(N333),"",N333)</f>
        <v/>
      </c>
      <c r="N333" s="79" t="e">
        <f aca="false">LOOKUP(9E+307,P333:AW333)</f>
        <v>#N/A</v>
      </c>
      <c r="P333" s="301"/>
    </row>
    <row r="334" customFormat="false" ht="13" hidden="true" customHeight="false" outlineLevel="0" collapsed="false">
      <c r="A334" s="317"/>
      <c r="B334" s="317"/>
      <c r="C334" s="317"/>
      <c r="D334" s="317"/>
      <c r="E334" s="317"/>
      <c r="F334" s="317"/>
      <c r="G334" s="311"/>
      <c r="H334" s="311"/>
      <c r="I334" s="312"/>
      <c r="J334" s="0" t="n">
        <f aca="false">IF(ISERROR(N334),0,(IF((N334-$G$2)&gt;=0,1,0)))</f>
        <v>0</v>
      </c>
      <c r="K334" s="308" t="e">
        <f aca="false">IF((L334-$K$2)&gt;0,1,0)</f>
        <v>#VALUE!</v>
      </c>
      <c r="L334" s="0" t="e">
        <f aca="false">IF(L333&gt;0,$J$2-M334,0)</f>
        <v>#VALUE!</v>
      </c>
      <c r="M334" s="79" t="str">
        <f aca="false">IF(ISERROR(N334),"",N334)</f>
        <v/>
      </c>
      <c r="N334" s="79" t="e">
        <f aca="false">LOOKUP(9E+307,O334:BI334)</f>
        <v>#N/A</v>
      </c>
      <c r="O334" s="301"/>
      <c r="P334" s="301"/>
      <c r="Q334" s="301"/>
    </row>
    <row r="335" customFormat="false" ht="12.8" hidden="true" customHeight="false" outlineLevel="0" collapsed="false">
      <c r="A335" s="310" t="n">
        <v>167</v>
      </c>
      <c r="B335" s="310" t="s">
        <v>2189</v>
      </c>
      <c r="C335" s="310" t="s">
        <v>2010</v>
      </c>
      <c r="D335" s="310" t="s">
        <v>1778</v>
      </c>
      <c r="E335" s="310"/>
      <c r="F335" s="310"/>
      <c r="G335" s="311" t="n">
        <f aca="false">COUNT(O335:T335)</f>
        <v>0</v>
      </c>
      <c r="H335" s="311" t="e">
        <f aca="false">IF(L335&lt;0,$J$2-M335,0)</f>
        <v>#VALUE!</v>
      </c>
      <c r="I335" s="312" t="e">
        <f aca="false">L336</f>
        <v>#VALUE!</v>
      </c>
      <c r="L335" s="0" t="e">
        <f aca="false">M336-M335</f>
        <v>#VALUE!</v>
      </c>
      <c r="M335" s="79" t="str">
        <f aca="false">IF(ISERROR(N335),"",N335)</f>
        <v/>
      </c>
      <c r="N335" s="79" t="e">
        <f aca="false">LOOKUP(9E+307,P335:AW335)</f>
        <v>#N/A</v>
      </c>
      <c r="P335" s="301"/>
    </row>
    <row r="336" customFormat="false" ht="13" hidden="true" customHeight="false" outlineLevel="0" collapsed="false">
      <c r="A336" s="310"/>
      <c r="B336" s="310"/>
      <c r="C336" s="310"/>
      <c r="D336" s="310"/>
      <c r="E336" s="310"/>
      <c r="F336" s="310"/>
      <c r="G336" s="311"/>
      <c r="H336" s="311"/>
      <c r="I336" s="312"/>
      <c r="J336" s="0" t="n">
        <f aca="false">IF(ISERROR(N336),0,(IF((N336-$G$2)&gt;=0,1,0)))</f>
        <v>0</v>
      </c>
      <c r="K336" s="308" t="e">
        <f aca="false">IF((L336-$K$2)&gt;0,1,0)</f>
        <v>#VALUE!</v>
      </c>
      <c r="L336" s="0" t="e">
        <f aca="false">IF(L335&gt;0,$J$2-M336,0)</f>
        <v>#VALUE!</v>
      </c>
      <c r="M336" s="79" t="str">
        <f aca="false">IF(ISERROR(N336),"",N336)</f>
        <v/>
      </c>
      <c r="N336" s="79" t="e">
        <f aca="false">LOOKUP(9E+307,O336:BI336)</f>
        <v>#N/A</v>
      </c>
      <c r="O336" s="301"/>
      <c r="P336" s="301"/>
      <c r="Q336" s="301"/>
    </row>
    <row r="337" customFormat="false" ht="12.8" hidden="true" customHeight="false" outlineLevel="0" collapsed="false">
      <c r="A337" s="310" t="n">
        <v>168</v>
      </c>
      <c r="B337" s="310" t="s">
        <v>2189</v>
      </c>
      <c r="C337" s="310" t="s">
        <v>2019</v>
      </c>
      <c r="D337" s="310" t="s">
        <v>1766</v>
      </c>
      <c r="E337" s="310"/>
      <c r="F337" s="310"/>
      <c r="G337" s="311" t="n">
        <f aca="false">COUNT(O337:T337)</f>
        <v>0</v>
      </c>
      <c r="H337" s="311" t="e">
        <f aca="false">IF(L337&lt;0,$J$2-M337,0)</f>
        <v>#VALUE!</v>
      </c>
      <c r="I337" s="312" t="e">
        <f aca="false">L338</f>
        <v>#VALUE!</v>
      </c>
      <c r="L337" s="0" t="e">
        <f aca="false">M338-M337</f>
        <v>#VALUE!</v>
      </c>
      <c r="M337" s="79" t="str">
        <f aca="false">IF(ISERROR(N337),"",N337)</f>
        <v/>
      </c>
      <c r="N337" s="79" t="e">
        <f aca="false">LOOKUP(9E+307,P337:AW337)</f>
        <v>#N/A</v>
      </c>
      <c r="P337" s="301"/>
    </row>
    <row r="338" customFormat="false" ht="13" hidden="true" customHeight="false" outlineLevel="0" collapsed="false">
      <c r="A338" s="310"/>
      <c r="B338" s="310"/>
      <c r="C338" s="310"/>
      <c r="D338" s="310"/>
      <c r="E338" s="310"/>
      <c r="F338" s="310"/>
      <c r="G338" s="311"/>
      <c r="H338" s="311"/>
      <c r="I338" s="312"/>
      <c r="J338" s="0" t="n">
        <f aca="false">IF(ISERROR(N338),0,(IF((N338-$G$2)&gt;=0,1,0)))</f>
        <v>0</v>
      </c>
      <c r="K338" s="308" t="e">
        <f aca="false">IF((L338-$K$2)&gt;0,1,0)</f>
        <v>#VALUE!</v>
      </c>
      <c r="L338" s="0" t="e">
        <f aca="false">IF(L337&gt;0,$J$2-M338,0)</f>
        <v>#VALUE!</v>
      </c>
      <c r="M338" s="79" t="str">
        <f aca="false">IF(ISERROR(N338),"",N338)</f>
        <v/>
      </c>
      <c r="N338" s="79" t="e">
        <f aca="false">LOOKUP(9E+307,O338:BI338)</f>
        <v>#N/A</v>
      </c>
      <c r="O338" s="301"/>
      <c r="P338" s="301"/>
      <c r="Q338" s="301"/>
    </row>
    <row r="339" customFormat="false" ht="12.8" hidden="true" customHeight="false" outlineLevel="0" collapsed="false">
      <c r="A339" s="310" t="n">
        <v>169</v>
      </c>
      <c r="B339" s="310" t="s">
        <v>2189</v>
      </c>
      <c r="C339" s="310" t="s">
        <v>2019</v>
      </c>
      <c r="D339" s="310" t="s">
        <v>2142</v>
      </c>
      <c r="E339" s="310"/>
      <c r="F339" s="310"/>
      <c r="G339" s="311" t="n">
        <f aca="false">COUNT(O339:T339)</f>
        <v>0</v>
      </c>
      <c r="H339" s="311" t="e">
        <f aca="false">IF(L339&lt;0,$J$2-M339,0)</f>
        <v>#VALUE!</v>
      </c>
      <c r="I339" s="312" t="e">
        <f aca="false">L340</f>
        <v>#VALUE!</v>
      </c>
      <c r="L339" s="0" t="e">
        <f aca="false">M340-M339</f>
        <v>#VALUE!</v>
      </c>
      <c r="M339" s="79" t="str">
        <f aca="false">IF(ISERROR(N339),"",N339)</f>
        <v/>
      </c>
      <c r="N339" s="79" t="e">
        <f aca="false">LOOKUP(9E+307,P339:AW339)</f>
        <v>#N/A</v>
      </c>
      <c r="P339" s="301"/>
    </row>
    <row r="340" customFormat="false" ht="13" hidden="true" customHeight="false" outlineLevel="0" collapsed="false">
      <c r="A340" s="310"/>
      <c r="B340" s="310"/>
      <c r="C340" s="310"/>
      <c r="D340" s="310"/>
      <c r="E340" s="310"/>
      <c r="F340" s="310"/>
      <c r="G340" s="311"/>
      <c r="H340" s="311"/>
      <c r="I340" s="312"/>
      <c r="J340" s="0" t="n">
        <f aca="false">IF(ISERROR(N340),0,(IF((N340-$G$2)&gt;=0,1,0)))</f>
        <v>0</v>
      </c>
      <c r="K340" s="308" t="e">
        <f aca="false">IF((L340-$K$2)&gt;0,1,0)</f>
        <v>#VALUE!</v>
      </c>
      <c r="L340" s="0" t="e">
        <f aca="false">IF(L339&gt;0,$J$2-M340,0)</f>
        <v>#VALUE!</v>
      </c>
      <c r="M340" s="79" t="str">
        <f aca="false">IF(ISERROR(N340),"",N340)</f>
        <v/>
      </c>
      <c r="N340" s="79" t="e">
        <f aca="false">LOOKUP(9E+307,O340:BI340)</f>
        <v>#N/A</v>
      </c>
      <c r="O340" s="301"/>
      <c r="P340" s="301"/>
      <c r="Q340" s="301"/>
    </row>
    <row r="341" customFormat="false" ht="12.8" hidden="true" customHeight="false" outlineLevel="0" collapsed="false">
      <c r="A341" s="310" t="n">
        <v>170</v>
      </c>
      <c r="B341" s="310" t="s">
        <v>2189</v>
      </c>
      <c r="C341" s="310" t="s">
        <v>2019</v>
      </c>
      <c r="D341" s="310" t="s">
        <v>2125</v>
      </c>
      <c r="E341" s="310"/>
      <c r="F341" s="310"/>
      <c r="G341" s="311" t="n">
        <f aca="false">COUNT(O341:T341)</f>
        <v>0</v>
      </c>
      <c r="H341" s="311" t="e">
        <f aca="false">IF(L341&lt;0,$J$2-M341,0)</f>
        <v>#VALUE!</v>
      </c>
      <c r="I341" s="312" t="e">
        <f aca="false">L342</f>
        <v>#VALUE!</v>
      </c>
      <c r="L341" s="0" t="e">
        <f aca="false">M342-M341</f>
        <v>#VALUE!</v>
      </c>
      <c r="M341" s="79" t="str">
        <f aca="false">IF(ISERROR(N341),"",N341)</f>
        <v/>
      </c>
      <c r="N341" s="79" t="e">
        <f aca="false">LOOKUP(9E+307,P341:AW341)</f>
        <v>#N/A</v>
      </c>
      <c r="P341" s="301"/>
    </row>
    <row r="342" customFormat="false" ht="13" hidden="true" customHeight="false" outlineLevel="0" collapsed="false">
      <c r="A342" s="310"/>
      <c r="B342" s="310"/>
      <c r="C342" s="310"/>
      <c r="D342" s="310"/>
      <c r="E342" s="310"/>
      <c r="F342" s="310"/>
      <c r="G342" s="311"/>
      <c r="H342" s="311"/>
      <c r="I342" s="312"/>
      <c r="J342" s="0" t="n">
        <f aca="false">IF(ISERROR(N342),0,(IF((N342-$G$2)&gt;=0,1,0)))</f>
        <v>0</v>
      </c>
      <c r="K342" s="308" t="e">
        <f aca="false">IF((L342-$K$2)&gt;0,1,0)</f>
        <v>#VALUE!</v>
      </c>
      <c r="L342" s="0" t="e">
        <f aca="false">IF(L341&gt;0,$J$2-M342,0)</f>
        <v>#VALUE!</v>
      </c>
      <c r="M342" s="79" t="str">
        <f aca="false">IF(ISERROR(N342),"",N342)</f>
        <v/>
      </c>
      <c r="N342" s="79" t="e">
        <f aca="false">LOOKUP(9E+307,O342:BI342)</f>
        <v>#N/A</v>
      </c>
      <c r="O342" s="301"/>
      <c r="P342" s="301"/>
      <c r="Q342" s="301"/>
    </row>
    <row r="343" customFormat="false" ht="12.8" hidden="true" customHeight="false" outlineLevel="0" collapsed="false">
      <c r="A343" s="310" t="n">
        <v>171</v>
      </c>
      <c r="B343" s="310" t="s">
        <v>2119</v>
      </c>
      <c r="C343" s="310" t="s">
        <v>2181</v>
      </c>
      <c r="D343" s="310" t="s">
        <v>2133</v>
      </c>
      <c r="E343" s="310"/>
      <c r="F343" s="310"/>
      <c r="G343" s="311" t="n">
        <f aca="false">COUNT(O343:T343)</f>
        <v>0</v>
      </c>
      <c r="H343" s="311" t="e">
        <f aca="false">IF(L343&lt;0,$J$2-M343,0)</f>
        <v>#VALUE!</v>
      </c>
      <c r="I343" s="312" t="e">
        <f aca="false">L344</f>
        <v>#VALUE!</v>
      </c>
      <c r="L343" s="0" t="e">
        <f aca="false">M344-M343</f>
        <v>#VALUE!</v>
      </c>
      <c r="M343" s="79" t="str">
        <f aca="false">IF(ISERROR(N343),"",N343)</f>
        <v/>
      </c>
      <c r="N343" s="79" t="e">
        <f aca="false">LOOKUP(9E+307,P343:AW343)</f>
        <v>#N/A</v>
      </c>
      <c r="P343" s="301"/>
    </row>
    <row r="344" customFormat="false" ht="13" hidden="true" customHeight="false" outlineLevel="0" collapsed="false">
      <c r="A344" s="310"/>
      <c r="B344" s="310"/>
      <c r="C344" s="310"/>
      <c r="D344" s="310"/>
      <c r="E344" s="310"/>
      <c r="F344" s="310"/>
      <c r="G344" s="311"/>
      <c r="H344" s="311"/>
      <c r="I344" s="312"/>
      <c r="J344" s="0" t="n">
        <f aca="false">IF(ISERROR(N344),0,(IF((N344-$G$2)&gt;=0,1,0)))</f>
        <v>0</v>
      </c>
      <c r="K344" s="308" t="e">
        <f aca="false">IF((L344-$K$2)&gt;0,1,0)</f>
        <v>#VALUE!</v>
      </c>
      <c r="L344" s="0" t="e">
        <f aca="false">IF(L343&gt;0,$J$2-M344,0)</f>
        <v>#VALUE!</v>
      </c>
      <c r="M344" s="79" t="str">
        <f aca="false">IF(ISERROR(N344),"",N344)</f>
        <v/>
      </c>
      <c r="N344" s="79" t="e">
        <f aca="false">LOOKUP(9E+307,O344:BI344)</f>
        <v>#N/A</v>
      </c>
      <c r="O344" s="301"/>
      <c r="P344" s="301"/>
      <c r="Q344" s="301"/>
    </row>
    <row r="345" customFormat="false" ht="12.8" hidden="true" customHeight="false" outlineLevel="0" collapsed="false">
      <c r="A345" s="310" t="n">
        <v>172</v>
      </c>
      <c r="B345" s="310" t="s">
        <v>2119</v>
      </c>
      <c r="C345" s="310" t="s">
        <v>2181</v>
      </c>
      <c r="D345" s="310" t="s">
        <v>2134</v>
      </c>
      <c r="E345" s="310"/>
      <c r="F345" s="310"/>
      <c r="G345" s="311" t="n">
        <f aca="false">COUNT(O345:T345)</f>
        <v>0</v>
      </c>
      <c r="H345" s="311" t="e">
        <f aca="false">IF(L345&lt;0,$J$2-M345,0)</f>
        <v>#VALUE!</v>
      </c>
      <c r="I345" s="312" t="e">
        <f aca="false">L346</f>
        <v>#VALUE!</v>
      </c>
      <c r="L345" s="0" t="e">
        <f aca="false">M346-M345</f>
        <v>#VALUE!</v>
      </c>
      <c r="M345" s="79" t="str">
        <f aca="false">IF(ISERROR(N345),"",N345)</f>
        <v/>
      </c>
      <c r="N345" s="79" t="e">
        <f aca="false">LOOKUP(9E+307,P345:AW345)</f>
        <v>#N/A</v>
      </c>
      <c r="P345" s="301"/>
    </row>
    <row r="346" customFormat="false" ht="13" hidden="true" customHeight="false" outlineLevel="0" collapsed="false">
      <c r="A346" s="310"/>
      <c r="B346" s="310"/>
      <c r="C346" s="310"/>
      <c r="D346" s="310"/>
      <c r="E346" s="310"/>
      <c r="F346" s="310"/>
      <c r="G346" s="311"/>
      <c r="H346" s="311"/>
      <c r="I346" s="312"/>
      <c r="J346" s="0" t="n">
        <f aca="false">IF(ISERROR(N346),0,(IF((N346-$G$2)&gt;=0,1,0)))</f>
        <v>0</v>
      </c>
      <c r="K346" s="308" t="e">
        <f aca="false">IF((L346-$K$2)&gt;0,1,0)</f>
        <v>#VALUE!</v>
      </c>
      <c r="L346" s="0" t="e">
        <f aca="false">IF(L345&gt;0,$J$2-M346,0)</f>
        <v>#VALUE!</v>
      </c>
      <c r="M346" s="79" t="str">
        <f aca="false">IF(ISERROR(N346),"",N346)</f>
        <v/>
      </c>
      <c r="N346" s="79" t="e">
        <f aca="false">LOOKUP(9E+307,O346:BI346)</f>
        <v>#N/A</v>
      </c>
      <c r="O346" s="301"/>
      <c r="P346" s="301"/>
      <c r="Q346" s="301"/>
    </row>
    <row r="347" customFormat="false" ht="12.8" hidden="true" customHeight="false" outlineLevel="0" collapsed="false">
      <c r="A347" s="310" t="n">
        <v>173</v>
      </c>
      <c r="B347" s="310" t="s">
        <v>2119</v>
      </c>
      <c r="C347" s="310" t="s">
        <v>2181</v>
      </c>
      <c r="D347" s="310" t="s">
        <v>1778</v>
      </c>
      <c r="E347" s="310"/>
      <c r="F347" s="310"/>
      <c r="G347" s="311" t="n">
        <f aca="false">COUNT(O347:T347)</f>
        <v>0</v>
      </c>
      <c r="H347" s="311" t="e">
        <f aca="false">IF(L347&lt;0,$J$2-M347,0)</f>
        <v>#VALUE!</v>
      </c>
      <c r="I347" s="312" t="e">
        <f aca="false">L348</f>
        <v>#VALUE!</v>
      </c>
      <c r="L347" s="0" t="e">
        <f aca="false">M348-M347</f>
        <v>#VALUE!</v>
      </c>
      <c r="M347" s="79" t="str">
        <f aca="false">IF(ISERROR(N347),"",N347)</f>
        <v/>
      </c>
      <c r="N347" s="79" t="e">
        <f aca="false">LOOKUP(9E+307,P347:AW347)</f>
        <v>#N/A</v>
      </c>
      <c r="P347" s="301"/>
    </row>
    <row r="348" customFormat="false" ht="13" hidden="true" customHeight="false" outlineLevel="0" collapsed="false">
      <c r="A348" s="310"/>
      <c r="B348" s="310"/>
      <c r="C348" s="310"/>
      <c r="D348" s="310"/>
      <c r="E348" s="310"/>
      <c r="F348" s="310"/>
      <c r="G348" s="311"/>
      <c r="H348" s="311"/>
      <c r="I348" s="312"/>
      <c r="J348" s="0" t="n">
        <f aca="false">IF(ISERROR(N348),0,(IF((N348-$G$2)&gt;=0,1,0)))</f>
        <v>0</v>
      </c>
      <c r="K348" s="308" t="e">
        <f aca="false">IF((L348-$K$2)&gt;0,1,0)</f>
        <v>#VALUE!</v>
      </c>
      <c r="L348" s="0" t="e">
        <f aca="false">IF(L347&gt;0,$J$2-M348,0)</f>
        <v>#VALUE!</v>
      </c>
      <c r="M348" s="79" t="str">
        <f aca="false">IF(ISERROR(N348),"",N348)</f>
        <v/>
      </c>
      <c r="N348" s="79" t="e">
        <f aca="false">LOOKUP(9E+307,O348:BI348)</f>
        <v>#N/A</v>
      </c>
      <c r="O348" s="301"/>
      <c r="P348" s="301"/>
      <c r="Q348" s="301"/>
    </row>
    <row r="349" customFormat="false" ht="12.8" hidden="true" customHeight="false" outlineLevel="0" collapsed="false">
      <c r="A349" s="310" t="n">
        <v>174</v>
      </c>
      <c r="B349" s="310" t="s">
        <v>2189</v>
      </c>
      <c r="C349" s="310" t="s">
        <v>2198</v>
      </c>
      <c r="D349" s="310" t="s">
        <v>2133</v>
      </c>
      <c r="E349" s="310"/>
      <c r="F349" s="310"/>
      <c r="G349" s="311" t="n">
        <f aca="false">COUNT(O349:T349)</f>
        <v>0</v>
      </c>
      <c r="H349" s="311" t="e">
        <f aca="false">IF(L349&lt;0,$J$2-M349,0)</f>
        <v>#VALUE!</v>
      </c>
      <c r="I349" s="312" t="e">
        <f aca="false">L350</f>
        <v>#VALUE!</v>
      </c>
      <c r="L349" s="0" t="e">
        <f aca="false">M350-M349</f>
        <v>#VALUE!</v>
      </c>
      <c r="M349" s="79" t="str">
        <f aca="false">IF(ISERROR(N349),"",N349)</f>
        <v/>
      </c>
      <c r="N349" s="79" t="e">
        <f aca="false">LOOKUP(9E+307,P349:AW349)</f>
        <v>#N/A</v>
      </c>
      <c r="P349" s="301"/>
    </row>
    <row r="350" customFormat="false" ht="13" hidden="true" customHeight="false" outlineLevel="0" collapsed="false">
      <c r="A350" s="310"/>
      <c r="B350" s="310"/>
      <c r="C350" s="310"/>
      <c r="D350" s="310"/>
      <c r="E350" s="310"/>
      <c r="F350" s="310"/>
      <c r="G350" s="311"/>
      <c r="H350" s="311"/>
      <c r="I350" s="312"/>
      <c r="J350" s="0" t="n">
        <f aca="false">IF(ISERROR(N350),0,(IF((N350-$G$2)&gt;=0,1,0)))</f>
        <v>0</v>
      </c>
      <c r="K350" s="308" t="e">
        <f aca="false">IF((L350-$K$2)&gt;0,1,0)</f>
        <v>#VALUE!</v>
      </c>
      <c r="L350" s="0" t="e">
        <f aca="false">IF(L349&gt;0,$J$2-M350,0)</f>
        <v>#VALUE!</v>
      </c>
      <c r="M350" s="79" t="str">
        <f aca="false">IF(ISERROR(N350),"",N350)</f>
        <v/>
      </c>
      <c r="N350" s="79" t="e">
        <f aca="false">LOOKUP(9E+307,O350:BI350)</f>
        <v>#N/A</v>
      </c>
      <c r="O350" s="301"/>
      <c r="P350" s="301"/>
      <c r="Q350" s="301"/>
    </row>
    <row r="351" customFormat="false" ht="12.8" hidden="true" customHeight="false" outlineLevel="0" collapsed="false">
      <c r="A351" s="310" t="n">
        <v>175</v>
      </c>
      <c r="B351" s="310" t="s">
        <v>2189</v>
      </c>
      <c r="C351" s="310" t="s">
        <v>2198</v>
      </c>
      <c r="D351" s="310" t="s">
        <v>2134</v>
      </c>
      <c r="E351" s="310"/>
      <c r="F351" s="310"/>
      <c r="G351" s="311" t="n">
        <f aca="false">COUNT(O351:T351)</f>
        <v>0</v>
      </c>
      <c r="H351" s="311" t="e">
        <f aca="false">IF(L351&lt;0,$J$2-M351,0)</f>
        <v>#VALUE!</v>
      </c>
      <c r="I351" s="312" t="e">
        <f aca="false">L352</f>
        <v>#VALUE!</v>
      </c>
      <c r="L351" s="0" t="e">
        <f aca="false">M352-M351</f>
        <v>#VALUE!</v>
      </c>
      <c r="M351" s="79" t="str">
        <f aca="false">IF(ISERROR(N351),"",N351)</f>
        <v/>
      </c>
      <c r="N351" s="79" t="e">
        <f aca="false">LOOKUP(9E+307,P351:AW351)</f>
        <v>#N/A</v>
      </c>
      <c r="P351" s="301"/>
    </row>
    <row r="352" customFormat="false" ht="13" hidden="true" customHeight="false" outlineLevel="0" collapsed="false">
      <c r="A352" s="310"/>
      <c r="B352" s="310"/>
      <c r="C352" s="310"/>
      <c r="D352" s="310"/>
      <c r="E352" s="310"/>
      <c r="F352" s="310"/>
      <c r="G352" s="311"/>
      <c r="H352" s="311"/>
      <c r="I352" s="312"/>
      <c r="J352" s="0" t="n">
        <f aca="false">IF(ISERROR(N352),0,(IF((N352-$G$2)&gt;=0,1,0)))</f>
        <v>0</v>
      </c>
      <c r="K352" s="308" t="e">
        <f aca="false">IF((L352-$K$2)&gt;0,1,0)</f>
        <v>#VALUE!</v>
      </c>
      <c r="L352" s="0" t="e">
        <f aca="false">IF(L351&gt;0,$J$2-M352,0)</f>
        <v>#VALUE!</v>
      </c>
      <c r="M352" s="79" t="str">
        <f aca="false">IF(ISERROR(N352),"",N352)</f>
        <v/>
      </c>
      <c r="N352" s="79" t="e">
        <f aca="false">LOOKUP(9E+307,O352:BI352)</f>
        <v>#N/A</v>
      </c>
      <c r="O352" s="301"/>
      <c r="P352" s="301"/>
      <c r="Q352" s="301"/>
    </row>
    <row r="353" customFormat="false" ht="12.8" hidden="true" customHeight="false" outlineLevel="0" collapsed="false">
      <c r="A353" s="310" t="n">
        <v>176</v>
      </c>
      <c r="B353" s="310" t="s">
        <v>2189</v>
      </c>
      <c r="C353" s="310" t="s">
        <v>2198</v>
      </c>
      <c r="D353" s="310" t="s">
        <v>1778</v>
      </c>
      <c r="E353" s="310"/>
      <c r="F353" s="310"/>
      <c r="G353" s="311" t="n">
        <f aca="false">COUNT(O353:T353)</f>
        <v>0</v>
      </c>
      <c r="H353" s="311" t="e">
        <f aca="false">IF(L353&lt;0,$J$2-M353,0)</f>
        <v>#VALUE!</v>
      </c>
      <c r="I353" s="312" t="e">
        <f aca="false">L354</f>
        <v>#VALUE!</v>
      </c>
      <c r="L353" s="0" t="e">
        <f aca="false">M354-M353</f>
        <v>#VALUE!</v>
      </c>
      <c r="M353" s="79" t="str">
        <f aca="false">IF(ISERROR(N353),"",N353)</f>
        <v/>
      </c>
      <c r="N353" s="79" t="e">
        <f aca="false">LOOKUP(9E+307,P353:AW353)</f>
        <v>#N/A</v>
      </c>
      <c r="P353" s="301"/>
    </row>
    <row r="354" customFormat="false" ht="13" hidden="true" customHeight="false" outlineLevel="0" collapsed="false">
      <c r="A354" s="310"/>
      <c r="B354" s="310"/>
      <c r="C354" s="310"/>
      <c r="D354" s="310"/>
      <c r="E354" s="310"/>
      <c r="F354" s="310"/>
      <c r="G354" s="311"/>
      <c r="H354" s="311"/>
      <c r="I354" s="312"/>
      <c r="J354" s="0" t="n">
        <f aca="false">IF(ISERROR(N354),0,(IF((N354-$G$2)&gt;=0,1,0)))</f>
        <v>0</v>
      </c>
      <c r="K354" s="308" t="e">
        <f aca="false">IF((L354-$K$2)&gt;0,1,0)</f>
        <v>#VALUE!</v>
      </c>
      <c r="L354" s="0" t="e">
        <f aca="false">IF(L353&gt;0,$J$2-M354,0)</f>
        <v>#VALUE!</v>
      </c>
      <c r="M354" s="79" t="str">
        <f aca="false">IF(ISERROR(N354),"",N354)</f>
        <v/>
      </c>
      <c r="N354" s="79" t="e">
        <f aca="false">LOOKUP(9E+307,O354:BI354)</f>
        <v>#N/A</v>
      </c>
      <c r="O354" s="301"/>
      <c r="P354" s="301"/>
      <c r="Q354" s="301"/>
    </row>
    <row r="355" customFormat="false" ht="12.8" hidden="true" customHeight="false" outlineLevel="0" collapsed="false">
      <c r="A355" s="310" t="n">
        <v>177</v>
      </c>
      <c r="B355" s="310" t="s">
        <v>2119</v>
      </c>
      <c r="C355" s="310" t="s">
        <v>2199</v>
      </c>
      <c r="D355" s="310" t="s">
        <v>1766</v>
      </c>
      <c r="E355" s="310"/>
      <c r="F355" s="310"/>
      <c r="G355" s="311" t="n">
        <f aca="false">COUNT(O355:T355)</f>
        <v>0</v>
      </c>
      <c r="H355" s="311" t="e">
        <f aca="false">IF(L355&lt;0,$J$2-M355,0)</f>
        <v>#VALUE!</v>
      </c>
      <c r="I355" s="312" t="e">
        <f aca="false">L356</f>
        <v>#VALUE!</v>
      </c>
      <c r="L355" s="0" t="e">
        <f aca="false">M356-M355</f>
        <v>#VALUE!</v>
      </c>
      <c r="M355" s="79" t="str">
        <f aca="false">IF(ISERROR(N355),"",N355)</f>
        <v/>
      </c>
      <c r="N355" s="79" t="e">
        <f aca="false">LOOKUP(9E+307,P355:AW355)</f>
        <v>#N/A</v>
      </c>
      <c r="P355" s="301"/>
    </row>
    <row r="356" customFormat="false" ht="13" hidden="true" customHeight="false" outlineLevel="0" collapsed="false">
      <c r="A356" s="310"/>
      <c r="B356" s="310"/>
      <c r="C356" s="310"/>
      <c r="D356" s="310"/>
      <c r="E356" s="310"/>
      <c r="F356" s="310"/>
      <c r="G356" s="311"/>
      <c r="H356" s="311"/>
      <c r="I356" s="312"/>
      <c r="J356" s="0" t="n">
        <f aca="false">IF(ISERROR(N356),0,(IF((N356-$G$2)&gt;=0,1,0)))</f>
        <v>0</v>
      </c>
      <c r="K356" s="308" t="e">
        <f aca="false">IF((L356-$K$2)&gt;0,1,0)</f>
        <v>#VALUE!</v>
      </c>
      <c r="L356" s="0" t="e">
        <f aca="false">IF(L355&gt;0,$J$2-M356,0)</f>
        <v>#VALUE!</v>
      </c>
      <c r="M356" s="79" t="str">
        <f aca="false">IF(ISERROR(N356),"",N356)</f>
        <v/>
      </c>
      <c r="N356" s="79" t="e">
        <f aca="false">LOOKUP(9E+307,O356:BI356)</f>
        <v>#N/A</v>
      </c>
      <c r="O356" s="301"/>
      <c r="P356" s="301"/>
      <c r="Q356" s="301"/>
    </row>
    <row r="357" customFormat="false" ht="12.8" hidden="true" customHeight="false" outlineLevel="0" collapsed="false">
      <c r="A357" s="310" t="n">
        <v>178</v>
      </c>
      <c r="B357" s="310" t="s">
        <v>2119</v>
      </c>
      <c r="C357" s="310" t="s">
        <v>2199</v>
      </c>
      <c r="D357" s="310" t="s">
        <v>2142</v>
      </c>
      <c r="E357" s="310"/>
      <c r="F357" s="310"/>
      <c r="G357" s="311" t="n">
        <f aca="false">COUNT(O357:T357)</f>
        <v>0</v>
      </c>
      <c r="H357" s="311" t="e">
        <f aca="false">IF(L357&lt;0,$J$2-M357,0)</f>
        <v>#VALUE!</v>
      </c>
      <c r="I357" s="312" t="e">
        <f aca="false">L358</f>
        <v>#VALUE!</v>
      </c>
      <c r="L357" s="0" t="e">
        <f aca="false">M358-M357</f>
        <v>#VALUE!</v>
      </c>
      <c r="M357" s="79" t="str">
        <f aca="false">IF(ISERROR(N357),"",N357)</f>
        <v/>
      </c>
      <c r="N357" s="79" t="e">
        <f aca="false">LOOKUP(9E+307,P357:AW357)</f>
        <v>#N/A</v>
      </c>
      <c r="P357" s="301"/>
    </row>
    <row r="358" customFormat="false" ht="13" hidden="true" customHeight="false" outlineLevel="0" collapsed="false">
      <c r="A358" s="310"/>
      <c r="B358" s="310"/>
      <c r="C358" s="310"/>
      <c r="D358" s="310"/>
      <c r="E358" s="310"/>
      <c r="F358" s="310"/>
      <c r="G358" s="311"/>
      <c r="H358" s="311"/>
      <c r="I358" s="312"/>
      <c r="J358" s="0" t="n">
        <f aca="false">IF(ISERROR(N358),0,(IF((N358-$G$2)&gt;=0,1,0)))</f>
        <v>0</v>
      </c>
      <c r="K358" s="308" t="e">
        <f aca="false">IF((L358-$K$2)&gt;0,1,0)</f>
        <v>#VALUE!</v>
      </c>
      <c r="L358" s="0" t="e">
        <f aca="false">IF(L357&gt;0,$J$2-M358,0)</f>
        <v>#VALUE!</v>
      </c>
      <c r="M358" s="79" t="str">
        <f aca="false">IF(ISERROR(N358),"",N358)</f>
        <v/>
      </c>
      <c r="N358" s="79" t="e">
        <f aca="false">LOOKUP(9E+307,O358:BI358)</f>
        <v>#N/A</v>
      </c>
      <c r="O358" s="301"/>
      <c r="P358" s="301"/>
      <c r="Q358" s="301"/>
    </row>
    <row r="359" customFormat="false" ht="12.8" hidden="true" customHeight="false" outlineLevel="0" collapsed="false">
      <c r="A359" s="310" t="n">
        <v>179</v>
      </c>
      <c r="B359" s="310" t="s">
        <v>2119</v>
      </c>
      <c r="C359" s="310" t="s">
        <v>2199</v>
      </c>
      <c r="D359" s="310" t="s">
        <v>2125</v>
      </c>
      <c r="E359" s="310"/>
      <c r="F359" s="310"/>
      <c r="G359" s="311" t="n">
        <f aca="false">COUNT(O359:T359)</f>
        <v>0</v>
      </c>
      <c r="H359" s="311" t="e">
        <f aca="false">IF(L359&lt;0,$J$2-M359,0)</f>
        <v>#VALUE!</v>
      </c>
      <c r="I359" s="312" t="e">
        <f aca="false">L360</f>
        <v>#VALUE!</v>
      </c>
      <c r="L359" s="0" t="e">
        <f aca="false">M360-M359</f>
        <v>#VALUE!</v>
      </c>
      <c r="M359" s="79" t="str">
        <f aca="false">IF(ISERROR(N359),"",N359)</f>
        <v/>
      </c>
      <c r="N359" s="79" t="e">
        <f aca="false">LOOKUP(9E+307,P359:AW359)</f>
        <v>#N/A</v>
      </c>
      <c r="P359" s="301"/>
    </row>
    <row r="360" customFormat="false" ht="13" hidden="true" customHeight="false" outlineLevel="0" collapsed="false">
      <c r="A360" s="310"/>
      <c r="B360" s="310"/>
      <c r="C360" s="310"/>
      <c r="D360" s="310"/>
      <c r="E360" s="310"/>
      <c r="F360" s="310"/>
      <c r="G360" s="311"/>
      <c r="H360" s="311"/>
      <c r="I360" s="312"/>
      <c r="J360" s="0" t="n">
        <f aca="false">IF(ISERROR(N360),0,(IF((N360-$G$2)&gt;=0,1,0)))</f>
        <v>0</v>
      </c>
      <c r="K360" s="308" t="e">
        <f aca="false">IF((L360-$K$2)&gt;0,1,0)</f>
        <v>#VALUE!</v>
      </c>
      <c r="L360" s="0" t="e">
        <f aca="false">IF(L359&gt;0,$J$2-M360,0)</f>
        <v>#VALUE!</v>
      </c>
      <c r="M360" s="79" t="str">
        <f aca="false">IF(ISERROR(N360),"",N360)</f>
        <v/>
      </c>
      <c r="N360" s="79" t="e">
        <f aca="false">LOOKUP(9E+307,O360:BI360)</f>
        <v>#N/A</v>
      </c>
      <c r="O360" s="301"/>
      <c r="P360" s="301"/>
      <c r="R360" s="300"/>
    </row>
    <row r="361" customFormat="false" ht="12.8" hidden="true" customHeight="false" outlineLevel="0" collapsed="false">
      <c r="A361" s="310" t="n">
        <v>180</v>
      </c>
      <c r="B361" s="310" t="s">
        <v>2119</v>
      </c>
      <c r="C361" s="310" t="s">
        <v>2199</v>
      </c>
      <c r="D361" s="310" t="s">
        <v>2130</v>
      </c>
      <c r="E361" s="310"/>
      <c r="F361" s="310"/>
      <c r="G361" s="311" t="n">
        <f aca="false">COUNT(O361:T361)</f>
        <v>0</v>
      </c>
      <c r="H361" s="311" t="e">
        <f aca="false">IF(L361&lt;0,$J$2-M361,0)</f>
        <v>#VALUE!</v>
      </c>
      <c r="I361" s="312" t="e">
        <f aca="false">L362</f>
        <v>#VALUE!</v>
      </c>
      <c r="L361" s="0" t="e">
        <f aca="false">M362-M361</f>
        <v>#VALUE!</v>
      </c>
      <c r="M361" s="79" t="str">
        <f aca="false">IF(ISERROR(N361),"",N361)</f>
        <v/>
      </c>
      <c r="N361" s="79" t="e">
        <f aca="false">LOOKUP(9E+307,P361:AW361)</f>
        <v>#N/A</v>
      </c>
      <c r="P361" s="301"/>
    </row>
    <row r="362" customFormat="false" ht="13" hidden="true" customHeight="false" outlineLevel="0" collapsed="false">
      <c r="A362" s="310"/>
      <c r="B362" s="310"/>
      <c r="C362" s="310"/>
      <c r="D362" s="310"/>
      <c r="E362" s="310"/>
      <c r="F362" s="310"/>
      <c r="G362" s="311"/>
      <c r="H362" s="311"/>
      <c r="I362" s="312"/>
      <c r="J362" s="0" t="n">
        <f aca="false">IF(ISERROR(N362),0,(IF((N362-$G$2)&gt;=0,1,0)))</f>
        <v>0</v>
      </c>
      <c r="K362" s="308" t="e">
        <f aca="false">IF((L362-$K$2)&gt;0,1,0)</f>
        <v>#VALUE!</v>
      </c>
      <c r="L362" s="0" t="e">
        <f aca="false">IF(L361&gt;0,$J$2-M362,0)</f>
        <v>#VALUE!</v>
      </c>
      <c r="M362" s="79" t="str">
        <f aca="false">IF(ISERROR(N362),"",N362)</f>
        <v/>
      </c>
      <c r="N362" s="79" t="e">
        <f aca="false">LOOKUP(9E+307,O362:BI362)</f>
        <v>#N/A</v>
      </c>
      <c r="O362" s="301"/>
      <c r="P362" s="301"/>
      <c r="R362" s="300"/>
    </row>
    <row r="363" customFormat="false" ht="12.8" hidden="true" customHeight="false" outlineLevel="0" collapsed="false">
      <c r="A363" s="310" t="n">
        <v>181</v>
      </c>
      <c r="B363" s="310" t="s">
        <v>2119</v>
      </c>
      <c r="C363" s="310" t="s">
        <v>2199</v>
      </c>
      <c r="D363" s="310" t="s">
        <v>2153</v>
      </c>
      <c r="E363" s="310"/>
      <c r="F363" s="310"/>
      <c r="G363" s="311" t="n">
        <f aca="false">COUNT(O363:T363)</f>
        <v>0</v>
      </c>
      <c r="H363" s="311" t="e">
        <f aca="false">IF(L363&lt;0,$J$2-M363,0)</f>
        <v>#VALUE!</v>
      </c>
      <c r="I363" s="312" t="e">
        <f aca="false">L364</f>
        <v>#VALUE!</v>
      </c>
      <c r="L363" s="0" t="e">
        <f aca="false">M364-M363</f>
        <v>#VALUE!</v>
      </c>
      <c r="M363" s="79" t="str">
        <f aca="false">IF(ISERROR(N363),"",N363)</f>
        <v/>
      </c>
      <c r="N363" s="79" t="e">
        <f aca="false">LOOKUP(9E+307,P363:AW363)</f>
        <v>#N/A</v>
      </c>
      <c r="P363" s="301"/>
    </row>
    <row r="364" customFormat="false" ht="13" hidden="true" customHeight="false" outlineLevel="0" collapsed="false">
      <c r="A364" s="310"/>
      <c r="B364" s="310"/>
      <c r="C364" s="310"/>
      <c r="D364" s="310"/>
      <c r="E364" s="310"/>
      <c r="F364" s="310"/>
      <c r="G364" s="311"/>
      <c r="H364" s="311"/>
      <c r="I364" s="312"/>
      <c r="J364" s="0" t="n">
        <f aca="false">IF(ISERROR(N364),0,(IF((N364-$G$2)&gt;=0,1,0)))</f>
        <v>0</v>
      </c>
      <c r="K364" s="308" t="e">
        <f aca="false">IF((L364-$K$2)&gt;0,1,0)</f>
        <v>#VALUE!</v>
      </c>
      <c r="L364" s="0" t="e">
        <f aca="false">IF(L363&gt;0,$J$2-M364,0)</f>
        <v>#VALUE!</v>
      </c>
      <c r="M364" s="79" t="str">
        <f aca="false">IF(ISERROR(N364),"",N364)</f>
        <v/>
      </c>
      <c r="N364" s="79" t="e">
        <f aca="false">LOOKUP(9E+307,O364:BI364)</f>
        <v>#N/A</v>
      </c>
      <c r="O364" s="301"/>
      <c r="P364" s="301"/>
      <c r="Q364" s="301"/>
    </row>
    <row r="365" customFormat="false" ht="12.8" hidden="true" customHeight="false" outlineLevel="0" collapsed="false">
      <c r="A365" s="310" t="n">
        <v>182</v>
      </c>
      <c r="B365" s="310" t="s">
        <v>2119</v>
      </c>
      <c r="C365" s="310" t="s">
        <v>2200</v>
      </c>
      <c r="D365" s="310" t="s">
        <v>1766</v>
      </c>
      <c r="E365" s="310"/>
      <c r="F365" s="310"/>
      <c r="G365" s="311" t="n">
        <f aca="false">COUNT(O365:T365)</f>
        <v>0</v>
      </c>
      <c r="H365" s="311" t="e">
        <f aca="false">IF(L365&lt;0,$J$2-M365,0)</f>
        <v>#VALUE!</v>
      </c>
      <c r="I365" s="312" t="e">
        <f aca="false">L366</f>
        <v>#VALUE!</v>
      </c>
      <c r="L365" s="0" t="e">
        <f aca="false">M366-M365</f>
        <v>#VALUE!</v>
      </c>
      <c r="M365" s="79" t="str">
        <f aca="false">IF(ISERROR(N365),"",N365)</f>
        <v/>
      </c>
      <c r="N365" s="79" t="e">
        <f aca="false">LOOKUP(9E+307,P365:AW365)</f>
        <v>#N/A</v>
      </c>
      <c r="P365" s="301"/>
    </row>
    <row r="366" customFormat="false" ht="13" hidden="true" customHeight="false" outlineLevel="0" collapsed="false">
      <c r="A366" s="310"/>
      <c r="B366" s="310"/>
      <c r="C366" s="310"/>
      <c r="D366" s="310"/>
      <c r="E366" s="310"/>
      <c r="F366" s="310"/>
      <c r="G366" s="311"/>
      <c r="H366" s="311"/>
      <c r="I366" s="312"/>
      <c r="J366" s="0" t="n">
        <f aca="false">IF(ISERROR(N366),0,(IF((N366-$G$2)&gt;=0,1,0)))</f>
        <v>0</v>
      </c>
      <c r="K366" s="308" t="e">
        <f aca="false">IF((L366-$K$2)&gt;0,1,0)</f>
        <v>#VALUE!</v>
      </c>
      <c r="L366" s="0" t="e">
        <f aca="false">IF(L365&gt;0,$J$2-M366,0)</f>
        <v>#VALUE!</v>
      </c>
      <c r="M366" s="79" t="str">
        <f aca="false">IF(ISERROR(N366),"",N366)</f>
        <v/>
      </c>
      <c r="N366" s="79" t="e">
        <f aca="false">LOOKUP(9E+307,O366:BI366)</f>
        <v>#N/A</v>
      </c>
      <c r="O366" s="301"/>
      <c r="P366" s="301"/>
      <c r="R366" s="300"/>
    </row>
    <row r="367" customFormat="false" ht="12.8" hidden="true" customHeight="false" outlineLevel="0" collapsed="false">
      <c r="A367" s="310" t="n">
        <v>183</v>
      </c>
      <c r="B367" s="310" t="s">
        <v>2119</v>
      </c>
      <c r="C367" s="310" t="s">
        <v>2200</v>
      </c>
      <c r="D367" s="310" t="s">
        <v>2142</v>
      </c>
      <c r="E367" s="310"/>
      <c r="F367" s="310"/>
      <c r="G367" s="311" t="n">
        <f aca="false">COUNT(O367:T367)</f>
        <v>0</v>
      </c>
      <c r="H367" s="311" t="e">
        <f aca="false">IF(L367&lt;0,$J$2-M367,0)</f>
        <v>#VALUE!</v>
      </c>
      <c r="I367" s="312" t="e">
        <f aca="false">L368</f>
        <v>#VALUE!</v>
      </c>
      <c r="L367" s="0" t="e">
        <f aca="false">M368-M367</f>
        <v>#VALUE!</v>
      </c>
      <c r="M367" s="79" t="str">
        <f aca="false">IF(ISERROR(N367),"",N367)</f>
        <v/>
      </c>
      <c r="N367" s="79" t="e">
        <f aca="false">LOOKUP(9E+307,P367:AW367)</f>
        <v>#N/A</v>
      </c>
      <c r="P367" s="301"/>
    </row>
    <row r="368" customFormat="false" ht="13" hidden="true" customHeight="false" outlineLevel="0" collapsed="false">
      <c r="A368" s="310"/>
      <c r="B368" s="310"/>
      <c r="C368" s="310"/>
      <c r="D368" s="310"/>
      <c r="E368" s="310"/>
      <c r="F368" s="310"/>
      <c r="G368" s="311"/>
      <c r="H368" s="311"/>
      <c r="I368" s="312"/>
      <c r="J368" s="0" t="n">
        <f aca="false">IF(ISERROR(N368),0,(IF((N368-$G$2)&gt;=0,1,0)))</f>
        <v>0</v>
      </c>
      <c r="K368" s="308" t="e">
        <f aca="false">IF((L368-$K$2)&gt;0,1,0)</f>
        <v>#VALUE!</v>
      </c>
      <c r="L368" s="0" t="e">
        <f aca="false">IF(L367&gt;0,$J$2-M368,0)</f>
        <v>#VALUE!</v>
      </c>
      <c r="M368" s="79" t="str">
        <f aca="false">IF(ISERROR(N368),"",N368)</f>
        <v/>
      </c>
      <c r="N368" s="79" t="e">
        <f aca="false">LOOKUP(9E+307,O368:BI368)</f>
        <v>#N/A</v>
      </c>
      <c r="O368" s="301"/>
      <c r="P368" s="301"/>
      <c r="R368" s="300"/>
    </row>
    <row r="369" customFormat="false" ht="12.8" hidden="true" customHeight="false" outlineLevel="0" collapsed="false">
      <c r="A369" s="310" t="n">
        <v>184</v>
      </c>
      <c r="B369" s="310" t="s">
        <v>2119</v>
      </c>
      <c r="C369" s="310" t="s">
        <v>2200</v>
      </c>
      <c r="D369" s="310" t="s">
        <v>2125</v>
      </c>
      <c r="E369" s="310"/>
      <c r="F369" s="310"/>
      <c r="G369" s="311" t="n">
        <f aca="false">COUNT(O369:T369)</f>
        <v>0</v>
      </c>
      <c r="H369" s="311" t="e">
        <f aca="false">IF(L369&lt;0,$J$2-M369,0)</f>
        <v>#VALUE!</v>
      </c>
      <c r="I369" s="312" t="e">
        <f aca="false">L370</f>
        <v>#VALUE!</v>
      </c>
      <c r="L369" s="0" t="e">
        <f aca="false">M370-M369</f>
        <v>#VALUE!</v>
      </c>
      <c r="M369" s="79" t="str">
        <f aca="false">IF(ISERROR(N369),"",N369)</f>
        <v/>
      </c>
      <c r="N369" s="79" t="e">
        <f aca="false">LOOKUP(9E+307,P369:AW369)</f>
        <v>#N/A</v>
      </c>
      <c r="P369" s="301"/>
    </row>
    <row r="370" customFormat="false" ht="13" hidden="true" customHeight="false" outlineLevel="0" collapsed="false">
      <c r="A370" s="310"/>
      <c r="B370" s="310"/>
      <c r="C370" s="310"/>
      <c r="D370" s="310"/>
      <c r="E370" s="310"/>
      <c r="F370" s="310"/>
      <c r="G370" s="311"/>
      <c r="H370" s="311"/>
      <c r="I370" s="312"/>
      <c r="J370" s="0" t="n">
        <f aca="false">IF(ISERROR(N370),0,(IF((N370-$G$2)&gt;=0,1,0)))</f>
        <v>0</v>
      </c>
      <c r="K370" s="308" t="e">
        <f aca="false">IF((L370-$K$2)&gt;0,1,0)</f>
        <v>#VALUE!</v>
      </c>
      <c r="L370" s="0" t="e">
        <f aca="false">IF(L369&gt;0,$J$2-M370,0)</f>
        <v>#VALUE!</v>
      </c>
      <c r="M370" s="79" t="str">
        <f aca="false">IF(ISERROR(N370),"",N370)</f>
        <v/>
      </c>
      <c r="N370" s="79" t="e">
        <f aca="false">LOOKUP(9E+307,O370:BI370)</f>
        <v>#N/A</v>
      </c>
      <c r="O370" s="301"/>
      <c r="P370" s="301"/>
      <c r="Q370" s="301"/>
    </row>
    <row r="371" customFormat="false" ht="12.8" hidden="true" customHeight="false" outlineLevel="0" collapsed="false">
      <c r="A371" s="317" t="n">
        <v>185</v>
      </c>
      <c r="B371" s="317" t="s">
        <v>2119</v>
      </c>
      <c r="C371" s="317" t="s">
        <v>2200</v>
      </c>
      <c r="D371" s="317" t="s">
        <v>2130</v>
      </c>
      <c r="E371" s="317"/>
      <c r="F371" s="317"/>
      <c r="G371" s="311" t="n">
        <f aca="false">COUNT(O371:T371)</f>
        <v>0</v>
      </c>
      <c r="H371" s="311" t="e">
        <f aca="false">IF(L371&lt;0,$J$2-M371,0)</f>
        <v>#VALUE!</v>
      </c>
      <c r="I371" s="312" t="e">
        <f aca="false">L372</f>
        <v>#VALUE!</v>
      </c>
      <c r="L371" s="0" t="e">
        <f aca="false">M372-M371</f>
        <v>#VALUE!</v>
      </c>
      <c r="M371" s="79" t="str">
        <f aca="false">IF(ISERROR(N371),"",N371)</f>
        <v/>
      </c>
      <c r="N371" s="79" t="e">
        <f aca="false">LOOKUP(9E+307,P371:AW371)</f>
        <v>#N/A</v>
      </c>
      <c r="P371" s="301"/>
    </row>
    <row r="372" customFormat="false" ht="13" hidden="true" customHeight="false" outlineLevel="0" collapsed="false">
      <c r="A372" s="317"/>
      <c r="B372" s="317"/>
      <c r="C372" s="317"/>
      <c r="D372" s="317"/>
      <c r="E372" s="317"/>
      <c r="F372" s="317"/>
      <c r="G372" s="311"/>
      <c r="H372" s="311"/>
      <c r="I372" s="312"/>
      <c r="J372" s="0" t="n">
        <f aca="false">IF(ISERROR(N372),0,(IF((N372-$G$2)&gt;=0,1,0)))</f>
        <v>0</v>
      </c>
      <c r="K372" s="308" t="e">
        <f aca="false">IF((L372-$K$2)&gt;0,1,0)</f>
        <v>#VALUE!</v>
      </c>
      <c r="L372" s="0" t="e">
        <f aca="false">IF(L371&gt;0,$J$2-M372,0)</f>
        <v>#VALUE!</v>
      </c>
      <c r="M372" s="79" t="str">
        <f aca="false">IF(ISERROR(N372),"",N372)</f>
        <v/>
      </c>
      <c r="N372" s="79" t="e">
        <f aca="false">LOOKUP(9E+307,O372:BI372)</f>
        <v>#N/A</v>
      </c>
      <c r="O372" s="301"/>
      <c r="P372" s="301"/>
      <c r="Q372" s="301"/>
    </row>
    <row r="373" customFormat="false" ht="12.8" hidden="true" customHeight="false" outlineLevel="0" collapsed="false">
      <c r="A373" s="325" t="n">
        <v>186</v>
      </c>
      <c r="B373" s="302" t="s">
        <v>2189</v>
      </c>
      <c r="C373" s="302" t="s">
        <v>1787</v>
      </c>
      <c r="D373" s="302" t="s">
        <v>2117</v>
      </c>
      <c r="E373" s="302"/>
      <c r="F373" s="302"/>
      <c r="G373" s="0" t="n">
        <f aca="false">COUNT(O373:T373)</f>
        <v>0</v>
      </c>
      <c r="H373" s="0" t="e">
        <f aca="false">IF(L373&lt;0,$J$2-M373,0)</f>
        <v>#VALUE!</v>
      </c>
      <c r="I373" s="307" t="e">
        <f aca="false">L374</f>
        <v>#VALUE!</v>
      </c>
      <c r="L373" s="0" t="e">
        <f aca="false">M374-M373</f>
        <v>#VALUE!</v>
      </c>
      <c r="M373" s="79" t="str">
        <f aca="false">IF(ISERROR(N373),"",N373)</f>
        <v/>
      </c>
      <c r="N373" s="79" t="e">
        <f aca="false">LOOKUP(9E+307,P373:AW373)</f>
        <v>#N/A</v>
      </c>
      <c r="P373" s="301"/>
      <c r="T373" s="301"/>
      <c r="V373" s="301"/>
      <c r="X373" s="301"/>
    </row>
    <row r="374" customFormat="false" ht="13" hidden="true" customHeight="false" outlineLevel="0" collapsed="false">
      <c r="A374" s="325"/>
      <c r="B374" s="325"/>
      <c r="C374" s="325"/>
      <c r="D374" s="325"/>
      <c r="E374" s="302"/>
      <c r="F374" s="302"/>
      <c r="I374" s="307"/>
      <c r="J374" s="0" t="n">
        <f aca="false">IF(ISERROR(N374),0,(IF((N374-$G$2)&gt;=0,1,0)))</f>
        <v>0</v>
      </c>
      <c r="K374" s="308" t="e">
        <f aca="false">IF((L374-$K$2)&gt;0,1,0)</f>
        <v>#VALUE!</v>
      </c>
      <c r="L374" s="0" t="e">
        <f aca="false">IF(L373&gt;0,$J$2-M374,0)</f>
        <v>#VALUE!</v>
      </c>
      <c r="M374" s="79" t="str">
        <f aca="false">IF(ISERROR(N374),"",N374)</f>
        <v/>
      </c>
      <c r="N374" s="79" t="e">
        <f aca="false">LOOKUP(9E+307,O374:BI374)</f>
        <v>#N/A</v>
      </c>
      <c r="O374" s="301"/>
      <c r="P374" s="301"/>
      <c r="Q374" s="301"/>
      <c r="S374" s="301"/>
      <c r="T374" s="301"/>
      <c r="U374" s="301"/>
      <c r="V374" s="301"/>
    </row>
    <row r="375" customFormat="false" ht="12.8" hidden="true" customHeight="false" outlineLevel="0" collapsed="false">
      <c r="A375" s="325" t="n">
        <v>187</v>
      </c>
      <c r="B375" s="335" t="s">
        <v>2138</v>
      </c>
      <c r="C375" s="335" t="s">
        <v>2187</v>
      </c>
      <c r="D375" s="335" t="s">
        <v>2133</v>
      </c>
      <c r="G375" s="0" t="n">
        <f aca="false">COUNT(O375:T375)</f>
        <v>0</v>
      </c>
      <c r="H375" s="313" t="e">
        <f aca="false">IF(L375&lt;0,$J$2-M375,0)</f>
        <v>#VALUE!</v>
      </c>
      <c r="I375" s="307" t="e">
        <f aca="false">L376</f>
        <v>#VALUE!</v>
      </c>
      <c r="L375" s="0" t="e">
        <f aca="false">M376-M375</f>
        <v>#VALUE!</v>
      </c>
      <c r="M375" s="79" t="str">
        <f aca="false">IF(ISERROR(N375),"",N375)</f>
        <v/>
      </c>
      <c r="N375" s="79" t="e">
        <f aca="false">LOOKUP(9E+307,P375:AW375)</f>
        <v>#N/A</v>
      </c>
      <c r="P375" s="301"/>
      <c r="T375" s="301"/>
      <c r="V375" s="301"/>
      <c r="X375" s="301"/>
    </row>
    <row r="376" customFormat="false" ht="13" hidden="true" customHeight="false" outlineLevel="0" collapsed="false">
      <c r="A376" s="325"/>
      <c r="B376" s="335"/>
      <c r="C376" s="335"/>
      <c r="D376" s="335"/>
      <c r="I376" s="307"/>
      <c r="J376" s="0" t="n">
        <f aca="false">IF(ISERROR(N376),0,(IF((N376-$G$2)&gt;=0,1,0)))</f>
        <v>0</v>
      </c>
      <c r="K376" s="308" t="e">
        <f aca="false">IF((L376-$K$2)&gt;0,1,0)</f>
        <v>#VALUE!</v>
      </c>
      <c r="L376" s="0" t="e">
        <f aca="false">IF(L375&gt;0,$J$2-M376,0)</f>
        <v>#VALUE!</v>
      </c>
      <c r="M376" s="79" t="str">
        <f aca="false">IF(ISERROR(N376),"",N376)</f>
        <v/>
      </c>
      <c r="N376" s="79" t="e">
        <f aca="false">LOOKUP(9E+307,O376:BI376)</f>
        <v>#N/A</v>
      </c>
      <c r="O376" s="301"/>
      <c r="P376" s="301"/>
      <c r="Q376" s="301"/>
      <c r="S376" s="301"/>
      <c r="T376" s="301"/>
      <c r="U376" s="301"/>
      <c r="V376" s="301"/>
    </row>
    <row r="377" customFormat="false" ht="12.8" hidden="true" customHeight="false" outlineLevel="0" collapsed="false">
      <c r="A377" s="323" t="n">
        <v>188</v>
      </c>
      <c r="B377" s="303" t="s">
        <v>2138</v>
      </c>
      <c r="C377" s="303" t="s">
        <v>2187</v>
      </c>
      <c r="D377" s="303" t="s">
        <v>2134</v>
      </c>
      <c r="E377" s="303"/>
      <c r="F377" s="303"/>
      <c r="G377" s="0" t="n">
        <f aca="false">COUNT(O377:T377)</f>
        <v>0</v>
      </c>
      <c r="H377" s="0" t="e">
        <f aca="false">IF(L377&lt;0,$J$2-M377,0)</f>
        <v>#VALUE!</v>
      </c>
      <c r="I377" s="307" t="e">
        <f aca="false">L378</f>
        <v>#VALUE!</v>
      </c>
      <c r="L377" s="0" t="e">
        <f aca="false">M378-M377</f>
        <v>#VALUE!</v>
      </c>
      <c r="M377" s="79" t="str">
        <f aca="false">IF(ISERROR(N377),"",N377)</f>
        <v/>
      </c>
      <c r="N377" s="79" t="e">
        <f aca="false">LOOKUP(9E+307,P377:AW377)</f>
        <v>#N/A</v>
      </c>
      <c r="P377" s="301"/>
      <c r="T377" s="301"/>
      <c r="V377" s="301"/>
    </row>
    <row r="378" customFormat="false" ht="13" hidden="true" customHeight="false" outlineLevel="0" collapsed="false">
      <c r="A378" s="323"/>
      <c r="B378" s="303"/>
      <c r="C378" s="303"/>
      <c r="D378" s="303"/>
      <c r="E378" s="303"/>
      <c r="F378" s="303"/>
      <c r="I378" s="307"/>
      <c r="J378" s="0" t="n">
        <f aca="false">IF(ISERROR(N378),0,(IF((N378-$G$2)&gt;=0,1,0)))</f>
        <v>0</v>
      </c>
      <c r="K378" s="308" t="e">
        <f aca="false">IF((L378-$K$2)&gt;0,1,0)</f>
        <v>#VALUE!</v>
      </c>
      <c r="L378" s="0" t="e">
        <f aca="false">IF(L377&gt;0,$J$2-M378,0)</f>
        <v>#VALUE!</v>
      </c>
      <c r="M378" s="79" t="str">
        <f aca="false">IF(ISERROR(N378),"",N378)</f>
        <v/>
      </c>
      <c r="N378" s="79" t="e">
        <f aca="false">LOOKUP(9E+307,O378:BI378)</f>
        <v>#N/A</v>
      </c>
      <c r="O378" s="301"/>
      <c r="P378" s="301"/>
      <c r="Q378" s="301"/>
      <c r="S378" s="301"/>
      <c r="T378" s="301"/>
      <c r="U378" s="301"/>
      <c r="V378" s="301"/>
    </row>
    <row r="379" customFormat="false" ht="12.8" hidden="true" customHeight="false" outlineLevel="0" collapsed="false">
      <c r="A379" s="323" t="n">
        <v>189</v>
      </c>
      <c r="B379" s="303" t="s">
        <v>2138</v>
      </c>
      <c r="C379" s="303" t="s">
        <v>2187</v>
      </c>
      <c r="D379" s="303" t="s">
        <v>2162</v>
      </c>
      <c r="E379" s="303"/>
      <c r="F379" s="303"/>
      <c r="G379" s="0" t="n">
        <f aca="false">COUNT(O379:T379)</f>
        <v>0</v>
      </c>
      <c r="H379" s="313" t="e">
        <f aca="false">IF(L379&lt;0,$J$2-M379,0)</f>
        <v>#VALUE!</v>
      </c>
      <c r="I379" s="307" t="e">
        <f aca="false">L380</f>
        <v>#VALUE!</v>
      </c>
      <c r="L379" s="0" t="e">
        <f aca="false">M380-M379</f>
        <v>#VALUE!</v>
      </c>
      <c r="M379" s="79" t="str">
        <f aca="false">IF(ISERROR(N379),"",N379)</f>
        <v/>
      </c>
      <c r="N379" s="79" t="e">
        <f aca="false">LOOKUP(9E+307,P379:AW379)</f>
        <v>#N/A</v>
      </c>
      <c r="P379" s="301"/>
      <c r="T379" s="301"/>
      <c r="V379" s="301"/>
      <c r="X379" s="301"/>
    </row>
    <row r="380" customFormat="false" ht="13" hidden="true" customHeight="false" outlineLevel="0" collapsed="false">
      <c r="A380" s="323"/>
      <c r="B380" s="303"/>
      <c r="C380" s="303"/>
      <c r="D380" s="303"/>
      <c r="E380" s="303"/>
      <c r="F380" s="303"/>
      <c r="I380" s="307"/>
      <c r="J380" s="0" t="n">
        <f aca="false">IF(ISERROR(N380),0,(IF((N380-$G$2)&gt;=0,1,0)))</f>
        <v>0</v>
      </c>
      <c r="K380" s="308" t="e">
        <f aca="false">IF((L380-$K$2)&gt;0,1,0)</f>
        <v>#VALUE!</v>
      </c>
      <c r="L380" s="0" t="e">
        <f aca="false">IF(L379&gt;0,$J$2-M380,0)</f>
        <v>#VALUE!</v>
      </c>
      <c r="M380" s="79" t="str">
        <f aca="false">IF(ISERROR(N380),"",N380)</f>
        <v/>
      </c>
      <c r="N380" s="79" t="e">
        <f aca="false">LOOKUP(9E+307,O380:BI380)</f>
        <v>#N/A</v>
      </c>
      <c r="O380" s="301"/>
      <c r="P380" s="301"/>
      <c r="Q380" s="301"/>
      <c r="S380" s="301"/>
      <c r="T380" s="301"/>
      <c r="U380" s="301"/>
      <c r="V380" s="301"/>
    </row>
    <row r="381" customFormat="false" ht="12.8" hidden="true" customHeight="false" outlineLevel="0" collapsed="false">
      <c r="A381" s="323" t="n">
        <v>190</v>
      </c>
      <c r="B381" s="303" t="s">
        <v>2138</v>
      </c>
      <c r="C381" s="303" t="s">
        <v>2187</v>
      </c>
      <c r="D381" s="303" t="s">
        <v>2163</v>
      </c>
      <c r="E381" s="303"/>
      <c r="F381" s="303"/>
      <c r="G381" s="0" t="n">
        <f aca="false">COUNT(O381:T381)</f>
        <v>0</v>
      </c>
      <c r="H381" s="0" t="e">
        <f aca="false">IF(L381&lt;0,$J$2-M381,0)</f>
        <v>#VALUE!</v>
      </c>
      <c r="I381" s="307" t="e">
        <f aca="false">L382</f>
        <v>#VALUE!</v>
      </c>
      <c r="L381" s="0" t="e">
        <f aca="false">M382-M381</f>
        <v>#VALUE!</v>
      </c>
      <c r="M381" s="79" t="str">
        <f aca="false">IF(ISERROR(N381),"",N381)</f>
        <v/>
      </c>
      <c r="N381" s="79" t="e">
        <f aca="false">LOOKUP(9E+307,P381:AW381)</f>
        <v>#N/A</v>
      </c>
      <c r="P381" s="301"/>
      <c r="T381" s="301"/>
      <c r="V381" s="301"/>
      <c r="X381" s="301"/>
    </row>
    <row r="382" customFormat="false" ht="13" hidden="true" customHeight="false" outlineLevel="0" collapsed="false">
      <c r="A382" s="323"/>
      <c r="B382" s="303"/>
      <c r="C382" s="303"/>
      <c r="D382" s="303"/>
      <c r="E382" s="303"/>
      <c r="F382" s="303"/>
      <c r="I382" s="307"/>
      <c r="J382" s="0" t="n">
        <f aca="false">IF(ISERROR(N382),0,(IF((N382-$G$2)&gt;=0,1,0)))</f>
        <v>0</v>
      </c>
      <c r="K382" s="308" t="e">
        <f aca="false">IF((L382-$K$2)&gt;0,1,0)</f>
        <v>#VALUE!</v>
      </c>
      <c r="L382" s="0" t="e">
        <f aca="false">IF(L381&gt;0,$J$2-M382,0)</f>
        <v>#VALUE!</v>
      </c>
      <c r="M382" s="79" t="str">
        <f aca="false">IF(ISERROR(N382),"",N382)</f>
        <v/>
      </c>
      <c r="N382" s="79" t="e">
        <f aca="false">LOOKUP(9E+307,O382:BI382)</f>
        <v>#N/A</v>
      </c>
      <c r="O382" s="301"/>
      <c r="P382" s="301"/>
      <c r="Q382" s="301"/>
      <c r="S382" s="301"/>
      <c r="T382" s="301"/>
      <c r="U382" s="301"/>
      <c r="V382" s="301"/>
      <c r="W382" s="301"/>
      <c r="X382" s="301"/>
    </row>
    <row r="383" customFormat="false" ht="12.8" hidden="true" customHeight="false" outlineLevel="0" collapsed="false">
      <c r="A383" s="323" t="n">
        <v>191</v>
      </c>
      <c r="B383" s="303" t="s">
        <v>2138</v>
      </c>
      <c r="C383" s="303" t="s">
        <v>2187</v>
      </c>
      <c r="D383" s="303" t="s">
        <v>2122</v>
      </c>
      <c r="E383" s="303"/>
      <c r="F383" s="303"/>
      <c r="G383" s="0" t="n">
        <f aca="false">COUNT(O383:T383)</f>
        <v>0</v>
      </c>
      <c r="H383" s="0" t="e">
        <f aca="false">IF(L383&lt;0,$J$2-M383,0)</f>
        <v>#VALUE!</v>
      </c>
      <c r="I383" s="307" t="e">
        <f aca="false">L384</f>
        <v>#VALUE!</v>
      </c>
      <c r="L383" s="0" t="e">
        <f aca="false">M384-M383</f>
        <v>#VALUE!</v>
      </c>
      <c r="M383" s="79" t="str">
        <f aca="false">IF(ISERROR(N383),"",N383)</f>
        <v/>
      </c>
      <c r="N383" s="79" t="e">
        <f aca="false">LOOKUP(9E+307,P383:AW383)</f>
        <v>#N/A</v>
      </c>
      <c r="P383" s="301"/>
      <c r="T383" s="301"/>
      <c r="V383" s="301"/>
      <c r="X383" s="301"/>
    </row>
    <row r="384" customFormat="false" ht="13" hidden="true" customHeight="false" outlineLevel="0" collapsed="false">
      <c r="A384" s="323"/>
      <c r="B384" s="303"/>
      <c r="C384" s="303"/>
      <c r="D384" s="303"/>
      <c r="E384" s="303"/>
      <c r="F384" s="303"/>
      <c r="I384" s="307"/>
      <c r="J384" s="0" t="n">
        <f aca="false">IF(ISERROR(N384),0,(IF((N384-$G$2)&gt;=0,1,0)))</f>
        <v>0</v>
      </c>
      <c r="K384" s="308" t="e">
        <f aca="false">IF((L384-$K$2)&gt;0,1,0)</f>
        <v>#VALUE!</v>
      </c>
      <c r="L384" s="0" t="e">
        <f aca="false">IF(L383&gt;0,$J$2-M384,0)</f>
        <v>#VALUE!</v>
      </c>
      <c r="M384" s="79" t="str">
        <f aca="false">IF(ISERROR(N384),"",N384)</f>
        <v/>
      </c>
      <c r="N384" s="79" t="e">
        <f aca="false">LOOKUP(9E+307,O384:BI384)</f>
        <v>#N/A</v>
      </c>
      <c r="O384" s="301"/>
      <c r="P384" s="301"/>
      <c r="Q384" s="301"/>
      <c r="S384" s="301"/>
      <c r="T384" s="301"/>
      <c r="U384" s="301"/>
      <c r="V384" s="301"/>
      <c r="W384" s="301"/>
      <c r="X384" s="301"/>
    </row>
    <row r="385" customFormat="false" ht="12.8" hidden="true" customHeight="false" outlineLevel="0" collapsed="false">
      <c r="A385" s="323" t="n">
        <v>192</v>
      </c>
      <c r="B385" s="303" t="s">
        <v>2138</v>
      </c>
      <c r="C385" s="303" t="s">
        <v>2187</v>
      </c>
      <c r="D385" s="303" t="s">
        <v>2201</v>
      </c>
      <c r="E385" s="303"/>
      <c r="F385" s="303"/>
      <c r="G385" s="0" t="n">
        <f aca="false">COUNT(O385:T385)</f>
        <v>0</v>
      </c>
      <c r="H385" s="336" t="e">
        <f aca="false">IF(L385&lt;0,$J$2-M385,0)</f>
        <v>#VALUE!</v>
      </c>
      <c r="I385" s="307" t="e">
        <f aca="false">L386</f>
        <v>#VALUE!</v>
      </c>
      <c r="L385" s="0" t="e">
        <f aca="false">M386-M385</f>
        <v>#VALUE!</v>
      </c>
      <c r="M385" s="79" t="str">
        <f aca="false">IF(ISERROR(N385),"",N385)</f>
        <v/>
      </c>
      <c r="N385" s="79" t="e">
        <f aca="false">LOOKUP(9E+307,P385:AW385)</f>
        <v>#N/A</v>
      </c>
      <c r="P385" s="301"/>
      <c r="T385" s="301"/>
      <c r="V385" s="301"/>
      <c r="X385" s="301"/>
    </row>
    <row r="386" customFormat="false" ht="13" hidden="true" customHeight="false" outlineLevel="0" collapsed="false">
      <c r="A386" s="323"/>
      <c r="B386" s="303"/>
      <c r="C386" s="303"/>
      <c r="D386" s="303"/>
      <c r="E386" s="303"/>
      <c r="F386" s="303"/>
      <c r="I386" s="307"/>
      <c r="J386" s="0" t="n">
        <f aca="false">IF(ISERROR(N386),0,(IF((N386-$G$2)&gt;=0,1,0)))</f>
        <v>0</v>
      </c>
      <c r="K386" s="308" t="e">
        <f aca="false">IF((L386-$K$2)&gt;0,1,0)</f>
        <v>#VALUE!</v>
      </c>
      <c r="L386" s="0" t="e">
        <f aca="false">IF(L385&gt;0,$J$2-M386,0)</f>
        <v>#VALUE!</v>
      </c>
      <c r="M386" s="79" t="str">
        <f aca="false">IF(ISERROR(N386),"",N386)</f>
        <v/>
      </c>
      <c r="N386" s="79" t="e">
        <f aca="false">LOOKUP(9E+307,O386:BI386)</f>
        <v>#N/A</v>
      </c>
      <c r="O386" s="301"/>
      <c r="P386" s="301"/>
      <c r="Q386" s="301"/>
      <c r="S386" s="301"/>
      <c r="T386" s="301"/>
      <c r="U386" s="301"/>
      <c r="V386" s="301"/>
      <c r="W386" s="301"/>
      <c r="X386" s="301"/>
    </row>
    <row r="387" customFormat="false" ht="12.8" hidden="true" customHeight="false" outlineLevel="0" collapsed="false">
      <c r="A387" s="323" t="n">
        <v>193</v>
      </c>
      <c r="B387" s="303" t="s">
        <v>2138</v>
      </c>
      <c r="C387" s="303" t="s">
        <v>2202</v>
      </c>
      <c r="D387" s="303" t="s">
        <v>2133</v>
      </c>
      <c r="E387" s="303"/>
      <c r="F387" s="303"/>
      <c r="G387" s="0" t="n">
        <f aca="false">COUNT(O387:T387)</f>
        <v>0</v>
      </c>
      <c r="H387" s="336" t="e">
        <f aca="false">IF(L387&lt;0,$J$2-M387,0)</f>
        <v>#VALUE!</v>
      </c>
      <c r="I387" s="307" t="e">
        <f aca="false">L388</f>
        <v>#VALUE!</v>
      </c>
      <c r="L387" s="0" t="e">
        <f aca="false">M388-M387</f>
        <v>#VALUE!</v>
      </c>
      <c r="M387" s="79" t="str">
        <f aca="false">IF(ISERROR(N387),"",N387)</f>
        <v/>
      </c>
      <c r="N387" s="79" t="e">
        <f aca="false">LOOKUP(9E+307,P387:AW387)</f>
        <v>#N/A</v>
      </c>
      <c r="P387" s="301"/>
      <c r="T387" s="301"/>
      <c r="V387" s="301"/>
      <c r="X387" s="301"/>
    </row>
    <row r="388" customFormat="false" ht="13" hidden="true" customHeight="false" outlineLevel="0" collapsed="false">
      <c r="A388" s="323"/>
      <c r="B388" s="303"/>
      <c r="C388" s="303"/>
      <c r="D388" s="303"/>
      <c r="E388" s="303"/>
      <c r="F388" s="303"/>
      <c r="I388" s="307"/>
      <c r="J388" s="0" t="n">
        <f aca="false">IF(ISERROR(N388),0,(IF((N388-$G$2)&gt;=0,1,0)))</f>
        <v>0</v>
      </c>
      <c r="K388" s="308" t="e">
        <f aca="false">IF((L388-$K$2)&gt;0,1,0)</f>
        <v>#VALUE!</v>
      </c>
      <c r="L388" s="0" t="e">
        <f aca="false">IF(L387&gt;0,$J$2-M388,0)</f>
        <v>#VALUE!</v>
      </c>
      <c r="M388" s="79" t="str">
        <f aca="false">IF(ISERROR(N388),"",N388)</f>
        <v/>
      </c>
      <c r="N388" s="79" t="e">
        <f aca="false">LOOKUP(9E+307,O388:BI388)</f>
        <v>#N/A</v>
      </c>
      <c r="O388" s="301"/>
      <c r="P388" s="301"/>
      <c r="Q388" s="301"/>
      <c r="S388" s="301"/>
      <c r="T388" s="301"/>
      <c r="U388" s="301"/>
      <c r="V388" s="301"/>
    </row>
    <row r="389" customFormat="false" ht="12.8" hidden="true" customHeight="false" outlineLevel="0" collapsed="false">
      <c r="A389" s="323" t="n">
        <v>194</v>
      </c>
      <c r="B389" s="303" t="s">
        <v>2138</v>
      </c>
      <c r="C389" s="303" t="s">
        <v>2202</v>
      </c>
      <c r="D389" s="303" t="s">
        <v>2134</v>
      </c>
      <c r="E389" s="303"/>
      <c r="F389" s="303"/>
      <c r="G389" s="0" t="n">
        <f aca="false">COUNT(O389:T389)</f>
        <v>0</v>
      </c>
      <c r="H389" s="0" t="e">
        <f aca="false">IF(L389&lt;0,$J$2-M389,0)</f>
        <v>#VALUE!</v>
      </c>
      <c r="I389" s="314" t="e">
        <f aca="false">L390</f>
        <v>#VALUE!</v>
      </c>
      <c r="L389" s="0" t="e">
        <f aca="false">M390-M389</f>
        <v>#VALUE!</v>
      </c>
      <c r="M389" s="79" t="str">
        <f aca="false">IF(ISERROR(N389),"",N389)</f>
        <v/>
      </c>
      <c r="N389" s="79" t="e">
        <f aca="false">LOOKUP(9E+307,P389:AW389)</f>
        <v>#N/A</v>
      </c>
      <c r="P389" s="301"/>
      <c r="T389" s="301"/>
      <c r="V389" s="301"/>
      <c r="X389" s="301"/>
    </row>
    <row r="390" customFormat="false" ht="13" hidden="true" customHeight="false" outlineLevel="0" collapsed="false">
      <c r="A390" s="323"/>
      <c r="B390" s="303"/>
      <c r="C390" s="303"/>
      <c r="D390" s="303"/>
      <c r="E390" s="303"/>
      <c r="F390" s="303"/>
      <c r="I390" s="307"/>
      <c r="J390" s="0" t="n">
        <f aca="false">IF(ISERROR(N390),0,(IF((N390-$G$2)&gt;=0,1,0)))</f>
        <v>0</v>
      </c>
      <c r="K390" s="308" t="e">
        <f aca="false">IF((L390-$K$2)&gt;0,1,0)</f>
        <v>#VALUE!</v>
      </c>
      <c r="L390" s="0" t="e">
        <f aca="false">IF(L389&gt;0,$J$2-M390,0)</f>
        <v>#VALUE!</v>
      </c>
      <c r="M390" s="79" t="str">
        <f aca="false">IF(ISERROR(N390),"",N390)</f>
        <v/>
      </c>
      <c r="N390" s="79" t="e">
        <f aca="false">LOOKUP(9E+307,O390:BI390)</f>
        <v>#N/A</v>
      </c>
      <c r="O390" s="301"/>
      <c r="P390" s="301"/>
      <c r="Q390" s="301"/>
      <c r="S390" s="301"/>
      <c r="T390" s="301"/>
      <c r="U390" s="301"/>
      <c r="V390" s="301"/>
      <c r="W390" s="301"/>
      <c r="X390" s="301"/>
    </row>
    <row r="391" customFormat="false" ht="12.8" hidden="true" customHeight="false" outlineLevel="0" collapsed="false">
      <c r="A391" s="323" t="n">
        <v>195</v>
      </c>
      <c r="B391" s="303" t="s">
        <v>2138</v>
      </c>
      <c r="C391" s="303" t="s">
        <v>2202</v>
      </c>
      <c r="D391" s="303" t="s">
        <v>2168</v>
      </c>
      <c r="E391" s="303"/>
      <c r="F391" s="303"/>
      <c r="G391" s="0" t="n">
        <f aca="false">COUNT(O391:T391)</f>
        <v>0</v>
      </c>
      <c r="H391" s="0" t="e">
        <f aca="false">IF(L391&lt;0,$J$2-M391,0)</f>
        <v>#VALUE!</v>
      </c>
      <c r="I391" s="314" t="e">
        <f aca="false">L392</f>
        <v>#VALUE!</v>
      </c>
      <c r="L391" s="0" t="e">
        <f aca="false">M392-M391</f>
        <v>#VALUE!</v>
      </c>
      <c r="M391" s="79" t="str">
        <f aca="false">IF(ISERROR(N391),"",N391)</f>
        <v/>
      </c>
      <c r="N391" s="79" t="e">
        <f aca="false">LOOKUP(9E+307,P391:AW391)</f>
        <v>#N/A</v>
      </c>
      <c r="P391" s="301"/>
      <c r="T391" s="301"/>
    </row>
    <row r="392" customFormat="false" ht="13" hidden="true" customHeight="false" outlineLevel="0" collapsed="false">
      <c r="A392" s="323"/>
      <c r="B392" s="303"/>
      <c r="C392" s="303"/>
      <c r="D392" s="303"/>
      <c r="E392" s="303"/>
      <c r="F392" s="303"/>
      <c r="I392" s="307"/>
      <c r="J392" s="0" t="n">
        <f aca="false">IF(ISERROR(N392),0,(IF((N392-$G$2)&gt;=0,1,0)))</f>
        <v>0</v>
      </c>
      <c r="K392" s="308" t="e">
        <f aca="false">IF((L392-$K$2)&gt;0,1,0)</f>
        <v>#VALUE!</v>
      </c>
      <c r="L392" s="0" t="e">
        <f aca="false">IF(L391&gt;0,$J$2-M392,0)</f>
        <v>#VALUE!</v>
      </c>
      <c r="M392" s="79" t="str">
        <f aca="false">IF(ISERROR(N392),"",N392)</f>
        <v/>
      </c>
      <c r="N392" s="79" t="e">
        <f aca="false">LOOKUP(9E+307,O392:BI392)</f>
        <v>#N/A</v>
      </c>
      <c r="O392" s="301"/>
      <c r="P392" s="301"/>
      <c r="Q392" s="301"/>
      <c r="S392" s="301"/>
      <c r="T392" s="301"/>
    </row>
    <row r="393" customFormat="false" ht="12.8" hidden="true" customHeight="false" outlineLevel="0" collapsed="false">
      <c r="A393" s="323" t="n">
        <v>196</v>
      </c>
      <c r="B393" s="303" t="s">
        <v>2149</v>
      </c>
      <c r="C393" s="303" t="s">
        <v>2203</v>
      </c>
      <c r="D393" s="303" t="s">
        <v>2133</v>
      </c>
      <c r="E393" s="303"/>
      <c r="F393" s="303"/>
      <c r="G393" s="0" t="n">
        <f aca="false">COUNT(O393:T393)</f>
        <v>0</v>
      </c>
      <c r="H393" s="0" t="e">
        <f aca="false">IF(L393&lt;0,$J$2-M393,0)</f>
        <v>#VALUE!</v>
      </c>
      <c r="I393" s="314" t="e">
        <f aca="false">L394</f>
        <v>#VALUE!</v>
      </c>
      <c r="L393" s="0" t="e">
        <f aca="false">M394-M393</f>
        <v>#VALUE!</v>
      </c>
      <c r="M393" s="79" t="str">
        <f aca="false">IF(ISERROR(N393),"",N393)</f>
        <v/>
      </c>
      <c r="N393" s="79" t="e">
        <f aca="false">LOOKUP(9E+307,P393:AW393)</f>
        <v>#N/A</v>
      </c>
      <c r="P393" s="301"/>
      <c r="T393" s="301"/>
      <c r="V393" s="301"/>
    </row>
    <row r="394" customFormat="false" ht="13" hidden="true" customHeight="false" outlineLevel="0" collapsed="false">
      <c r="A394" s="323"/>
      <c r="B394" s="303"/>
      <c r="C394" s="303"/>
      <c r="D394" s="303"/>
      <c r="E394" s="303"/>
      <c r="F394" s="303"/>
      <c r="I394" s="307"/>
      <c r="J394" s="0" t="n">
        <f aca="false">IF(ISERROR(N394),0,(IF((N394-$G$2)&gt;=0,1,0)))</f>
        <v>0</v>
      </c>
      <c r="K394" s="308" t="e">
        <f aca="false">IF((L394-$K$2)&gt;0,1,0)</f>
        <v>#VALUE!</v>
      </c>
      <c r="L394" s="0" t="e">
        <f aca="false">IF(L393&gt;0,$J$2-M394,0)</f>
        <v>#VALUE!</v>
      </c>
      <c r="M394" s="79" t="str">
        <f aca="false">IF(ISERROR(N394),"",N394)</f>
        <v/>
      </c>
      <c r="N394" s="79" t="e">
        <f aca="false">LOOKUP(9E+307,O394:BI394)</f>
        <v>#N/A</v>
      </c>
      <c r="O394" s="301"/>
      <c r="P394" s="301"/>
      <c r="Q394" s="301"/>
      <c r="S394" s="301"/>
      <c r="T394" s="301"/>
      <c r="U394" s="301"/>
      <c r="V394" s="301"/>
    </row>
    <row r="395" customFormat="false" ht="12.8" hidden="true" customHeight="false" outlineLevel="0" collapsed="false">
      <c r="A395" s="323" t="n">
        <v>197</v>
      </c>
      <c r="B395" s="303" t="s">
        <v>2149</v>
      </c>
      <c r="C395" s="303" t="s">
        <v>2203</v>
      </c>
      <c r="D395" s="303" t="s">
        <v>2134</v>
      </c>
      <c r="E395" s="303"/>
      <c r="F395" s="303"/>
      <c r="G395" s="0" t="n">
        <f aca="false">COUNT(O395:T395)</f>
        <v>0</v>
      </c>
      <c r="H395" s="0" t="e">
        <f aca="false">IF(L395&lt;0,$J$2-M395,0)</f>
        <v>#VALUE!</v>
      </c>
      <c r="I395" s="307" t="e">
        <f aca="false">L396</f>
        <v>#VALUE!</v>
      </c>
      <c r="L395" s="0" t="e">
        <f aca="false">M396-M395</f>
        <v>#VALUE!</v>
      </c>
      <c r="M395" s="79" t="str">
        <f aca="false">IF(ISERROR(N395),"",N395)</f>
        <v/>
      </c>
      <c r="N395" s="79" t="e">
        <f aca="false">LOOKUP(9E+307,P395:AW395)</f>
        <v>#N/A</v>
      </c>
      <c r="P395" s="301"/>
      <c r="T395" s="301"/>
      <c r="V395" s="301"/>
      <c r="X395" s="301"/>
    </row>
    <row r="396" customFormat="false" ht="13" hidden="true" customHeight="false" outlineLevel="0" collapsed="false">
      <c r="A396" s="323"/>
      <c r="B396" s="303"/>
      <c r="C396" s="303"/>
      <c r="D396" s="303"/>
      <c r="E396" s="303"/>
      <c r="F396" s="303"/>
      <c r="H396" s="337" t="s">
        <v>2170</v>
      </c>
      <c r="I396" s="307"/>
      <c r="J396" s="0" t="n">
        <f aca="false">IF(ISERROR(N396),0,(IF((N396-$G$2)&gt;=0,1,0)))</f>
        <v>0</v>
      </c>
      <c r="K396" s="308" t="e">
        <f aca="false">IF((L396-$K$2)&gt;0,1,0)</f>
        <v>#VALUE!</v>
      </c>
      <c r="L396" s="0" t="e">
        <f aca="false">IF(L395&gt;0,$J$2-M396,0)</f>
        <v>#VALUE!</v>
      </c>
      <c r="M396" s="79" t="str">
        <f aca="false">IF(ISERROR(N396),"",N396)</f>
        <v/>
      </c>
      <c r="N396" s="79" t="e">
        <f aca="false">LOOKUP(9E+307,O396:BI396)</f>
        <v>#N/A</v>
      </c>
      <c r="O396" s="301"/>
      <c r="P396" s="301"/>
      <c r="Q396" s="301"/>
      <c r="S396" s="301"/>
      <c r="T396" s="301"/>
      <c r="U396" s="301"/>
      <c r="V396" s="301"/>
    </row>
    <row r="397" customFormat="false" ht="12.8" hidden="true" customHeight="false" outlineLevel="0" collapsed="false">
      <c r="A397" s="323" t="n">
        <v>198</v>
      </c>
      <c r="B397" s="303" t="s">
        <v>2149</v>
      </c>
      <c r="C397" s="303" t="s">
        <v>2203</v>
      </c>
      <c r="D397" s="303" t="s">
        <v>2168</v>
      </c>
      <c r="E397" s="303"/>
      <c r="F397" s="303"/>
      <c r="G397" s="0" t="n">
        <f aca="false">COUNT(O397:T397)</f>
        <v>0</v>
      </c>
      <c r="H397" s="0" t="e">
        <f aca="false">IF(L397&lt;0,$J$2-M397,0)</f>
        <v>#VALUE!</v>
      </c>
      <c r="I397" s="307" t="e">
        <f aca="false">L398</f>
        <v>#VALUE!</v>
      </c>
      <c r="L397" s="0" t="e">
        <f aca="false">M398-M397</f>
        <v>#VALUE!</v>
      </c>
      <c r="M397" s="79" t="str">
        <f aca="false">IF(ISERROR(N397),"",N397)</f>
        <v/>
      </c>
      <c r="N397" s="79" t="e">
        <f aca="false">LOOKUP(9E+307,P397:AW397)</f>
        <v>#N/A</v>
      </c>
      <c r="P397" s="301"/>
      <c r="T397" s="301"/>
      <c r="V397" s="301"/>
      <c r="X397" s="301"/>
    </row>
    <row r="398" customFormat="false" ht="13" hidden="true" customHeight="false" outlineLevel="0" collapsed="false">
      <c r="A398" s="323"/>
      <c r="B398" s="303"/>
      <c r="C398" s="303"/>
      <c r="D398" s="303"/>
      <c r="E398" s="303"/>
      <c r="F398" s="303"/>
      <c r="I398" s="307"/>
      <c r="J398" s="0" t="n">
        <f aca="false">IF(ISERROR(N398),0,(IF((N398-$G$2)&gt;=0,1,0)))</f>
        <v>0</v>
      </c>
      <c r="K398" s="308" t="e">
        <f aca="false">IF((L398-$K$2)&gt;0,1,0)</f>
        <v>#VALUE!</v>
      </c>
      <c r="L398" s="0" t="e">
        <f aca="false">IF(L397&gt;0,$J$2-M398,0)</f>
        <v>#VALUE!</v>
      </c>
      <c r="M398" s="79" t="str">
        <f aca="false">IF(ISERROR(N398),"",N398)</f>
        <v/>
      </c>
      <c r="N398" s="79" t="e">
        <f aca="false">LOOKUP(9E+307,O398:BI398)</f>
        <v>#N/A</v>
      </c>
      <c r="O398" s="301"/>
      <c r="P398" s="301"/>
      <c r="Q398" s="301"/>
      <c r="S398" s="301"/>
      <c r="T398" s="301"/>
      <c r="U398" s="301"/>
      <c r="V398" s="301"/>
      <c r="W398" s="301"/>
      <c r="X398" s="301"/>
    </row>
    <row r="399" customFormat="false" ht="12.8" hidden="true" customHeight="false" outlineLevel="0" collapsed="false">
      <c r="A399" s="310" t="n">
        <v>199</v>
      </c>
      <c r="B399" s="310" t="s">
        <v>2149</v>
      </c>
      <c r="C399" s="310" t="s">
        <v>2204</v>
      </c>
      <c r="D399" s="310" t="s">
        <v>2133</v>
      </c>
      <c r="E399" s="310"/>
      <c r="F399" s="310"/>
      <c r="G399" s="311" t="n">
        <f aca="false">COUNT(O399:T399)</f>
        <v>0</v>
      </c>
      <c r="H399" s="311" t="e">
        <f aca="false">IF(L399&lt;0,$J$2-M399,0)</f>
        <v>#VALUE!</v>
      </c>
      <c r="I399" s="312" t="e">
        <f aca="false">L400</f>
        <v>#VALUE!</v>
      </c>
      <c r="L399" s="0" t="e">
        <f aca="false">M400-M399</f>
        <v>#VALUE!</v>
      </c>
      <c r="M399" s="79" t="str">
        <f aca="false">IF(ISERROR(N399),"",N399)</f>
        <v/>
      </c>
      <c r="N399" s="79" t="e">
        <f aca="false">LOOKUP(9E+307,P399:AW399)</f>
        <v>#N/A</v>
      </c>
      <c r="P399" s="301"/>
    </row>
    <row r="400" customFormat="false" ht="13" hidden="true" customHeight="false" outlineLevel="0" collapsed="false">
      <c r="A400" s="310"/>
      <c r="B400" s="310"/>
      <c r="C400" s="310"/>
      <c r="D400" s="310"/>
      <c r="E400" s="310"/>
      <c r="F400" s="310"/>
      <c r="G400" s="311"/>
      <c r="H400" s="311"/>
      <c r="I400" s="312"/>
      <c r="J400" s="0" t="n">
        <f aca="false">IF(ISERROR(N400),0,(IF((N400-$G$2)&gt;=0,1,0)))</f>
        <v>0</v>
      </c>
      <c r="K400" s="308" t="e">
        <f aca="false">IF((L400-$K$2)&gt;0,1,0)</f>
        <v>#VALUE!</v>
      </c>
      <c r="L400" s="0" t="e">
        <f aca="false">IF(L399&gt;0,$J$2-M400,0)</f>
        <v>#VALUE!</v>
      </c>
      <c r="M400" s="79" t="str">
        <f aca="false">IF(ISERROR(N400),"",N400)</f>
        <v/>
      </c>
      <c r="N400" s="79" t="e">
        <f aca="false">LOOKUP(9E+307,O400:BI400)</f>
        <v>#N/A</v>
      </c>
      <c r="O400" s="301"/>
      <c r="P400" s="301"/>
      <c r="R400" s="300"/>
    </row>
    <row r="401" customFormat="false" ht="12.8" hidden="true" customHeight="false" outlineLevel="0" collapsed="false">
      <c r="A401" s="310" t="n">
        <v>200</v>
      </c>
      <c r="B401" s="310" t="s">
        <v>2149</v>
      </c>
      <c r="C401" s="310" t="s">
        <v>2204</v>
      </c>
      <c r="D401" s="310" t="s">
        <v>1772</v>
      </c>
      <c r="E401" s="310"/>
      <c r="F401" s="310"/>
      <c r="G401" s="311" t="n">
        <f aca="false">COUNT(O401:T401)</f>
        <v>0</v>
      </c>
      <c r="H401" s="311" t="e">
        <f aca="false">IF(L401&lt;0,$J$2-M401,0)</f>
        <v>#VALUE!</v>
      </c>
      <c r="I401" s="312" t="e">
        <f aca="false">L402</f>
        <v>#VALUE!</v>
      </c>
      <c r="L401" s="0" t="e">
        <f aca="false">M402-M401</f>
        <v>#VALUE!</v>
      </c>
      <c r="M401" s="79" t="str">
        <f aca="false">IF(ISERROR(N401),"",N401)</f>
        <v/>
      </c>
      <c r="N401" s="79" t="e">
        <f aca="false">LOOKUP(9E+307,P401:AW401)</f>
        <v>#N/A</v>
      </c>
      <c r="P401" s="301"/>
    </row>
    <row r="402" customFormat="false" ht="13" hidden="true" customHeight="false" outlineLevel="0" collapsed="false">
      <c r="A402" s="310"/>
      <c r="B402" s="310"/>
      <c r="C402" s="310"/>
      <c r="D402" s="310"/>
      <c r="E402" s="310"/>
      <c r="F402" s="310"/>
      <c r="G402" s="311"/>
      <c r="H402" s="311"/>
      <c r="I402" s="312"/>
      <c r="J402" s="0" t="n">
        <f aca="false">IF(ISERROR(N402),0,(IF((N402-$G$2)&gt;=0,1,0)))</f>
        <v>0</v>
      </c>
      <c r="K402" s="308" t="e">
        <f aca="false">IF((L402-$K$2)&gt;0,1,0)</f>
        <v>#VALUE!</v>
      </c>
      <c r="L402" s="0" t="e">
        <f aca="false">IF(L401&gt;0,$J$2-M402,0)</f>
        <v>#VALUE!</v>
      </c>
      <c r="M402" s="79" t="str">
        <f aca="false">IF(ISERROR(N402),"",N402)</f>
        <v/>
      </c>
      <c r="N402" s="79" t="e">
        <f aca="false">LOOKUP(9E+307,O402:BI402)</f>
        <v>#N/A</v>
      </c>
      <c r="O402" s="301"/>
      <c r="P402" s="301"/>
      <c r="Q402" s="301"/>
    </row>
    <row r="403" customFormat="false" ht="12.8" hidden="true" customHeight="false" outlineLevel="0" collapsed="false">
      <c r="A403" s="310" t="n">
        <v>201</v>
      </c>
      <c r="B403" s="310" t="s">
        <v>2149</v>
      </c>
      <c r="C403" s="310" t="s">
        <v>2204</v>
      </c>
      <c r="D403" s="310" t="s">
        <v>1775</v>
      </c>
      <c r="E403" s="310"/>
      <c r="F403" s="310"/>
      <c r="G403" s="311" t="n">
        <f aca="false">COUNT(O403:T403)</f>
        <v>0</v>
      </c>
      <c r="H403" s="311" t="e">
        <f aca="false">IF(L403&lt;0,$J$2-M403,0)</f>
        <v>#VALUE!</v>
      </c>
      <c r="I403" s="312" t="e">
        <f aca="false">L404</f>
        <v>#VALUE!</v>
      </c>
      <c r="L403" s="0" t="e">
        <f aca="false">M404-M403</f>
        <v>#VALUE!</v>
      </c>
      <c r="M403" s="79" t="str">
        <f aca="false">IF(ISERROR(N403),"",N403)</f>
        <v/>
      </c>
      <c r="N403" s="79" t="e">
        <f aca="false">LOOKUP(9E+307,P403:AW403)</f>
        <v>#N/A</v>
      </c>
      <c r="P403" s="301"/>
    </row>
    <row r="404" customFormat="false" ht="13" hidden="true" customHeight="false" outlineLevel="0" collapsed="false">
      <c r="A404" s="310"/>
      <c r="B404" s="310"/>
      <c r="C404" s="310"/>
      <c r="D404" s="310"/>
      <c r="E404" s="310"/>
      <c r="F404" s="310"/>
      <c r="G404" s="311"/>
      <c r="H404" s="311"/>
      <c r="I404" s="312"/>
      <c r="J404" s="0" t="n">
        <f aca="false">IF(ISERROR(N404),0,(IF((N404-$G$2)&gt;=0,1,0)))</f>
        <v>0</v>
      </c>
      <c r="K404" s="308" t="e">
        <f aca="false">IF((L404-$K$2)&gt;0,1,0)</f>
        <v>#VALUE!</v>
      </c>
      <c r="L404" s="0" t="e">
        <f aca="false">IF(L403&gt;0,$J$2-M404,0)</f>
        <v>#VALUE!</v>
      </c>
      <c r="M404" s="79" t="str">
        <f aca="false">IF(ISERROR(N404),"",N404)</f>
        <v/>
      </c>
      <c r="N404" s="79" t="e">
        <f aca="false">LOOKUP(9E+307,O404:BI404)</f>
        <v>#N/A</v>
      </c>
      <c r="O404" s="301"/>
      <c r="P404" s="301"/>
      <c r="Q404" s="301"/>
    </row>
    <row r="405" customFormat="false" ht="12.8" hidden="true" customHeight="false" outlineLevel="0" collapsed="false">
      <c r="A405" s="310" t="n">
        <v>202</v>
      </c>
      <c r="B405" s="310" t="s">
        <v>2149</v>
      </c>
      <c r="C405" s="310" t="s">
        <v>2204</v>
      </c>
      <c r="D405" s="310" t="s">
        <v>1778</v>
      </c>
      <c r="E405" s="310"/>
      <c r="F405" s="310"/>
      <c r="G405" s="311" t="n">
        <f aca="false">COUNT(O405:T405)</f>
        <v>0</v>
      </c>
      <c r="H405" s="311" t="e">
        <f aca="false">IF(L405&lt;0,$J$2-M405,0)</f>
        <v>#VALUE!</v>
      </c>
      <c r="I405" s="312" t="e">
        <f aca="false">L406</f>
        <v>#VALUE!</v>
      </c>
      <c r="L405" s="0" t="e">
        <f aca="false">M406-M405</f>
        <v>#VALUE!</v>
      </c>
      <c r="M405" s="79" t="str">
        <f aca="false">IF(ISERROR(N405),"",N405)</f>
        <v/>
      </c>
      <c r="N405" s="79" t="e">
        <f aca="false">LOOKUP(9E+307,P405:AW405)</f>
        <v>#N/A</v>
      </c>
      <c r="P405" s="301"/>
    </row>
    <row r="406" customFormat="false" ht="13" hidden="true" customHeight="false" outlineLevel="0" collapsed="false">
      <c r="A406" s="310"/>
      <c r="B406" s="310"/>
      <c r="C406" s="310"/>
      <c r="D406" s="310"/>
      <c r="E406" s="310"/>
      <c r="F406" s="310"/>
      <c r="G406" s="311"/>
      <c r="H406" s="311"/>
      <c r="I406" s="312"/>
      <c r="J406" s="0" t="n">
        <f aca="false">IF(ISERROR(N406),0,(IF((N406-$G$2)&gt;=0,1,0)))</f>
        <v>0</v>
      </c>
      <c r="K406" s="308" t="e">
        <f aca="false">IF((L406-$K$2)&gt;0,1,0)</f>
        <v>#VALUE!</v>
      </c>
      <c r="L406" s="0" t="e">
        <f aca="false">IF(L405&gt;0,$J$2-M406,0)</f>
        <v>#VALUE!</v>
      </c>
      <c r="M406" s="79" t="str">
        <f aca="false">IF(ISERROR(N406),"",N406)</f>
        <v/>
      </c>
      <c r="N406" s="79" t="e">
        <f aca="false">LOOKUP(9E+307,O406:BI406)</f>
        <v>#N/A</v>
      </c>
      <c r="O406" s="301"/>
      <c r="P406" s="301"/>
      <c r="R406" s="300"/>
    </row>
    <row r="407" customFormat="false" ht="12.8" hidden="true" customHeight="false" outlineLevel="0" collapsed="false">
      <c r="A407" s="310" t="n">
        <v>203</v>
      </c>
      <c r="B407" s="310" t="s">
        <v>2149</v>
      </c>
      <c r="C407" s="310" t="s">
        <v>2204</v>
      </c>
      <c r="D407" s="310" t="s">
        <v>1780</v>
      </c>
      <c r="E407" s="310"/>
      <c r="F407" s="310"/>
      <c r="G407" s="311" t="n">
        <f aca="false">COUNT(O407:T407)</f>
        <v>0</v>
      </c>
      <c r="H407" s="311" t="e">
        <f aca="false">IF(L407&lt;0,$J$2-M407,0)</f>
        <v>#VALUE!</v>
      </c>
      <c r="I407" s="312" t="e">
        <f aca="false">L408</f>
        <v>#VALUE!</v>
      </c>
      <c r="L407" s="0" t="e">
        <f aca="false">M408-M407</f>
        <v>#VALUE!</v>
      </c>
      <c r="M407" s="79" t="str">
        <f aca="false">IF(ISERROR(N407),"",N407)</f>
        <v/>
      </c>
      <c r="N407" s="79" t="e">
        <f aca="false">LOOKUP(9E+307,P407:AW407)</f>
        <v>#N/A</v>
      </c>
      <c r="P407" s="301"/>
    </row>
    <row r="408" customFormat="false" ht="13" hidden="true" customHeight="false" outlineLevel="0" collapsed="false">
      <c r="A408" s="310"/>
      <c r="B408" s="310"/>
      <c r="C408" s="310"/>
      <c r="D408" s="310"/>
      <c r="E408" s="310"/>
      <c r="F408" s="310"/>
      <c r="G408" s="311"/>
      <c r="H408" s="311"/>
      <c r="I408" s="312"/>
      <c r="J408" s="0" t="n">
        <f aca="false">IF(ISERROR(N408),0,(IF((N408-$G$2)&gt;=0,1,0)))</f>
        <v>0</v>
      </c>
      <c r="K408" s="308" t="e">
        <f aca="false">IF((L408-$K$2)&gt;0,1,0)</f>
        <v>#VALUE!</v>
      </c>
      <c r="L408" s="0" t="e">
        <f aca="false">IF(L407&gt;0,$J$2-M408,0)</f>
        <v>#VALUE!</v>
      </c>
      <c r="M408" s="79" t="str">
        <f aca="false">IF(ISERROR(N408),"",N408)</f>
        <v/>
      </c>
      <c r="N408" s="79" t="e">
        <f aca="false">LOOKUP(9E+307,O408:BI408)</f>
        <v>#N/A</v>
      </c>
      <c r="O408" s="301"/>
      <c r="P408" s="301"/>
      <c r="Q408" s="301"/>
    </row>
    <row r="409" customFormat="false" ht="12.8" hidden="true" customHeight="false" outlineLevel="0" collapsed="false">
      <c r="A409" s="310" t="n">
        <v>204</v>
      </c>
      <c r="B409" s="310" t="s">
        <v>2149</v>
      </c>
      <c r="C409" s="310" t="s">
        <v>2204</v>
      </c>
      <c r="D409" s="310" t="s">
        <v>1782</v>
      </c>
      <c r="E409" s="310"/>
      <c r="F409" s="310"/>
      <c r="G409" s="311" t="n">
        <f aca="false">COUNT(O409:T409)</f>
        <v>0</v>
      </c>
      <c r="H409" s="311" t="e">
        <f aca="false">IF(L409&lt;0,$J$2-M409,0)</f>
        <v>#VALUE!</v>
      </c>
      <c r="I409" s="312" t="e">
        <f aca="false">L410</f>
        <v>#VALUE!</v>
      </c>
      <c r="L409" s="0" t="e">
        <f aca="false">M410-M409</f>
        <v>#VALUE!</v>
      </c>
      <c r="M409" s="79" t="str">
        <f aca="false">IF(ISERROR(N409),"",N409)</f>
        <v/>
      </c>
      <c r="N409" s="79" t="e">
        <f aca="false">LOOKUP(9E+307,P409:AW409)</f>
        <v>#N/A</v>
      </c>
      <c r="P409" s="301"/>
    </row>
    <row r="410" customFormat="false" ht="13" hidden="true" customHeight="false" outlineLevel="0" collapsed="false">
      <c r="A410" s="310"/>
      <c r="B410" s="310"/>
      <c r="C410" s="310"/>
      <c r="D410" s="310"/>
      <c r="E410" s="310"/>
      <c r="F410" s="310"/>
      <c r="G410" s="311"/>
      <c r="H410" s="311"/>
      <c r="I410" s="312"/>
      <c r="J410" s="0" t="n">
        <f aca="false">IF(ISERROR(N410),0,(IF((N410-$G$2)&gt;=0,1,0)))</f>
        <v>0</v>
      </c>
      <c r="K410" s="308" t="e">
        <f aca="false">IF((L410-$K$2)&gt;0,1,0)</f>
        <v>#VALUE!</v>
      </c>
      <c r="L410" s="0" t="e">
        <f aca="false">IF(L409&gt;0,$J$2-M410,0)</f>
        <v>#VALUE!</v>
      </c>
      <c r="M410" s="79" t="str">
        <f aca="false">IF(ISERROR(N410),"",N410)</f>
        <v/>
      </c>
      <c r="N410" s="79" t="e">
        <f aca="false">LOOKUP(9E+307,O410:BI410)</f>
        <v>#N/A</v>
      </c>
      <c r="O410" s="301"/>
      <c r="P410" s="301"/>
      <c r="Q410" s="301"/>
    </row>
    <row r="411" customFormat="false" ht="12.8" hidden="true" customHeight="false" outlineLevel="0" collapsed="false">
      <c r="A411" s="310" t="n">
        <v>205</v>
      </c>
      <c r="B411" s="310" t="s">
        <v>2149</v>
      </c>
      <c r="C411" s="310" t="s">
        <v>2204</v>
      </c>
      <c r="D411" s="310" t="s">
        <v>1785</v>
      </c>
      <c r="E411" s="310"/>
      <c r="F411" s="310"/>
      <c r="G411" s="311" t="n">
        <f aca="false">COUNT(O411:T411)</f>
        <v>0</v>
      </c>
      <c r="H411" s="311" t="e">
        <f aca="false">IF(L411&lt;0,$J$2-M411,0)</f>
        <v>#VALUE!</v>
      </c>
      <c r="I411" s="312" t="e">
        <f aca="false">L412</f>
        <v>#VALUE!</v>
      </c>
      <c r="L411" s="0" t="e">
        <f aca="false">M412-M411</f>
        <v>#VALUE!</v>
      </c>
      <c r="M411" s="79" t="str">
        <f aca="false">IF(ISERROR(N411),"",N411)</f>
        <v/>
      </c>
      <c r="N411" s="79" t="e">
        <f aca="false">LOOKUP(9E+307,P411:AW411)</f>
        <v>#N/A</v>
      </c>
      <c r="P411" s="301"/>
    </row>
    <row r="412" customFormat="false" ht="13" hidden="true" customHeight="false" outlineLevel="0" collapsed="false">
      <c r="A412" s="310"/>
      <c r="B412" s="310"/>
      <c r="C412" s="310"/>
      <c r="D412" s="310"/>
      <c r="E412" s="310"/>
      <c r="F412" s="310"/>
      <c r="G412" s="311"/>
      <c r="H412" s="311"/>
      <c r="I412" s="312"/>
      <c r="J412" s="0" t="n">
        <f aca="false">IF(ISERROR(N412),0,(IF((N412-$G$2)&gt;=0,1,0)))</f>
        <v>0</v>
      </c>
      <c r="K412" s="308" t="e">
        <f aca="false">IF((L412-$K$2)&gt;0,1,0)</f>
        <v>#VALUE!</v>
      </c>
      <c r="L412" s="0" t="e">
        <f aca="false">IF(L411&gt;0,$J$2-M412,0)</f>
        <v>#VALUE!</v>
      </c>
      <c r="M412" s="79" t="str">
        <f aca="false">IF(ISERROR(N412),"",N412)</f>
        <v/>
      </c>
      <c r="N412" s="79" t="e">
        <f aca="false">LOOKUP(9E+307,O412:BI412)</f>
        <v>#N/A</v>
      </c>
      <c r="O412" s="301"/>
      <c r="P412" s="301"/>
      <c r="Q412" s="301"/>
    </row>
    <row r="413" customFormat="false" ht="12.8" hidden="true" customHeight="false" outlineLevel="0" collapsed="false">
      <c r="A413" s="310" t="n">
        <v>206</v>
      </c>
      <c r="B413" s="310" t="s">
        <v>2149</v>
      </c>
      <c r="C413" s="310" t="s">
        <v>2204</v>
      </c>
      <c r="D413" s="310" t="s">
        <v>1787</v>
      </c>
      <c r="E413" s="310"/>
      <c r="F413" s="310"/>
      <c r="G413" s="311" t="n">
        <f aca="false">COUNT(O413:T413)</f>
        <v>0</v>
      </c>
      <c r="H413" s="311" t="e">
        <f aca="false">IF(L413&lt;0,$J$2-M413,0)</f>
        <v>#VALUE!</v>
      </c>
      <c r="I413" s="312" t="e">
        <f aca="false">L414</f>
        <v>#VALUE!</v>
      </c>
      <c r="L413" s="0" t="e">
        <f aca="false">M414-M413</f>
        <v>#VALUE!</v>
      </c>
      <c r="M413" s="79" t="str">
        <f aca="false">IF(ISERROR(N413),"",N413)</f>
        <v/>
      </c>
      <c r="N413" s="79" t="e">
        <f aca="false">LOOKUP(9E+307,P413:AW413)</f>
        <v>#N/A</v>
      </c>
      <c r="P413" s="301"/>
    </row>
    <row r="414" customFormat="false" ht="13" hidden="true" customHeight="false" outlineLevel="0" collapsed="false">
      <c r="A414" s="310"/>
      <c r="B414" s="310"/>
      <c r="C414" s="310"/>
      <c r="D414" s="310"/>
      <c r="E414" s="310"/>
      <c r="F414" s="310"/>
      <c r="G414" s="311"/>
      <c r="H414" s="311"/>
      <c r="I414" s="312"/>
      <c r="J414" s="0" t="n">
        <f aca="false">IF(ISERROR(N414),0,(IF((N414-$G$2)&gt;=0,1,0)))</f>
        <v>0</v>
      </c>
      <c r="K414" s="308" t="e">
        <f aca="false">IF((L414-$K$2)&gt;0,1,0)</f>
        <v>#VALUE!</v>
      </c>
      <c r="L414" s="0" t="e">
        <f aca="false">IF(L413&gt;0,$J$2-M414,0)</f>
        <v>#VALUE!</v>
      </c>
      <c r="M414" s="79" t="str">
        <f aca="false">IF(ISERROR(N414),"",N414)</f>
        <v/>
      </c>
      <c r="N414" s="79" t="e">
        <f aca="false">LOOKUP(9E+307,O414:BI414)</f>
        <v>#N/A</v>
      </c>
      <c r="O414" s="301"/>
      <c r="P414" s="301"/>
      <c r="Q414" s="301"/>
    </row>
    <row r="415" customFormat="false" ht="12.8" hidden="true" customHeight="false" outlineLevel="0" collapsed="false">
      <c r="A415" s="310" t="n">
        <v>207</v>
      </c>
      <c r="B415" s="310" t="s">
        <v>2149</v>
      </c>
      <c r="C415" s="310" t="s">
        <v>2204</v>
      </c>
      <c r="D415" s="310" t="s">
        <v>2089</v>
      </c>
      <c r="E415" s="310"/>
      <c r="F415" s="310"/>
      <c r="G415" s="311" t="n">
        <f aca="false">COUNT(O415:T415)</f>
        <v>0</v>
      </c>
      <c r="H415" s="311" t="e">
        <f aca="false">IF(L415&lt;0,$J$2-M415,0)</f>
        <v>#VALUE!</v>
      </c>
      <c r="I415" s="312" t="e">
        <f aca="false">L416</f>
        <v>#VALUE!</v>
      </c>
      <c r="L415" s="0" t="e">
        <f aca="false">M416-M415</f>
        <v>#VALUE!</v>
      </c>
      <c r="M415" s="79" t="str">
        <f aca="false">IF(ISERROR(N415),"",N415)</f>
        <v/>
      </c>
      <c r="N415" s="79" t="e">
        <f aca="false">LOOKUP(9E+307,P415:AW415)</f>
        <v>#N/A</v>
      </c>
      <c r="P415" s="301"/>
    </row>
    <row r="416" customFormat="false" ht="13" hidden="true" customHeight="false" outlineLevel="0" collapsed="false">
      <c r="A416" s="310"/>
      <c r="B416" s="310"/>
      <c r="C416" s="310"/>
      <c r="D416" s="310"/>
      <c r="E416" s="310"/>
      <c r="F416" s="310"/>
      <c r="G416" s="311"/>
      <c r="H416" s="311"/>
      <c r="I416" s="312"/>
      <c r="J416" s="0" t="n">
        <f aca="false">IF(ISERROR(N416),0,(IF((N416-$G$2)&gt;=0,1,0)))</f>
        <v>0</v>
      </c>
      <c r="K416" s="308" t="e">
        <f aca="false">IF((L416-$K$2)&gt;0,1,0)</f>
        <v>#VALUE!</v>
      </c>
      <c r="L416" s="0" t="e">
        <f aca="false">IF(L415&gt;0,$J$2-M416,0)</f>
        <v>#VALUE!</v>
      </c>
      <c r="M416" s="79" t="str">
        <f aca="false">IF(ISERROR(N416),"",N416)</f>
        <v/>
      </c>
      <c r="N416" s="79" t="e">
        <f aca="false">LOOKUP(9E+307,O416:BI416)</f>
        <v>#N/A</v>
      </c>
      <c r="O416" s="301"/>
      <c r="P416" s="301"/>
      <c r="Q416" s="301"/>
    </row>
    <row r="417" customFormat="false" ht="12.8" hidden="true" customHeight="false" outlineLevel="0" collapsed="false">
      <c r="A417" s="310" t="n">
        <v>208</v>
      </c>
      <c r="B417" s="310" t="s">
        <v>2149</v>
      </c>
      <c r="C417" s="310" t="s">
        <v>2204</v>
      </c>
      <c r="D417" s="310" t="s">
        <v>2201</v>
      </c>
      <c r="E417" s="310"/>
      <c r="F417" s="310"/>
      <c r="G417" s="311" t="n">
        <f aca="false">COUNT(O417:T417)</f>
        <v>0</v>
      </c>
      <c r="H417" s="311" t="e">
        <f aca="false">IF(L417&lt;0,$J$2-M417,0)</f>
        <v>#VALUE!</v>
      </c>
      <c r="I417" s="312" t="e">
        <f aca="false">L418</f>
        <v>#VALUE!</v>
      </c>
      <c r="L417" s="0" t="e">
        <f aca="false">M418-M417</f>
        <v>#VALUE!</v>
      </c>
      <c r="M417" s="79" t="str">
        <f aca="false">IF(ISERROR(N417),"",N417)</f>
        <v/>
      </c>
      <c r="N417" s="79" t="e">
        <f aca="false">LOOKUP(9E+307,P417:AW417)</f>
        <v>#N/A</v>
      </c>
      <c r="P417" s="301"/>
    </row>
    <row r="418" customFormat="false" ht="13" hidden="true" customHeight="false" outlineLevel="0" collapsed="false">
      <c r="A418" s="310"/>
      <c r="B418" s="310"/>
      <c r="C418" s="310"/>
      <c r="D418" s="310"/>
      <c r="E418" s="310"/>
      <c r="F418" s="310"/>
      <c r="G418" s="311"/>
      <c r="H418" s="311"/>
      <c r="I418" s="312"/>
      <c r="J418" s="0" t="n">
        <f aca="false">IF(ISERROR(N418),0,(IF((N418-$G$2)&gt;=0,1,0)))</f>
        <v>0</v>
      </c>
      <c r="K418" s="308" t="e">
        <f aca="false">IF((L418-$K$2)&gt;0,1,0)</f>
        <v>#VALUE!</v>
      </c>
      <c r="L418" s="0" t="e">
        <f aca="false">IF(L417&gt;0,$J$2-M418,0)</f>
        <v>#VALUE!</v>
      </c>
      <c r="M418" s="79" t="str">
        <f aca="false">IF(ISERROR(N418),"",N418)</f>
        <v/>
      </c>
      <c r="N418" s="79" t="e">
        <f aca="false">LOOKUP(9E+307,O418:BI418)</f>
        <v>#N/A</v>
      </c>
      <c r="O418" s="301"/>
      <c r="P418" s="301"/>
      <c r="R418" s="300"/>
    </row>
    <row r="419" customFormat="false" ht="12.8" hidden="true" customHeight="false" outlineLevel="0" collapsed="false">
      <c r="A419" s="310" t="n">
        <v>209</v>
      </c>
      <c r="B419" s="310" t="s">
        <v>2149</v>
      </c>
      <c r="C419" s="310" t="s">
        <v>2204</v>
      </c>
      <c r="D419" s="310" t="s">
        <v>2172</v>
      </c>
      <c r="E419" s="310"/>
      <c r="F419" s="310"/>
      <c r="G419" s="311" t="n">
        <f aca="false">COUNT(O419:T419)</f>
        <v>0</v>
      </c>
      <c r="H419" s="311" t="e">
        <f aca="false">IF(L419&lt;0,$J$2-M419,0)</f>
        <v>#VALUE!</v>
      </c>
      <c r="I419" s="312" t="e">
        <f aca="false">L420</f>
        <v>#VALUE!</v>
      </c>
      <c r="L419" s="0" t="e">
        <f aca="false">M420-M419</f>
        <v>#VALUE!</v>
      </c>
      <c r="M419" s="79" t="str">
        <f aca="false">IF(ISERROR(N419),"",N419)</f>
        <v/>
      </c>
      <c r="N419" s="79" t="e">
        <f aca="false">LOOKUP(9E+307,P419:AW419)</f>
        <v>#N/A</v>
      </c>
      <c r="P419" s="301"/>
    </row>
    <row r="420" customFormat="false" ht="13" hidden="true" customHeight="false" outlineLevel="0" collapsed="false">
      <c r="A420" s="310"/>
      <c r="B420" s="310"/>
      <c r="C420" s="310"/>
      <c r="D420" s="310"/>
      <c r="E420" s="310"/>
      <c r="F420" s="310"/>
      <c r="G420" s="311"/>
      <c r="H420" s="311"/>
      <c r="I420" s="312"/>
      <c r="J420" s="0" t="n">
        <f aca="false">IF(ISERROR(N420),0,(IF((N420-$G$2)&gt;=0,1,0)))</f>
        <v>0</v>
      </c>
      <c r="K420" s="308" t="e">
        <f aca="false">IF((L420-$K$2)&gt;0,1,0)</f>
        <v>#VALUE!</v>
      </c>
      <c r="L420" s="0" t="e">
        <f aca="false">IF(L419&gt;0,$J$2-M420,0)</f>
        <v>#VALUE!</v>
      </c>
      <c r="M420" s="79" t="str">
        <f aca="false">IF(ISERROR(N420),"",N420)</f>
        <v/>
      </c>
      <c r="N420" s="79" t="e">
        <f aca="false">LOOKUP(9E+307,O420:BI420)</f>
        <v>#N/A</v>
      </c>
      <c r="O420" s="301"/>
      <c r="P420" s="301"/>
      <c r="R420" s="300"/>
    </row>
    <row r="421" customFormat="false" ht="12.8" hidden="true" customHeight="false" outlineLevel="0" collapsed="false">
      <c r="A421" s="323" t="n">
        <v>210</v>
      </c>
      <c r="B421" s="303" t="s">
        <v>2205</v>
      </c>
      <c r="C421" s="303" t="s">
        <v>2206</v>
      </c>
      <c r="D421" s="303" t="s">
        <v>2133</v>
      </c>
      <c r="E421" s="303"/>
      <c r="F421" s="303"/>
      <c r="G421" s="0" t="n">
        <f aca="false">COUNT(O421:T421)</f>
        <v>0</v>
      </c>
      <c r="H421" s="313" t="e">
        <f aca="false">IF(L421&lt;0,$J$2-M421,0)</f>
        <v>#VALUE!</v>
      </c>
      <c r="I421" s="307" t="e">
        <f aca="false">L422</f>
        <v>#VALUE!</v>
      </c>
      <c r="L421" s="0" t="e">
        <f aca="false">M422-M421</f>
        <v>#VALUE!</v>
      </c>
      <c r="M421" s="79" t="str">
        <f aca="false">IF(ISERROR(N421),"",N421)</f>
        <v/>
      </c>
      <c r="N421" s="79" t="e">
        <f aca="false">LOOKUP(9E+307,P421:AW421)</f>
        <v>#N/A</v>
      </c>
      <c r="P421" s="301"/>
      <c r="T421" s="301"/>
      <c r="V421" s="301"/>
      <c r="X421" s="301"/>
    </row>
    <row r="422" customFormat="false" ht="13" hidden="true" customHeight="false" outlineLevel="0" collapsed="false">
      <c r="A422" s="323"/>
      <c r="B422" s="303"/>
      <c r="C422" s="303"/>
      <c r="D422" s="303"/>
      <c r="E422" s="303"/>
      <c r="F422" s="303"/>
      <c r="I422" s="307"/>
      <c r="J422" s="0" t="n">
        <f aca="false">IF(ISERROR(N422),0,(IF((N422-$G$2)&gt;=0,1,0)))</f>
        <v>0</v>
      </c>
      <c r="K422" s="308" t="e">
        <f aca="false">IF((L422-$K$2)&gt;0,1,0)</f>
        <v>#VALUE!</v>
      </c>
      <c r="L422" s="0" t="e">
        <f aca="false">IF(L421&gt;0,$J$2-M422,0)</f>
        <v>#VALUE!</v>
      </c>
      <c r="M422" s="79" t="str">
        <f aca="false">IF(ISERROR(N422),"",N422)</f>
        <v/>
      </c>
      <c r="N422" s="79" t="e">
        <f aca="false">LOOKUP(9E+307,O422:BI422)</f>
        <v>#N/A</v>
      </c>
      <c r="O422" s="301"/>
      <c r="P422" s="301"/>
      <c r="Q422" s="301"/>
      <c r="S422" s="301"/>
      <c r="T422" s="301"/>
      <c r="U422" s="301"/>
      <c r="V422" s="301"/>
    </row>
    <row r="423" customFormat="false" ht="12.8" hidden="true" customHeight="false" outlineLevel="0" collapsed="false">
      <c r="A423" s="323" t="n">
        <v>211</v>
      </c>
      <c r="B423" s="303" t="s">
        <v>2205</v>
      </c>
      <c r="C423" s="303" t="s">
        <v>2206</v>
      </c>
      <c r="D423" s="303" t="s">
        <v>1772</v>
      </c>
      <c r="E423" s="303"/>
      <c r="F423" s="303"/>
      <c r="G423" s="0" t="n">
        <f aca="false">COUNT(O423:T423)</f>
        <v>0</v>
      </c>
      <c r="H423" s="0" t="e">
        <f aca="false">IF(L423&lt;0,$J$2-M423,0)</f>
        <v>#VALUE!</v>
      </c>
      <c r="I423" s="314" t="e">
        <f aca="false">L424</f>
        <v>#VALUE!</v>
      </c>
      <c r="L423" s="0" t="e">
        <f aca="false">M424-M423</f>
        <v>#VALUE!</v>
      </c>
      <c r="M423" s="79" t="str">
        <f aca="false">IF(ISERROR(N423),"",N423)</f>
        <v/>
      </c>
      <c r="N423" s="79" t="e">
        <f aca="false">LOOKUP(9E+307,P423:AW423)</f>
        <v>#N/A</v>
      </c>
      <c r="P423" s="301"/>
      <c r="T423" s="301"/>
      <c r="V423" s="301"/>
    </row>
    <row r="424" customFormat="false" ht="13" hidden="true" customHeight="false" outlineLevel="0" collapsed="false">
      <c r="A424" s="323"/>
      <c r="B424" s="303"/>
      <c r="C424" s="303"/>
      <c r="D424" s="303"/>
      <c r="E424" s="303"/>
      <c r="F424" s="303"/>
      <c r="I424" s="307"/>
      <c r="J424" s="0" t="n">
        <f aca="false">IF(ISERROR(N424),0,(IF((N424-$G$2)&gt;=0,1,0)))</f>
        <v>0</v>
      </c>
      <c r="K424" s="308" t="e">
        <f aca="false">IF((L424-$K$2)&gt;0,1,0)</f>
        <v>#VALUE!</v>
      </c>
      <c r="L424" s="0" t="e">
        <f aca="false">IF(L423&gt;0,$J$2-M424,0)</f>
        <v>#VALUE!</v>
      </c>
      <c r="M424" s="79" t="str">
        <f aca="false">IF(ISERROR(N424),"",N424)</f>
        <v/>
      </c>
      <c r="N424" s="79" t="e">
        <f aca="false">LOOKUP(9E+307,O424:BI424)</f>
        <v>#N/A</v>
      </c>
      <c r="O424" s="301"/>
      <c r="P424" s="301"/>
      <c r="Q424" s="301"/>
      <c r="S424" s="301"/>
      <c r="T424" s="301"/>
      <c r="U424" s="301"/>
      <c r="V424" s="301"/>
    </row>
    <row r="425" customFormat="false" ht="12.8" hidden="true" customHeight="false" outlineLevel="0" collapsed="false">
      <c r="A425" s="323" t="n">
        <v>212</v>
      </c>
      <c r="B425" s="303" t="s">
        <v>2205</v>
      </c>
      <c r="C425" s="303" t="s">
        <v>2206</v>
      </c>
      <c r="D425" s="303" t="s">
        <v>1775</v>
      </c>
      <c r="E425" s="303"/>
      <c r="F425" s="303"/>
      <c r="G425" s="0" t="n">
        <f aca="false">COUNT(O425:T425)</f>
        <v>0</v>
      </c>
      <c r="H425" s="0" t="e">
        <f aca="false">IF(L425&lt;0,$J$2-M425,0)</f>
        <v>#VALUE!</v>
      </c>
      <c r="I425" s="314" t="e">
        <f aca="false">L426</f>
        <v>#VALUE!</v>
      </c>
      <c r="L425" s="0" t="e">
        <f aca="false">M426-M425</f>
        <v>#VALUE!</v>
      </c>
      <c r="M425" s="79" t="str">
        <f aca="false">IF(ISERROR(N425),"",N425)</f>
        <v/>
      </c>
      <c r="N425" s="79" t="e">
        <f aca="false">LOOKUP(9E+307,P425:AW425)</f>
        <v>#N/A</v>
      </c>
      <c r="P425" s="301"/>
      <c r="T425" s="301"/>
    </row>
    <row r="426" customFormat="false" ht="13" hidden="true" customHeight="false" outlineLevel="0" collapsed="false">
      <c r="A426" s="323"/>
      <c r="B426" s="303"/>
      <c r="C426" s="303"/>
      <c r="D426" s="303"/>
      <c r="E426" s="303"/>
      <c r="F426" s="303"/>
      <c r="I426" s="307"/>
      <c r="J426" s="0" t="n">
        <f aca="false">IF(ISERROR(N426),0,(IF((N426-$G$2)&gt;=0,1,0)))</f>
        <v>0</v>
      </c>
      <c r="K426" s="308" t="e">
        <f aca="false">IF((L426-$K$2)&gt;0,1,0)</f>
        <v>#VALUE!</v>
      </c>
      <c r="L426" s="0" t="e">
        <f aca="false">IF(L425&gt;0,$J$2-M426,0)</f>
        <v>#VALUE!</v>
      </c>
      <c r="M426" s="79" t="str">
        <f aca="false">IF(ISERROR(N426),"",N426)</f>
        <v/>
      </c>
      <c r="N426" s="79" t="e">
        <f aca="false">LOOKUP(9E+307,O426:BI426)</f>
        <v>#N/A</v>
      </c>
      <c r="O426" s="301"/>
      <c r="P426" s="301"/>
      <c r="Q426" s="301"/>
      <c r="S426" s="301"/>
      <c r="T426" s="301"/>
    </row>
    <row r="427" customFormat="false" ht="12.8" hidden="true" customHeight="false" outlineLevel="0" collapsed="false">
      <c r="A427" s="323" t="n">
        <v>213</v>
      </c>
      <c r="B427" s="303" t="s">
        <v>2205</v>
      </c>
      <c r="C427" s="303" t="s">
        <v>2206</v>
      </c>
      <c r="D427" s="303" t="s">
        <v>1778</v>
      </c>
      <c r="E427" s="303"/>
      <c r="F427" s="303"/>
      <c r="G427" s="0" t="n">
        <f aca="false">COUNT(O427:T427)</f>
        <v>0</v>
      </c>
      <c r="H427" s="0" t="e">
        <f aca="false">IF(L427&lt;0,$J$2-M427,0)</f>
        <v>#VALUE!</v>
      </c>
      <c r="I427" s="314" t="e">
        <f aca="false">L428</f>
        <v>#VALUE!</v>
      </c>
      <c r="L427" s="0" t="e">
        <f aca="false">M428-M427</f>
        <v>#VALUE!</v>
      </c>
      <c r="M427" s="79" t="str">
        <f aca="false">IF(ISERROR(N427),"",N427)</f>
        <v/>
      </c>
      <c r="N427" s="79" t="e">
        <f aca="false">LOOKUP(9E+307,P427:AW427)</f>
        <v>#N/A</v>
      </c>
      <c r="P427" s="301"/>
      <c r="T427" s="301"/>
    </row>
    <row r="428" customFormat="false" ht="13" hidden="true" customHeight="false" outlineLevel="0" collapsed="false">
      <c r="A428" s="323"/>
      <c r="B428" s="303"/>
      <c r="C428" s="303"/>
      <c r="D428" s="303"/>
      <c r="E428" s="303"/>
      <c r="F428" s="303"/>
      <c r="I428" s="307"/>
      <c r="J428" s="0" t="n">
        <f aca="false">IF(ISERROR(N428),0,(IF((N428-$G$2)&gt;=0,1,0)))</f>
        <v>0</v>
      </c>
      <c r="K428" s="308" t="e">
        <f aca="false">IF((L428-$K$2)&gt;0,1,0)</f>
        <v>#VALUE!</v>
      </c>
      <c r="L428" s="0" t="e">
        <f aca="false">IF(L427&gt;0,$J$2-M428,0)</f>
        <v>#VALUE!</v>
      </c>
      <c r="M428" s="79" t="str">
        <f aca="false">IF(ISERROR(N428),"",N428)</f>
        <v/>
      </c>
      <c r="N428" s="79" t="e">
        <f aca="false">LOOKUP(9E+307,O428:BI428)</f>
        <v>#N/A</v>
      </c>
      <c r="O428" s="301"/>
      <c r="P428" s="301"/>
      <c r="Q428" s="301"/>
      <c r="S428" s="301"/>
      <c r="T428" s="301"/>
    </row>
    <row r="429" customFormat="false" ht="12.8" hidden="true" customHeight="false" outlineLevel="0" collapsed="false">
      <c r="A429" s="323" t="n">
        <v>214</v>
      </c>
      <c r="B429" s="303" t="s">
        <v>2205</v>
      </c>
      <c r="C429" s="303" t="s">
        <v>2206</v>
      </c>
      <c r="D429" s="303" t="s">
        <v>1780</v>
      </c>
      <c r="E429" s="303"/>
      <c r="F429" s="303"/>
      <c r="G429" s="0" t="n">
        <f aca="false">COUNT(O429:T429)</f>
        <v>0</v>
      </c>
      <c r="H429" s="0" t="e">
        <f aca="false">IF(L429&lt;0,$J$2-M429,0)</f>
        <v>#VALUE!</v>
      </c>
      <c r="I429" s="307" t="e">
        <f aca="false">L430</f>
        <v>#VALUE!</v>
      </c>
      <c r="L429" s="0" t="e">
        <f aca="false">M430-M429</f>
        <v>#VALUE!</v>
      </c>
      <c r="M429" s="79" t="str">
        <f aca="false">IF(ISERROR(N429),"",N429)</f>
        <v/>
      </c>
      <c r="N429" s="79" t="e">
        <f aca="false">LOOKUP(9E+307,P429:AW429)</f>
        <v>#N/A</v>
      </c>
      <c r="P429" s="301"/>
      <c r="T429" s="301"/>
      <c r="V429" s="301"/>
    </row>
    <row r="430" customFormat="false" ht="13" hidden="true" customHeight="false" outlineLevel="0" collapsed="false">
      <c r="A430" s="323"/>
      <c r="B430" s="303"/>
      <c r="C430" s="303"/>
      <c r="D430" s="303"/>
      <c r="E430" s="303"/>
      <c r="F430" s="303"/>
      <c r="H430" s="311" t="s">
        <v>2170</v>
      </c>
      <c r="I430" s="307"/>
      <c r="J430" s="0" t="n">
        <f aca="false">IF(ISERROR(N430),0,(IF((N430-$G$2)&gt;=0,1,0)))</f>
        <v>0</v>
      </c>
      <c r="K430" s="308" t="e">
        <f aca="false">IF((L430-$K$2)&gt;0,1,0)</f>
        <v>#VALUE!</v>
      </c>
      <c r="L430" s="0" t="e">
        <f aca="false">IF(L429&gt;0,$J$2-M430,0)</f>
        <v>#VALUE!</v>
      </c>
      <c r="M430" s="79" t="str">
        <f aca="false">IF(ISERROR(N430),"",N430)</f>
        <v/>
      </c>
      <c r="N430" s="79" t="e">
        <f aca="false">LOOKUP(9E+307,O430:BI430)</f>
        <v>#N/A</v>
      </c>
      <c r="O430" s="301"/>
      <c r="P430" s="301"/>
      <c r="Q430" s="301"/>
      <c r="S430" s="301"/>
      <c r="T430" s="301"/>
      <c r="U430" s="301"/>
      <c r="V430" s="301"/>
    </row>
    <row r="431" customFormat="false" ht="12.8" hidden="true" customHeight="false" outlineLevel="0" collapsed="false">
      <c r="A431" s="323" t="n">
        <v>215</v>
      </c>
      <c r="B431" s="303" t="s">
        <v>2205</v>
      </c>
      <c r="C431" s="303" t="s">
        <v>2206</v>
      </c>
      <c r="D431" s="303" t="s">
        <v>1782</v>
      </c>
      <c r="E431" s="303"/>
      <c r="F431" s="303"/>
      <c r="G431" s="0" t="n">
        <f aca="false">COUNT(O431:T431)</f>
        <v>0</v>
      </c>
      <c r="H431" s="0" t="e">
        <f aca="false">IF(L431&lt;0,$J$2-M431,0)</f>
        <v>#VALUE!</v>
      </c>
      <c r="I431" s="307" t="e">
        <f aca="false">L432</f>
        <v>#VALUE!</v>
      </c>
      <c r="L431" s="0" t="e">
        <f aca="false">M432-M431</f>
        <v>#VALUE!</v>
      </c>
      <c r="M431" s="79" t="str">
        <f aca="false">IF(ISERROR(N431),"",N431)</f>
        <v/>
      </c>
      <c r="N431" s="79" t="e">
        <f aca="false">LOOKUP(9E+307,P431:AW431)</f>
        <v>#N/A</v>
      </c>
      <c r="P431" s="301"/>
      <c r="T431" s="301"/>
      <c r="V431" s="301"/>
    </row>
    <row r="432" customFormat="false" ht="13" hidden="true" customHeight="false" outlineLevel="0" collapsed="false">
      <c r="A432" s="323"/>
      <c r="B432" s="303"/>
      <c r="C432" s="303"/>
      <c r="D432" s="303"/>
      <c r="E432" s="303"/>
      <c r="F432" s="303"/>
      <c r="I432" s="307"/>
      <c r="J432" s="0" t="n">
        <f aca="false">IF(ISERROR(N432),0,(IF((N432-$G$2)&gt;=0,1,0)))</f>
        <v>0</v>
      </c>
      <c r="K432" s="308" t="e">
        <f aca="false">IF((L432-$K$2)&gt;0,1,0)</f>
        <v>#VALUE!</v>
      </c>
      <c r="L432" s="0" t="e">
        <f aca="false">IF(L431&gt;0,$J$2-M432,0)</f>
        <v>#VALUE!</v>
      </c>
      <c r="M432" s="79" t="str">
        <f aca="false">IF(ISERROR(N432),"",N432)</f>
        <v/>
      </c>
      <c r="N432" s="79" t="e">
        <f aca="false">LOOKUP(9E+307,O432:BI432)</f>
        <v>#N/A</v>
      </c>
      <c r="O432" s="301"/>
      <c r="P432" s="301"/>
      <c r="Q432" s="301"/>
      <c r="S432" s="301"/>
      <c r="T432" s="301"/>
      <c r="U432" s="301"/>
      <c r="V432" s="301"/>
    </row>
    <row r="433" customFormat="false" ht="12.8" hidden="true" customHeight="false" outlineLevel="0" collapsed="false">
      <c r="A433" s="323" t="n">
        <v>216</v>
      </c>
      <c r="B433" s="303" t="s">
        <v>2205</v>
      </c>
      <c r="C433" s="303" t="s">
        <v>2206</v>
      </c>
      <c r="D433" s="303" t="s">
        <v>1785</v>
      </c>
      <c r="E433" s="303"/>
      <c r="F433" s="303"/>
      <c r="G433" s="0" t="n">
        <f aca="false">COUNT(O433:T433)</f>
        <v>0</v>
      </c>
      <c r="H433" s="0" t="e">
        <f aca="false">IF(L433&lt;0,$J$2-M433,0)</f>
        <v>#VALUE!</v>
      </c>
      <c r="I433" s="307" t="e">
        <f aca="false">L434</f>
        <v>#VALUE!</v>
      </c>
      <c r="L433" s="0" t="e">
        <f aca="false">M434-M433</f>
        <v>#VALUE!</v>
      </c>
      <c r="M433" s="79" t="str">
        <f aca="false">IF(ISERROR(N433),"",N433)</f>
        <v/>
      </c>
      <c r="N433" s="79" t="e">
        <f aca="false">LOOKUP(9E+307,P433:AW433)</f>
        <v>#N/A</v>
      </c>
      <c r="P433" s="301"/>
      <c r="T433" s="301"/>
    </row>
    <row r="434" customFormat="false" ht="13" hidden="true" customHeight="false" outlineLevel="0" collapsed="false">
      <c r="A434" s="323"/>
      <c r="B434" s="303"/>
      <c r="C434" s="303"/>
      <c r="D434" s="303"/>
      <c r="E434" s="303"/>
      <c r="F434" s="303"/>
      <c r="I434" s="307"/>
      <c r="J434" s="0" t="n">
        <f aca="false">IF(ISERROR(N434),0,(IF((N434-$G$2)&gt;=0,1,0)))</f>
        <v>0</v>
      </c>
      <c r="K434" s="308" t="e">
        <f aca="false">IF((L434-$K$2)&gt;0,1,0)</f>
        <v>#VALUE!</v>
      </c>
      <c r="L434" s="0" t="e">
        <f aca="false">IF(L433&gt;0,$J$2-M434,0)</f>
        <v>#VALUE!</v>
      </c>
      <c r="M434" s="79" t="str">
        <f aca="false">IF(ISERROR(N434),"",N434)</f>
        <v/>
      </c>
      <c r="N434" s="79" t="e">
        <f aca="false">LOOKUP(9E+307,O434:BI434)</f>
        <v>#N/A</v>
      </c>
      <c r="O434" s="301"/>
      <c r="P434" s="301"/>
      <c r="Q434" s="301"/>
      <c r="S434" s="301"/>
      <c r="T434" s="301"/>
    </row>
    <row r="435" customFormat="false" ht="12.8" hidden="true" customHeight="false" outlineLevel="0" collapsed="false">
      <c r="A435" s="323" t="n">
        <v>217</v>
      </c>
      <c r="B435" s="303" t="s">
        <v>2205</v>
      </c>
      <c r="C435" s="303" t="s">
        <v>2206</v>
      </c>
      <c r="D435" s="303" t="s">
        <v>2122</v>
      </c>
      <c r="E435" s="303"/>
      <c r="F435" s="303"/>
      <c r="G435" s="0" t="n">
        <f aca="false">COUNT(O435:T435)</f>
        <v>0</v>
      </c>
      <c r="H435" s="313" t="e">
        <f aca="false">IF(L435&lt;0,$J$2-M435,0)</f>
        <v>#VALUE!</v>
      </c>
      <c r="I435" s="307" t="e">
        <f aca="false">L436</f>
        <v>#VALUE!</v>
      </c>
      <c r="L435" s="0" t="e">
        <f aca="false">M436-M435</f>
        <v>#VALUE!</v>
      </c>
      <c r="M435" s="79" t="str">
        <f aca="false">IF(ISERROR(N435),"",N435)</f>
        <v/>
      </c>
      <c r="N435" s="79" t="e">
        <f aca="false">LOOKUP(9E+307,P435:AW435)</f>
        <v>#N/A</v>
      </c>
      <c r="P435" s="301"/>
      <c r="T435" s="301"/>
      <c r="V435" s="301"/>
      <c r="X435" s="301"/>
    </row>
    <row r="436" customFormat="false" ht="13" hidden="true" customHeight="false" outlineLevel="0" collapsed="false">
      <c r="A436" s="323"/>
      <c r="B436" s="303"/>
      <c r="C436" s="303"/>
      <c r="D436" s="303"/>
      <c r="E436" s="303"/>
      <c r="F436" s="303"/>
      <c r="I436" s="307"/>
      <c r="J436" s="0" t="n">
        <f aca="false">IF(ISERROR(N436),0,(IF((N436-$G$2)&gt;=0,1,0)))</f>
        <v>0</v>
      </c>
      <c r="K436" s="308" t="e">
        <f aca="false">IF((L436-$K$2)&gt;0,1,0)</f>
        <v>#VALUE!</v>
      </c>
      <c r="L436" s="0" t="e">
        <f aca="false">IF(L435&gt;0,$J$2-M436,0)</f>
        <v>#VALUE!</v>
      </c>
      <c r="M436" s="79" t="str">
        <f aca="false">IF(ISERROR(N436),"",N436)</f>
        <v/>
      </c>
      <c r="N436" s="79" t="e">
        <f aca="false">LOOKUP(9E+307,O436:BI436)</f>
        <v>#N/A</v>
      </c>
      <c r="O436" s="301"/>
      <c r="P436" s="301"/>
      <c r="Q436" s="301"/>
      <c r="S436" s="301"/>
      <c r="T436" s="301"/>
      <c r="U436" s="301"/>
      <c r="V436" s="301"/>
    </row>
    <row r="437" customFormat="false" ht="12.8" hidden="true" customHeight="false" outlineLevel="0" collapsed="false">
      <c r="A437" s="325" t="n">
        <v>218</v>
      </c>
      <c r="B437" s="303" t="s">
        <v>2205</v>
      </c>
      <c r="C437" s="303" t="s">
        <v>2207</v>
      </c>
      <c r="D437" s="303" t="s">
        <v>1766</v>
      </c>
      <c r="E437" s="303"/>
      <c r="F437" s="303"/>
      <c r="G437" s="0" t="n">
        <f aca="false">COUNT(O437:T437)</f>
        <v>0</v>
      </c>
      <c r="H437" s="313" t="e">
        <f aca="false">IF(L437&lt;0,$J$2-M437,0)</f>
        <v>#VALUE!</v>
      </c>
      <c r="I437" s="307" t="e">
        <f aca="false">L438</f>
        <v>#VALUE!</v>
      </c>
      <c r="L437" s="0" t="e">
        <f aca="false">M438-M437</f>
        <v>#VALUE!</v>
      </c>
      <c r="M437" s="79" t="str">
        <f aca="false">IF(ISERROR(N437),"",N437)</f>
        <v/>
      </c>
      <c r="N437" s="79" t="e">
        <f aca="false">LOOKUP(9E+307,P437:AW437)</f>
        <v>#N/A</v>
      </c>
      <c r="P437" s="301"/>
      <c r="T437" s="301"/>
      <c r="V437" s="301"/>
      <c r="X437" s="301"/>
    </row>
    <row r="438" customFormat="false" ht="13" hidden="true" customHeight="false" outlineLevel="0" collapsed="false">
      <c r="A438" s="325"/>
      <c r="B438" s="303"/>
      <c r="C438" s="303"/>
      <c r="D438" s="303"/>
      <c r="E438" s="303"/>
      <c r="F438" s="303"/>
      <c r="I438" s="307"/>
      <c r="J438" s="0" t="n">
        <f aca="false">IF(ISERROR(N438),0,(IF((N438-$G$2)&gt;=0,1,0)))</f>
        <v>0</v>
      </c>
      <c r="K438" s="308" t="e">
        <f aca="false">IF((L438-$K$2)&gt;0,1,0)</f>
        <v>#VALUE!</v>
      </c>
      <c r="L438" s="0" t="e">
        <f aca="false">IF(L437&gt;0,$J$2-M438,0)</f>
        <v>#VALUE!</v>
      </c>
      <c r="M438" s="79" t="str">
        <f aca="false">IF(ISERROR(N438),"",N438)</f>
        <v/>
      </c>
      <c r="N438" s="79" t="e">
        <f aca="false">LOOKUP(9E+307,O438:BI438)</f>
        <v>#N/A</v>
      </c>
      <c r="O438" s="301"/>
      <c r="P438" s="301"/>
      <c r="Q438" s="301"/>
      <c r="S438" s="301"/>
      <c r="T438" s="301"/>
      <c r="U438" s="301"/>
      <c r="V438" s="301"/>
    </row>
    <row r="439" customFormat="false" ht="12.8" hidden="true" customHeight="false" outlineLevel="0" collapsed="false">
      <c r="A439" s="323" t="n">
        <v>219</v>
      </c>
      <c r="B439" s="303" t="s">
        <v>2205</v>
      </c>
      <c r="C439" s="303" t="s">
        <v>2207</v>
      </c>
      <c r="D439" s="303" t="s">
        <v>1769</v>
      </c>
      <c r="E439" s="303"/>
      <c r="F439" s="303"/>
      <c r="G439" s="0" t="n">
        <f aca="false">COUNT(O439:T439)</f>
        <v>0</v>
      </c>
      <c r="H439" s="0" t="e">
        <f aca="false">IF(L439&lt;0,$J$2-M439,0)</f>
        <v>#VALUE!</v>
      </c>
      <c r="I439" s="314" t="e">
        <f aca="false">L440</f>
        <v>#VALUE!</v>
      </c>
      <c r="L439" s="0" t="e">
        <f aca="false">M440-M439</f>
        <v>#VALUE!</v>
      </c>
      <c r="M439" s="79" t="str">
        <f aca="false">IF(ISERROR(N439),"",N439)</f>
        <v/>
      </c>
      <c r="N439" s="79" t="e">
        <f aca="false">LOOKUP(9E+307,P439:AW439)</f>
        <v>#N/A</v>
      </c>
      <c r="P439" s="301"/>
      <c r="T439" s="301"/>
      <c r="V439" s="301"/>
      <c r="X439" s="301"/>
    </row>
    <row r="440" customFormat="false" ht="13" hidden="true" customHeight="false" outlineLevel="0" collapsed="false">
      <c r="A440" s="323"/>
      <c r="B440" s="303"/>
      <c r="C440" s="303"/>
      <c r="D440" s="303"/>
      <c r="E440" s="303"/>
      <c r="F440" s="303"/>
      <c r="I440" s="307"/>
      <c r="J440" s="0" t="n">
        <f aca="false">IF(ISERROR(N440),0,(IF((N440-$G$2)&gt;=0,1,0)))</f>
        <v>0</v>
      </c>
      <c r="K440" s="308" t="e">
        <f aca="false">IF((L440-$K$2)&gt;0,1,0)</f>
        <v>#VALUE!</v>
      </c>
      <c r="L440" s="0" t="e">
        <f aca="false">IF(L439&gt;0,$J$2-M440,0)</f>
        <v>#VALUE!</v>
      </c>
      <c r="M440" s="79" t="str">
        <f aca="false">IF(ISERROR(N440),"",N440)</f>
        <v/>
      </c>
      <c r="N440" s="79" t="e">
        <f aca="false">LOOKUP(9E+307,O440:BI440)</f>
        <v>#N/A</v>
      </c>
      <c r="O440" s="301"/>
      <c r="P440" s="301"/>
      <c r="Q440" s="301"/>
      <c r="S440" s="301"/>
      <c r="T440" s="301"/>
      <c r="U440" s="301"/>
      <c r="V440" s="301"/>
      <c r="W440" s="301"/>
      <c r="X440" s="301"/>
    </row>
    <row r="441" customFormat="false" ht="12.8" hidden="true" customHeight="false" outlineLevel="0" collapsed="false">
      <c r="A441" s="323" t="n">
        <v>220</v>
      </c>
      <c r="B441" s="303" t="s">
        <v>2189</v>
      </c>
      <c r="C441" s="303" t="s">
        <v>2208</v>
      </c>
      <c r="D441" s="303" t="s">
        <v>2133</v>
      </c>
      <c r="E441" s="303"/>
      <c r="F441" s="303"/>
      <c r="G441" s="0" t="n">
        <f aca="false">COUNT(O441:T441)</f>
        <v>0</v>
      </c>
      <c r="H441" s="0" t="e">
        <f aca="false">IF(L441&lt;0,$J$2-M441,0)</f>
        <v>#VALUE!</v>
      </c>
      <c r="I441" s="307" t="e">
        <f aca="false">L442</f>
        <v>#VALUE!</v>
      </c>
      <c r="L441" s="0" t="e">
        <f aca="false">M442-M441</f>
        <v>#VALUE!</v>
      </c>
      <c r="M441" s="79" t="str">
        <f aca="false">IF(ISERROR(N441),"",N441)</f>
        <v/>
      </c>
      <c r="N441" s="79" t="e">
        <f aca="false">LOOKUP(9E+307,O441:AW441)</f>
        <v>#N/A</v>
      </c>
      <c r="P441" s="301"/>
      <c r="T441" s="301"/>
      <c r="V441" s="301"/>
    </row>
    <row r="442" customFormat="false" ht="13" hidden="true" customHeight="false" outlineLevel="0" collapsed="false">
      <c r="A442" s="323"/>
      <c r="B442" s="303"/>
      <c r="C442" s="303"/>
      <c r="D442" s="303"/>
      <c r="E442" s="303"/>
      <c r="F442" s="303"/>
      <c r="I442" s="307"/>
      <c r="J442" s="0" t="n">
        <f aca="false">IF(ISERROR(N442),0,(IF((N442-$G$2)&gt;=0,1,0)))</f>
        <v>0</v>
      </c>
      <c r="K442" s="308" t="e">
        <f aca="false">IF((L442-$K$2)&gt;0,1,0)</f>
        <v>#VALUE!</v>
      </c>
      <c r="L442" s="0" t="e">
        <f aca="false">IF(L441&gt;0,$J$2-M442,0)</f>
        <v>#VALUE!</v>
      </c>
      <c r="M442" s="79" t="str">
        <f aca="false">IF(ISERROR(N442),"",N442)</f>
        <v/>
      </c>
      <c r="N442" s="79" t="e">
        <f aca="false">LOOKUP(9E+307,O442:BI442)</f>
        <v>#N/A</v>
      </c>
      <c r="O442" s="301"/>
      <c r="P442" s="301"/>
      <c r="Q442" s="301"/>
      <c r="S442" s="301"/>
      <c r="T442" s="301"/>
      <c r="U442" s="301"/>
      <c r="V442" s="301"/>
    </row>
    <row r="443" customFormat="false" ht="12.8" hidden="true" customHeight="false" outlineLevel="0" collapsed="false">
      <c r="A443" s="323" t="n">
        <v>221</v>
      </c>
      <c r="B443" s="303" t="s">
        <v>2189</v>
      </c>
      <c r="C443" s="303" t="s">
        <v>2208</v>
      </c>
      <c r="D443" s="303" t="s">
        <v>2134</v>
      </c>
      <c r="E443" s="303"/>
      <c r="F443" s="303"/>
      <c r="G443" s="0" t="n">
        <f aca="false">COUNT(O443:T443)</f>
        <v>0</v>
      </c>
      <c r="H443" s="313" t="e">
        <f aca="false">IF(L443&lt;0,$J$2-M443,0)</f>
        <v>#VALUE!</v>
      </c>
      <c r="I443" s="307" t="e">
        <f aca="false">L444</f>
        <v>#VALUE!</v>
      </c>
      <c r="L443" s="0" t="e">
        <f aca="false">M444-M443</f>
        <v>#VALUE!</v>
      </c>
      <c r="M443" s="79" t="str">
        <f aca="false">IF(ISERROR(N443),"",N443)</f>
        <v/>
      </c>
      <c r="N443" s="79" t="e">
        <f aca="false">LOOKUP(9E+307,P443:AW443)</f>
        <v>#N/A</v>
      </c>
      <c r="P443" s="301"/>
      <c r="T443" s="301"/>
      <c r="V443" s="301"/>
      <c r="X443" s="301"/>
    </row>
    <row r="444" customFormat="false" ht="13" hidden="true" customHeight="false" outlineLevel="0" collapsed="false">
      <c r="A444" s="323"/>
      <c r="B444" s="303"/>
      <c r="C444" s="303"/>
      <c r="D444" s="303"/>
      <c r="E444" s="303"/>
      <c r="F444" s="303"/>
      <c r="I444" s="307"/>
      <c r="J444" s="0" t="n">
        <f aca="false">IF(ISERROR(N444),0,(IF((N444-$G$2)&gt;=0,1,0)))</f>
        <v>0</v>
      </c>
      <c r="K444" s="308" t="e">
        <f aca="false">IF((L444-$K$2)&gt;0,1,0)</f>
        <v>#VALUE!</v>
      </c>
      <c r="L444" s="0" t="e">
        <f aca="false">IF(L443&gt;0,$J$2-M444,0)</f>
        <v>#VALUE!</v>
      </c>
      <c r="M444" s="79" t="str">
        <f aca="false">IF(ISERROR(N444),"",N444)</f>
        <v/>
      </c>
      <c r="N444" s="79" t="e">
        <f aca="false">LOOKUP(9E+307,O444:BI444)</f>
        <v>#N/A</v>
      </c>
      <c r="O444" s="301"/>
      <c r="P444" s="301"/>
      <c r="Q444" s="301"/>
      <c r="S444" s="301"/>
      <c r="T444" s="301"/>
      <c r="U444" s="301"/>
      <c r="V444" s="301"/>
    </row>
    <row r="445" customFormat="false" ht="12.8" hidden="true" customHeight="false" outlineLevel="0" collapsed="false">
      <c r="A445" s="323" t="n">
        <v>222</v>
      </c>
      <c r="B445" s="320" t="s">
        <v>2189</v>
      </c>
      <c r="C445" s="320" t="s">
        <v>2208</v>
      </c>
      <c r="D445" s="320" t="s">
        <v>2162</v>
      </c>
      <c r="E445" s="320"/>
      <c r="F445" s="320"/>
      <c r="G445" s="0" t="n">
        <f aca="false">COUNT(O445:T445)</f>
        <v>0</v>
      </c>
      <c r="H445" s="313" t="e">
        <f aca="false">IF(L445&lt;0,$J$2-M445,0)</f>
        <v>#VALUE!</v>
      </c>
      <c r="I445" s="307" t="e">
        <f aca="false">L446</f>
        <v>#VALUE!</v>
      </c>
      <c r="L445" s="0" t="e">
        <f aca="false">M446-M445</f>
        <v>#VALUE!</v>
      </c>
      <c r="M445" s="79" t="str">
        <f aca="false">IF(ISERROR(N445),"",N445)</f>
        <v/>
      </c>
      <c r="N445" s="79" t="e">
        <f aca="false">LOOKUP(9E+307,P445:AW445)</f>
        <v>#N/A</v>
      </c>
      <c r="P445" s="301"/>
      <c r="T445" s="301"/>
      <c r="V445" s="301"/>
      <c r="X445" s="301"/>
    </row>
    <row r="446" customFormat="false" ht="13" hidden="true" customHeight="false" outlineLevel="0" collapsed="false">
      <c r="A446" s="323"/>
      <c r="B446" s="320"/>
      <c r="C446" s="320"/>
      <c r="D446" s="320"/>
      <c r="E446" s="320"/>
      <c r="F446" s="320"/>
      <c r="I446" s="307"/>
      <c r="J446" s="0" t="n">
        <f aca="false">IF(ISERROR(N446),0,(IF((N446-$G$2)&gt;=0,1,0)))</f>
        <v>0</v>
      </c>
      <c r="K446" s="308" t="e">
        <f aca="false">IF((L446-$K$2)&gt;0,1,0)</f>
        <v>#VALUE!</v>
      </c>
      <c r="L446" s="0" t="e">
        <f aca="false">IF(L445&gt;0,$J$2-M446,0)</f>
        <v>#VALUE!</v>
      </c>
      <c r="M446" s="79" t="str">
        <f aca="false">IF(ISERROR(N446),"",N446)</f>
        <v/>
      </c>
      <c r="N446" s="79" t="e">
        <f aca="false">LOOKUP(9E+307,O446:BI446)</f>
        <v>#N/A</v>
      </c>
      <c r="O446" s="301"/>
      <c r="P446" s="301"/>
      <c r="Q446" s="301"/>
      <c r="S446" s="301"/>
      <c r="T446" s="301"/>
    </row>
    <row r="447" customFormat="false" ht="12.8" hidden="true" customHeight="false" outlineLevel="0" collapsed="false">
      <c r="A447" s="323" t="n">
        <v>223</v>
      </c>
      <c r="B447" s="320" t="s">
        <v>2189</v>
      </c>
      <c r="C447" s="320" t="s">
        <v>2208</v>
      </c>
      <c r="D447" s="320" t="s">
        <v>2209</v>
      </c>
      <c r="E447" s="320"/>
      <c r="F447" s="320"/>
      <c r="G447" s="0" t="n">
        <f aca="false">COUNT(O447:T447)</f>
        <v>0</v>
      </c>
      <c r="H447" s="0" t="e">
        <f aca="false">IF(L447&lt;0,$J$2-M447,0)</f>
        <v>#VALUE!</v>
      </c>
      <c r="I447" s="307" t="e">
        <f aca="false">L448</f>
        <v>#VALUE!</v>
      </c>
      <c r="L447" s="0" t="e">
        <f aca="false">M448-M447</f>
        <v>#VALUE!</v>
      </c>
      <c r="M447" s="79" t="str">
        <f aca="false">IF(ISERROR(N447),"",N447)</f>
        <v/>
      </c>
      <c r="N447" s="79" t="e">
        <f aca="false">LOOKUP(9E+307,P447:AW447)</f>
        <v>#N/A</v>
      </c>
      <c r="P447" s="301"/>
      <c r="T447" s="301"/>
      <c r="V447" s="301"/>
    </row>
    <row r="448" customFormat="false" ht="13" hidden="true" customHeight="false" outlineLevel="0" collapsed="false">
      <c r="A448" s="323"/>
      <c r="B448" s="320"/>
      <c r="C448" s="320"/>
      <c r="D448" s="320"/>
      <c r="E448" s="320"/>
      <c r="F448" s="320"/>
      <c r="I448" s="307"/>
      <c r="J448" s="0" t="n">
        <f aca="false">IF(ISERROR(N448),0,(IF((N448-$G$2)&gt;=0,1,0)))</f>
        <v>0</v>
      </c>
      <c r="K448" s="308" t="e">
        <f aca="false">IF((L448-$K$2)&gt;0,1,0)</f>
        <v>#VALUE!</v>
      </c>
      <c r="L448" s="0" t="e">
        <f aca="false">IF(L447&gt;0,$J$2-M448,0)</f>
        <v>#VALUE!</v>
      </c>
      <c r="M448" s="79" t="str">
        <f aca="false">IF(ISERROR(N448),"",N448)</f>
        <v/>
      </c>
      <c r="N448" s="79" t="e">
        <f aca="false">LOOKUP(9E+307,O448:BI448)</f>
        <v>#N/A</v>
      </c>
      <c r="O448" s="301"/>
      <c r="P448" s="301"/>
      <c r="Q448" s="301"/>
      <c r="S448" s="301"/>
      <c r="T448" s="301"/>
    </row>
    <row r="449" customFormat="false" ht="12.8" hidden="true" customHeight="false" outlineLevel="0" collapsed="false">
      <c r="A449" s="325" t="n">
        <v>224</v>
      </c>
      <c r="B449" s="302" t="s">
        <v>2189</v>
      </c>
      <c r="C449" s="302" t="s">
        <v>2208</v>
      </c>
      <c r="D449" s="302" t="s">
        <v>2089</v>
      </c>
      <c r="E449" s="302"/>
      <c r="F449" s="302"/>
      <c r="G449" s="0" t="n">
        <f aca="false">COUNT(O449:T449)</f>
        <v>0</v>
      </c>
      <c r="H449" s="0" t="e">
        <f aca="false">IF(L449&lt;0,$J$2-M449,0)</f>
        <v>#VALUE!</v>
      </c>
      <c r="I449" s="314" t="e">
        <f aca="false">L450</f>
        <v>#VALUE!</v>
      </c>
      <c r="L449" s="0" t="e">
        <f aca="false">M450-M449</f>
        <v>#VALUE!</v>
      </c>
      <c r="M449" s="79" t="str">
        <f aca="false">IF(ISERROR(N449),"",N449)</f>
        <v/>
      </c>
      <c r="N449" s="79" t="e">
        <f aca="false">LOOKUP(9E+307,P449:AW449)</f>
        <v>#N/A</v>
      </c>
      <c r="P449" s="301"/>
      <c r="T449" s="301"/>
      <c r="V449" s="301"/>
      <c r="X449" s="301"/>
      <c r="Z449" s="301"/>
    </row>
    <row r="450" customFormat="false" ht="13" hidden="true" customHeight="false" outlineLevel="0" collapsed="false">
      <c r="A450" s="325"/>
      <c r="B450" s="302"/>
      <c r="C450" s="302"/>
      <c r="D450" s="302"/>
      <c r="E450" s="302"/>
      <c r="F450" s="302"/>
      <c r="H450" s="338" t="s">
        <v>2170</v>
      </c>
      <c r="I450" s="307"/>
      <c r="J450" s="0" t="n">
        <f aca="false">IF(ISERROR(N450),0,(IF((N450-$G$2)&gt;=0,1,0)))</f>
        <v>0</v>
      </c>
      <c r="K450" s="308" t="e">
        <f aca="false">IF((L450-$K$2)&gt;0,1,0)</f>
        <v>#VALUE!</v>
      </c>
      <c r="L450" s="0" t="e">
        <f aca="false">IF(L449&gt;0,$J$2-M450,0)</f>
        <v>#VALUE!</v>
      </c>
      <c r="M450" s="79" t="str">
        <f aca="false">IF(ISERROR(N450),"",N450)</f>
        <v/>
      </c>
      <c r="N450" s="79" t="e">
        <f aca="false">LOOKUP(9E+307,O450:BI450)</f>
        <v>#N/A</v>
      </c>
      <c r="O450" s="301"/>
      <c r="P450" s="301"/>
      <c r="Q450" s="301"/>
      <c r="S450" s="301"/>
      <c r="T450" s="301"/>
      <c r="U450" s="301"/>
      <c r="V450" s="301"/>
      <c r="W450" s="301"/>
      <c r="X450" s="301"/>
    </row>
    <row r="451" customFormat="false" ht="12.8" hidden="true" customHeight="false" outlineLevel="0" collapsed="false">
      <c r="A451" s="317" t="n">
        <v>225</v>
      </c>
      <c r="B451" s="317" t="s">
        <v>2193</v>
      </c>
      <c r="C451" s="317" t="s">
        <v>2201</v>
      </c>
      <c r="D451" s="317" t="s">
        <v>2117</v>
      </c>
      <c r="E451" s="317"/>
      <c r="F451" s="317"/>
      <c r="G451" s="311" t="n">
        <f aca="false">COUNT(O451:T451)</f>
        <v>0</v>
      </c>
      <c r="H451" s="311" t="e">
        <f aca="false">IF(L451&lt;0,$J$2-M451,0)</f>
        <v>#VALUE!</v>
      </c>
      <c r="I451" s="312" t="e">
        <f aca="false">L452</f>
        <v>#VALUE!</v>
      </c>
      <c r="L451" s="0" t="e">
        <f aca="false">M452-M451</f>
        <v>#VALUE!</v>
      </c>
      <c r="M451" s="79" t="str">
        <f aca="false">IF(ISERROR(N451),"",N451)</f>
        <v/>
      </c>
      <c r="N451" s="79" t="e">
        <f aca="false">LOOKUP(9E+307,P451:AW451)</f>
        <v>#N/A</v>
      </c>
      <c r="P451" s="301"/>
    </row>
    <row r="452" customFormat="false" ht="13" hidden="true" customHeight="false" outlineLevel="0" collapsed="false">
      <c r="A452" s="317"/>
      <c r="B452" s="317"/>
      <c r="C452" s="317"/>
      <c r="D452" s="317"/>
      <c r="E452" s="317"/>
      <c r="F452" s="317"/>
      <c r="G452" s="311"/>
      <c r="H452" s="311"/>
      <c r="I452" s="312"/>
      <c r="J452" s="0" t="n">
        <f aca="false">IF(ISERROR(N452),0,(IF((N452-$G$2)&gt;=0,1,0)))</f>
        <v>0</v>
      </c>
      <c r="K452" s="308" t="e">
        <f aca="false">IF((L452-$K$2)&gt;0,1,0)</f>
        <v>#VALUE!</v>
      </c>
      <c r="L452" s="0" t="e">
        <f aca="false">IF(L451&gt;0,$J$2-M452,0)</f>
        <v>#VALUE!</v>
      </c>
      <c r="M452" s="79" t="str">
        <f aca="false">IF(ISERROR(N452),"",N452)</f>
        <v/>
      </c>
      <c r="N452" s="79" t="e">
        <f aca="false">LOOKUP(9E+307,O452:BI452)</f>
        <v>#N/A</v>
      </c>
      <c r="O452" s="301"/>
      <c r="P452" s="301"/>
      <c r="Q452" s="301"/>
    </row>
    <row r="453" customFormat="false" ht="12.8" hidden="true" customHeight="false" outlineLevel="0" collapsed="false">
      <c r="A453" s="325" t="n">
        <v>226</v>
      </c>
      <c r="B453" s="302" t="s">
        <v>2193</v>
      </c>
      <c r="C453" s="302" t="s">
        <v>1790</v>
      </c>
      <c r="D453" s="320" t="s">
        <v>2117</v>
      </c>
      <c r="E453" s="320"/>
      <c r="F453" s="320"/>
      <c r="G453" s="0" t="n">
        <f aca="false">COUNT(O453:T453)</f>
        <v>0</v>
      </c>
      <c r="H453" s="0" t="e">
        <f aca="false">IF(L453&lt;0,$J$2-M453,0)</f>
        <v>#VALUE!</v>
      </c>
      <c r="I453" s="314" t="e">
        <f aca="false">L454</f>
        <v>#VALUE!</v>
      </c>
      <c r="L453" s="0" t="e">
        <f aca="false">M454-M453</f>
        <v>#VALUE!</v>
      </c>
      <c r="M453" s="79" t="str">
        <f aca="false">IF(ISERROR(N453),"",N453)</f>
        <v/>
      </c>
      <c r="N453" s="79" t="e">
        <f aca="false">LOOKUP(9E+307,P453:AW453)</f>
        <v>#N/A</v>
      </c>
      <c r="P453" s="301"/>
      <c r="T453" s="301"/>
      <c r="V453" s="301"/>
    </row>
    <row r="454" customFormat="false" ht="13" hidden="true" customHeight="false" outlineLevel="0" collapsed="false">
      <c r="A454" s="325"/>
      <c r="B454" s="325"/>
      <c r="C454" s="325"/>
      <c r="D454" s="320"/>
      <c r="E454" s="320"/>
      <c r="F454" s="320"/>
      <c r="I454" s="314"/>
      <c r="J454" s="0" t="n">
        <f aca="false">IF(ISERROR(N454),0,(IF((N454-$G$2)&gt;=0,1,0)))</f>
        <v>0</v>
      </c>
      <c r="K454" s="308" t="e">
        <f aca="false">IF((L454-$K$2)&gt;0,1,0)</f>
        <v>#VALUE!</v>
      </c>
      <c r="L454" s="0" t="e">
        <f aca="false">IF(L453&gt;0,$J$2-M454,0)</f>
        <v>#VALUE!</v>
      </c>
      <c r="M454" s="79" t="str">
        <f aca="false">IF(ISERROR(N454),"",N454)</f>
        <v/>
      </c>
      <c r="N454" s="79" t="e">
        <f aca="false">LOOKUP(9E+307,O454:BI454)</f>
        <v>#N/A</v>
      </c>
      <c r="O454" s="301"/>
      <c r="P454" s="301"/>
      <c r="Q454" s="301"/>
      <c r="S454" s="301"/>
      <c r="T454" s="301"/>
      <c r="U454" s="301"/>
      <c r="V454" s="301"/>
    </row>
    <row r="455" customFormat="false" ht="12.8" hidden="true" customHeight="false" outlineLevel="0" collapsed="false">
      <c r="A455" s="323" t="n">
        <v>227</v>
      </c>
      <c r="B455" s="320" t="s">
        <v>2138</v>
      </c>
      <c r="C455" s="320" t="s">
        <v>2210</v>
      </c>
      <c r="D455" s="320" t="s">
        <v>2133</v>
      </c>
      <c r="E455" s="320"/>
      <c r="F455" s="320"/>
      <c r="G455" s="0" t="n">
        <f aca="false">COUNT(O455:T455)</f>
        <v>0</v>
      </c>
      <c r="H455" s="0" t="e">
        <f aca="false">IF(L455&lt;0,$J$2-M455,0)</f>
        <v>#VALUE!</v>
      </c>
      <c r="I455" s="314" t="e">
        <f aca="false">L456</f>
        <v>#VALUE!</v>
      </c>
      <c r="L455" s="0" t="e">
        <f aca="false">M456-M455</f>
        <v>#VALUE!</v>
      </c>
      <c r="M455" s="79" t="str">
        <f aca="false">IF(ISERROR(N455),"",N455)</f>
        <v/>
      </c>
      <c r="N455" s="79" t="e">
        <f aca="false">LOOKUP(9E+307,P455:AW455)</f>
        <v>#N/A</v>
      </c>
      <c r="P455" s="301"/>
      <c r="Q455" s="301"/>
      <c r="T455" s="301"/>
      <c r="V455" s="301"/>
      <c r="X455" s="301"/>
    </row>
    <row r="456" customFormat="false" ht="13" hidden="true" customHeight="false" outlineLevel="0" collapsed="false">
      <c r="A456" s="323"/>
      <c r="B456" s="320"/>
      <c r="C456" s="320"/>
      <c r="D456" s="320"/>
      <c r="E456" s="320"/>
      <c r="F456" s="320"/>
      <c r="I456" s="307"/>
      <c r="J456" s="0" t="n">
        <f aca="false">IF(ISERROR(N456),0,(IF((N456-$G$2)&gt;=0,1,0)))</f>
        <v>0</v>
      </c>
      <c r="K456" s="308" t="e">
        <f aca="false">IF((L456-$K$2)&gt;0,1,0)</f>
        <v>#VALUE!</v>
      </c>
      <c r="L456" s="0" t="e">
        <f aca="false">IF(L455&gt;0,$J$2-M456,0)</f>
        <v>#VALUE!</v>
      </c>
      <c r="M456" s="79" t="str">
        <f aca="false">IF(ISERROR(N456),"",N456)</f>
        <v/>
      </c>
      <c r="N456" s="79" t="e">
        <f aca="false">LOOKUP(9E+307,O456:BI456)</f>
        <v>#N/A</v>
      </c>
      <c r="O456" s="301"/>
      <c r="P456" s="301"/>
      <c r="Q456" s="301"/>
      <c r="S456" s="301"/>
      <c r="T456" s="301"/>
      <c r="U456" s="301"/>
      <c r="V456" s="301"/>
    </row>
    <row r="457" customFormat="false" ht="12.8" hidden="true" customHeight="false" outlineLevel="0" collapsed="false">
      <c r="A457" s="325" t="n">
        <v>228</v>
      </c>
      <c r="B457" s="320" t="s">
        <v>2138</v>
      </c>
      <c r="C457" s="320" t="s">
        <v>2210</v>
      </c>
      <c r="D457" s="320" t="s">
        <v>2134</v>
      </c>
      <c r="E457" s="320"/>
      <c r="F457" s="320"/>
      <c r="G457" s="0" t="n">
        <f aca="false">COUNT(O457:T457)</f>
        <v>0</v>
      </c>
      <c r="H457" s="0" t="e">
        <f aca="false">IF(L457&lt;0,$J$2-M457,0)</f>
        <v>#VALUE!</v>
      </c>
      <c r="I457" s="307" t="e">
        <f aca="false">L458</f>
        <v>#VALUE!</v>
      </c>
      <c r="L457" s="0" t="e">
        <f aca="false">M458-M457</f>
        <v>#VALUE!</v>
      </c>
      <c r="M457" s="79" t="str">
        <f aca="false">IF(ISERROR(N457),"",N457)</f>
        <v/>
      </c>
      <c r="N457" s="79" t="e">
        <f aca="false">LOOKUP(9E+307,P457:AW457)</f>
        <v>#N/A</v>
      </c>
      <c r="P457" s="301"/>
      <c r="T457" s="301"/>
    </row>
    <row r="458" customFormat="false" ht="13" hidden="true" customHeight="false" outlineLevel="0" collapsed="false">
      <c r="A458" s="325"/>
      <c r="B458" s="320"/>
      <c r="C458" s="320"/>
      <c r="D458" s="320"/>
      <c r="E458" s="339"/>
      <c r="F458" s="320"/>
      <c r="H458" s="318"/>
      <c r="I458" s="307"/>
      <c r="J458" s="0" t="n">
        <f aca="false">IF(ISERROR(N458),0,(IF((N458-$G$2)&gt;=0,1,0)))</f>
        <v>0</v>
      </c>
      <c r="K458" s="308" t="e">
        <f aca="false">IF((L458-$K$2)&gt;0,1,0)</f>
        <v>#VALUE!</v>
      </c>
      <c r="L458" s="0" t="e">
        <f aca="false">IF(L457&gt;0,$J$2-M458,0)</f>
        <v>#VALUE!</v>
      </c>
      <c r="M458" s="79" t="str">
        <f aca="false">IF(ISERROR(N458),"",N458)</f>
        <v/>
      </c>
      <c r="N458" s="79" t="e">
        <f aca="false">LOOKUP(9E+307,O458:BI458)</f>
        <v>#N/A</v>
      </c>
      <c r="O458" s="301"/>
      <c r="P458" s="301"/>
      <c r="Q458" s="301"/>
    </row>
    <row r="459" customFormat="false" ht="12.8" hidden="true" customHeight="false" outlineLevel="0" collapsed="false">
      <c r="A459" s="323" t="n">
        <v>229</v>
      </c>
      <c r="B459" s="303" t="s">
        <v>2138</v>
      </c>
      <c r="C459" s="303" t="s">
        <v>2210</v>
      </c>
      <c r="D459" s="303" t="s">
        <v>2162</v>
      </c>
      <c r="E459" s="303"/>
      <c r="F459" s="303"/>
      <c r="G459" s="0" t="n">
        <f aca="false">COUNT(O459:T459)</f>
        <v>0</v>
      </c>
      <c r="H459" s="269" t="e">
        <f aca="false">IF(L459&lt;0,$J$2-M459,0)</f>
        <v>#VALUE!</v>
      </c>
      <c r="I459" s="307" t="e">
        <f aca="false">L460</f>
        <v>#VALUE!</v>
      </c>
      <c r="L459" s="0" t="e">
        <f aca="false">M460-M459</f>
        <v>#VALUE!</v>
      </c>
      <c r="M459" s="79" t="str">
        <f aca="false">IF(ISERROR(N459),"",N459)</f>
        <v/>
      </c>
      <c r="N459" s="79" t="e">
        <f aca="false">LOOKUP(9E+307,P459:AW459)</f>
        <v>#N/A</v>
      </c>
      <c r="P459" s="301"/>
      <c r="T459" s="301"/>
      <c r="V459" s="301"/>
      <c r="X459" s="301"/>
    </row>
    <row r="460" customFormat="false" ht="13" hidden="true" customHeight="false" outlineLevel="0" collapsed="false">
      <c r="A460" s="323"/>
      <c r="B460" s="303"/>
      <c r="C460" s="303"/>
      <c r="D460" s="303"/>
      <c r="E460" s="303"/>
      <c r="F460" s="303"/>
      <c r="I460" s="307"/>
      <c r="J460" s="0" t="n">
        <f aca="false">IF(ISERROR(N460),0,(IF((N460-$G$2)&gt;=0,1,0)))</f>
        <v>0</v>
      </c>
      <c r="K460" s="308" t="e">
        <f aca="false">IF((L460-$K$2)&gt;0,1,0)</f>
        <v>#VALUE!</v>
      </c>
      <c r="L460" s="0" t="e">
        <f aca="false">IF(L459&gt;0,$J$2-M460,0)</f>
        <v>#VALUE!</v>
      </c>
      <c r="M460" s="79" t="str">
        <f aca="false">IF(ISERROR(N460),"",N460)</f>
        <v/>
      </c>
      <c r="N460" s="79" t="e">
        <f aca="false">LOOKUP(9E+307,O460:BI460)</f>
        <v>#N/A</v>
      </c>
      <c r="O460" s="301"/>
      <c r="P460" s="301"/>
      <c r="Q460" s="301"/>
      <c r="S460" s="301"/>
      <c r="T460" s="301"/>
      <c r="U460" s="301"/>
      <c r="V460" s="301"/>
      <c r="W460" s="301"/>
      <c r="X460" s="301"/>
    </row>
    <row r="461" customFormat="false" ht="12.8" hidden="true" customHeight="false" outlineLevel="0" collapsed="false">
      <c r="A461" s="323" t="n">
        <v>230</v>
      </c>
      <c r="B461" s="303" t="s">
        <v>2138</v>
      </c>
      <c r="C461" s="303" t="s">
        <v>2210</v>
      </c>
      <c r="D461" s="303" t="s">
        <v>2163</v>
      </c>
      <c r="E461" s="303"/>
      <c r="F461" s="303"/>
      <c r="G461" s="0" t="n">
        <f aca="false">COUNT(O461:T461)</f>
        <v>0</v>
      </c>
      <c r="H461" s="0" t="e">
        <f aca="false">IF(L461&lt;0,$J$2-M461,0)</f>
        <v>#VALUE!</v>
      </c>
      <c r="I461" s="307" t="e">
        <f aca="false">L462</f>
        <v>#VALUE!</v>
      </c>
      <c r="L461" s="0" t="e">
        <f aca="false">M462-M461</f>
        <v>#VALUE!</v>
      </c>
      <c r="M461" s="79" t="str">
        <f aca="false">IF(ISERROR(N461),"",N461)</f>
        <v/>
      </c>
      <c r="N461" s="79" t="e">
        <f aca="false">LOOKUP(9E+307,P461:AW461)</f>
        <v>#N/A</v>
      </c>
      <c r="P461" s="301"/>
      <c r="T461" s="301"/>
      <c r="V461" s="301"/>
      <c r="X461" s="301"/>
      <c r="Z461" s="301"/>
    </row>
    <row r="462" customFormat="false" ht="13" hidden="true" customHeight="false" outlineLevel="0" collapsed="false">
      <c r="A462" s="323"/>
      <c r="B462" s="303"/>
      <c r="C462" s="303"/>
      <c r="D462" s="303"/>
      <c r="E462" s="303"/>
      <c r="F462" s="303"/>
      <c r="I462" s="307"/>
      <c r="J462" s="0" t="n">
        <f aca="false">IF(ISERROR(N462),0,(IF((N462-$G$2)&gt;=0,1,0)))</f>
        <v>0</v>
      </c>
      <c r="K462" s="308" t="e">
        <f aca="false">IF((L462-$K$2)&gt;0,1,0)</f>
        <v>#VALUE!</v>
      </c>
      <c r="L462" s="0" t="e">
        <f aca="false">IF(L461&gt;0,$J$2-M462,0)</f>
        <v>#VALUE!</v>
      </c>
      <c r="M462" s="79" t="str">
        <f aca="false">IF(ISERROR(N462),"",N462)</f>
        <v/>
      </c>
      <c r="N462" s="79" t="e">
        <f aca="false">LOOKUP(9E+307,O462:BI462)</f>
        <v>#N/A</v>
      </c>
      <c r="O462" s="301"/>
      <c r="P462" s="301"/>
      <c r="Q462" s="301"/>
      <c r="S462" s="301"/>
      <c r="T462" s="301"/>
      <c r="U462" s="301"/>
      <c r="V462" s="301"/>
      <c r="W462" s="301"/>
      <c r="X462" s="301"/>
      <c r="Y462" s="301"/>
      <c r="Z462" s="301"/>
    </row>
    <row r="463" customFormat="false" ht="12.8" hidden="true" customHeight="false" outlineLevel="0" collapsed="false">
      <c r="A463" s="323" t="n">
        <v>231</v>
      </c>
      <c r="B463" s="303" t="s">
        <v>2138</v>
      </c>
      <c r="C463" s="303" t="s">
        <v>2210</v>
      </c>
      <c r="D463" s="303" t="s">
        <v>2122</v>
      </c>
      <c r="E463" s="303"/>
      <c r="F463" s="303"/>
      <c r="G463" s="0" t="n">
        <f aca="false">COUNT(O463:T463)</f>
        <v>0</v>
      </c>
      <c r="H463" s="0" t="e">
        <f aca="false">IF(L463&lt;0,$J$2-M463,0)</f>
        <v>#VALUE!</v>
      </c>
      <c r="I463" s="307" t="e">
        <f aca="false">L464</f>
        <v>#VALUE!</v>
      </c>
      <c r="L463" s="0" t="e">
        <f aca="false">M464-M463</f>
        <v>#VALUE!</v>
      </c>
      <c r="M463" s="79" t="str">
        <f aca="false">IF(ISERROR(N463),"",N463)</f>
        <v/>
      </c>
      <c r="N463" s="79" t="e">
        <f aca="false">LOOKUP(9E+307,P463:AW463)</f>
        <v>#N/A</v>
      </c>
      <c r="P463" s="301"/>
      <c r="T463" s="301"/>
      <c r="V463" s="301"/>
    </row>
    <row r="464" customFormat="false" ht="13" hidden="true" customHeight="false" outlineLevel="0" collapsed="false">
      <c r="A464" s="323"/>
      <c r="B464" s="303"/>
      <c r="C464" s="303"/>
      <c r="D464" s="303"/>
      <c r="E464" s="303"/>
      <c r="F464" s="303"/>
      <c r="H464" s="311" t="s">
        <v>2170</v>
      </c>
      <c r="I464" s="307"/>
      <c r="J464" s="0" t="n">
        <f aca="false">IF(ISERROR(N464),0,(IF((N464-$G$2)&gt;=0,1,0)))</f>
        <v>0</v>
      </c>
      <c r="K464" s="308" t="e">
        <f aca="false">IF((L464-$K$2)&gt;0,1,0)</f>
        <v>#VALUE!</v>
      </c>
      <c r="L464" s="0" t="e">
        <f aca="false">IF(L463&gt;0,$J$2-M464,0)</f>
        <v>#VALUE!</v>
      </c>
      <c r="M464" s="79" t="str">
        <f aca="false">IF(ISERROR(N464),"",N464)</f>
        <v/>
      </c>
      <c r="N464" s="79" t="e">
        <f aca="false">LOOKUP(9E+307,O464:BI464)</f>
        <v>#N/A</v>
      </c>
      <c r="O464" s="301"/>
      <c r="P464" s="301"/>
      <c r="Q464" s="301"/>
      <c r="S464" s="301"/>
      <c r="T464" s="301"/>
      <c r="U464" s="301"/>
      <c r="V464" s="301"/>
    </row>
    <row r="465" customFormat="false" ht="12.8" hidden="true" customHeight="false" outlineLevel="0" collapsed="false">
      <c r="A465" s="323" t="n">
        <v>232</v>
      </c>
      <c r="B465" s="303" t="s">
        <v>2138</v>
      </c>
      <c r="C465" s="303" t="s">
        <v>2210</v>
      </c>
      <c r="D465" s="303" t="s">
        <v>2211</v>
      </c>
      <c r="E465" s="303"/>
      <c r="F465" s="303"/>
      <c r="G465" s="0" t="n">
        <f aca="false">COUNT(O465:T465)</f>
        <v>0</v>
      </c>
      <c r="H465" s="313" t="e">
        <f aca="false">IF(L465&lt;0,$J$2-M465,0)</f>
        <v>#VALUE!</v>
      </c>
      <c r="I465" s="307" t="e">
        <f aca="false">L466</f>
        <v>#VALUE!</v>
      </c>
      <c r="L465" s="0" t="e">
        <f aca="false">M466-M465</f>
        <v>#VALUE!</v>
      </c>
      <c r="M465" s="79" t="str">
        <f aca="false">IF(ISERROR(N465),"",N465)</f>
        <v/>
      </c>
      <c r="N465" s="79" t="e">
        <f aca="false">LOOKUP(9E+307,P465:AW465)</f>
        <v>#N/A</v>
      </c>
      <c r="P465" s="301"/>
      <c r="T465" s="301"/>
      <c r="V465" s="301"/>
      <c r="X465" s="301"/>
    </row>
    <row r="466" customFormat="false" ht="13" hidden="true" customHeight="false" outlineLevel="0" collapsed="false">
      <c r="A466" s="323"/>
      <c r="B466" s="303"/>
      <c r="C466" s="303"/>
      <c r="D466" s="303"/>
      <c r="E466" s="303"/>
      <c r="F466" s="303"/>
      <c r="I466" s="307"/>
      <c r="J466" s="0" t="n">
        <f aca="false">IF(ISERROR(N466),0,(IF((N466-$G$2)&gt;=0,1,0)))</f>
        <v>0</v>
      </c>
      <c r="K466" s="308" t="e">
        <f aca="false">IF((L466-$K$2)&gt;0,1,0)</f>
        <v>#VALUE!</v>
      </c>
      <c r="L466" s="0" t="e">
        <f aca="false">IF(L465&gt;0,$J$2-M466,0)</f>
        <v>#VALUE!</v>
      </c>
      <c r="M466" s="79" t="str">
        <f aca="false">IF(ISERROR(N466),"",N466)</f>
        <v/>
      </c>
      <c r="N466" s="79" t="e">
        <f aca="false">LOOKUP(9E+307,O466:BI466)</f>
        <v>#N/A</v>
      </c>
      <c r="O466" s="301"/>
      <c r="P466" s="301"/>
      <c r="Q466" s="301"/>
      <c r="S466" s="301"/>
      <c r="T466" s="301"/>
      <c r="U466" s="301"/>
      <c r="V466" s="301"/>
    </row>
    <row r="467" customFormat="false" ht="12.8" hidden="true" customHeight="false" outlineLevel="0" collapsed="false">
      <c r="A467" s="310" t="n">
        <v>233</v>
      </c>
      <c r="B467" s="310" t="s">
        <v>2189</v>
      </c>
      <c r="C467" s="310" t="s">
        <v>2089</v>
      </c>
      <c r="D467" s="310" t="s">
        <v>2117</v>
      </c>
      <c r="E467" s="310"/>
      <c r="F467" s="310"/>
      <c r="G467" s="311" t="n">
        <f aca="false">COUNT(O467:T467)</f>
        <v>0</v>
      </c>
      <c r="H467" s="311" t="e">
        <f aca="false">IF(L467&lt;0,$J$2-M467,0)</f>
        <v>#VALUE!</v>
      </c>
      <c r="I467" s="312" t="e">
        <f aca="false">L468</f>
        <v>#VALUE!</v>
      </c>
      <c r="L467" s="0" t="e">
        <f aca="false">M468-M467</f>
        <v>#VALUE!</v>
      </c>
      <c r="M467" s="79" t="str">
        <f aca="false">IF(ISERROR(N467),"",N467)</f>
        <v/>
      </c>
      <c r="N467" s="79" t="e">
        <f aca="false">LOOKUP(9E+307,P467:AW467)</f>
        <v>#N/A</v>
      </c>
      <c r="P467" s="301"/>
    </row>
    <row r="468" customFormat="false" ht="13" hidden="true" customHeight="false" outlineLevel="0" collapsed="false">
      <c r="A468" s="310"/>
      <c r="B468" s="310"/>
      <c r="C468" s="310"/>
      <c r="D468" s="310"/>
      <c r="E468" s="310"/>
      <c r="F468" s="310"/>
      <c r="G468" s="311"/>
      <c r="H468" s="311"/>
      <c r="I468" s="312"/>
      <c r="J468" s="0" t="n">
        <f aca="false">IF(ISERROR(N468),0,(IF((N468-$G$2)&gt;=0,1,0)))</f>
        <v>0</v>
      </c>
      <c r="K468" s="308" t="e">
        <f aca="false">IF((L468-$K$2)&gt;0,1,0)</f>
        <v>#VALUE!</v>
      </c>
      <c r="L468" s="0" t="e">
        <f aca="false">IF(L467&gt;0,$J$2-M468,0)</f>
        <v>#VALUE!</v>
      </c>
      <c r="M468" s="79" t="str">
        <f aca="false">IF(ISERROR(N468),"",N468)</f>
        <v/>
      </c>
      <c r="N468" s="79" t="e">
        <f aca="false">LOOKUP(9E+307,O468:BI468)</f>
        <v>#N/A</v>
      </c>
      <c r="O468" s="301"/>
      <c r="P468" s="301"/>
      <c r="Q468" s="301"/>
    </row>
    <row r="469" customFormat="false" ht="12.8" hidden="true" customHeight="false" outlineLevel="0" collapsed="false">
      <c r="A469" s="323" t="n">
        <v>234</v>
      </c>
      <c r="B469" s="303" t="s">
        <v>2189</v>
      </c>
      <c r="C469" s="303" t="s">
        <v>2212</v>
      </c>
      <c r="D469" s="303" t="s">
        <v>2124</v>
      </c>
      <c r="E469" s="303"/>
      <c r="F469" s="303"/>
      <c r="G469" s="0" t="n">
        <f aca="false">COUNT(O469:T469)</f>
        <v>0</v>
      </c>
      <c r="H469" s="0" t="e">
        <f aca="false">IF(L469&lt;0,$J$2-M469,0)</f>
        <v>#VALUE!</v>
      </c>
      <c r="I469" s="315" t="e">
        <f aca="false">L470</f>
        <v>#VALUE!</v>
      </c>
      <c r="L469" s="0" t="e">
        <f aca="false">M470-M469</f>
        <v>#VALUE!</v>
      </c>
      <c r="M469" s="79" t="str">
        <f aca="false">IF(ISERROR(N469),"",N469)</f>
        <v/>
      </c>
      <c r="N469" s="79" t="e">
        <f aca="false">LOOKUP(9E+307,P469:AW469)</f>
        <v>#N/A</v>
      </c>
      <c r="P469" s="301"/>
      <c r="T469" s="301"/>
      <c r="V469" s="301"/>
    </row>
    <row r="470" customFormat="false" ht="13" hidden="true" customHeight="false" outlineLevel="0" collapsed="false">
      <c r="A470" s="323"/>
      <c r="B470" s="303"/>
      <c r="C470" s="303"/>
      <c r="D470" s="303"/>
      <c r="E470" s="303"/>
      <c r="F470" s="303"/>
      <c r="I470" s="307"/>
      <c r="J470" s="0" t="n">
        <f aca="false">IF(ISERROR(N470),0,(IF((N470-$G$2)&gt;=0,1,0)))</f>
        <v>0</v>
      </c>
      <c r="K470" s="308" t="e">
        <f aca="false">IF((L470-$K$2)&gt;0,1,0)</f>
        <v>#VALUE!</v>
      </c>
      <c r="L470" s="0" t="e">
        <f aca="false">IF(L469&gt;0,$J$2-M470,0)</f>
        <v>#VALUE!</v>
      </c>
      <c r="M470" s="79" t="str">
        <f aca="false">IF(ISERROR(N470),"",N470)</f>
        <v/>
      </c>
      <c r="N470" s="79" t="e">
        <f aca="false">LOOKUP(9E+307,O470:BI470)</f>
        <v>#N/A</v>
      </c>
      <c r="O470" s="301"/>
      <c r="P470" s="301"/>
      <c r="Q470" s="301"/>
      <c r="S470" s="301"/>
      <c r="T470" s="301"/>
    </row>
    <row r="471" customFormat="false" ht="12.8" hidden="true" customHeight="false" outlineLevel="0" collapsed="false">
      <c r="A471" s="323" t="n">
        <v>235</v>
      </c>
      <c r="B471" s="303" t="s">
        <v>2189</v>
      </c>
      <c r="C471" s="303" t="s">
        <v>2212</v>
      </c>
      <c r="D471" s="303" t="s">
        <v>2125</v>
      </c>
      <c r="E471" s="303"/>
      <c r="F471" s="303"/>
      <c r="G471" s="0" t="n">
        <f aca="false">COUNT(O471:T471)</f>
        <v>0</v>
      </c>
      <c r="H471" s="313" t="e">
        <f aca="false">IF(L471&lt;0,$J$2-M471,0)</f>
        <v>#VALUE!</v>
      </c>
      <c r="I471" s="307" t="e">
        <f aca="false">L472</f>
        <v>#VALUE!</v>
      </c>
      <c r="L471" s="0" t="e">
        <f aca="false">M472-M471</f>
        <v>#VALUE!</v>
      </c>
      <c r="M471" s="79" t="str">
        <f aca="false">IF(ISERROR(N471),"",N471)</f>
        <v/>
      </c>
      <c r="N471" s="79" t="e">
        <f aca="false">LOOKUP(9E+307,P471:AW471)</f>
        <v>#N/A</v>
      </c>
      <c r="P471" s="301"/>
      <c r="T471" s="301"/>
      <c r="V471" s="301"/>
      <c r="X471" s="301"/>
      <c r="Z471" s="301"/>
    </row>
    <row r="472" customFormat="false" ht="13" hidden="true" customHeight="false" outlineLevel="0" collapsed="false">
      <c r="A472" s="323"/>
      <c r="B472" s="303"/>
      <c r="C472" s="303"/>
      <c r="D472" s="303"/>
      <c r="E472" s="303"/>
      <c r="F472" s="303"/>
      <c r="I472" s="307"/>
      <c r="J472" s="0" t="n">
        <f aca="false">IF(ISERROR(N472),0,(IF((N472-$G$2)&gt;=0,1,0)))</f>
        <v>0</v>
      </c>
      <c r="K472" s="308" t="e">
        <f aca="false">IF((L472-$K$2)&gt;0,1,0)</f>
        <v>#VALUE!</v>
      </c>
      <c r="L472" s="0" t="e">
        <f aca="false">IF(L471&gt;0,$J$2-M472,0)</f>
        <v>#VALUE!</v>
      </c>
      <c r="M472" s="79" t="str">
        <f aca="false">IF(ISERROR(N472),"",N472)</f>
        <v/>
      </c>
      <c r="N472" s="79" t="e">
        <f aca="false">LOOKUP(9E+307,O472:BI472)</f>
        <v>#N/A</v>
      </c>
      <c r="O472" s="301"/>
      <c r="P472" s="301"/>
      <c r="Q472" s="301"/>
      <c r="S472" s="301"/>
      <c r="T472" s="301"/>
      <c r="U472" s="301"/>
      <c r="V472" s="301"/>
      <c r="W472" s="301"/>
      <c r="X472" s="301"/>
    </row>
    <row r="473" customFormat="false" ht="12.8" hidden="true" customHeight="false" outlineLevel="0" collapsed="false">
      <c r="A473" s="323" t="n">
        <v>236</v>
      </c>
      <c r="B473" s="303" t="s">
        <v>2189</v>
      </c>
      <c r="C473" s="303" t="s">
        <v>2212</v>
      </c>
      <c r="D473" s="303" t="s">
        <v>2130</v>
      </c>
      <c r="E473" s="303"/>
      <c r="F473" s="303"/>
      <c r="G473" s="0" t="n">
        <f aca="false">COUNT(O473:T473)</f>
        <v>0</v>
      </c>
      <c r="H473" s="0" t="e">
        <f aca="false">IF(L473&lt;0,$J$2-M473,0)</f>
        <v>#VALUE!</v>
      </c>
      <c r="I473" s="314" t="e">
        <f aca="false">L474</f>
        <v>#VALUE!</v>
      </c>
      <c r="L473" s="0" t="e">
        <f aca="false">M474-M473</f>
        <v>#VALUE!</v>
      </c>
      <c r="M473" s="79" t="str">
        <f aca="false">IF(ISERROR(N473),"",N473)</f>
        <v/>
      </c>
      <c r="N473" s="79" t="e">
        <f aca="false">LOOKUP(9E+307,P473:AW473)</f>
        <v>#N/A</v>
      </c>
      <c r="P473" s="301"/>
      <c r="T473" s="301"/>
      <c r="V473" s="301"/>
      <c r="X473" s="301"/>
      <c r="Z473" s="301"/>
    </row>
    <row r="474" customFormat="false" ht="13" hidden="true" customHeight="false" outlineLevel="0" collapsed="false">
      <c r="A474" s="323"/>
      <c r="B474" s="303"/>
      <c r="C474" s="303"/>
      <c r="D474" s="303"/>
      <c r="E474" s="303"/>
      <c r="F474" s="303"/>
      <c r="I474" s="307"/>
      <c r="J474" s="0" t="n">
        <f aca="false">IF(ISERROR(N474),0,(IF((N474-$G$2)&gt;=0,1,0)))</f>
        <v>0</v>
      </c>
      <c r="K474" s="308" t="e">
        <f aca="false">IF((L474-$K$2)&gt;0,1,0)</f>
        <v>#VALUE!</v>
      </c>
      <c r="L474" s="0" t="e">
        <f aca="false">IF(L473&gt;0,$J$2-M474,0)</f>
        <v>#VALUE!</v>
      </c>
      <c r="M474" s="79" t="str">
        <f aca="false">IF(ISERROR(N474),"",N474)</f>
        <v/>
      </c>
      <c r="N474" s="79" t="e">
        <f aca="false">LOOKUP(9E+307,O474:BI474)</f>
        <v>#N/A</v>
      </c>
      <c r="O474" s="301"/>
      <c r="P474" s="301"/>
      <c r="Q474" s="301"/>
      <c r="S474" s="301"/>
      <c r="T474" s="301"/>
      <c r="U474" s="301"/>
      <c r="V474" s="301"/>
      <c r="W474" s="301"/>
      <c r="X474" s="301"/>
      <c r="Y474" s="301"/>
      <c r="Z474" s="301"/>
    </row>
    <row r="475" customFormat="false" ht="12.8" hidden="true" customHeight="false" outlineLevel="0" collapsed="false">
      <c r="A475" s="323" t="n">
        <v>237</v>
      </c>
      <c r="B475" s="303" t="s">
        <v>2189</v>
      </c>
      <c r="C475" s="303" t="s">
        <v>2212</v>
      </c>
      <c r="D475" s="303" t="s">
        <v>2153</v>
      </c>
      <c r="E475" s="303"/>
      <c r="F475" s="303"/>
      <c r="G475" s="0" t="n">
        <f aca="false">COUNT(O475:T475)</f>
        <v>0</v>
      </c>
      <c r="H475" s="0" t="e">
        <f aca="false">IF(L475&lt;0,$J$2-M475,0)</f>
        <v>#VALUE!</v>
      </c>
      <c r="I475" s="314" t="e">
        <f aca="false">L476</f>
        <v>#VALUE!</v>
      </c>
      <c r="L475" s="0" t="e">
        <f aca="false">M476-M475</f>
        <v>#VALUE!</v>
      </c>
      <c r="M475" s="79" t="str">
        <f aca="false">IF(ISERROR(N475),"",N475)</f>
        <v/>
      </c>
      <c r="N475" s="79" t="e">
        <f aca="false">LOOKUP(9E+307,P475:AW475)</f>
        <v>#N/A</v>
      </c>
      <c r="P475" s="301"/>
      <c r="T475" s="301"/>
      <c r="V475" s="301"/>
    </row>
    <row r="476" customFormat="false" ht="13" hidden="true" customHeight="false" outlineLevel="0" collapsed="false">
      <c r="A476" s="323"/>
      <c r="B476" s="303"/>
      <c r="C476" s="303"/>
      <c r="D476" s="303"/>
      <c r="E476" s="303"/>
      <c r="F476" s="303"/>
      <c r="I476" s="307"/>
      <c r="J476" s="0" t="n">
        <f aca="false">IF(ISERROR(N476),0,(IF((N476-$G$2)&gt;=0,1,0)))</f>
        <v>0</v>
      </c>
      <c r="K476" s="308" t="e">
        <f aca="false">IF((L476-$K$2)&gt;0,1,0)</f>
        <v>#VALUE!</v>
      </c>
      <c r="L476" s="0" t="e">
        <f aca="false">IF(L475&gt;0,$J$2-M476,0)</f>
        <v>#VALUE!</v>
      </c>
      <c r="M476" s="79" t="str">
        <f aca="false">IF(ISERROR(N476),"",N476)</f>
        <v/>
      </c>
      <c r="N476" s="79" t="e">
        <f aca="false">LOOKUP(9E+307,O476:BI476)</f>
        <v>#N/A</v>
      </c>
      <c r="O476" s="301"/>
      <c r="P476" s="301"/>
      <c r="Q476" s="301"/>
      <c r="S476" s="301"/>
      <c r="T476" s="301"/>
      <c r="U476" s="301"/>
      <c r="V476" s="301"/>
    </row>
    <row r="477" customFormat="false" ht="12.8" hidden="true" customHeight="false" outlineLevel="0" collapsed="false">
      <c r="A477" s="323" t="n">
        <v>238</v>
      </c>
      <c r="B477" s="303" t="s">
        <v>2189</v>
      </c>
      <c r="C477" s="303" t="s">
        <v>2212</v>
      </c>
      <c r="D477" s="303" t="s">
        <v>2171</v>
      </c>
      <c r="E477" s="303"/>
      <c r="F477" s="303"/>
      <c r="G477" s="0" t="n">
        <f aca="false">COUNT(O477:T477)</f>
        <v>0</v>
      </c>
      <c r="H477" s="0" t="e">
        <f aca="false">IF(L477&lt;0,$J$2-M477,0)</f>
        <v>#VALUE!</v>
      </c>
      <c r="I477" s="307" t="e">
        <f aca="false">L478</f>
        <v>#VALUE!</v>
      </c>
      <c r="L477" s="0" t="e">
        <f aca="false">M478-M477</f>
        <v>#VALUE!</v>
      </c>
      <c r="M477" s="79" t="str">
        <f aca="false">IF(ISERROR(N477),"",N477)</f>
        <v/>
      </c>
      <c r="N477" s="79" t="e">
        <f aca="false">LOOKUP(9E+307,P477:AW477)</f>
        <v>#N/A</v>
      </c>
      <c r="P477" s="301"/>
      <c r="T477" s="301"/>
      <c r="V477" s="301"/>
      <c r="X477" s="301"/>
    </row>
    <row r="478" customFormat="false" ht="13" hidden="true" customHeight="false" outlineLevel="0" collapsed="false">
      <c r="A478" s="323"/>
      <c r="B478" s="303"/>
      <c r="C478" s="303"/>
      <c r="D478" s="303"/>
      <c r="E478" s="303"/>
      <c r="F478" s="303"/>
      <c r="I478" s="307"/>
      <c r="J478" s="0" t="n">
        <f aca="false">IF(ISERROR(N478),0,(IF((N478-$G$2)&gt;=0,1,0)))</f>
        <v>0</v>
      </c>
      <c r="K478" s="308" t="e">
        <f aca="false">IF((L478-$K$2)&gt;0,1,0)</f>
        <v>#VALUE!</v>
      </c>
      <c r="L478" s="0" t="e">
        <f aca="false">IF(L477&gt;0,$J$2-M478,0)</f>
        <v>#VALUE!</v>
      </c>
      <c r="M478" s="79" t="str">
        <f aca="false">IF(ISERROR(N478),"",N478)</f>
        <v/>
      </c>
      <c r="N478" s="79" t="e">
        <f aca="false">LOOKUP(9E+307,O478:BI478)</f>
        <v>#N/A</v>
      </c>
      <c r="O478" s="301"/>
      <c r="P478" s="301"/>
      <c r="Q478" s="301"/>
      <c r="S478" s="301"/>
      <c r="T478" s="301"/>
      <c r="U478" s="301"/>
      <c r="V478" s="301"/>
      <c r="W478" s="301"/>
      <c r="X478" s="301"/>
    </row>
    <row r="479" customFormat="false" ht="12.8" hidden="true" customHeight="false" outlineLevel="0" collapsed="false">
      <c r="A479" s="323" t="n">
        <v>239</v>
      </c>
      <c r="B479" s="303" t="s">
        <v>2189</v>
      </c>
      <c r="C479" s="303" t="s">
        <v>2212</v>
      </c>
      <c r="D479" s="303" t="s">
        <v>2213</v>
      </c>
      <c r="E479" s="303"/>
      <c r="F479" s="303"/>
      <c r="G479" s="0" t="n">
        <f aca="false">COUNT(O479:T479)</f>
        <v>0</v>
      </c>
      <c r="H479" s="0" t="e">
        <f aca="false">IF(L479&lt;0,$J$2-M479,0)</f>
        <v>#VALUE!</v>
      </c>
      <c r="I479" s="307" t="e">
        <f aca="false">L480</f>
        <v>#VALUE!</v>
      </c>
      <c r="L479" s="0" t="e">
        <f aca="false">M480-M479</f>
        <v>#VALUE!</v>
      </c>
      <c r="M479" s="79" t="str">
        <f aca="false">IF(ISERROR(N479),"",N479)</f>
        <v/>
      </c>
      <c r="N479" s="79" t="e">
        <f aca="false">LOOKUP(9E+307,P479:AW479)</f>
        <v>#N/A</v>
      </c>
      <c r="P479" s="301"/>
      <c r="T479" s="301"/>
      <c r="V479" s="301"/>
    </row>
    <row r="480" customFormat="false" ht="13" hidden="true" customHeight="false" outlineLevel="0" collapsed="false">
      <c r="A480" s="323"/>
      <c r="B480" s="303"/>
      <c r="C480" s="303"/>
      <c r="D480" s="303"/>
      <c r="E480" s="303"/>
      <c r="F480" s="303"/>
      <c r="I480" s="307"/>
      <c r="J480" s="0" t="n">
        <f aca="false">IF(ISERROR(N480),0,(IF((N480-$G$2)&gt;=0,1,0)))</f>
        <v>0</v>
      </c>
      <c r="K480" s="308" t="e">
        <f aca="false">IF((L480-$K$2)&gt;0,1,0)</f>
        <v>#VALUE!</v>
      </c>
      <c r="L480" s="0" t="e">
        <f aca="false">IF(L479&gt;0,$J$2-M480,0)</f>
        <v>#VALUE!</v>
      </c>
      <c r="M480" s="79" t="str">
        <f aca="false">IF(ISERROR(N480),"",N480)</f>
        <v/>
      </c>
      <c r="N480" s="79" t="e">
        <f aca="false">LOOKUP(9E+307,O480:BI480)</f>
        <v>#N/A</v>
      </c>
      <c r="O480" s="301"/>
      <c r="P480" s="301"/>
      <c r="Q480" s="301"/>
      <c r="S480" s="301"/>
      <c r="T480" s="301"/>
      <c r="U480" s="301"/>
      <c r="V480" s="301"/>
    </row>
    <row r="481" customFormat="false" ht="12.8" hidden="true" customHeight="false" outlineLevel="0" collapsed="false">
      <c r="A481" s="323" t="n">
        <v>240</v>
      </c>
      <c r="B481" s="303" t="s">
        <v>2189</v>
      </c>
      <c r="C481" s="303" t="s">
        <v>2156</v>
      </c>
      <c r="D481" s="303" t="s">
        <v>2133</v>
      </c>
      <c r="E481" s="303"/>
      <c r="F481" s="303"/>
      <c r="G481" s="0" t="n">
        <f aca="false">COUNT(O481:T481)</f>
        <v>0</v>
      </c>
      <c r="H481" s="0" t="e">
        <f aca="false">IF(L481&lt;0,$J$2-M481,0)</f>
        <v>#VALUE!</v>
      </c>
      <c r="I481" s="307" t="e">
        <f aca="false">L482</f>
        <v>#VALUE!</v>
      </c>
      <c r="L481" s="0" t="e">
        <f aca="false">M482-M481</f>
        <v>#VALUE!</v>
      </c>
      <c r="M481" s="79" t="str">
        <f aca="false">IF(ISERROR(N481),"",N481)</f>
        <v/>
      </c>
      <c r="N481" s="79" t="e">
        <f aca="false">LOOKUP(9E+307,P481:AW481)</f>
        <v>#N/A</v>
      </c>
      <c r="P481" s="301"/>
      <c r="T481" s="301"/>
      <c r="V481" s="301"/>
      <c r="X481" s="301"/>
    </row>
    <row r="482" customFormat="false" ht="13" hidden="true" customHeight="false" outlineLevel="0" collapsed="false">
      <c r="A482" s="323"/>
      <c r="B482" s="303"/>
      <c r="C482" s="303"/>
      <c r="D482" s="303"/>
      <c r="E482" s="303"/>
      <c r="F482" s="303"/>
      <c r="I482" s="307"/>
      <c r="J482" s="0" t="n">
        <f aca="false">IF(ISERROR(N482),0,(IF((N482-$G$2)&gt;=0,1,0)))</f>
        <v>0</v>
      </c>
      <c r="K482" s="308" t="e">
        <f aca="false">IF((L482-$K$2)&gt;0,1,0)</f>
        <v>#VALUE!</v>
      </c>
      <c r="L482" s="0" t="e">
        <f aca="false">IF(L481&gt;0,$J$2-M482,0)</f>
        <v>#VALUE!</v>
      </c>
      <c r="M482" s="79" t="str">
        <f aca="false">IF(ISERROR(N482),"",N482)</f>
        <v/>
      </c>
      <c r="N482" s="79" t="e">
        <f aca="false">LOOKUP(9E+307,O482:BI482)</f>
        <v>#N/A</v>
      </c>
      <c r="O482" s="301"/>
      <c r="P482" s="301"/>
      <c r="Q482" s="301"/>
      <c r="S482" s="301"/>
      <c r="T482" s="301"/>
      <c r="U482" s="301"/>
      <c r="V482" s="301"/>
      <c r="W482" s="301"/>
      <c r="X482" s="301"/>
    </row>
    <row r="483" customFormat="false" ht="12.8" hidden="true" customHeight="false" outlineLevel="0" collapsed="false">
      <c r="A483" s="323" t="n">
        <v>241</v>
      </c>
      <c r="B483" s="303" t="s">
        <v>2189</v>
      </c>
      <c r="C483" s="303" t="s">
        <v>2156</v>
      </c>
      <c r="D483" s="303" t="s">
        <v>2134</v>
      </c>
      <c r="E483" s="303"/>
      <c r="F483" s="303"/>
      <c r="G483" s="0" t="n">
        <f aca="false">COUNT(O483:T483)</f>
        <v>0</v>
      </c>
      <c r="H483" s="0" t="e">
        <f aca="false">IF(L483&lt;0,$J$2-M483,0)</f>
        <v>#VALUE!</v>
      </c>
      <c r="I483" s="307" t="e">
        <f aca="false">L484</f>
        <v>#VALUE!</v>
      </c>
      <c r="L483" s="0" t="e">
        <f aca="false">M484-M483</f>
        <v>#VALUE!</v>
      </c>
      <c r="M483" s="79" t="str">
        <f aca="false">IF(ISERROR(N483),"",N483)</f>
        <v/>
      </c>
      <c r="N483" s="79" t="e">
        <f aca="false">LOOKUP(9E+307,P483:AW483)</f>
        <v>#N/A</v>
      </c>
      <c r="P483" s="301"/>
      <c r="T483" s="301"/>
      <c r="V483" s="301"/>
      <c r="X483" s="301"/>
    </row>
    <row r="484" customFormat="false" ht="13" hidden="true" customHeight="false" outlineLevel="0" collapsed="false">
      <c r="A484" s="323"/>
      <c r="B484" s="303"/>
      <c r="C484" s="303"/>
      <c r="D484" s="303"/>
      <c r="E484" s="303"/>
      <c r="F484" s="303"/>
      <c r="I484" s="307"/>
      <c r="J484" s="0" t="n">
        <f aca="false">IF(ISERROR(N484),0,(IF((N484-$G$2)&gt;=0,1,0)))</f>
        <v>0</v>
      </c>
      <c r="K484" s="308" t="e">
        <f aca="false">IF((L484-$K$2)&gt;0,1,0)</f>
        <v>#VALUE!</v>
      </c>
      <c r="L484" s="0" t="e">
        <f aca="false">IF(L483&gt;0,$J$2-M484,0)</f>
        <v>#VALUE!</v>
      </c>
      <c r="M484" s="79" t="str">
        <f aca="false">IF(ISERROR(N484),"",N484)</f>
        <v/>
      </c>
      <c r="N484" s="79" t="e">
        <f aca="false">LOOKUP(9E+307,O484:BI484)</f>
        <v>#N/A</v>
      </c>
      <c r="O484" s="301"/>
      <c r="P484" s="301"/>
      <c r="Q484" s="301"/>
      <c r="S484" s="301"/>
      <c r="T484" s="301"/>
      <c r="U484" s="301"/>
      <c r="V484" s="301"/>
      <c r="W484" s="301"/>
      <c r="X484" s="301"/>
    </row>
    <row r="485" customFormat="false" ht="12.8" hidden="true" customHeight="false" outlineLevel="0" collapsed="false">
      <c r="A485" s="323" t="n">
        <v>242</v>
      </c>
      <c r="B485" s="303" t="s">
        <v>2189</v>
      </c>
      <c r="C485" s="303" t="s">
        <v>2156</v>
      </c>
      <c r="D485" s="303" t="s">
        <v>2168</v>
      </c>
      <c r="E485" s="303"/>
      <c r="F485" s="303"/>
      <c r="G485" s="0" t="n">
        <f aca="false">COUNT(O485:T485)</f>
        <v>0</v>
      </c>
      <c r="H485" s="0" t="e">
        <f aca="false">IF(L485&lt;0,$J$2-M485,0)</f>
        <v>#VALUE!</v>
      </c>
      <c r="I485" s="307" t="e">
        <f aca="false">L486</f>
        <v>#VALUE!</v>
      </c>
      <c r="L485" s="0" t="e">
        <f aca="false">M486-M485</f>
        <v>#VALUE!</v>
      </c>
      <c r="M485" s="79" t="str">
        <f aca="false">IF(ISERROR(N485),"",N485)</f>
        <v/>
      </c>
      <c r="N485" s="79" t="e">
        <f aca="false">LOOKUP(9E+307,P485:AW485)</f>
        <v>#N/A</v>
      </c>
      <c r="P485" s="301"/>
      <c r="T485" s="301"/>
      <c r="V485" s="301"/>
    </row>
    <row r="486" customFormat="false" ht="13" hidden="true" customHeight="false" outlineLevel="0" collapsed="false">
      <c r="A486" s="323"/>
      <c r="B486" s="303"/>
      <c r="C486" s="303"/>
      <c r="D486" s="303"/>
      <c r="E486" s="303"/>
      <c r="F486" s="303"/>
      <c r="I486" s="307"/>
      <c r="J486" s="0" t="n">
        <f aca="false">IF(ISERROR(N486),0,(IF((N486-$G$2)&gt;=0,1,0)))</f>
        <v>0</v>
      </c>
      <c r="K486" s="308" t="e">
        <f aca="false">IF((L486-$K$2)&gt;0,1,0)</f>
        <v>#VALUE!</v>
      </c>
      <c r="L486" s="0" t="e">
        <f aca="false">IF(L485&gt;0,$J$2-M486,0)</f>
        <v>#VALUE!</v>
      </c>
      <c r="M486" s="79" t="str">
        <f aca="false">IF(ISERROR(N486),"",N486)</f>
        <v/>
      </c>
      <c r="N486" s="79" t="e">
        <f aca="false">LOOKUP(9E+307,O486:BI486)</f>
        <v>#N/A</v>
      </c>
      <c r="O486" s="301"/>
      <c r="P486" s="301"/>
      <c r="Q486" s="301"/>
      <c r="S486" s="301"/>
      <c r="T486" s="301"/>
      <c r="U486" s="301"/>
      <c r="V486" s="301"/>
    </row>
    <row r="487" customFormat="false" ht="12.8" hidden="true" customHeight="false" outlineLevel="0" collapsed="false">
      <c r="A487" s="323" t="n">
        <v>243</v>
      </c>
      <c r="B487" s="303" t="s">
        <v>2193</v>
      </c>
      <c r="C487" s="303" t="s">
        <v>1787</v>
      </c>
      <c r="D487" s="303" t="s">
        <v>2124</v>
      </c>
      <c r="E487" s="303"/>
      <c r="F487" s="303"/>
      <c r="G487" s="0" t="n">
        <f aca="false">COUNT(O487:T487)</f>
        <v>0</v>
      </c>
      <c r="H487" s="313" t="e">
        <f aca="false">IF(L487&lt;0,$J$2-M487,0)</f>
        <v>#VALUE!</v>
      </c>
      <c r="I487" s="307" t="e">
        <f aca="false">L488</f>
        <v>#VALUE!</v>
      </c>
      <c r="L487" s="0" t="e">
        <f aca="false">M488-M487</f>
        <v>#VALUE!</v>
      </c>
      <c r="M487" s="79" t="str">
        <f aca="false">IF(ISERROR(N487),"",N487)</f>
        <v/>
      </c>
      <c r="N487" s="79" t="e">
        <f aca="false">LOOKUP(9E+307,P487:AW487)</f>
        <v>#N/A</v>
      </c>
      <c r="P487" s="301"/>
      <c r="T487" s="301"/>
      <c r="V487" s="301"/>
      <c r="X487" s="301"/>
    </row>
    <row r="488" customFormat="false" ht="13" hidden="true" customHeight="false" outlineLevel="0" collapsed="false">
      <c r="A488" s="323"/>
      <c r="B488" s="303"/>
      <c r="C488" s="303"/>
      <c r="D488" s="303"/>
      <c r="E488" s="303"/>
      <c r="F488" s="303"/>
      <c r="I488" s="307"/>
      <c r="J488" s="0" t="n">
        <f aca="false">IF(ISERROR(N488),0,(IF((N488-$G$2)&gt;=0,1,0)))</f>
        <v>0</v>
      </c>
      <c r="K488" s="308" t="e">
        <f aca="false">IF((L488-$K$2)&gt;0,1,0)</f>
        <v>#VALUE!</v>
      </c>
      <c r="L488" s="0" t="e">
        <f aca="false">IF(L487&gt;0,$J$2-M488,0)</f>
        <v>#VALUE!</v>
      </c>
      <c r="M488" s="79" t="str">
        <f aca="false">IF(ISERROR(N488),"",N488)</f>
        <v/>
      </c>
      <c r="N488" s="79" t="e">
        <f aca="false">LOOKUP(9E+307,O488:BI488)</f>
        <v>#N/A</v>
      </c>
      <c r="O488" s="301"/>
      <c r="P488" s="301"/>
      <c r="Q488" s="301"/>
      <c r="S488" s="301"/>
      <c r="T488" s="301"/>
      <c r="U488" s="301"/>
      <c r="V488" s="301"/>
      <c r="W488" s="301"/>
      <c r="X488" s="301"/>
    </row>
    <row r="489" customFormat="false" ht="12.8" hidden="true" customHeight="false" outlineLevel="0" collapsed="false">
      <c r="A489" s="325" t="n">
        <v>244</v>
      </c>
      <c r="B489" s="303" t="s">
        <v>2193</v>
      </c>
      <c r="C489" s="303" t="s">
        <v>1787</v>
      </c>
      <c r="D489" s="303" t="s">
        <v>2125</v>
      </c>
      <c r="E489" s="303"/>
      <c r="F489" s="303"/>
      <c r="G489" s="0" t="n">
        <f aca="false">COUNT(O489:T489)</f>
        <v>0</v>
      </c>
      <c r="H489" s="313" t="e">
        <f aca="false">IF(L489&lt;0,$J$2-M489,0)</f>
        <v>#VALUE!</v>
      </c>
      <c r="I489" s="307" t="e">
        <f aca="false">L490</f>
        <v>#VALUE!</v>
      </c>
      <c r="L489" s="0" t="e">
        <f aca="false">M490-M489</f>
        <v>#VALUE!</v>
      </c>
      <c r="M489" s="79" t="str">
        <f aca="false">IF(ISERROR(N489),"",N489)</f>
        <v/>
      </c>
      <c r="N489" s="79" t="e">
        <f aca="false">LOOKUP(9E+307,P489:AW489)</f>
        <v>#N/A</v>
      </c>
      <c r="P489" s="301"/>
      <c r="T489" s="301"/>
      <c r="V489" s="301"/>
      <c r="X489" s="301"/>
      <c r="Z489" s="301"/>
    </row>
    <row r="490" customFormat="false" ht="13" hidden="true" customHeight="false" outlineLevel="0" collapsed="false">
      <c r="A490" s="325"/>
      <c r="B490" s="303"/>
      <c r="C490" s="303"/>
      <c r="D490" s="303"/>
      <c r="E490" s="303"/>
      <c r="F490" s="303"/>
      <c r="I490" s="307"/>
      <c r="J490" s="0" t="n">
        <f aca="false">IF(ISERROR(N490),0,(IF((N490-$G$2)&gt;=0,1,0)))</f>
        <v>0</v>
      </c>
      <c r="K490" s="308" t="e">
        <f aca="false">IF((L490-$K$2)&gt;0,1,0)</f>
        <v>#VALUE!</v>
      </c>
      <c r="L490" s="0" t="e">
        <f aca="false">IF(L489&gt;0,$J$2-M490,0)</f>
        <v>#VALUE!</v>
      </c>
      <c r="M490" s="79" t="str">
        <f aca="false">IF(ISERROR(N490),"",N490)</f>
        <v/>
      </c>
      <c r="N490" s="79" t="e">
        <f aca="false">LOOKUP(9E+307,O490:BI490)</f>
        <v>#N/A</v>
      </c>
      <c r="O490" s="301"/>
      <c r="P490" s="301"/>
      <c r="Q490" s="301"/>
      <c r="S490" s="301"/>
      <c r="T490" s="301"/>
      <c r="U490" s="301"/>
      <c r="V490" s="301"/>
      <c r="W490" s="301"/>
      <c r="X490" s="301"/>
    </row>
    <row r="491" customFormat="false" ht="12.8" hidden="true" customHeight="false" outlineLevel="0" collapsed="false">
      <c r="A491" s="323" t="n">
        <v>245</v>
      </c>
      <c r="B491" s="303" t="s">
        <v>2193</v>
      </c>
      <c r="C491" s="303" t="s">
        <v>1787</v>
      </c>
      <c r="D491" s="303" t="s">
        <v>2130</v>
      </c>
      <c r="E491" s="303"/>
      <c r="F491" s="303"/>
      <c r="G491" s="0" t="n">
        <f aca="false">COUNT(O491:T491)</f>
        <v>0</v>
      </c>
      <c r="H491" s="0" t="e">
        <f aca="false">IF(L491&lt;0,$J$2-M491,0)</f>
        <v>#VALUE!</v>
      </c>
      <c r="I491" s="314" t="e">
        <f aca="false">L492</f>
        <v>#VALUE!</v>
      </c>
      <c r="L491" s="0" t="e">
        <f aca="false">M492-M491</f>
        <v>#VALUE!</v>
      </c>
      <c r="M491" s="79" t="str">
        <f aca="false">IF(ISERROR(N491),"",N491)</f>
        <v/>
      </c>
      <c r="N491" s="79" t="e">
        <f aca="false">LOOKUP(9E+307,P491:AW491)</f>
        <v>#N/A</v>
      </c>
      <c r="P491" s="301"/>
      <c r="T491" s="301"/>
      <c r="V491" s="301"/>
      <c r="X491" s="301"/>
      <c r="Z491" s="301"/>
    </row>
    <row r="492" customFormat="false" ht="13" hidden="true" customHeight="false" outlineLevel="0" collapsed="false">
      <c r="A492" s="323"/>
      <c r="B492" s="303"/>
      <c r="C492" s="303"/>
      <c r="D492" s="303"/>
      <c r="E492" s="303"/>
      <c r="F492" s="303"/>
      <c r="I492" s="307"/>
      <c r="J492" s="0" t="n">
        <f aca="false">IF(ISERROR(N492),0,(IF((N492-$G$2)&gt;=0,1,0)))</f>
        <v>0</v>
      </c>
      <c r="K492" s="308" t="e">
        <f aca="false">IF((L492-$K$2)&gt;0,1,0)</f>
        <v>#VALUE!</v>
      </c>
      <c r="L492" s="0" t="e">
        <f aca="false">IF(L491&gt;0,$J$2-M492,0)</f>
        <v>#VALUE!</v>
      </c>
      <c r="M492" s="79" t="str">
        <f aca="false">IF(ISERROR(N492),"",N492)</f>
        <v/>
      </c>
      <c r="N492" s="79" t="e">
        <f aca="false">LOOKUP(9E+307,O492:BI492)</f>
        <v>#N/A</v>
      </c>
      <c r="O492" s="301"/>
      <c r="P492" s="301"/>
      <c r="Q492" s="301"/>
      <c r="S492" s="301"/>
      <c r="T492" s="301"/>
      <c r="U492" s="301"/>
      <c r="V492" s="301"/>
      <c r="Y492" s="301"/>
      <c r="Z492" s="301"/>
    </row>
    <row r="493" customFormat="false" ht="12.8" hidden="true" customHeight="false" outlineLevel="0" collapsed="false">
      <c r="A493" s="323" t="n">
        <v>246</v>
      </c>
      <c r="B493" s="303" t="s">
        <v>2193</v>
      </c>
      <c r="C493" s="303" t="s">
        <v>1787</v>
      </c>
      <c r="D493" s="303" t="s">
        <v>1785</v>
      </c>
      <c r="E493" s="303"/>
      <c r="F493" s="303"/>
      <c r="G493" s="0" t="n">
        <f aca="false">COUNT(O493:T493)</f>
        <v>0</v>
      </c>
      <c r="H493" s="269" t="e">
        <f aca="false">IF(L493&lt;0,$J$2-M493,0)</f>
        <v>#VALUE!</v>
      </c>
      <c r="I493" s="307" t="e">
        <f aca="false">L494</f>
        <v>#VALUE!</v>
      </c>
      <c r="L493" s="0" t="e">
        <f aca="false">M494-M493</f>
        <v>#VALUE!</v>
      </c>
      <c r="M493" s="79" t="str">
        <f aca="false">IF(ISERROR(N493),"",N493)</f>
        <v/>
      </c>
      <c r="N493" s="79" t="e">
        <f aca="false">LOOKUP(9E+307,P493:AW493)</f>
        <v>#N/A</v>
      </c>
      <c r="P493" s="301"/>
      <c r="T493" s="301"/>
      <c r="V493" s="301"/>
      <c r="X493" s="301"/>
    </row>
    <row r="494" customFormat="false" ht="13" hidden="true" customHeight="false" outlineLevel="0" collapsed="false">
      <c r="A494" s="323"/>
      <c r="B494" s="303"/>
      <c r="C494" s="303"/>
      <c r="D494" s="303"/>
      <c r="E494" s="303"/>
      <c r="F494" s="303"/>
      <c r="I494" s="307"/>
      <c r="J494" s="0" t="n">
        <f aca="false">IF(ISERROR(N494),0,(IF((N494-$G$2)&gt;=0,1,0)))</f>
        <v>0</v>
      </c>
      <c r="K494" s="308" t="e">
        <f aca="false">IF((L494-$K$2)&gt;0,1,0)</f>
        <v>#VALUE!</v>
      </c>
      <c r="L494" s="0" t="e">
        <f aca="false">IF(L493&gt;0,$J$2-M494,0)</f>
        <v>#VALUE!</v>
      </c>
      <c r="M494" s="79" t="str">
        <f aca="false">IF(ISERROR(N494),"",N494)</f>
        <v/>
      </c>
      <c r="N494" s="79" t="e">
        <f aca="false">LOOKUP(9E+307,O494:BI494)</f>
        <v>#N/A</v>
      </c>
      <c r="O494" s="301"/>
      <c r="P494" s="301"/>
      <c r="Q494" s="301"/>
      <c r="S494" s="301"/>
      <c r="T494" s="301"/>
      <c r="U494" s="301"/>
      <c r="V494" s="301"/>
      <c r="W494" s="301"/>
      <c r="X494" s="301"/>
    </row>
    <row r="495" customFormat="false" ht="12.8" hidden="true" customHeight="false" outlineLevel="0" collapsed="false">
      <c r="A495" s="323" t="n">
        <v>247</v>
      </c>
      <c r="B495" s="303" t="s">
        <v>2193</v>
      </c>
      <c r="C495" s="303" t="s">
        <v>1787</v>
      </c>
      <c r="D495" s="303" t="s">
        <v>2122</v>
      </c>
      <c r="E495" s="303"/>
      <c r="F495" s="303"/>
      <c r="G495" s="0" t="n">
        <f aca="false">COUNT(O495:T495)</f>
        <v>0</v>
      </c>
      <c r="H495" s="0" t="e">
        <f aca="false">IF(L495&lt;0,$J$2-M495,0)</f>
        <v>#VALUE!</v>
      </c>
      <c r="I495" s="307" t="e">
        <f aca="false">L496</f>
        <v>#VALUE!</v>
      </c>
      <c r="L495" s="0" t="e">
        <f aca="false">M496-M495</f>
        <v>#VALUE!</v>
      </c>
      <c r="M495" s="79" t="str">
        <f aca="false">IF(ISERROR(N495),"",N495)</f>
        <v/>
      </c>
      <c r="N495" s="79" t="e">
        <f aca="false">LOOKUP(9E+307,P495:AW495)</f>
        <v>#N/A</v>
      </c>
      <c r="P495" s="301"/>
      <c r="S495" s="301"/>
      <c r="T495" s="301"/>
      <c r="V495" s="301"/>
      <c r="X495" s="301"/>
    </row>
    <row r="496" customFormat="false" ht="13" hidden="true" customHeight="false" outlineLevel="0" collapsed="false">
      <c r="A496" s="323"/>
      <c r="B496" s="303"/>
      <c r="C496" s="303"/>
      <c r="D496" s="303"/>
      <c r="E496" s="303"/>
      <c r="F496" s="303"/>
      <c r="I496" s="307"/>
      <c r="J496" s="0" t="n">
        <f aca="false">IF(ISERROR(N496),0,(IF((N496-$G$2)&gt;=0,1,0)))</f>
        <v>0</v>
      </c>
      <c r="K496" s="308" t="e">
        <f aca="false">IF((L496-$K$2)&gt;0,1,0)</f>
        <v>#VALUE!</v>
      </c>
      <c r="L496" s="0" t="e">
        <f aca="false">IF(L495&gt;0,$J$2-M496,0)</f>
        <v>#VALUE!</v>
      </c>
      <c r="M496" s="79" t="str">
        <f aca="false">IF(ISERROR(N496),"",N496)</f>
        <v/>
      </c>
      <c r="N496" s="79" t="e">
        <f aca="false">LOOKUP(9E+307,O496:BI496)</f>
        <v>#N/A</v>
      </c>
      <c r="O496" s="301"/>
      <c r="P496" s="301"/>
      <c r="Q496" s="301"/>
      <c r="S496" s="301"/>
      <c r="T496" s="301"/>
      <c r="U496" s="301"/>
      <c r="V496" s="301"/>
      <c r="W496" s="301"/>
      <c r="X496" s="301"/>
    </row>
    <row r="497" customFormat="false" ht="12.8" hidden="true" customHeight="false" outlineLevel="0" collapsed="false">
      <c r="A497" s="323" t="n">
        <v>248</v>
      </c>
      <c r="B497" s="303" t="s">
        <v>2193</v>
      </c>
      <c r="C497" s="303" t="s">
        <v>1787</v>
      </c>
      <c r="D497" s="303" t="s">
        <v>2180</v>
      </c>
      <c r="E497" s="303"/>
      <c r="F497" s="303"/>
      <c r="G497" s="0" t="n">
        <f aca="false">COUNT(O497:T497)</f>
        <v>0</v>
      </c>
      <c r="H497" s="0" t="e">
        <f aca="false">IF(L497&lt;0,$J$2-M497,0)</f>
        <v>#VALUE!</v>
      </c>
      <c r="I497" s="307" t="e">
        <f aca="false">L498</f>
        <v>#VALUE!</v>
      </c>
      <c r="L497" s="0" t="e">
        <f aca="false">M498-M497</f>
        <v>#VALUE!</v>
      </c>
      <c r="M497" s="79" t="str">
        <f aca="false">IF(ISERROR(N497),"",N497)</f>
        <v/>
      </c>
      <c r="N497" s="79" t="e">
        <f aca="false">LOOKUP(9E+307,P497:AW497)</f>
        <v>#N/A</v>
      </c>
      <c r="P497" s="301"/>
      <c r="T497" s="301"/>
      <c r="V497" s="301"/>
      <c r="X497" s="301"/>
      <c r="Z497" s="301"/>
    </row>
    <row r="498" customFormat="false" ht="13" hidden="true" customHeight="false" outlineLevel="0" collapsed="false">
      <c r="A498" s="323"/>
      <c r="B498" s="303"/>
      <c r="C498" s="303"/>
      <c r="D498" s="303"/>
      <c r="E498" s="303"/>
      <c r="F498" s="303"/>
      <c r="I498" s="307"/>
      <c r="J498" s="0" t="n">
        <f aca="false">IF(ISERROR(N498),0,(IF((N498-$G$2)&gt;=0,1,0)))</f>
        <v>0</v>
      </c>
      <c r="K498" s="308" t="e">
        <f aca="false">IF((L498-$K$2)&gt;0,1,0)</f>
        <v>#VALUE!</v>
      </c>
      <c r="L498" s="0" t="e">
        <f aca="false">IF(L497&gt;0,$J$2-M498,0)</f>
        <v>#VALUE!</v>
      </c>
      <c r="M498" s="79" t="str">
        <f aca="false">IF(ISERROR(N498),"",N498)</f>
        <v/>
      </c>
      <c r="N498" s="79" t="e">
        <f aca="false">LOOKUP(9E+307,O498:BI498)</f>
        <v>#N/A</v>
      </c>
      <c r="O498" s="301"/>
      <c r="P498" s="301"/>
      <c r="Q498" s="301"/>
      <c r="S498" s="301"/>
      <c r="T498" s="301"/>
      <c r="U498" s="301"/>
      <c r="V498" s="301"/>
      <c r="W498" s="301"/>
      <c r="X498" s="301"/>
      <c r="Y498" s="301"/>
      <c r="Z498" s="301"/>
    </row>
    <row r="499" customFormat="false" ht="12.8" hidden="true" customHeight="false" outlineLevel="0" collapsed="false">
      <c r="A499" s="323" t="n">
        <v>249</v>
      </c>
      <c r="B499" s="303" t="s">
        <v>2193</v>
      </c>
      <c r="C499" s="303" t="s">
        <v>1787</v>
      </c>
      <c r="D499" s="303" t="s">
        <v>2173</v>
      </c>
      <c r="E499" s="303"/>
      <c r="F499" s="303"/>
      <c r="G499" s="0" t="n">
        <f aca="false">COUNT(O499:T499)</f>
        <v>0</v>
      </c>
      <c r="H499" s="0" t="e">
        <f aca="false">IF(L499&lt;0,$J$2-M499,0)</f>
        <v>#VALUE!</v>
      </c>
      <c r="I499" s="314" t="e">
        <f aca="false">L500</f>
        <v>#VALUE!</v>
      </c>
      <c r="L499" s="0" t="e">
        <f aca="false">M500-M499</f>
        <v>#VALUE!</v>
      </c>
      <c r="M499" s="79" t="str">
        <f aca="false">IF(ISERROR(N499),"",N499)</f>
        <v/>
      </c>
      <c r="N499" s="79" t="e">
        <f aca="false">LOOKUP(9E+307,P499:AW499)</f>
        <v>#N/A</v>
      </c>
      <c r="P499" s="301"/>
      <c r="T499" s="301"/>
      <c r="V499" s="301"/>
      <c r="X499" s="301"/>
      <c r="Z499" s="301"/>
    </row>
    <row r="500" customFormat="false" ht="13" hidden="true" customHeight="false" outlineLevel="0" collapsed="false">
      <c r="A500" s="323"/>
      <c r="B500" s="303"/>
      <c r="C500" s="303"/>
      <c r="D500" s="303"/>
      <c r="E500" s="303"/>
      <c r="F500" s="303"/>
      <c r="I500" s="307"/>
      <c r="J500" s="0" t="n">
        <f aca="false">IF(ISERROR(N500),0,(IF((N500-$G$2)&gt;=0,1,0)))</f>
        <v>0</v>
      </c>
      <c r="K500" s="308" t="e">
        <f aca="false">IF((L500-$K$2)&gt;0,1,0)</f>
        <v>#VALUE!</v>
      </c>
      <c r="L500" s="0" t="e">
        <f aca="false">IF(L499&gt;0,$J$2-M500,0)</f>
        <v>#VALUE!</v>
      </c>
      <c r="M500" s="79" t="str">
        <f aca="false">IF(ISERROR(N500),"",N500)</f>
        <v/>
      </c>
      <c r="N500" s="79" t="e">
        <f aca="false">LOOKUP(9E+307,O500:BI500)</f>
        <v>#N/A</v>
      </c>
      <c r="O500" s="301"/>
      <c r="P500" s="301"/>
      <c r="Q500" s="301"/>
      <c r="S500" s="301"/>
      <c r="T500" s="301"/>
      <c r="U500" s="301"/>
      <c r="V500" s="301"/>
      <c r="W500" s="301"/>
      <c r="X500" s="301"/>
      <c r="Y500" s="301"/>
      <c r="Z500" s="301"/>
    </row>
    <row r="501" customFormat="false" ht="12.8" hidden="true" customHeight="false" outlineLevel="0" collapsed="false">
      <c r="A501" s="323" t="n">
        <v>250</v>
      </c>
      <c r="B501" s="303" t="s">
        <v>2193</v>
      </c>
      <c r="C501" s="303" t="s">
        <v>1787</v>
      </c>
      <c r="D501" s="303" t="s">
        <v>2174</v>
      </c>
      <c r="E501" s="303"/>
      <c r="F501" s="303"/>
      <c r="G501" s="0" t="n">
        <f aca="false">COUNT(O501:T501)</f>
        <v>0</v>
      </c>
      <c r="H501" s="0" t="e">
        <f aca="false">IF(L501&lt;0,$J$2-M501,0)</f>
        <v>#VALUE!</v>
      </c>
      <c r="I501" s="314" t="e">
        <f aca="false">L502</f>
        <v>#VALUE!</v>
      </c>
      <c r="L501" s="0" t="e">
        <f aca="false">M502-M501</f>
        <v>#VALUE!</v>
      </c>
      <c r="M501" s="79" t="str">
        <f aca="false">IF(ISERROR(N501),"",N501)</f>
        <v/>
      </c>
      <c r="N501" s="79" t="e">
        <f aca="false">LOOKUP(9E+307,P501:AW501)</f>
        <v>#N/A</v>
      </c>
      <c r="P501" s="301"/>
      <c r="T501" s="301"/>
    </row>
    <row r="502" customFormat="false" ht="13" hidden="true" customHeight="false" outlineLevel="0" collapsed="false">
      <c r="A502" s="323"/>
      <c r="B502" s="303"/>
      <c r="C502" s="303"/>
      <c r="D502" s="303"/>
      <c r="E502" s="303"/>
      <c r="F502" s="303"/>
      <c r="I502" s="307"/>
      <c r="J502" s="0" t="n">
        <f aca="false">IF(ISERROR(N502),0,(IF((N502-$G$2)&gt;=0,1,0)))</f>
        <v>0</v>
      </c>
      <c r="K502" s="308" t="e">
        <f aca="false">IF((L502-$K$2)&gt;0,1,0)</f>
        <v>#VALUE!</v>
      </c>
      <c r="L502" s="0" t="e">
        <f aca="false">IF(L501&gt;0,$J$2-M502,0)</f>
        <v>#VALUE!</v>
      </c>
      <c r="M502" s="79" t="str">
        <f aca="false">IF(ISERROR(N502),"",N502)</f>
        <v/>
      </c>
      <c r="N502" s="79" t="e">
        <f aca="false">LOOKUP(9E+307,O502:BI502)</f>
        <v>#N/A</v>
      </c>
      <c r="O502" s="301"/>
      <c r="P502" s="301"/>
      <c r="Q502" s="301"/>
      <c r="S502" s="301"/>
      <c r="T502" s="301"/>
    </row>
    <row r="503" customFormat="false" ht="12.8" hidden="true" customHeight="false" outlineLevel="0" collapsed="false">
      <c r="A503" s="323" t="n">
        <v>251</v>
      </c>
      <c r="B503" s="303" t="s">
        <v>2193</v>
      </c>
      <c r="C503" s="303" t="s">
        <v>1787</v>
      </c>
      <c r="D503" s="303" t="s">
        <v>2195</v>
      </c>
      <c r="E503" s="303"/>
      <c r="F503" s="303"/>
      <c r="G503" s="0" t="n">
        <f aca="false">COUNT(O503:T503)</f>
        <v>0</v>
      </c>
      <c r="H503" s="334" t="e">
        <f aca="false">IF(L503&lt;0,$J$2-M503,0)</f>
        <v>#VALUE!</v>
      </c>
      <c r="I503" s="307" t="e">
        <f aca="false">L504</f>
        <v>#VALUE!</v>
      </c>
      <c r="L503" s="0" t="e">
        <f aca="false">M504-M503</f>
        <v>#VALUE!</v>
      </c>
      <c r="M503" s="79" t="str">
        <f aca="false">IF(ISERROR(N503),"",N503)</f>
        <v/>
      </c>
      <c r="N503" s="79" t="e">
        <f aca="false">LOOKUP(9E+307,P503:AW503)</f>
        <v>#N/A</v>
      </c>
      <c r="P503" s="301"/>
      <c r="T503" s="301"/>
      <c r="V503" s="301"/>
      <c r="X503" s="301"/>
    </row>
    <row r="504" customFormat="false" ht="13" hidden="true" customHeight="false" outlineLevel="0" collapsed="false">
      <c r="A504" s="323"/>
      <c r="B504" s="303"/>
      <c r="C504" s="303"/>
      <c r="D504" s="303"/>
      <c r="E504" s="303"/>
      <c r="F504" s="303"/>
      <c r="I504" s="307"/>
      <c r="J504" s="0" t="n">
        <f aca="false">IF(ISERROR(N504),0,(IF((N504-$G$2)&gt;=0,1,0)))</f>
        <v>0</v>
      </c>
      <c r="K504" s="308" t="e">
        <f aca="false">IF((L504-$K$2)&gt;0,1,0)</f>
        <v>#VALUE!</v>
      </c>
      <c r="L504" s="0" t="e">
        <f aca="false">IF(L503&gt;0,$J$2-M504,0)</f>
        <v>#VALUE!</v>
      </c>
      <c r="M504" s="79" t="str">
        <f aca="false">IF(ISERROR(N504),"",N504)</f>
        <v/>
      </c>
      <c r="N504" s="79" t="e">
        <f aca="false">LOOKUP(9E+307,O504:BI504)</f>
        <v>#N/A</v>
      </c>
      <c r="O504" s="301"/>
      <c r="P504" s="301"/>
      <c r="Q504" s="301"/>
      <c r="S504" s="301"/>
      <c r="T504" s="301"/>
      <c r="U504" s="301"/>
      <c r="V504" s="301"/>
      <c r="W504" s="301"/>
      <c r="X504" s="301"/>
    </row>
    <row r="505" customFormat="false" ht="12.8" hidden="true" customHeight="false" outlineLevel="0" collapsed="false">
      <c r="A505" s="325" t="n">
        <v>252</v>
      </c>
      <c r="B505" s="303" t="s">
        <v>2193</v>
      </c>
      <c r="C505" s="303" t="s">
        <v>1778</v>
      </c>
      <c r="D505" s="303" t="s">
        <v>2124</v>
      </c>
      <c r="E505" s="303"/>
      <c r="F505" s="303"/>
      <c r="G505" s="0" t="n">
        <f aca="false">COUNT(O505:T505)</f>
        <v>0</v>
      </c>
      <c r="H505" s="0" t="e">
        <f aca="false">IF(L505&lt;0,$J$2-M505,0)</f>
        <v>#VALUE!</v>
      </c>
      <c r="I505" s="314" t="e">
        <f aca="false">L506</f>
        <v>#VALUE!</v>
      </c>
      <c r="L505" s="0" t="e">
        <f aca="false">M506-M505</f>
        <v>#VALUE!</v>
      </c>
      <c r="M505" s="79" t="str">
        <f aca="false">IF(ISERROR(N505),"",N505)</f>
        <v/>
      </c>
      <c r="N505" s="79" t="e">
        <f aca="false">LOOKUP(9E+307,P505:AW505)</f>
        <v>#N/A</v>
      </c>
      <c r="P505" s="301"/>
      <c r="T505" s="301"/>
      <c r="V505" s="301"/>
      <c r="X505" s="301"/>
    </row>
    <row r="506" customFormat="false" ht="13" hidden="true" customHeight="false" outlineLevel="0" collapsed="false">
      <c r="A506" s="325"/>
      <c r="B506" s="303"/>
      <c r="C506" s="303"/>
      <c r="D506" s="303"/>
      <c r="E506" s="303"/>
      <c r="F506" s="303"/>
      <c r="I506" s="307"/>
      <c r="J506" s="0" t="n">
        <f aca="false">IF(ISERROR(N506),0,(IF((N506-$G$2)&gt;=0,1,0)))</f>
        <v>0</v>
      </c>
      <c r="K506" s="308" t="e">
        <f aca="false">IF((L506-$K$2)&gt;0,1,0)</f>
        <v>#VALUE!</v>
      </c>
      <c r="L506" s="0" t="e">
        <f aca="false">IF(L505&gt;0,$J$2-M506,0)</f>
        <v>#VALUE!</v>
      </c>
      <c r="M506" s="79" t="str">
        <f aca="false">IF(ISERROR(N506),"",N506)</f>
        <v/>
      </c>
      <c r="N506" s="79" t="e">
        <f aca="false">LOOKUP(9E+307,O506:BI506)</f>
        <v>#N/A</v>
      </c>
      <c r="O506" s="301"/>
      <c r="P506" s="301"/>
      <c r="Q506" s="301"/>
      <c r="S506" s="301"/>
      <c r="T506" s="301"/>
      <c r="U506" s="301"/>
      <c r="V506" s="301"/>
      <c r="W506" s="301"/>
      <c r="X506" s="301"/>
    </row>
    <row r="507" customFormat="false" ht="12.8" hidden="true" customHeight="false" outlineLevel="0" collapsed="false">
      <c r="A507" s="323" t="n">
        <v>253</v>
      </c>
      <c r="B507" s="303" t="s">
        <v>2193</v>
      </c>
      <c r="C507" s="303" t="s">
        <v>1778</v>
      </c>
      <c r="D507" s="303" t="s">
        <v>2125</v>
      </c>
      <c r="E507" s="303"/>
      <c r="F507" s="303"/>
      <c r="G507" s="0" t="n">
        <f aca="false">COUNT(O507:T507)</f>
        <v>0</v>
      </c>
      <c r="H507" s="0" t="e">
        <f aca="false">IF(L507&lt;0,$J$2-M507,0)</f>
        <v>#VALUE!</v>
      </c>
      <c r="I507" s="307" t="e">
        <f aca="false">L508</f>
        <v>#VALUE!</v>
      </c>
      <c r="L507" s="0" t="e">
        <f aca="false">M508-M507</f>
        <v>#VALUE!</v>
      </c>
      <c r="M507" s="79" t="str">
        <f aca="false">IF(ISERROR(N507),"",N507)</f>
        <v/>
      </c>
      <c r="N507" s="79" t="e">
        <f aca="false">LOOKUP(9E+307,P507:AW507)</f>
        <v>#N/A</v>
      </c>
      <c r="P507" s="301"/>
      <c r="T507" s="301"/>
      <c r="V507" s="301"/>
    </row>
    <row r="508" customFormat="false" ht="13" hidden="true" customHeight="false" outlineLevel="0" collapsed="false">
      <c r="A508" s="323"/>
      <c r="B508" s="303"/>
      <c r="C508" s="303"/>
      <c r="D508" s="303"/>
      <c r="E508" s="303"/>
      <c r="F508" s="303"/>
      <c r="I508" s="307"/>
      <c r="J508" s="0" t="n">
        <f aca="false">IF(ISERROR(N508),0,(IF((N508-$G$2)&gt;=0,1,0)))</f>
        <v>0</v>
      </c>
      <c r="K508" s="308" t="e">
        <f aca="false">IF((L508-$K$2)&gt;0,1,0)</f>
        <v>#VALUE!</v>
      </c>
      <c r="L508" s="0" t="e">
        <f aca="false">IF(L507&gt;0,$J$2-M508,0)</f>
        <v>#VALUE!</v>
      </c>
      <c r="M508" s="79" t="str">
        <f aca="false">IF(ISERROR(N508),"",N508)</f>
        <v/>
      </c>
      <c r="N508" s="79" t="e">
        <f aca="false">LOOKUP(9E+307,O508:BI508)</f>
        <v>#N/A</v>
      </c>
      <c r="O508" s="301"/>
      <c r="P508" s="301"/>
      <c r="Q508" s="301"/>
      <c r="S508" s="301"/>
      <c r="T508" s="301"/>
      <c r="U508" s="301"/>
      <c r="V508" s="301"/>
    </row>
    <row r="509" customFormat="false" ht="12.8" hidden="true" customHeight="false" outlineLevel="0" collapsed="false">
      <c r="A509" s="323" t="n">
        <v>254</v>
      </c>
      <c r="B509" s="303" t="s">
        <v>2193</v>
      </c>
      <c r="C509" s="303" t="s">
        <v>1778</v>
      </c>
      <c r="D509" s="303" t="s">
        <v>2130</v>
      </c>
      <c r="E509" s="303"/>
      <c r="F509" s="303"/>
      <c r="G509" s="0" t="n">
        <f aca="false">COUNT(O509:T509)</f>
        <v>0</v>
      </c>
      <c r="H509" s="0" t="e">
        <f aca="false">IF(L509&lt;0,$J$2-M509,0)</f>
        <v>#VALUE!</v>
      </c>
      <c r="I509" s="314" t="e">
        <f aca="false">L510</f>
        <v>#VALUE!</v>
      </c>
      <c r="L509" s="0" t="e">
        <f aca="false">M510-M509</f>
        <v>#VALUE!</v>
      </c>
      <c r="M509" s="79" t="str">
        <f aca="false">IF(ISERROR(N509),"",N509)</f>
        <v/>
      </c>
      <c r="N509" s="79" t="e">
        <f aca="false">LOOKUP(9E+307,P509:AW509)</f>
        <v>#N/A</v>
      </c>
      <c r="P509" s="301"/>
      <c r="T509" s="301"/>
      <c r="V509" s="301"/>
      <c r="X509" s="301"/>
      <c r="Z509" s="301"/>
      <c r="AB509" s="301"/>
    </row>
    <row r="510" customFormat="false" ht="13" hidden="true" customHeight="false" outlineLevel="0" collapsed="false">
      <c r="A510" s="323"/>
      <c r="B510" s="303"/>
      <c r="C510" s="303"/>
      <c r="D510" s="303"/>
      <c r="E510" s="303"/>
      <c r="F510" s="303"/>
      <c r="I510" s="307"/>
      <c r="J510" s="0" t="n">
        <f aca="false">IF(ISERROR(N510),0,(IF((N510-$G$2)&gt;=0,1,0)))</f>
        <v>0</v>
      </c>
      <c r="K510" s="308" t="e">
        <f aca="false">IF((L510-$K$2)&gt;0,1,0)</f>
        <v>#VALUE!</v>
      </c>
      <c r="L510" s="0" t="e">
        <f aca="false">IF(L509&gt;0,$J$2-M510,0)</f>
        <v>#VALUE!</v>
      </c>
      <c r="M510" s="79" t="str">
        <f aca="false">IF(ISERROR(N510),"",N510)</f>
        <v/>
      </c>
      <c r="N510" s="79" t="e">
        <f aca="false">LOOKUP(9E+307,O510:BI510)</f>
        <v>#N/A</v>
      </c>
      <c r="O510" s="301"/>
      <c r="P510" s="301"/>
      <c r="Q510" s="301"/>
      <c r="S510" s="301"/>
      <c r="T510" s="301"/>
      <c r="U510" s="301"/>
      <c r="V510" s="301"/>
      <c r="W510" s="301"/>
      <c r="X510" s="301"/>
      <c r="Y510" s="301"/>
      <c r="Z510" s="301"/>
      <c r="AA510" s="301"/>
      <c r="AB510" s="301"/>
    </row>
    <row r="511" customFormat="false" ht="12.8" hidden="true" customHeight="false" outlineLevel="0" collapsed="false">
      <c r="A511" s="325" t="n">
        <v>255</v>
      </c>
      <c r="B511" s="303" t="s">
        <v>2193</v>
      </c>
      <c r="C511" s="303" t="s">
        <v>1778</v>
      </c>
      <c r="D511" s="303" t="s">
        <v>2153</v>
      </c>
      <c r="E511" s="303"/>
      <c r="F511" s="303"/>
      <c r="G511" s="0" t="n">
        <f aca="false">COUNT(O511:T511)</f>
        <v>0</v>
      </c>
      <c r="H511" s="0" t="e">
        <f aca="false">IF(L511&lt;0,$J$2-M511,0)</f>
        <v>#VALUE!</v>
      </c>
      <c r="I511" s="314" t="e">
        <f aca="false">L512</f>
        <v>#VALUE!</v>
      </c>
      <c r="L511" s="0" t="e">
        <f aca="false">M512-M511</f>
        <v>#VALUE!</v>
      </c>
      <c r="M511" s="79" t="str">
        <f aca="false">IF(ISERROR(N511),"",N511)</f>
        <v/>
      </c>
      <c r="N511" s="79" t="e">
        <f aca="false">LOOKUP(9E+307,P511:AW511)</f>
        <v>#N/A</v>
      </c>
      <c r="P511" s="301"/>
      <c r="T511" s="301"/>
      <c r="V511" s="301"/>
      <c r="X511" s="301"/>
    </row>
    <row r="512" customFormat="false" ht="13" hidden="true" customHeight="false" outlineLevel="0" collapsed="false">
      <c r="A512" s="325"/>
      <c r="B512" s="303"/>
      <c r="C512" s="303"/>
      <c r="D512" s="303"/>
      <c r="E512" s="303"/>
      <c r="F512" s="303"/>
      <c r="I512" s="307"/>
      <c r="J512" s="0" t="n">
        <f aca="false">IF(ISERROR(N512),0,(IF((N512-$G$2)&gt;=0,1,0)))</f>
        <v>0</v>
      </c>
      <c r="K512" s="308" t="e">
        <f aca="false">IF((L512-$K$2)&gt;0,1,0)</f>
        <v>#VALUE!</v>
      </c>
      <c r="L512" s="0" t="e">
        <f aca="false">IF(L511&gt;0,$J$2-M512,0)</f>
        <v>#VALUE!</v>
      </c>
      <c r="M512" s="79" t="str">
        <f aca="false">IF(ISERROR(N512),"",N512)</f>
        <v/>
      </c>
      <c r="N512" s="79" t="e">
        <f aca="false">LOOKUP(9E+307,O512:BI512)</f>
        <v>#N/A</v>
      </c>
      <c r="O512" s="301"/>
      <c r="P512" s="301"/>
      <c r="Q512" s="301"/>
      <c r="S512" s="301"/>
      <c r="T512" s="301"/>
      <c r="U512" s="301"/>
      <c r="V512" s="301"/>
      <c r="W512" s="301"/>
      <c r="X512" s="301"/>
    </row>
    <row r="513" customFormat="false" ht="12.8" hidden="true" customHeight="false" outlineLevel="0" collapsed="false">
      <c r="A513" s="323" t="n">
        <v>256</v>
      </c>
      <c r="B513" s="303" t="s">
        <v>2193</v>
      </c>
      <c r="C513" s="303" t="s">
        <v>1778</v>
      </c>
      <c r="D513" s="303" t="s">
        <v>2171</v>
      </c>
      <c r="E513" s="303"/>
      <c r="F513" s="303"/>
      <c r="G513" s="0" t="n">
        <f aca="false">COUNT(O513:T513)</f>
        <v>0</v>
      </c>
      <c r="H513" s="0" t="e">
        <f aca="false">IF(L513&lt;0,$J$2-M513,0)</f>
        <v>#VALUE!</v>
      </c>
      <c r="I513" s="307" t="e">
        <f aca="false">L514</f>
        <v>#VALUE!</v>
      </c>
      <c r="L513" s="0" t="e">
        <f aca="false">M514-M513</f>
        <v>#VALUE!</v>
      </c>
      <c r="M513" s="79" t="str">
        <f aca="false">IF(ISERROR(N513),"",N513)</f>
        <v/>
      </c>
      <c r="N513" s="79" t="e">
        <f aca="false">LOOKUP(9E+307,P513:AW513)</f>
        <v>#N/A</v>
      </c>
      <c r="P513" s="301"/>
      <c r="T513" s="301"/>
      <c r="V513" s="301"/>
      <c r="X513" s="301"/>
    </row>
    <row r="514" customFormat="false" ht="13" hidden="true" customHeight="false" outlineLevel="0" collapsed="false">
      <c r="A514" s="323"/>
      <c r="B514" s="303"/>
      <c r="C514" s="303"/>
      <c r="D514" s="303"/>
      <c r="E514" s="303"/>
      <c r="F514" s="303"/>
      <c r="I514" s="307"/>
      <c r="J514" s="0" t="n">
        <f aca="false">IF(ISERROR(N514),0,(IF((N514-$G$2)&gt;=0,1,0)))</f>
        <v>0</v>
      </c>
      <c r="K514" s="308" t="e">
        <f aca="false">IF((L514-$K$2)&gt;0,1,0)</f>
        <v>#VALUE!</v>
      </c>
      <c r="L514" s="0" t="e">
        <f aca="false">IF(L513&gt;0,$J$2-M514,0)</f>
        <v>#VALUE!</v>
      </c>
      <c r="M514" s="79" t="str">
        <f aca="false">IF(ISERROR(N514),"",N514)</f>
        <v/>
      </c>
      <c r="N514" s="79" t="e">
        <f aca="false">LOOKUP(9E+307,O514:BI514)</f>
        <v>#N/A</v>
      </c>
      <c r="O514" s="301"/>
      <c r="P514" s="301"/>
      <c r="Q514" s="301"/>
      <c r="S514" s="301"/>
      <c r="T514" s="301"/>
      <c r="U514" s="301"/>
      <c r="V514" s="301"/>
      <c r="W514" s="301"/>
      <c r="X514" s="301"/>
    </row>
    <row r="515" customFormat="false" ht="12.8" hidden="true" customHeight="false" outlineLevel="0" collapsed="false">
      <c r="A515" s="323" t="n">
        <v>257</v>
      </c>
      <c r="B515" s="303" t="s">
        <v>2193</v>
      </c>
      <c r="C515" s="303" t="s">
        <v>1778</v>
      </c>
      <c r="D515" s="303" t="s">
        <v>2172</v>
      </c>
      <c r="E515" s="303"/>
      <c r="F515" s="303"/>
      <c r="G515" s="0" t="n">
        <f aca="false">COUNT(O515:T515)</f>
        <v>0</v>
      </c>
      <c r="H515" s="0" t="e">
        <f aca="false">IF(L515&lt;0,$J$2-M515,0)</f>
        <v>#VALUE!</v>
      </c>
      <c r="I515" s="307" t="e">
        <f aca="false">L516</f>
        <v>#VALUE!</v>
      </c>
      <c r="L515" s="0" t="e">
        <f aca="false">M516-M515</f>
        <v>#VALUE!</v>
      </c>
      <c r="M515" s="79" t="str">
        <f aca="false">IF(ISERROR(N515),"",N515)</f>
        <v/>
      </c>
      <c r="N515" s="79" t="e">
        <f aca="false">LOOKUP(9E+307,P515:AW515)</f>
        <v>#N/A</v>
      </c>
      <c r="P515" s="301"/>
      <c r="T515" s="301"/>
      <c r="V515" s="301"/>
    </row>
    <row r="516" customFormat="false" ht="13" hidden="true" customHeight="false" outlineLevel="0" collapsed="false">
      <c r="A516" s="323"/>
      <c r="B516" s="303"/>
      <c r="C516" s="303"/>
      <c r="D516" s="303"/>
      <c r="E516" s="303"/>
      <c r="F516" s="303"/>
      <c r="I516" s="307"/>
      <c r="J516" s="0" t="n">
        <f aca="false">IF(ISERROR(N516),0,(IF((N516-$G$2)&gt;=0,1,0)))</f>
        <v>0</v>
      </c>
      <c r="K516" s="308" t="e">
        <f aca="false">IF((L516-$K$2)&gt;0,1,0)</f>
        <v>#VALUE!</v>
      </c>
      <c r="L516" s="0" t="e">
        <f aca="false">IF(L515&gt;0,$J$2-M516,0)</f>
        <v>#VALUE!</v>
      </c>
      <c r="M516" s="79" t="str">
        <f aca="false">IF(ISERROR(N516),"",N516)</f>
        <v/>
      </c>
      <c r="N516" s="79" t="e">
        <f aca="false">LOOKUP(9E+307,O516:BI516)</f>
        <v>#N/A</v>
      </c>
      <c r="O516" s="301"/>
      <c r="P516" s="301"/>
      <c r="Q516" s="301"/>
      <c r="S516" s="301"/>
      <c r="T516" s="301"/>
      <c r="U516" s="301"/>
      <c r="V516" s="301"/>
    </row>
    <row r="517" customFormat="false" ht="12.8" hidden="true" customHeight="false" outlineLevel="0" collapsed="false">
      <c r="A517" s="323" t="n">
        <v>258</v>
      </c>
      <c r="B517" s="303" t="s">
        <v>2189</v>
      </c>
      <c r="C517" s="303" t="s">
        <v>2214</v>
      </c>
      <c r="D517" s="303" t="s">
        <v>2133</v>
      </c>
      <c r="E517" s="303"/>
      <c r="F517" s="303"/>
      <c r="G517" s="0" t="n">
        <f aca="false">COUNT(O517:T517)</f>
        <v>0</v>
      </c>
      <c r="H517" s="0" t="e">
        <f aca="false">IF(L517&lt;0,$J$2-M517,0)</f>
        <v>#VALUE!</v>
      </c>
      <c r="I517" s="314" t="e">
        <f aca="false">L518</f>
        <v>#VALUE!</v>
      </c>
      <c r="L517" s="0" t="e">
        <f aca="false">M518-M517</f>
        <v>#VALUE!</v>
      </c>
      <c r="M517" s="79" t="str">
        <f aca="false">IF(ISERROR(N517),"",N517)</f>
        <v/>
      </c>
      <c r="N517" s="79" t="e">
        <f aca="false">LOOKUP(9E+307,P517:AW517)</f>
        <v>#N/A</v>
      </c>
      <c r="P517" s="301"/>
      <c r="T517" s="301"/>
      <c r="V517" s="301"/>
      <c r="X517" s="301"/>
      <c r="Z517" s="301"/>
    </row>
    <row r="518" customFormat="false" ht="13" hidden="true" customHeight="false" outlineLevel="0" collapsed="false">
      <c r="A518" s="323"/>
      <c r="B518" s="303"/>
      <c r="C518" s="303"/>
      <c r="D518" s="303"/>
      <c r="E518" s="303"/>
      <c r="F518" s="303"/>
      <c r="I518" s="307"/>
      <c r="J518" s="0" t="n">
        <f aca="false">IF(ISERROR(N518),0,(IF((N518-$G$2)&gt;=0,1,0)))</f>
        <v>0</v>
      </c>
      <c r="K518" s="308" t="e">
        <f aca="false">IF((L518-$K$2)&gt;0,1,0)</f>
        <v>#VALUE!</v>
      </c>
      <c r="L518" s="0" t="e">
        <f aca="false">IF(L517&gt;0,$J$2-M518,0)</f>
        <v>#VALUE!</v>
      </c>
      <c r="M518" s="79" t="str">
        <f aca="false">IF(ISERROR(N518),"",N518)</f>
        <v/>
      </c>
      <c r="N518" s="79" t="e">
        <f aca="false">LOOKUP(9E+307,O518:BI518)</f>
        <v>#N/A</v>
      </c>
      <c r="O518" s="301"/>
      <c r="P518" s="301"/>
      <c r="Q518" s="301"/>
      <c r="S518" s="301"/>
      <c r="T518" s="301"/>
      <c r="U518" s="301"/>
      <c r="V518" s="301"/>
      <c r="W518" s="301"/>
      <c r="X518" s="301"/>
    </row>
    <row r="519" customFormat="false" ht="12.8" hidden="true" customHeight="false" outlineLevel="0" collapsed="false">
      <c r="A519" s="323" t="n">
        <v>259</v>
      </c>
      <c r="B519" s="303" t="s">
        <v>2189</v>
      </c>
      <c r="C519" s="303" t="s">
        <v>2214</v>
      </c>
      <c r="D519" s="303" t="s">
        <v>2134</v>
      </c>
      <c r="E519" s="303"/>
      <c r="F519" s="303"/>
      <c r="G519" s="0" t="n">
        <f aca="false">COUNT(O519:T519)</f>
        <v>0</v>
      </c>
      <c r="H519" s="0" t="e">
        <f aca="false">IF(L519&lt;0,$J$2-M519,0)</f>
        <v>#VALUE!</v>
      </c>
      <c r="I519" s="314" t="e">
        <f aca="false">L520</f>
        <v>#VALUE!</v>
      </c>
      <c r="L519" s="0" t="e">
        <f aca="false">M520-M519</f>
        <v>#VALUE!</v>
      </c>
      <c r="M519" s="79" t="str">
        <f aca="false">IF(ISERROR(N519),"",N519)</f>
        <v/>
      </c>
      <c r="N519" s="79" t="e">
        <f aca="false">LOOKUP(9E+307,P519:AW519)</f>
        <v>#N/A</v>
      </c>
      <c r="P519" s="301"/>
      <c r="T519" s="301"/>
      <c r="V519" s="301"/>
    </row>
    <row r="520" customFormat="false" ht="13" hidden="true" customHeight="false" outlineLevel="0" collapsed="false">
      <c r="A520" s="323"/>
      <c r="B520" s="303"/>
      <c r="C520" s="303"/>
      <c r="D520" s="303"/>
      <c r="E520" s="303"/>
      <c r="F520" s="303"/>
      <c r="I520" s="307"/>
      <c r="J520" s="0" t="n">
        <f aca="false">IF(ISERROR(N520),0,(IF((N520-$G$2)&gt;=0,1,0)))</f>
        <v>0</v>
      </c>
      <c r="K520" s="308" t="e">
        <f aca="false">IF((L520-$K$2)&gt;0,1,0)</f>
        <v>#VALUE!</v>
      </c>
      <c r="L520" s="0" t="e">
        <f aca="false">IF(L519&gt;0,$J$2-M520,0)</f>
        <v>#VALUE!</v>
      </c>
      <c r="M520" s="79" t="str">
        <f aca="false">IF(ISERROR(N520),"",N520)</f>
        <v/>
      </c>
      <c r="N520" s="79" t="e">
        <f aca="false">LOOKUP(9E+307,O520:BI520)</f>
        <v>#N/A</v>
      </c>
      <c r="O520" s="301"/>
      <c r="P520" s="301"/>
      <c r="Q520" s="301"/>
      <c r="S520" s="301"/>
      <c r="T520" s="301"/>
      <c r="U520" s="301"/>
      <c r="V520" s="301"/>
    </row>
    <row r="521" customFormat="false" ht="12.8" hidden="true" customHeight="false" outlineLevel="0" collapsed="false">
      <c r="A521" s="323" t="n">
        <v>260</v>
      </c>
      <c r="B521" s="303" t="s">
        <v>2189</v>
      </c>
      <c r="C521" s="303" t="s">
        <v>2214</v>
      </c>
      <c r="D521" s="303" t="s">
        <v>2162</v>
      </c>
      <c r="E521" s="303"/>
      <c r="F521" s="303"/>
      <c r="G521" s="0" t="n">
        <f aca="false">COUNT(O521:T521)</f>
        <v>0</v>
      </c>
      <c r="H521" s="313" t="e">
        <f aca="false">IF(L521&lt;0,$J$2-M521,0)</f>
        <v>#VALUE!</v>
      </c>
      <c r="I521" s="314" t="e">
        <f aca="false">L522</f>
        <v>#VALUE!</v>
      </c>
      <c r="L521" s="0" t="e">
        <f aca="false">M522-M521</f>
        <v>#VALUE!</v>
      </c>
      <c r="M521" s="79" t="str">
        <f aca="false">IF(ISERROR(N521),"",N521)</f>
        <v/>
      </c>
      <c r="N521" s="79" t="e">
        <f aca="false">LOOKUP(9E+307,P521:AW521)</f>
        <v>#N/A</v>
      </c>
      <c r="P521" s="301"/>
      <c r="T521" s="301"/>
      <c r="V521" s="301"/>
    </row>
    <row r="522" customFormat="false" ht="13" hidden="true" customHeight="false" outlineLevel="0" collapsed="false">
      <c r="A522" s="323"/>
      <c r="B522" s="303"/>
      <c r="C522" s="303"/>
      <c r="D522" s="303"/>
      <c r="E522" s="303"/>
      <c r="F522" s="303"/>
      <c r="H522" s="269"/>
      <c r="I522" s="307"/>
      <c r="J522" s="0" t="n">
        <f aca="false">IF(ISERROR(N522),0,(IF((N522-$G$2)&gt;=0,1,0)))</f>
        <v>0</v>
      </c>
      <c r="K522" s="308" t="e">
        <f aca="false">IF((L522-$K$2)&gt;0,1,0)</f>
        <v>#VALUE!</v>
      </c>
      <c r="L522" s="0" t="e">
        <f aca="false">IF(L521&gt;0,$J$2-M522,0)</f>
        <v>#VALUE!</v>
      </c>
      <c r="M522" s="79" t="str">
        <f aca="false">IF(ISERROR(N522),"",N522)</f>
        <v/>
      </c>
      <c r="N522" s="79" t="e">
        <f aca="false">LOOKUP(9E+307,O522:BI522)</f>
        <v>#N/A</v>
      </c>
      <c r="O522" s="301"/>
      <c r="P522" s="301"/>
      <c r="Q522" s="301"/>
      <c r="S522" s="301"/>
      <c r="T522" s="301"/>
    </row>
    <row r="523" customFormat="false" ht="12.8" hidden="true" customHeight="false" outlineLevel="0" collapsed="false">
      <c r="A523" s="323" t="n">
        <v>261</v>
      </c>
      <c r="B523" s="303" t="s">
        <v>2189</v>
      </c>
      <c r="C523" s="303" t="s">
        <v>2214</v>
      </c>
      <c r="D523" s="303" t="s">
        <v>2163</v>
      </c>
      <c r="E523" s="303"/>
      <c r="F523" s="303"/>
      <c r="G523" s="0" t="n">
        <f aca="false">COUNT(O523:T523)</f>
        <v>0</v>
      </c>
      <c r="H523" s="0" t="e">
        <f aca="false">IF(L523&lt;0,$J$2-M523,0)</f>
        <v>#VALUE!</v>
      </c>
      <c r="I523" s="314" t="e">
        <f aca="false">L524</f>
        <v>#VALUE!</v>
      </c>
      <c r="L523" s="0" t="e">
        <f aca="false">M524-M523</f>
        <v>#VALUE!</v>
      </c>
      <c r="M523" s="79" t="str">
        <f aca="false">IF(ISERROR(N523),"",N523)</f>
        <v/>
      </c>
      <c r="N523" s="79" t="e">
        <f aca="false">LOOKUP(9E+307,P523:AW523)</f>
        <v>#N/A</v>
      </c>
      <c r="P523" s="301"/>
      <c r="T523" s="301"/>
      <c r="V523" s="301"/>
    </row>
    <row r="524" customFormat="false" ht="13" hidden="true" customHeight="false" outlineLevel="0" collapsed="false">
      <c r="A524" s="323"/>
      <c r="B524" s="303"/>
      <c r="C524" s="303"/>
      <c r="D524" s="303"/>
      <c r="E524" s="303"/>
      <c r="F524" s="303"/>
      <c r="I524" s="307"/>
      <c r="J524" s="0" t="n">
        <f aca="false">IF(ISERROR(N524),0,(IF((N524-$G$2)&gt;=0,1,0)))</f>
        <v>0</v>
      </c>
      <c r="K524" s="308" t="e">
        <f aca="false">IF((L524-$K$2)&gt;0,1,0)</f>
        <v>#VALUE!</v>
      </c>
      <c r="L524" s="0" t="e">
        <f aca="false">IF(L523&gt;0,$J$2-M524,0)</f>
        <v>#VALUE!</v>
      </c>
      <c r="M524" s="79" t="str">
        <f aca="false">IF(ISERROR(N524),"",N524)</f>
        <v/>
      </c>
      <c r="N524" s="79" t="e">
        <f aca="false">LOOKUP(9E+307,O524:BI524)</f>
        <v>#N/A</v>
      </c>
      <c r="O524" s="301"/>
      <c r="P524" s="301"/>
      <c r="Q524" s="301"/>
      <c r="S524" s="301"/>
      <c r="T524" s="301"/>
      <c r="U524" s="301"/>
      <c r="V524" s="301"/>
    </row>
    <row r="525" customFormat="false" ht="12.8" hidden="true" customHeight="false" outlineLevel="0" collapsed="false">
      <c r="A525" s="325" t="n">
        <v>262</v>
      </c>
      <c r="B525" s="302" t="s">
        <v>2189</v>
      </c>
      <c r="C525" s="302" t="s">
        <v>2214</v>
      </c>
      <c r="D525" s="302" t="s">
        <v>2122</v>
      </c>
      <c r="E525" s="302"/>
      <c r="F525" s="302"/>
      <c r="G525" s="0" t="n">
        <f aca="false">COUNT(O525:T525)</f>
        <v>0</v>
      </c>
      <c r="H525" s="0" t="e">
        <f aca="false">IF(L525&lt;0,$J$2-M525,0)</f>
        <v>#VALUE!</v>
      </c>
      <c r="I525" s="307" t="e">
        <f aca="false">L526</f>
        <v>#VALUE!</v>
      </c>
      <c r="L525" s="0" t="e">
        <f aca="false">M526-M525</f>
        <v>#VALUE!</v>
      </c>
      <c r="M525" s="79" t="str">
        <f aca="false">IF(ISERROR(N525),"",N525)</f>
        <v/>
      </c>
      <c r="N525" s="79" t="e">
        <f aca="false">LOOKUP(9E+307,P525:AW525)</f>
        <v>#N/A</v>
      </c>
      <c r="P525" s="301"/>
      <c r="T525" s="301"/>
      <c r="V525" s="301"/>
    </row>
    <row r="526" customFormat="false" ht="13" hidden="true" customHeight="false" outlineLevel="0" collapsed="false">
      <c r="A526" s="325"/>
      <c r="B526" s="302"/>
      <c r="C526" s="302"/>
      <c r="D526" s="302"/>
      <c r="E526" s="302"/>
      <c r="F526" s="302"/>
      <c r="I526" s="307"/>
      <c r="J526" s="0" t="n">
        <f aca="false">IF(ISERROR(N526),0,(IF((N526-$G$2)&gt;=0,1,0)))</f>
        <v>0</v>
      </c>
      <c r="K526" s="308" t="e">
        <f aca="false">IF((L526-$K$2)&gt;0,1,0)</f>
        <v>#VALUE!</v>
      </c>
      <c r="L526" s="0" t="e">
        <f aca="false">IF(L525&gt;0,$J$2-M526,0)</f>
        <v>#VALUE!</v>
      </c>
      <c r="M526" s="79" t="str">
        <f aca="false">IF(ISERROR(N526),"",N526)</f>
        <v/>
      </c>
      <c r="N526" s="79" t="e">
        <f aca="false">LOOKUP(9E+307,O526:BI526)</f>
        <v>#N/A</v>
      </c>
      <c r="O526" s="301"/>
      <c r="P526" s="301"/>
      <c r="Q526" s="301"/>
      <c r="S526" s="301"/>
      <c r="T526" s="301"/>
      <c r="U526" s="301"/>
      <c r="V526" s="301"/>
    </row>
    <row r="527" customFormat="false" ht="12.8" hidden="true" customHeight="false" outlineLevel="0" collapsed="false">
      <c r="A527" s="340" t="n">
        <v>263</v>
      </c>
      <c r="B527" s="302" t="s">
        <v>2193</v>
      </c>
      <c r="C527" s="302" t="s">
        <v>2045</v>
      </c>
      <c r="D527" s="302" t="s">
        <v>2133</v>
      </c>
      <c r="E527" s="302"/>
      <c r="F527" s="302"/>
      <c r="G527" s="0" t="n">
        <f aca="false">COUNT(O527:T527)</f>
        <v>0</v>
      </c>
      <c r="H527" s="0" t="e">
        <f aca="false">IF(L527&lt;0,$J$2-M527,0)</f>
        <v>#VALUE!</v>
      </c>
      <c r="I527" s="314" t="e">
        <f aca="false">L528</f>
        <v>#VALUE!</v>
      </c>
      <c r="L527" s="0" t="e">
        <f aca="false">M528-M527</f>
        <v>#VALUE!</v>
      </c>
      <c r="M527" s="79" t="str">
        <f aca="false">IF(ISERROR(N527),"",N527)</f>
        <v/>
      </c>
      <c r="N527" s="79" t="e">
        <f aca="false">LOOKUP(9E+307,P527:AW527)</f>
        <v>#N/A</v>
      </c>
      <c r="P527" s="301"/>
      <c r="T527" s="301"/>
    </row>
    <row r="528" customFormat="false" ht="13" hidden="true" customHeight="false" outlineLevel="0" collapsed="false">
      <c r="A528" s="340"/>
      <c r="B528" s="302"/>
      <c r="C528" s="302"/>
      <c r="D528" s="302"/>
      <c r="E528" s="302"/>
      <c r="F528" s="302"/>
      <c r="I528" s="307"/>
      <c r="J528" s="0" t="n">
        <f aca="false">IF(ISERROR(N528),0,(IF((N528-$G$2)&gt;=0,1,0)))</f>
        <v>0</v>
      </c>
      <c r="K528" s="308" t="e">
        <f aca="false">IF((L528-$K$2)&gt;0,1,0)</f>
        <v>#VALUE!</v>
      </c>
      <c r="L528" s="0" t="e">
        <f aca="false">IF(L527&gt;0,$J$2-M528,0)</f>
        <v>#VALUE!</v>
      </c>
      <c r="M528" s="79" t="str">
        <f aca="false">IF(ISERROR(N528),"",N528)</f>
        <v/>
      </c>
      <c r="N528" s="79" t="e">
        <f aca="false">LOOKUP(9E+307,O528:BI528)</f>
        <v>#N/A</v>
      </c>
      <c r="O528" s="301"/>
      <c r="P528" s="301"/>
      <c r="Q528" s="301"/>
      <c r="S528" s="301"/>
    </row>
    <row r="529" customFormat="false" ht="12.8" hidden="true" customHeight="false" outlineLevel="0" collapsed="false">
      <c r="A529" s="340" t="n">
        <v>264</v>
      </c>
      <c r="B529" s="335" t="s">
        <v>2193</v>
      </c>
      <c r="C529" s="335" t="s">
        <v>2045</v>
      </c>
      <c r="D529" s="335" t="s">
        <v>2134</v>
      </c>
      <c r="G529" s="0" t="n">
        <f aca="false">COUNT(O529:T529)</f>
        <v>0</v>
      </c>
      <c r="H529" s="0" t="e">
        <f aca="false">IF(L529&lt;0,$J$2-M529,0)</f>
        <v>#VALUE!</v>
      </c>
      <c r="I529" s="314" t="e">
        <f aca="false">L530</f>
        <v>#VALUE!</v>
      </c>
      <c r="L529" s="0" t="e">
        <f aca="false">M530-M529</f>
        <v>#VALUE!</v>
      </c>
      <c r="M529" s="79" t="str">
        <f aca="false">IF(ISERROR(N529),"",N529)</f>
        <v/>
      </c>
      <c r="N529" s="79" t="e">
        <f aca="false">LOOKUP(9E+307,P529:AW529)</f>
        <v>#N/A</v>
      </c>
      <c r="P529" s="301"/>
      <c r="T529" s="301"/>
      <c r="V529" s="301"/>
    </row>
    <row r="530" customFormat="false" ht="13" hidden="true" customHeight="false" outlineLevel="0" collapsed="false">
      <c r="A530" s="340"/>
      <c r="B530" s="335"/>
      <c r="C530" s="335"/>
      <c r="D530" s="335"/>
      <c r="I530" s="307"/>
      <c r="J530" s="0" t="n">
        <f aca="false">IF(ISERROR(N530),0,(IF((N530-$G$2)&gt;=0,1,0)))</f>
        <v>0</v>
      </c>
      <c r="K530" s="308" t="e">
        <f aca="false">IF((L530-$K$2)&gt;0,1,0)</f>
        <v>#VALUE!</v>
      </c>
      <c r="L530" s="0" t="e">
        <f aca="false">IF(L529&gt;0,$J$2-M530,0)</f>
        <v>#VALUE!</v>
      </c>
      <c r="M530" s="79" t="str">
        <f aca="false">IF(ISERROR(N530),"",N530)</f>
        <v/>
      </c>
      <c r="N530" s="79" t="e">
        <f aca="false">LOOKUP(9E+307,O530:BI530)</f>
        <v>#N/A</v>
      </c>
      <c r="O530" s="301"/>
      <c r="P530" s="301"/>
      <c r="Q530" s="301"/>
      <c r="S530" s="301"/>
      <c r="T530" s="301"/>
      <c r="U530" s="301"/>
      <c r="V530" s="301"/>
    </row>
    <row r="531" customFormat="false" ht="12.8" hidden="true" customHeight="false" outlineLevel="0" collapsed="false">
      <c r="A531" s="341" t="n">
        <v>265</v>
      </c>
      <c r="B531" s="303" t="s">
        <v>2193</v>
      </c>
      <c r="C531" s="303" t="s">
        <v>2045</v>
      </c>
      <c r="D531" s="303" t="s">
        <v>2168</v>
      </c>
      <c r="E531" s="303"/>
      <c r="F531" s="303"/>
      <c r="G531" s="0" t="n">
        <f aca="false">COUNT(O531:T531)</f>
        <v>0</v>
      </c>
      <c r="H531" s="0" t="e">
        <f aca="false">IF(L531&lt;0,$J$2-M531,0)</f>
        <v>#VALUE!</v>
      </c>
      <c r="I531" s="307" t="e">
        <f aca="false">L532</f>
        <v>#VALUE!</v>
      </c>
      <c r="L531" s="0" t="e">
        <f aca="false">M532-M531</f>
        <v>#VALUE!</v>
      </c>
      <c r="M531" s="79" t="str">
        <f aca="false">IF(ISERROR(N531),"",N531)</f>
        <v/>
      </c>
      <c r="N531" s="79" t="e">
        <f aca="false">LOOKUP(9E+307,P531:AW531)</f>
        <v>#N/A</v>
      </c>
      <c r="P531" s="301"/>
      <c r="T531" s="301"/>
      <c r="V531" s="301"/>
      <c r="X531" s="301"/>
    </row>
    <row r="532" customFormat="false" ht="13" hidden="true" customHeight="false" outlineLevel="0" collapsed="false">
      <c r="A532" s="341"/>
      <c r="B532" s="303"/>
      <c r="C532" s="303"/>
      <c r="D532" s="303"/>
      <c r="E532" s="303"/>
      <c r="F532" s="303"/>
      <c r="I532" s="307"/>
      <c r="J532" s="0" t="n">
        <f aca="false">IF(ISERROR(N532),0,(IF((N532-$G$2)&gt;=0,1,0)))</f>
        <v>0</v>
      </c>
      <c r="K532" s="308" t="e">
        <f aca="false">IF((L532-$K$2)&gt;0,1,0)</f>
        <v>#VALUE!</v>
      </c>
      <c r="L532" s="0" t="e">
        <f aca="false">IF(L531&gt;0,$J$2-M532,0)</f>
        <v>#VALUE!</v>
      </c>
      <c r="M532" s="79" t="str">
        <f aca="false">IF(ISERROR(N532),"",N532)</f>
        <v/>
      </c>
      <c r="N532" s="79" t="e">
        <f aca="false">LOOKUP(9E+307,O532:BI532)</f>
        <v>#N/A</v>
      </c>
      <c r="O532" s="301"/>
      <c r="P532" s="301"/>
      <c r="Q532" s="301"/>
      <c r="S532" s="301"/>
      <c r="T532" s="301"/>
      <c r="U532" s="301"/>
      <c r="V532" s="301"/>
      <c r="W532" s="301"/>
      <c r="X532" s="301"/>
    </row>
    <row r="533" customFormat="false" ht="12.8" hidden="true" customHeight="false" outlineLevel="0" collapsed="false">
      <c r="A533" s="341" t="n">
        <v>266</v>
      </c>
      <c r="B533" s="303" t="s">
        <v>2215</v>
      </c>
      <c r="C533" s="303" t="s">
        <v>2216</v>
      </c>
      <c r="D533" s="303" t="s">
        <v>2133</v>
      </c>
      <c r="E533" s="303"/>
      <c r="F533" s="303"/>
      <c r="G533" s="0" t="n">
        <f aca="false">COUNT(O533:T533)</f>
        <v>0</v>
      </c>
      <c r="H533" s="0" t="e">
        <f aca="false">IF(L533&lt;0,$J$2-M533,0)</f>
        <v>#VALUE!</v>
      </c>
      <c r="I533" s="307" t="e">
        <f aca="false">L534</f>
        <v>#VALUE!</v>
      </c>
      <c r="L533" s="0" t="e">
        <f aca="false">M534-M533</f>
        <v>#VALUE!</v>
      </c>
      <c r="M533" s="79" t="str">
        <f aca="false">IF(ISERROR(N533),"",N533)</f>
        <v/>
      </c>
      <c r="N533" s="79" t="e">
        <f aca="false">LOOKUP(9E+307,P533:AW533)</f>
        <v>#N/A</v>
      </c>
      <c r="P533" s="301"/>
      <c r="T533" s="301"/>
      <c r="V533" s="301"/>
      <c r="X533" s="301"/>
      <c r="Z533" s="301"/>
    </row>
    <row r="534" customFormat="false" ht="13" hidden="true" customHeight="false" outlineLevel="0" collapsed="false">
      <c r="A534" s="341"/>
      <c r="B534" s="303"/>
      <c r="C534" s="303"/>
      <c r="D534" s="303"/>
      <c r="E534" s="303"/>
      <c r="F534" s="303"/>
      <c r="I534" s="307"/>
      <c r="J534" s="0" t="n">
        <f aca="false">IF(ISERROR(N534),0,(IF((N534-$G$2)&gt;=0,1,0)))</f>
        <v>0</v>
      </c>
      <c r="K534" s="308" t="e">
        <f aca="false">IF((L534-$K$2)&gt;0,1,0)</f>
        <v>#VALUE!</v>
      </c>
      <c r="L534" s="0" t="e">
        <f aca="false">IF(L533&gt;0,$J$2-M534,0)</f>
        <v>#VALUE!</v>
      </c>
      <c r="M534" s="79" t="str">
        <f aca="false">IF(ISERROR(N534),"",N534)</f>
        <v/>
      </c>
      <c r="N534" s="79" t="e">
        <f aca="false">LOOKUP(9E+307,O534:BI534)</f>
        <v>#N/A</v>
      </c>
      <c r="O534" s="301"/>
      <c r="P534" s="301"/>
      <c r="Q534" s="301"/>
      <c r="S534" s="301"/>
      <c r="T534" s="301"/>
      <c r="U534" s="301"/>
      <c r="V534" s="301"/>
      <c r="W534" s="301"/>
      <c r="X534" s="301"/>
    </row>
    <row r="535" customFormat="false" ht="12.8" hidden="true" customHeight="false" outlineLevel="0" collapsed="false">
      <c r="A535" s="340" t="n">
        <v>267</v>
      </c>
      <c r="B535" s="303" t="s">
        <v>2215</v>
      </c>
      <c r="C535" s="303" t="s">
        <v>2216</v>
      </c>
      <c r="D535" s="303" t="s">
        <v>2134</v>
      </c>
      <c r="E535" s="303"/>
      <c r="F535" s="303"/>
      <c r="G535" s="0" t="n">
        <f aca="false">COUNT(O535:T535)</f>
        <v>0</v>
      </c>
      <c r="H535" s="0" t="e">
        <f aca="false">IF(L535&lt;0,$J$2-M535,0)</f>
        <v>#VALUE!</v>
      </c>
      <c r="I535" s="314" t="e">
        <f aca="false">L536</f>
        <v>#VALUE!</v>
      </c>
      <c r="L535" s="0" t="e">
        <f aca="false">M536-M535</f>
        <v>#VALUE!</v>
      </c>
      <c r="M535" s="79" t="str">
        <f aca="false">IF(ISERROR(N535),"",N535)</f>
        <v/>
      </c>
      <c r="N535" s="79" t="e">
        <f aca="false">LOOKUP(9E+307,P535:AW535)</f>
        <v>#N/A</v>
      </c>
      <c r="P535" s="301"/>
      <c r="T535" s="301"/>
      <c r="V535" s="301"/>
      <c r="X535" s="301"/>
    </row>
    <row r="536" customFormat="false" ht="13" hidden="true" customHeight="false" outlineLevel="0" collapsed="false">
      <c r="A536" s="340"/>
      <c r="B536" s="303"/>
      <c r="C536" s="303"/>
      <c r="D536" s="303"/>
      <c r="E536" s="303"/>
      <c r="F536" s="303"/>
      <c r="I536" s="307"/>
      <c r="J536" s="0" t="n">
        <f aca="false">IF(ISERROR(N536),0,(IF((N536-$G$2)&gt;=0,1,0)))</f>
        <v>0</v>
      </c>
      <c r="K536" s="308" t="e">
        <f aca="false">IF((L536-$K$2)&gt;0,1,0)</f>
        <v>#VALUE!</v>
      </c>
      <c r="L536" s="0" t="e">
        <f aca="false">IF(L535&gt;0,$J$2-M536,0)</f>
        <v>#VALUE!</v>
      </c>
      <c r="M536" s="79" t="str">
        <f aca="false">IF(ISERROR(N536),"",N536)</f>
        <v/>
      </c>
      <c r="N536" s="79" t="e">
        <f aca="false">LOOKUP(9E+307,O536:BI536)</f>
        <v>#N/A</v>
      </c>
      <c r="O536" s="301"/>
      <c r="P536" s="301"/>
      <c r="Q536" s="301"/>
      <c r="S536" s="301"/>
      <c r="T536" s="301"/>
      <c r="U536" s="301"/>
      <c r="V536" s="301"/>
      <c r="W536" s="301"/>
      <c r="X536" s="301"/>
    </row>
    <row r="537" customFormat="false" ht="12.8" hidden="true" customHeight="false" outlineLevel="0" collapsed="false">
      <c r="A537" s="340" t="n">
        <v>268</v>
      </c>
      <c r="B537" s="303" t="s">
        <v>2215</v>
      </c>
      <c r="C537" s="303" t="s">
        <v>2216</v>
      </c>
      <c r="D537" s="303" t="s">
        <v>2162</v>
      </c>
      <c r="E537" s="303"/>
      <c r="F537" s="303"/>
      <c r="G537" s="0" t="n">
        <f aca="false">COUNT(O537:T537)</f>
        <v>0</v>
      </c>
      <c r="H537" s="313" t="e">
        <f aca="false">IF(L537&lt;0,$J$2-M537,0)</f>
        <v>#VALUE!</v>
      </c>
      <c r="I537" s="307" t="e">
        <f aca="false">L538</f>
        <v>#VALUE!</v>
      </c>
      <c r="L537" s="0" t="e">
        <f aca="false">M538-M537</f>
        <v>#VALUE!</v>
      </c>
      <c r="M537" s="79" t="str">
        <f aca="false">IF(ISERROR(N537),"",N537)</f>
        <v/>
      </c>
      <c r="N537" s="79" t="e">
        <f aca="false">LOOKUP(9E+307,P537:AW537)</f>
        <v>#N/A</v>
      </c>
      <c r="P537" s="301"/>
      <c r="T537" s="301"/>
      <c r="V537" s="301"/>
      <c r="X537" s="301"/>
      <c r="Z537" s="301"/>
    </row>
    <row r="538" customFormat="false" ht="13" hidden="true" customHeight="false" outlineLevel="0" collapsed="false">
      <c r="A538" s="340"/>
      <c r="B538" s="303"/>
      <c r="C538" s="303"/>
      <c r="D538" s="303"/>
      <c r="E538" s="303"/>
      <c r="F538" s="303"/>
      <c r="I538" s="307"/>
      <c r="J538" s="0" t="n">
        <f aca="false">IF(ISERROR(N538),0,(IF((N538-$G$2)&gt;=0,1,0)))</f>
        <v>0</v>
      </c>
      <c r="K538" s="308" t="e">
        <f aca="false">IF((L538-$K$2)&gt;0,1,0)</f>
        <v>#VALUE!</v>
      </c>
      <c r="L538" s="0" t="e">
        <f aca="false">IF(L537&gt;0,$J$2-M538,0)</f>
        <v>#VALUE!</v>
      </c>
      <c r="M538" s="79" t="str">
        <f aca="false">IF(ISERROR(N538),"",N538)</f>
        <v/>
      </c>
      <c r="N538" s="79" t="e">
        <f aca="false">LOOKUP(9E+307,O538:BI538)</f>
        <v>#N/A</v>
      </c>
      <c r="O538" s="301"/>
      <c r="P538" s="301"/>
      <c r="Q538" s="301"/>
      <c r="S538" s="301"/>
      <c r="T538" s="301"/>
      <c r="U538" s="301"/>
      <c r="V538" s="301"/>
      <c r="W538" s="301"/>
      <c r="X538" s="301"/>
    </row>
    <row r="539" customFormat="false" ht="12.8" hidden="true" customHeight="false" outlineLevel="0" collapsed="false">
      <c r="A539" s="341" t="n">
        <v>269</v>
      </c>
      <c r="B539" s="303" t="s">
        <v>2215</v>
      </c>
      <c r="C539" s="303" t="s">
        <v>2216</v>
      </c>
      <c r="D539" s="303" t="s">
        <v>2163</v>
      </c>
      <c r="E539" s="303"/>
      <c r="F539" s="303"/>
      <c r="G539" s="0" t="n">
        <f aca="false">COUNT(O539:T539)</f>
        <v>0</v>
      </c>
      <c r="H539" s="0" t="e">
        <f aca="false">IF(L539&lt;0,$J$2-M539,0)</f>
        <v>#VALUE!</v>
      </c>
      <c r="I539" s="307" t="e">
        <f aca="false">L540</f>
        <v>#VALUE!</v>
      </c>
      <c r="L539" s="0" t="e">
        <f aca="false">M540-M539</f>
        <v>#VALUE!</v>
      </c>
      <c r="M539" s="79" t="str">
        <f aca="false">IF(ISERROR(N539),"",N539)</f>
        <v/>
      </c>
      <c r="N539" s="79" t="e">
        <f aca="false">LOOKUP(9E+307,P539:AW539)</f>
        <v>#N/A</v>
      </c>
      <c r="P539" s="301"/>
    </row>
    <row r="540" customFormat="false" ht="13" hidden="true" customHeight="false" outlineLevel="0" collapsed="false">
      <c r="A540" s="341"/>
      <c r="B540" s="303"/>
      <c r="C540" s="303"/>
      <c r="D540" s="303"/>
      <c r="E540" s="303"/>
      <c r="F540" s="303"/>
      <c r="I540" s="307"/>
      <c r="J540" s="0" t="n">
        <f aca="false">IF(ISERROR(N540),0,(IF((N540-$G$2)&gt;=0,1,0)))</f>
        <v>0</v>
      </c>
      <c r="K540" s="308" t="e">
        <f aca="false">IF((L540-$K$2)&gt;0,1,0)</f>
        <v>#VALUE!</v>
      </c>
      <c r="L540" s="0" t="e">
        <f aca="false">IF(L539&gt;0,$J$2-M540,0)</f>
        <v>#VALUE!</v>
      </c>
      <c r="M540" s="79" t="str">
        <f aca="false">IF(ISERROR(N540),"",N540)</f>
        <v/>
      </c>
      <c r="N540" s="79" t="e">
        <f aca="false">LOOKUP(9E+307,O540:BI540)</f>
        <v>#N/A</v>
      </c>
      <c r="O540" s="301"/>
      <c r="P540" s="301"/>
      <c r="Q540" s="301"/>
    </row>
    <row r="541" customFormat="false" ht="12.8" hidden="true" customHeight="false" outlineLevel="0" collapsed="false">
      <c r="A541" s="340" t="n">
        <v>270</v>
      </c>
      <c r="B541" s="303" t="s">
        <v>2215</v>
      </c>
      <c r="C541" s="303" t="s">
        <v>2216</v>
      </c>
      <c r="D541" s="303" t="s">
        <v>1787</v>
      </c>
      <c r="E541" s="303"/>
      <c r="F541" s="303"/>
      <c r="G541" s="0" t="n">
        <f aca="false">COUNT(O541:T541)</f>
        <v>0</v>
      </c>
      <c r="H541" s="0" t="e">
        <f aca="false">IF(L541&lt;0,$J$2-M541,0)</f>
        <v>#VALUE!</v>
      </c>
      <c r="I541" s="314" t="e">
        <f aca="false">L542</f>
        <v>#VALUE!</v>
      </c>
      <c r="L541" s="0" t="e">
        <f aca="false">M542-M541</f>
        <v>#VALUE!</v>
      </c>
      <c r="M541" s="79" t="str">
        <f aca="false">IF(ISERROR(N541),"",N541)</f>
        <v/>
      </c>
      <c r="N541" s="79" t="e">
        <f aca="false">LOOKUP(9E+307,P541:AW541)</f>
        <v>#N/A</v>
      </c>
      <c r="P541" s="301"/>
      <c r="T541" s="301"/>
      <c r="V541" s="301"/>
      <c r="X541" s="301"/>
    </row>
    <row r="542" customFormat="false" ht="13" hidden="true" customHeight="false" outlineLevel="0" collapsed="false">
      <c r="A542" s="340"/>
      <c r="B542" s="303"/>
      <c r="C542" s="303"/>
      <c r="D542" s="303"/>
      <c r="E542" s="303"/>
      <c r="F542" s="303"/>
      <c r="I542" s="307"/>
      <c r="J542" s="0" t="n">
        <f aca="false">IF(ISERROR(N542),0,(IF((N542-$G$2)&gt;=0,1,0)))</f>
        <v>0</v>
      </c>
      <c r="K542" s="308" t="e">
        <f aca="false">IF((L542-$K$2)&gt;0,1,0)</f>
        <v>#VALUE!</v>
      </c>
      <c r="L542" s="0" t="e">
        <f aca="false">IF(L541&gt;0,$J$2-M542,0)</f>
        <v>#VALUE!</v>
      </c>
      <c r="M542" s="79" t="str">
        <f aca="false">IF(ISERROR(N542),"",N542)</f>
        <v/>
      </c>
      <c r="N542" s="79" t="e">
        <f aca="false">LOOKUP(9E+307,O542:BI542)</f>
        <v>#N/A</v>
      </c>
      <c r="O542" s="301"/>
      <c r="P542" s="301"/>
      <c r="Q542" s="301"/>
      <c r="S542" s="301"/>
      <c r="T542" s="301"/>
      <c r="U542" s="301"/>
      <c r="V542" s="301"/>
    </row>
    <row r="543" customFormat="false" ht="12.8" hidden="true" customHeight="false" outlineLevel="0" collapsed="false">
      <c r="A543" s="341" t="n">
        <v>271</v>
      </c>
      <c r="B543" s="303" t="s">
        <v>2215</v>
      </c>
      <c r="C543" s="303" t="s">
        <v>2216</v>
      </c>
      <c r="D543" s="303" t="s">
        <v>2171</v>
      </c>
      <c r="E543" s="303"/>
      <c r="F543" s="303"/>
      <c r="G543" s="0" t="n">
        <f aca="false">COUNT(O543:T543)</f>
        <v>0</v>
      </c>
      <c r="H543" s="0" t="e">
        <f aca="false">IF(L543&lt;0,$J$2-M543,0)</f>
        <v>#VALUE!</v>
      </c>
      <c r="I543" s="314" t="e">
        <f aca="false">L544</f>
        <v>#VALUE!</v>
      </c>
      <c r="L543" s="0" t="e">
        <f aca="false">M544-M543</f>
        <v>#VALUE!</v>
      </c>
      <c r="M543" s="79" t="str">
        <f aca="false">IF(ISERROR(N543),"",N543)</f>
        <v/>
      </c>
      <c r="N543" s="79" t="e">
        <f aca="false">LOOKUP(9E+307,P543:AW543)</f>
        <v>#N/A</v>
      </c>
      <c r="P543" s="301"/>
      <c r="T543" s="301"/>
      <c r="V543" s="301"/>
    </row>
    <row r="544" customFormat="false" ht="13" hidden="true" customHeight="false" outlineLevel="0" collapsed="false">
      <c r="A544" s="341"/>
      <c r="B544" s="303"/>
      <c r="C544" s="303"/>
      <c r="D544" s="303"/>
      <c r="E544" s="303"/>
      <c r="F544" s="303"/>
      <c r="I544" s="307"/>
      <c r="J544" s="0" t="n">
        <f aca="false">IF(ISERROR(N544),0,(IF((N544-$G$2)&gt;=0,1,0)))</f>
        <v>0</v>
      </c>
      <c r="K544" s="308" t="e">
        <f aca="false">IF((L544-$K$2)&gt;0,1,0)</f>
        <v>#VALUE!</v>
      </c>
      <c r="L544" s="0" t="e">
        <f aca="false">IF(L543&gt;0,$J$2-M544,0)</f>
        <v>#VALUE!</v>
      </c>
      <c r="M544" s="79" t="str">
        <f aca="false">IF(ISERROR(N544),"",N544)</f>
        <v/>
      </c>
      <c r="N544" s="79" t="e">
        <f aca="false">LOOKUP(9E+307,O544:BI544)</f>
        <v>#N/A</v>
      </c>
      <c r="O544" s="301"/>
      <c r="P544" s="301"/>
      <c r="Q544" s="301"/>
      <c r="S544" s="301"/>
      <c r="T544" s="301"/>
      <c r="U544" s="301"/>
      <c r="V544" s="301"/>
    </row>
    <row r="545" customFormat="false" ht="12.8" hidden="true" customHeight="false" outlineLevel="0" collapsed="false">
      <c r="A545" s="341" t="n">
        <v>272</v>
      </c>
      <c r="B545" s="303" t="s">
        <v>2215</v>
      </c>
      <c r="C545" s="303" t="s">
        <v>2217</v>
      </c>
      <c r="D545" s="303" t="s">
        <v>1766</v>
      </c>
      <c r="E545" s="303"/>
      <c r="F545" s="303"/>
      <c r="G545" s="0" t="n">
        <f aca="false">COUNT(O545:T545)</f>
        <v>0</v>
      </c>
      <c r="H545" s="0" t="e">
        <f aca="false">IF(L545&lt;0,$J$2-M545,0)</f>
        <v>#VALUE!</v>
      </c>
      <c r="I545" s="307" t="e">
        <f aca="false">L546</f>
        <v>#VALUE!</v>
      </c>
      <c r="L545" s="0" t="e">
        <f aca="false">M546-M545</f>
        <v>#VALUE!</v>
      </c>
      <c r="M545" s="79" t="str">
        <f aca="false">IF(ISERROR(N545),"",N545)</f>
        <v/>
      </c>
      <c r="N545" s="79" t="e">
        <f aca="false">LOOKUP(9E+307,P545:AW545)</f>
        <v>#N/A</v>
      </c>
      <c r="P545" s="301"/>
      <c r="T545" s="301"/>
    </row>
    <row r="546" customFormat="false" ht="13" hidden="true" customHeight="false" outlineLevel="0" collapsed="false">
      <c r="A546" s="341"/>
      <c r="B546" s="303"/>
      <c r="C546" s="303"/>
      <c r="D546" s="303"/>
      <c r="E546" s="303"/>
      <c r="F546" s="303"/>
      <c r="I546" s="307"/>
      <c r="J546" s="0" t="n">
        <f aca="false">IF(ISERROR(N546),0,(IF((N546-$G$2)&gt;=0,1,0)))</f>
        <v>0</v>
      </c>
      <c r="K546" s="308" t="e">
        <f aca="false">IF((L546-$K$2)&gt;0,1,0)</f>
        <v>#VALUE!</v>
      </c>
      <c r="L546" s="0" t="e">
        <f aca="false">IF(L545&gt;0,$J$2-M546,0)</f>
        <v>#VALUE!</v>
      </c>
      <c r="M546" s="79" t="str">
        <f aca="false">IF(ISERROR(N546),"",N546)</f>
        <v/>
      </c>
      <c r="N546" s="79" t="e">
        <f aca="false">LOOKUP(9E+307,O546:BI546)</f>
        <v>#N/A</v>
      </c>
      <c r="O546" s="301"/>
      <c r="P546" s="301"/>
      <c r="Q546" s="301"/>
      <c r="S546" s="301"/>
      <c r="T546" s="301"/>
    </row>
    <row r="547" customFormat="false" ht="12.8" hidden="true" customHeight="false" outlineLevel="0" collapsed="false">
      <c r="A547" s="341" t="n">
        <v>273</v>
      </c>
      <c r="B547" s="303" t="s">
        <v>2215</v>
      </c>
      <c r="C547" s="303" t="s">
        <v>2217</v>
      </c>
      <c r="D547" s="303" t="s">
        <v>2142</v>
      </c>
      <c r="E547" s="303"/>
      <c r="F547" s="303"/>
      <c r="G547" s="0" t="n">
        <f aca="false">COUNT(O547:T547)</f>
        <v>0</v>
      </c>
      <c r="H547" s="0" t="e">
        <f aca="false">IF(L547&lt;0,$J$2-M547,0)</f>
        <v>#VALUE!</v>
      </c>
      <c r="I547" s="307" t="e">
        <f aca="false">L548</f>
        <v>#VALUE!</v>
      </c>
      <c r="L547" s="0" t="e">
        <f aca="false">M548-M547</f>
        <v>#VALUE!</v>
      </c>
      <c r="M547" s="79" t="str">
        <f aca="false">IF(ISERROR(N547),"",N547)</f>
        <v/>
      </c>
      <c r="N547" s="79" t="e">
        <f aca="false">LOOKUP(9E+307,P547:AW547)</f>
        <v>#N/A</v>
      </c>
      <c r="P547" s="301"/>
      <c r="T547" s="301"/>
      <c r="V547" s="301"/>
      <c r="X547" s="301"/>
    </row>
    <row r="548" customFormat="false" ht="13" hidden="true" customHeight="false" outlineLevel="0" collapsed="false">
      <c r="A548" s="341"/>
      <c r="B548" s="303"/>
      <c r="C548" s="303"/>
      <c r="D548" s="303"/>
      <c r="E548" s="303"/>
      <c r="F548" s="303"/>
      <c r="I548" s="307"/>
      <c r="J548" s="0" t="n">
        <f aca="false">IF(ISERROR(N548),0,(IF((N548-$G$2)&gt;=0,1,0)))</f>
        <v>0</v>
      </c>
      <c r="K548" s="308" t="e">
        <f aca="false">IF((L548-$K$2)&gt;0,1,0)</f>
        <v>#VALUE!</v>
      </c>
      <c r="L548" s="0" t="e">
        <f aca="false">IF(L547&gt;0,$J$2-M548,0)</f>
        <v>#VALUE!</v>
      </c>
      <c r="M548" s="79" t="str">
        <f aca="false">IF(ISERROR(N548),"",N548)</f>
        <v/>
      </c>
      <c r="N548" s="79" t="e">
        <f aca="false">LOOKUP(9E+307,O548:BI548)</f>
        <v>#N/A</v>
      </c>
      <c r="O548" s="301"/>
      <c r="P548" s="301"/>
      <c r="Q548" s="301"/>
      <c r="S548" s="301"/>
      <c r="T548" s="301"/>
      <c r="U548" s="301"/>
      <c r="V548" s="301"/>
      <c r="W548" s="301"/>
      <c r="X548" s="301"/>
    </row>
    <row r="549" customFormat="false" ht="12.8" hidden="true" customHeight="false" outlineLevel="0" collapsed="false">
      <c r="A549" s="341" t="n">
        <v>274</v>
      </c>
      <c r="B549" s="310" t="s">
        <v>2215</v>
      </c>
      <c r="C549" s="310" t="s">
        <v>2218</v>
      </c>
      <c r="D549" s="310" t="s">
        <v>2117</v>
      </c>
      <c r="E549" s="310"/>
      <c r="F549" s="310"/>
      <c r="G549" s="311" t="n">
        <f aca="false">COUNT(O549:T549)</f>
        <v>0</v>
      </c>
      <c r="H549" s="311" t="e">
        <f aca="false">IF(L549&lt;0,$J$2-M549,0)</f>
        <v>#VALUE!</v>
      </c>
      <c r="I549" s="312" t="e">
        <f aca="false">L550</f>
        <v>#VALUE!</v>
      </c>
      <c r="L549" s="0" t="e">
        <f aca="false">M550-M549</f>
        <v>#VALUE!</v>
      </c>
      <c r="M549" s="79" t="str">
        <f aca="false">IF(ISERROR(N549),"",N549)</f>
        <v/>
      </c>
      <c r="N549" s="79" t="e">
        <f aca="false">LOOKUP(9E+307,P549:AW549)</f>
        <v>#N/A</v>
      </c>
      <c r="P549" s="301"/>
    </row>
    <row r="550" customFormat="false" ht="13" hidden="true" customHeight="false" outlineLevel="0" collapsed="false">
      <c r="A550" s="341"/>
      <c r="B550" s="310"/>
      <c r="C550" s="310"/>
      <c r="D550" s="310"/>
      <c r="E550" s="310"/>
      <c r="F550" s="310"/>
      <c r="G550" s="311"/>
      <c r="H550" s="311"/>
      <c r="I550" s="312"/>
      <c r="J550" s="0" t="n">
        <f aca="false">IF(ISERROR(N550),0,(IF((N550-$G$2)&gt;=0,1,0)))</f>
        <v>0</v>
      </c>
      <c r="K550" s="308" t="e">
        <f aca="false">IF((L550-$K$2)&gt;0,1,0)</f>
        <v>#VALUE!</v>
      </c>
      <c r="L550" s="0" t="e">
        <f aca="false">IF(L549&gt;0,$J$2-M550,0)</f>
        <v>#VALUE!</v>
      </c>
      <c r="M550" s="79" t="str">
        <f aca="false">IF(ISERROR(N550),"",N550)</f>
        <v/>
      </c>
      <c r="N550" s="79" t="e">
        <f aca="false">LOOKUP(9E+307,O550:BI550)</f>
        <v>#N/A</v>
      </c>
      <c r="O550" s="301"/>
      <c r="P550" s="301"/>
      <c r="Q550" s="301"/>
    </row>
    <row r="551" customFormat="false" ht="12.8" hidden="true" customHeight="false" outlineLevel="0" collapsed="false">
      <c r="A551" s="340" t="n">
        <v>275</v>
      </c>
      <c r="B551" s="303" t="s">
        <v>2215</v>
      </c>
      <c r="C551" s="303" t="s">
        <v>2219</v>
      </c>
      <c r="D551" s="303" t="s">
        <v>2133</v>
      </c>
      <c r="E551" s="303"/>
      <c r="F551" s="303"/>
      <c r="G551" s="0" t="n">
        <f aca="false">COUNT(O551:T551)</f>
        <v>0</v>
      </c>
      <c r="H551" s="0" t="e">
        <f aca="false">IF(L551&lt;0,$J$2-M551,0)</f>
        <v>#VALUE!</v>
      </c>
      <c r="I551" s="314" t="e">
        <f aca="false">L552</f>
        <v>#VALUE!</v>
      </c>
      <c r="L551" s="0" t="e">
        <f aca="false">M552-M551</f>
        <v>#VALUE!</v>
      </c>
      <c r="M551" s="79" t="str">
        <f aca="false">IF(ISERROR(N551),"",N551)</f>
        <v/>
      </c>
      <c r="N551" s="79" t="e">
        <f aca="false">LOOKUP(9E+307,P551:AW551)</f>
        <v>#N/A</v>
      </c>
      <c r="P551" s="301"/>
      <c r="T551" s="301"/>
      <c r="V551" s="301"/>
      <c r="X551" s="301"/>
    </row>
    <row r="552" customFormat="false" ht="13" hidden="true" customHeight="false" outlineLevel="0" collapsed="false">
      <c r="A552" s="340"/>
      <c r="B552" s="303"/>
      <c r="C552" s="303"/>
      <c r="D552" s="303"/>
      <c r="E552" s="303"/>
      <c r="F552" s="303"/>
      <c r="I552" s="307"/>
      <c r="J552" s="0" t="n">
        <f aca="false">IF(ISERROR(N552),0,(IF((N552-$G$2)&gt;=0,1,0)))</f>
        <v>0</v>
      </c>
      <c r="K552" s="308" t="e">
        <f aca="false">IF((L552-$K$2)&gt;0,1,0)</f>
        <v>#VALUE!</v>
      </c>
      <c r="L552" s="0" t="e">
        <f aca="false">IF(L551&gt;0,$J$2-M552,0)</f>
        <v>#VALUE!</v>
      </c>
      <c r="M552" s="79" t="str">
        <f aca="false">IF(ISERROR(N552),"",N552)</f>
        <v/>
      </c>
      <c r="N552" s="79" t="e">
        <f aca="false">LOOKUP(9E+307,O552:BI552)</f>
        <v>#N/A</v>
      </c>
      <c r="O552" s="301"/>
      <c r="P552" s="301"/>
      <c r="Q552" s="301"/>
      <c r="S552" s="301"/>
      <c r="T552" s="301"/>
      <c r="U552" s="301"/>
      <c r="V552" s="301"/>
      <c r="W552" s="301"/>
      <c r="X552" s="301"/>
    </row>
    <row r="553" customFormat="false" ht="12.8" hidden="true" customHeight="false" outlineLevel="0" collapsed="false">
      <c r="A553" s="340" t="n">
        <v>276</v>
      </c>
      <c r="B553" s="320" t="s">
        <v>2215</v>
      </c>
      <c r="C553" s="320" t="s">
        <v>2219</v>
      </c>
      <c r="D553" s="320" t="s">
        <v>1772</v>
      </c>
      <c r="E553" s="320"/>
      <c r="F553" s="320"/>
      <c r="G553" s="269" t="n">
        <f aca="false">COUNT(O553:T553)</f>
        <v>0</v>
      </c>
      <c r="H553" s="269" t="e">
        <f aca="false">IF(L553&lt;0,$J$2-M553,0)</f>
        <v>#VALUE!</v>
      </c>
      <c r="I553" s="314" t="e">
        <f aca="false">L554</f>
        <v>#VALUE!</v>
      </c>
      <c r="L553" s="0" t="e">
        <f aca="false">M554-M553</f>
        <v>#VALUE!</v>
      </c>
      <c r="M553" s="79" t="str">
        <f aca="false">IF(ISERROR(N553),"",N553)</f>
        <v/>
      </c>
      <c r="N553" s="79" t="e">
        <f aca="false">LOOKUP(9E+307,P553:AW553)</f>
        <v>#N/A</v>
      </c>
      <c r="P553" s="301"/>
      <c r="T553" s="301"/>
      <c r="V553" s="301"/>
      <c r="X553" s="301"/>
      <c r="Z553" s="301"/>
    </row>
    <row r="554" customFormat="false" ht="13" hidden="true" customHeight="false" outlineLevel="0" collapsed="false">
      <c r="A554" s="340"/>
      <c r="B554" s="320"/>
      <c r="C554" s="320"/>
      <c r="D554" s="320"/>
      <c r="E554" s="320"/>
      <c r="F554" s="320"/>
      <c r="G554" s="269"/>
      <c r="H554" s="269"/>
      <c r="I554" s="314"/>
      <c r="J554" s="0" t="n">
        <f aca="false">IF(ISERROR(N554),0,(IF((N554-$G$2)&gt;=0,1,0)))</f>
        <v>0</v>
      </c>
      <c r="K554" s="308" t="e">
        <f aca="false">IF((L554-$K$2)&gt;0,1,0)</f>
        <v>#VALUE!</v>
      </c>
      <c r="L554" s="0" t="e">
        <f aca="false">IF(L553&gt;0,$J$2-M554,0)</f>
        <v>#VALUE!</v>
      </c>
      <c r="M554" s="79" t="str">
        <f aca="false">IF(ISERROR(N554),"",N554)</f>
        <v/>
      </c>
      <c r="N554" s="79" t="e">
        <f aca="false">LOOKUP(9E+307,O554:BI554)</f>
        <v>#N/A</v>
      </c>
      <c r="O554" s="301"/>
      <c r="P554" s="301"/>
      <c r="Q554" s="301"/>
      <c r="S554" s="301"/>
      <c r="T554" s="301"/>
      <c r="U554" s="301"/>
      <c r="V554" s="301"/>
      <c r="W554" s="301"/>
      <c r="X554" s="301"/>
      <c r="Y554" s="301"/>
      <c r="Z554" s="301"/>
    </row>
    <row r="555" customFormat="false" ht="12.8" hidden="true" customHeight="false" outlineLevel="0" collapsed="false">
      <c r="A555" s="340" t="n">
        <v>277</v>
      </c>
      <c r="B555" s="303" t="s">
        <v>2215</v>
      </c>
      <c r="C555" s="303" t="s">
        <v>2219</v>
      </c>
      <c r="D555" s="303" t="s">
        <v>2125</v>
      </c>
      <c r="E555" s="303"/>
      <c r="F555" s="303"/>
      <c r="G555" s="0" t="n">
        <f aca="false">COUNT(O555:T555)</f>
        <v>0</v>
      </c>
      <c r="H555" s="0" t="e">
        <f aca="false">IF(L555&lt;0,$J$2-M555,0)</f>
        <v>#VALUE!</v>
      </c>
      <c r="I555" s="314" t="e">
        <f aca="false">L556</f>
        <v>#VALUE!</v>
      </c>
      <c r="L555" s="0" t="e">
        <f aca="false">M556-M555</f>
        <v>#VALUE!</v>
      </c>
      <c r="M555" s="79" t="str">
        <f aca="false">IF(ISERROR(N555),"",N555)</f>
        <v/>
      </c>
      <c r="N555" s="79" t="e">
        <f aca="false">LOOKUP(9E+307,P555:AW555)</f>
        <v>#N/A</v>
      </c>
      <c r="P555" s="301"/>
      <c r="T555" s="301"/>
      <c r="V555" s="301"/>
      <c r="X555" s="301"/>
      <c r="Z555" s="301"/>
    </row>
    <row r="556" customFormat="false" ht="13" hidden="true" customHeight="false" outlineLevel="0" collapsed="false">
      <c r="A556" s="340"/>
      <c r="B556" s="303"/>
      <c r="C556" s="303"/>
      <c r="D556" s="303"/>
      <c r="E556" s="303"/>
      <c r="F556" s="303"/>
      <c r="I556" s="307"/>
      <c r="J556" s="0" t="n">
        <f aca="false">IF(ISERROR(N556),0,(IF((N556-$G$2)&gt;=0,1,0)))</f>
        <v>0</v>
      </c>
      <c r="K556" s="308" t="e">
        <f aca="false">IF((L556-$K$2)&gt;0,1,0)</f>
        <v>#VALUE!</v>
      </c>
      <c r="L556" s="0" t="e">
        <f aca="false">IF(L555&gt;0,$J$2-M556,0)</f>
        <v>#VALUE!</v>
      </c>
      <c r="M556" s="79" t="str">
        <f aca="false">IF(ISERROR(N556),"",N556)</f>
        <v/>
      </c>
      <c r="N556" s="79" t="e">
        <f aca="false">LOOKUP(9E+307,O556:BI556)</f>
        <v>#N/A</v>
      </c>
      <c r="O556" s="301"/>
      <c r="P556" s="301"/>
      <c r="Q556" s="301"/>
      <c r="S556" s="301"/>
      <c r="T556" s="301"/>
      <c r="U556" s="301"/>
      <c r="V556" s="301"/>
      <c r="W556" s="301"/>
      <c r="X556" s="301"/>
      <c r="Y556" s="301"/>
      <c r="Z556" s="301"/>
    </row>
    <row r="557" customFormat="false" ht="12.8" hidden="true" customHeight="false" outlineLevel="0" collapsed="false">
      <c r="A557" s="340" t="n">
        <v>278</v>
      </c>
      <c r="B557" s="303" t="s">
        <v>2215</v>
      </c>
      <c r="C557" s="303" t="s">
        <v>2219</v>
      </c>
      <c r="D557" s="303" t="s">
        <v>2130</v>
      </c>
      <c r="E557" s="303"/>
      <c r="F557" s="303"/>
      <c r="G557" s="0" t="n">
        <f aca="false">COUNT(O557:T557)</f>
        <v>0</v>
      </c>
      <c r="H557" s="0" t="e">
        <f aca="false">IF(L557&lt;0,$J$2-M557,0)</f>
        <v>#VALUE!</v>
      </c>
      <c r="I557" s="314" t="e">
        <f aca="false">L558</f>
        <v>#VALUE!</v>
      </c>
      <c r="L557" s="0" t="e">
        <f aca="false">M558-M557</f>
        <v>#VALUE!</v>
      </c>
      <c r="M557" s="79" t="str">
        <f aca="false">IF(ISERROR(N557),"",N557)</f>
        <v/>
      </c>
      <c r="N557" s="79" t="e">
        <f aca="false">LOOKUP(9E+307,P557:AW557)</f>
        <v>#N/A</v>
      </c>
      <c r="P557" s="301"/>
      <c r="T557" s="301"/>
      <c r="V557" s="301"/>
    </row>
    <row r="558" customFormat="false" ht="13" hidden="true" customHeight="false" outlineLevel="0" collapsed="false">
      <c r="A558" s="340"/>
      <c r="B558" s="303"/>
      <c r="C558" s="303"/>
      <c r="D558" s="303"/>
      <c r="E558" s="303"/>
      <c r="F558" s="303"/>
      <c r="I558" s="307"/>
      <c r="J558" s="0" t="n">
        <f aca="false">IF(ISERROR(N558),0,(IF((N558-$G$2)&gt;=0,1,0)))</f>
        <v>0</v>
      </c>
      <c r="K558" s="308" t="e">
        <f aca="false">IF((L558-$K$2)&gt;0,1,0)</f>
        <v>#VALUE!</v>
      </c>
      <c r="L558" s="0" t="e">
        <f aca="false">IF(L557&gt;0,$J$2-M558,0)</f>
        <v>#VALUE!</v>
      </c>
      <c r="M558" s="79" t="str">
        <f aca="false">IF(ISERROR(N558),"",N558)</f>
        <v/>
      </c>
      <c r="N558" s="79" t="e">
        <f aca="false">LOOKUP(9E+307,O558:BI558)</f>
        <v>#N/A</v>
      </c>
      <c r="O558" s="301"/>
      <c r="P558" s="301"/>
      <c r="Q558" s="301"/>
      <c r="S558" s="301"/>
      <c r="T558" s="301"/>
      <c r="U558" s="301"/>
      <c r="V558" s="301"/>
    </row>
    <row r="559" customFormat="false" ht="12.8" hidden="true" customHeight="false" outlineLevel="0" collapsed="false">
      <c r="A559" s="341" t="n">
        <v>279</v>
      </c>
      <c r="B559" s="303" t="s">
        <v>2215</v>
      </c>
      <c r="C559" s="303" t="s">
        <v>2219</v>
      </c>
      <c r="D559" s="303" t="s">
        <v>2153</v>
      </c>
      <c r="E559" s="303"/>
      <c r="F559" s="303"/>
      <c r="G559" s="0" t="n">
        <f aca="false">COUNT(O559:T559)</f>
        <v>0</v>
      </c>
      <c r="H559" s="0" t="e">
        <f aca="false">IF(L559&lt;0,$J$2-M559,0)</f>
        <v>#VALUE!</v>
      </c>
      <c r="I559" s="307" t="e">
        <f aca="false">L560</f>
        <v>#VALUE!</v>
      </c>
      <c r="L559" s="0" t="e">
        <f aca="false">M560-M559</f>
        <v>#VALUE!</v>
      </c>
      <c r="M559" s="79" t="str">
        <f aca="false">IF(ISERROR(N559),"",N559)</f>
        <v/>
      </c>
      <c r="N559" s="79" t="e">
        <f aca="false">LOOKUP(9E+307,P559:AW559)</f>
        <v>#N/A</v>
      </c>
      <c r="P559" s="301"/>
      <c r="T559" s="301"/>
      <c r="V559" s="301"/>
    </row>
    <row r="560" customFormat="false" ht="13" hidden="true" customHeight="false" outlineLevel="0" collapsed="false">
      <c r="A560" s="341"/>
      <c r="B560" s="303"/>
      <c r="C560" s="303"/>
      <c r="D560" s="303"/>
      <c r="E560" s="303"/>
      <c r="F560" s="303"/>
      <c r="I560" s="307"/>
      <c r="J560" s="0" t="n">
        <f aca="false">IF(ISERROR(N560),0,(IF((N560-$G$2)&gt;=0,1,0)))</f>
        <v>0</v>
      </c>
      <c r="K560" s="308" t="e">
        <f aca="false">IF((L560-$K$2)&gt;0,1,0)</f>
        <v>#VALUE!</v>
      </c>
      <c r="L560" s="0" t="e">
        <f aca="false">IF(L559&gt;0,$J$2-M560,0)</f>
        <v>#VALUE!</v>
      </c>
      <c r="M560" s="79" t="str">
        <f aca="false">IF(ISERROR(N560),"",N560)</f>
        <v/>
      </c>
      <c r="N560" s="79" t="e">
        <f aca="false">LOOKUP(9E+307,O560:BI560)</f>
        <v>#N/A</v>
      </c>
      <c r="O560" s="301"/>
      <c r="P560" s="301"/>
      <c r="Q560" s="301"/>
      <c r="S560" s="301"/>
      <c r="T560" s="301"/>
      <c r="U560" s="301"/>
      <c r="V560" s="301"/>
    </row>
    <row r="561" customFormat="false" ht="12.8" hidden="true" customHeight="false" outlineLevel="0" collapsed="false">
      <c r="A561" s="341" t="n">
        <v>280</v>
      </c>
      <c r="B561" s="303" t="s">
        <v>2215</v>
      </c>
      <c r="C561" s="303" t="s">
        <v>2219</v>
      </c>
      <c r="D561" s="303" t="s">
        <v>2171</v>
      </c>
      <c r="E561" s="303"/>
      <c r="F561" s="303"/>
      <c r="G561" s="0" t="n">
        <f aca="false">COUNT(O561:T561)</f>
        <v>0</v>
      </c>
      <c r="H561" s="0" t="e">
        <f aca="false">IF(L561&lt;0,$J$2-M561,0)</f>
        <v>#VALUE!</v>
      </c>
      <c r="I561" s="314" t="e">
        <f aca="false">L562</f>
        <v>#VALUE!</v>
      </c>
      <c r="L561" s="0" t="e">
        <f aca="false">M562-M561</f>
        <v>#VALUE!</v>
      </c>
      <c r="M561" s="79" t="str">
        <f aca="false">IF(ISERROR(N561),"",N561)</f>
        <v/>
      </c>
      <c r="N561" s="79" t="e">
        <f aca="false">LOOKUP(9E+307,P561:AW561)</f>
        <v>#N/A</v>
      </c>
      <c r="P561" s="301"/>
      <c r="T561" s="301"/>
      <c r="V561" s="301"/>
      <c r="X561" s="301"/>
      <c r="Z561" s="301"/>
    </row>
    <row r="562" customFormat="false" ht="13" hidden="true" customHeight="false" outlineLevel="0" collapsed="false">
      <c r="A562" s="341"/>
      <c r="B562" s="303"/>
      <c r="C562" s="303"/>
      <c r="D562" s="303"/>
      <c r="E562" s="303"/>
      <c r="F562" s="303"/>
      <c r="I562" s="307"/>
      <c r="J562" s="0" t="n">
        <f aca="false">IF(ISERROR(N562),0,(IF((N562-$G$2)&gt;=0,1,0)))</f>
        <v>0</v>
      </c>
      <c r="K562" s="308" t="e">
        <f aca="false">IF((L562-$K$2)&gt;0,1,0)</f>
        <v>#VALUE!</v>
      </c>
      <c r="L562" s="0" t="e">
        <f aca="false">IF(L561&gt;0,$J$2-M562,0)</f>
        <v>#VALUE!</v>
      </c>
      <c r="M562" s="79" t="str">
        <f aca="false">IF(ISERROR(N562),"",N562)</f>
        <v/>
      </c>
      <c r="N562" s="79" t="e">
        <f aca="false">LOOKUP(9E+307,O562:BI562)</f>
        <v>#N/A</v>
      </c>
      <c r="O562" s="301"/>
      <c r="P562" s="301"/>
      <c r="Q562" s="301"/>
      <c r="S562" s="301"/>
      <c r="T562" s="301"/>
      <c r="U562" s="301"/>
      <c r="V562" s="301"/>
      <c r="W562" s="301"/>
      <c r="X562" s="301"/>
      <c r="Y562" s="301"/>
      <c r="Z562" s="301"/>
    </row>
    <row r="563" customFormat="false" ht="12.8" hidden="true" customHeight="false" outlineLevel="0" collapsed="false">
      <c r="A563" s="341" t="n">
        <v>281</v>
      </c>
      <c r="B563" s="303" t="s">
        <v>2215</v>
      </c>
      <c r="C563" s="303" t="s">
        <v>2220</v>
      </c>
      <c r="D563" s="303" t="s">
        <v>2117</v>
      </c>
      <c r="E563" s="303"/>
      <c r="F563" s="303"/>
      <c r="G563" s="0" t="n">
        <f aca="false">COUNT(O563:T563)</f>
        <v>0</v>
      </c>
      <c r="H563" s="0" t="e">
        <f aca="false">IF(L563&lt;0,$J$2-M563,0)</f>
        <v>#VALUE!</v>
      </c>
      <c r="I563" s="314" t="e">
        <f aca="false">L564</f>
        <v>#VALUE!</v>
      </c>
      <c r="L563" s="0" t="e">
        <f aca="false">M564-M563</f>
        <v>#VALUE!</v>
      </c>
      <c r="M563" s="79" t="str">
        <f aca="false">IF(ISERROR(N563),"",N563)</f>
        <v/>
      </c>
      <c r="N563" s="79" t="e">
        <f aca="false">LOOKUP(9E+307,P563:AW563)</f>
        <v>#N/A</v>
      </c>
      <c r="P563" s="301"/>
      <c r="T563" s="301"/>
      <c r="V563" s="301"/>
      <c r="X563" s="301"/>
    </row>
    <row r="564" customFormat="false" ht="13" hidden="true" customHeight="false" outlineLevel="0" collapsed="false">
      <c r="A564" s="341"/>
      <c r="B564" s="303"/>
      <c r="C564" s="303"/>
      <c r="D564" s="303"/>
      <c r="E564" s="303"/>
      <c r="F564" s="303"/>
      <c r="I564" s="307"/>
      <c r="J564" s="0" t="n">
        <f aca="false">IF(ISERROR(N564),0,(IF((N564-$G$2)&gt;=0,1,0)))</f>
        <v>0</v>
      </c>
      <c r="K564" s="308" t="e">
        <f aca="false">IF((L564-$K$2)&gt;0,1,0)</f>
        <v>#VALUE!</v>
      </c>
      <c r="L564" s="0" t="e">
        <f aca="false">IF(L563&gt;0,$J$2-M564,0)</f>
        <v>#VALUE!</v>
      </c>
      <c r="M564" s="79" t="str">
        <f aca="false">IF(ISERROR(N564),"",N564)</f>
        <v/>
      </c>
      <c r="N564" s="79" t="e">
        <f aca="false">LOOKUP(9E+307,O564:BI564)</f>
        <v>#N/A</v>
      </c>
      <c r="O564" s="301"/>
      <c r="P564" s="301"/>
      <c r="Q564" s="301"/>
      <c r="S564" s="301"/>
      <c r="T564" s="301"/>
      <c r="U564" s="301"/>
      <c r="V564" s="301"/>
      <c r="W564" s="301"/>
      <c r="X564" s="301"/>
    </row>
    <row r="565" customFormat="false" ht="12.8" hidden="true" customHeight="false" outlineLevel="0" collapsed="false">
      <c r="A565" s="340" t="n">
        <v>282</v>
      </c>
      <c r="B565" s="303" t="s">
        <v>2215</v>
      </c>
      <c r="C565" s="303" t="s">
        <v>2221</v>
      </c>
      <c r="D565" s="303" t="s">
        <v>2133</v>
      </c>
      <c r="E565" s="303"/>
      <c r="F565" s="303"/>
      <c r="G565" s="0" t="n">
        <f aca="false">COUNT(O565:T565)</f>
        <v>0</v>
      </c>
      <c r="H565" s="0" t="e">
        <f aca="false">IF(L565&lt;0,$J$2-M565,0)</f>
        <v>#VALUE!</v>
      </c>
      <c r="I565" s="307" t="e">
        <f aca="false">L566</f>
        <v>#VALUE!</v>
      </c>
      <c r="L565" s="0" t="e">
        <f aca="false">M566-M565</f>
        <v>#VALUE!</v>
      </c>
      <c r="M565" s="79" t="str">
        <f aca="false">IF(ISERROR(N565),"",N565)</f>
        <v/>
      </c>
      <c r="N565" s="79" t="e">
        <f aca="false">LOOKUP(9E+307,P565:AW565)</f>
        <v>#N/A</v>
      </c>
      <c r="P565" s="301"/>
      <c r="T565" s="301"/>
      <c r="V565" s="301"/>
    </row>
    <row r="566" customFormat="false" ht="13" hidden="true" customHeight="false" outlineLevel="0" collapsed="false">
      <c r="A566" s="340"/>
      <c r="B566" s="303"/>
      <c r="C566" s="303"/>
      <c r="D566" s="303"/>
      <c r="E566" s="303"/>
      <c r="F566" s="303"/>
      <c r="I566" s="307"/>
      <c r="J566" s="0" t="n">
        <f aca="false">IF(ISERROR(N566),0,(IF((N566-$G$2)&gt;=0,1,0)))</f>
        <v>0</v>
      </c>
      <c r="K566" s="308" t="e">
        <f aca="false">IF((L566-$K$2)&gt;0,1,0)</f>
        <v>#VALUE!</v>
      </c>
      <c r="L566" s="0" t="e">
        <f aca="false">IF(L565&gt;0,$J$2-M566,0)</f>
        <v>#VALUE!</v>
      </c>
      <c r="M566" s="79" t="str">
        <f aca="false">IF(ISERROR(N566),"",N566)</f>
        <v/>
      </c>
      <c r="N566" s="79" t="e">
        <f aca="false">LOOKUP(9E+307,O566:BI566)</f>
        <v>#N/A</v>
      </c>
      <c r="O566" s="301"/>
      <c r="P566" s="301"/>
      <c r="Q566" s="301"/>
      <c r="S566" s="301"/>
      <c r="T566" s="301"/>
      <c r="U566" s="301"/>
      <c r="V566" s="301"/>
    </row>
    <row r="567" customFormat="false" ht="12.8" hidden="true" customHeight="false" outlineLevel="0" collapsed="false">
      <c r="A567" s="341" t="s">
        <v>2222</v>
      </c>
      <c r="B567" s="303" t="s">
        <v>2215</v>
      </c>
      <c r="C567" s="303" t="s">
        <v>2221</v>
      </c>
      <c r="D567" s="303" t="s">
        <v>1772</v>
      </c>
      <c r="E567" s="303"/>
      <c r="F567" s="303"/>
      <c r="G567" s="0" t="n">
        <f aca="false">COUNT(O567:T567)</f>
        <v>0</v>
      </c>
      <c r="H567" s="0" t="e">
        <f aca="false">IF(L567&lt;0,$J$2-M567,0)</f>
        <v>#VALUE!</v>
      </c>
      <c r="I567" s="314" t="e">
        <f aca="false">L568</f>
        <v>#VALUE!</v>
      </c>
      <c r="L567" s="0" t="e">
        <f aca="false">M568-M567</f>
        <v>#VALUE!</v>
      </c>
      <c r="M567" s="79" t="str">
        <f aca="false">IF(ISERROR(N567),"",N567)</f>
        <v/>
      </c>
      <c r="N567" s="79" t="e">
        <f aca="false">LOOKUP(9E+307,P567:AW567)</f>
        <v>#N/A</v>
      </c>
      <c r="P567" s="301"/>
      <c r="T567" s="301"/>
    </row>
    <row r="568" customFormat="false" ht="13" hidden="true" customHeight="false" outlineLevel="0" collapsed="false">
      <c r="A568" s="341"/>
      <c r="B568" s="303"/>
      <c r="C568" s="303"/>
      <c r="D568" s="303"/>
      <c r="E568" s="303"/>
      <c r="F568" s="303"/>
      <c r="I568" s="307"/>
      <c r="J568" s="0" t="n">
        <f aca="false">IF(ISERROR(N568),0,(IF((N568-$G$2)&gt;=0,1,0)))</f>
        <v>0</v>
      </c>
      <c r="K568" s="308" t="e">
        <f aca="false">IF((L568-$K$2)&gt;0,1,0)</f>
        <v>#VALUE!</v>
      </c>
      <c r="L568" s="0" t="e">
        <f aca="false">IF(L567&gt;0,$J$2-M568,0)</f>
        <v>#VALUE!</v>
      </c>
      <c r="M568" s="79" t="str">
        <f aca="false">IF(ISERROR(N568),"",N568)</f>
        <v/>
      </c>
      <c r="N568" s="79" t="e">
        <f aca="false">LOOKUP(9E+307,O568:BI568)</f>
        <v>#N/A</v>
      </c>
      <c r="O568" s="301"/>
      <c r="P568" s="301"/>
      <c r="Q568" s="301"/>
      <c r="S568" s="301"/>
      <c r="T568" s="301"/>
    </row>
    <row r="569" customFormat="false" ht="12.8" hidden="true" customHeight="false" outlineLevel="0" collapsed="false">
      <c r="A569" s="341" t="n">
        <v>284</v>
      </c>
      <c r="B569" s="303" t="s">
        <v>2215</v>
      </c>
      <c r="C569" s="303" t="s">
        <v>2223</v>
      </c>
      <c r="D569" s="303" t="s">
        <v>2133</v>
      </c>
      <c r="E569" s="303"/>
      <c r="F569" s="303"/>
      <c r="G569" s="0" t="n">
        <f aca="false">COUNT(O569:T569)</f>
        <v>0</v>
      </c>
      <c r="H569" s="0" t="e">
        <f aca="false">IF(L569&lt;0,$J$2-M569,0)</f>
        <v>#VALUE!</v>
      </c>
      <c r="I569" s="314" t="e">
        <f aca="false">L570</f>
        <v>#VALUE!</v>
      </c>
      <c r="L569" s="0" t="e">
        <f aca="false">M570-M569</f>
        <v>#VALUE!</v>
      </c>
      <c r="M569" s="79" t="str">
        <f aca="false">IF(ISERROR(N569),"",N569)</f>
        <v/>
      </c>
      <c r="N569" s="79" t="e">
        <f aca="false">LOOKUP(9E+307,P569:AW569)</f>
        <v>#N/A</v>
      </c>
      <c r="P569" s="301"/>
      <c r="T569" s="301"/>
      <c r="V569" s="301"/>
      <c r="X569" s="301"/>
      <c r="Z569" s="301"/>
    </row>
    <row r="570" customFormat="false" ht="13" hidden="true" customHeight="false" outlineLevel="0" collapsed="false">
      <c r="A570" s="341"/>
      <c r="B570" s="303"/>
      <c r="C570" s="303"/>
      <c r="D570" s="303"/>
      <c r="E570" s="303"/>
      <c r="F570" s="303"/>
      <c r="I570" s="307"/>
      <c r="J570" s="0" t="n">
        <f aca="false">IF(ISERROR(N570),0,(IF((N570-$G$2)&gt;=0,1,0)))</f>
        <v>0</v>
      </c>
      <c r="K570" s="308" t="e">
        <f aca="false">IF((L570-$K$2)&gt;0,1,0)</f>
        <v>#VALUE!</v>
      </c>
      <c r="L570" s="0" t="e">
        <f aca="false">IF(L569&gt;0,$J$2-M570,0)</f>
        <v>#VALUE!</v>
      </c>
      <c r="M570" s="79" t="str">
        <f aca="false">IF(ISERROR(N570),"",N570)</f>
        <v/>
      </c>
      <c r="N570" s="79" t="e">
        <f aca="false">LOOKUP(9E+307,O570:BI570)</f>
        <v>#N/A</v>
      </c>
      <c r="O570" s="301"/>
      <c r="P570" s="301"/>
      <c r="Q570" s="301"/>
      <c r="S570" s="301"/>
      <c r="T570" s="301"/>
      <c r="U570" s="301"/>
      <c r="V570" s="301"/>
      <c r="W570" s="301"/>
      <c r="X570" s="301"/>
      <c r="Y570" s="301"/>
      <c r="Z570" s="301"/>
    </row>
    <row r="571" customFormat="false" ht="12.8" hidden="true" customHeight="false" outlineLevel="0" collapsed="false">
      <c r="A571" s="341" t="n">
        <v>285</v>
      </c>
      <c r="B571" s="303" t="s">
        <v>2215</v>
      </c>
      <c r="C571" s="303" t="s">
        <v>2223</v>
      </c>
      <c r="D571" s="303" t="s">
        <v>1772</v>
      </c>
      <c r="E571" s="303"/>
      <c r="F571" s="303"/>
      <c r="G571" s="0" t="n">
        <f aca="false">COUNT(O571:T571)</f>
        <v>0</v>
      </c>
      <c r="H571" s="0" t="e">
        <f aca="false">IF(L571&lt;0,$J$2-M571,0)</f>
        <v>#VALUE!</v>
      </c>
      <c r="I571" s="314" t="e">
        <f aca="false">L572</f>
        <v>#VALUE!</v>
      </c>
      <c r="L571" s="0" t="e">
        <f aca="false">M572-M571</f>
        <v>#VALUE!</v>
      </c>
      <c r="M571" s="79" t="str">
        <f aca="false">IF(ISERROR(N571),"",N571)</f>
        <v/>
      </c>
      <c r="N571" s="79" t="e">
        <f aca="false">LOOKUP(9E+307,P571:AW571)</f>
        <v>#N/A</v>
      </c>
      <c r="P571" s="301"/>
      <c r="T571" s="301"/>
      <c r="V571" s="301"/>
      <c r="X571" s="301"/>
    </row>
    <row r="572" customFormat="false" ht="13" hidden="true" customHeight="false" outlineLevel="0" collapsed="false">
      <c r="A572" s="341"/>
      <c r="B572" s="303"/>
      <c r="C572" s="303"/>
      <c r="D572" s="303"/>
      <c r="E572" s="303"/>
      <c r="F572" s="303"/>
      <c r="I572" s="307"/>
      <c r="J572" s="0" t="n">
        <f aca="false">IF(ISERROR(N572),0,(IF((N572-$G$2)&gt;=0,1,0)))</f>
        <v>0</v>
      </c>
      <c r="K572" s="308" t="e">
        <f aca="false">IF((L572-$K$2)&gt;0,1,0)</f>
        <v>#VALUE!</v>
      </c>
      <c r="L572" s="0" t="e">
        <f aca="false">IF(L571&gt;0,$J$2-M572,0)</f>
        <v>#VALUE!</v>
      </c>
      <c r="M572" s="79" t="str">
        <f aca="false">IF(ISERROR(N572),"",N572)</f>
        <v/>
      </c>
      <c r="N572" s="79" t="e">
        <f aca="false">LOOKUP(9E+307,O572:BI572)</f>
        <v>#N/A</v>
      </c>
      <c r="O572" s="301"/>
      <c r="P572" s="301"/>
      <c r="Q572" s="301"/>
      <c r="S572" s="301"/>
      <c r="T572" s="301"/>
      <c r="U572" s="301"/>
      <c r="V572" s="301"/>
      <c r="W572" s="301"/>
      <c r="X572" s="301"/>
    </row>
    <row r="573" customFormat="false" ht="12.8" hidden="true" customHeight="false" outlineLevel="0" collapsed="false">
      <c r="A573" s="340" t="n">
        <v>286</v>
      </c>
      <c r="B573" s="303" t="s">
        <v>2215</v>
      </c>
      <c r="C573" s="303" t="s">
        <v>2223</v>
      </c>
      <c r="D573" s="303" t="s">
        <v>2125</v>
      </c>
      <c r="E573" s="303"/>
      <c r="F573" s="303"/>
      <c r="G573" s="0" t="n">
        <f aca="false">COUNT(O573:T573)</f>
        <v>0</v>
      </c>
      <c r="H573" s="0" t="e">
        <f aca="false">IF(L573&lt;0,$J$2-M573,0)</f>
        <v>#VALUE!</v>
      </c>
      <c r="I573" s="314" t="e">
        <f aca="false">L574</f>
        <v>#VALUE!</v>
      </c>
      <c r="L573" s="0" t="e">
        <f aca="false">M574-M573</f>
        <v>#VALUE!</v>
      </c>
      <c r="M573" s="79" t="str">
        <f aca="false">IF(ISERROR(N573),"",N573)</f>
        <v/>
      </c>
      <c r="N573" s="79" t="e">
        <f aca="false">LOOKUP(9E+307,P573:AW573)</f>
        <v>#N/A</v>
      </c>
      <c r="P573" s="301"/>
      <c r="T573" s="301"/>
    </row>
    <row r="574" customFormat="false" ht="13" hidden="true" customHeight="false" outlineLevel="0" collapsed="false">
      <c r="A574" s="340"/>
      <c r="B574" s="303"/>
      <c r="C574" s="303"/>
      <c r="D574" s="303"/>
      <c r="E574" s="303"/>
      <c r="F574" s="303"/>
      <c r="I574" s="307"/>
      <c r="J574" s="0" t="n">
        <f aca="false">IF(ISERROR(N574),0,(IF((N574-$G$2)&gt;=0,1,0)))</f>
        <v>0</v>
      </c>
      <c r="K574" s="308" t="e">
        <f aca="false">IF((L574-$K$2)&gt;0,1,0)</f>
        <v>#VALUE!</v>
      </c>
      <c r="L574" s="0" t="e">
        <f aca="false">IF(L573&gt;0,$J$2-M574,0)</f>
        <v>#VALUE!</v>
      </c>
      <c r="M574" s="79" t="str">
        <f aca="false">IF(ISERROR(N574),"",N574)</f>
        <v/>
      </c>
      <c r="N574" s="79" t="e">
        <f aca="false">LOOKUP(9E+307,O574:BI574)</f>
        <v>#N/A</v>
      </c>
      <c r="O574" s="301"/>
      <c r="P574" s="301"/>
      <c r="Q574" s="301"/>
      <c r="S574" s="301"/>
      <c r="T574" s="301"/>
    </row>
    <row r="575" customFormat="false" ht="12.8" hidden="true" customHeight="false" outlineLevel="0" collapsed="false">
      <c r="A575" s="341" t="n">
        <v>287</v>
      </c>
      <c r="B575" s="303" t="s">
        <v>2215</v>
      </c>
      <c r="C575" s="303" t="s">
        <v>2223</v>
      </c>
      <c r="D575" s="303" t="s">
        <v>2130</v>
      </c>
      <c r="E575" s="303"/>
      <c r="F575" s="303"/>
      <c r="G575" s="0" t="n">
        <f aca="false">COUNT(O575:T575)</f>
        <v>0</v>
      </c>
      <c r="H575" s="0" t="e">
        <f aca="false">IF(L575&lt;0,$J$2-M575,0)</f>
        <v>#VALUE!</v>
      </c>
      <c r="I575" s="314" t="e">
        <f aca="false">L576</f>
        <v>#VALUE!</v>
      </c>
      <c r="L575" s="0" t="e">
        <f aca="false">M576-M575</f>
        <v>#VALUE!</v>
      </c>
      <c r="M575" s="79" t="str">
        <f aca="false">IF(ISERROR(N575),"",N575)</f>
        <v/>
      </c>
      <c r="N575" s="79" t="e">
        <f aca="false">LOOKUP(9E+307,P575:AW575)</f>
        <v>#N/A</v>
      </c>
      <c r="P575" s="301"/>
      <c r="T575" s="301"/>
      <c r="V575" s="301"/>
    </row>
    <row r="576" customFormat="false" ht="13" hidden="true" customHeight="false" outlineLevel="0" collapsed="false">
      <c r="A576" s="341"/>
      <c r="B576" s="303"/>
      <c r="C576" s="303"/>
      <c r="D576" s="303"/>
      <c r="E576" s="303"/>
      <c r="F576" s="303"/>
      <c r="I576" s="307"/>
      <c r="J576" s="0" t="n">
        <f aca="false">IF(ISERROR(N576),0,(IF((N576-$G$2)&gt;=0,1,0)))</f>
        <v>0</v>
      </c>
      <c r="K576" s="308" t="e">
        <f aca="false">IF((L576-$K$2)&gt;0,1,0)</f>
        <v>#VALUE!</v>
      </c>
      <c r="L576" s="0" t="e">
        <f aca="false">IF(L575&gt;0,$J$2-M576,0)</f>
        <v>#VALUE!</v>
      </c>
      <c r="M576" s="79" t="str">
        <f aca="false">IF(ISERROR(N576),"",N576)</f>
        <v/>
      </c>
      <c r="N576" s="79" t="e">
        <f aca="false">LOOKUP(9E+307,O576:BI576)</f>
        <v>#N/A</v>
      </c>
      <c r="O576" s="301"/>
      <c r="P576" s="301"/>
      <c r="Q576" s="301"/>
      <c r="S576" s="301"/>
      <c r="T576" s="301"/>
      <c r="U576" s="301"/>
      <c r="V576" s="301"/>
    </row>
    <row r="577" customFormat="false" ht="12.8" hidden="true" customHeight="false" outlineLevel="0" collapsed="false">
      <c r="A577" s="341" t="n">
        <v>288</v>
      </c>
      <c r="B577" s="303" t="s">
        <v>2215</v>
      </c>
      <c r="C577" s="303" t="s">
        <v>2223</v>
      </c>
      <c r="D577" s="303" t="s">
        <v>2153</v>
      </c>
      <c r="E577" s="303"/>
      <c r="F577" s="303"/>
      <c r="G577" s="0" t="n">
        <f aca="false">COUNT(O577:T577)</f>
        <v>0</v>
      </c>
      <c r="H577" s="0" t="e">
        <f aca="false">IF(L577&lt;0,$J$2-M577,0)</f>
        <v>#VALUE!</v>
      </c>
      <c r="I577" s="307" t="e">
        <f aca="false">L578</f>
        <v>#VALUE!</v>
      </c>
      <c r="L577" s="0" t="e">
        <f aca="false">M578-M577</f>
        <v>#VALUE!</v>
      </c>
      <c r="M577" s="79" t="str">
        <f aca="false">IF(ISERROR(N577),"",N577)</f>
        <v/>
      </c>
      <c r="N577" s="79" t="e">
        <f aca="false">LOOKUP(9E+307,P577:AW577)</f>
        <v>#N/A</v>
      </c>
      <c r="P577" s="301"/>
      <c r="T577" s="301"/>
    </row>
    <row r="578" customFormat="false" ht="13" hidden="true" customHeight="false" outlineLevel="0" collapsed="false">
      <c r="A578" s="341"/>
      <c r="B578" s="303"/>
      <c r="C578" s="303"/>
      <c r="D578" s="303"/>
      <c r="E578" s="303"/>
      <c r="F578" s="303"/>
      <c r="I578" s="307"/>
      <c r="J578" s="0" t="n">
        <f aca="false">IF(ISERROR(N578),0,(IF((N578-$G$2)&gt;=0,1,0)))</f>
        <v>0</v>
      </c>
      <c r="K578" s="308" t="e">
        <f aca="false">IF((L578-$K$2)&gt;0,1,0)</f>
        <v>#VALUE!</v>
      </c>
      <c r="L578" s="0" t="e">
        <f aca="false">IF(L577&gt;0,$J$2-M578,0)</f>
        <v>#VALUE!</v>
      </c>
      <c r="M578" s="79" t="str">
        <f aca="false">IF(ISERROR(N578),"",N578)</f>
        <v/>
      </c>
      <c r="N578" s="79" t="e">
        <f aca="false">LOOKUP(9E+307,O578:BI578)</f>
        <v>#N/A</v>
      </c>
      <c r="O578" s="301"/>
      <c r="P578" s="301"/>
      <c r="Q578" s="301"/>
      <c r="S578" s="301"/>
      <c r="T578" s="301"/>
    </row>
    <row r="579" customFormat="false" ht="12.8" hidden="true" customHeight="false" outlineLevel="0" collapsed="false">
      <c r="A579" s="340" t="n">
        <v>289</v>
      </c>
      <c r="B579" s="303" t="s">
        <v>2149</v>
      </c>
      <c r="C579" s="303" t="s">
        <v>2224</v>
      </c>
      <c r="D579" s="303" t="s">
        <v>1766</v>
      </c>
      <c r="E579" s="303"/>
      <c r="F579" s="303"/>
      <c r="G579" s="0" t="n">
        <f aca="false">COUNT(O579:T579)</f>
        <v>0</v>
      </c>
      <c r="H579" s="0" t="e">
        <f aca="false">IF(L579&lt;0,$J$2-M579,0)</f>
        <v>#VALUE!</v>
      </c>
      <c r="I579" s="314" t="e">
        <f aca="false">L580</f>
        <v>#VALUE!</v>
      </c>
      <c r="L579" s="0" t="e">
        <f aca="false">M580-M579</f>
        <v>#VALUE!</v>
      </c>
      <c r="M579" s="79" t="str">
        <f aca="false">IF(ISERROR(N579),"",N579)</f>
        <v/>
      </c>
      <c r="N579" s="79" t="e">
        <f aca="false">LOOKUP(9E+307,P579:AW579)</f>
        <v>#N/A</v>
      </c>
      <c r="P579" s="301"/>
      <c r="T579" s="301"/>
      <c r="V579" s="301"/>
      <c r="X579" s="301"/>
    </row>
    <row r="580" customFormat="false" ht="13" hidden="true" customHeight="false" outlineLevel="0" collapsed="false">
      <c r="A580" s="340"/>
      <c r="B580" s="303"/>
      <c r="C580" s="303"/>
      <c r="D580" s="303"/>
      <c r="E580" s="303"/>
      <c r="F580" s="303"/>
      <c r="I580" s="307"/>
      <c r="J580" s="0" t="n">
        <f aca="false">IF(ISERROR(N580),0,(IF((N580-$G$2)&gt;=0,1,0)))</f>
        <v>0</v>
      </c>
      <c r="K580" s="308" t="e">
        <f aca="false">IF((L580-$K$2)&gt;0,1,0)</f>
        <v>#VALUE!</v>
      </c>
      <c r="L580" s="0" t="e">
        <f aca="false">IF(L579&gt;0,$J$2-M580,0)</f>
        <v>#VALUE!</v>
      </c>
      <c r="M580" s="79" t="str">
        <f aca="false">IF(ISERROR(N580),"",N580)</f>
        <v/>
      </c>
      <c r="N580" s="79" t="e">
        <f aca="false">LOOKUP(9E+307,O580:BI580)</f>
        <v>#N/A</v>
      </c>
      <c r="O580" s="301"/>
      <c r="P580" s="301"/>
      <c r="Q580" s="301"/>
      <c r="S580" s="301"/>
      <c r="T580" s="301"/>
      <c r="U580" s="301"/>
      <c r="V580" s="301"/>
      <c r="W580" s="301"/>
      <c r="X580" s="301"/>
    </row>
    <row r="581" customFormat="false" ht="12.8" hidden="true" customHeight="false" outlineLevel="0" collapsed="false">
      <c r="A581" s="340" t="n">
        <v>290</v>
      </c>
      <c r="B581" s="303" t="s">
        <v>2149</v>
      </c>
      <c r="C581" s="303" t="s">
        <v>2224</v>
      </c>
      <c r="D581" s="303" t="s">
        <v>2142</v>
      </c>
      <c r="E581" s="303"/>
      <c r="F581" s="303"/>
      <c r="G581" s="0" t="n">
        <f aca="false">COUNT(O581:T581)</f>
        <v>0</v>
      </c>
      <c r="H581" s="0" t="e">
        <f aca="false">IF(L581&lt;0,$J$2-M581,0)</f>
        <v>#VALUE!</v>
      </c>
      <c r="I581" s="314" t="e">
        <f aca="false">L582</f>
        <v>#VALUE!</v>
      </c>
      <c r="L581" s="0" t="e">
        <f aca="false">M582-M581</f>
        <v>#VALUE!</v>
      </c>
      <c r="M581" s="79" t="str">
        <f aca="false">IF(ISERROR(N581),"",N581)</f>
        <v/>
      </c>
      <c r="N581" s="79" t="e">
        <f aca="false">LOOKUP(9E+307,P581:AW581)</f>
        <v>#N/A</v>
      </c>
      <c r="P581" s="301"/>
      <c r="T581" s="301"/>
      <c r="V581" s="301"/>
    </row>
    <row r="582" customFormat="false" ht="13" hidden="true" customHeight="false" outlineLevel="0" collapsed="false">
      <c r="A582" s="340"/>
      <c r="B582" s="303"/>
      <c r="C582" s="303"/>
      <c r="D582" s="303"/>
      <c r="E582" s="303"/>
      <c r="F582" s="303"/>
      <c r="I582" s="314"/>
      <c r="J582" s="0" t="n">
        <f aca="false">IF(ISERROR(N582),0,(IF((N582-$G$2)&gt;=0,1,0)))</f>
        <v>0</v>
      </c>
      <c r="K582" s="308" t="e">
        <f aca="false">IF((L582-$K$2)&gt;0,1,0)</f>
        <v>#VALUE!</v>
      </c>
      <c r="L582" s="0" t="e">
        <f aca="false">IF(L581&gt;0,$J$2-M582,0)</f>
        <v>#VALUE!</v>
      </c>
      <c r="M582" s="79" t="str">
        <f aca="false">IF(ISERROR(N582),"",N582)</f>
        <v/>
      </c>
      <c r="N582" s="79" t="e">
        <f aca="false">LOOKUP(9E+307,O582:BI582)</f>
        <v>#N/A</v>
      </c>
      <c r="O582" s="301"/>
      <c r="P582" s="301"/>
      <c r="Q582" s="301"/>
      <c r="S582" s="301"/>
      <c r="T582" s="301"/>
      <c r="U582" s="301"/>
      <c r="V582" s="301"/>
    </row>
    <row r="583" customFormat="false" ht="12.8" hidden="true" customHeight="false" outlineLevel="0" collapsed="false">
      <c r="A583" s="340" t="n">
        <v>291</v>
      </c>
      <c r="B583" s="303" t="s">
        <v>2149</v>
      </c>
      <c r="C583" s="303" t="s">
        <v>2224</v>
      </c>
      <c r="D583" s="303" t="s">
        <v>2125</v>
      </c>
      <c r="E583" s="303"/>
      <c r="F583" s="303"/>
      <c r="G583" s="0" t="n">
        <f aca="false">COUNT(O583:T583)</f>
        <v>0</v>
      </c>
      <c r="H583" s="0" t="e">
        <f aca="false">IF(L583&lt;0,$J$2-M583,0)</f>
        <v>#VALUE!</v>
      </c>
      <c r="I583" s="307" t="e">
        <f aca="false">L584</f>
        <v>#VALUE!</v>
      </c>
      <c r="L583" s="0" t="e">
        <f aca="false">M584-M583</f>
        <v>#VALUE!</v>
      </c>
      <c r="M583" s="79" t="str">
        <f aca="false">IF(ISERROR(N583),"",N583)</f>
        <v/>
      </c>
      <c r="N583" s="79" t="e">
        <f aca="false">LOOKUP(9E+307,P583:AW583)</f>
        <v>#N/A</v>
      </c>
      <c r="P583" s="301"/>
      <c r="T583" s="301"/>
      <c r="V583" s="301"/>
    </row>
    <row r="584" customFormat="false" ht="13" hidden="true" customHeight="false" outlineLevel="0" collapsed="false">
      <c r="A584" s="340"/>
      <c r="B584" s="303"/>
      <c r="C584" s="303"/>
      <c r="D584" s="303"/>
      <c r="E584" s="303"/>
      <c r="F584" s="303"/>
      <c r="I584" s="307"/>
      <c r="J584" s="0" t="n">
        <f aca="false">IF(ISERROR(N584),0,(IF((N584-$G$2)&gt;=0,1,0)))</f>
        <v>0</v>
      </c>
      <c r="K584" s="308" t="e">
        <f aca="false">IF((L584-$K$2)&gt;0,1,0)</f>
        <v>#VALUE!</v>
      </c>
      <c r="L584" s="0" t="e">
        <f aca="false">IF(L583&gt;0,$J$2-M584,0)</f>
        <v>#VALUE!</v>
      </c>
      <c r="M584" s="79" t="str">
        <f aca="false">IF(ISERROR(N584),"",N584)</f>
        <v/>
      </c>
      <c r="N584" s="79" t="e">
        <f aca="false">LOOKUP(9E+307,O584:BI584)</f>
        <v>#N/A</v>
      </c>
      <c r="O584" s="301"/>
      <c r="P584" s="301"/>
      <c r="Q584" s="301"/>
      <c r="S584" s="301"/>
      <c r="T584" s="301"/>
      <c r="U584" s="301"/>
      <c r="V584" s="301"/>
    </row>
    <row r="585" customFormat="false" ht="12.8" hidden="true" customHeight="false" outlineLevel="0" collapsed="false">
      <c r="A585" s="341" t="n">
        <v>292</v>
      </c>
      <c r="B585" s="303" t="s">
        <v>2225</v>
      </c>
      <c r="C585" s="303" t="s">
        <v>2226</v>
      </c>
      <c r="D585" s="303" t="s">
        <v>1766</v>
      </c>
      <c r="E585" s="303"/>
      <c r="F585" s="303"/>
      <c r="G585" s="0" t="n">
        <f aca="false">COUNT(O585:T585)</f>
        <v>0</v>
      </c>
      <c r="H585" s="0" t="e">
        <f aca="false">IF(L585&lt;0,$J$2-M585,0)</f>
        <v>#VALUE!</v>
      </c>
      <c r="I585" s="314" t="e">
        <f aca="false">L586</f>
        <v>#VALUE!</v>
      </c>
      <c r="L585" s="0" t="e">
        <f aca="false">M586-M585</f>
        <v>#VALUE!</v>
      </c>
      <c r="M585" s="79" t="str">
        <f aca="false">IF(ISERROR(N585),"",N585)</f>
        <v/>
      </c>
      <c r="N585" s="79" t="e">
        <f aca="false">LOOKUP(9E+307,P585:AW585)</f>
        <v>#N/A</v>
      </c>
      <c r="P585" s="301"/>
      <c r="T585" s="301"/>
      <c r="V585" s="301"/>
    </row>
    <row r="586" customFormat="false" ht="13" hidden="true" customHeight="false" outlineLevel="0" collapsed="false">
      <c r="A586" s="341"/>
      <c r="B586" s="303"/>
      <c r="C586" s="303"/>
      <c r="D586" s="303"/>
      <c r="E586" s="303"/>
      <c r="F586" s="303"/>
      <c r="I586" s="307"/>
      <c r="J586" s="0" t="n">
        <f aca="false">IF(ISERROR(N586),0,(IF((N586-$G$2)&gt;=0,1,0)))</f>
        <v>0</v>
      </c>
      <c r="K586" s="308" t="e">
        <f aca="false">IF((L586-$K$2)&gt;0,1,0)</f>
        <v>#VALUE!</v>
      </c>
      <c r="L586" s="0" t="e">
        <f aca="false">IF(L585&gt;0,$J$2-M586,0)</f>
        <v>#VALUE!</v>
      </c>
      <c r="M586" s="79" t="str">
        <f aca="false">IF(ISERROR(N586),"",N586)</f>
        <v/>
      </c>
      <c r="N586" s="79" t="e">
        <f aca="false">LOOKUP(9E+307,O586:BI586)</f>
        <v>#N/A</v>
      </c>
      <c r="O586" s="301"/>
      <c r="P586" s="301"/>
      <c r="Q586" s="301"/>
      <c r="S586" s="301"/>
      <c r="T586" s="301"/>
      <c r="U586" s="301"/>
      <c r="V586" s="301"/>
    </row>
    <row r="587" customFormat="false" ht="12.8" hidden="true" customHeight="false" outlineLevel="0" collapsed="false">
      <c r="A587" s="341" t="n">
        <v>293</v>
      </c>
      <c r="B587" s="303" t="s">
        <v>2225</v>
      </c>
      <c r="C587" s="303" t="s">
        <v>2226</v>
      </c>
      <c r="D587" s="303" t="s">
        <v>2142</v>
      </c>
      <c r="E587" s="303"/>
      <c r="F587" s="303"/>
      <c r="G587" s="0" t="n">
        <f aca="false">COUNT(O587:T587)</f>
        <v>0</v>
      </c>
      <c r="H587" s="0" t="e">
        <f aca="false">IF(L587&lt;0,$J$2-M587,0)</f>
        <v>#VALUE!</v>
      </c>
      <c r="I587" s="307" t="e">
        <f aca="false">L588</f>
        <v>#VALUE!</v>
      </c>
      <c r="L587" s="0" t="e">
        <f aca="false">M588-M587</f>
        <v>#VALUE!</v>
      </c>
      <c r="M587" s="79" t="str">
        <f aca="false">IF(ISERROR(N587),"",N587)</f>
        <v/>
      </c>
      <c r="N587" s="79" t="e">
        <f aca="false">LOOKUP(9E+307,P587:AW587)</f>
        <v>#N/A</v>
      </c>
      <c r="P587" s="301"/>
      <c r="T587" s="301"/>
      <c r="V587" s="301"/>
      <c r="X587" s="301"/>
    </row>
    <row r="588" customFormat="false" ht="13" hidden="true" customHeight="false" outlineLevel="0" collapsed="false">
      <c r="A588" s="341"/>
      <c r="B588" s="303"/>
      <c r="C588" s="303"/>
      <c r="D588" s="303"/>
      <c r="E588" s="303"/>
      <c r="F588" s="303"/>
      <c r="I588" s="307"/>
      <c r="J588" s="0" t="n">
        <f aca="false">IF(ISERROR(N588),0,(IF((N588-$G$2)&gt;=0,1,0)))</f>
        <v>0</v>
      </c>
      <c r="K588" s="308" t="e">
        <f aca="false">IF((L588-$K$2)&gt;0,1,0)</f>
        <v>#VALUE!</v>
      </c>
      <c r="L588" s="0" t="e">
        <f aca="false">IF(L587&gt;0,$J$2-M588,0)</f>
        <v>#VALUE!</v>
      </c>
      <c r="M588" s="79" t="str">
        <f aca="false">IF(ISERROR(N588),"",N588)</f>
        <v/>
      </c>
      <c r="N588" s="79" t="e">
        <f aca="false">LOOKUP(9E+307,O588:BI588)</f>
        <v>#N/A</v>
      </c>
      <c r="O588" s="301"/>
      <c r="P588" s="301"/>
      <c r="Q588" s="301"/>
      <c r="S588" s="301"/>
      <c r="T588" s="301"/>
      <c r="U588" s="301"/>
      <c r="V588" s="301"/>
      <c r="W588" s="301"/>
      <c r="X588" s="301"/>
    </row>
    <row r="589" customFormat="false" ht="12.8" hidden="true" customHeight="false" outlineLevel="0" collapsed="false">
      <c r="A589" s="341" t="n">
        <v>294</v>
      </c>
      <c r="B589" s="303" t="s">
        <v>2225</v>
      </c>
      <c r="C589" s="303" t="s">
        <v>2226</v>
      </c>
      <c r="D589" s="303" t="s">
        <v>2125</v>
      </c>
      <c r="E589" s="303"/>
      <c r="F589" s="303"/>
      <c r="G589" s="0" t="n">
        <f aca="false">COUNT(O589:T589)</f>
        <v>0</v>
      </c>
      <c r="H589" s="0" t="e">
        <f aca="false">IF(L589&lt;0,$J$2-M589,0)</f>
        <v>#VALUE!</v>
      </c>
      <c r="I589" s="314" t="e">
        <f aca="false">L590</f>
        <v>#VALUE!</v>
      </c>
      <c r="L589" s="0" t="e">
        <f aca="false">M590-M589</f>
        <v>#VALUE!</v>
      </c>
      <c r="M589" s="79" t="str">
        <f aca="false">IF(ISERROR(N589),"",N589)</f>
        <v/>
      </c>
      <c r="N589" s="79" t="e">
        <f aca="false">LOOKUP(9E+307,P589:AW589)</f>
        <v>#N/A</v>
      </c>
      <c r="P589" s="301"/>
      <c r="T589" s="301"/>
      <c r="V589" s="301"/>
    </row>
    <row r="590" customFormat="false" ht="13" hidden="true" customHeight="false" outlineLevel="0" collapsed="false">
      <c r="A590" s="341"/>
      <c r="B590" s="303"/>
      <c r="C590" s="303"/>
      <c r="D590" s="303"/>
      <c r="E590" s="303"/>
      <c r="F590" s="303"/>
      <c r="I590" s="307"/>
      <c r="J590" s="0" t="n">
        <f aca="false">IF(ISERROR(N590),0,(IF((N590-$G$2)&gt;=0,1,0)))</f>
        <v>0</v>
      </c>
      <c r="K590" s="308" t="e">
        <f aca="false">IF((L590-$K$2)&gt;0,1,0)</f>
        <v>#VALUE!</v>
      </c>
      <c r="L590" s="0" t="e">
        <f aca="false">IF(L589&gt;0,$J$2-M590,0)</f>
        <v>#VALUE!</v>
      </c>
      <c r="M590" s="79" t="str">
        <f aca="false">IF(ISERROR(N590),"",N590)</f>
        <v/>
      </c>
      <c r="N590" s="79" t="e">
        <f aca="false">LOOKUP(9E+307,O590:BI590)</f>
        <v>#N/A</v>
      </c>
      <c r="O590" s="301"/>
      <c r="P590" s="301"/>
      <c r="Q590" s="301"/>
      <c r="S590" s="301"/>
      <c r="T590" s="301"/>
      <c r="U590" s="301"/>
      <c r="V590" s="301"/>
    </row>
    <row r="591" customFormat="false" ht="12.8" hidden="true" customHeight="false" outlineLevel="0" collapsed="false">
      <c r="A591" s="341" t="n">
        <v>295</v>
      </c>
      <c r="B591" s="303" t="s">
        <v>2225</v>
      </c>
      <c r="C591" s="303" t="s">
        <v>2226</v>
      </c>
      <c r="D591" s="303" t="s">
        <v>2227</v>
      </c>
      <c r="E591" s="303"/>
      <c r="F591" s="303"/>
      <c r="G591" s="0" t="n">
        <f aca="false">COUNT(O591:T591)</f>
        <v>0</v>
      </c>
      <c r="H591" s="0" t="e">
        <f aca="false">IF(L591&lt;0,$J$2-M591,0)</f>
        <v>#VALUE!</v>
      </c>
      <c r="I591" s="307" t="e">
        <f aca="false">L592</f>
        <v>#VALUE!</v>
      </c>
      <c r="L591" s="0" t="e">
        <f aca="false">M592-M591</f>
        <v>#VALUE!</v>
      </c>
      <c r="M591" s="79" t="str">
        <f aca="false">IF(ISERROR(N591),"",N591)</f>
        <v/>
      </c>
      <c r="N591" s="79" t="e">
        <f aca="false">LOOKUP(9E+307,P591:AW591)</f>
        <v>#N/A</v>
      </c>
      <c r="P591" s="301"/>
      <c r="T591" s="301"/>
      <c r="V591" s="301"/>
    </row>
    <row r="592" customFormat="false" ht="13" hidden="true" customHeight="false" outlineLevel="0" collapsed="false">
      <c r="A592" s="341"/>
      <c r="B592" s="303"/>
      <c r="C592" s="303"/>
      <c r="D592" s="303"/>
      <c r="E592" s="303"/>
      <c r="F592" s="303"/>
      <c r="I592" s="307"/>
      <c r="J592" s="0" t="n">
        <f aca="false">IF(ISERROR(N592),0,(IF((N592-$G$2)&gt;=0,1,0)))</f>
        <v>0</v>
      </c>
      <c r="K592" s="308" t="e">
        <f aca="false">IF((L592-$K$2)&gt;0,1,0)</f>
        <v>#VALUE!</v>
      </c>
      <c r="L592" s="0" t="e">
        <f aca="false">IF(L591&gt;0,$J$2-M592,0)</f>
        <v>#VALUE!</v>
      </c>
      <c r="M592" s="79" t="str">
        <f aca="false">IF(ISERROR(N592),"",N592)</f>
        <v/>
      </c>
      <c r="N592" s="79" t="e">
        <f aca="false">LOOKUP(9E+307,O592:BI592)</f>
        <v>#N/A</v>
      </c>
      <c r="O592" s="301"/>
      <c r="P592" s="301"/>
      <c r="Q592" s="301"/>
      <c r="S592" s="301"/>
      <c r="T592" s="301"/>
      <c r="U592" s="301"/>
      <c r="V592" s="301"/>
    </row>
    <row r="593" customFormat="false" ht="12.8" hidden="true" customHeight="false" outlineLevel="0" collapsed="false">
      <c r="A593" s="341" t="n">
        <v>296</v>
      </c>
      <c r="B593" s="310" t="s">
        <v>2225</v>
      </c>
      <c r="C593" s="310" t="s">
        <v>2228</v>
      </c>
      <c r="D593" s="310" t="s">
        <v>2117</v>
      </c>
      <c r="E593" s="310"/>
      <c r="F593" s="310"/>
      <c r="G593" s="311" t="n">
        <f aca="false">COUNT(O593:T593)</f>
        <v>0</v>
      </c>
      <c r="H593" s="311" t="e">
        <f aca="false">IF(L593&lt;0,$J$2-M593,0)</f>
        <v>#VALUE!</v>
      </c>
      <c r="I593" s="312" t="e">
        <f aca="false">L594</f>
        <v>#VALUE!</v>
      </c>
      <c r="L593" s="0" t="e">
        <f aca="false">M594-M593</f>
        <v>#VALUE!</v>
      </c>
      <c r="M593" s="79" t="str">
        <f aca="false">IF(ISERROR(N593),"",N593)</f>
        <v/>
      </c>
      <c r="N593" s="79" t="e">
        <f aca="false">LOOKUP(9E+307,P593:AW593)</f>
        <v>#N/A</v>
      </c>
      <c r="P593" s="301"/>
    </row>
    <row r="594" customFormat="false" ht="13" hidden="true" customHeight="false" outlineLevel="0" collapsed="false">
      <c r="A594" s="341"/>
      <c r="B594" s="310"/>
      <c r="C594" s="310"/>
      <c r="D594" s="310"/>
      <c r="E594" s="310"/>
      <c r="F594" s="310"/>
      <c r="G594" s="311"/>
      <c r="H594" s="311"/>
      <c r="I594" s="312"/>
      <c r="J594" s="0" t="n">
        <f aca="false">IF(ISERROR(N594),0,(IF((N594-$G$2)&gt;=0,1,0)))</f>
        <v>0</v>
      </c>
      <c r="K594" s="308" t="e">
        <f aca="false">IF((L594-$K$2)&gt;0,1,0)</f>
        <v>#VALUE!</v>
      </c>
      <c r="L594" s="0" t="e">
        <f aca="false">IF(L593&gt;0,$J$2-M594,0)</f>
        <v>#VALUE!</v>
      </c>
      <c r="M594" s="79" t="str">
        <f aca="false">IF(ISERROR(N594),"",N594)</f>
        <v/>
      </c>
      <c r="N594" s="79" t="e">
        <f aca="false">LOOKUP(9E+307,O594:BI594)</f>
        <v>#N/A</v>
      </c>
      <c r="O594" s="301"/>
      <c r="P594" s="301"/>
      <c r="Q594" s="301"/>
    </row>
    <row r="595" customFormat="false" ht="12.8" hidden="true" customHeight="false" outlineLevel="0" collapsed="false">
      <c r="A595" s="340" t="n">
        <v>297</v>
      </c>
      <c r="B595" s="303" t="s">
        <v>2225</v>
      </c>
      <c r="C595" s="303" t="s">
        <v>2229</v>
      </c>
      <c r="D595" s="303" t="s">
        <v>2133</v>
      </c>
      <c r="E595" s="303"/>
      <c r="F595" s="303"/>
      <c r="G595" s="0" t="n">
        <f aca="false">COUNT(O595:T595)</f>
        <v>0</v>
      </c>
      <c r="H595" s="0" t="e">
        <f aca="false">IF(L595&lt;0,$J$2-M595,0)</f>
        <v>#VALUE!</v>
      </c>
      <c r="I595" s="314" t="e">
        <f aca="false">L596</f>
        <v>#VALUE!</v>
      </c>
      <c r="L595" s="0" t="e">
        <f aca="false">M596-M595</f>
        <v>#VALUE!</v>
      </c>
      <c r="M595" s="79" t="str">
        <f aca="false">IF(ISERROR(N595),"",N595)</f>
        <v/>
      </c>
      <c r="N595" s="79" t="e">
        <f aca="false">LOOKUP(9E+307,P595:AW595)</f>
        <v>#N/A</v>
      </c>
      <c r="P595" s="301"/>
      <c r="T595" s="301"/>
      <c r="V595" s="301"/>
    </row>
    <row r="596" customFormat="false" ht="13" hidden="true" customHeight="false" outlineLevel="0" collapsed="false">
      <c r="A596" s="340"/>
      <c r="B596" s="303"/>
      <c r="C596" s="303"/>
      <c r="D596" s="303"/>
      <c r="E596" s="303"/>
      <c r="F596" s="303"/>
      <c r="I596" s="307"/>
      <c r="J596" s="0" t="n">
        <f aca="false">IF(ISERROR(N596),0,(IF((N596-$G$2)&gt;=0,1,0)))</f>
        <v>0</v>
      </c>
      <c r="K596" s="308" t="e">
        <f aca="false">IF((L596-$K$2)&gt;0,1,0)</f>
        <v>#VALUE!</v>
      </c>
      <c r="L596" s="0" t="e">
        <f aca="false">IF(L595&gt;0,$J$2-M596,0)</f>
        <v>#VALUE!</v>
      </c>
      <c r="M596" s="79" t="str">
        <f aca="false">IF(ISERROR(N596),"",N596)</f>
        <v/>
      </c>
      <c r="N596" s="79" t="e">
        <f aca="false">LOOKUP(9E+307,O596:BI596)</f>
        <v>#N/A</v>
      </c>
      <c r="O596" s="301"/>
      <c r="P596" s="301"/>
      <c r="Q596" s="301"/>
      <c r="S596" s="301"/>
      <c r="T596" s="301"/>
      <c r="U596" s="301"/>
      <c r="V596" s="301"/>
    </row>
    <row r="597" customFormat="false" ht="12.8" hidden="true" customHeight="false" outlineLevel="0" collapsed="false">
      <c r="A597" s="340" t="n">
        <v>298</v>
      </c>
      <c r="B597" s="303" t="s">
        <v>2225</v>
      </c>
      <c r="C597" s="303" t="s">
        <v>2229</v>
      </c>
      <c r="D597" s="303" t="s">
        <v>2134</v>
      </c>
      <c r="E597" s="303"/>
      <c r="F597" s="303"/>
      <c r="G597" s="0" t="n">
        <f aca="false">COUNT(O597:T597)</f>
        <v>0</v>
      </c>
      <c r="H597" s="0" t="e">
        <f aca="false">IF(L597&lt;0,$J$2-M597,0)</f>
        <v>#VALUE!</v>
      </c>
      <c r="I597" s="307" t="e">
        <f aca="false">L598</f>
        <v>#VALUE!</v>
      </c>
      <c r="L597" s="0" t="e">
        <f aca="false">M598-M597</f>
        <v>#VALUE!</v>
      </c>
      <c r="M597" s="79" t="str">
        <f aca="false">IF(ISERROR(N597),"",N597)</f>
        <v/>
      </c>
      <c r="N597" s="79" t="e">
        <f aca="false">LOOKUP(9E+307,P597:AW597)</f>
        <v>#N/A</v>
      </c>
      <c r="P597" s="301"/>
      <c r="T597" s="301"/>
      <c r="V597" s="301"/>
    </row>
    <row r="598" customFormat="false" ht="13" hidden="true" customHeight="false" outlineLevel="0" collapsed="false">
      <c r="A598" s="340"/>
      <c r="B598" s="303"/>
      <c r="C598" s="303"/>
      <c r="D598" s="303"/>
      <c r="E598" s="303"/>
      <c r="F598" s="303"/>
      <c r="I598" s="307"/>
      <c r="J598" s="0" t="n">
        <f aca="false">IF(ISERROR(N598),0,(IF((N598-$G$2)&gt;=0,1,0)))</f>
        <v>0</v>
      </c>
      <c r="K598" s="308" t="e">
        <f aca="false">IF((L598-$K$2)&gt;0,1,0)</f>
        <v>#VALUE!</v>
      </c>
      <c r="L598" s="0" t="e">
        <f aca="false">IF(L597&gt;0,$J$2-M598,0)</f>
        <v>#VALUE!</v>
      </c>
      <c r="M598" s="79" t="str">
        <f aca="false">IF(ISERROR(N598),"",N598)</f>
        <v/>
      </c>
      <c r="N598" s="79" t="e">
        <f aca="false">LOOKUP(9E+307,O598:BI598)</f>
        <v>#N/A</v>
      </c>
      <c r="O598" s="301"/>
      <c r="P598" s="301"/>
      <c r="Q598" s="301"/>
      <c r="S598" s="301"/>
      <c r="T598" s="301"/>
      <c r="U598" s="301"/>
      <c r="V598" s="301"/>
    </row>
    <row r="599" customFormat="false" ht="12.8" hidden="true" customHeight="false" outlineLevel="0" collapsed="false">
      <c r="A599" s="340" t="n">
        <v>299</v>
      </c>
      <c r="B599" s="303" t="s">
        <v>2225</v>
      </c>
      <c r="C599" s="303" t="s">
        <v>2229</v>
      </c>
      <c r="D599" s="303" t="s">
        <v>2168</v>
      </c>
      <c r="E599" s="303"/>
      <c r="F599" s="303"/>
      <c r="G599" s="0" t="n">
        <f aca="false">COUNT(O599:T599)</f>
        <v>0</v>
      </c>
      <c r="H599" s="0" t="e">
        <f aca="false">IF(L599&lt;0,$J$2-M599,0)</f>
        <v>#VALUE!</v>
      </c>
      <c r="I599" s="314" t="e">
        <f aca="false">L600</f>
        <v>#VALUE!</v>
      </c>
      <c r="L599" s="0" t="e">
        <f aca="false">M600-M599</f>
        <v>#VALUE!</v>
      </c>
      <c r="M599" s="79" t="str">
        <f aca="false">IF(ISERROR(N599),"",N599)</f>
        <v/>
      </c>
      <c r="N599" s="79" t="e">
        <f aca="false">LOOKUP(9E+307,P599:AW599)</f>
        <v>#N/A</v>
      </c>
      <c r="P599" s="301"/>
      <c r="T599" s="301"/>
      <c r="V599" s="301"/>
    </row>
    <row r="600" customFormat="false" ht="13" hidden="true" customHeight="false" outlineLevel="0" collapsed="false">
      <c r="A600" s="340"/>
      <c r="B600" s="303"/>
      <c r="C600" s="303"/>
      <c r="D600" s="303"/>
      <c r="E600" s="303"/>
      <c r="F600" s="303"/>
      <c r="I600" s="307"/>
      <c r="J600" s="0" t="n">
        <f aca="false">IF(ISERROR(N600),0,(IF((N600-$G$2)&gt;=0,1,0)))</f>
        <v>0</v>
      </c>
      <c r="K600" s="308" t="e">
        <f aca="false">IF((L600-$K$2)&gt;0,1,0)</f>
        <v>#VALUE!</v>
      </c>
      <c r="L600" s="0" t="e">
        <f aca="false">IF(L599&gt;0,$J$2-M600,0)</f>
        <v>#VALUE!</v>
      </c>
      <c r="M600" s="79" t="str">
        <f aca="false">IF(ISERROR(N600),"",N600)</f>
        <v/>
      </c>
      <c r="N600" s="79" t="e">
        <f aca="false">LOOKUP(9E+307,O600:BI600)</f>
        <v>#N/A</v>
      </c>
      <c r="O600" s="301"/>
      <c r="P600" s="301"/>
      <c r="Q600" s="301"/>
      <c r="S600" s="301"/>
      <c r="T600" s="301"/>
    </row>
    <row r="601" customFormat="false" ht="12.8" hidden="true" customHeight="false" outlineLevel="0" collapsed="false">
      <c r="A601" s="341" t="n">
        <v>300</v>
      </c>
      <c r="B601" s="303" t="s">
        <v>2193</v>
      </c>
      <c r="C601" s="303" t="s">
        <v>2230</v>
      </c>
      <c r="D601" s="303" t="s">
        <v>2133</v>
      </c>
      <c r="E601" s="303"/>
      <c r="F601" s="303"/>
      <c r="G601" s="0" t="n">
        <f aca="false">COUNT(O601:T601)</f>
        <v>0</v>
      </c>
      <c r="H601" s="0" t="e">
        <f aca="false">IF(L601&lt;0,$J$2-M601,0)</f>
        <v>#VALUE!</v>
      </c>
      <c r="I601" s="314" t="e">
        <f aca="false">L602</f>
        <v>#VALUE!</v>
      </c>
      <c r="L601" s="0" t="e">
        <f aca="false">M602-M601</f>
        <v>#VALUE!</v>
      </c>
      <c r="M601" s="79" t="str">
        <f aca="false">IF(ISERROR(N601),"",N601)</f>
        <v/>
      </c>
      <c r="N601" s="79" t="e">
        <f aca="false">LOOKUP(9E+307,P601:AW601)</f>
        <v>#N/A</v>
      </c>
      <c r="P601" s="301"/>
      <c r="T601" s="301"/>
      <c r="V601" s="301"/>
    </row>
    <row r="602" customFormat="false" ht="13" hidden="true" customHeight="false" outlineLevel="0" collapsed="false">
      <c r="A602" s="341"/>
      <c r="B602" s="303"/>
      <c r="C602" s="303"/>
      <c r="D602" s="303"/>
      <c r="E602" s="303"/>
      <c r="F602" s="303"/>
      <c r="I602" s="307"/>
      <c r="J602" s="0" t="n">
        <f aca="false">IF(ISERROR(N602),0,(IF((N602-$G$2)&gt;=0,1,0)))</f>
        <v>0</v>
      </c>
      <c r="K602" s="308" t="e">
        <f aca="false">IF((L602-$K$2)&gt;0,1,0)</f>
        <v>#VALUE!</v>
      </c>
      <c r="L602" s="0" t="e">
        <f aca="false">IF(L601&gt;0,$J$2-M602,0)</f>
        <v>#VALUE!</v>
      </c>
      <c r="M602" s="79" t="str">
        <f aca="false">IF(ISERROR(N602),"",N602)</f>
        <v/>
      </c>
      <c r="N602" s="79" t="e">
        <f aca="false">LOOKUP(9E+307,O602:BI602)</f>
        <v>#N/A</v>
      </c>
      <c r="O602" s="301"/>
      <c r="P602" s="301"/>
      <c r="Q602" s="301"/>
      <c r="S602" s="301"/>
      <c r="T602" s="301"/>
    </row>
    <row r="603" customFormat="false" ht="12.8" hidden="true" customHeight="false" outlineLevel="0" collapsed="false">
      <c r="A603" s="340" t="n">
        <v>301</v>
      </c>
      <c r="B603" s="303" t="s">
        <v>2193</v>
      </c>
      <c r="C603" s="303" t="s">
        <v>2230</v>
      </c>
      <c r="D603" s="303" t="s">
        <v>2134</v>
      </c>
      <c r="E603" s="303"/>
      <c r="F603" s="303"/>
      <c r="G603" s="0" t="n">
        <f aca="false">COUNT(O603:T603)</f>
        <v>0</v>
      </c>
      <c r="H603" s="0" t="e">
        <f aca="false">IF(L603&lt;0,$J$2-M603,0)</f>
        <v>#VALUE!</v>
      </c>
      <c r="I603" s="314" t="e">
        <f aca="false">L604</f>
        <v>#VALUE!</v>
      </c>
      <c r="L603" s="0" t="e">
        <f aca="false">M604-M603</f>
        <v>#VALUE!</v>
      </c>
      <c r="M603" s="79" t="str">
        <f aca="false">IF(ISERROR(N603),"",N603)</f>
        <v/>
      </c>
      <c r="N603" s="79" t="e">
        <f aca="false">LOOKUP(9E+307,P603:AW603)</f>
        <v>#N/A</v>
      </c>
      <c r="P603" s="301"/>
      <c r="T603" s="301"/>
      <c r="V603" s="301"/>
    </row>
    <row r="604" customFormat="false" ht="13" hidden="true" customHeight="false" outlineLevel="0" collapsed="false">
      <c r="A604" s="340"/>
      <c r="B604" s="303"/>
      <c r="C604" s="303"/>
      <c r="D604" s="303"/>
      <c r="E604" s="303"/>
      <c r="F604" s="303"/>
      <c r="I604" s="307"/>
      <c r="J604" s="0" t="n">
        <f aca="false">IF(ISERROR(N604),0,(IF((N604-$G$2)&gt;=0,1,0)))</f>
        <v>0</v>
      </c>
      <c r="K604" s="308" t="e">
        <f aca="false">IF((L604-$K$2)&gt;0,1,0)</f>
        <v>#VALUE!</v>
      </c>
      <c r="L604" s="0" t="e">
        <f aca="false">IF(L603&gt;0,$J$2-M604,0)</f>
        <v>#VALUE!</v>
      </c>
      <c r="M604" s="79" t="str">
        <f aca="false">IF(ISERROR(N604),"",N604)</f>
        <v/>
      </c>
      <c r="N604" s="79" t="e">
        <f aca="false">LOOKUP(9E+307,O604:BI604)</f>
        <v>#N/A</v>
      </c>
      <c r="O604" s="301"/>
      <c r="P604" s="301"/>
      <c r="Q604" s="301"/>
      <c r="S604" s="301"/>
      <c r="T604" s="301"/>
      <c r="U604" s="301"/>
      <c r="V604" s="301"/>
    </row>
    <row r="605" customFormat="false" ht="12.8" hidden="true" customHeight="false" outlineLevel="0" collapsed="false">
      <c r="A605" s="341" t="n">
        <v>302</v>
      </c>
      <c r="B605" s="303" t="s">
        <v>2193</v>
      </c>
      <c r="C605" s="303" t="s">
        <v>2230</v>
      </c>
      <c r="D605" s="303" t="s">
        <v>2162</v>
      </c>
      <c r="E605" s="303"/>
      <c r="F605" s="303"/>
      <c r="G605" s="0" t="n">
        <f aca="false">COUNT(O605:T605)</f>
        <v>0</v>
      </c>
      <c r="H605" s="333" t="e">
        <f aca="false">IF(L605&lt;0,$J$2-M605,0)</f>
        <v>#VALUE!</v>
      </c>
      <c r="I605" s="315" t="e">
        <f aca="false">L606</f>
        <v>#VALUE!</v>
      </c>
      <c r="L605" s="0" t="e">
        <f aca="false">M606-M605</f>
        <v>#VALUE!</v>
      </c>
      <c r="M605" s="79" t="str">
        <f aca="false">IF(ISERROR(N605),"",N605)</f>
        <v/>
      </c>
      <c r="N605" s="79" t="e">
        <f aca="false">LOOKUP(9E+307,P605:AW605)</f>
        <v>#N/A</v>
      </c>
      <c r="P605" s="301"/>
      <c r="T605" s="301"/>
      <c r="V605" s="301"/>
    </row>
    <row r="606" customFormat="false" ht="13" hidden="true" customHeight="false" outlineLevel="0" collapsed="false">
      <c r="A606" s="341"/>
      <c r="B606" s="303"/>
      <c r="C606" s="303"/>
      <c r="D606" s="303"/>
      <c r="E606" s="303"/>
      <c r="F606" s="303"/>
      <c r="I606" s="307"/>
      <c r="J606" s="0" t="n">
        <f aca="false">IF(ISERROR(N606),0,(IF((N606-$G$2)&gt;=0,1,0)))</f>
        <v>0</v>
      </c>
      <c r="K606" s="308" t="e">
        <f aca="false">IF((L606-$K$2)&gt;0,1,0)</f>
        <v>#VALUE!</v>
      </c>
      <c r="L606" s="0" t="e">
        <f aca="false">IF(L605&gt;0,$J$2-M606,0)</f>
        <v>#VALUE!</v>
      </c>
      <c r="M606" s="79" t="str">
        <f aca="false">IF(ISERROR(N606),"",N606)</f>
        <v/>
      </c>
      <c r="N606" s="79" t="e">
        <f aca="false">LOOKUP(9E+307,O606:BI606)</f>
        <v>#N/A</v>
      </c>
      <c r="O606" s="301"/>
      <c r="P606" s="301"/>
      <c r="Q606" s="301"/>
      <c r="S606" s="301"/>
      <c r="T606" s="301"/>
    </row>
    <row r="607" customFormat="false" ht="12.8" hidden="true" customHeight="false" outlineLevel="0" collapsed="false">
      <c r="A607" s="341" t="n">
        <v>303</v>
      </c>
      <c r="B607" s="303" t="s">
        <v>2193</v>
      </c>
      <c r="C607" s="303" t="s">
        <v>2230</v>
      </c>
      <c r="D607" s="303" t="s">
        <v>2163</v>
      </c>
      <c r="E607" s="303"/>
      <c r="F607" s="303"/>
      <c r="G607" s="0" t="n">
        <f aca="false">COUNT(O607:T607)</f>
        <v>0</v>
      </c>
      <c r="H607" s="0" t="e">
        <f aca="false">IF(L607&lt;0,$J$2-M607,0)</f>
        <v>#VALUE!</v>
      </c>
      <c r="I607" s="307" t="e">
        <f aca="false">L608</f>
        <v>#VALUE!</v>
      </c>
      <c r="L607" s="0" t="e">
        <f aca="false">M608-M607</f>
        <v>#VALUE!</v>
      </c>
      <c r="M607" s="79" t="str">
        <f aca="false">IF(ISERROR(N607),"",N607)</f>
        <v/>
      </c>
      <c r="N607" s="79" t="e">
        <f aca="false">LOOKUP(9E+307,P607:AW607)</f>
        <v>#N/A</v>
      </c>
      <c r="P607" s="301"/>
      <c r="T607" s="301"/>
      <c r="V607" s="301"/>
      <c r="X607" s="301"/>
    </row>
    <row r="608" customFormat="false" ht="13" hidden="true" customHeight="false" outlineLevel="0" collapsed="false">
      <c r="A608" s="341"/>
      <c r="B608" s="303"/>
      <c r="C608" s="303"/>
      <c r="D608" s="303"/>
      <c r="E608" s="303"/>
      <c r="F608" s="303"/>
      <c r="I608" s="307"/>
      <c r="J608" s="0" t="n">
        <f aca="false">IF(ISERROR(N608),0,(IF((N608-$G$2)&gt;=0,1,0)))</f>
        <v>0</v>
      </c>
      <c r="K608" s="308" t="e">
        <f aca="false">IF((L608-$K$2)&gt;0,1,0)</f>
        <v>#VALUE!</v>
      </c>
      <c r="L608" s="0" t="e">
        <f aca="false">IF(L607&gt;0,$J$2-M608,0)</f>
        <v>#VALUE!</v>
      </c>
      <c r="M608" s="79" t="str">
        <f aca="false">IF(ISERROR(N608),"",N608)</f>
        <v/>
      </c>
      <c r="N608" s="79" t="e">
        <f aca="false">LOOKUP(9E+307,O608:BI608)</f>
        <v>#N/A</v>
      </c>
      <c r="O608" s="301"/>
      <c r="P608" s="301"/>
      <c r="Q608" s="301"/>
      <c r="S608" s="301"/>
      <c r="T608" s="301"/>
      <c r="U608" s="301"/>
      <c r="V608" s="301"/>
      <c r="W608" s="301"/>
      <c r="X608" s="301"/>
    </row>
    <row r="609" customFormat="false" ht="12.8" hidden="true" customHeight="false" outlineLevel="0" collapsed="false">
      <c r="A609" s="340" t="n">
        <v>304</v>
      </c>
      <c r="B609" s="303" t="s">
        <v>2225</v>
      </c>
      <c r="C609" s="303" t="s">
        <v>2231</v>
      </c>
      <c r="D609" s="303" t="s">
        <v>2133</v>
      </c>
      <c r="E609" s="303"/>
      <c r="F609" s="303"/>
      <c r="G609" s="0" t="n">
        <f aca="false">COUNT(O609:T609)</f>
        <v>0</v>
      </c>
      <c r="H609" s="333" t="e">
        <f aca="false">IF(L609&lt;0,$J$2-M609,0)</f>
        <v>#VALUE!</v>
      </c>
      <c r="I609" s="307" t="e">
        <f aca="false">L610</f>
        <v>#VALUE!</v>
      </c>
      <c r="L609" s="0" t="e">
        <f aca="false">M610-M609</f>
        <v>#VALUE!</v>
      </c>
      <c r="M609" s="79" t="str">
        <f aca="false">IF(ISERROR(N609),"",N609)</f>
        <v/>
      </c>
      <c r="N609" s="79" t="e">
        <f aca="false">LOOKUP(9E+307,P609:AW609)</f>
        <v>#N/A</v>
      </c>
      <c r="P609" s="301"/>
      <c r="T609" s="301"/>
      <c r="V609" s="301"/>
    </row>
    <row r="610" customFormat="false" ht="13" hidden="true" customHeight="false" outlineLevel="0" collapsed="false">
      <c r="A610" s="340"/>
      <c r="B610" s="303"/>
      <c r="C610" s="303"/>
      <c r="D610" s="303"/>
      <c r="E610" s="303"/>
      <c r="F610" s="303"/>
      <c r="I610" s="307"/>
      <c r="J610" s="0" t="n">
        <f aca="false">IF(ISERROR(N610),0,(IF((N610-$G$2)&gt;=0,1,0)))</f>
        <v>0</v>
      </c>
      <c r="K610" s="308" t="e">
        <f aca="false">IF((L610-$K$2)&gt;0,1,0)</f>
        <v>#VALUE!</v>
      </c>
      <c r="L610" s="0" t="e">
        <f aca="false">IF(L609&gt;0,$J$2-M610,0)</f>
        <v>#VALUE!</v>
      </c>
      <c r="M610" s="79" t="str">
        <f aca="false">IF(ISERROR(N610),"",N610)</f>
        <v/>
      </c>
      <c r="N610" s="79" t="e">
        <f aca="false">LOOKUP(9E+307,O610:BI610)</f>
        <v>#N/A</v>
      </c>
      <c r="O610" s="301"/>
      <c r="P610" s="301"/>
      <c r="Q610" s="301"/>
      <c r="S610" s="301"/>
      <c r="T610" s="301"/>
    </row>
    <row r="611" customFormat="false" ht="12.8" hidden="true" customHeight="false" outlineLevel="0" collapsed="false">
      <c r="A611" s="341" t="n">
        <v>305</v>
      </c>
      <c r="B611" s="303" t="s">
        <v>2225</v>
      </c>
      <c r="C611" s="303" t="s">
        <v>2231</v>
      </c>
      <c r="D611" s="303" t="s">
        <v>2134</v>
      </c>
      <c r="E611" s="303"/>
      <c r="F611" s="303"/>
      <c r="G611" s="0" t="n">
        <f aca="false">COUNT(O611:T611)</f>
        <v>0</v>
      </c>
      <c r="H611" s="333" t="e">
        <f aca="false">IF(L611&lt;0,$J$2-M611,0)</f>
        <v>#VALUE!</v>
      </c>
      <c r="I611" s="307" t="e">
        <f aca="false">L612</f>
        <v>#VALUE!</v>
      </c>
      <c r="L611" s="0" t="e">
        <f aca="false">M612-M611</f>
        <v>#VALUE!</v>
      </c>
      <c r="M611" s="79" t="str">
        <f aca="false">IF(ISERROR(N611),"",N611)</f>
        <v/>
      </c>
      <c r="N611" s="79" t="e">
        <f aca="false">LOOKUP(9E+307,P611:AW611)</f>
        <v>#N/A</v>
      </c>
      <c r="P611" s="301"/>
      <c r="S611" s="330"/>
      <c r="T611" s="301"/>
      <c r="V611" s="301"/>
    </row>
    <row r="612" customFormat="false" ht="13" hidden="true" customHeight="false" outlineLevel="0" collapsed="false">
      <c r="A612" s="341"/>
      <c r="B612" s="303"/>
      <c r="C612" s="303"/>
      <c r="D612" s="303"/>
      <c r="E612" s="303"/>
      <c r="F612" s="303"/>
      <c r="I612" s="307"/>
      <c r="J612" s="0" t="n">
        <f aca="false">IF(ISERROR(N612),0,(IF((N612-$G$2)&gt;=0,1,0)))</f>
        <v>0</v>
      </c>
      <c r="K612" s="308" t="e">
        <f aca="false">IF((L612-$K$2)&gt;0,1,0)</f>
        <v>#VALUE!</v>
      </c>
      <c r="L612" s="0" t="e">
        <f aca="false">IF(L611&gt;0,$J$2-M612,0)</f>
        <v>#VALUE!</v>
      </c>
      <c r="M612" s="79" t="str">
        <f aca="false">IF(ISERROR(N612),"",N612)</f>
        <v/>
      </c>
      <c r="N612" s="79" t="e">
        <f aca="false">LOOKUP(9E+307,O612:BI612)</f>
        <v>#N/A</v>
      </c>
      <c r="O612" s="301"/>
      <c r="P612" s="301"/>
      <c r="Q612" s="301"/>
      <c r="S612" s="301"/>
      <c r="T612" s="301"/>
    </row>
    <row r="613" customFormat="false" ht="12.8" hidden="true" customHeight="false" outlineLevel="0" collapsed="false">
      <c r="A613" s="341" t="n">
        <v>306</v>
      </c>
      <c r="B613" s="310" t="s">
        <v>2225</v>
      </c>
      <c r="C613" s="310" t="s">
        <v>2232</v>
      </c>
      <c r="D613" s="310" t="s">
        <v>2117</v>
      </c>
      <c r="E613" s="310"/>
      <c r="F613" s="310"/>
      <c r="G613" s="311" t="n">
        <f aca="false">COUNT(O613:T613)</f>
        <v>0</v>
      </c>
      <c r="H613" s="311" t="e">
        <f aca="false">IF(L613&lt;0,$J$2-M613,0)</f>
        <v>#VALUE!</v>
      </c>
      <c r="I613" s="312" t="e">
        <f aca="false">L614</f>
        <v>#VALUE!</v>
      </c>
      <c r="L613" s="0" t="e">
        <f aca="false">M614-M613</f>
        <v>#VALUE!</v>
      </c>
      <c r="M613" s="79" t="str">
        <f aca="false">IF(ISERROR(N613),"",N613)</f>
        <v/>
      </c>
      <c r="N613" s="79" t="e">
        <f aca="false">LOOKUP(9E+307,P613:AW613)</f>
        <v>#N/A</v>
      </c>
      <c r="P613" s="301"/>
    </row>
    <row r="614" customFormat="false" ht="13" hidden="true" customHeight="false" outlineLevel="0" collapsed="false">
      <c r="A614" s="341"/>
      <c r="B614" s="310"/>
      <c r="C614" s="310"/>
      <c r="D614" s="310"/>
      <c r="E614" s="310"/>
      <c r="F614" s="310"/>
      <c r="G614" s="311"/>
      <c r="H614" s="311"/>
      <c r="I614" s="312"/>
      <c r="J614" s="0" t="n">
        <f aca="false">IF(ISERROR(N614),0,(IF((N614-$G$2)&gt;=0,1,0)))</f>
        <v>0</v>
      </c>
      <c r="K614" s="308" t="e">
        <f aca="false">IF((L614-$K$2)&gt;0,1,0)</f>
        <v>#VALUE!</v>
      </c>
      <c r="L614" s="0" t="e">
        <f aca="false">IF(L613&gt;0,$J$2-M614,0)</f>
        <v>#VALUE!</v>
      </c>
      <c r="M614" s="79" t="str">
        <f aca="false">IF(ISERROR(N614),"",N614)</f>
        <v/>
      </c>
      <c r="N614" s="79" t="e">
        <f aca="false">LOOKUP(9E+307,O614:BI614)</f>
        <v>#N/A</v>
      </c>
      <c r="O614" s="301"/>
      <c r="P614" s="301"/>
      <c r="R614" s="300"/>
    </row>
    <row r="615" customFormat="false" ht="12.8" hidden="true" customHeight="false" outlineLevel="0" collapsed="false">
      <c r="A615" s="341" t="n">
        <v>307</v>
      </c>
      <c r="B615" s="310" t="s">
        <v>2225</v>
      </c>
      <c r="C615" s="310" t="s">
        <v>2233</v>
      </c>
      <c r="D615" s="310" t="s">
        <v>2117</v>
      </c>
      <c r="E615" s="310"/>
      <c r="F615" s="310"/>
      <c r="G615" s="311" t="n">
        <f aca="false">COUNT(O615:T615)</f>
        <v>0</v>
      </c>
      <c r="H615" s="311" t="e">
        <f aca="false">IF(L615&lt;0,$J$2-M615,0)</f>
        <v>#VALUE!</v>
      </c>
      <c r="I615" s="312" t="e">
        <f aca="false">L616</f>
        <v>#VALUE!</v>
      </c>
      <c r="L615" s="0" t="e">
        <f aca="false">M616-M615</f>
        <v>#VALUE!</v>
      </c>
      <c r="M615" s="79" t="str">
        <f aca="false">IF(ISERROR(N615),"",N615)</f>
        <v/>
      </c>
      <c r="N615" s="79" t="e">
        <f aca="false">LOOKUP(9E+307,P615:AW615)</f>
        <v>#N/A</v>
      </c>
      <c r="P615" s="301"/>
    </row>
    <row r="616" customFormat="false" ht="13" hidden="true" customHeight="false" outlineLevel="0" collapsed="false">
      <c r="A616" s="341"/>
      <c r="B616" s="310"/>
      <c r="C616" s="310"/>
      <c r="D616" s="310"/>
      <c r="E616" s="310"/>
      <c r="F616" s="310"/>
      <c r="G616" s="311"/>
      <c r="H616" s="311"/>
      <c r="I616" s="312"/>
      <c r="J616" s="0" t="n">
        <f aca="false">IF(ISERROR(N616),0,(IF((N616-$G$2)&gt;=0,1,0)))</f>
        <v>0</v>
      </c>
      <c r="K616" s="308" t="e">
        <f aca="false">IF((L616-$K$2)&gt;0,1,0)</f>
        <v>#VALUE!</v>
      </c>
      <c r="L616" s="0" t="e">
        <f aca="false">IF(L615&gt;0,$J$2-M616,0)</f>
        <v>#VALUE!</v>
      </c>
      <c r="M616" s="79" t="str">
        <f aca="false">IF(ISERROR(N616),"",N616)</f>
        <v/>
      </c>
      <c r="N616" s="79" t="e">
        <f aca="false">LOOKUP(9E+307,O616:BI616)</f>
        <v>#N/A</v>
      </c>
      <c r="O616" s="301"/>
      <c r="P616" s="301"/>
      <c r="Q616" s="301"/>
    </row>
    <row r="617" customFormat="false" ht="12.8" hidden="true" customHeight="false" outlineLevel="0" collapsed="false">
      <c r="A617" s="341" t="n">
        <v>308</v>
      </c>
      <c r="B617" s="303" t="s">
        <v>2225</v>
      </c>
      <c r="C617" s="303" t="s">
        <v>2234</v>
      </c>
      <c r="D617" s="303" t="s">
        <v>1766</v>
      </c>
      <c r="E617" s="303"/>
      <c r="F617" s="303"/>
      <c r="G617" s="0" t="n">
        <f aca="false">COUNT(O617:T617)</f>
        <v>0</v>
      </c>
      <c r="H617" s="0" t="e">
        <f aca="false">IF(L617&lt;0,$J$2-M617,0)</f>
        <v>#VALUE!</v>
      </c>
      <c r="I617" s="314" t="e">
        <f aca="false">L618</f>
        <v>#VALUE!</v>
      </c>
      <c r="L617" s="0" t="e">
        <f aca="false">M618-M617</f>
        <v>#VALUE!</v>
      </c>
      <c r="M617" s="79" t="str">
        <f aca="false">IF(ISERROR(N617),"",N617)</f>
        <v/>
      </c>
      <c r="N617" s="79" t="e">
        <f aca="false">LOOKUP(9E+307,P617:AW617)</f>
        <v>#N/A</v>
      </c>
      <c r="P617" s="301"/>
      <c r="T617" s="301"/>
      <c r="V617" s="301"/>
      <c r="X617" s="301"/>
    </row>
    <row r="618" customFormat="false" ht="13" hidden="true" customHeight="false" outlineLevel="0" collapsed="false">
      <c r="A618" s="341"/>
      <c r="B618" s="303"/>
      <c r="C618" s="303"/>
      <c r="D618" s="303"/>
      <c r="E618" s="303"/>
      <c r="F618" s="303"/>
      <c r="I618" s="307"/>
      <c r="J618" s="0" t="n">
        <f aca="false">IF(ISERROR(N618),0,(IF((N618-$G$2)&gt;=0,1,0)))</f>
        <v>0</v>
      </c>
      <c r="K618" s="308" t="e">
        <f aca="false">IF((L618-$K$2)&gt;0,1,0)</f>
        <v>#VALUE!</v>
      </c>
      <c r="L618" s="0" t="e">
        <f aca="false">IF(L617&gt;0,$J$2-M618,0)</f>
        <v>#VALUE!</v>
      </c>
      <c r="M618" s="79" t="str">
        <f aca="false">IF(ISERROR(N618),"",N618)</f>
        <v/>
      </c>
      <c r="N618" s="79" t="e">
        <f aca="false">LOOKUP(9E+307,O618:BI618)</f>
        <v>#N/A</v>
      </c>
      <c r="O618" s="301"/>
      <c r="P618" s="301"/>
      <c r="Q618" s="301"/>
      <c r="S618" s="301"/>
      <c r="T618" s="301"/>
      <c r="U618" s="301"/>
      <c r="V618" s="301"/>
    </row>
    <row r="619" customFormat="false" ht="12.8" hidden="true" customHeight="false" outlineLevel="0" collapsed="false">
      <c r="A619" s="341" t="n">
        <v>309</v>
      </c>
      <c r="B619" s="303" t="s">
        <v>2225</v>
      </c>
      <c r="C619" s="303" t="s">
        <v>2234</v>
      </c>
      <c r="D619" s="303" t="s">
        <v>1769</v>
      </c>
      <c r="E619" s="303"/>
      <c r="F619" s="303"/>
      <c r="G619" s="0" t="n">
        <f aca="false">COUNT(O619:T619)</f>
        <v>0</v>
      </c>
      <c r="H619" s="269" t="e">
        <f aca="false">IF(L619&lt;0,$J$2-M619,0)</f>
        <v>#VALUE!</v>
      </c>
      <c r="I619" s="314" t="e">
        <f aca="false">L620</f>
        <v>#VALUE!</v>
      </c>
      <c r="L619" s="0" t="e">
        <f aca="false">M620-M619</f>
        <v>#VALUE!</v>
      </c>
      <c r="M619" s="79" t="str">
        <f aca="false">IF(ISERROR(N619),"",N619)</f>
        <v/>
      </c>
      <c r="N619" s="79" t="e">
        <f aca="false">LOOKUP(9E+307,P619:AW619)</f>
        <v>#N/A</v>
      </c>
      <c r="P619" s="301"/>
      <c r="T619" s="301"/>
    </row>
    <row r="620" customFormat="false" ht="13" hidden="true" customHeight="false" outlineLevel="0" collapsed="false">
      <c r="A620" s="341"/>
      <c r="B620" s="303"/>
      <c r="C620" s="303"/>
      <c r="D620" s="303"/>
      <c r="E620" s="303"/>
      <c r="F620" s="303"/>
      <c r="I620" s="307"/>
      <c r="J620" s="0" t="n">
        <f aca="false">IF(ISERROR(N620),0,(IF((N620-$G$2)&gt;=0,1,0)))</f>
        <v>0</v>
      </c>
      <c r="K620" s="308" t="e">
        <f aca="false">IF((L620-$K$2)&gt;0,1,0)</f>
        <v>#VALUE!</v>
      </c>
      <c r="L620" s="0" t="e">
        <f aca="false">IF(L619&gt;0,$J$2-M620,0)</f>
        <v>#VALUE!</v>
      </c>
      <c r="M620" s="79" t="str">
        <f aca="false">IF(ISERROR(N620),"",N620)</f>
        <v/>
      </c>
      <c r="N620" s="79" t="e">
        <f aca="false">LOOKUP(9E+307,O620:BI620)</f>
        <v>#N/A</v>
      </c>
      <c r="O620" s="301"/>
      <c r="P620" s="301"/>
      <c r="Q620" s="301"/>
      <c r="S620" s="301"/>
      <c r="T620" s="301"/>
    </row>
    <row r="621" customFormat="false" ht="12.8" hidden="true" customHeight="false" outlineLevel="0" collapsed="false">
      <c r="A621" s="341" t="n">
        <v>310</v>
      </c>
      <c r="B621" s="303" t="s">
        <v>2225</v>
      </c>
      <c r="C621" s="303" t="s">
        <v>2234</v>
      </c>
      <c r="D621" s="303" t="s">
        <v>1772</v>
      </c>
      <c r="E621" s="303"/>
      <c r="F621" s="303"/>
      <c r="G621" s="0" t="n">
        <f aca="false">COUNT(O621:T621)</f>
        <v>0</v>
      </c>
      <c r="H621" s="0" t="e">
        <f aca="false">IF(L621&lt;0,$J$2-M621,0)</f>
        <v>#VALUE!</v>
      </c>
      <c r="I621" s="314" t="e">
        <f aca="false">L622</f>
        <v>#VALUE!</v>
      </c>
      <c r="L621" s="0" t="e">
        <f aca="false">M622-M621</f>
        <v>#VALUE!</v>
      </c>
      <c r="M621" s="79" t="str">
        <f aca="false">IF(ISERROR(N621),"",N621)</f>
        <v/>
      </c>
      <c r="N621" s="79" t="e">
        <f aca="false">LOOKUP(9E+307,P621:AW621)</f>
        <v>#N/A</v>
      </c>
      <c r="P621" s="301"/>
      <c r="T621" s="301"/>
      <c r="V621" s="301"/>
    </row>
    <row r="622" customFormat="false" ht="13" hidden="true" customHeight="false" outlineLevel="0" collapsed="false">
      <c r="A622" s="341"/>
      <c r="B622" s="303"/>
      <c r="C622" s="303"/>
      <c r="D622" s="303"/>
      <c r="E622" s="303"/>
      <c r="F622" s="303"/>
      <c r="I622" s="307"/>
      <c r="J622" s="0" t="n">
        <f aca="false">IF(ISERROR(N622),0,(IF((N622-$G$2)&gt;=0,1,0)))</f>
        <v>0</v>
      </c>
      <c r="K622" s="308" t="e">
        <f aca="false">IF((L622-$K$2)&gt;0,1,0)</f>
        <v>#VALUE!</v>
      </c>
      <c r="L622" s="0" t="e">
        <f aca="false">IF(L621&gt;0,$J$2-M622,0)</f>
        <v>#VALUE!</v>
      </c>
      <c r="M622" s="79" t="str">
        <f aca="false">IF(ISERROR(N622),"",N622)</f>
        <v/>
      </c>
      <c r="N622" s="79" t="e">
        <f aca="false">LOOKUP(9E+307,O622:BI622)</f>
        <v>#N/A</v>
      </c>
      <c r="O622" s="301"/>
      <c r="P622" s="301"/>
      <c r="Q622" s="301"/>
      <c r="S622" s="301"/>
      <c r="T622" s="301"/>
      <c r="U622" s="301"/>
      <c r="V622" s="301"/>
    </row>
    <row r="623" customFormat="false" ht="12.8" hidden="true" customHeight="false" outlineLevel="0" collapsed="false">
      <c r="A623" s="341" t="n">
        <v>311</v>
      </c>
      <c r="B623" s="303" t="s">
        <v>2225</v>
      </c>
      <c r="C623" s="303" t="s">
        <v>2235</v>
      </c>
      <c r="D623" s="303" t="s">
        <v>1766</v>
      </c>
      <c r="E623" s="303"/>
      <c r="F623" s="303"/>
      <c r="G623" s="0" t="n">
        <f aca="false">COUNT(O623:T623)</f>
        <v>0</v>
      </c>
      <c r="H623" s="0" t="e">
        <f aca="false">IF(L623&lt;0,$J$2-M623,0)</f>
        <v>#VALUE!</v>
      </c>
      <c r="I623" s="314" t="e">
        <f aca="false">L624</f>
        <v>#VALUE!</v>
      </c>
      <c r="L623" s="0" t="e">
        <f aca="false">M624-M623</f>
        <v>#VALUE!</v>
      </c>
      <c r="M623" s="79" t="str">
        <f aca="false">IF(ISERROR(N623),"",N623)</f>
        <v/>
      </c>
      <c r="N623" s="79" t="e">
        <f aca="false">LOOKUP(9E+307,P623:AW623)</f>
        <v>#N/A</v>
      </c>
      <c r="P623" s="301"/>
      <c r="T623" s="301"/>
    </row>
    <row r="624" customFormat="false" ht="13" hidden="true" customHeight="false" outlineLevel="0" collapsed="false">
      <c r="A624" s="341"/>
      <c r="B624" s="303"/>
      <c r="C624" s="303"/>
      <c r="D624" s="303"/>
      <c r="E624" s="303"/>
      <c r="F624" s="303"/>
      <c r="I624" s="307"/>
      <c r="J624" s="0" t="n">
        <f aca="false">IF(ISERROR(N624),0,(IF((N624-$G$2)&gt;=0,1,0)))</f>
        <v>0</v>
      </c>
      <c r="K624" s="308" t="e">
        <f aca="false">IF((L624-$K$2)&gt;0,1,0)</f>
        <v>#VALUE!</v>
      </c>
      <c r="L624" s="0" t="e">
        <f aca="false">IF(L623&gt;0,$J$2-M624,0)</f>
        <v>#VALUE!</v>
      </c>
      <c r="M624" s="79" t="str">
        <f aca="false">IF(ISERROR(N624),"",N624)</f>
        <v/>
      </c>
      <c r="N624" s="79" t="e">
        <f aca="false">LOOKUP(9E+307,O624:BI624)</f>
        <v>#N/A</v>
      </c>
      <c r="O624" s="301"/>
      <c r="P624" s="301"/>
      <c r="Q624" s="301"/>
      <c r="S624" s="301"/>
    </row>
    <row r="625" customFormat="false" ht="12.8" hidden="true" customHeight="false" outlineLevel="0" collapsed="false">
      <c r="A625" s="341" t="n">
        <v>312</v>
      </c>
      <c r="B625" s="303" t="s">
        <v>2225</v>
      </c>
      <c r="C625" s="303" t="s">
        <v>2235</v>
      </c>
      <c r="D625" s="303" t="s">
        <v>1769</v>
      </c>
      <c r="E625" s="303"/>
      <c r="F625" s="303"/>
      <c r="G625" s="0" t="n">
        <f aca="false">COUNT(O625:T625)</f>
        <v>0</v>
      </c>
      <c r="H625" s="0" t="e">
        <f aca="false">IF(L625&lt;0,$J$2-M625,0)</f>
        <v>#VALUE!</v>
      </c>
      <c r="I625" s="314" t="e">
        <f aca="false">L626</f>
        <v>#VALUE!</v>
      </c>
      <c r="L625" s="0" t="e">
        <f aca="false">M626-M625</f>
        <v>#VALUE!</v>
      </c>
      <c r="M625" s="79" t="str">
        <f aca="false">IF(ISERROR(N625),"",N625)</f>
        <v/>
      </c>
      <c r="N625" s="79" t="e">
        <f aca="false">LOOKUP(9E+307,P625:AW625)</f>
        <v>#N/A</v>
      </c>
      <c r="P625" s="301"/>
      <c r="T625" s="301"/>
      <c r="V625" s="301"/>
    </row>
    <row r="626" customFormat="false" ht="13" hidden="true" customHeight="false" outlineLevel="0" collapsed="false">
      <c r="A626" s="341"/>
      <c r="B626" s="303"/>
      <c r="C626" s="303"/>
      <c r="D626" s="303"/>
      <c r="E626" s="303"/>
      <c r="F626" s="303"/>
      <c r="I626" s="307"/>
      <c r="J626" s="0" t="n">
        <f aca="false">IF(ISERROR(N626),0,(IF((N626-$G$2)&gt;=0,1,0)))</f>
        <v>0</v>
      </c>
      <c r="K626" s="308" t="e">
        <f aca="false">IF((L626-$K$2)&gt;0,1,0)</f>
        <v>#VALUE!</v>
      </c>
      <c r="L626" s="0" t="e">
        <f aca="false">IF(L625&gt;0,$J$2-M626,0)</f>
        <v>#VALUE!</v>
      </c>
      <c r="M626" s="79" t="str">
        <f aca="false">IF(ISERROR(N626),"",N626)</f>
        <v/>
      </c>
      <c r="N626" s="79" t="e">
        <f aca="false">LOOKUP(9E+307,O626:BI626)</f>
        <v>#N/A</v>
      </c>
      <c r="O626" s="301"/>
      <c r="P626" s="301"/>
      <c r="Q626" s="301"/>
      <c r="S626" s="301"/>
      <c r="T626" s="301"/>
      <c r="U626" s="301"/>
      <c r="V626" s="301"/>
    </row>
    <row r="627" customFormat="false" ht="12.8" hidden="true" customHeight="false" outlineLevel="0" collapsed="false">
      <c r="A627" s="340" t="n">
        <v>313</v>
      </c>
      <c r="B627" s="303" t="s">
        <v>2225</v>
      </c>
      <c r="C627" s="303" t="s">
        <v>2235</v>
      </c>
      <c r="D627" s="303" t="s">
        <v>1772</v>
      </c>
      <c r="E627" s="303"/>
      <c r="F627" s="303"/>
      <c r="G627" s="0" t="n">
        <f aca="false">COUNT(O627:T627)</f>
        <v>0</v>
      </c>
      <c r="H627" s="0" t="e">
        <f aca="false">IF(L627&lt;0,$J$2-M627,0)</f>
        <v>#VALUE!</v>
      </c>
      <c r="I627" s="314" t="e">
        <f aca="false">L628</f>
        <v>#VALUE!</v>
      </c>
      <c r="L627" s="0" t="e">
        <f aca="false">M628-M627</f>
        <v>#VALUE!</v>
      </c>
      <c r="M627" s="79" t="str">
        <f aca="false">IF(ISERROR(N627),"",N627)</f>
        <v/>
      </c>
      <c r="N627" s="79" t="e">
        <f aca="false">LOOKUP(9E+307,P627:AW627)</f>
        <v>#N/A</v>
      </c>
      <c r="P627" s="301"/>
      <c r="T627" s="301"/>
    </row>
    <row r="628" customFormat="false" ht="13" hidden="true" customHeight="false" outlineLevel="0" collapsed="false">
      <c r="A628" s="340"/>
      <c r="B628" s="303"/>
      <c r="C628" s="303"/>
      <c r="D628" s="303"/>
      <c r="E628" s="303"/>
      <c r="F628" s="303"/>
      <c r="I628" s="307"/>
      <c r="J628" s="0" t="n">
        <f aca="false">IF(ISERROR(N628),0,(IF((N628-$G$2)&gt;=0,1,0)))</f>
        <v>0</v>
      </c>
      <c r="K628" s="308" t="e">
        <f aca="false">IF((L628-$K$2)&gt;0,1,0)</f>
        <v>#VALUE!</v>
      </c>
      <c r="L628" s="0" t="e">
        <f aca="false">IF(L627&gt;0,$J$2-M628,0)</f>
        <v>#VALUE!</v>
      </c>
      <c r="M628" s="79" t="str">
        <f aca="false">IF(ISERROR(N628),"",N628)</f>
        <v/>
      </c>
      <c r="N628" s="79" t="e">
        <f aca="false">LOOKUP(9E+307,O628:BI628)</f>
        <v>#N/A</v>
      </c>
      <c r="O628" s="301"/>
      <c r="P628" s="301"/>
      <c r="Q628" s="301"/>
      <c r="S628" s="301"/>
      <c r="T628" s="301"/>
    </row>
    <row r="629" customFormat="false" ht="12.8" hidden="true" customHeight="false" outlineLevel="0" collapsed="false">
      <c r="A629" s="341" t="n">
        <v>314</v>
      </c>
      <c r="B629" s="303" t="s">
        <v>2225</v>
      </c>
      <c r="C629" s="303" t="s">
        <v>2235</v>
      </c>
      <c r="D629" s="303" t="s">
        <v>1775</v>
      </c>
      <c r="E629" s="303"/>
      <c r="F629" s="303"/>
      <c r="G629" s="0" t="n">
        <f aca="false">COUNT(O629:T629)</f>
        <v>0</v>
      </c>
      <c r="H629" s="0" t="e">
        <f aca="false">IF(L629&lt;0,$J$2-M629,0)</f>
        <v>#VALUE!</v>
      </c>
      <c r="I629" s="314" t="e">
        <f aca="false">L630</f>
        <v>#VALUE!</v>
      </c>
      <c r="L629" s="0" t="e">
        <f aca="false">M630-M629</f>
        <v>#VALUE!</v>
      </c>
      <c r="M629" s="79" t="str">
        <f aca="false">IF(ISERROR(N629),"",N629)</f>
        <v/>
      </c>
      <c r="N629" s="79" t="e">
        <f aca="false">LOOKUP(9E+307,P629:AW629)</f>
        <v>#N/A</v>
      </c>
      <c r="P629" s="301"/>
      <c r="T629" s="301"/>
      <c r="V629" s="301"/>
      <c r="X629" s="301"/>
    </row>
    <row r="630" customFormat="false" ht="13" hidden="true" customHeight="false" outlineLevel="0" collapsed="false">
      <c r="A630" s="341"/>
      <c r="B630" s="303"/>
      <c r="C630" s="303"/>
      <c r="D630" s="303"/>
      <c r="E630" s="303"/>
      <c r="F630" s="303"/>
      <c r="I630" s="307"/>
      <c r="J630" s="0" t="n">
        <f aca="false">IF(ISERROR(N630),0,(IF((N630-$G$2)&gt;=0,1,0)))</f>
        <v>0</v>
      </c>
      <c r="K630" s="308" t="e">
        <f aca="false">IF((L630-$K$2)&gt;0,1,0)</f>
        <v>#VALUE!</v>
      </c>
      <c r="L630" s="0" t="e">
        <f aca="false">IF(L629&gt;0,$J$2-M630,0)</f>
        <v>#VALUE!</v>
      </c>
      <c r="M630" s="79" t="str">
        <f aca="false">IF(ISERROR(N630),"",N630)</f>
        <v/>
      </c>
      <c r="N630" s="79" t="e">
        <f aca="false">LOOKUP(9E+307,O630:BI630)</f>
        <v>#N/A</v>
      </c>
      <c r="O630" s="301"/>
      <c r="P630" s="301"/>
      <c r="Q630" s="301"/>
      <c r="S630" s="301"/>
      <c r="T630" s="301"/>
      <c r="U630" s="301"/>
      <c r="V630" s="301"/>
      <c r="W630" s="301"/>
      <c r="X630" s="301"/>
    </row>
    <row r="631" customFormat="false" ht="12.8" hidden="true" customHeight="false" outlineLevel="0" collapsed="false">
      <c r="A631" s="340" t="n">
        <v>315</v>
      </c>
      <c r="B631" s="303" t="s">
        <v>2225</v>
      </c>
      <c r="C631" s="303" t="s">
        <v>2235</v>
      </c>
      <c r="D631" s="303" t="s">
        <v>1778</v>
      </c>
      <c r="E631" s="303"/>
      <c r="F631" s="303"/>
      <c r="G631" s="0" t="n">
        <f aca="false">COUNT(O631:T631)</f>
        <v>0</v>
      </c>
      <c r="H631" s="333" t="e">
        <f aca="false">IF(L631&lt;0,$J$2-M631,0)</f>
        <v>#VALUE!</v>
      </c>
      <c r="I631" s="314" t="e">
        <f aca="false">L632</f>
        <v>#VALUE!</v>
      </c>
      <c r="L631" s="0" t="e">
        <f aca="false">M632-M631</f>
        <v>#VALUE!</v>
      </c>
      <c r="M631" s="79" t="str">
        <f aca="false">IF(ISERROR(N631),"",N631)</f>
        <v/>
      </c>
      <c r="N631" s="79" t="e">
        <f aca="false">LOOKUP(9E+307,P631:AW631)</f>
        <v>#N/A</v>
      </c>
      <c r="P631" s="301"/>
      <c r="T631" s="301"/>
      <c r="V631" s="301"/>
      <c r="X631" s="301"/>
    </row>
    <row r="632" customFormat="false" ht="13" hidden="true" customHeight="false" outlineLevel="0" collapsed="false">
      <c r="A632" s="340"/>
      <c r="B632" s="303"/>
      <c r="C632" s="303"/>
      <c r="D632" s="303"/>
      <c r="E632" s="303"/>
      <c r="F632" s="303"/>
      <c r="I632" s="307"/>
      <c r="J632" s="0" t="n">
        <f aca="false">IF(ISERROR(N632),0,(IF((N632-$G$2)&gt;=0,1,0)))</f>
        <v>0</v>
      </c>
      <c r="K632" s="308" t="e">
        <f aca="false">IF((L632-$K$2)&gt;0,1,0)</f>
        <v>#VALUE!</v>
      </c>
      <c r="L632" s="0" t="e">
        <f aca="false">IF(L631&gt;0,$J$2-M632,0)</f>
        <v>#VALUE!</v>
      </c>
      <c r="M632" s="79" t="str">
        <f aca="false">IF(ISERROR(N632),"",N632)</f>
        <v/>
      </c>
      <c r="N632" s="79" t="e">
        <f aca="false">LOOKUP(9E+307,O632:BI632)</f>
        <v>#N/A</v>
      </c>
      <c r="O632" s="301"/>
      <c r="P632" s="301"/>
      <c r="Q632" s="301"/>
      <c r="S632" s="301"/>
      <c r="T632" s="301"/>
      <c r="U632" s="301"/>
      <c r="V632" s="301"/>
    </row>
    <row r="633" customFormat="false" ht="12.8" hidden="true" customHeight="false" outlineLevel="0" collapsed="false">
      <c r="A633" s="341" t="n">
        <v>316</v>
      </c>
      <c r="B633" s="303" t="s">
        <v>2225</v>
      </c>
      <c r="C633" s="303" t="s">
        <v>2236</v>
      </c>
      <c r="D633" s="303" t="s">
        <v>1766</v>
      </c>
      <c r="E633" s="303"/>
      <c r="F633" s="303"/>
      <c r="G633" s="0" t="n">
        <f aca="false">COUNT(O633:T633)</f>
        <v>0</v>
      </c>
      <c r="H633" s="0" t="e">
        <f aca="false">IF(L633&lt;0,$J$2-M633,0)</f>
        <v>#VALUE!</v>
      </c>
      <c r="I633" s="307" t="e">
        <f aca="false">L634</f>
        <v>#VALUE!</v>
      </c>
      <c r="L633" s="0" t="e">
        <f aca="false">M634-M633</f>
        <v>#VALUE!</v>
      </c>
      <c r="M633" s="79" t="str">
        <f aca="false">IF(ISERROR(N633),"",N633)</f>
        <v/>
      </c>
      <c r="N633" s="79" t="e">
        <f aca="false">LOOKUP(9E+307,P633:AW633)</f>
        <v>#N/A</v>
      </c>
      <c r="P633" s="301"/>
      <c r="T633" s="301"/>
    </row>
    <row r="634" customFormat="false" ht="13" hidden="true" customHeight="false" outlineLevel="0" collapsed="false">
      <c r="A634" s="341"/>
      <c r="B634" s="303"/>
      <c r="C634" s="303"/>
      <c r="D634" s="303"/>
      <c r="E634" s="303"/>
      <c r="F634" s="303"/>
      <c r="I634" s="307"/>
      <c r="J634" s="0" t="n">
        <f aca="false">IF(ISERROR(N634),0,(IF((N634-$G$2)&gt;=0,1,0)))</f>
        <v>0</v>
      </c>
      <c r="K634" s="308" t="e">
        <f aca="false">IF((L634-$K$2)&gt;0,1,0)</f>
        <v>#VALUE!</v>
      </c>
      <c r="L634" s="0" t="e">
        <f aca="false">IF(L633&gt;0,$J$2-M634,0)</f>
        <v>#VALUE!</v>
      </c>
      <c r="M634" s="79" t="str">
        <f aca="false">IF(ISERROR(N634),"",N634)</f>
        <v/>
      </c>
      <c r="N634" s="79" t="e">
        <f aca="false">LOOKUP(9E+307,O634:BI634)</f>
        <v>#N/A</v>
      </c>
      <c r="O634" s="301"/>
      <c r="P634" s="301"/>
      <c r="Q634" s="301"/>
      <c r="S634" s="301"/>
      <c r="T634" s="301"/>
    </row>
    <row r="635" customFormat="false" ht="12.8" hidden="true" customHeight="false" outlineLevel="0" collapsed="false">
      <c r="A635" s="341" t="n">
        <v>317</v>
      </c>
      <c r="B635" s="303" t="s">
        <v>2225</v>
      </c>
      <c r="C635" s="303" t="s">
        <v>2236</v>
      </c>
      <c r="D635" s="303" t="s">
        <v>1769</v>
      </c>
      <c r="E635" s="303"/>
      <c r="F635" s="303"/>
      <c r="G635" s="0" t="n">
        <f aca="false">COUNT(O635:T635)</f>
        <v>0</v>
      </c>
      <c r="H635" s="0" t="e">
        <f aca="false">IF(L635&lt;0,$J$2-M635,0)</f>
        <v>#VALUE!</v>
      </c>
      <c r="I635" s="307" t="e">
        <f aca="false">L636</f>
        <v>#VALUE!</v>
      </c>
      <c r="L635" s="0" t="e">
        <f aca="false">M636-M635</f>
        <v>#VALUE!</v>
      </c>
      <c r="M635" s="79" t="str">
        <f aca="false">IF(ISERROR(N635),"",N635)</f>
        <v/>
      </c>
      <c r="N635" s="79" t="e">
        <f aca="false">LOOKUP(9E+307,P635:AW635)</f>
        <v>#N/A</v>
      </c>
      <c r="P635" s="301"/>
      <c r="T635" s="301"/>
      <c r="V635" s="301"/>
    </row>
    <row r="636" customFormat="false" ht="13" hidden="true" customHeight="false" outlineLevel="0" collapsed="false">
      <c r="A636" s="341"/>
      <c r="B636" s="303"/>
      <c r="C636" s="303"/>
      <c r="D636" s="303"/>
      <c r="E636" s="303"/>
      <c r="F636" s="303"/>
      <c r="I636" s="307"/>
      <c r="J636" s="0" t="n">
        <f aca="false">IF(ISERROR(N636),0,(IF((N636-$G$2)&gt;=0,1,0)))</f>
        <v>0</v>
      </c>
      <c r="K636" s="308" t="e">
        <f aca="false">IF((L636-$K$2)&gt;0,1,0)</f>
        <v>#VALUE!</v>
      </c>
      <c r="L636" s="0" t="e">
        <f aca="false">IF(L635&gt;0,$J$2-M636,0)</f>
        <v>#VALUE!</v>
      </c>
      <c r="M636" s="79" t="str">
        <f aca="false">IF(ISERROR(N636),"",N636)</f>
        <v/>
      </c>
      <c r="N636" s="79" t="e">
        <f aca="false">LOOKUP(9E+307,O636:BI636)</f>
        <v>#N/A</v>
      </c>
      <c r="O636" s="301"/>
      <c r="P636" s="301"/>
      <c r="Q636" s="301"/>
      <c r="S636" s="301"/>
      <c r="T636" s="301"/>
      <c r="U636" s="301"/>
      <c r="V636" s="301"/>
    </row>
    <row r="637" customFormat="false" ht="12.8" hidden="true" customHeight="false" outlineLevel="0" collapsed="false">
      <c r="A637" s="340" t="n">
        <v>318</v>
      </c>
      <c r="B637" s="302" t="s">
        <v>2225</v>
      </c>
      <c r="C637" s="302" t="s">
        <v>2236</v>
      </c>
      <c r="D637" s="302" t="s">
        <v>1772</v>
      </c>
      <c r="E637" s="302"/>
      <c r="F637" s="302"/>
      <c r="G637" s="0" t="n">
        <f aca="false">COUNT(O637:T637)</f>
        <v>0</v>
      </c>
      <c r="H637" s="0" t="e">
        <f aca="false">IF(L637&lt;0,$J$2-M637,0)</f>
        <v>#VALUE!</v>
      </c>
      <c r="I637" s="314" t="e">
        <f aca="false">L638</f>
        <v>#VALUE!</v>
      </c>
      <c r="L637" s="0" t="e">
        <f aca="false">M638-M637</f>
        <v>#VALUE!</v>
      </c>
      <c r="M637" s="79" t="str">
        <f aca="false">IF(ISERROR(N637),"",N637)</f>
        <v/>
      </c>
      <c r="N637" s="79" t="e">
        <f aca="false">LOOKUP(9E+307,P637:AW637)</f>
        <v>#N/A</v>
      </c>
      <c r="P637" s="301"/>
      <c r="T637" s="301"/>
    </row>
    <row r="638" customFormat="false" ht="13" hidden="true" customHeight="false" outlineLevel="0" collapsed="false">
      <c r="A638" s="340"/>
      <c r="B638" s="302"/>
      <c r="C638" s="302"/>
      <c r="D638" s="302"/>
      <c r="E638" s="302"/>
      <c r="F638" s="302"/>
      <c r="I638" s="307"/>
      <c r="J638" s="0" t="n">
        <f aca="false">IF(ISERROR(N638),0,(IF((N638-$G$2)&gt;=0,1,0)))</f>
        <v>0</v>
      </c>
      <c r="K638" s="308" t="e">
        <f aca="false">IF((L638-$K$2)&gt;0,1,0)</f>
        <v>#VALUE!</v>
      </c>
      <c r="L638" s="0" t="e">
        <f aca="false">IF(L637&gt;0,$J$2-M638,0)</f>
        <v>#VALUE!</v>
      </c>
      <c r="M638" s="79" t="str">
        <f aca="false">IF(ISERROR(N638),"",N638)</f>
        <v/>
      </c>
      <c r="N638" s="79" t="e">
        <f aca="false">LOOKUP(9E+307,O638:BI638)</f>
        <v>#N/A</v>
      </c>
      <c r="O638" s="301"/>
      <c r="P638" s="301"/>
      <c r="Q638" s="301"/>
      <c r="S638" s="301"/>
      <c r="T638" s="301"/>
    </row>
    <row r="639" customFormat="false" ht="12.8" hidden="true" customHeight="false" outlineLevel="0" collapsed="false">
      <c r="A639" s="342" t="n">
        <v>403</v>
      </c>
      <c r="B639" s="343" t="s">
        <v>2189</v>
      </c>
      <c r="C639" s="343" t="s">
        <v>2197</v>
      </c>
      <c r="D639" s="343" t="s">
        <v>2117</v>
      </c>
      <c r="E639" s="343"/>
      <c r="F639" s="344" t="s">
        <v>1815</v>
      </c>
      <c r="G639" s="0" t="n">
        <f aca="false">COUNT(O639:T639)</f>
        <v>0</v>
      </c>
      <c r="H639" s="0" t="e">
        <f aca="false">IF(L639&lt;0,$J$2-M639,0)</f>
        <v>#VALUE!</v>
      </c>
      <c r="I639" s="307" t="e">
        <f aca="false">L640</f>
        <v>#VALUE!</v>
      </c>
      <c r="L639" s="0" t="e">
        <f aca="false">M640-M639</f>
        <v>#VALUE!</v>
      </c>
      <c r="M639" s="79" t="str">
        <f aca="false">IF(ISERROR(N639),"",N639)</f>
        <v/>
      </c>
      <c r="N639" s="79" t="e">
        <f aca="false">LOOKUP(9E+307,P639:AW639)</f>
        <v>#N/A</v>
      </c>
      <c r="P639" s="301"/>
    </row>
    <row r="640" customFormat="false" ht="13" hidden="true" customHeight="false" outlineLevel="0" collapsed="false">
      <c r="A640" s="342"/>
      <c r="B640" s="343"/>
      <c r="C640" s="343"/>
      <c r="D640" s="343"/>
      <c r="E640" s="343"/>
      <c r="F640" s="344" t="s">
        <v>1815</v>
      </c>
      <c r="I640" s="307"/>
      <c r="J640" s="0" t="n">
        <f aca="false">IF(ISERROR(N640),0,(IF((N640-$G$2)&gt;=0,1,0)))</f>
        <v>0</v>
      </c>
      <c r="K640" s="308" t="e">
        <f aca="false">IF((L640-$K$2)&gt;0,1,0)</f>
        <v>#VALUE!</v>
      </c>
      <c r="L640" s="0" t="e">
        <f aca="false">IF(L639&gt;0,$J$2-M640,0)</f>
        <v>#VALUE!</v>
      </c>
      <c r="M640" s="79" t="str">
        <f aca="false">IF(ISERROR(N640),"",N640)</f>
        <v/>
      </c>
      <c r="N640" s="79" t="e">
        <f aca="false">LOOKUP(9E+307,O640:BI640)</f>
        <v>#N/A</v>
      </c>
      <c r="O640" s="301"/>
      <c r="P640" s="301"/>
      <c r="R640" s="300"/>
    </row>
    <row r="641" customFormat="false" ht="12.8" hidden="true" customHeight="false" outlineLevel="0" collapsed="false">
      <c r="A641" s="345" t="n">
        <v>404</v>
      </c>
      <c r="B641" s="310" t="s">
        <v>2146</v>
      </c>
      <c r="C641" s="310" t="n">
        <v>19</v>
      </c>
      <c r="D641" s="310" t="n">
        <v>1.2</v>
      </c>
      <c r="E641" s="310"/>
      <c r="F641" s="346" t="s">
        <v>1815</v>
      </c>
      <c r="G641" s="311" t="n">
        <f aca="false">COUNT(O641:T641)</f>
        <v>0</v>
      </c>
      <c r="H641" s="311" t="e">
        <f aca="false">IF(L641&lt;0,$J$2-M641,0)</f>
        <v>#VALUE!</v>
      </c>
      <c r="I641" s="312" t="e">
        <f aca="false">L642</f>
        <v>#VALUE!</v>
      </c>
      <c r="L641" s="79" t="e">
        <f aca="false">M642-M641</f>
        <v>#VALUE!</v>
      </c>
      <c r="M641" s="79"/>
      <c r="N641" s="79" t="e">
        <f aca="false">LOOKUP(9E+307,P641:AW641)</f>
        <v>#N/A</v>
      </c>
    </row>
    <row r="642" customFormat="false" ht="13" hidden="true" customHeight="false" outlineLevel="0" collapsed="false">
      <c r="A642" s="345"/>
      <c r="B642" s="310"/>
      <c r="C642" s="310"/>
      <c r="D642" s="310"/>
      <c r="E642" s="310"/>
      <c r="F642" s="346" t="s">
        <v>1815</v>
      </c>
      <c r="G642" s="311"/>
      <c r="H642" s="311"/>
      <c r="I642" s="312"/>
      <c r="J642" s="0" t="n">
        <f aca="false">IF(ISERROR(N642),0,(IF((N642-$G$2)&gt;=0,1,0)))</f>
        <v>0</v>
      </c>
      <c r="K642" s="308" t="e">
        <f aca="false">IF((L642-$K$2)&gt;0,1,0)</f>
        <v>#VALUE!</v>
      </c>
      <c r="L642" s="0" t="e">
        <f aca="false">IF(L641&gt;0,$J$2-M642,0)</f>
        <v>#VALUE!</v>
      </c>
      <c r="M642" s="79" t="str">
        <f aca="false">IF(ISERROR(N642),"",N642)</f>
        <v/>
      </c>
      <c r="N642" s="79" t="e">
        <f aca="false">LOOKUP(9E+307,O642:BI642)</f>
        <v>#N/A</v>
      </c>
      <c r="O642" s="301"/>
      <c r="P642" s="301"/>
      <c r="R642" s="300"/>
    </row>
    <row r="643" customFormat="false" ht="12.8" hidden="true" customHeight="false" outlineLevel="0" collapsed="false">
      <c r="A643" s="345" t="n">
        <v>405</v>
      </c>
      <c r="B643" s="310" t="s">
        <v>2146</v>
      </c>
      <c r="C643" s="310" t="n">
        <v>19</v>
      </c>
      <c r="D643" s="310" t="n">
        <v>3.4</v>
      </c>
      <c r="E643" s="310"/>
      <c r="F643" s="346" t="s">
        <v>1815</v>
      </c>
      <c r="G643" s="311" t="n">
        <f aca="false">COUNT(O643:T643)</f>
        <v>0</v>
      </c>
      <c r="H643" s="311" t="e">
        <f aca="false">IF(L643&lt;0,$J$2-M643,0)</f>
        <v>#VALUE!</v>
      </c>
      <c r="I643" s="312" t="e">
        <f aca="false">L644</f>
        <v>#VALUE!</v>
      </c>
      <c r="L643" s="79" t="e">
        <f aca="false">M644-M643</f>
        <v>#VALUE!</v>
      </c>
      <c r="M643" s="79"/>
      <c r="N643" s="79" t="e">
        <f aca="false">LOOKUP(9E+307,P643:AW643)</f>
        <v>#N/A</v>
      </c>
    </row>
    <row r="644" customFormat="false" ht="13" hidden="true" customHeight="false" outlineLevel="0" collapsed="false">
      <c r="A644" s="345"/>
      <c r="B644" s="310"/>
      <c r="C644" s="310"/>
      <c r="D644" s="310"/>
      <c r="E644" s="310"/>
      <c r="F644" s="346" t="s">
        <v>1815</v>
      </c>
      <c r="G644" s="311"/>
      <c r="H644" s="311"/>
      <c r="I644" s="312"/>
      <c r="J644" s="0" t="n">
        <f aca="false">IF(ISERROR(N644),0,(IF((N644-$G$2)&gt;=0,1,0)))</f>
        <v>0</v>
      </c>
      <c r="K644" s="308" t="e">
        <f aca="false">IF((L644-$K$2)&gt;0,1,0)</f>
        <v>#VALUE!</v>
      </c>
      <c r="L644" s="0" t="e">
        <f aca="false">IF(L643&gt;0,$J$2-M644,0)</f>
        <v>#VALUE!</v>
      </c>
      <c r="M644" s="79" t="str">
        <f aca="false">IF(ISERROR(N644),"",N644)</f>
        <v/>
      </c>
      <c r="N644" s="79" t="e">
        <f aca="false">LOOKUP(9E+307,O644:BI644)</f>
        <v>#N/A</v>
      </c>
      <c r="O644" s="301"/>
      <c r="P644" s="301"/>
      <c r="R644" s="300"/>
    </row>
    <row r="645" customFormat="false" ht="12.25" hidden="true" customHeight="true" outlineLevel="0" collapsed="false">
      <c r="A645" s="345" t="n">
        <v>406</v>
      </c>
      <c r="B645" s="310" t="s">
        <v>2146</v>
      </c>
      <c r="C645" s="310" t="n">
        <v>17</v>
      </c>
      <c r="D645" s="310" t="s">
        <v>2124</v>
      </c>
      <c r="E645" s="310"/>
      <c r="F645" s="346" t="s">
        <v>1815</v>
      </c>
      <c r="G645" s="311" t="n">
        <f aca="false">COUNT(O645:T645)</f>
        <v>0</v>
      </c>
      <c r="H645" s="311" t="e">
        <f aca="false">IF(L645&lt;0,$J$2-M645,0)</f>
        <v>#VALUE!</v>
      </c>
      <c r="I645" s="312" t="e">
        <f aca="false">L646</f>
        <v>#VALUE!</v>
      </c>
      <c r="L645" s="0" t="e">
        <f aca="false">M646-M645</f>
        <v>#VALUE!</v>
      </c>
      <c r="M645" s="79" t="str">
        <f aca="false">IF(ISERROR(N645),"",N645)</f>
        <v/>
      </c>
      <c r="N645" s="79" t="e">
        <f aca="false">LOOKUP(9E+307,P645:AW645)</f>
        <v>#N/A</v>
      </c>
      <c r="P645" s="301"/>
    </row>
    <row r="646" customFormat="false" ht="13" hidden="true" customHeight="false" outlineLevel="0" collapsed="false">
      <c r="A646" s="345"/>
      <c r="B646" s="310"/>
      <c r="C646" s="310"/>
      <c r="D646" s="310"/>
      <c r="E646" s="310"/>
      <c r="F646" s="346" t="s">
        <v>1815</v>
      </c>
      <c r="G646" s="311"/>
      <c r="H646" s="311"/>
      <c r="I646" s="312"/>
      <c r="J646" s="0" t="n">
        <f aca="false">IF(ISERROR(N646),0,(IF((N646-$G$2)&gt;=0,1,0)))</f>
        <v>0</v>
      </c>
      <c r="K646" s="308" t="e">
        <f aca="false">IF((L646-$K$2)&gt;0,1,0)</f>
        <v>#VALUE!</v>
      </c>
      <c r="L646" s="0" t="e">
        <f aca="false">IF(L645&gt;0,$J$2-M646,0)</f>
        <v>#VALUE!</v>
      </c>
      <c r="M646" s="79" t="str">
        <f aca="false">IF(ISERROR(N646),"",N646)</f>
        <v/>
      </c>
      <c r="N646" s="79" t="e">
        <f aca="false">LOOKUP(9E+307,O646:BI646)</f>
        <v>#N/A</v>
      </c>
      <c r="O646" s="301"/>
      <c r="P646" s="301"/>
      <c r="R646" s="300"/>
    </row>
    <row r="647" customFormat="false" ht="12.8" hidden="true" customHeight="false" outlineLevel="0" collapsed="false">
      <c r="A647" s="302" t="s">
        <v>2237</v>
      </c>
      <c r="B647" s="320" t="s">
        <v>2146</v>
      </c>
      <c r="C647" s="303" t="s">
        <v>1769</v>
      </c>
      <c r="D647" s="303" t="s">
        <v>1775</v>
      </c>
      <c r="E647" s="303"/>
      <c r="H647" s="313" t="e">
        <f aca="false">IF(L647&lt;0,$J$2-M647,0)</f>
        <v>#VALUE!</v>
      </c>
      <c r="I647" s="307" t="e">
        <f aca="false">L648</f>
        <v>#VALUE!</v>
      </c>
      <c r="J647" s="0" t="n">
        <v>1</v>
      </c>
      <c r="L647" s="0" t="e">
        <f aca="false">M648-M647</f>
        <v>#VALUE!</v>
      </c>
      <c r="M647" s="79" t="str">
        <f aca="false">IF(ISERROR(N647),"",N647)</f>
        <v/>
      </c>
      <c r="N647" s="79" t="e">
        <f aca="false">LOOKUP(9E+307,P647:AW647)</f>
        <v>#N/A</v>
      </c>
    </row>
    <row r="648" customFormat="false" ht="13" hidden="false" customHeight="false" outlineLevel="0" collapsed="false">
      <c r="A648" s="302"/>
      <c r="B648" s="302"/>
      <c r="C648" s="303"/>
      <c r="D648" s="303"/>
      <c r="E648" s="303"/>
      <c r="I648" s="307"/>
      <c r="K648" s="308" t="e">
        <f aca="false">IF((L648-$K$2)&gt;0,1,0)</f>
        <v>#VALUE!</v>
      </c>
      <c r="L648" s="0" t="e">
        <f aca="false">IF(L647&gt;0,$J$2-M648,0)</f>
        <v>#VALUE!</v>
      </c>
      <c r="M648" s="79" t="str">
        <f aca="false">IF(ISERROR(N648),"",N648)</f>
        <v/>
      </c>
      <c r="N648" s="79" t="e">
        <f aca="false">LOOKUP(9E+307,O648:BI648)</f>
        <v>#N/A</v>
      </c>
    </row>
    <row r="649" customFormat="false" ht="12.8" hidden="false" customHeight="false" outlineLevel="0" collapsed="false">
      <c r="A649" s="302"/>
      <c r="B649" s="302"/>
      <c r="C649" s="303"/>
      <c r="D649" s="303"/>
      <c r="E649" s="303"/>
      <c r="H649" s="0" t="e">
        <f aca="false">IF(L649&lt;0,$J$2-M649,0)</f>
        <v>#VALUE!</v>
      </c>
      <c r="I649" s="307" t="e">
        <f aca="false">L650</f>
        <v>#VALUE!</v>
      </c>
      <c r="J649" s="0" t="n">
        <v>1</v>
      </c>
      <c r="L649" s="0" t="e">
        <f aca="false">M650-M649</f>
        <v>#VALUE!</v>
      </c>
      <c r="M649" s="79" t="str">
        <f aca="false">IF(ISERROR(N649),"",N649)</f>
        <v/>
      </c>
      <c r="N649" s="79" t="e">
        <f aca="false">LOOKUP(9E+307,P649:AW649)</f>
        <v>#N/A</v>
      </c>
    </row>
    <row r="650" customFormat="false" ht="13" hidden="false" customHeight="false" outlineLevel="0" collapsed="false">
      <c r="A650" s="302"/>
      <c r="B650" s="302"/>
      <c r="C650" s="303"/>
      <c r="D650" s="303"/>
      <c r="E650" s="303"/>
      <c r="I650" s="307"/>
      <c r="K650" s="308" t="e">
        <f aca="false">IF((L650-$K$2)&gt;0,1,0)</f>
        <v>#VALUE!</v>
      </c>
      <c r="L650" s="0" t="e">
        <f aca="false">IF(L649&gt;0,$J$2-M650,0)</f>
        <v>#VALUE!</v>
      </c>
      <c r="M650" s="79" t="str">
        <f aca="false">IF(ISERROR(N650),"",N650)</f>
        <v/>
      </c>
      <c r="N650" s="79" t="e">
        <f aca="false">LOOKUP(9E+307,O650:BI650)</f>
        <v>#N/A</v>
      </c>
    </row>
    <row r="651" customFormat="false" ht="12.8" hidden="false" customHeight="false" outlineLevel="0" collapsed="false">
      <c r="A651" s="302"/>
      <c r="B651" s="303"/>
      <c r="C651" s="303"/>
      <c r="D651" s="303"/>
      <c r="E651" s="303"/>
      <c r="H651" s="0" t="e">
        <f aca="false">IF(L651&lt;0,$J$2-M651,0)</f>
        <v>#VALUE!</v>
      </c>
      <c r="I651" s="307" t="e">
        <f aca="false">L652</f>
        <v>#VALUE!</v>
      </c>
      <c r="J651" s="0" t="n">
        <v>1</v>
      </c>
      <c r="L651" s="0" t="e">
        <f aca="false">M652-M651</f>
        <v>#VALUE!</v>
      </c>
      <c r="M651" s="79" t="str">
        <f aca="false">IF(ISERROR(N651),"",N651)</f>
        <v/>
      </c>
      <c r="N651" s="79" t="e">
        <f aca="false">LOOKUP(9E+307,P651:AW651)</f>
        <v>#N/A</v>
      </c>
    </row>
    <row r="652" customFormat="false" ht="13" hidden="false" customHeight="false" outlineLevel="0" collapsed="false">
      <c r="A652" s="302"/>
      <c r="B652" s="303"/>
      <c r="C652" s="303"/>
      <c r="D652" s="303"/>
      <c r="E652" s="303"/>
      <c r="I652" s="307"/>
      <c r="K652" s="308" t="e">
        <f aca="false">IF((L652-$K$2)&gt;0,1,0)</f>
        <v>#VALUE!</v>
      </c>
      <c r="L652" s="0" t="e">
        <f aca="false">IF(L651&gt;0,$J$2-M652,0)</f>
        <v>#VALUE!</v>
      </c>
      <c r="M652" s="79" t="str">
        <f aca="false">IF(ISERROR(N652),"",N652)</f>
        <v/>
      </c>
      <c r="N652" s="79" t="e">
        <f aca="false">LOOKUP(9E+307,O652:BI652)</f>
        <v>#N/A</v>
      </c>
    </row>
    <row r="653" customFormat="false" ht="12.8" hidden="false" customHeight="false" outlineLevel="0" collapsed="false">
      <c r="A653" s="303"/>
      <c r="B653" s="303"/>
      <c r="C653" s="303"/>
      <c r="D653" s="303"/>
      <c r="E653" s="303"/>
      <c r="H653" s="0" t="e">
        <f aca="false">IF(L653&lt;0,$J$2-M653,0)</f>
        <v>#VALUE!</v>
      </c>
      <c r="I653" s="307" t="e">
        <f aca="false">L654</f>
        <v>#VALUE!</v>
      </c>
      <c r="J653" s="0" t="n">
        <v>1</v>
      </c>
      <c r="L653" s="0" t="e">
        <f aca="false">M654-M653</f>
        <v>#VALUE!</v>
      </c>
      <c r="M653" s="79" t="str">
        <f aca="false">IF(ISERROR(N653),"",N653)</f>
        <v/>
      </c>
      <c r="N653" s="79" t="e">
        <f aca="false">LOOKUP(9E+307,P653:AW653)</f>
        <v>#N/A</v>
      </c>
    </row>
    <row r="654" customFormat="false" ht="13" hidden="false" customHeight="false" outlineLevel="0" collapsed="false">
      <c r="A654" s="303"/>
      <c r="B654" s="303"/>
      <c r="C654" s="303"/>
      <c r="D654" s="303"/>
      <c r="E654" s="303"/>
      <c r="I654" s="307"/>
      <c r="K654" s="308" t="e">
        <f aca="false">IF((L654-$K$2)&gt;0,1,0)</f>
        <v>#VALUE!</v>
      </c>
      <c r="L654" s="0" t="e">
        <f aca="false">IF(L653&gt;0,$J$2-M654,0)</f>
        <v>#VALUE!</v>
      </c>
      <c r="M654" s="79" t="str">
        <f aca="false">IF(ISERROR(N654),"",N654)</f>
        <v/>
      </c>
      <c r="N654" s="79" t="e">
        <f aca="false">LOOKUP(9E+307,O654:BI654)</f>
        <v>#N/A</v>
      </c>
    </row>
    <row r="655" customFormat="false" ht="12.8" hidden="false" customHeight="false" outlineLevel="0" collapsed="false">
      <c r="A655" s="302"/>
      <c r="B655" s="303"/>
      <c r="C655" s="302"/>
      <c r="D655" s="302"/>
      <c r="E655" s="302"/>
      <c r="H655" s="269" t="e">
        <f aca="false">IF(L655&lt;0,$J$2-M655,0)</f>
        <v>#VALUE!</v>
      </c>
      <c r="I655" s="307" t="e">
        <f aca="false">L656</f>
        <v>#VALUE!</v>
      </c>
      <c r="J655" s="0" t="n">
        <v>1</v>
      </c>
      <c r="L655" s="0" t="e">
        <f aca="false">M656-M655</f>
        <v>#VALUE!</v>
      </c>
      <c r="M655" s="79" t="str">
        <f aca="false">IF(ISERROR(N655),"",N655)</f>
        <v/>
      </c>
      <c r="N655" s="79" t="e">
        <f aca="false">LOOKUP(9E+307,P655:AW655)</f>
        <v>#N/A</v>
      </c>
    </row>
    <row r="656" customFormat="false" ht="13" hidden="false" customHeight="false" outlineLevel="0" collapsed="false">
      <c r="A656" s="302"/>
      <c r="B656" s="303"/>
      <c r="C656" s="302"/>
      <c r="D656" s="302"/>
      <c r="E656" s="302"/>
      <c r="K656" s="308" t="e">
        <f aca="false">IF((L656-$K$2)&gt;0,1,0)</f>
        <v>#VALUE!</v>
      </c>
      <c r="L656" s="0" t="e">
        <f aca="false">IF(L655&gt;0,$J$2-M656,0)</f>
        <v>#VALUE!</v>
      </c>
      <c r="M656" s="79" t="str">
        <f aca="false">IF(ISERROR(N656),"",N656)</f>
        <v/>
      </c>
      <c r="N656" s="79" t="e">
        <f aca="false">LOOKUP(9E+307,O656:BI656)</f>
        <v>#N/A</v>
      </c>
    </row>
    <row r="657" customFormat="false" ht="12.8" hidden="false" customHeight="false" outlineLevel="0" collapsed="false">
      <c r="H657" s="0" t="e">
        <f aca="false">IF(L657&lt;0,$J$2-M657,0)</f>
        <v>#VALUE!</v>
      </c>
      <c r="I657" s="0" t="e">
        <f aca="false">L658</f>
        <v>#VALUE!</v>
      </c>
      <c r="L657" s="0" t="e">
        <f aca="false">M658-M657</f>
        <v>#VALUE!</v>
      </c>
      <c r="M657" s="79" t="str">
        <f aca="false">IF(ISERROR(N657),"",N657)</f>
        <v/>
      </c>
      <c r="N657" s="79" t="e">
        <f aca="false">LOOKUP(9E+307,P657:AW657)</f>
        <v>#N/A</v>
      </c>
    </row>
    <row r="658" customFormat="false" ht="13" hidden="false" customHeight="false" outlineLevel="0" collapsed="false">
      <c r="K658" s="308" t="e">
        <f aca="false">IF((L658-$K$2)&gt;0,1,0)</f>
        <v>#VALUE!</v>
      </c>
      <c r="L658" s="0" t="e">
        <f aca="false">IF(L657&gt;0,$J$2-M658,0)</f>
        <v>#VALUE!</v>
      </c>
      <c r="M658" s="79" t="str">
        <f aca="false">IF(ISERROR(N658),"",N658)</f>
        <v/>
      </c>
      <c r="N658" s="79" t="e">
        <f aca="false">LOOKUP(9E+307,O658:BI658)</f>
        <v>#N/A</v>
      </c>
    </row>
    <row r="659" customFormat="false" ht="12.8" hidden="false" customHeight="false" outlineLevel="0" collapsed="false">
      <c r="H659" s="0" t="e">
        <f aca="false">IF(L659&lt;0,$J$2-M659,0)</f>
        <v>#VALUE!</v>
      </c>
      <c r="I659" s="0" t="e">
        <f aca="false">L660</f>
        <v>#VALUE!</v>
      </c>
      <c r="L659" s="0" t="e">
        <f aca="false">M660-M659</f>
        <v>#VALUE!</v>
      </c>
      <c r="M659" s="79" t="str">
        <f aca="false">IF(ISERROR(N659),"",N659)</f>
        <v/>
      </c>
      <c r="N659" s="79" t="e">
        <f aca="false">LOOKUP(9E+307,P659:AW659)</f>
        <v>#N/A</v>
      </c>
    </row>
    <row r="660" customFormat="false" ht="13" hidden="false" customHeight="false" outlineLevel="0" collapsed="false">
      <c r="K660" s="308" t="e">
        <f aca="false">IF((L660-$K$2)&gt;0,1,0)</f>
        <v>#VALUE!</v>
      </c>
      <c r="L660" s="0" t="e">
        <f aca="false">IF(L659&gt;0,$J$2-M660,0)</f>
        <v>#VALUE!</v>
      </c>
      <c r="M660" s="79" t="str">
        <f aca="false">IF(ISERROR(N660),"",N660)</f>
        <v/>
      </c>
      <c r="N660" s="79" t="e">
        <f aca="false">LOOKUP(9E+307,O660:BI660)</f>
        <v>#N/A</v>
      </c>
    </row>
    <row r="661" customFormat="false" ht="12.8" hidden="false" customHeight="false" outlineLevel="0" collapsed="false">
      <c r="H661" s="0" t="e">
        <f aca="false">IF(L661&lt;0,$J$2-M661,0)</f>
        <v>#VALUE!</v>
      </c>
      <c r="I661" s="0" t="e">
        <f aca="false">L662</f>
        <v>#VALUE!</v>
      </c>
      <c r="L661" s="0" t="e">
        <f aca="false">M662-M661</f>
        <v>#VALUE!</v>
      </c>
      <c r="M661" s="79" t="str">
        <f aca="false">IF(ISERROR(N661),"",N661)</f>
        <v/>
      </c>
      <c r="N661" s="79" t="e">
        <f aca="false">LOOKUP(9E+307,P661:AW661)</f>
        <v>#N/A</v>
      </c>
    </row>
    <row r="662" customFormat="false" ht="13" hidden="false" customHeight="false" outlineLevel="0" collapsed="false">
      <c r="K662" s="308" t="e">
        <f aca="false">IF((L662-$K$2)&gt;0,1,0)</f>
        <v>#VALUE!</v>
      </c>
      <c r="L662" s="0" t="e">
        <f aca="false">IF(L661&gt;0,$J$2-M662,0)</f>
        <v>#VALUE!</v>
      </c>
      <c r="M662" s="79" t="str">
        <f aca="false">IF(ISERROR(N662),"",N662)</f>
        <v/>
      </c>
      <c r="N662" s="79" t="e">
        <f aca="false">LOOKUP(9E+307,O662:BI662)</f>
        <v>#N/A</v>
      </c>
    </row>
    <row r="663" customFormat="false" ht="12.8" hidden="false" customHeight="false" outlineLevel="0" collapsed="false">
      <c r="H663" s="0" t="e">
        <f aca="false">IF(L663&lt;0,$J$2-M663,0)</f>
        <v>#VALUE!</v>
      </c>
      <c r="I663" s="0" t="e">
        <f aca="false">L664</f>
        <v>#VALUE!</v>
      </c>
      <c r="L663" s="0" t="e">
        <f aca="false">M664-M663</f>
        <v>#VALUE!</v>
      </c>
      <c r="M663" s="79" t="str">
        <f aca="false">IF(ISERROR(N663),"",N663)</f>
        <v/>
      </c>
      <c r="N663" s="79" t="e">
        <f aca="false">LOOKUP(9E+307,P663:AW663)</f>
        <v>#N/A</v>
      </c>
    </row>
    <row r="664" customFormat="false" ht="13" hidden="false" customHeight="false" outlineLevel="0" collapsed="false">
      <c r="K664" s="308" t="e">
        <f aca="false">IF((L664-$K$2)&gt;0,1,0)</f>
        <v>#VALUE!</v>
      </c>
      <c r="L664" s="0" t="e">
        <f aca="false">IF(L663&gt;0,$J$2-M664,0)</f>
        <v>#VALUE!</v>
      </c>
      <c r="M664" s="79" t="str">
        <f aca="false">IF(ISERROR(N664),"",N664)</f>
        <v/>
      </c>
      <c r="N664" s="79" t="e">
        <f aca="false">LOOKUP(9E+307,O664:BI664)</f>
        <v>#N/A</v>
      </c>
    </row>
    <row r="665" customFormat="false" ht="12.8" hidden="false" customHeight="false" outlineLevel="0" collapsed="false">
      <c r="H665" s="0" t="e">
        <f aca="false">IF(L665&lt;0,$J$2-M665,0)</f>
        <v>#VALUE!</v>
      </c>
      <c r="I665" s="0" t="e">
        <f aca="false">L666</f>
        <v>#VALUE!</v>
      </c>
      <c r="L665" s="0" t="e">
        <f aca="false">M666-M665</f>
        <v>#VALUE!</v>
      </c>
      <c r="M665" s="79" t="str">
        <f aca="false">IF(ISERROR(N665),"",N665)</f>
        <v/>
      </c>
      <c r="N665" s="79" t="e">
        <f aca="false">LOOKUP(9E+307,P665:AW665)</f>
        <v>#N/A</v>
      </c>
    </row>
    <row r="666" customFormat="false" ht="13" hidden="false" customHeight="false" outlineLevel="0" collapsed="false">
      <c r="K666" s="308" t="e">
        <f aca="false">IF((L666-$K$2)&gt;0,1,0)</f>
        <v>#VALUE!</v>
      </c>
      <c r="L666" s="0" t="e">
        <f aca="false">IF(L665&gt;0,$J$2-M666,0)</f>
        <v>#VALUE!</v>
      </c>
      <c r="M666" s="79" t="str">
        <f aca="false">IF(ISERROR(N666),"",N666)</f>
        <v/>
      </c>
      <c r="N666" s="79" t="e">
        <f aca="false">LOOKUP(9E+307,O666:BI666)</f>
        <v>#N/A</v>
      </c>
    </row>
    <row r="667" customFormat="false" ht="12.8" hidden="false" customHeight="false" outlineLevel="0" collapsed="false">
      <c r="H667" s="0" t="e">
        <f aca="false">IF(L667&lt;0,$J$2-M667,0)</f>
        <v>#VALUE!</v>
      </c>
      <c r="I667" s="0" t="e">
        <f aca="false">L668</f>
        <v>#VALUE!</v>
      </c>
      <c r="L667" s="0" t="e">
        <f aca="false">M668-M667</f>
        <v>#VALUE!</v>
      </c>
      <c r="M667" s="79" t="str">
        <f aca="false">IF(ISERROR(N667),"",N667)</f>
        <v/>
      </c>
      <c r="N667" s="79" t="e">
        <f aca="false">LOOKUP(9E+307,P667:AW667)</f>
        <v>#N/A</v>
      </c>
    </row>
    <row r="668" customFormat="false" ht="13" hidden="false" customHeight="false" outlineLevel="0" collapsed="false">
      <c r="K668" s="308" t="e">
        <f aca="false">IF((L668-$K$2)&gt;0,1,0)</f>
        <v>#VALUE!</v>
      </c>
      <c r="L668" s="0" t="e">
        <f aca="false">IF(L667&gt;0,$J$2-M668,0)</f>
        <v>#VALUE!</v>
      </c>
      <c r="M668" s="79" t="str">
        <f aca="false">IF(ISERROR(N668),"",N668)</f>
        <v/>
      </c>
      <c r="N668" s="79" t="e">
        <f aca="false">LOOKUP(9E+307,O668:BI668)</f>
        <v>#N/A</v>
      </c>
    </row>
    <row r="669" customFormat="false" ht="12.8" hidden="false" customHeight="false" outlineLevel="0" collapsed="false">
      <c r="H669" s="0" t="e">
        <f aca="false">IF(L669&lt;0,$J$2-M669,0)</f>
        <v>#VALUE!</v>
      </c>
      <c r="I669" s="0" t="e">
        <f aca="false">L670</f>
        <v>#VALUE!</v>
      </c>
      <c r="L669" s="0" t="e">
        <f aca="false">M670-M669</f>
        <v>#VALUE!</v>
      </c>
      <c r="M669" s="79" t="str">
        <f aca="false">IF(ISERROR(N669),"",N669)</f>
        <v/>
      </c>
      <c r="N669" s="79" t="e">
        <f aca="false">LOOKUP(9E+307,P669:AW669)</f>
        <v>#N/A</v>
      </c>
    </row>
    <row r="670" customFormat="false" ht="13" hidden="false" customHeight="false" outlineLevel="0" collapsed="false">
      <c r="K670" s="308" t="e">
        <f aca="false">IF((L670-$K$2)&gt;0,1,0)</f>
        <v>#VALUE!</v>
      </c>
      <c r="L670" s="0" t="e">
        <f aca="false">IF(L669&gt;0,$J$2-M670,0)</f>
        <v>#VALUE!</v>
      </c>
      <c r="M670" s="79" t="str">
        <f aca="false">IF(ISERROR(N670),"",N670)</f>
        <v/>
      </c>
      <c r="N670" s="79" t="e">
        <f aca="false">LOOKUP(9E+307,O670:BI670)</f>
        <v>#N/A</v>
      </c>
    </row>
    <row r="671" customFormat="false" ht="12.8" hidden="false" customHeight="false" outlineLevel="0" collapsed="false">
      <c r="H671" s="0" t="e">
        <f aca="false">IF(L671&lt;0,$J$2-M671,0)</f>
        <v>#VALUE!</v>
      </c>
      <c r="I671" s="0" t="e">
        <f aca="false">L672</f>
        <v>#VALUE!</v>
      </c>
      <c r="L671" s="0" t="e">
        <f aca="false">M672-M671</f>
        <v>#VALUE!</v>
      </c>
      <c r="M671" s="79" t="str">
        <f aca="false">IF(ISERROR(N671),"",N671)</f>
        <v/>
      </c>
      <c r="N671" s="79" t="e">
        <f aca="false">LOOKUP(9E+307,P671:AW671)</f>
        <v>#N/A</v>
      </c>
    </row>
    <row r="672" customFormat="false" ht="13" hidden="false" customHeight="false" outlineLevel="0" collapsed="false">
      <c r="K672" s="308" t="e">
        <f aca="false">IF((L672-$K$2)&gt;0,1,0)</f>
        <v>#VALUE!</v>
      </c>
      <c r="L672" s="0" t="e">
        <f aca="false">IF(L671&gt;0,$J$2-M672,0)</f>
        <v>#VALUE!</v>
      </c>
      <c r="M672" s="79" t="str">
        <f aca="false">IF(ISERROR(N672),"",N672)</f>
        <v/>
      </c>
      <c r="N672" s="79" t="e">
        <f aca="false">LOOKUP(9E+307,O672:BI672)</f>
        <v>#N/A</v>
      </c>
    </row>
    <row r="673" customFormat="false" ht="12.8" hidden="false" customHeight="false" outlineLevel="0" collapsed="false">
      <c r="H673" s="0" t="e">
        <f aca="false">IF(L673&lt;0,$J$2-M673,0)</f>
        <v>#VALUE!</v>
      </c>
      <c r="I673" s="0" t="e">
        <f aca="false">L674</f>
        <v>#VALUE!</v>
      </c>
      <c r="L673" s="0" t="e">
        <f aca="false">M674-M673</f>
        <v>#VALUE!</v>
      </c>
      <c r="M673" s="79" t="str">
        <f aca="false">IF(ISERROR(N673),"",N673)</f>
        <v/>
      </c>
      <c r="N673" s="79" t="e">
        <f aca="false">LOOKUP(9E+307,P673:AW673)</f>
        <v>#N/A</v>
      </c>
    </row>
    <row r="674" customFormat="false" ht="13" hidden="false" customHeight="false" outlineLevel="0" collapsed="false">
      <c r="K674" s="308" t="e">
        <f aca="false">IF((L674-$K$2)&gt;0,1,0)</f>
        <v>#VALUE!</v>
      </c>
      <c r="L674" s="0" t="e">
        <f aca="false">IF(L673&gt;0,$J$2-M674,0)</f>
        <v>#VALUE!</v>
      </c>
      <c r="M674" s="79" t="str">
        <f aca="false">IF(ISERROR(N674),"",N674)</f>
        <v/>
      </c>
      <c r="N674" s="79" t="e">
        <f aca="false">LOOKUP(9E+307,O674:BI674)</f>
        <v>#N/A</v>
      </c>
    </row>
    <row r="675" customFormat="false" ht="12.8" hidden="false" customHeight="false" outlineLevel="0" collapsed="false">
      <c r="H675" s="0" t="e">
        <f aca="false">IF(L675&lt;0,$J$2-M675,0)</f>
        <v>#VALUE!</v>
      </c>
      <c r="I675" s="0" t="e">
        <f aca="false">L676</f>
        <v>#VALUE!</v>
      </c>
      <c r="L675" s="0" t="e">
        <f aca="false">M676-M675</f>
        <v>#VALUE!</v>
      </c>
      <c r="M675" s="79" t="str">
        <f aca="false">IF(ISERROR(N675),"",N675)</f>
        <v/>
      </c>
      <c r="N675" s="79" t="e">
        <f aca="false">LOOKUP(9E+307,P675:AW675)</f>
        <v>#N/A</v>
      </c>
    </row>
    <row r="676" customFormat="false" ht="13" hidden="false" customHeight="false" outlineLevel="0" collapsed="false">
      <c r="K676" s="308" t="e">
        <f aca="false">IF((L676-$K$2)&gt;0,1,0)</f>
        <v>#VALUE!</v>
      </c>
      <c r="L676" s="0" t="e">
        <f aca="false">IF(L675&gt;0,$J$2-M676,0)</f>
        <v>#VALUE!</v>
      </c>
      <c r="M676" s="79" t="str">
        <f aca="false">IF(ISERROR(N676),"",N676)</f>
        <v/>
      </c>
      <c r="N676" s="79" t="e">
        <f aca="false">LOOKUP(9E+307,O676:BI676)</f>
        <v>#N/A</v>
      </c>
    </row>
    <row r="677" customFormat="false" ht="12.8" hidden="false" customHeight="false" outlineLevel="0" collapsed="false">
      <c r="H677" s="0" t="e">
        <f aca="false">IF(L677&lt;0,$J$2-M677,0)</f>
        <v>#VALUE!</v>
      </c>
      <c r="I677" s="0" t="e">
        <f aca="false">L678</f>
        <v>#VALUE!</v>
      </c>
      <c r="L677" s="0" t="e">
        <f aca="false">M678-M677</f>
        <v>#VALUE!</v>
      </c>
      <c r="M677" s="79" t="str">
        <f aca="false">IF(ISERROR(N677),"",N677)</f>
        <v/>
      </c>
      <c r="N677" s="79" t="e">
        <f aca="false">LOOKUP(9E+307,P677:AW677)</f>
        <v>#N/A</v>
      </c>
    </row>
    <row r="678" customFormat="false" ht="13" hidden="false" customHeight="false" outlineLevel="0" collapsed="false">
      <c r="K678" s="308" t="e">
        <f aca="false">IF((L678-$K$2)&gt;0,1,0)</f>
        <v>#VALUE!</v>
      </c>
      <c r="L678" s="0" t="e">
        <f aca="false">IF(L677&gt;0,$J$2-M678,0)</f>
        <v>#VALUE!</v>
      </c>
      <c r="M678" s="79" t="str">
        <f aca="false">IF(ISERROR(N678),"",N678)</f>
        <v/>
      </c>
      <c r="N678" s="79" t="e">
        <f aca="false">LOOKUP(9E+307,O678:BI678)</f>
        <v>#N/A</v>
      </c>
    </row>
    <row r="679" customFormat="false" ht="12.8" hidden="false" customHeight="false" outlineLevel="0" collapsed="false">
      <c r="H679" s="0" t="e">
        <f aca="false">IF(L679&lt;0,$J$2-M679,0)</f>
        <v>#VALUE!</v>
      </c>
      <c r="I679" s="0" t="e">
        <f aca="false">L680</f>
        <v>#VALUE!</v>
      </c>
      <c r="L679" s="0" t="e">
        <f aca="false">M680-M679</f>
        <v>#VALUE!</v>
      </c>
      <c r="M679" s="79" t="str">
        <f aca="false">IF(ISERROR(N679),"",N679)</f>
        <v/>
      </c>
      <c r="N679" s="79" t="e">
        <f aca="false">LOOKUP(9E+307,P679:AW679)</f>
        <v>#N/A</v>
      </c>
    </row>
    <row r="680" customFormat="false" ht="13" hidden="false" customHeight="false" outlineLevel="0" collapsed="false">
      <c r="K680" s="308" t="e">
        <f aca="false">IF((L680-$K$2)&gt;0,1,0)</f>
        <v>#VALUE!</v>
      </c>
      <c r="L680" s="0" t="e">
        <f aca="false">IF(L679&gt;0,$J$2-M680,0)</f>
        <v>#VALUE!</v>
      </c>
      <c r="M680" s="79" t="str">
        <f aca="false">IF(ISERROR(N680),"",N680)</f>
        <v/>
      </c>
      <c r="N680" s="79" t="e">
        <f aca="false">LOOKUP(9E+307,O680:BI680)</f>
        <v>#N/A</v>
      </c>
    </row>
    <row r="681" customFormat="false" ht="12.8" hidden="false" customHeight="false" outlineLevel="0" collapsed="false">
      <c r="H681" s="0" t="e">
        <f aca="false">IF(L681&lt;0,$J$2-M681,0)</f>
        <v>#VALUE!</v>
      </c>
      <c r="I681" s="0" t="e">
        <f aca="false">L682</f>
        <v>#VALUE!</v>
      </c>
      <c r="L681" s="0" t="e">
        <f aca="false">M682-M681</f>
        <v>#VALUE!</v>
      </c>
      <c r="M681" s="79" t="str">
        <f aca="false">IF(ISERROR(N681),"",N681)</f>
        <v/>
      </c>
      <c r="N681" s="79" t="e">
        <f aca="false">LOOKUP(9E+307,P681:AW681)</f>
        <v>#N/A</v>
      </c>
    </row>
    <row r="682" customFormat="false" ht="13" hidden="false" customHeight="false" outlineLevel="0" collapsed="false">
      <c r="K682" s="308" t="e">
        <f aca="false">IF((L682-$K$2)&gt;0,1,0)</f>
        <v>#VALUE!</v>
      </c>
      <c r="L682" s="0" t="e">
        <f aca="false">IF(L681&gt;0,$J$2-M682,0)</f>
        <v>#VALUE!</v>
      </c>
      <c r="M682" s="79" t="str">
        <f aca="false">IF(ISERROR(N682),"",N682)</f>
        <v/>
      </c>
      <c r="N682" s="79" t="e">
        <f aca="false">LOOKUP(9E+307,O682:BI682)</f>
        <v>#N/A</v>
      </c>
    </row>
    <row r="683" customFormat="false" ht="12.8" hidden="false" customHeight="false" outlineLevel="0" collapsed="false">
      <c r="H683" s="0" t="e">
        <f aca="false">IF(L683&lt;0,$J$2-M683,0)</f>
        <v>#VALUE!</v>
      </c>
      <c r="I683" s="0" t="e">
        <f aca="false">L684</f>
        <v>#VALUE!</v>
      </c>
      <c r="L683" s="0" t="e">
        <f aca="false">M684-M683</f>
        <v>#VALUE!</v>
      </c>
      <c r="M683" s="79" t="str">
        <f aca="false">IF(ISERROR(N683),"",N683)</f>
        <v/>
      </c>
      <c r="N683" s="79" t="e">
        <f aca="false">LOOKUP(9E+307,P683:AW683)</f>
        <v>#N/A</v>
      </c>
    </row>
    <row r="684" customFormat="false" ht="13" hidden="false" customHeight="false" outlineLevel="0" collapsed="false">
      <c r="K684" s="308" t="e">
        <f aca="false">IF((L684-$K$2)&gt;0,1,0)</f>
        <v>#VALUE!</v>
      </c>
      <c r="L684" s="0" t="e">
        <f aca="false">IF(L683&gt;0,$J$2-M684,0)</f>
        <v>#VALUE!</v>
      </c>
      <c r="M684" s="79" t="str">
        <f aca="false">IF(ISERROR(N684),"",N684)</f>
        <v/>
      </c>
      <c r="N684" s="79" t="e">
        <f aca="false">LOOKUP(9E+307,O684:BI684)</f>
        <v>#N/A</v>
      </c>
    </row>
    <row r="685" customFormat="false" ht="12.8" hidden="false" customHeight="false" outlineLevel="0" collapsed="false">
      <c r="H685" s="0" t="e">
        <f aca="false">IF(L685&lt;0,$J$2-M685,0)</f>
        <v>#VALUE!</v>
      </c>
      <c r="I685" s="0" t="e">
        <f aca="false">L686</f>
        <v>#VALUE!</v>
      </c>
      <c r="L685" s="0" t="e">
        <f aca="false">M686-M685</f>
        <v>#VALUE!</v>
      </c>
      <c r="M685" s="79" t="str">
        <f aca="false">IF(ISERROR(N685),"",N685)</f>
        <v/>
      </c>
      <c r="N685" s="79" t="e">
        <f aca="false">LOOKUP(9E+307,P685:AW685)</f>
        <v>#N/A</v>
      </c>
    </row>
    <row r="686" customFormat="false" ht="13" hidden="false" customHeight="false" outlineLevel="0" collapsed="false">
      <c r="K686" s="308" t="e">
        <f aca="false">IF((L686-$K$2)&gt;0,1,0)</f>
        <v>#VALUE!</v>
      </c>
      <c r="L686" s="0" t="e">
        <f aca="false">IF(L685&gt;0,$J$2-M686,0)</f>
        <v>#VALUE!</v>
      </c>
      <c r="M686" s="79" t="str">
        <f aca="false">IF(ISERROR(N686),"",N686)</f>
        <v/>
      </c>
      <c r="N686" s="79" t="e">
        <f aca="false">LOOKUP(9E+307,O686:BI686)</f>
        <v>#N/A</v>
      </c>
    </row>
    <row r="687" customFormat="false" ht="12.8" hidden="false" customHeight="false" outlineLevel="0" collapsed="false">
      <c r="H687" s="0" t="e">
        <f aca="false">IF(L687&lt;0,$J$2-M687,0)</f>
        <v>#VALUE!</v>
      </c>
      <c r="I687" s="0" t="e">
        <f aca="false">L688</f>
        <v>#VALUE!</v>
      </c>
      <c r="L687" s="0" t="e">
        <f aca="false">M688-M687</f>
        <v>#VALUE!</v>
      </c>
      <c r="M687" s="79" t="str">
        <f aca="false">IF(ISERROR(N687),"",N687)</f>
        <v/>
      </c>
      <c r="N687" s="79" t="e">
        <f aca="false">LOOKUP(9E+307,P687:AW687)</f>
        <v>#N/A</v>
      </c>
    </row>
    <row r="688" customFormat="false" ht="13" hidden="false" customHeight="false" outlineLevel="0" collapsed="false">
      <c r="K688" s="308" t="e">
        <f aca="false">IF((L688-$K$2)&gt;0,1,0)</f>
        <v>#VALUE!</v>
      </c>
      <c r="L688" s="0" t="e">
        <f aca="false">IF(L687&gt;0,$J$2-M688,0)</f>
        <v>#VALUE!</v>
      </c>
      <c r="M688" s="79" t="str">
        <f aca="false">IF(ISERROR(N688),"",N688)</f>
        <v/>
      </c>
      <c r="N688" s="79" t="e">
        <f aca="false">LOOKUP(9E+307,O688:BI688)</f>
        <v>#N/A</v>
      </c>
    </row>
    <row r="689" customFormat="false" ht="12.8" hidden="false" customHeight="false" outlineLevel="0" collapsed="false">
      <c r="H689" s="0" t="e">
        <f aca="false">IF(L689&lt;0,$J$2-M689,0)</f>
        <v>#VALUE!</v>
      </c>
      <c r="I689" s="0" t="e">
        <f aca="false">L690</f>
        <v>#VALUE!</v>
      </c>
      <c r="L689" s="0" t="e">
        <f aca="false">M690-M689</f>
        <v>#VALUE!</v>
      </c>
      <c r="M689" s="79" t="str">
        <f aca="false">IF(ISERROR(N689),"",N689)</f>
        <v/>
      </c>
      <c r="N689" s="79" t="e">
        <f aca="false">LOOKUP(9E+307,P689:AW689)</f>
        <v>#N/A</v>
      </c>
    </row>
    <row r="690" customFormat="false" ht="13" hidden="false" customHeight="false" outlineLevel="0" collapsed="false">
      <c r="K690" s="308" t="e">
        <f aca="false">IF((L690-$K$2)&gt;0,1,0)</f>
        <v>#VALUE!</v>
      </c>
      <c r="L690" s="0" t="e">
        <f aca="false">IF(L689&gt;0,$J$2-M690,0)</f>
        <v>#VALUE!</v>
      </c>
      <c r="M690" s="79" t="str">
        <f aca="false">IF(ISERROR(N690),"",N690)</f>
        <v/>
      </c>
      <c r="N690" s="79" t="e">
        <f aca="false">LOOKUP(9E+307,O690:BI690)</f>
        <v>#N/A</v>
      </c>
    </row>
    <row r="691" customFormat="false" ht="12.8" hidden="false" customHeight="false" outlineLevel="0" collapsed="false">
      <c r="H691" s="0" t="n">
        <f aca="false">IF(L691&lt;0,$J$2-M691,0)</f>
        <v>0</v>
      </c>
      <c r="I691" s="0" t="n">
        <f aca="false">L692</f>
        <v>0</v>
      </c>
    </row>
    <row r="693" customFormat="false" ht="12.8" hidden="false" customHeight="false" outlineLevel="0" collapsed="false">
      <c r="H693" s="0" t="n">
        <f aca="false">IF(L693&lt;0,$J$2-M693,0)</f>
        <v>0</v>
      </c>
      <c r="I693" s="0" t="n">
        <f aca="false">L694</f>
        <v>0</v>
      </c>
    </row>
    <row r="695" customFormat="false" ht="12.8" hidden="false" customHeight="false" outlineLevel="0" collapsed="false">
      <c r="H695" s="0" t="n">
        <f aca="false">IF(L695&lt;0,$J$2-M695,0)</f>
        <v>0</v>
      </c>
      <c r="I695" s="0" t="n">
        <f aca="false">L696</f>
        <v>0</v>
      </c>
    </row>
    <row r="697" customFormat="false" ht="12.8" hidden="false" customHeight="false" outlineLevel="0" collapsed="false">
      <c r="H697" s="0" t="n">
        <f aca="false">IF(L697&lt;0,$J$2-M697,0)</f>
        <v>0</v>
      </c>
      <c r="I697" s="0" t="n">
        <f aca="false">L698</f>
        <v>0</v>
      </c>
    </row>
    <row r="699" customFormat="false" ht="12.8" hidden="false" customHeight="false" outlineLevel="0" collapsed="false">
      <c r="H699" s="0" t="n">
        <f aca="false">IF(L699&lt;0,$J$2-M699,0)</f>
        <v>0</v>
      </c>
      <c r="I699" s="0" t="n">
        <f aca="false">L700</f>
        <v>0</v>
      </c>
    </row>
    <row r="701" customFormat="false" ht="12.8" hidden="false" customHeight="false" outlineLevel="0" collapsed="false">
      <c r="H701" s="0" t="n">
        <f aca="false">IF(L701&lt;0,$J$2-M701,0)</f>
        <v>0</v>
      </c>
      <c r="I701" s="0" t="n">
        <f aca="false">L702</f>
        <v>0</v>
      </c>
    </row>
    <row r="703" customFormat="false" ht="12.8" hidden="false" customHeight="false" outlineLevel="0" collapsed="false">
      <c r="H703" s="0" t="n">
        <f aca="false">IF(L703&lt;0,$J$2-M703,0)</f>
        <v>0</v>
      </c>
      <c r="I703" s="0" t="n">
        <f aca="false">L704</f>
        <v>0</v>
      </c>
    </row>
    <row r="705" customFormat="false" ht="12.8" hidden="false" customHeight="false" outlineLevel="0" collapsed="false">
      <c r="H705" s="0" t="n">
        <f aca="false">IF(L705&lt;0,$J$2-M705,0)</f>
        <v>0</v>
      </c>
      <c r="I705" s="0" t="n">
        <f aca="false">L706</f>
        <v>0</v>
      </c>
    </row>
    <row r="707" customFormat="false" ht="12.8" hidden="false" customHeight="false" outlineLevel="0" collapsed="false">
      <c r="H707" s="0" t="n">
        <f aca="false">IF(L707&lt;0,$J$2-M707,0)</f>
        <v>0</v>
      </c>
      <c r="I707" s="0" t="n">
        <f aca="false">L708</f>
        <v>0</v>
      </c>
    </row>
    <row r="709" customFormat="false" ht="12.8" hidden="false" customHeight="false" outlineLevel="0" collapsed="false">
      <c r="H709" s="0" t="n">
        <f aca="false">IF(L709&lt;0,$J$2-M709,0)</f>
        <v>0</v>
      </c>
      <c r="I709" s="0" t="n">
        <f aca="false">L710</f>
        <v>0</v>
      </c>
    </row>
    <row r="711" customFormat="false" ht="12.8" hidden="false" customHeight="false" outlineLevel="0" collapsed="false">
      <c r="H711" s="0" t="n">
        <f aca="false">IF(L711&lt;0,$J$2-M711,0)</f>
        <v>0</v>
      </c>
      <c r="I711" s="0" t="n">
        <f aca="false">L712</f>
        <v>0</v>
      </c>
    </row>
    <row r="713" customFormat="false" ht="12.8" hidden="false" customHeight="false" outlineLevel="0" collapsed="false">
      <c r="H713" s="0" t="n">
        <f aca="false">IF(L713&lt;0,$J$2-M713,0)</f>
        <v>0</v>
      </c>
      <c r="I713" s="0" t="n">
        <f aca="false">L714</f>
        <v>0</v>
      </c>
    </row>
    <row r="715" customFormat="false" ht="12.8" hidden="false" customHeight="false" outlineLevel="0" collapsed="false">
      <c r="H715" s="0" t="n">
        <f aca="false">IF(L715&lt;0,$J$2-M715,0)</f>
        <v>0</v>
      </c>
      <c r="I715" s="0" t="n">
        <f aca="false">L716</f>
        <v>0</v>
      </c>
    </row>
    <row r="717" customFormat="false" ht="12.8" hidden="false" customHeight="false" outlineLevel="0" collapsed="false">
      <c r="H717" s="0" t="n">
        <f aca="false">IF(L717&lt;0,$J$2-M717,0)</f>
        <v>0</v>
      </c>
      <c r="I717" s="0" t="n">
        <f aca="false">L718</f>
        <v>0</v>
      </c>
    </row>
    <row r="719" customFormat="false" ht="12.8" hidden="false" customHeight="false" outlineLevel="0" collapsed="false">
      <c r="H719" s="0" t="n">
        <f aca="false">IF(L719&lt;0,$J$2-M719,0)</f>
        <v>0</v>
      </c>
      <c r="I719" s="0" t="n">
        <f aca="false">L720</f>
        <v>0</v>
      </c>
    </row>
    <row r="721" customFormat="false" ht="12.8" hidden="false" customHeight="false" outlineLevel="0" collapsed="false">
      <c r="H721" s="0" t="n">
        <f aca="false">IF(L721&lt;0,$J$2-M721,0)</f>
        <v>0</v>
      </c>
      <c r="I721" s="0" t="n">
        <f aca="false">L722</f>
        <v>0</v>
      </c>
    </row>
    <row r="723" customFormat="false" ht="12.8" hidden="false" customHeight="false" outlineLevel="0" collapsed="false">
      <c r="H723" s="0" t="n">
        <f aca="false">IF(L723&lt;0,$J$2-M723,0)</f>
        <v>0</v>
      </c>
      <c r="I723" s="0" t="n">
        <f aca="false">L724</f>
        <v>0</v>
      </c>
    </row>
    <row r="725" customFormat="false" ht="12.8" hidden="false" customHeight="false" outlineLevel="0" collapsed="false">
      <c r="H725" s="0" t="n">
        <f aca="false">IF(L725&lt;0,$J$2-M725,0)</f>
        <v>0</v>
      </c>
      <c r="I725" s="0" t="n">
        <f aca="false">L726</f>
        <v>0</v>
      </c>
    </row>
    <row r="727" customFormat="false" ht="12.8" hidden="false" customHeight="false" outlineLevel="0" collapsed="false">
      <c r="H727" s="0" t="n">
        <f aca="false">IF(L727&lt;0,$J$2-M727,0)</f>
        <v>0</v>
      </c>
      <c r="I727" s="0" t="n">
        <f aca="false">L728</f>
        <v>0</v>
      </c>
    </row>
    <row r="729" customFormat="false" ht="12.8" hidden="false" customHeight="false" outlineLevel="0" collapsed="false">
      <c r="H729" s="0" t="n">
        <f aca="false">IF(L729&lt;0,$J$2-M729,0)</f>
        <v>0</v>
      </c>
      <c r="I729" s="0" t="n">
        <f aca="false">L730</f>
        <v>0</v>
      </c>
    </row>
    <row r="731" customFormat="false" ht="12.8" hidden="false" customHeight="false" outlineLevel="0" collapsed="false">
      <c r="H731" s="0" t="n">
        <f aca="false">IF(L731&lt;0,$J$2-M731,0)</f>
        <v>0</v>
      </c>
      <c r="I731" s="0" t="n">
        <f aca="false">L732</f>
        <v>0</v>
      </c>
    </row>
    <row r="733" customFormat="false" ht="12.8" hidden="false" customHeight="false" outlineLevel="0" collapsed="false">
      <c r="H733" s="0" t="n">
        <f aca="false">IF(L733&lt;0,$J$2-M733,0)</f>
        <v>0</v>
      </c>
      <c r="I733" s="0" t="n">
        <f aca="false">L734</f>
        <v>0</v>
      </c>
    </row>
    <row r="735" customFormat="false" ht="12.8" hidden="false" customHeight="false" outlineLevel="0" collapsed="false">
      <c r="H735" s="0" t="n">
        <f aca="false">IF(L735&lt;0,$J$2-M735,0)</f>
        <v>0</v>
      </c>
      <c r="I735" s="0" t="n">
        <f aca="false">L736</f>
        <v>0</v>
      </c>
    </row>
    <row r="737" customFormat="false" ht="12.8" hidden="false" customHeight="false" outlineLevel="0" collapsed="false">
      <c r="H737" s="0" t="n">
        <f aca="false">IF(L737&lt;0,$J$2-M737,0)</f>
        <v>0</v>
      </c>
      <c r="I737" s="0" t="n">
        <f aca="false">L738</f>
        <v>0</v>
      </c>
    </row>
    <row r="739" customFormat="false" ht="12.8" hidden="false" customHeight="false" outlineLevel="0" collapsed="false">
      <c r="H739" s="0" t="n">
        <f aca="false">IF(L739&lt;0,$J$2-M739,0)</f>
        <v>0</v>
      </c>
      <c r="I739" s="0" t="n">
        <f aca="false">L740</f>
        <v>0</v>
      </c>
    </row>
    <row r="741" customFormat="false" ht="12.8" hidden="false" customHeight="false" outlineLevel="0" collapsed="false">
      <c r="H741" s="0" t="n">
        <f aca="false">IF(L741&lt;0,$J$2-M741,0)</f>
        <v>0</v>
      </c>
      <c r="I741" s="0" t="n">
        <f aca="false">L742</f>
        <v>0</v>
      </c>
    </row>
    <row r="743" customFormat="false" ht="12.8" hidden="false" customHeight="false" outlineLevel="0" collapsed="false">
      <c r="H743" s="0" t="n">
        <f aca="false">IF(L743&lt;0,$J$2-M743,0)</f>
        <v>0</v>
      </c>
      <c r="I743" s="0" t="n">
        <f aca="false">L744</f>
        <v>0</v>
      </c>
    </row>
    <row r="745" customFormat="false" ht="12.8" hidden="false" customHeight="false" outlineLevel="0" collapsed="false">
      <c r="H745" s="0" t="n">
        <f aca="false">IF(L745&lt;0,$J$2-M745,0)</f>
        <v>0</v>
      </c>
      <c r="I745" s="0" t="n">
        <f aca="false">L746</f>
        <v>0</v>
      </c>
    </row>
    <row r="747" customFormat="false" ht="12.8" hidden="false" customHeight="false" outlineLevel="0" collapsed="false">
      <c r="H747" s="0" t="n">
        <f aca="false">IF(L747&lt;0,$J$2-M747,0)</f>
        <v>0</v>
      </c>
      <c r="I747" s="0" t="n">
        <f aca="false">L748</f>
        <v>0</v>
      </c>
    </row>
    <row r="749" customFormat="false" ht="12.8" hidden="false" customHeight="false" outlineLevel="0" collapsed="false">
      <c r="H749" s="0" t="n">
        <f aca="false">IF(L749&lt;0,$J$2-M749,0)</f>
        <v>0</v>
      </c>
      <c r="I749" s="0" t="n">
        <f aca="false">L750</f>
        <v>0</v>
      </c>
    </row>
    <row r="751" customFormat="false" ht="12.8" hidden="false" customHeight="false" outlineLevel="0" collapsed="false">
      <c r="H751" s="0" t="n">
        <f aca="false">IF(L751&lt;0,$J$2-M751,0)</f>
        <v>0</v>
      </c>
      <c r="I751" s="0" t="n">
        <f aca="false">L752</f>
        <v>0</v>
      </c>
    </row>
    <row r="753" customFormat="false" ht="12.8" hidden="false" customHeight="false" outlineLevel="0" collapsed="false">
      <c r="H753" s="0" t="n">
        <f aca="false">IF(L753&lt;0,$J$2-M753,0)</f>
        <v>0</v>
      </c>
      <c r="I753" s="0" t="n">
        <f aca="false">L754</f>
        <v>0</v>
      </c>
    </row>
    <row r="755" customFormat="false" ht="12.8" hidden="false" customHeight="false" outlineLevel="0" collapsed="false">
      <c r="H755" s="0" t="n">
        <f aca="false">IF(L755&lt;0,$J$2-M755,0)</f>
        <v>0</v>
      </c>
      <c r="I755" s="0" t="n">
        <f aca="false">L756</f>
        <v>0</v>
      </c>
    </row>
    <row r="757" customFormat="false" ht="12.8" hidden="false" customHeight="false" outlineLevel="0" collapsed="false">
      <c r="H757" s="0" t="n">
        <f aca="false">IF(L757&lt;0,$J$2-M757,0)</f>
        <v>0</v>
      </c>
      <c r="I757" s="0" t="n">
        <f aca="false">L758</f>
        <v>0</v>
      </c>
    </row>
    <row r="759" customFormat="false" ht="12.8" hidden="false" customHeight="false" outlineLevel="0" collapsed="false">
      <c r="H759" s="0" t="n">
        <f aca="false">IF(L759&lt;0,$J$2-M759,0)</f>
        <v>0</v>
      </c>
      <c r="I759" s="0" t="n">
        <f aca="false">L760</f>
        <v>0</v>
      </c>
    </row>
    <row r="761" customFormat="false" ht="12.8" hidden="false" customHeight="false" outlineLevel="0" collapsed="false">
      <c r="H761" s="0" t="n">
        <f aca="false">IF(L761&lt;0,$J$2-M761,0)</f>
        <v>0</v>
      </c>
      <c r="I761" s="0" t="n">
        <f aca="false">L762</f>
        <v>0</v>
      </c>
    </row>
    <row r="763" customFormat="false" ht="12.8" hidden="false" customHeight="false" outlineLevel="0" collapsed="false">
      <c r="H763" s="0" t="n">
        <f aca="false">IF(L763&lt;0,$J$2-M763,0)</f>
        <v>0</v>
      </c>
      <c r="I763" s="0" t="n">
        <f aca="false">L764</f>
        <v>0</v>
      </c>
    </row>
    <row r="765" customFormat="false" ht="12.8" hidden="false" customHeight="false" outlineLevel="0" collapsed="false">
      <c r="H765" s="0" t="n">
        <f aca="false">IF(L765&lt;0,$J$2-M765,0)</f>
        <v>0</v>
      </c>
      <c r="I765" s="0" t="n">
        <f aca="false">L766</f>
        <v>0</v>
      </c>
    </row>
    <row r="767" customFormat="false" ht="12.8" hidden="false" customHeight="false" outlineLevel="0" collapsed="false">
      <c r="H767" s="0" t="n">
        <f aca="false">IF(L767&lt;0,$J$2-M767,0)</f>
        <v>0</v>
      </c>
      <c r="I767" s="0" t="n">
        <f aca="false">L768</f>
        <v>0</v>
      </c>
    </row>
  </sheetData>
  <mergeCells count="10916">
    <mergeCell ref="A3:A4"/>
    <mergeCell ref="B3:B4"/>
    <mergeCell ref="C3:C4"/>
    <mergeCell ref="D3:D4"/>
    <mergeCell ref="O4:P4"/>
    <mergeCell ref="Q4:R4"/>
    <mergeCell ref="S4:T4"/>
    <mergeCell ref="U4:V4"/>
    <mergeCell ref="W4:X4"/>
    <mergeCell ref="Y4:Z4"/>
    <mergeCell ref="AA4:AB4"/>
    <mergeCell ref="AC4:AD4"/>
    <mergeCell ref="AE4:AF4"/>
    <mergeCell ref="AG4:AH4"/>
    <mergeCell ref="AI4:AJ4"/>
    <mergeCell ref="AK4:AL4"/>
    <mergeCell ref="AM4:AN4"/>
    <mergeCell ref="AO4:AP4"/>
    <mergeCell ref="AQ4:AR4"/>
    <mergeCell ref="AS4:AT4"/>
    <mergeCell ref="AU4:AV4"/>
    <mergeCell ref="AW4:AX4"/>
    <mergeCell ref="AY4:AZ4"/>
    <mergeCell ref="BA4:BB4"/>
    <mergeCell ref="BC4:BD4"/>
    <mergeCell ref="BE4:BF4"/>
    <mergeCell ref="BG4:BH4"/>
    <mergeCell ref="BI4:BJ4"/>
    <mergeCell ref="BK4:BL4"/>
    <mergeCell ref="BM4:BN4"/>
    <mergeCell ref="BO4:BP4"/>
    <mergeCell ref="BQ4:BR4"/>
    <mergeCell ref="BS4:BT4"/>
    <mergeCell ref="BU4:BV4"/>
    <mergeCell ref="BW4:BX4"/>
    <mergeCell ref="BY4:BZ4"/>
    <mergeCell ref="CA4:CB4"/>
    <mergeCell ref="CC4:CD4"/>
    <mergeCell ref="CE4:CF4"/>
    <mergeCell ref="CG4:CH4"/>
    <mergeCell ref="CI4:CJ4"/>
    <mergeCell ref="CK4:CL4"/>
    <mergeCell ref="CM4:CN4"/>
    <mergeCell ref="CO4:CP4"/>
    <mergeCell ref="CQ4:CR4"/>
    <mergeCell ref="CS4:CT4"/>
    <mergeCell ref="CU4:CV4"/>
    <mergeCell ref="CW4:CX4"/>
    <mergeCell ref="CY4:CZ4"/>
    <mergeCell ref="DA4:DB4"/>
    <mergeCell ref="DC4:DD4"/>
    <mergeCell ref="DE4:DF4"/>
    <mergeCell ref="DG4:DH4"/>
    <mergeCell ref="DI4:DJ4"/>
    <mergeCell ref="A5:A6"/>
    <mergeCell ref="B5:B6"/>
    <mergeCell ref="C5:C6"/>
    <mergeCell ref="D5:D6"/>
    <mergeCell ref="O6:P6"/>
    <mergeCell ref="Q6:R6"/>
    <mergeCell ref="U6:V6"/>
    <mergeCell ref="W6:X6"/>
    <mergeCell ref="Y6:Z6"/>
    <mergeCell ref="AA6:AB6"/>
    <mergeCell ref="AC6:AD6"/>
    <mergeCell ref="AE6:AF6"/>
    <mergeCell ref="AG6:AH6"/>
    <mergeCell ref="AI6:AJ6"/>
    <mergeCell ref="AK6:AL6"/>
    <mergeCell ref="AM6:AN6"/>
    <mergeCell ref="AO6:AP6"/>
    <mergeCell ref="AQ6:AR6"/>
    <mergeCell ref="AS6:AT6"/>
    <mergeCell ref="AU6:AV6"/>
    <mergeCell ref="AW6:AX6"/>
    <mergeCell ref="AY6:AZ6"/>
    <mergeCell ref="BA6:BB6"/>
    <mergeCell ref="BC6:BD6"/>
    <mergeCell ref="BE6:BF6"/>
    <mergeCell ref="BG6:BH6"/>
    <mergeCell ref="BI6:BJ6"/>
    <mergeCell ref="BK6:BL6"/>
    <mergeCell ref="BM6:BN6"/>
    <mergeCell ref="BO6:BP6"/>
    <mergeCell ref="BQ6:BR6"/>
    <mergeCell ref="BS6:BT6"/>
    <mergeCell ref="BU6:BV6"/>
    <mergeCell ref="A7:A8"/>
    <mergeCell ref="B7:B8"/>
    <mergeCell ref="C7:C8"/>
    <mergeCell ref="D7:D8"/>
    <mergeCell ref="O8:P8"/>
    <mergeCell ref="Q8:R8"/>
    <mergeCell ref="S8:T8"/>
    <mergeCell ref="U8:V8"/>
    <mergeCell ref="W8:X8"/>
    <mergeCell ref="Y8:Z8"/>
    <mergeCell ref="AA8:AB8"/>
    <mergeCell ref="AC8:AD8"/>
    <mergeCell ref="AE8:AF8"/>
    <mergeCell ref="AG8:AH8"/>
    <mergeCell ref="AI8:AJ8"/>
    <mergeCell ref="AK8:AL8"/>
    <mergeCell ref="AM8:AN8"/>
    <mergeCell ref="AO8:AP8"/>
    <mergeCell ref="AQ8:AR8"/>
    <mergeCell ref="AS8:AT8"/>
    <mergeCell ref="AU8:AV8"/>
    <mergeCell ref="AW8:AX8"/>
    <mergeCell ref="AY8:AZ8"/>
    <mergeCell ref="BA8:BB8"/>
    <mergeCell ref="BC8:BD8"/>
    <mergeCell ref="BE8:BF8"/>
    <mergeCell ref="BG8:BH8"/>
    <mergeCell ref="BI8:BJ8"/>
    <mergeCell ref="BK8:BL8"/>
    <mergeCell ref="BM8:BN8"/>
    <mergeCell ref="BO8:BP8"/>
    <mergeCell ref="BQ8:BR8"/>
    <mergeCell ref="BS8:BT8"/>
    <mergeCell ref="BU8:BV8"/>
    <mergeCell ref="A9:A10"/>
    <mergeCell ref="B9:B10"/>
    <mergeCell ref="C9:C10"/>
    <mergeCell ref="D9:D10"/>
    <mergeCell ref="O10:P10"/>
    <mergeCell ref="Q10:R10"/>
    <mergeCell ref="S10:T10"/>
    <mergeCell ref="U10:V10"/>
    <mergeCell ref="W10:X10"/>
    <mergeCell ref="Y10:Z10"/>
    <mergeCell ref="AA10:AB10"/>
    <mergeCell ref="AC10:AD10"/>
    <mergeCell ref="AE10:AF10"/>
    <mergeCell ref="AG10:AH10"/>
    <mergeCell ref="AI10:AJ10"/>
    <mergeCell ref="AK10:AL10"/>
    <mergeCell ref="AM10:AN10"/>
    <mergeCell ref="AO10:AP10"/>
    <mergeCell ref="AQ10:AR10"/>
    <mergeCell ref="AS10:AT10"/>
    <mergeCell ref="AU10:AV10"/>
    <mergeCell ref="AW10:AX10"/>
    <mergeCell ref="AY10:AZ10"/>
    <mergeCell ref="BA10:BB10"/>
    <mergeCell ref="BC10:BD10"/>
    <mergeCell ref="BE10:BF10"/>
    <mergeCell ref="BG10:BH10"/>
    <mergeCell ref="BI10:BJ10"/>
    <mergeCell ref="BK10:BL10"/>
    <mergeCell ref="BM10:BN10"/>
    <mergeCell ref="BO10:BP10"/>
    <mergeCell ref="BQ10:BR10"/>
    <mergeCell ref="BS10:BT10"/>
    <mergeCell ref="BU10:BV10"/>
    <mergeCell ref="A11:A12"/>
    <mergeCell ref="B11:B12"/>
    <mergeCell ref="C11:C12"/>
    <mergeCell ref="D11:D12"/>
    <mergeCell ref="O12:P12"/>
    <mergeCell ref="Q12:R12"/>
    <mergeCell ref="S12:T12"/>
    <mergeCell ref="U12:V12"/>
    <mergeCell ref="W12:X12"/>
    <mergeCell ref="Y12:Z12"/>
    <mergeCell ref="AA12:AB12"/>
    <mergeCell ref="AC12:AD12"/>
    <mergeCell ref="AE12:AF12"/>
    <mergeCell ref="AG12:AH12"/>
    <mergeCell ref="AI12:AJ12"/>
    <mergeCell ref="AK12:AL12"/>
    <mergeCell ref="AM12:AN12"/>
    <mergeCell ref="AO12:AP12"/>
    <mergeCell ref="AQ12:AR12"/>
    <mergeCell ref="AS12:AT12"/>
    <mergeCell ref="AU12:AV12"/>
    <mergeCell ref="AW12:AX12"/>
    <mergeCell ref="AY12:AZ12"/>
    <mergeCell ref="BA12:BB12"/>
    <mergeCell ref="BC12:BD12"/>
    <mergeCell ref="BE12:BF12"/>
    <mergeCell ref="BG12:BH12"/>
    <mergeCell ref="BI12:BJ12"/>
    <mergeCell ref="BK12:BL12"/>
    <mergeCell ref="BM12:BN12"/>
    <mergeCell ref="BO12:BP12"/>
    <mergeCell ref="BQ12:BR12"/>
    <mergeCell ref="BS12:BT12"/>
    <mergeCell ref="BU12:BV12"/>
    <mergeCell ref="A13:A14"/>
    <mergeCell ref="B13:B14"/>
    <mergeCell ref="C13:C14"/>
    <mergeCell ref="D13:D14"/>
    <mergeCell ref="O14:P14"/>
    <mergeCell ref="Q14:R14"/>
    <mergeCell ref="S14:T14"/>
    <mergeCell ref="U14:V14"/>
    <mergeCell ref="W14:X14"/>
    <mergeCell ref="Y14:Z14"/>
    <mergeCell ref="AA14:AB14"/>
    <mergeCell ref="AC14:AD14"/>
    <mergeCell ref="AE14:AF14"/>
    <mergeCell ref="AG14:AH14"/>
    <mergeCell ref="AI14:AJ14"/>
    <mergeCell ref="AK14:AL14"/>
    <mergeCell ref="AM14:AN14"/>
    <mergeCell ref="AO14:AP14"/>
    <mergeCell ref="AQ14:AR14"/>
    <mergeCell ref="AS14:AT14"/>
    <mergeCell ref="AU14:AV14"/>
    <mergeCell ref="AW14:AX14"/>
    <mergeCell ref="AY14:AZ14"/>
    <mergeCell ref="BA14:BB14"/>
    <mergeCell ref="BC14:BD14"/>
    <mergeCell ref="BE14:BF14"/>
    <mergeCell ref="BG14:BH14"/>
    <mergeCell ref="BI14:BJ14"/>
    <mergeCell ref="BK14:BL14"/>
    <mergeCell ref="BM14:BN14"/>
    <mergeCell ref="BO14:BP14"/>
    <mergeCell ref="BQ14:BR14"/>
    <mergeCell ref="BS14:BT14"/>
    <mergeCell ref="BU14:BV14"/>
    <mergeCell ref="A15:A16"/>
    <mergeCell ref="B15:B16"/>
    <mergeCell ref="C15:C16"/>
    <mergeCell ref="D15:D16"/>
    <mergeCell ref="O16:P16"/>
    <mergeCell ref="Q16:R16"/>
    <mergeCell ref="S16:T16"/>
    <mergeCell ref="U16:V16"/>
    <mergeCell ref="W16:X16"/>
    <mergeCell ref="Y16:Z16"/>
    <mergeCell ref="AA16:AB16"/>
    <mergeCell ref="AC16:AD16"/>
    <mergeCell ref="AE16:AF16"/>
    <mergeCell ref="AG16:AH16"/>
    <mergeCell ref="AI16:AJ16"/>
    <mergeCell ref="AK16:AL16"/>
    <mergeCell ref="AM16:AN16"/>
    <mergeCell ref="AO16:AP16"/>
    <mergeCell ref="AQ16:AR16"/>
    <mergeCell ref="AS16:AT16"/>
    <mergeCell ref="AU16:AV16"/>
    <mergeCell ref="AW16:AX16"/>
    <mergeCell ref="AY16:AZ16"/>
    <mergeCell ref="BA16:BB16"/>
    <mergeCell ref="BC16:BD16"/>
    <mergeCell ref="BE16:BF16"/>
    <mergeCell ref="BG16:BH16"/>
    <mergeCell ref="BI16:BJ16"/>
    <mergeCell ref="BK16:BL16"/>
    <mergeCell ref="BM16:BN16"/>
    <mergeCell ref="BO16:BP16"/>
    <mergeCell ref="BQ16:BR16"/>
    <mergeCell ref="BS16:BT16"/>
    <mergeCell ref="BU16:BV16"/>
    <mergeCell ref="A17:A18"/>
    <mergeCell ref="B17:B18"/>
    <mergeCell ref="C17:C18"/>
    <mergeCell ref="D17:D18"/>
    <mergeCell ref="O18:P18"/>
    <mergeCell ref="Q18:R18"/>
    <mergeCell ref="S18:T18"/>
    <mergeCell ref="U18:V18"/>
    <mergeCell ref="W18:X18"/>
    <mergeCell ref="Y18:Z18"/>
    <mergeCell ref="AA18:AB18"/>
    <mergeCell ref="AC18:AD18"/>
    <mergeCell ref="AE18:AF18"/>
    <mergeCell ref="AG18:AH18"/>
    <mergeCell ref="AI18:AJ18"/>
    <mergeCell ref="AK18:AL18"/>
    <mergeCell ref="AM18:AN18"/>
    <mergeCell ref="AO18:AP18"/>
    <mergeCell ref="AQ18:AR18"/>
    <mergeCell ref="AS18:AT18"/>
    <mergeCell ref="AU18:AV18"/>
    <mergeCell ref="AW18:AX18"/>
    <mergeCell ref="AY18:AZ18"/>
    <mergeCell ref="BA18:BB18"/>
    <mergeCell ref="BC18:BD18"/>
    <mergeCell ref="BE18:BF18"/>
    <mergeCell ref="BG18:BH18"/>
    <mergeCell ref="BI18:BJ18"/>
    <mergeCell ref="BK18:BL18"/>
    <mergeCell ref="BM18:BN18"/>
    <mergeCell ref="BO18:BP18"/>
    <mergeCell ref="BQ18:BR18"/>
    <mergeCell ref="BS18:BT18"/>
    <mergeCell ref="BU18:BV18"/>
    <mergeCell ref="A19:A20"/>
    <mergeCell ref="B19:B20"/>
    <mergeCell ref="C19:C20"/>
    <mergeCell ref="D19:D20"/>
    <mergeCell ref="O20:P20"/>
    <mergeCell ref="Q20:R20"/>
    <mergeCell ref="S20:T20"/>
    <mergeCell ref="U20:V20"/>
    <mergeCell ref="W20:X20"/>
    <mergeCell ref="Y20:Z20"/>
    <mergeCell ref="AA20:AB20"/>
    <mergeCell ref="AC20:AD20"/>
    <mergeCell ref="AE20:AF20"/>
    <mergeCell ref="AG20:AH20"/>
    <mergeCell ref="AI20:AJ20"/>
    <mergeCell ref="AK20:AL20"/>
    <mergeCell ref="AM20:AN20"/>
    <mergeCell ref="AO20:AP20"/>
    <mergeCell ref="AQ20:AR20"/>
    <mergeCell ref="AS20:AT20"/>
    <mergeCell ref="AU20:AV20"/>
    <mergeCell ref="AW20:AX20"/>
    <mergeCell ref="AY20:AZ20"/>
    <mergeCell ref="BA20:BB20"/>
    <mergeCell ref="BC20:BD20"/>
    <mergeCell ref="BE20:BF20"/>
    <mergeCell ref="BG20:BH20"/>
    <mergeCell ref="BI20:BJ20"/>
    <mergeCell ref="BK20:BL20"/>
    <mergeCell ref="BM20:BN20"/>
    <mergeCell ref="BO20:BP20"/>
    <mergeCell ref="BQ20:BR20"/>
    <mergeCell ref="BS20:BT20"/>
    <mergeCell ref="BU20:BV20"/>
    <mergeCell ref="A21:A22"/>
    <mergeCell ref="B21:B22"/>
    <mergeCell ref="C21:C22"/>
    <mergeCell ref="D21:D22"/>
    <mergeCell ref="O22:P22"/>
    <mergeCell ref="Q22:R22"/>
    <mergeCell ref="S22:T22"/>
    <mergeCell ref="U22:V22"/>
    <mergeCell ref="W22:X22"/>
    <mergeCell ref="Y22:Z22"/>
    <mergeCell ref="AA22:AB22"/>
    <mergeCell ref="AC22:AD22"/>
    <mergeCell ref="AE22:AF22"/>
    <mergeCell ref="AG22:AH22"/>
    <mergeCell ref="AI22:AJ22"/>
    <mergeCell ref="AK22:AL22"/>
    <mergeCell ref="AM22:AN22"/>
    <mergeCell ref="AO22:AP22"/>
    <mergeCell ref="AQ22:AR22"/>
    <mergeCell ref="AS22:AT22"/>
    <mergeCell ref="AU22:AV22"/>
    <mergeCell ref="AW22:AX22"/>
    <mergeCell ref="AY22:AZ22"/>
    <mergeCell ref="BA22:BB22"/>
    <mergeCell ref="BC22:BD22"/>
    <mergeCell ref="BE22:BF22"/>
    <mergeCell ref="BG22:BH22"/>
    <mergeCell ref="BI22:BJ22"/>
    <mergeCell ref="BK22:BL22"/>
    <mergeCell ref="BM22:BN22"/>
    <mergeCell ref="BO22:BP22"/>
    <mergeCell ref="BQ22:BR22"/>
    <mergeCell ref="BS22:BT22"/>
    <mergeCell ref="BU22:BV22"/>
    <mergeCell ref="A23:A24"/>
    <mergeCell ref="B23:B24"/>
    <mergeCell ref="C23:C24"/>
    <mergeCell ref="D23:D24"/>
    <mergeCell ref="O24:P24"/>
    <mergeCell ref="Q24:R24"/>
    <mergeCell ref="S24:T24"/>
    <mergeCell ref="U24:V24"/>
    <mergeCell ref="W24:X24"/>
    <mergeCell ref="Y24:Z24"/>
    <mergeCell ref="AA24:AB24"/>
    <mergeCell ref="AC24:AD24"/>
    <mergeCell ref="AE24:AF24"/>
    <mergeCell ref="AG24:AH24"/>
    <mergeCell ref="AI24:AJ24"/>
    <mergeCell ref="AK24:AL24"/>
    <mergeCell ref="AM24:AN24"/>
    <mergeCell ref="AO24:AP24"/>
    <mergeCell ref="AQ24:AR24"/>
    <mergeCell ref="AS24:AT24"/>
    <mergeCell ref="AU24:AV24"/>
    <mergeCell ref="AW24:AX24"/>
    <mergeCell ref="AY24:AZ24"/>
    <mergeCell ref="BA24:BB24"/>
    <mergeCell ref="BC24:BD24"/>
    <mergeCell ref="BE24:BF24"/>
    <mergeCell ref="BG24:BH24"/>
    <mergeCell ref="BI24:BJ24"/>
    <mergeCell ref="BK24:BL24"/>
    <mergeCell ref="BM24:BN24"/>
    <mergeCell ref="BO24:BP24"/>
    <mergeCell ref="BQ24:BR24"/>
    <mergeCell ref="BS24:BT24"/>
    <mergeCell ref="BU24:BV24"/>
    <mergeCell ref="A25:A26"/>
    <mergeCell ref="B25:B26"/>
    <mergeCell ref="C25:C26"/>
    <mergeCell ref="D25:D26"/>
    <mergeCell ref="O26:P26"/>
    <mergeCell ref="Q26:R26"/>
    <mergeCell ref="S26:T26"/>
    <mergeCell ref="U26:V26"/>
    <mergeCell ref="W26:X26"/>
    <mergeCell ref="Y26:Z26"/>
    <mergeCell ref="AA26:AB26"/>
    <mergeCell ref="AC26:AD26"/>
    <mergeCell ref="AE26:AF26"/>
    <mergeCell ref="AG26:AH26"/>
    <mergeCell ref="AI26:AJ26"/>
    <mergeCell ref="AK26:AL26"/>
    <mergeCell ref="AM26:AN26"/>
    <mergeCell ref="AO26:AP26"/>
    <mergeCell ref="AQ26:AR26"/>
    <mergeCell ref="AS26:AT26"/>
    <mergeCell ref="AU26:AV26"/>
    <mergeCell ref="AW26:AX26"/>
    <mergeCell ref="AY26:AZ26"/>
    <mergeCell ref="BA26:BB26"/>
    <mergeCell ref="BC26:BD26"/>
    <mergeCell ref="BE26:BF26"/>
    <mergeCell ref="BG26:BH26"/>
    <mergeCell ref="BI26:BJ26"/>
    <mergeCell ref="BK26:BL26"/>
    <mergeCell ref="BM26:BN26"/>
    <mergeCell ref="BO26:BP26"/>
    <mergeCell ref="BQ26:BR26"/>
    <mergeCell ref="BS26:BT26"/>
    <mergeCell ref="BU26:BV26"/>
    <mergeCell ref="A27:A28"/>
    <mergeCell ref="B27:B28"/>
    <mergeCell ref="C27:C28"/>
    <mergeCell ref="D27:D28"/>
    <mergeCell ref="O28:P28"/>
    <mergeCell ref="Q28:R28"/>
    <mergeCell ref="S28:T28"/>
    <mergeCell ref="U28:V28"/>
    <mergeCell ref="W28:X28"/>
    <mergeCell ref="Y28:Z28"/>
    <mergeCell ref="AA28:AB28"/>
    <mergeCell ref="AC28:AD28"/>
    <mergeCell ref="AE28:AF28"/>
    <mergeCell ref="AG28:AH28"/>
    <mergeCell ref="AI28:AJ28"/>
    <mergeCell ref="AK28:AL28"/>
    <mergeCell ref="AM28:AN28"/>
    <mergeCell ref="AO28:AP28"/>
    <mergeCell ref="AQ28:AR28"/>
    <mergeCell ref="AS28:AT28"/>
    <mergeCell ref="AU28:AV28"/>
    <mergeCell ref="AW28:AX28"/>
    <mergeCell ref="AY28:AZ28"/>
    <mergeCell ref="BA28:BB28"/>
    <mergeCell ref="BC28:BD28"/>
    <mergeCell ref="BE28:BF28"/>
    <mergeCell ref="BG28:BH28"/>
    <mergeCell ref="BI28:BJ28"/>
    <mergeCell ref="BK28:BL28"/>
    <mergeCell ref="BM28:BN28"/>
    <mergeCell ref="BO28:BP28"/>
    <mergeCell ref="BQ28:BR28"/>
    <mergeCell ref="BS28:BT28"/>
    <mergeCell ref="BU28:BV28"/>
    <mergeCell ref="A29:A30"/>
    <mergeCell ref="B29:B30"/>
    <mergeCell ref="C29:C30"/>
    <mergeCell ref="D29:D30"/>
    <mergeCell ref="O30:P30"/>
    <mergeCell ref="Q30:R30"/>
    <mergeCell ref="S30:T30"/>
    <mergeCell ref="U30:V30"/>
    <mergeCell ref="W30:X30"/>
    <mergeCell ref="Y30:Z30"/>
    <mergeCell ref="AA30:AB30"/>
    <mergeCell ref="AC30:AD30"/>
    <mergeCell ref="AE30:AF30"/>
    <mergeCell ref="AG30:AH30"/>
    <mergeCell ref="AI30:AJ30"/>
    <mergeCell ref="AK30:AL30"/>
    <mergeCell ref="AM30:AN30"/>
    <mergeCell ref="AO30:AP30"/>
    <mergeCell ref="AQ30:AR30"/>
    <mergeCell ref="AS30:AT30"/>
    <mergeCell ref="AU30:AV30"/>
    <mergeCell ref="AW30:AX30"/>
    <mergeCell ref="AY30:AZ30"/>
    <mergeCell ref="BA30:BB30"/>
    <mergeCell ref="BC30:BD30"/>
    <mergeCell ref="BE30:BF30"/>
    <mergeCell ref="BG30:BH30"/>
    <mergeCell ref="BI30:BJ30"/>
    <mergeCell ref="BK30:BL30"/>
    <mergeCell ref="BM30:BN30"/>
    <mergeCell ref="BO30:BP30"/>
    <mergeCell ref="BQ30:BR30"/>
    <mergeCell ref="BS30:BT30"/>
    <mergeCell ref="BU30:BV30"/>
    <mergeCell ref="A31:A32"/>
    <mergeCell ref="B31:B32"/>
    <mergeCell ref="C31:C32"/>
    <mergeCell ref="D31:D32"/>
    <mergeCell ref="O32:P32"/>
    <mergeCell ref="Q32:R32"/>
    <mergeCell ref="S32:T32"/>
    <mergeCell ref="U32:V32"/>
    <mergeCell ref="W32:X32"/>
    <mergeCell ref="Y32:Z32"/>
    <mergeCell ref="AA32:AB32"/>
    <mergeCell ref="AC32:AD32"/>
    <mergeCell ref="AE32:AF32"/>
    <mergeCell ref="AG32:AH32"/>
    <mergeCell ref="AI32:AJ32"/>
    <mergeCell ref="AK32:AL32"/>
    <mergeCell ref="AM32:AN32"/>
    <mergeCell ref="AO32:AP32"/>
    <mergeCell ref="AQ32:AR32"/>
    <mergeCell ref="AS32:AT32"/>
    <mergeCell ref="AU32:AV32"/>
    <mergeCell ref="AW32:AX32"/>
    <mergeCell ref="AY32:AZ32"/>
    <mergeCell ref="BA32:BB32"/>
    <mergeCell ref="BC32:BD32"/>
    <mergeCell ref="BE32:BF32"/>
    <mergeCell ref="BG32:BH32"/>
    <mergeCell ref="BI32:BJ32"/>
    <mergeCell ref="BK32:BL32"/>
    <mergeCell ref="BM32:BN32"/>
    <mergeCell ref="BO32:BP32"/>
    <mergeCell ref="BQ32:BR32"/>
    <mergeCell ref="BS32:BT32"/>
    <mergeCell ref="BU32:BV32"/>
    <mergeCell ref="A33:A34"/>
    <mergeCell ref="B33:B34"/>
    <mergeCell ref="C33:C34"/>
    <mergeCell ref="D33:D34"/>
    <mergeCell ref="O34:P34"/>
    <mergeCell ref="Q34:R34"/>
    <mergeCell ref="U34:V34"/>
    <mergeCell ref="W34:X34"/>
    <mergeCell ref="Y34:Z34"/>
    <mergeCell ref="AA34:AB34"/>
    <mergeCell ref="AC34:AD34"/>
    <mergeCell ref="AE34:AF34"/>
    <mergeCell ref="AG34:AH34"/>
    <mergeCell ref="AI34:AJ34"/>
    <mergeCell ref="AK34:AL34"/>
    <mergeCell ref="AM34:AN34"/>
    <mergeCell ref="AO34:AP34"/>
    <mergeCell ref="AQ34:AR34"/>
    <mergeCell ref="AS34:AT34"/>
    <mergeCell ref="AU34:AV34"/>
    <mergeCell ref="AW34:AX34"/>
    <mergeCell ref="AY34:AZ34"/>
    <mergeCell ref="BA34:BB34"/>
    <mergeCell ref="BC34:BD34"/>
    <mergeCell ref="BE34:BF34"/>
    <mergeCell ref="BG34:BH34"/>
    <mergeCell ref="BI34:BJ34"/>
    <mergeCell ref="BK34:BL34"/>
    <mergeCell ref="BM34:BN34"/>
    <mergeCell ref="BO34:BP34"/>
    <mergeCell ref="BQ34:BR34"/>
    <mergeCell ref="BS34:BT34"/>
    <mergeCell ref="BU34:BV34"/>
    <mergeCell ref="A35:A36"/>
    <mergeCell ref="B35:B36"/>
    <mergeCell ref="C35:C36"/>
    <mergeCell ref="D35:D36"/>
    <mergeCell ref="O36:P36"/>
    <mergeCell ref="Q36:R36"/>
    <mergeCell ref="S36:T36"/>
    <mergeCell ref="U36:V36"/>
    <mergeCell ref="W36:X36"/>
    <mergeCell ref="Y36:Z36"/>
    <mergeCell ref="AA36:AB36"/>
    <mergeCell ref="AC36:AD36"/>
    <mergeCell ref="AE36:AF36"/>
    <mergeCell ref="AG36:AH36"/>
    <mergeCell ref="AI36:AJ36"/>
    <mergeCell ref="AK36:AL36"/>
    <mergeCell ref="AM36:AN36"/>
    <mergeCell ref="AO36:AP36"/>
    <mergeCell ref="AQ36:AR36"/>
    <mergeCell ref="AS36:AT36"/>
    <mergeCell ref="AU36:AV36"/>
    <mergeCell ref="AW36:AX36"/>
    <mergeCell ref="AY36:AZ36"/>
    <mergeCell ref="BA36:BB36"/>
    <mergeCell ref="BC36:BD36"/>
    <mergeCell ref="BE36:BF36"/>
    <mergeCell ref="BG36:BH36"/>
    <mergeCell ref="BI36:BJ36"/>
    <mergeCell ref="BK36:BL36"/>
    <mergeCell ref="BM36:BN36"/>
    <mergeCell ref="BO36:BP36"/>
    <mergeCell ref="BQ36:BR36"/>
    <mergeCell ref="BS36:BT36"/>
    <mergeCell ref="BU36:BV36"/>
    <mergeCell ref="A37:A38"/>
    <mergeCell ref="B37:B38"/>
    <mergeCell ref="C37:C38"/>
    <mergeCell ref="D37:D38"/>
    <mergeCell ref="O38:P38"/>
    <mergeCell ref="Q38:R38"/>
    <mergeCell ref="S38:T38"/>
    <mergeCell ref="U38:V38"/>
    <mergeCell ref="W38:X38"/>
    <mergeCell ref="Y38:Z38"/>
    <mergeCell ref="AA38:AB38"/>
    <mergeCell ref="AC38:AD38"/>
    <mergeCell ref="AE38:AF38"/>
    <mergeCell ref="AG38:AH38"/>
    <mergeCell ref="AI38:AJ38"/>
    <mergeCell ref="AK38:AL38"/>
    <mergeCell ref="AM38:AN38"/>
    <mergeCell ref="AO38:AP38"/>
    <mergeCell ref="AQ38:AR38"/>
    <mergeCell ref="AS38:AT38"/>
    <mergeCell ref="AU38:AV38"/>
    <mergeCell ref="AW38:AX38"/>
    <mergeCell ref="AY38:AZ38"/>
    <mergeCell ref="BA38:BB38"/>
    <mergeCell ref="BC38:BD38"/>
    <mergeCell ref="BE38:BF38"/>
    <mergeCell ref="BG38:BH38"/>
    <mergeCell ref="BI38:BJ38"/>
    <mergeCell ref="BK38:BL38"/>
    <mergeCell ref="BM38:BN38"/>
    <mergeCell ref="BO38:BP38"/>
    <mergeCell ref="BQ38:BR38"/>
    <mergeCell ref="BS38:BT38"/>
    <mergeCell ref="BU38:BV38"/>
    <mergeCell ref="A39:A40"/>
    <mergeCell ref="B39:B40"/>
    <mergeCell ref="C39:C40"/>
    <mergeCell ref="D39:D40"/>
    <mergeCell ref="O40:P40"/>
    <mergeCell ref="Q40:R40"/>
    <mergeCell ref="S40:T40"/>
    <mergeCell ref="U40:V40"/>
    <mergeCell ref="W40:X40"/>
    <mergeCell ref="Y40:Z40"/>
    <mergeCell ref="AA40:AB40"/>
    <mergeCell ref="AC40:AD40"/>
    <mergeCell ref="AE40:AF40"/>
    <mergeCell ref="AG40:AH40"/>
    <mergeCell ref="AI40:AJ40"/>
    <mergeCell ref="AK40:AL40"/>
    <mergeCell ref="AM40:AN40"/>
    <mergeCell ref="AO40:AP40"/>
    <mergeCell ref="AQ40:AR40"/>
    <mergeCell ref="AS40:AT40"/>
    <mergeCell ref="AU40:AV40"/>
    <mergeCell ref="AW40:AX40"/>
    <mergeCell ref="AY40:AZ40"/>
    <mergeCell ref="BA40:BB40"/>
    <mergeCell ref="BC40:BD40"/>
    <mergeCell ref="BE40:BF40"/>
    <mergeCell ref="BG40:BH40"/>
    <mergeCell ref="BI40:BJ40"/>
    <mergeCell ref="BK40:BL40"/>
    <mergeCell ref="BM40:BN40"/>
    <mergeCell ref="BO40:BP40"/>
    <mergeCell ref="BQ40:BR40"/>
    <mergeCell ref="BS40:BT40"/>
    <mergeCell ref="BU40:BV40"/>
    <mergeCell ref="A41:A42"/>
    <mergeCell ref="B41:B42"/>
    <mergeCell ref="C41:C42"/>
    <mergeCell ref="D41:D42"/>
    <mergeCell ref="O42:P42"/>
    <mergeCell ref="Q42:R42"/>
    <mergeCell ref="S42:T42"/>
    <mergeCell ref="U42:V42"/>
    <mergeCell ref="W42:X42"/>
    <mergeCell ref="Y42:Z42"/>
    <mergeCell ref="AA42:AB42"/>
    <mergeCell ref="AC42:AD42"/>
    <mergeCell ref="AE42:AF42"/>
    <mergeCell ref="AG42:AH42"/>
    <mergeCell ref="AI42:AJ42"/>
    <mergeCell ref="AK42:AL42"/>
    <mergeCell ref="AM42:AN42"/>
    <mergeCell ref="AO42:AP42"/>
    <mergeCell ref="AQ42:AR42"/>
    <mergeCell ref="AS42:AT42"/>
    <mergeCell ref="AU42:AV42"/>
    <mergeCell ref="AW42:AX42"/>
    <mergeCell ref="AY42:AZ42"/>
    <mergeCell ref="BA42:BB42"/>
    <mergeCell ref="BC42:BD42"/>
    <mergeCell ref="BE42:BF42"/>
    <mergeCell ref="BG42:BH42"/>
    <mergeCell ref="BI42:BJ42"/>
    <mergeCell ref="BK42:BL42"/>
    <mergeCell ref="BM42:BN42"/>
    <mergeCell ref="BO42:BP42"/>
    <mergeCell ref="BQ42:BR42"/>
    <mergeCell ref="BS42:BT42"/>
    <mergeCell ref="BU42:BV42"/>
    <mergeCell ref="A43:A44"/>
    <mergeCell ref="B43:B44"/>
    <mergeCell ref="C43:C44"/>
    <mergeCell ref="D43:D44"/>
    <mergeCell ref="O44:P44"/>
    <mergeCell ref="Q44:R44"/>
    <mergeCell ref="U44:V44"/>
    <mergeCell ref="W44:X44"/>
    <mergeCell ref="Y44:Z44"/>
    <mergeCell ref="AA44:AB44"/>
    <mergeCell ref="AC44:AD44"/>
    <mergeCell ref="AE44:AF44"/>
    <mergeCell ref="AG44:AH44"/>
    <mergeCell ref="AI44:AJ44"/>
    <mergeCell ref="AK44:AL44"/>
    <mergeCell ref="AM44:AN44"/>
    <mergeCell ref="AO44:AP44"/>
    <mergeCell ref="AQ44:AR44"/>
    <mergeCell ref="AS44:AT44"/>
    <mergeCell ref="AU44:AV44"/>
    <mergeCell ref="AW44:AX44"/>
    <mergeCell ref="AY44:AZ44"/>
    <mergeCell ref="BA44:BB44"/>
    <mergeCell ref="BC44:BD44"/>
    <mergeCell ref="BE44:BF44"/>
    <mergeCell ref="BG44:BH44"/>
    <mergeCell ref="BI44:BJ44"/>
    <mergeCell ref="BK44:BL44"/>
    <mergeCell ref="BM44:BN44"/>
    <mergeCell ref="BO44:BP44"/>
    <mergeCell ref="BQ44:BR44"/>
    <mergeCell ref="BS44:BT44"/>
    <mergeCell ref="BU44:BV44"/>
    <mergeCell ref="A45:A46"/>
    <mergeCell ref="B45:B46"/>
    <mergeCell ref="C45:C46"/>
    <mergeCell ref="D45:D46"/>
    <mergeCell ref="O46:P46"/>
    <mergeCell ref="Q46:R46"/>
    <mergeCell ref="U46:V46"/>
    <mergeCell ref="W46:X46"/>
    <mergeCell ref="Y46:Z46"/>
    <mergeCell ref="AA46:AB46"/>
    <mergeCell ref="AC46:AD46"/>
    <mergeCell ref="AE46:AF46"/>
    <mergeCell ref="AG46:AH46"/>
    <mergeCell ref="AI46:AJ46"/>
    <mergeCell ref="AK46:AL46"/>
    <mergeCell ref="AM46:AN46"/>
    <mergeCell ref="AO46:AP46"/>
    <mergeCell ref="AQ46:AR46"/>
    <mergeCell ref="AS46:AT46"/>
    <mergeCell ref="AU46:AV46"/>
    <mergeCell ref="AW46:AX46"/>
    <mergeCell ref="AY46:AZ46"/>
    <mergeCell ref="BA46:BB46"/>
    <mergeCell ref="BC46:BD46"/>
    <mergeCell ref="BE46:BF46"/>
    <mergeCell ref="BG46:BH46"/>
    <mergeCell ref="BI46:BJ46"/>
    <mergeCell ref="BK46:BL46"/>
    <mergeCell ref="BM46:BN46"/>
    <mergeCell ref="BO46:BP46"/>
    <mergeCell ref="BQ46:BR46"/>
    <mergeCell ref="BS46:BT46"/>
    <mergeCell ref="BU46:BV46"/>
    <mergeCell ref="A47:A48"/>
    <mergeCell ref="B47:B48"/>
    <mergeCell ref="C47:C48"/>
    <mergeCell ref="D47:D48"/>
    <mergeCell ref="O48:P48"/>
    <mergeCell ref="Q48:R48"/>
    <mergeCell ref="S48:T48"/>
    <mergeCell ref="U48:V48"/>
    <mergeCell ref="W48:X48"/>
    <mergeCell ref="Y48:Z48"/>
    <mergeCell ref="AA48:AB48"/>
    <mergeCell ref="AC48:AD48"/>
    <mergeCell ref="AE48:AF48"/>
    <mergeCell ref="AG48:AH48"/>
    <mergeCell ref="AI48:AJ48"/>
    <mergeCell ref="AK48:AL48"/>
    <mergeCell ref="AM48:AN48"/>
    <mergeCell ref="AO48:AP48"/>
    <mergeCell ref="AQ48:AR48"/>
    <mergeCell ref="AS48:AT48"/>
    <mergeCell ref="AU48:AV48"/>
    <mergeCell ref="AW48:AX48"/>
    <mergeCell ref="AY48:AZ48"/>
    <mergeCell ref="BA48:BB48"/>
    <mergeCell ref="BC48:BD48"/>
    <mergeCell ref="BE48:BF48"/>
    <mergeCell ref="BG48:BH48"/>
    <mergeCell ref="BI48:BJ48"/>
    <mergeCell ref="BK48:BL48"/>
    <mergeCell ref="BM48:BN48"/>
    <mergeCell ref="BO48:BP48"/>
    <mergeCell ref="BQ48:BR48"/>
    <mergeCell ref="BS48:BT48"/>
    <mergeCell ref="BU48:BV48"/>
    <mergeCell ref="A49:A50"/>
    <mergeCell ref="B49:B50"/>
    <mergeCell ref="C49:C50"/>
    <mergeCell ref="D49:D50"/>
    <mergeCell ref="O50:P50"/>
    <mergeCell ref="Q50:R50"/>
    <mergeCell ref="S50:T50"/>
    <mergeCell ref="U50:V50"/>
    <mergeCell ref="W50:X50"/>
    <mergeCell ref="Y50:Z50"/>
    <mergeCell ref="AA50:AB50"/>
    <mergeCell ref="AC50:AD50"/>
    <mergeCell ref="AE50:AF50"/>
    <mergeCell ref="AG50:AH50"/>
    <mergeCell ref="AI50:AJ50"/>
    <mergeCell ref="AK50:AL50"/>
    <mergeCell ref="AM50:AN50"/>
    <mergeCell ref="AO50:AP50"/>
    <mergeCell ref="AQ50:AR50"/>
    <mergeCell ref="AS50:AT50"/>
    <mergeCell ref="AU50:AV50"/>
    <mergeCell ref="AW50:AX50"/>
    <mergeCell ref="AY50:AZ50"/>
    <mergeCell ref="BA50:BB50"/>
    <mergeCell ref="BC50:BD50"/>
    <mergeCell ref="BE50:BF50"/>
    <mergeCell ref="BG50:BH50"/>
    <mergeCell ref="BI50:BJ50"/>
    <mergeCell ref="BK50:BL50"/>
    <mergeCell ref="BM50:BN50"/>
    <mergeCell ref="BO50:BP50"/>
    <mergeCell ref="BQ50:BR50"/>
    <mergeCell ref="BS50:BT50"/>
    <mergeCell ref="BU50:BV50"/>
    <mergeCell ref="A51:A52"/>
    <mergeCell ref="B51:B52"/>
    <mergeCell ref="C51:C52"/>
    <mergeCell ref="D51:D52"/>
    <mergeCell ref="O52:P52"/>
    <mergeCell ref="Q52:R52"/>
    <mergeCell ref="S52:T52"/>
    <mergeCell ref="U52:V52"/>
    <mergeCell ref="W52:X52"/>
    <mergeCell ref="Y52:Z52"/>
    <mergeCell ref="AA52:AB52"/>
    <mergeCell ref="AC52:AD52"/>
    <mergeCell ref="AE52:AF52"/>
    <mergeCell ref="AG52:AH52"/>
    <mergeCell ref="AI52:AJ52"/>
    <mergeCell ref="AK52:AL52"/>
    <mergeCell ref="AM52:AN52"/>
    <mergeCell ref="AO52:AP52"/>
    <mergeCell ref="AQ52:AR52"/>
    <mergeCell ref="AS52:AT52"/>
    <mergeCell ref="AU52:AV52"/>
    <mergeCell ref="AW52:AX52"/>
    <mergeCell ref="AY52:AZ52"/>
    <mergeCell ref="BA52:BB52"/>
    <mergeCell ref="BC52:BD52"/>
    <mergeCell ref="BE52:BF52"/>
    <mergeCell ref="BG52:BH52"/>
    <mergeCell ref="BI52:BJ52"/>
    <mergeCell ref="BK52:BL52"/>
    <mergeCell ref="BM52:BN52"/>
    <mergeCell ref="BO52:BP52"/>
    <mergeCell ref="BQ52:BR52"/>
    <mergeCell ref="BS52:BT52"/>
    <mergeCell ref="BU52:BV52"/>
    <mergeCell ref="A53:A54"/>
    <mergeCell ref="B53:B54"/>
    <mergeCell ref="C53:C54"/>
    <mergeCell ref="D53:D54"/>
    <mergeCell ref="O54:P54"/>
    <mergeCell ref="Q54:R54"/>
    <mergeCell ref="S54:T54"/>
    <mergeCell ref="U54:V54"/>
    <mergeCell ref="W54:X54"/>
    <mergeCell ref="Y54:Z54"/>
    <mergeCell ref="AA54:AB54"/>
    <mergeCell ref="AC54:AD54"/>
    <mergeCell ref="AE54:AF54"/>
    <mergeCell ref="AG54:AH54"/>
    <mergeCell ref="AI54:AJ54"/>
    <mergeCell ref="AK54:AL54"/>
    <mergeCell ref="AM54:AN54"/>
    <mergeCell ref="AO54:AP54"/>
    <mergeCell ref="AQ54:AR54"/>
    <mergeCell ref="AS54:AT54"/>
    <mergeCell ref="AU54:AV54"/>
    <mergeCell ref="AW54:AX54"/>
    <mergeCell ref="AY54:AZ54"/>
    <mergeCell ref="BA54:BB54"/>
    <mergeCell ref="BC54:BD54"/>
    <mergeCell ref="BE54:BF54"/>
    <mergeCell ref="BG54:BH54"/>
    <mergeCell ref="BI54:BJ54"/>
    <mergeCell ref="BK54:BL54"/>
    <mergeCell ref="BM54:BN54"/>
    <mergeCell ref="BO54:BP54"/>
    <mergeCell ref="BQ54:BR54"/>
    <mergeCell ref="BS54:BT54"/>
    <mergeCell ref="BU54:BV54"/>
    <mergeCell ref="A55:A56"/>
    <mergeCell ref="B55:B56"/>
    <mergeCell ref="C55:C56"/>
    <mergeCell ref="D55:D56"/>
    <mergeCell ref="O56:P56"/>
    <mergeCell ref="Q56:R56"/>
    <mergeCell ref="U56:V56"/>
    <mergeCell ref="W56:X56"/>
    <mergeCell ref="Y56:Z56"/>
    <mergeCell ref="AA56:AB56"/>
    <mergeCell ref="AC56:AD56"/>
    <mergeCell ref="AE56:AF56"/>
    <mergeCell ref="AG56:AH56"/>
    <mergeCell ref="AI56:AJ56"/>
    <mergeCell ref="AK56:AL56"/>
    <mergeCell ref="AM56:AN56"/>
    <mergeCell ref="AO56:AP56"/>
    <mergeCell ref="AQ56:AR56"/>
    <mergeCell ref="AS56:AT56"/>
    <mergeCell ref="AU56:AV56"/>
    <mergeCell ref="AW56:AX56"/>
    <mergeCell ref="AY56:AZ56"/>
    <mergeCell ref="BA56:BB56"/>
    <mergeCell ref="BC56:BD56"/>
    <mergeCell ref="BE56:BF56"/>
    <mergeCell ref="BG56:BH56"/>
    <mergeCell ref="BI56:BJ56"/>
    <mergeCell ref="BK56:BL56"/>
    <mergeCell ref="BM56:BN56"/>
    <mergeCell ref="BO56:BP56"/>
    <mergeCell ref="BQ56:BR56"/>
    <mergeCell ref="BS56:BT56"/>
    <mergeCell ref="BU56:BV56"/>
    <mergeCell ref="A57:A58"/>
    <mergeCell ref="B57:B58"/>
    <mergeCell ref="C57:C58"/>
    <mergeCell ref="D57:D58"/>
    <mergeCell ref="O58:P58"/>
    <mergeCell ref="Q58:R58"/>
    <mergeCell ref="S58:T58"/>
    <mergeCell ref="U58:V58"/>
    <mergeCell ref="W58:X58"/>
    <mergeCell ref="Y58:Z58"/>
    <mergeCell ref="AA58:AB58"/>
    <mergeCell ref="AC58:AD58"/>
    <mergeCell ref="AE58:AF58"/>
    <mergeCell ref="AG58:AH58"/>
    <mergeCell ref="AI58:AJ58"/>
    <mergeCell ref="AK58:AL58"/>
    <mergeCell ref="AM58:AN58"/>
    <mergeCell ref="AO58:AP58"/>
    <mergeCell ref="AQ58:AR58"/>
    <mergeCell ref="AS58:AT58"/>
    <mergeCell ref="AU58:AV58"/>
    <mergeCell ref="AW58:AX58"/>
    <mergeCell ref="AY58:AZ58"/>
    <mergeCell ref="BA58:BB58"/>
    <mergeCell ref="BC58:BD58"/>
    <mergeCell ref="BE58:BF58"/>
    <mergeCell ref="BG58:BH58"/>
    <mergeCell ref="BI58:BJ58"/>
    <mergeCell ref="BK58:BL58"/>
    <mergeCell ref="BM58:BN58"/>
    <mergeCell ref="BO58:BP58"/>
    <mergeCell ref="BQ58:BR58"/>
    <mergeCell ref="BS58:BT58"/>
    <mergeCell ref="BU58:BV58"/>
    <mergeCell ref="A59:A60"/>
    <mergeCell ref="B59:B60"/>
    <mergeCell ref="C59:C60"/>
    <mergeCell ref="D59:D60"/>
    <mergeCell ref="O60:P60"/>
    <mergeCell ref="Q60:R60"/>
    <mergeCell ref="S60:T60"/>
    <mergeCell ref="U60:V60"/>
    <mergeCell ref="W60:X60"/>
    <mergeCell ref="Y60:Z60"/>
    <mergeCell ref="AA60:AB60"/>
    <mergeCell ref="AC60:AD60"/>
    <mergeCell ref="AE60:AF60"/>
    <mergeCell ref="AG60:AH60"/>
    <mergeCell ref="AI60:AJ60"/>
    <mergeCell ref="AK60:AL60"/>
    <mergeCell ref="AM60:AN60"/>
    <mergeCell ref="AO60:AP60"/>
    <mergeCell ref="AQ60:AR60"/>
    <mergeCell ref="AS60:AT60"/>
    <mergeCell ref="AU60:AV60"/>
    <mergeCell ref="AW60:AX60"/>
    <mergeCell ref="AY60:AZ60"/>
    <mergeCell ref="BA60:BB60"/>
    <mergeCell ref="BC60:BD60"/>
    <mergeCell ref="BE60:BF60"/>
    <mergeCell ref="BG60:BH60"/>
    <mergeCell ref="BI60:BJ60"/>
    <mergeCell ref="BK60:BL60"/>
    <mergeCell ref="BM60:BN60"/>
    <mergeCell ref="BO60:BP60"/>
    <mergeCell ref="BQ60:BR60"/>
    <mergeCell ref="BS60:BT60"/>
    <mergeCell ref="BU60:BV60"/>
    <mergeCell ref="A61:A62"/>
    <mergeCell ref="B61:B62"/>
    <mergeCell ref="C61:C62"/>
    <mergeCell ref="D61:D62"/>
    <mergeCell ref="O62:P62"/>
    <mergeCell ref="Q62:R62"/>
    <mergeCell ref="S62:T62"/>
    <mergeCell ref="U62:V62"/>
    <mergeCell ref="W62:X62"/>
    <mergeCell ref="Y62:Z62"/>
    <mergeCell ref="AA62:AB62"/>
    <mergeCell ref="AC62:AD62"/>
    <mergeCell ref="AE62:AF62"/>
    <mergeCell ref="AG62:AH62"/>
    <mergeCell ref="AI62:AJ62"/>
    <mergeCell ref="AK62:AL62"/>
    <mergeCell ref="AM62:AN62"/>
    <mergeCell ref="AO62:AP62"/>
    <mergeCell ref="AQ62:AR62"/>
    <mergeCell ref="AS62:AT62"/>
    <mergeCell ref="AU62:AV62"/>
    <mergeCell ref="AW62:AX62"/>
    <mergeCell ref="AY62:AZ62"/>
    <mergeCell ref="BA62:BB62"/>
    <mergeCell ref="BC62:BD62"/>
    <mergeCell ref="BE62:BF62"/>
    <mergeCell ref="BG62:BH62"/>
    <mergeCell ref="BI62:BJ62"/>
    <mergeCell ref="BK62:BL62"/>
    <mergeCell ref="BM62:BN62"/>
    <mergeCell ref="BO62:BP62"/>
    <mergeCell ref="BQ62:BR62"/>
    <mergeCell ref="BS62:BT62"/>
    <mergeCell ref="BU62:BV62"/>
    <mergeCell ref="A63:A64"/>
    <mergeCell ref="B63:B64"/>
    <mergeCell ref="C63:C64"/>
    <mergeCell ref="D63:D64"/>
    <mergeCell ref="O64:P64"/>
    <mergeCell ref="Q64:R64"/>
    <mergeCell ref="S64:T64"/>
    <mergeCell ref="U64:V64"/>
    <mergeCell ref="W64:X64"/>
    <mergeCell ref="Y64:Z64"/>
    <mergeCell ref="AA64:AB64"/>
    <mergeCell ref="AC64:AD64"/>
    <mergeCell ref="AE64:AF64"/>
    <mergeCell ref="AG64:AH64"/>
    <mergeCell ref="AI64:AJ64"/>
    <mergeCell ref="AK64:AL64"/>
    <mergeCell ref="AM64:AN64"/>
    <mergeCell ref="AO64:AP64"/>
    <mergeCell ref="AQ64:AR64"/>
    <mergeCell ref="AS64:AT64"/>
    <mergeCell ref="AU64:AV64"/>
    <mergeCell ref="AW64:AX64"/>
    <mergeCell ref="AY64:AZ64"/>
    <mergeCell ref="BA64:BB64"/>
    <mergeCell ref="BC64:BD64"/>
    <mergeCell ref="BE64:BF64"/>
    <mergeCell ref="BG64:BH64"/>
    <mergeCell ref="BI64:BJ64"/>
    <mergeCell ref="BK64:BL64"/>
    <mergeCell ref="BM64:BN64"/>
    <mergeCell ref="BO64:BP64"/>
    <mergeCell ref="BQ64:BR64"/>
    <mergeCell ref="BS64:BT64"/>
    <mergeCell ref="BU64:BV64"/>
    <mergeCell ref="A65:A66"/>
    <mergeCell ref="B65:B66"/>
    <mergeCell ref="C65:C66"/>
    <mergeCell ref="D65:D66"/>
    <mergeCell ref="O66:P66"/>
    <mergeCell ref="Q66:R66"/>
    <mergeCell ref="S66:T66"/>
    <mergeCell ref="U66:V66"/>
    <mergeCell ref="W66:X66"/>
    <mergeCell ref="Y66:Z66"/>
    <mergeCell ref="AA66:AB66"/>
    <mergeCell ref="AC66:AD66"/>
    <mergeCell ref="AE66:AF66"/>
    <mergeCell ref="AG66:AH66"/>
    <mergeCell ref="AI66:AJ66"/>
    <mergeCell ref="AK66:AL66"/>
    <mergeCell ref="AM66:AN66"/>
    <mergeCell ref="AO66:AP66"/>
    <mergeCell ref="AQ66:AR66"/>
    <mergeCell ref="AS66:AT66"/>
    <mergeCell ref="AU66:AV66"/>
    <mergeCell ref="AW66:AX66"/>
    <mergeCell ref="AY66:AZ66"/>
    <mergeCell ref="BA66:BB66"/>
    <mergeCell ref="BC66:BD66"/>
    <mergeCell ref="BE66:BF66"/>
    <mergeCell ref="BG66:BH66"/>
    <mergeCell ref="BI66:BJ66"/>
    <mergeCell ref="BK66:BL66"/>
    <mergeCell ref="BM66:BN66"/>
    <mergeCell ref="BO66:BP66"/>
    <mergeCell ref="BQ66:BR66"/>
    <mergeCell ref="BS66:BT66"/>
    <mergeCell ref="BU66:BV66"/>
    <mergeCell ref="A67:A68"/>
    <mergeCell ref="B67:B68"/>
    <mergeCell ref="C67:C68"/>
    <mergeCell ref="D67:D68"/>
    <mergeCell ref="O68:P68"/>
    <mergeCell ref="Q68:R68"/>
    <mergeCell ref="U68:V68"/>
    <mergeCell ref="W68:X68"/>
    <mergeCell ref="Y68:Z68"/>
    <mergeCell ref="AA68:AB68"/>
    <mergeCell ref="AC68:AD68"/>
    <mergeCell ref="AE68:AF68"/>
    <mergeCell ref="AG68:AH68"/>
    <mergeCell ref="AI68:AJ68"/>
    <mergeCell ref="AK68:AL68"/>
    <mergeCell ref="AM68:AN68"/>
    <mergeCell ref="AO68:AP68"/>
    <mergeCell ref="AQ68:AR68"/>
    <mergeCell ref="AS68:AT68"/>
    <mergeCell ref="AU68:AV68"/>
    <mergeCell ref="AW68:AX68"/>
    <mergeCell ref="AY68:AZ68"/>
    <mergeCell ref="BA68:BB68"/>
    <mergeCell ref="BC68:BD68"/>
    <mergeCell ref="BE68:BF68"/>
    <mergeCell ref="BG68:BH68"/>
    <mergeCell ref="BI68:BJ68"/>
    <mergeCell ref="BK68:BL68"/>
    <mergeCell ref="BM68:BN68"/>
    <mergeCell ref="BO68:BP68"/>
    <mergeCell ref="BQ68:BR68"/>
    <mergeCell ref="BS68:BT68"/>
    <mergeCell ref="BU68:BV68"/>
    <mergeCell ref="A69:A70"/>
    <mergeCell ref="B69:B70"/>
    <mergeCell ref="C69:C70"/>
    <mergeCell ref="D69:D70"/>
    <mergeCell ref="O70:P70"/>
    <mergeCell ref="Q70:R70"/>
    <mergeCell ref="U70:V70"/>
    <mergeCell ref="W70:X70"/>
    <mergeCell ref="Y70:Z70"/>
    <mergeCell ref="AA70:AB70"/>
    <mergeCell ref="AC70:AD70"/>
    <mergeCell ref="AE70:AF70"/>
    <mergeCell ref="AG70:AH70"/>
    <mergeCell ref="AI70:AJ70"/>
    <mergeCell ref="AK70:AL70"/>
    <mergeCell ref="AM70:AN70"/>
    <mergeCell ref="AO70:AP70"/>
    <mergeCell ref="AQ70:AR70"/>
    <mergeCell ref="AS70:AT70"/>
    <mergeCell ref="AU70:AV70"/>
    <mergeCell ref="AW70:AX70"/>
    <mergeCell ref="AY70:AZ70"/>
    <mergeCell ref="BA70:BB70"/>
    <mergeCell ref="BC70:BD70"/>
    <mergeCell ref="BE70:BF70"/>
    <mergeCell ref="BG70:BH70"/>
    <mergeCell ref="BI70:BJ70"/>
    <mergeCell ref="BK70:BL70"/>
    <mergeCell ref="BM70:BN70"/>
    <mergeCell ref="BO70:BP70"/>
    <mergeCell ref="BQ70:BR70"/>
    <mergeCell ref="BS70:BT70"/>
    <mergeCell ref="BU70:BV70"/>
    <mergeCell ref="A71:A72"/>
    <mergeCell ref="B71:B72"/>
    <mergeCell ref="C71:C72"/>
    <mergeCell ref="D71:D72"/>
    <mergeCell ref="O72:P72"/>
    <mergeCell ref="Q72:R72"/>
    <mergeCell ref="U72:V72"/>
    <mergeCell ref="W72:X72"/>
    <mergeCell ref="Y72:Z72"/>
    <mergeCell ref="AA72:AB72"/>
    <mergeCell ref="AC72:AD72"/>
    <mergeCell ref="AE72:AF72"/>
    <mergeCell ref="AG72:AH72"/>
    <mergeCell ref="AI72:AJ72"/>
    <mergeCell ref="AK72:AL72"/>
    <mergeCell ref="AM72:AN72"/>
    <mergeCell ref="AO72:AP72"/>
    <mergeCell ref="AQ72:AR72"/>
    <mergeCell ref="AS72:AT72"/>
    <mergeCell ref="AU72:AV72"/>
    <mergeCell ref="AW72:AX72"/>
    <mergeCell ref="AY72:AZ72"/>
    <mergeCell ref="BA72:BB72"/>
    <mergeCell ref="BC72:BD72"/>
    <mergeCell ref="BE72:BF72"/>
    <mergeCell ref="BG72:BH72"/>
    <mergeCell ref="BI72:BJ72"/>
    <mergeCell ref="BK72:BL72"/>
    <mergeCell ref="BM72:BN72"/>
    <mergeCell ref="BO72:BP72"/>
    <mergeCell ref="BQ72:BR72"/>
    <mergeCell ref="BS72:BT72"/>
    <mergeCell ref="BU72:BV72"/>
    <mergeCell ref="A73:A74"/>
    <mergeCell ref="B73:B74"/>
    <mergeCell ref="C73:C74"/>
    <mergeCell ref="D73:D74"/>
    <mergeCell ref="O74:P74"/>
    <mergeCell ref="Q74:R74"/>
    <mergeCell ref="U74:V74"/>
    <mergeCell ref="W74:X74"/>
    <mergeCell ref="Y74:Z74"/>
    <mergeCell ref="AA74:AB74"/>
    <mergeCell ref="AC74:AD74"/>
    <mergeCell ref="AE74:AF74"/>
    <mergeCell ref="AG74:AH74"/>
    <mergeCell ref="AI74:AJ74"/>
    <mergeCell ref="AK74:AL74"/>
    <mergeCell ref="AM74:AN74"/>
    <mergeCell ref="AO74:AP74"/>
    <mergeCell ref="AQ74:AR74"/>
    <mergeCell ref="AS74:AT74"/>
    <mergeCell ref="AU74:AV74"/>
    <mergeCell ref="AW74:AX74"/>
    <mergeCell ref="AY74:AZ74"/>
    <mergeCell ref="BA74:BB74"/>
    <mergeCell ref="BC74:BD74"/>
    <mergeCell ref="BE74:BF74"/>
    <mergeCell ref="BG74:BH74"/>
    <mergeCell ref="BI74:BJ74"/>
    <mergeCell ref="BK74:BL74"/>
    <mergeCell ref="BM74:BN74"/>
    <mergeCell ref="BO74:BP74"/>
    <mergeCell ref="BQ74:BR74"/>
    <mergeCell ref="BS74:BT74"/>
    <mergeCell ref="BU74:BV74"/>
    <mergeCell ref="A75:A76"/>
    <mergeCell ref="B75:B76"/>
    <mergeCell ref="C75:C76"/>
    <mergeCell ref="D75:D76"/>
    <mergeCell ref="O76:P76"/>
    <mergeCell ref="Q76:R76"/>
    <mergeCell ref="S76:T76"/>
    <mergeCell ref="U76:V76"/>
    <mergeCell ref="W76:X76"/>
    <mergeCell ref="Y76:Z76"/>
    <mergeCell ref="AA76:AB76"/>
    <mergeCell ref="AC76:AD76"/>
    <mergeCell ref="AE76:AF76"/>
    <mergeCell ref="AG76:AH76"/>
    <mergeCell ref="AI76:AJ76"/>
    <mergeCell ref="AK76:AL76"/>
    <mergeCell ref="AM76:AN76"/>
    <mergeCell ref="AO76:AP76"/>
    <mergeCell ref="AQ76:AR76"/>
    <mergeCell ref="AS76:AT76"/>
    <mergeCell ref="AU76:AV76"/>
    <mergeCell ref="AW76:AX76"/>
    <mergeCell ref="AY76:AZ76"/>
    <mergeCell ref="BA76:BB76"/>
    <mergeCell ref="BC76:BD76"/>
    <mergeCell ref="BE76:BF76"/>
    <mergeCell ref="BG76:BH76"/>
    <mergeCell ref="BI76:BJ76"/>
    <mergeCell ref="BK76:BL76"/>
    <mergeCell ref="BM76:BN76"/>
    <mergeCell ref="BO76:BP76"/>
    <mergeCell ref="BQ76:BR76"/>
    <mergeCell ref="BS76:BT76"/>
    <mergeCell ref="BU76:BV76"/>
    <mergeCell ref="A77:A78"/>
    <mergeCell ref="B77:B78"/>
    <mergeCell ref="C77:C78"/>
    <mergeCell ref="D77:D78"/>
    <mergeCell ref="O78:P78"/>
    <mergeCell ref="Q78:R78"/>
    <mergeCell ref="S78:T78"/>
    <mergeCell ref="U78:V78"/>
    <mergeCell ref="W78:X78"/>
    <mergeCell ref="Y78:Z78"/>
    <mergeCell ref="AA78:AB78"/>
    <mergeCell ref="AC78:AD78"/>
    <mergeCell ref="AE78:AF78"/>
    <mergeCell ref="AG78:AH78"/>
    <mergeCell ref="AI78:AJ78"/>
    <mergeCell ref="AK78:AL78"/>
    <mergeCell ref="AM78:AN78"/>
    <mergeCell ref="AO78:AP78"/>
    <mergeCell ref="AQ78:AR78"/>
    <mergeCell ref="AS78:AT78"/>
    <mergeCell ref="AU78:AV78"/>
    <mergeCell ref="AW78:AX78"/>
    <mergeCell ref="AY78:AZ78"/>
    <mergeCell ref="BA78:BB78"/>
    <mergeCell ref="BC78:BD78"/>
    <mergeCell ref="BE78:BF78"/>
    <mergeCell ref="BG78:BH78"/>
    <mergeCell ref="BI78:BJ78"/>
    <mergeCell ref="BK78:BL78"/>
    <mergeCell ref="BM78:BN78"/>
    <mergeCell ref="BO78:BP78"/>
    <mergeCell ref="BQ78:BR78"/>
    <mergeCell ref="BS78:BT78"/>
    <mergeCell ref="BU78:BV78"/>
    <mergeCell ref="A79:A80"/>
    <mergeCell ref="B79:B80"/>
    <mergeCell ref="C79:C80"/>
    <mergeCell ref="D79:D80"/>
    <mergeCell ref="O80:P80"/>
    <mergeCell ref="Q80:R80"/>
    <mergeCell ref="S80:T80"/>
    <mergeCell ref="U80:V80"/>
    <mergeCell ref="W80:X80"/>
    <mergeCell ref="Y80:Z80"/>
    <mergeCell ref="AA80:AB80"/>
    <mergeCell ref="AC80:AD80"/>
    <mergeCell ref="AE80:AF80"/>
    <mergeCell ref="AG80:AH80"/>
    <mergeCell ref="AI80:AJ80"/>
    <mergeCell ref="AK80:AL80"/>
    <mergeCell ref="AM80:AN80"/>
    <mergeCell ref="AO80:AP80"/>
    <mergeCell ref="AQ80:AR80"/>
    <mergeCell ref="AS80:AT80"/>
    <mergeCell ref="AU80:AV80"/>
    <mergeCell ref="AW80:AX80"/>
    <mergeCell ref="AY80:AZ80"/>
    <mergeCell ref="BA80:BB80"/>
    <mergeCell ref="BC80:BD80"/>
    <mergeCell ref="BE80:BF80"/>
    <mergeCell ref="BG80:BH80"/>
    <mergeCell ref="BI80:BJ80"/>
    <mergeCell ref="BK80:BL80"/>
    <mergeCell ref="BM80:BN80"/>
    <mergeCell ref="BO80:BP80"/>
    <mergeCell ref="BQ80:BR80"/>
    <mergeCell ref="BS80:BT80"/>
    <mergeCell ref="BU80:BV80"/>
    <mergeCell ref="A81:A82"/>
    <mergeCell ref="B81:B82"/>
    <mergeCell ref="C81:C82"/>
    <mergeCell ref="D81:D82"/>
    <mergeCell ref="O82:P82"/>
    <mergeCell ref="Q82:R82"/>
    <mergeCell ref="S82:T82"/>
    <mergeCell ref="U82:V82"/>
    <mergeCell ref="W82:X82"/>
    <mergeCell ref="Y82:Z82"/>
    <mergeCell ref="AA82:AB82"/>
    <mergeCell ref="AC82:AD82"/>
    <mergeCell ref="AE82:AF82"/>
    <mergeCell ref="AG82:AH82"/>
    <mergeCell ref="AI82:AJ82"/>
    <mergeCell ref="AK82:AL82"/>
    <mergeCell ref="AM82:AN82"/>
    <mergeCell ref="AO82:AP82"/>
    <mergeCell ref="AQ82:AR82"/>
    <mergeCell ref="AS82:AT82"/>
    <mergeCell ref="AU82:AV82"/>
    <mergeCell ref="AW82:AX82"/>
    <mergeCell ref="AY82:AZ82"/>
    <mergeCell ref="BA82:BB82"/>
    <mergeCell ref="BC82:BD82"/>
    <mergeCell ref="BE82:BF82"/>
    <mergeCell ref="BG82:BH82"/>
    <mergeCell ref="BI82:BJ82"/>
    <mergeCell ref="BK82:BL82"/>
    <mergeCell ref="BM82:BN82"/>
    <mergeCell ref="BO82:BP82"/>
    <mergeCell ref="BQ82:BR82"/>
    <mergeCell ref="BS82:BT82"/>
    <mergeCell ref="BU82:BV82"/>
    <mergeCell ref="A83:A84"/>
    <mergeCell ref="B83:B84"/>
    <mergeCell ref="C83:C84"/>
    <mergeCell ref="D83:D84"/>
    <mergeCell ref="O84:P84"/>
    <mergeCell ref="Q84:R84"/>
    <mergeCell ref="S84:T84"/>
    <mergeCell ref="U84:V84"/>
    <mergeCell ref="W84:X84"/>
    <mergeCell ref="Y84:Z84"/>
    <mergeCell ref="AA84:AB84"/>
    <mergeCell ref="AC84:AD84"/>
    <mergeCell ref="AE84:AF84"/>
    <mergeCell ref="AG84:AH84"/>
    <mergeCell ref="AI84:AJ84"/>
    <mergeCell ref="AK84:AL84"/>
    <mergeCell ref="AM84:AN84"/>
    <mergeCell ref="AO84:AP84"/>
    <mergeCell ref="AQ84:AR84"/>
    <mergeCell ref="AS84:AT84"/>
    <mergeCell ref="AU84:AV84"/>
    <mergeCell ref="AW84:AX84"/>
    <mergeCell ref="AY84:AZ84"/>
    <mergeCell ref="BA84:BB84"/>
    <mergeCell ref="BC84:BD84"/>
    <mergeCell ref="BE84:BF84"/>
    <mergeCell ref="BG84:BH84"/>
    <mergeCell ref="BI84:BJ84"/>
    <mergeCell ref="BK84:BL84"/>
    <mergeCell ref="BM84:BN84"/>
    <mergeCell ref="BO84:BP84"/>
    <mergeCell ref="BQ84:BR84"/>
    <mergeCell ref="BS84:BT84"/>
    <mergeCell ref="BU84:BV84"/>
    <mergeCell ref="A85:A86"/>
    <mergeCell ref="B85:B86"/>
    <mergeCell ref="C85:C86"/>
    <mergeCell ref="D85:D86"/>
    <mergeCell ref="O86:P86"/>
    <mergeCell ref="Q86:R86"/>
    <mergeCell ref="S86:T86"/>
    <mergeCell ref="U86:V86"/>
    <mergeCell ref="W86:X86"/>
    <mergeCell ref="Y86:Z86"/>
    <mergeCell ref="AA86:AB86"/>
    <mergeCell ref="AC86:AD86"/>
    <mergeCell ref="AE86:AF86"/>
    <mergeCell ref="AG86:AH86"/>
    <mergeCell ref="AI86:AJ86"/>
    <mergeCell ref="AK86:AL86"/>
    <mergeCell ref="AM86:AN86"/>
    <mergeCell ref="AO86:AP86"/>
    <mergeCell ref="AQ86:AR86"/>
    <mergeCell ref="AS86:AT86"/>
    <mergeCell ref="AU86:AV86"/>
    <mergeCell ref="AW86:AX86"/>
    <mergeCell ref="AY86:AZ86"/>
    <mergeCell ref="BA86:BB86"/>
    <mergeCell ref="BC86:BD86"/>
    <mergeCell ref="BE86:BF86"/>
    <mergeCell ref="BG86:BH86"/>
    <mergeCell ref="BI86:BJ86"/>
    <mergeCell ref="BK86:BL86"/>
    <mergeCell ref="BM86:BN86"/>
    <mergeCell ref="BO86:BP86"/>
    <mergeCell ref="BQ86:BR86"/>
    <mergeCell ref="BS86:BT86"/>
    <mergeCell ref="BU86:BV86"/>
    <mergeCell ref="A87:A88"/>
    <mergeCell ref="B87:B88"/>
    <mergeCell ref="C87:C88"/>
    <mergeCell ref="D87:D88"/>
    <mergeCell ref="O88:P88"/>
    <mergeCell ref="Q88:R88"/>
    <mergeCell ref="S88:T88"/>
    <mergeCell ref="U88:V88"/>
    <mergeCell ref="W88:X88"/>
    <mergeCell ref="Y88:Z88"/>
    <mergeCell ref="AA88:AB88"/>
    <mergeCell ref="AC88:AD88"/>
    <mergeCell ref="AE88:AF88"/>
    <mergeCell ref="AG88:AH88"/>
    <mergeCell ref="AI88:AJ88"/>
    <mergeCell ref="AK88:AL88"/>
    <mergeCell ref="AM88:AN88"/>
    <mergeCell ref="AO88:AP88"/>
    <mergeCell ref="AQ88:AR88"/>
    <mergeCell ref="AS88:AT88"/>
    <mergeCell ref="AU88:AV88"/>
    <mergeCell ref="AW88:AX88"/>
    <mergeCell ref="AY88:AZ88"/>
    <mergeCell ref="BA88:BB88"/>
    <mergeCell ref="BC88:BD88"/>
    <mergeCell ref="BE88:BF88"/>
    <mergeCell ref="BG88:BH88"/>
    <mergeCell ref="BI88:BJ88"/>
    <mergeCell ref="BK88:BL88"/>
    <mergeCell ref="BM88:BN88"/>
    <mergeCell ref="BO88:BP88"/>
    <mergeCell ref="BQ88:BR88"/>
    <mergeCell ref="BS88:BT88"/>
    <mergeCell ref="BU88:BV88"/>
    <mergeCell ref="A89:A90"/>
    <mergeCell ref="B89:B90"/>
    <mergeCell ref="C89:C90"/>
    <mergeCell ref="D89:D90"/>
    <mergeCell ref="O90:P90"/>
    <mergeCell ref="Q90:R90"/>
    <mergeCell ref="S90:T90"/>
    <mergeCell ref="U90:V90"/>
    <mergeCell ref="W90:X90"/>
    <mergeCell ref="Y90:Z90"/>
    <mergeCell ref="AA90:AB90"/>
    <mergeCell ref="AC90:AD90"/>
    <mergeCell ref="AE90:AF90"/>
    <mergeCell ref="AG90:AH90"/>
    <mergeCell ref="AI90:AJ90"/>
    <mergeCell ref="AK90:AL90"/>
    <mergeCell ref="AM90:AN90"/>
    <mergeCell ref="AO90:AP90"/>
    <mergeCell ref="AQ90:AR90"/>
    <mergeCell ref="AS90:AT90"/>
    <mergeCell ref="AU90:AV90"/>
    <mergeCell ref="AW90:AX90"/>
    <mergeCell ref="AY90:AZ90"/>
    <mergeCell ref="BA90:BB90"/>
    <mergeCell ref="BC90:BD90"/>
    <mergeCell ref="BE90:BF90"/>
    <mergeCell ref="BG90:BH90"/>
    <mergeCell ref="BI90:BJ90"/>
    <mergeCell ref="BK90:BL90"/>
    <mergeCell ref="BM90:BN90"/>
    <mergeCell ref="BO90:BP90"/>
    <mergeCell ref="BQ90:BR90"/>
    <mergeCell ref="BS90:BT90"/>
    <mergeCell ref="BU90:BV90"/>
    <mergeCell ref="A91:A92"/>
    <mergeCell ref="B91:B92"/>
    <mergeCell ref="C91:C92"/>
    <mergeCell ref="D91:D92"/>
    <mergeCell ref="O92:P92"/>
    <mergeCell ref="Q92:R92"/>
    <mergeCell ref="U92:V92"/>
    <mergeCell ref="W92:X92"/>
    <mergeCell ref="Y92:Z92"/>
    <mergeCell ref="AA92:AB92"/>
    <mergeCell ref="AC92:AD92"/>
    <mergeCell ref="AE92:AF92"/>
    <mergeCell ref="AG92:AH92"/>
    <mergeCell ref="AI92:AJ92"/>
    <mergeCell ref="AK92:AL92"/>
    <mergeCell ref="AM92:AN92"/>
    <mergeCell ref="AO92:AP92"/>
    <mergeCell ref="AQ92:AR92"/>
    <mergeCell ref="AS92:AT92"/>
    <mergeCell ref="AU92:AV92"/>
    <mergeCell ref="AW92:AX92"/>
    <mergeCell ref="AY92:AZ92"/>
    <mergeCell ref="BA92:BB92"/>
    <mergeCell ref="BC92:BD92"/>
    <mergeCell ref="BE92:BF92"/>
    <mergeCell ref="BG92:BH92"/>
    <mergeCell ref="BI92:BJ92"/>
    <mergeCell ref="BK92:BL92"/>
    <mergeCell ref="BM92:BN92"/>
    <mergeCell ref="BO92:BP92"/>
    <mergeCell ref="BQ92:BR92"/>
    <mergeCell ref="BS92:BT92"/>
    <mergeCell ref="BU92:BV92"/>
    <mergeCell ref="A93:A94"/>
    <mergeCell ref="B93:B94"/>
    <mergeCell ref="C93:C94"/>
    <mergeCell ref="D93:D94"/>
    <mergeCell ref="O94:P94"/>
    <mergeCell ref="Q94:R94"/>
    <mergeCell ref="U94:V94"/>
    <mergeCell ref="W94:X94"/>
    <mergeCell ref="Y94:Z94"/>
    <mergeCell ref="AA94:AB94"/>
    <mergeCell ref="AC94:AD94"/>
    <mergeCell ref="AE94:AF94"/>
    <mergeCell ref="AG94:AH94"/>
    <mergeCell ref="AI94:AJ94"/>
    <mergeCell ref="AK94:AL94"/>
    <mergeCell ref="AM94:AN94"/>
    <mergeCell ref="AO94:AP94"/>
    <mergeCell ref="AQ94:AR94"/>
    <mergeCell ref="AS94:AT94"/>
    <mergeCell ref="AU94:AV94"/>
    <mergeCell ref="AW94:AX94"/>
    <mergeCell ref="AY94:AZ94"/>
    <mergeCell ref="BA94:BB94"/>
    <mergeCell ref="BC94:BD94"/>
    <mergeCell ref="BE94:BF94"/>
    <mergeCell ref="BG94:BH94"/>
    <mergeCell ref="BI94:BJ94"/>
    <mergeCell ref="BK94:BL94"/>
    <mergeCell ref="BM94:BN94"/>
    <mergeCell ref="BO94:BP94"/>
    <mergeCell ref="BQ94:BR94"/>
    <mergeCell ref="BS94:BT94"/>
    <mergeCell ref="BU94:BV94"/>
    <mergeCell ref="A95:A96"/>
    <mergeCell ref="B95:B96"/>
    <mergeCell ref="C95:C96"/>
    <mergeCell ref="D95:D96"/>
    <mergeCell ref="O96:P96"/>
    <mergeCell ref="Q96:R96"/>
    <mergeCell ref="U96:V96"/>
    <mergeCell ref="W96:X96"/>
    <mergeCell ref="Y96:Z96"/>
    <mergeCell ref="AA96:AB96"/>
    <mergeCell ref="AC96:AD96"/>
    <mergeCell ref="AE96:AF96"/>
    <mergeCell ref="AG96:AH96"/>
    <mergeCell ref="AI96:AJ96"/>
    <mergeCell ref="AK96:AL96"/>
    <mergeCell ref="AM96:AN96"/>
    <mergeCell ref="AO96:AP96"/>
    <mergeCell ref="AQ96:AR96"/>
    <mergeCell ref="AS96:AT96"/>
    <mergeCell ref="AU96:AV96"/>
    <mergeCell ref="AW96:AX96"/>
    <mergeCell ref="AY96:AZ96"/>
    <mergeCell ref="BA96:BB96"/>
    <mergeCell ref="BC96:BD96"/>
    <mergeCell ref="BE96:BF96"/>
    <mergeCell ref="BG96:BH96"/>
    <mergeCell ref="BI96:BJ96"/>
    <mergeCell ref="BK96:BL96"/>
    <mergeCell ref="BM96:BN96"/>
    <mergeCell ref="BO96:BP96"/>
    <mergeCell ref="BQ96:BR96"/>
    <mergeCell ref="BS96:BT96"/>
    <mergeCell ref="BU96:BV96"/>
    <mergeCell ref="A97:A98"/>
    <mergeCell ref="B97:B98"/>
    <mergeCell ref="C97:C98"/>
    <mergeCell ref="D97:D98"/>
    <mergeCell ref="O98:P98"/>
    <mergeCell ref="Q98:R98"/>
    <mergeCell ref="U98:V98"/>
    <mergeCell ref="W98:X98"/>
    <mergeCell ref="Y98:Z98"/>
    <mergeCell ref="AA98:AB98"/>
    <mergeCell ref="AC98:AD98"/>
    <mergeCell ref="AE98:AF98"/>
    <mergeCell ref="AG98:AH98"/>
    <mergeCell ref="AI98:AJ98"/>
    <mergeCell ref="AK98:AL98"/>
    <mergeCell ref="AM98:AN98"/>
    <mergeCell ref="AO98:AP98"/>
    <mergeCell ref="AQ98:AR98"/>
    <mergeCell ref="AS98:AT98"/>
    <mergeCell ref="AU98:AV98"/>
    <mergeCell ref="AW98:AX98"/>
    <mergeCell ref="AY98:AZ98"/>
    <mergeCell ref="BA98:BB98"/>
    <mergeCell ref="BC98:BD98"/>
    <mergeCell ref="BE98:BF98"/>
    <mergeCell ref="BG98:BH98"/>
    <mergeCell ref="BI98:BJ98"/>
    <mergeCell ref="BK98:BL98"/>
    <mergeCell ref="BM98:BN98"/>
    <mergeCell ref="BO98:BP98"/>
    <mergeCell ref="BQ98:BR98"/>
    <mergeCell ref="BS98:BT98"/>
    <mergeCell ref="BU98:BV98"/>
    <mergeCell ref="A99:A100"/>
    <mergeCell ref="B99:B100"/>
    <mergeCell ref="C99:C100"/>
    <mergeCell ref="D99:D100"/>
    <mergeCell ref="O100:P100"/>
    <mergeCell ref="Q100:R100"/>
    <mergeCell ref="U100:V100"/>
    <mergeCell ref="W100:X100"/>
    <mergeCell ref="Y100:Z100"/>
    <mergeCell ref="AA100:AB100"/>
    <mergeCell ref="AC100:AD100"/>
    <mergeCell ref="AE100:AF100"/>
    <mergeCell ref="AG100:AH100"/>
    <mergeCell ref="AI100:AJ100"/>
    <mergeCell ref="AK100:AL100"/>
    <mergeCell ref="AM100:AN100"/>
    <mergeCell ref="AO100:AP100"/>
    <mergeCell ref="AQ100:AR100"/>
    <mergeCell ref="AS100:AT100"/>
    <mergeCell ref="AU100:AV100"/>
    <mergeCell ref="AW100:AX100"/>
    <mergeCell ref="AY100:AZ100"/>
    <mergeCell ref="BA100:BB100"/>
    <mergeCell ref="BC100:BD100"/>
    <mergeCell ref="BE100:BF100"/>
    <mergeCell ref="BG100:BH100"/>
    <mergeCell ref="BI100:BJ100"/>
    <mergeCell ref="BK100:BL100"/>
    <mergeCell ref="BM100:BN100"/>
    <mergeCell ref="BO100:BP100"/>
    <mergeCell ref="BQ100:BR100"/>
    <mergeCell ref="BS100:BT100"/>
    <mergeCell ref="BU100:BV100"/>
    <mergeCell ref="A101:A102"/>
    <mergeCell ref="B101:B102"/>
    <mergeCell ref="C101:C102"/>
    <mergeCell ref="D101:D102"/>
    <mergeCell ref="O102:P102"/>
    <mergeCell ref="Q102:R102"/>
    <mergeCell ref="S102:T102"/>
    <mergeCell ref="U102:V102"/>
    <mergeCell ref="W102:X102"/>
    <mergeCell ref="Y102:Z102"/>
    <mergeCell ref="AA102:AB102"/>
    <mergeCell ref="AC102:AD102"/>
    <mergeCell ref="AE102:AF102"/>
    <mergeCell ref="AG102:AH102"/>
    <mergeCell ref="AI102:AJ102"/>
    <mergeCell ref="AK102:AL102"/>
    <mergeCell ref="AM102:AN102"/>
    <mergeCell ref="AO102:AP102"/>
    <mergeCell ref="AQ102:AR102"/>
    <mergeCell ref="AS102:AT102"/>
    <mergeCell ref="AU102:AV102"/>
    <mergeCell ref="AW102:AX102"/>
    <mergeCell ref="AY102:AZ102"/>
    <mergeCell ref="BA102:BB102"/>
    <mergeCell ref="BC102:BD102"/>
    <mergeCell ref="BE102:BF102"/>
    <mergeCell ref="BG102:BH102"/>
    <mergeCell ref="BI102:BJ102"/>
    <mergeCell ref="BK102:BL102"/>
    <mergeCell ref="BM102:BN102"/>
    <mergeCell ref="BO102:BP102"/>
    <mergeCell ref="BQ102:BR102"/>
    <mergeCell ref="BS102:BT102"/>
    <mergeCell ref="BU102:BV102"/>
    <mergeCell ref="A103:A104"/>
    <mergeCell ref="B103:B104"/>
    <mergeCell ref="C103:C104"/>
    <mergeCell ref="D103:D104"/>
    <mergeCell ref="O104:P104"/>
    <mergeCell ref="Q104:R104"/>
    <mergeCell ref="S104:T104"/>
    <mergeCell ref="U104:V104"/>
    <mergeCell ref="W104:X104"/>
    <mergeCell ref="Y104:Z104"/>
    <mergeCell ref="AA104:AB104"/>
    <mergeCell ref="AC104:AD104"/>
    <mergeCell ref="AE104:AF104"/>
    <mergeCell ref="AG104:AH104"/>
    <mergeCell ref="AI104:AJ104"/>
    <mergeCell ref="AK104:AL104"/>
    <mergeCell ref="AM104:AN104"/>
    <mergeCell ref="AO104:AP104"/>
    <mergeCell ref="AQ104:AR104"/>
    <mergeCell ref="AS104:AT104"/>
    <mergeCell ref="AU104:AV104"/>
    <mergeCell ref="AW104:AX104"/>
    <mergeCell ref="AY104:AZ104"/>
    <mergeCell ref="BA104:BB104"/>
    <mergeCell ref="BC104:BD104"/>
    <mergeCell ref="BE104:BF104"/>
    <mergeCell ref="BG104:BH104"/>
    <mergeCell ref="BI104:BJ104"/>
    <mergeCell ref="BK104:BL104"/>
    <mergeCell ref="BM104:BN104"/>
    <mergeCell ref="BO104:BP104"/>
    <mergeCell ref="BQ104:BR104"/>
    <mergeCell ref="BS104:BT104"/>
    <mergeCell ref="BU104:BV104"/>
    <mergeCell ref="A105:A106"/>
    <mergeCell ref="B105:B106"/>
    <mergeCell ref="C105:C106"/>
    <mergeCell ref="D105:D106"/>
    <mergeCell ref="O106:P106"/>
    <mergeCell ref="Q106:R106"/>
    <mergeCell ref="S106:T106"/>
    <mergeCell ref="U106:V106"/>
    <mergeCell ref="W106:X106"/>
    <mergeCell ref="Y106:Z106"/>
    <mergeCell ref="AA106:AB106"/>
    <mergeCell ref="AC106:AD106"/>
    <mergeCell ref="AE106:AF106"/>
    <mergeCell ref="AG106:AH106"/>
    <mergeCell ref="AI106:AJ106"/>
    <mergeCell ref="AK106:AL106"/>
    <mergeCell ref="AM106:AN106"/>
    <mergeCell ref="AO106:AP106"/>
    <mergeCell ref="AQ106:AR106"/>
    <mergeCell ref="AS106:AT106"/>
    <mergeCell ref="AU106:AV106"/>
    <mergeCell ref="AW106:AX106"/>
    <mergeCell ref="AY106:AZ106"/>
    <mergeCell ref="BA106:BB106"/>
    <mergeCell ref="BC106:BD106"/>
    <mergeCell ref="BE106:BF106"/>
    <mergeCell ref="BG106:BH106"/>
    <mergeCell ref="BI106:BJ106"/>
    <mergeCell ref="BK106:BL106"/>
    <mergeCell ref="BM106:BN106"/>
    <mergeCell ref="BO106:BP106"/>
    <mergeCell ref="BQ106:BR106"/>
    <mergeCell ref="BS106:BT106"/>
    <mergeCell ref="BU106:BV106"/>
    <mergeCell ref="A107:A108"/>
    <mergeCell ref="B107:B108"/>
    <mergeCell ref="C107:C108"/>
    <mergeCell ref="D107:D108"/>
    <mergeCell ref="O108:P108"/>
    <mergeCell ref="Q108:R108"/>
    <mergeCell ref="U108:V108"/>
    <mergeCell ref="W108:X108"/>
    <mergeCell ref="Y108:Z108"/>
    <mergeCell ref="AA108:AB108"/>
    <mergeCell ref="AC108:AD108"/>
    <mergeCell ref="AE108:AF108"/>
    <mergeCell ref="AG108:AH108"/>
    <mergeCell ref="AI108:AJ108"/>
    <mergeCell ref="AK108:AL108"/>
    <mergeCell ref="AM108:AN108"/>
    <mergeCell ref="AO108:AP108"/>
    <mergeCell ref="AQ108:AR108"/>
    <mergeCell ref="AS108:AT108"/>
    <mergeCell ref="AU108:AV108"/>
    <mergeCell ref="AW108:AX108"/>
    <mergeCell ref="AY108:AZ108"/>
    <mergeCell ref="BA108:BB108"/>
    <mergeCell ref="BC108:BD108"/>
    <mergeCell ref="BE108:BF108"/>
    <mergeCell ref="BG108:BH108"/>
    <mergeCell ref="BI108:BJ108"/>
    <mergeCell ref="BK108:BL108"/>
    <mergeCell ref="BM108:BN108"/>
    <mergeCell ref="BO108:BP108"/>
    <mergeCell ref="BQ108:BR108"/>
    <mergeCell ref="BS108:BT108"/>
    <mergeCell ref="BU108:BV108"/>
    <mergeCell ref="A109:A110"/>
    <mergeCell ref="B109:B110"/>
    <mergeCell ref="C109:C110"/>
    <mergeCell ref="D109:D110"/>
    <mergeCell ref="O110:P110"/>
    <mergeCell ref="Q110:R110"/>
    <mergeCell ref="S110:T110"/>
    <mergeCell ref="U110:V110"/>
    <mergeCell ref="W110:X110"/>
    <mergeCell ref="Y110:Z110"/>
    <mergeCell ref="AA110:AB110"/>
    <mergeCell ref="AC110:AD110"/>
    <mergeCell ref="AE110:AF110"/>
    <mergeCell ref="AG110:AH110"/>
    <mergeCell ref="AI110:AJ110"/>
    <mergeCell ref="AK110:AL110"/>
    <mergeCell ref="AM110:AN110"/>
    <mergeCell ref="AO110:AP110"/>
    <mergeCell ref="AQ110:AR110"/>
    <mergeCell ref="AS110:AT110"/>
    <mergeCell ref="AU110:AV110"/>
    <mergeCell ref="AW110:AX110"/>
    <mergeCell ref="AY110:AZ110"/>
    <mergeCell ref="BA110:BB110"/>
    <mergeCell ref="BC110:BD110"/>
    <mergeCell ref="BE110:BF110"/>
    <mergeCell ref="BG110:BH110"/>
    <mergeCell ref="BI110:BJ110"/>
    <mergeCell ref="BK110:BL110"/>
    <mergeCell ref="BM110:BN110"/>
    <mergeCell ref="BO110:BP110"/>
    <mergeCell ref="BQ110:BR110"/>
    <mergeCell ref="BS110:BT110"/>
    <mergeCell ref="BU110:BV110"/>
    <mergeCell ref="A111:A112"/>
    <mergeCell ref="B111:B112"/>
    <mergeCell ref="C111:C112"/>
    <mergeCell ref="D111:D112"/>
    <mergeCell ref="O112:P112"/>
    <mergeCell ref="Q112:R112"/>
    <mergeCell ref="S112:T112"/>
    <mergeCell ref="U112:V112"/>
    <mergeCell ref="W112:X112"/>
    <mergeCell ref="Y112:Z112"/>
    <mergeCell ref="AA112:AB112"/>
    <mergeCell ref="AC112:AD112"/>
    <mergeCell ref="AE112:AF112"/>
    <mergeCell ref="AG112:AH112"/>
    <mergeCell ref="AI112:AJ112"/>
    <mergeCell ref="AK112:AL112"/>
    <mergeCell ref="AM112:AN112"/>
    <mergeCell ref="AO112:AP112"/>
    <mergeCell ref="AQ112:AR112"/>
    <mergeCell ref="AS112:AT112"/>
    <mergeCell ref="AU112:AV112"/>
    <mergeCell ref="AW112:AX112"/>
    <mergeCell ref="AY112:AZ112"/>
    <mergeCell ref="BA112:BB112"/>
    <mergeCell ref="BC112:BD112"/>
    <mergeCell ref="BE112:BF112"/>
    <mergeCell ref="BG112:BH112"/>
    <mergeCell ref="BI112:BJ112"/>
    <mergeCell ref="BK112:BL112"/>
    <mergeCell ref="BM112:BN112"/>
    <mergeCell ref="BO112:BP112"/>
    <mergeCell ref="BQ112:BR112"/>
    <mergeCell ref="BS112:BT112"/>
    <mergeCell ref="BU112:BV112"/>
    <mergeCell ref="A113:A114"/>
    <mergeCell ref="B113:B114"/>
    <mergeCell ref="C113:C114"/>
    <mergeCell ref="D113:D114"/>
    <mergeCell ref="O114:P114"/>
    <mergeCell ref="Q114:R114"/>
    <mergeCell ref="S114:T114"/>
    <mergeCell ref="U114:V114"/>
    <mergeCell ref="W114:X114"/>
    <mergeCell ref="Y114:Z114"/>
    <mergeCell ref="AA114:AB114"/>
    <mergeCell ref="AC114:AD114"/>
    <mergeCell ref="AE114:AF114"/>
    <mergeCell ref="AG114:AH114"/>
    <mergeCell ref="AI114:AJ114"/>
    <mergeCell ref="AK114:AL114"/>
    <mergeCell ref="AM114:AN114"/>
    <mergeCell ref="AO114:AP114"/>
    <mergeCell ref="AQ114:AR114"/>
    <mergeCell ref="AS114:AT114"/>
    <mergeCell ref="AU114:AV114"/>
    <mergeCell ref="AW114:AX114"/>
    <mergeCell ref="AY114:AZ114"/>
    <mergeCell ref="BA114:BB114"/>
    <mergeCell ref="BC114:BD114"/>
    <mergeCell ref="BE114:BF114"/>
    <mergeCell ref="BG114:BH114"/>
    <mergeCell ref="BI114:BJ114"/>
    <mergeCell ref="BK114:BL114"/>
    <mergeCell ref="BM114:BN114"/>
    <mergeCell ref="BO114:BP114"/>
    <mergeCell ref="BQ114:BR114"/>
    <mergeCell ref="BS114:BT114"/>
    <mergeCell ref="BU114:BV114"/>
    <mergeCell ref="A115:A116"/>
    <mergeCell ref="B115:B116"/>
    <mergeCell ref="C115:C116"/>
    <mergeCell ref="D115:D116"/>
    <mergeCell ref="O116:P116"/>
    <mergeCell ref="Q116:R116"/>
    <mergeCell ref="S116:T116"/>
    <mergeCell ref="U116:V116"/>
    <mergeCell ref="W116:X116"/>
    <mergeCell ref="Y116:Z116"/>
    <mergeCell ref="AA116:AB116"/>
    <mergeCell ref="AC116:AD116"/>
    <mergeCell ref="AE116:AF116"/>
    <mergeCell ref="AG116:AH116"/>
    <mergeCell ref="AI116:AJ116"/>
    <mergeCell ref="AK116:AL116"/>
    <mergeCell ref="AM116:AN116"/>
    <mergeCell ref="AO116:AP116"/>
    <mergeCell ref="AQ116:AR116"/>
    <mergeCell ref="AS116:AT116"/>
    <mergeCell ref="AU116:AV116"/>
    <mergeCell ref="AW116:AX116"/>
    <mergeCell ref="AY116:AZ116"/>
    <mergeCell ref="BA116:BB116"/>
    <mergeCell ref="BC116:BD116"/>
    <mergeCell ref="BE116:BF116"/>
    <mergeCell ref="BG116:BH116"/>
    <mergeCell ref="BI116:BJ116"/>
    <mergeCell ref="BK116:BL116"/>
    <mergeCell ref="BM116:BN116"/>
    <mergeCell ref="BO116:BP116"/>
    <mergeCell ref="BQ116:BR116"/>
    <mergeCell ref="BS116:BT116"/>
    <mergeCell ref="BU116:BV116"/>
    <mergeCell ref="A117:A118"/>
    <mergeCell ref="B117:B118"/>
    <mergeCell ref="C117:C118"/>
    <mergeCell ref="D117:D118"/>
    <mergeCell ref="O118:P118"/>
    <mergeCell ref="Q118:R118"/>
    <mergeCell ref="S118:T118"/>
    <mergeCell ref="U118:V118"/>
    <mergeCell ref="W118:X118"/>
    <mergeCell ref="Y118:Z118"/>
    <mergeCell ref="AA118:AB118"/>
    <mergeCell ref="AC118:AD118"/>
    <mergeCell ref="AE118:AF118"/>
    <mergeCell ref="AG118:AH118"/>
    <mergeCell ref="AI118:AJ118"/>
    <mergeCell ref="AK118:AL118"/>
    <mergeCell ref="AM118:AN118"/>
    <mergeCell ref="AO118:AP118"/>
    <mergeCell ref="AQ118:AR118"/>
    <mergeCell ref="AS118:AT118"/>
    <mergeCell ref="AU118:AV118"/>
    <mergeCell ref="AW118:AX118"/>
    <mergeCell ref="AY118:AZ118"/>
    <mergeCell ref="BA118:BB118"/>
    <mergeCell ref="BC118:BD118"/>
    <mergeCell ref="BE118:BF118"/>
    <mergeCell ref="BG118:BH118"/>
    <mergeCell ref="BI118:BJ118"/>
    <mergeCell ref="BK118:BL118"/>
    <mergeCell ref="BM118:BN118"/>
    <mergeCell ref="BO118:BP118"/>
    <mergeCell ref="BQ118:BR118"/>
    <mergeCell ref="BS118:BT118"/>
    <mergeCell ref="BU118:BV118"/>
    <mergeCell ref="A119:A120"/>
    <mergeCell ref="B119:B120"/>
    <mergeCell ref="C119:C120"/>
    <mergeCell ref="D119:D120"/>
    <mergeCell ref="O120:P120"/>
    <mergeCell ref="Q120:R120"/>
    <mergeCell ref="S120:T120"/>
    <mergeCell ref="U120:V120"/>
    <mergeCell ref="W120:X120"/>
    <mergeCell ref="Y120:Z120"/>
    <mergeCell ref="AA120:AB120"/>
    <mergeCell ref="AC120:AD120"/>
    <mergeCell ref="AE120:AF120"/>
    <mergeCell ref="AG120:AH120"/>
    <mergeCell ref="AI120:AJ120"/>
    <mergeCell ref="AK120:AL120"/>
    <mergeCell ref="AM120:AN120"/>
    <mergeCell ref="AO120:AP120"/>
    <mergeCell ref="AQ120:AR120"/>
    <mergeCell ref="AS120:AT120"/>
    <mergeCell ref="AU120:AV120"/>
    <mergeCell ref="AW120:AX120"/>
    <mergeCell ref="AY120:AZ120"/>
    <mergeCell ref="BA120:BB120"/>
    <mergeCell ref="BC120:BD120"/>
    <mergeCell ref="BE120:BF120"/>
    <mergeCell ref="BG120:BH120"/>
    <mergeCell ref="BI120:BJ120"/>
    <mergeCell ref="BK120:BL120"/>
    <mergeCell ref="BM120:BN120"/>
    <mergeCell ref="BO120:BP120"/>
    <mergeCell ref="BQ120:BR120"/>
    <mergeCell ref="BS120:BT120"/>
    <mergeCell ref="BU120:BV120"/>
    <mergeCell ref="A121:A122"/>
    <mergeCell ref="B121:B122"/>
    <mergeCell ref="C121:C122"/>
    <mergeCell ref="D121:D122"/>
    <mergeCell ref="O122:P122"/>
    <mergeCell ref="Q122:R122"/>
    <mergeCell ref="S122:T122"/>
    <mergeCell ref="U122:V122"/>
    <mergeCell ref="W122:X122"/>
    <mergeCell ref="Y122:Z122"/>
    <mergeCell ref="AA122:AB122"/>
    <mergeCell ref="AC122:AD122"/>
    <mergeCell ref="AE122:AF122"/>
    <mergeCell ref="AG122:AH122"/>
    <mergeCell ref="AI122:AJ122"/>
    <mergeCell ref="AK122:AL122"/>
    <mergeCell ref="AM122:AN122"/>
    <mergeCell ref="AO122:AP122"/>
    <mergeCell ref="AQ122:AR122"/>
    <mergeCell ref="AS122:AT122"/>
    <mergeCell ref="AU122:AV122"/>
    <mergeCell ref="AW122:AX122"/>
    <mergeCell ref="AY122:AZ122"/>
    <mergeCell ref="BA122:BB122"/>
    <mergeCell ref="BC122:BD122"/>
    <mergeCell ref="BE122:BF122"/>
    <mergeCell ref="BG122:BH122"/>
    <mergeCell ref="BI122:BJ122"/>
    <mergeCell ref="BK122:BL122"/>
    <mergeCell ref="BM122:BN122"/>
    <mergeCell ref="BO122:BP122"/>
    <mergeCell ref="BQ122:BR122"/>
    <mergeCell ref="BS122:BT122"/>
    <mergeCell ref="BU122:BV122"/>
    <mergeCell ref="A123:A124"/>
    <mergeCell ref="B123:B124"/>
    <mergeCell ref="C123:C124"/>
    <mergeCell ref="D123:D124"/>
    <mergeCell ref="O124:P124"/>
    <mergeCell ref="Q124:R124"/>
    <mergeCell ref="U124:V124"/>
    <mergeCell ref="W124:X124"/>
    <mergeCell ref="Y124:Z124"/>
    <mergeCell ref="AA124:AB124"/>
    <mergeCell ref="AC124:AD124"/>
    <mergeCell ref="AE124:AF124"/>
    <mergeCell ref="AG124:AH124"/>
    <mergeCell ref="AI124:AJ124"/>
    <mergeCell ref="AK124:AL124"/>
    <mergeCell ref="AM124:AN124"/>
    <mergeCell ref="AO124:AP124"/>
    <mergeCell ref="AQ124:AR124"/>
    <mergeCell ref="AS124:AT124"/>
    <mergeCell ref="AU124:AV124"/>
    <mergeCell ref="AW124:AX124"/>
    <mergeCell ref="AY124:AZ124"/>
    <mergeCell ref="BA124:BB124"/>
    <mergeCell ref="BC124:BD124"/>
    <mergeCell ref="BE124:BF124"/>
    <mergeCell ref="BG124:BH124"/>
    <mergeCell ref="BI124:BJ124"/>
    <mergeCell ref="BK124:BL124"/>
    <mergeCell ref="BM124:BN124"/>
    <mergeCell ref="BO124:BP124"/>
    <mergeCell ref="BQ124:BR124"/>
    <mergeCell ref="BS124:BT124"/>
    <mergeCell ref="BU124:BV124"/>
    <mergeCell ref="A125:A126"/>
    <mergeCell ref="B125:B126"/>
    <mergeCell ref="C125:C126"/>
    <mergeCell ref="D125:D126"/>
    <mergeCell ref="O126:P126"/>
    <mergeCell ref="Q126:R126"/>
    <mergeCell ref="S126:T126"/>
    <mergeCell ref="U126:V126"/>
    <mergeCell ref="W126:X126"/>
    <mergeCell ref="Y126:Z126"/>
    <mergeCell ref="AA126:AB126"/>
    <mergeCell ref="AC126:AD126"/>
    <mergeCell ref="AE126:AF126"/>
    <mergeCell ref="AG126:AH126"/>
    <mergeCell ref="AI126:AJ126"/>
    <mergeCell ref="AK126:AL126"/>
    <mergeCell ref="AM126:AN126"/>
    <mergeCell ref="AO126:AP126"/>
    <mergeCell ref="AQ126:AR126"/>
    <mergeCell ref="AS126:AT126"/>
    <mergeCell ref="AU126:AV126"/>
    <mergeCell ref="AW126:AX126"/>
    <mergeCell ref="AY126:AZ126"/>
    <mergeCell ref="BA126:BB126"/>
    <mergeCell ref="BC126:BD126"/>
    <mergeCell ref="BE126:BF126"/>
    <mergeCell ref="BG126:BH126"/>
    <mergeCell ref="BI126:BJ126"/>
    <mergeCell ref="BK126:BL126"/>
    <mergeCell ref="BM126:BN126"/>
    <mergeCell ref="BO126:BP126"/>
    <mergeCell ref="BQ126:BR126"/>
    <mergeCell ref="BS126:BT126"/>
    <mergeCell ref="BU126:BV126"/>
    <mergeCell ref="A127:A128"/>
    <mergeCell ref="B127:B128"/>
    <mergeCell ref="C127:C128"/>
    <mergeCell ref="D127:D128"/>
    <mergeCell ref="O128:P128"/>
    <mergeCell ref="Q128:R128"/>
    <mergeCell ref="S128:T128"/>
    <mergeCell ref="U128:V128"/>
    <mergeCell ref="W128:X128"/>
    <mergeCell ref="Y128:Z128"/>
    <mergeCell ref="AA128:AB128"/>
    <mergeCell ref="AC128:AD128"/>
    <mergeCell ref="AE128:AF128"/>
    <mergeCell ref="AG128:AH128"/>
    <mergeCell ref="AI128:AJ128"/>
    <mergeCell ref="AK128:AL128"/>
    <mergeCell ref="AM128:AN128"/>
    <mergeCell ref="AO128:AP128"/>
    <mergeCell ref="AQ128:AR128"/>
    <mergeCell ref="AS128:AT128"/>
    <mergeCell ref="AU128:AV128"/>
    <mergeCell ref="AW128:AX128"/>
    <mergeCell ref="AY128:AZ128"/>
    <mergeCell ref="BA128:BB128"/>
    <mergeCell ref="BC128:BD128"/>
    <mergeCell ref="BE128:BF128"/>
    <mergeCell ref="BG128:BH128"/>
    <mergeCell ref="BI128:BJ128"/>
    <mergeCell ref="BK128:BL128"/>
    <mergeCell ref="BM128:BN128"/>
    <mergeCell ref="BO128:BP128"/>
    <mergeCell ref="BQ128:BR128"/>
    <mergeCell ref="BS128:BT128"/>
    <mergeCell ref="BU128:BV128"/>
    <mergeCell ref="A129:A130"/>
    <mergeCell ref="B129:B130"/>
    <mergeCell ref="C129:C130"/>
    <mergeCell ref="D129:D130"/>
    <mergeCell ref="O130:P130"/>
    <mergeCell ref="Q130:R130"/>
    <mergeCell ref="S130:T130"/>
    <mergeCell ref="U130:V130"/>
    <mergeCell ref="W130:X130"/>
    <mergeCell ref="Y130:Z130"/>
    <mergeCell ref="AA130:AB130"/>
    <mergeCell ref="AC130:AD130"/>
    <mergeCell ref="AE130:AF130"/>
    <mergeCell ref="AG130:AH130"/>
    <mergeCell ref="AI130:AJ130"/>
    <mergeCell ref="AK130:AL130"/>
    <mergeCell ref="AM130:AN130"/>
    <mergeCell ref="AO130:AP130"/>
    <mergeCell ref="AQ130:AR130"/>
    <mergeCell ref="AS130:AT130"/>
    <mergeCell ref="AU130:AV130"/>
    <mergeCell ref="AW130:AX130"/>
    <mergeCell ref="AY130:AZ130"/>
    <mergeCell ref="BA130:BB130"/>
    <mergeCell ref="BC130:BD130"/>
    <mergeCell ref="BE130:BF130"/>
    <mergeCell ref="BG130:BH130"/>
    <mergeCell ref="BI130:BJ130"/>
    <mergeCell ref="BK130:BL130"/>
    <mergeCell ref="BM130:BN130"/>
    <mergeCell ref="BO130:BP130"/>
    <mergeCell ref="BQ130:BR130"/>
    <mergeCell ref="BS130:BT130"/>
    <mergeCell ref="BU130:BV130"/>
    <mergeCell ref="A131:A132"/>
    <mergeCell ref="B131:B132"/>
    <mergeCell ref="C131:C132"/>
    <mergeCell ref="D131:D132"/>
    <mergeCell ref="O132:P132"/>
    <mergeCell ref="Q132:R132"/>
    <mergeCell ref="S132:T132"/>
    <mergeCell ref="U132:V132"/>
    <mergeCell ref="W132:X132"/>
    <mergeCell ref="Y132:Z132"/>
    <mergeCell ref="AA132:AB132"/>
    <mergeCell ref="AC132:AD132"/>
    <mergeCell ref="AE132:AF132"/>
    <mergeCell ref="AG132:AH132"/>
    <mergeCell ref="AI132:AJ132"/>
    <mergeCell ref="AK132:AL132"/>
    <mergeCell ref="AM132:AN132"/>
    <mergeCell ref="AO132:AP132"/>
    <mergeCell ref="AQ132:AR132"/>
    <mergeCell ref="AS132:AT132"/>
    <mergeCell ref="AU132:AV132"/>
    <mergeCell ref="AW132:AX132"/>
    <mergeCell ref="AY132:AZ132"/>
    <mergeCell ref="BA132:BB132"/>
    <mergeCell ref="BC132:BD132"/>
    <mergeCell ref="BE132:BF132"/>
    <mergeCell ref="BG132:BH132"/>
    <mergeCell ref="BI132:BJ132"/>
    <mergeCell ref="BK132:BL132"/>
    <mergeCell ref="BM132:BN132"/>
    <mergeCell ref="BO132:BP132"/>
    <mergeCell ref="BQ132:BR132"/>
    <mergeCell ref="BS132:BT132"/>
    <mergeCell ref="BU132:BV132"/>
    <mergeCell ref="A133:A134"/>
    <mergeCell ref="B133:B134"/>
    <mergeCell ref="C133:C134"/>
    <mergeCell ref="D133:D134"/>
    <mergeCell ref="O134:P134"/>
    <mergeCell ref="Q134:R134"/>
    <mergeCell ref="S134:T134"/>
    <mergeCell ref="U134:V134"/>
    <mergeCell ref="W134:X134"/>
    <mergeCell ref="Y134:Z134"/>
    <mergeCell ref="AA134:AB134"/>
    <mergeCell ref="AC134:AD134"/>
    <mergeCell ref="AE134:AF134"/>
    <mergeCell ref="AG134:AH134"/>
    <mergeCell ref="AI134:AJ134"/>
    <mergeCell ref="AK134:AL134"/>
    <mergeCell ref="AM134:AN134"/>
    <mergeCell ref="AO134:AP134"/>
    <mergeCell ref="AQ134:AR134"/>
    <mergeCell ref="AS134:AT134"/>
    <mergeCell ref="AU134:AV134"/>
    <mergeCell ref="AW134:AX134"/>
    <mergeCell ref="AY134:AZ134"/>
    <mergeCell ref="BA134:BB134"/>
    <mergeCell ref="BC134:BD134"/>
    <mergeCell ref="BE134:BF134"/>
    <mergeCell ref="BG134:BH134"/>
    <mergeCell ref="BI134:BJ134"/>
    <mergeCell ref="BK134:BL134"/>
    <mergeCell ref="BM134:BN134"/>
    <mergeCell ref="BO134:BP134"/>
    <mergeCell ref="BQ134:BR134"/>
    <mergeCell ref="BS134:BT134"/>
    <mergeCell ref="BU134:BV134"/>
    <mergeCell ref="A135:A136"/>
    <mergeCell ref="B135:B136"/>
    <mergeCell ref="C135:C136"/>
    <mergeCell ref="D135:D136"/>
    <mergeCell ref="O136:P136"/>
    <mergeCell ref="Q136:R136"/>
    <mergeCell ref="S136:T136"/>
    <mergeCell ref="U136:V136"/>
    <mergeCell ref="W136:X136"/>
    <mergeCell ref="Y136:Z136"/>
    <mergeCell ref="AA136:AB136"/>
    <mergeCell ref="AC136:AD136"/>
    <mergeCell ref="AE136:AF136"/>
    <mergeCell ref="AG136:AH136"/>
    <mergeCell ref="AI136:AJ136"/>
    <mergeCell ref="AK136:AL136"/>
    <mergeCell ref="AM136:AN136"/>
    <mergeCell ref="AO136:AP136"/>
    <mergeCell ref="AQ136:AR136"/>
    <mergeCell ref="AS136:AT136"/>
    <mergeCell ref="AU136:AV136"/>
    <mergeCell ref="AW136:AX136"/>
    <mergeCell ref="AY136:AZ136"/>
    <mergeCell ref="BA136:BB136"/>
    <mergeCell ref="BC136:BD136"/>
    <mergeCell ref="BE136:BF136"/>
    <mergeCell ref="BG136:BH136"/>
    <mergeCell ref="BI136:BJ136"/>
    <mergeCell ref="BK136:BL136"/>
    <mergeCell ref="BM136:BN136"/>
    <mergeCell ref="BO136:BP136"/>
    <mergeCell ref="BQ136:BR136"/>
    <mergeCell ref="BS136:BT136"/>
    <mergeCell ref="BU136:BV136"/>
    <mergeCell ref="A137:A138"/>
    <mergeCell ref="B137:B138"/>
    <mergeCell ref="C137:C138"/>
    <mergeCell ref="D137:D138"/>
    <mergeCell ref="O138:P138"/>
    <mergeCell ref="Q138:R138"/>
    <mergeCell ref="S138:T138"/>
    <mergeCell ref="U138:V138"/>
    <mergeCell ref="W138:X138"/>
    <mergeCell ref="Y138:Z138"/>
    <mergeCell ref="AA138:AB138"/>
    <mergeCell ref="AC138:AD138"/>
    <mergeCell ref="AE138:AF138"/>
    <mergeCell ref="AG138:AH138"/>
    <mergeCell ref="AI138:AJ138"/>
    <mergeCell ref="AK138:AL138"/>
    <mergeCell ref="AM138:AN138"/>
    <mergeCell ref="AO138:AP138"/>
    <mergeCell ref="AQ138:AR138"/>
    <mergeCell ref="AS138:AT138"/>
    <mergeCell ref="AU138:AV138"/>
    <mergeCell ref="AW138:AX138"/>
    <mergeCell ref="AY138:AZ138"/>
    <mergeCell ref="BA138:BB138"/>
    <mergeCell ref="BC138:BD138"/>
    <mergeCell ref="BE138:BF138"/>
    <mergeCell ref="BG138:BH138"/>
    <mergeCell ref="BI138:BJ138"/>
    <mergeCell ref="BK138:BL138"/>
    <mergeCell ref="BM138:BN138"/>
    <mergeCell ref="BO138:BP138"/>
    <mergeCell ref="BQ138:BR138"/>
    <mergeCell ref="BS138:BT138"/>
    <mergeCell ref="BU138:BV138"/>
    <mergeCell ref="A139:A140"/>
    <mergeCell ref="B139:B140"/>
    <mergeCell ref="C139:C140"/>
    <mergeCell ref="D139:D140"/>
    <mergeCell ref="O140:P140"/>
    <mergeCell ref="Q140:R140"/>
    <mergeCell ref="S140:T140"/>
    <mergeCell ref="U140:V140"/>
    <mergeCell ref="W140:X140"/>
    <mergeCell ref="Y140:Z140"/>
    <mergeCell ref="AA140:AB140"/>
    <mergeCell ref="AC140:AD140"/>
    <mergeCell ref="AE140:AF140"/>
    <mergeCell ref="AG140:AH140"/>
    <mergeCell ref="AI140:AJ140"/>
    <mergeCell ref="AK140:AL140"/>
    <mergeCell ref="AM140:AN140"/>
    <mergeCell ref="AO140:AP140"/>
    <mergeCell ref="AQ140:AR140"/>
    <mergeCell ref="AS140:AT140"/>
    <mergeCell ref="AU140:AV140"/>
    <mergeCell ref="AW140:AX140"/>
    <mergeCell ref="AY140:AZ140"/>
    <mergeCell ref="BA140:BB140"/>
    <mergeCell ref="BC140:BD140"/>
    <mergeCell ref="BE140:BF140"/>
    <mergeCell ref="BG140:BH140"/>
    <mergeCell ref="BI140:BJ140"/>
    <mergeCell ref="BK140:BL140"/>
    <mergeCell ref="BM140:BN140"/>
    <mergeCell ref="BO140:BP140"/>
    <mergeCell ref="BQ140:BR140"/>
    <mergeCell ref="BS140:BT140"/>
    <mergeCell ref="BU140:BV140"/>
    <mergeCell ref="A141:A142"/>
    <mergeCell ref="B141:B142"/>
    <mergeCell ref="C141:C142"/>
    <mergeCell ref="D141:D142"/>
    <mergeCell ref="O142:P142"/>
    <mergeCell ref="Q142:R142"/>
    <mergeCell ref="S142:T142"/>
    <mergeCell ref="U142:V142"/>
    <mergeCell ref="W142:X142"/>
    <mergeCell ref="Y142:Z142"/>
    <mergeCell ref="AA142:AB142"/>
    <mergeCell ref="AC142:AD142"/>
    <mergeCell ref="AE142:AF142"/>
    <mergeCell ref="AG142:AH142"/>
    <mergeCell ref="AI142:AJ142"/>
    <mergeCell ref="AK142:AL142"/>
    <mergeCell ref="AM142:AN142"/>
    <mergeCell ref="AO142:AP142"/>
    <mergeCell ref="AQ142:AR142"/>
    <mergeCell ref="AS142:AT142"/>
    <mergeCell ref="AU142:AV142"/>
    <mergeCell ref="AW142:AX142"/>
    <mergeCell ref="AY142:AZ142"/>
    <mergeCell ref="BA142:BB142"/>
    <mergeCell ref="BC142:BD142"/>
    <mergeCell ref="BE142:BF142"/>
    <mergeCell ref="BG142:BH142"/>
    <mergeCell ref="BI142:BJ142"/>
    <mergeCell ref="BK142:BL142"/>
    <mergeCell ref="BM142:BN142"/>
    <mergeCell ref="BO142:BP142"/>
    <mergeCell ref="BQ142:BR142"/>
    <mergeCell ref="BS142:BT142"/>
    <mergeCell ref="BU142:BV142"/>
    <mergeCell ref="A143:A144"/>
    <mergeCell ref="B143:B144"/>
    <mergeCell ref="C143:C144"/>
    <mergeCell ref="D143:D144"/>
    <mergeCell ref="O144:P144"/>
    <mergeCell ref="Q144:R144"/>
    <mergeCell ref="S144:T144"/>
    <mergeCell ref="U144:V144"/>
    <mergeCell ref="W144:X144"/>
    <mergeCell ref="Y144:Z144"/>
    <mergeCell ref="AA144:AB144"/>
    <mergeCell ref="AC144:AD144"/>
    <mergeCell ref="AE144:AF144"/>
    <mergeCell ref="AG144:AH144"/>
    <mergeCell ref="AI144:AJ144"/>
    <mergeCell ref="AK144:AL144"/>
    <mergeCell ref="AM144:AN144"/>
    <mergeCell ref="AO144:AP144"/>
    <mergeCell ref="AQ144:AR144"/>
    <mergeCell ref="AS144:AT144"/>
    <mergeCell ref="AU144:AV144"/>
    <mergeCell ref="AW144:AX144"/>
    <mergeCell ref="AY144:AZ144"/>
    <mergeCell ref="BA144:BB144"/>
    <mergeCell ref="BC144:BD144"/>
    <mergeCell ref="BE144:BF144"/>
    <mergeCell ref="BG144:BH144"/>
    <mergeCell ref="BI144:BJ144"/>
    <mergeCell ref="BK144:BL144"/>
    <mergeCell ref="BM144:BN144"/>
    <mergeCell ref="BO144:BP144"/>
    <mergeCell ref="BQ144:BR144"/>
    <mergeCell ref="BS144:BT144"/>
    <mergeCell ref="BU144:BV144"/>
    <mergeCell ref="A145:A146"/>
    <mergeCell ref="B145:B146"/>
    <mergeCell ref="C145:C146"/>
    <mergeCell ref="D145:D146"/>
    <mergeCell ref="O146:P146"/>
    <mergeCell ref="Q146:R146"/>
    <mergeCell ref="S146:T146"/>
    <mergeCell ref="U146:V146"/>
    <mergeCell ref="W146:X146"/>
    <mergeCell ref="Y146:Z146"/>
    <mergeCell ref="AA146:AB146"/>
    <mergeCell ref="AC146:AD146"/>
    <mergeCell ref="AE146:AF146"/>
    <mergeCell ref="AG146:AH146"/>
    <mergeCell ref="AI146:AJ146"/>
    <mergeCell ref="AK146:AL146"/>
    <mergeCell ref="AM146:AN146"/>
    <mergeCell ref="AO146:AP146"/>
    <mergeCell ref="AQ146:AR146"/>
    <mergeCell ref="AS146:AT146"/>
    <mergeCell ref="AU146:AV146"/>
    <mergeCell ref="AW146:AX146"/>
    <mergeCell ref="AY146:AZ146"/>
    <mergeCell ref="BA146:BB146"/>
    <mergeCell ref="BC146:BD146"/>
    <mergeCell ref="BE146:BF146"/>
    <mergeCell ref="BG146:BH146"/>
    <mergeCell ref="BI146:BJ146"/>
    <mergeCell ref="BK146:BL146"/>
    <mergeCell ref="BM146:BN146"/>
    <mergeCell ref="BO146:BP146"/>
    <mergeCell ref="BQ146:BR146"/>
    <mergeCell ref="BS146:BT146"/>
    <mergeCell ref="BU146:BV146"/>
    <mergeCell ref="A147:A148"/>
    <mergeCell ref="B147:B148"/>
    <mergeCell ref="C147:C148"/>
    <mergeCell ref="D147:D148"/>
    <mergeCell ref="O148:P148"/>
    <mergeCell ref="Q148:R148"/>
    <mergeCell ref="S148:T148"/>
    <mergeCell ref="U148:V148"/>
    <mergeCell ref="W148:X148"/>
    <mergeCell ref="Y148:Z148"/>
    <mergeCell ref="AA148:AB148"/>
    <mergeCell ref="AC148:AD148"/>
    <mergeCell ref="AE148:AF148"/>
    <mergeCell ref="AG148:AH148"/>
    <mergeCell ref="AI148:AJ148"/>
    <mergeCell ref="AK148:AL148"/>
    <mergeCell ref="AM148:AN148"/>
    <mergeCell ref="AO148:AP148"/>
    <mergeCell ref="AQ148:AR148"/>
    <mergeCell ref="AS148:AT148"/>
    <mergeCell ref="AU148:AV148"/>
    <mergeCell ref="AW148:AX148"/>
    <mergeCell ref="AY148:AZ148"/>
    <mergeCell ref="BA148:BB148"/>
    <mergeCell ref="BC148:BD148"/>
    <mergeCell ref="BE148:BF148"/>
    <mergeCell ref="BG148:BH148"/>
    <mergeCell ref="BI148:BJ148"/>
    <mergeCell ref="BK148:BL148"/>
    <mergeCell ref="BM148:BN148"/>
    <mergeCell ref="BO148:BP148"/>
    <mergeCell ref="BQ148:BR148"/>
    <mergeCell ref="BS148:BT148"/>
    <mergeCell ref="BU148:BV148"/>
    <mergeCell ref="A149:A150"/>
    <mergeCell ref="B149:B150"/>
    <mergeCell ref="C149:C150"/>
    <mergeCell ref="D149:D150"/>
    <mergeCell ref="O150:P150"/>
    <mergeCell ref="Q150:R150"/>
    <mergeCell ref="U150:V150"/>
    <mergeCell ref="W150:X150"/>
    <mergeCell ref="Y150:Z150"/>
    <mergeCell ref="AA150:AB150"/>
    <mergeCell ref="AC150:AD150"/>
    <mergeCell ref="AE150:AF150"/>
    <mergeCell ref="AG150:AH150"/>
    <mergeCell ref="AI150:AJ150"/>
    <mergeCell ref="AK150:AL150"/>
    <mergeCell ref="AM150:AN150"/>
    <mergeCell ref="AO150:AP150"/>
    <mergeCell ref="AQ150:AR150"/>
    <mergeCell ref="AS150:AT150"/>
    <mergeCell ref="AU150:AV150"/>
    <mergeCell ref="AW150:AX150"/>
    <mergeCell ref="AY150:AZ150"/>
    <mergeCell ref="BA150:BB150"/>
    <mergeCell ref="BC150:BD150"/>
    <mergeCell ref="BE150:BF150"/>
    <mergeCell ref="BG150:BH150"/>
    <mergeCell ref="BI150:BJ150"/>
    <mergeCell ref="BK150:BL150"/>
    <mergeCell ref="BM150:BN150"/>
    <mergeCell ref="BO150:BP150"/>
    <mergeCell ref="BQ150:BR150"/>
    <mergeCell ref="BS150:BT150"/>
    <mergeCell ref="BU150:BV150"/>
    <mergeCell ref="A151:A152"/>
    <mergeCell ref="B151:B152"/>
    <mergeCell ref="C151:C152"/>
    <mergeCell ref="D151:D152"/>
    <mergeCell ref="O152:P152"/>
    <mergeCell ref="Q152:R152"/>
    <mergeCell ref="S152:T152"/>
    <mergeCell ref="U152:V152"/>
    <mergeCell ref="W152:X152"/>
    <mergeCell ref="Y152:Z152"/>
    <mergeCell ref="AA152:AB152"/>
    <mergeCell ref="AC152:AD152"/>
    <mergeCell ref="AE152:AF152"/>
    <mergeCell ref="AG152:AH152"/>
    <mergeCell ref="AI152:AJ152"/>
    <mergeCell ref="AK152:AL152"/>
    <mergeCell ref="AM152:AN152"/>
    <mergeCell ref="AO152:AP152"/>
    <mergeCell ref="AQ152:AR152"/>
    <mergeCell ref="AS152:AT152"/>
    <mergeCell ref="AU152:AV152"/>
    <mergeCell ref="AW152:AX152"/>
    <mergeCell ref="AY152:AZ152"/>
    <mergeCell ref="BA152:BB152"/>
    <mergeCell ref="BC152:BD152"/>
    <mergeCell ref="BE152:BF152"/>
    <mergeCell ref="BG152:BH152"/>
    <mergeCell ref="BI152:BJ152"/>
    <mergeCell ref="BK152:BL152"/>
    <mergeCell ref="BM152:BN152"/>
    <mergeCell ref="BO152:BP152"/>
    <mergeCell ref="BQ152:BR152"/>
    <mergeCell ref="BS152:BT152"/>
    <mergeCell ref="BU152:BV152"/>
    <mergeCell ref="A153:A154"/>
    <mergeCell ref="B153:B154"/>
    <mergeCell ref="C153:C154"/>
    <mergeCell ref="D153:D154"/>
    <mergeCell ref="O154:P154"/>
    <mergeCell ref="Q154:R154"/>
    <mergeCell ref="S154:T154"/>
    <mergeCell ref="U154:V154"/>
    <mergeCell ref="W154:X154"/>
    <mergeCell ref="Y154:Z154"/>
    <mergeCell ref="AA154:AB154"/>
    <mergeCell ref="AC154:AD154"/>
    <mergeCell ref="AE154:AF154"/>
    <mergeCell ref="AG154:AH154"/>
    <mergeCell ref="AI154:AJ154"/>
    <mergeCell ref="AK154:AL154"/>
    <mergeCell ref="AM154:AN154"/>
    <mergeCell ref="AO154:AP154"/>
    <mergeCell ref="AQ154:AR154"/>
    <mergeCell ref="AS154:AT154"/>
    <mergeCell ref="AU154:AV154"/>
    <mergeCell ref="AW154:AX154"/>
    <mergeCell ref="AY154:AZ154"/>
    <mergeCell ref="BA154:BB154"/>
    <mergeCell ref="BC154:BD154"/>
    <mergeCell ref="BE154:BF154"/>
    <mergeCell ref="BG154:BH154"/>
    <mergeCell ref="BI154:BJ154"/>
    <mergeCell ref="BK154:BL154"/>
    <mergeCell ref="BM154:BN154"/>
    <mergeCell ref="BO154:BP154"/>
    <mergeCell ref="BQ154:BR154"/>
    <mergeCell ref="BS154:BT154"/>
    <mergeCell ref="BU154:BV154"/>
    <mergeCell ref="A155:A156"/>
    <mergeCell ref="B155:B156"/>
    <mergeCell ref="C155:C156"/>
    <mergeCell ref="D155:D156"/>
    <mergeCell ref="O156:P156"/>
    <mergeCell ref="Q156:R156"/>
    <mergeCell ref="S156:T156"/>
    <mergeCell ref="U156:V156"/>
    <mergeCell ref="W156:X156"/>
    <mergeCell ref="Y156:Z156"/>
    <mergeCell ref="AA156:AB156"/>
    <mergeCell ref="AC156:AD156"/>
    <mergeCell ref="AE156:AF156"/>
    <mergeCell ref="AG156:AH156"/>
    <mergeCell ref="AI156:AJ156"/>
    <mergeCell ref="AK156:AL156"/>
    <mergeCell ref="AM156:AN156"/>
    <mergeCell ref="AO156:AP156"/>
    <mergeCell ref="AQ156:AR156"/>
    <mergeCell ref="AS156:AT156"/>
    <mergeCell ref="AU156:AV156"/>
    <mergeCell ref="AW156:AX156"/>
    <mergeCell ref="AY156:AZ156"/>
    <mergeCell ref="BA156:BB156"/>
    <mergeCell ref="BC156:BD156"/>
    <mergeCell ref="BE156:BF156"/>
    <mergeCell ref="BG156:BH156"/>
    <mergeCell ref="BI156:BJ156"/>
    <mergeCell ref="BK156:BL156"/>
    <mergeCell ref="BM156:BN156"/>
    <mergeCell ref="BO156:BP156"/>
    <mergeCell ref="BQ156:BR156"/>
    <mergeCell ref="BS156:BT156"/>
    <mergeCell ref="BU156:BV156"/>
    <mergeCell ref="A157:A158"/>
    <mergeCell ref="B157:B158"/>
    <mergeCell ref="C157:C158"/>
    <mergeCell ref="D157:D158"/>
    <mergeCell ref="O158:P158"/>
    <mergeCell ref="Q158:R158"/>
    <mergeCell ref="U158:V158"/>
    <mergeCell ref="W158:X158"/>
    <mergeCell ref="Y158:Z158"/>
    <mergeCell ref="AA158:AB158"/>
    <mergeCell ref="AC158:AD158"/>
    <mergeCell ref="AE158:AF158"/>
    <mergeCell ref="AG158:AH158"/>
    <mergeCell ref="AI158:AJ158"/>
    <mergeCell ref="AK158:AL158"/>
    <mergeCell ref="AM158:AN158"/>
    <mergeCell ref="AO158:AP158"/>
    <mergeCell ref="AQ158:AR158"/>
    <mergeCell ref="AS158:AT158"/>
    <mergeCell ref="AU158:AV158"/>
    <mergeCell ref="AW158:AX158"/>
    <mergeCell ref="AY158:AZ158"/>
    <mergeCell ref="BA158:BB158"/>
    <mergeCell ref="BC158:BD158"/>
    <mergeCell ref="BE158:BF158"/>
    <mergeCell ref="BG158:BH158"/>
    <mergeCell ref="BI158:BJ158"/>
    <mergeCell ref="BK158:BL158"/>
    <mergeCell ref="BM158:BN158"/>
    <mergeCell ref="BO158:BP158"/>
    <mergeCell ref="BQ158:BR158"/>
    <mergeCell ref="BS158:BT158"/>
    <mergeCell ref="BU158:BV158"/>
    <mergeCell ref="A159:A160"/>
    <mergeCell ref="B159:B160"/>
    <mergeCell ref="C159:C160"/>
    <mergeCell ref="D159:D160"/>
    <mergeCell ref="O160:P160"/>
    <mergeCell ref="Q160:R160"/>
    <mergeCell ref="S160:T160"/>
    <mergeCell ref="U160:V160"/>
    <mergeCell ref="W160:X160"/>
    <mergeCell ref="Y160:Z160"/>
    <mergeCell ref="AA160:AB160"/>
    <mergeCell ref="AC160:AD160"/>
    <mergeCell ref="AE160:AF160"/>
    <mergeCell ref="AG160:AH160"/>
    <mergeCell ref="AI160:AJ160"/>
    <mergeCell ref="AK160:AL160"/>
    <mergeCell ref="AM160:AN160"/>
    <mergeCell ref="AO160:AP160"/>
    <mergeCell ref="AQ160:AR160"/>
    <mergeCell ref="AS160:AT160"/>
    <mergeCell ref="AU160:AV160"/>
    <mergeCell ref="AW160:AX160"/>
    <mergeCell ref="AY160:AZ160"/>
    <mergeCell ref="BA160:BB160"/>
    <mergeCell ref="BC160:BD160"/>
    <mergeCell ref="BE160:BF160"/>
    <mergeCell ref="BG160:BH160"/>
    <mergeCell ref="BI160:BJ160"/>
    <mergeCell ref="BK160:BL160"/>
    <mergeCell ref="BM160:BN160"/>
    <mergeCell ref="BO160:BP160"/>
    <mergeCell ref="BQ160:BR160"/>
    <mergeCell ref="BS160:BT160"/>
    <mergeCell ref="BU160:BV160"/>
    <mergeCell ref="A161:A162"/>
    <mergeCell ref="B161:B162"/>
    <mergeCell ref="C161:C162"/>
    <mergeCell ref="D161:D162"/>
    <mergeCell ref="O162:P162"/>
    <mergeCell ref="Q162:R162"/>
    <mergeCell ref="S162:T162"/>
    <mergeCell ref="U162:V162"/>
    <mergeCell ref="W162:X162"/>
    <mergeCell ref="Y162:Z162"/>
    <mergeCell ref="AA162:AB162"/>
    <mergeCell ref="AC162:AD162"/>
    <mergeCell ref="AE162:AF162"/>
    <mergeCell ref="AG162:AH162"/>
    <mergeCell ref="AI162:AJ162"/>
    <mergeCell ref="AK162:AL162"/>
    <mergeCell ref="AM162:AN162"/>
    <mergeCell ref="AO162:AP162"/>
    <mergeCell ref="AQ162:AR162"/>
    <mergeCell ref="AS162:AT162"/>
    <mergeCell ref="AU162:AV162"/>
    <mergeCell ref="AW162:AX162"/>
    <mergeCell ref="AY162:AZ162"/>
    <mergeCell ref="BA162:BB162"/>
    <mergeCell ref="BC162:BD162"/>
    <mergeCell ref="BE162:BF162"/>
    <mergeCell ref="BG162:BH162"/>
    <mergeCell ref="BI162:BJ162"/>
    <mergeCell ref="BK162:BL162"/>
    <mergeCell ref="BM162:BN162"/>
    <mergeCell ref="BO162:BP162"/>
    <mergeCell ref="BQ162:BR162"/>
    <mergeCell ref="BS162:BT162"/>
    <mergeCell ref="BU162:BV162"/>
    <mergeCell ref="A163:A164"/>
    <mergeCell ref="B163:B164"/>
    <mergeCell ref="C163:C164"/>
    <mergeCell ref="D163:D164"/>
    <mergeCell ref="O164:P164"/>
    <mergeCell ref="Q164:R164"/>
    <mergeCell ref="S164:T164"/>
    <mergeCell ref="U164:V164"/>
    <mergeCell ref="W164:X164"/>
    <mergeCell ref="Y164:Z164"/>
    <mergeCell ref="AA164:AB164"/>
    <mergeCell ref="AC164:AD164"/>
    <mergeCell ref="AE164:AF164"/>
    <mergeCell ref="AG164:AH164"/>
    <mergeCell ref="AI164:AJ164"/>
    <mergeCell ref="AK164:AL164"/>
    <mergeCell ref="AM164:AN164"/>
    <mergeCell ref="AO164:AP164"/>
    <mergeCell ref="AQ164:AR164"/>
    <mergeCell ref="AS164:AT164"/>
    <mergeCell ref="AU164:AV164"/>
    <mergeCell ref="AW164:AX164"/>
    <mergeCell ref="AY164:AZ164"/>
    <mergeCell ref="BA164:BB164"/>
    <mergeCell ref="BC164:BD164"/>
    <mergeCell ref="BE164:BF164"/>
    <mergeCell ref="BG164:BH164"/>
    <mergeCell ref="BI164:BJ164"/>
    <mergeCell ref="BK164:BL164"/>
    <mergeCell ref="BM164:BN164"/>
    <mergeCell ref="BO164:BP164"/>
    <mergeCell ref="BQ164:BR164"/>
    <mergeCell ref="BS164:BT164"/>
    <mergeCell ref="BU164:BV164"/>
    <mergeCell ref="A165:A166"/>
    <mergeCell ref="B165:B166"/>
    <mergeCell ref="C165:C166"/>
    <mergeCell ref="D165:D166"/>
    <mergeCell ref="O166:P166"/>
    <mergeCell ref="Q166:R166"/>
    <mergeCell ref="S166:T166"/>
    <mergeCell ref="U166:V166"/>
    <mergeCell ref="W166:X166"/>
    <mergeCell ref="Y166:Z166"/>
    <mergeCell ref="AA166:AB166"/>
    <mergeCell ref="AC166:AD166"/>
    <mergeCell ref="AE166:AF166"/>
    <mergeCell ref="AG166:AH166"/>
    <mergeCell ref="AI166:AJ166"/>
    <mergeCell ref="AK166:AL166"/>
    <mergeCell ref="AM166:AN166"/>
    <mergeCell ref="AO166:AP166"/>
    <mergeCell ref="AQ166:AR166"/>
    <mergeCell ref="AS166:AT166"/>
    <mergeCell ref="AU166:AV166"/>
    <mergeCell ref="AW166:AX166"/>
    <mergeCell ref="AY166:AZ166"/>
    <mergeCell ref="BA166:BB166"/>
    <mergeCell ref="BC166:BD166"/>
    <mergeCell ref="BE166:BF166"/>
    <mergeCell ref="BG166:BH166"/>
    <mergeCell ref="BI166:BJ166"/>
    <mergeCell ref="BK166:BL166"/>
    <mergeCell ref="BM166:BN166"/>
    <mergeCell ref="BO166:BP166"/>
    <mergeCell ref="BQ166:BR166"/>
    <mergeCell ref="BS166:BT166"/>
    <mergeCell ref="BU166:BV166"/>
    <mergeCell ref="A167:A168"/>
    <mergeCell ref="B167:B168"/>
    <mergeCell ref="C167:C168"/>
    <mergeCell ref="D167:D168"/>
    <mergeCell ref="O168:P168"/>
    <mergeCell ref="Q168:R168"/>
    <mergeCell ref="S168:T168"/>
    <mergeCell ref="U168:V168"/>
    <mergeCell ref="W168:X168"/>
    <mergeCell ref="Y168:Z168"/>
    <mergeCell ref="AA168:AB168"/>
    <mergeCell ref="AC168:AD168"/>
    <mergeCell ref="AE168:AF168"/>
    <mergeCell ref="AG168:AH168"/>
    <mergeCell ref="AI168:AJ168"/>
    <mergeCell ref="AK168:AL168"/>
    <mergeCell ref="AM168:AN168"/>
    <mergeCell ref="AO168:AP168"/>
    <mergeCell ref="AQ168:AR168"/>
    <mergeCell ref="AS168:AT168"/>
    <mergeCell ref="AU168:AV168"/>
    <mergeCell ref="AW168:AX168"/>
    <mergeCell ref="AY168:AZ168"/>
    <mergeCell ref="BA168:BB168"/>
    <mergeCell ref="BC168:BD168"/>
    <mergeCell ref="BE168:BF168"/>
    <mergeCell ref="BG168:BH168"/>
    <mergeCell ref="BI168:BJ168"/>
    <mergeCell ref="BK168:BL168"/>
    <mergeCell ref="BM168:BN168"/>
    <mergeCell ref="BO168:BP168"/>
    <mergeCell ref="BQ168:BR168"/>
    <mergeCell ref="BS168:BT168"/>
    <mergeCell ref="BU168:BV168"/>
    <mergeCell ref="A169:A170"/>
    <mergeCell ref="B169:B170"/>
    <mergeCell ref="C169:C170"/>
    <mergeCell ref="D169:D170"/>
    <mergeCell ref="O170:P170"/>
    <mergeCell ref="Q170:R170"/>
    <mergeCell ref="S170:T170"/>
    <mergeCell ref="U170:V170"/>
    <mergeCell ref="W170:X170"/>
    <mergeCell ref="Y170:Z170"/>
    <mergeCell ref="AA170:AB170"/>
    <mergeCell ref="AC170:AD170"/>
    <mergeCell ref="AE170:AF170"/>
    <mergeCell ref="AG170:AH170"/>
    <mergeCell ref="AI170:AJ170"/>
    <mergeCell ref="AK170:AL170"/>
    <mergeCell ref="AM170:AN170"/>
    <mergeCell ref="AO170:AP170"/>
    <mergeCell ref="AQ170:AR170"/>
    <mergeCell ref="AS170:AT170"/>
    <mergeCell ref="AU170:AV170"/>
    <mergeCell ref="AW170:AX170"/>
    <mergeCell ref="AY170:AZ170"/>
    <mergeCell ref="BA170:BB170"/>
    <mergeCell ref="BC170:BD170"/>
    <mergeCell ref="BE170:BF170"/>
    <mergeCell ref="BG170:BH170"/>
    <mergeCell ref="BI170:BJ170"/>
    <mergeCell ref="BK170:BL170"/>
    <mergeCell ref="BM170:BN170"/>
    <mergeCell ref="BO170:BP170"/>
    <mergeCell ref="BQ170:BR170"/>
    <mergeCell ref="BS170:BT170"/>
    <mergeCell ref="BU170:BV170"/>
    <mergeCell ref="A171:A172"/>
    <mergeCell ref="B171:B172"/>
    <mergeCell ref="C171:C172"/>
    <mergeCell ref="D171:D172"/>
    <mergeCell ref="O172:P172"/>
    <mergeCell ref="Q172:R172"/>
    <mergeCell ref="S172:T172"/>
    <mergeCell ref="U172:V172"/>
    <mergeCell ref="W172:X172"/>
    <mergeCell ref="Y172:Z172"/>
    <mergeCell ref="AA172:AB172"/>
    <mergeCell ref="AC172:AD172"/>
    <mergeCell ref="AE172:AF172"/>
    <mergeCell ref="AG172:AH172"/>
    <mergeCell ref="AI172:AJ172"/>
    <mergeCell ref="AK172:AL172"/>
    <mergeCell ref="AM172:AN172"/>
    <mergeCell ref="AO172:AP172"/>
    <mergeCell ref="AQ172:AR172"/>
    <mergeCell ref="AS172:AT172"/>
    <mergeCell ref="AU172:AV172"/>
    <mergeCell ref="AW172:AX172"/>
    <mergeCell ref="AY172:AZ172"/>
    <mergeCell ref="BA172:BB172"/>
    <mergeCell ref="BC172:BD172"/>
    <mergeCell ref="BE172:BF172"/>
    <mergeCell ref="BG172:BH172"/>
    <mergeCell ref="BI172:BJ172"/>
    <mergeCell ref="BK172:BL172"/>
    <mergeCell ref="BM172:BN172"/>
    <mergeCell ref="BO172:BP172"/>
    <mergeCell ref="BQ172:BR172"/>
    <mergeCell ref="BS172:BT172"/>
    <mergeCell ref="BU172:BV172"/>
    <mergeCell ref="A173:A174"/>
    <mergeCell ref="B173:B174"/>
    <mergeCell ref="C173:C174"/>
    <mergeCell ref="D173:D174"/>
    <mergeCell ref="O174:P174"/>
    <mergeCell ref="Q174:R174"/>
    <mergeCell ref="S174:T174"/>
    <mergeCell ref="U174:V174"/>
    <mergeCell ref="W174:X174"/>
    <mergeCell ref="Y174:Z174"/>
    <mergeCell ref="AA174:AB174"/>
    <mergeCell ref="AC174:AD174"/>
    <mergeCell ref="AE174:AF174"/>
    <mergeCell ref="AG174:AH174"/>
    <mergeCell ref="AI174:AJ174"/>
    <mergeCell ref="AK174:AL174"/>
    <mergeCell ref="AM174:AN174"/>
    <mergeCell ref="AO174:AP174"/>
    <mergeCell ref="AQ174:AR174"/>
    <mergeCell ref="AS174:AT174"/>
    <mergeCell ref="AU174:AV174"/>
    <mergeCell ref="AW174:AX174"/>
    <mergeCell ref="AY174:AZ174"/>
    <mergeCell ref="BA174:BB174"/>
    <mergeCell ref="BC174:BD174"/>
    <mergeCell ref="BE174:BF174"/>
    <mergeCell ref="BG174:BH174"/>
    <mergeCell ref="BI174:BJ174"/>
    <mergeCell ref="BK174:BL174"/>
    <mergeCell ref="BM174:BN174"/>
    <mergeCell ref="BO174:BP174"/>
    <mergeCell ref="BQ174:BR174"/>
    <mergeCell ref="BS174:BT174"/>
    <mergeCell ref="BU174:BV174"/>
    <mergeCell ref="A175:A176"/>
    <mergeCell ref="B175:B176"/>
    <mergeCell ref="C175:C176"/>
    <mergeCell ref="D175:D176"/>
    <mergeCell ref="O176:P176"/>
    <mergeCell ref="Q176:R176"/>
    <mergeCell ref="S176:T176"/>
    <mergeCell ref="U176:V176"/>
    <mergeCell ref="W176:X176"/>
    <mergeCell ref="Y176:Z176"/>
    <mergeCell ref="AA176:AB176"/>
    <mergeCell ref="AC176:AD176"/>
    <mergeCell ref="AE176:AF176"/>
    <mergeCell ref="AG176:AH176"/>
    <mergeCell ref="AI176:AJ176"/>
    <mergeCell ref="AK176:AL176"/>
    <mergeCell ref="AM176:AN176"/>
    <mergeCell ref="AO176:AP176"/>
    <mergeCell ref="AQ176:AR176"/>
    <mergeCell ref="AS176:AT176"/>
    <mergeCell ref="AU176:AV176"/>
    <mergeCell ref="AW176:AX176"/>
    <mergeCell ref="AY176:AZ176"/>
    <mergeCell ref="BA176:BB176"/>
    <mergeCell ref="BC176:BD176"/>
    <mergeCell ref="BE176:BF176"/>
    <mergeCell ref="BG176:BH176"/>
    <mergeCell ref="BI176:BJ176"/>
    <mergeCell ref="BK176:BL176"/>
    <mergeCell ref="BM176:BN176"/>
    <mergeCell ref="BO176:BP176"/>
    <mergeCell ref="BQ176:BR176"/>
    <mergeCell ref="BS176:BT176"/>
    <mergeCell ref="BU176:BV176"/>
    <mergeCell ref="A177:A178"/>
    <mergeCell ref="B177:B178"/>
    <mergeCell ref="C177:C178"/>
    <mergeCell ref="D177:D178"/>
    <mergeCell ref="O178:P178"/>
    <mergeCell ref="Q178:R178"/>
    <mergeCell ref="S178:T178"/>
    <mergeCell ref="U178:V178"/>
    <mergeCell ref="W178:X178"/>
    <mergeCell ref="Y178:Z178"/>
    <mergeCell ref="AA178:AB178"/>
    <mergeCell ref="AC178:AD178"/>
    <mergeCell ref="AE178:AF178"/>
    <mergeCell ref="AG178:AH178"/>
    <mergeCell ref="AI178:AJ178"/>
    <mergeCell ref="AK178:AL178"/>
    <mergeCell ref="AM178:AN178"/>
    <mergeCell ref="AO178:AP178"/>
    <mergeCell ref="AQ178:AR178"/>
    <mergeCell ref="AS178:AT178"/>
    <mergeCell ref="AU178:AV178"/>
    <mergeCell ref="AW178:AX178"/>
    <mergeCell ref="AY178:AZ178"/>
    <mergeCell ref="BA178:BB178"/>
    <mergeCell ref="BC178:BD178"/>
    <mergeCell ref="BE178:BF178"/>
    <mergeCell ref="BG178:BH178"/>
    <mergeCell ref="BI178:BJ178"/>
    <mergeCell ref="BK178:BL178"/>
    <mergeCell ref="BM178:BN178"/>
    <mergeCell ref="BO178:BP178"/>
    <mergeCell ref="BQ178:BR178"/>
    <mergeCell ref="BS178:BT178"/>
    <mergeCell ref="BU178:BV178"/>
    <mergeCell ref="A179:A180"/>
    <mergeCell ref="B179:B180"/>
    <mergeCell ref="C179:C180"/>
    <mergeCell ref="D179:D180"/>
    <mergeCell ref="O180:P180"/>
    <mergeCell ref="Q180:R180"/>
    <mergeCell ref="S180:T180"/>
    <mergeCell ref="U180:V180"/>
    <mergeCell ref="W180:X180"/>
    <mergeCell ref="Y180:Z180"/>
    <mergeCell ref="AA180:AB180"/>
    <mergeCell ref="AC180:AD180"/>
    <mergeCell ref="AE180:AF180"/>
    <mergeCell ref="AG180:AH180"/>
    <mergeCell ref="AI180:AJ180"/>
    <mergeCell ref="AK180:AL180"/>
    <mergeCell ref="AM180:AN180"/>
    <mergeCell ref="AO180:AP180"/>
    <mergeCell ref="AQ180:AR180"/>
    <mergeCell ref="AS180:AT180"/>
    <mergeCell ref="AU180:AV180"/>
    <mergeCell ref="AW180:AX180"/>
    <mergeCell ref="AY180:AZ180"/>
    <mergeCell ref="BA180:BB180"/>
    <mergeCell ref="BC180:BD180"/>
    <mergeCell ref="BE180:BF180"/>
    <mergeCell ref="BG180:BH180"/>
    <mergeCell ref="BI180:BJ180"/>
    <mergeCell ref="BK180:BL180"/>
    <mergeCell ref="BM180:BN180"/>
    <mergeCell ref="BO180:BP180"/>
    <mergeCell ref="BQ180:BR180"/>
    <mergeCell ref="BS180:BT180"/>
    <mergeCell ref="BU180:BV180"/>
    <mergeCell ref="A181:A182"/>
    <mergeCell ref="B181:B182"/>
    <mergeCell ref="C181:C182"/>
    <mergeCell ref="D181:D182"/>
    <mergeCell ref="O182:P182"/>
    <mergeCell ref="Q182:R182"/>
    <mergeCell ref="S182:T182"/>
    <mergeCell ref="U182:V182"/>
    <mergeCell ref="W182:X182"/>
    <mergeCell ref="Y182:Z182"/>
    <mergeCell ref="AA182:AB182"/>
    <mergeCell ref="AC182:AD182"/>
    <mergeCell ref="AE182:AF182"/>
    <mergeCell ref="AG182:AH182"/>
    <mergeCell ref="AI182:AJ182"/>
    <mergeCell ref="AK182:AL182"/>
    <mergeCell ref="AM182:AN182"/>
    <mergeCell ref="AO182:AP182"/>
    <mergeCell ref="AQ182:AR182"/>
    <mergeCell ref="AS182:AT182"/>
    <mergeCell ref="AU182:AV182"/>
    <mergeCell ref="AW182:AX182"/>
    <mergeCell ref="AY182:AZ182"/>
    <mergeCell ref="BA182:BB182"/>
    <mergeCell ref="BC182:BD182"/>
    <mergeCell ref="BE182:BF182"/>
    <mergeCell ref="BG182:BH182"/>
    <mergeCell ref="BI182:BJ182"/>
    <mergeCell ref="BK182:BL182"/>
    <mergeCell ref="BM182:BN182"/>
    <mergeCell ref="BO182:BP182"/>
    <mergeCell ref="BQ182:BR182"/>
    <mergeCell ref="BS182:BT182"/>
    <mergeCell ref="BU182:BV182"/>
    <mergeCell ref="A183:A184"/>
    <mergeCell ref="B183:B184"/>
    <mergeCell ref="C183:C184"/>
    <mergeCell ref="D183:D184"/>
    <mergeCell ref="O184:P184"/>
    <mergeCell ref="Q184:R184"/>
    <mergeCell ref="S184:T184"/>
    <mergeCell ref="U184:V184"/>
    <mergeCell ref="W184:X184"/>
    <mergeCell ref="Y184:Z184"/>
    <mergeCell ref="AA184:AB184"/>
    <mergeCell ref="AC184:AD184"/>
    <mergeCell ref="AE184:AF184"/>
    <mergeCell ref="AG184:AH184"/>
    <mergeCell ref="AI184:AJ184"/>
    <mergeCell ref="AK184:AL184"/>
    <mergeCell ref="AM184:AN184"/>
    <mergeCell ref="AO184:AP184"/>
    <mergeCell ref="AQ184:AR184"/>
    <mergeCell ref="AS184:AT184"/>
    <mergeCell ref="AU184:AV184"/>
    <mergeCell ref="AW184:AX184"/>
    <mergeCell ref="AY184:AZ184"/>
    <mergeCell ref="BA184:BB184"/>
    <mergeCell ref="BC184:BD184"/>
    <mergeCell ref="BE184:BF184"/>
    <mergeCell ref="BG184:BH184"/>
    <mergeCell ref="BI184:BJ184"/>
    <mergeCell ref="BK184:BL184"/>
    <mergeCell ref="BM184:BN184"/>
    <mergeCell ref="BO184:BP184"/>
    <mergeCell ref="BQ184:BR184"/>
    <mergeCell ref="BS184:BT184"/>
    <mergeCell ref="BU184:BV184"/>
    <mergeCell ref="A185:A186"/>
    <mergeCell ref="B185:B186"/>
    <mergeCell ref="C185:C186"/>
    <mergeCell ref="D185:D186"/>
    <mergeCell ref="O186:P186"/>
    <mergeCell ref="Q186:R186"/>
    <mergeCell ref="S186:T186"/>
    <mergeCell ref="U186:V186"/>
    <mergeCell ref="W186:X186"/>
    <mergeCell ref="Y186:Z186"/>
    <mergeCell ref="AA186:AB186"/>
    <mergeCell ref="AC186:AD186"/>
    <mergeCell ref="AE186:AF186"/>
    <mergeCell ref="AG186:AH186"/>
    <mergeCell ref="AI186:AJ186"/>
    <mergeCell ref="AK186:AL186"/>
    <mergeCell ref="AM186:AN186"/>
    <mergeCell ref="AO186:AP186"/>
    <mergeCell ref="AQ186:AR186"/>
    <mergeCell ref="AS186:AT186"/>
    <mergeCell ref="AU186:AV186"/>
    <mergeCell ref="AW186:AX186"/>
    <mergeCell ref="AY186:AZ186"/>
    <mergeCell ref="BA186:BB186"/>
    <mergeCell ref="BC186:BD186"/>
    <mergeCell ref="BE186:BF186"/>
    <mergeCell ref="BG186:BH186"/>
    <mergeCell ref="BI186:BJ186"/>
    <mergeCell ref="BK186:BL186"/>
    <mergeCell ref="BM186:BN186"/>
    <mergeCell ref="BO186:BP186"/>
    <mergeCell ref="BQ186:BR186"/>
    <mergeCell ref="BS186:BT186"/>
    <mergeCell ref="BU186:BV186"/>
    <mergeCell ref="A187:A188"/>
    <mergeCell ref="B187:B188"/>
    <mergeCell ref="C187:C188"/>
    <mergeCell ref="D187:D188"/>
    <mergeCell ref="O188:P188"/>
    <mergeCell ref="Q188:R188"/>
    <mergeCell ref="S188:T188"/>
    <mergeCell ref="U188:V188"/>
    <mergeCell ref="W188:X188"/>
    <mergeCell ref="Y188:Z188"/>
    <mergeCell ref="AA188:AB188"/>
    <mergeCell ref="AC188:AD188"/>
    <mergeCell ref="AE188:AF188"/>
    <mergeCell ref="AG188:AH188"/>
    <mergeCell ref="AI188:AJ188"/>
    <mergeCell ref="AK188:AL188"/>
    <mergeCell ref="AM188:AN188"/>
    <mergeCell ref="AO188:AP188"/>
    <mergeCell ref="AQ188:AR188"/>
    <mergeCell ref="AS188:AT188"/>
    <mergeCell ref="AU188:AV188"/>
    <mergeCell ref="AW188:AX188"/>
    <mergeCell ref="AY188:AZ188"/>
    <mergeCell ref="BA188:BB188"/>
    <mergeCell ref="BC188:BD188"/>
    <mergeCell ref="BE188:BF188"/>
    <mergeCell ref="BG188:BH188"/>
    <mergeCell ref="BI188:BJ188"/>
    <mergeCell ref="BK188:BL188"/>
    <mergeCell ref="BM188:BN188"/>
    <mergeCell ref="BO188:BP188"/>
    <mergeCell ref="BQ188:BR188"/>
    <mergeCell ref="BS188:BT188"/>
    <mergeCell ref="BU188:BV188"/>
    <mergeCell ref="A189:A190"/>
    <mergeCell ref="B189:B190"/>
    <mergeCell ref="C189:C190"/>
    <mergeCell ref="D189:D190"/>
    <mergeCell ref="O190:P190"/>
    <mergeCell ref="Q190:R190"/>
    <mergeCell ref="S190:T190"/>
    <mergeCell ref="U190:V190"/>
    <mergeCell ref="W190:X190"/>
    <mergeCell ref="Y190:Z190"/>
    <mergeCell ref="AA190:AB190"/>
    <mergeCell ref="AC190:AD190"/>
    <mergeCell ref="AE190:AF190"/>
    <mergeCell ref="AG190:AH190"/>
    <mergeCell ref="AI190:AJ190"/>
    <mergeCell ref="AK190:AL190"/>
    <mergeCell ref="AM190:AN190"/>
    <mergeCell ref="AO190:AP190"/>
    <mergeCell ref="AQ190:AR190"/>
    <mergeCell ref="AS190:AT190"/>
    <mergeCell ref="AU190:AV190"/>
    <mergeCell ref="AW190:AX190"/>
    <mergeCell ref="AY190:AZ190"/>
    <mergeCell ref="BA190:BB190"/>
    <mergeCell ref="BC190:BD190"/>
    <mergeCell ref="BE190:BF190"/>
    <mergeCell ref="BG190:BH190"/>
    <mergeCell ref="BI190:BJ190"/>
    <mergeCell ref="BK190:BL190"/>
    <mergeCell ref="BM190:BN190"/>
    <mergeCell ref="BO190:BP190"/>
    <mergeCell ref="BQ190:BR190"/>
    <mergeCell ref="BS190:BT190"/>
    <mergeCell ref="BU190:BV190"/>
    <mergeCell ref="A191:A192"/>
    <mergeCell ref="B191:B192"/>
    <mergeCell ref="C191:C192"/>
    <mergeCell ref="D191:D192"/>
    <mergeCell ref="O192:P192"/>
    <mergeCell ref="Q192:R192"/>
    <mergeCell ref="U192:V192"/>
    <mergeCell ref="W192:X192"/>
    <mergeCell ref="Y192:Z192"/>
    <mergeCell ref="AA192:AB192"/>
    <mergeCell ref="AC192:AD192"/>
    <mergeCell ref="AE192:AF192"/>
    <mergeCell ref="AG192:AH192"/>
    <mergeCell ref="AI192:AJ192"/>
    <mergeCell ref="AK192:AL192"/>
    <mergeCell ref="AM192:AN192"/>
    <mergeCell ref="AO192:AP192"/>
    <mergeCell ref="AQ192:AR192"/>
    <mergeCell ref="AS192:AT192"/>
    <mergeCell ref="AU192:AV192"/>
    <mergeCell ref="AW192:AX192"/>
    <mergeCell ref="AY192:AZ192"/>
    <mergeCell ref="BA192:BB192"/>
    <mergeCell ref="BC192:BD192"/>
    <mergeCell ref="BE192:BF192"/>
    <mergeCell ref="BG192:BH192"/>
    <mergeCell ref="BI192:BJ192"/>
    <mergeCell ref="BK192:BL192"/>
    <mergeCell ref="BM192:BN192"/>
    <mergeCell ref="BO192:BP192"/>
    <mergeCell ref="BQ192:BR192"/>
    <mergeCell ref="BS192:BT192"/>
    <mergeCell ref="BU192:BV192"/>
    <mergeCell ref="A193:A194"/>
    <mergeCell ref="B193:B194"/>
    <mergeCell ref="C193:C194"/>
    <mergeCell ref="D193:D194"/>
    <mergeCell ref="O194:P194"/>
    <mergeCell ref="Q194:R194"/>
    <mergeCell ref="S194:T194"/>
    <mergeCell ref="U194:V194"/>
    <mergeCell ref="W194:X194"/>
    <mergeCell ref="Y194:Z194"/>
    <mergeCell ref="AA194:AB194"/>
    <mergeCell ref="AC194:AD194"/>
    <mergeCell ref="AE194:AF194"/>
    <mergeCell ref="AG194:AH194"/>
    <mergeCell ref="AI194:AJ194"/>
    <mergeCell ref="AK194:AL194"/>
    <mergeCell ref="AM194:AN194"/>
    <mergeCell ref="AO194:AP194"/>
    <mergeCell ref="AQ194:AR194"/>
    <mergeCell ref="AS194:AT194"/>
    <mergeCell ref="AU194:AV194"/>
    <mergeCell ref="AW194:AX194"/>
    <mergeCell ref="AY194:AZ194"/>
    <mergeCell ref="BA194:BB194"/>
    <mergeCell ref="BC194:BD194"/>
    <mergeCell ref="BE194:BF194"/>
    <mergeCell ref="BG194:BH194"/>
    <mergeCell ref="BI194:BJ194"/>
    <mergeCell ref="BK194:BL194"/>
    <mergeCell ref="BM194:BN194"/>
    <mergeCell ref="BO194:BP194"/>
    <mergeCell ref="BQ194:BR194"/>
    <mergeCell ref="BS194:BT194"/>
    <mergeCell ref="BU194:BV194"/>
    <mergeCell ref="A195:A196"/>
    <mergeCell ref="B195:B196"/>
    <mergeCell ref="C195:C196"/>
    <mergeCell ref="D195:D196"/>
    <mergeCell ref="O196:P196"/>
    <mergeCell ref="Q196:R196"/>
    <mergeCell ref="S196:T196"/>
    <mergeCell ref="U196:V196"/>
    <mergeCell ref="W196:X196"/>
    <mergeCell ref="Y196:Z196"/>
    <mergeCell ref="AA196:AB196"/>
    <mergeCell ref="AC196:AD196"/>
    <mergeCell ref="AE196:AF196"/>
    <mergeCell ref="AG196:AH196"/>
    <mergeCell ref="AI196:AJ196"/>
    <mergeCell ref="AK196:AL196"/>
    <mergeCell ref="AM196:AN196"/>
    <mergeCell ref="AO196:AP196"/>
    <mergeCell ref="AQ196:AR196"/>
    <mergeCell ref="AS196:AT196"/>
    <mergeCell ref="AU196:AV196"/>
    <mergeCell ref="AW196:AX196"/>
    <mergeCell ref="AY196:AZ196"/>
    <mergeCell ref="BA196:BB196"/>
    <mergeCell ref="BC196:BD196"/>
    <mergeCell ref="BE196:BF196"/>
    <mergeCell ref="BG196:BH196"/>
    <mergeCell ref="BI196:BJ196"/>
    <mergeCell ref="BK196:BL196"/>
    <mergeCell ref="BM196:BN196"/>
    <mergeCell ref="BO196:BP196"/>
    <mergeCell ref="BQ196:BR196"/>
    <mergeCell ref="BS196:BT196"/>
    <mergeCell ref="BU196:BV196"/>
    <mergeCell ref="A197:A198"/>
    <mergeCell ref="B197:B198"/>
    <mergeCell ref="C197:C198"/>
    <mergeCell ref="D197:D198"/>
    <mergeCell ref="O198:P198"/>
    <mergeCell ref="Q198:R198"/>
    <mergeCell ref="S198:T198"/>
    <mergeCell ref="U198:V198"/>
    <mergeCell ref="W198:X198"/>
    <mergeCell ref="Y198:Z198"/>
    <mergeCell ref="AA198:AB198"/>
    <mergeCell ref="AC198:AD198"/>
    <mergeCell ref="AE198:AF198"/>
    <mergeCell ref="AG198:AH198"/>
    <mergeCell ref="AI198:AJ198"/>
    <mergeCell ref="AK198:AL198"/>
    <mergeCell ref="AM198:AN198"/>
    <mergeCell ref="AO198:AP198"/>
    <mergeCell ref="AQ198:AR198"/>
    <mergeCell ref="AS198:AT198"/>
    <mergeCell ref="AU198:AV198"/>
    <mergeCell ref="AW198:AX198"/>
    <mergeCell ref="AY198:AZ198"/>
    <mergeCell ref="BA198:BB198"/>
    <mergeCell ref="BC198:BD198"/>
    <mergeCell ref="BE198:BF198"/>
    <mergeCell ref="BG198:BH198"/>
    <mergeCell ref="BI198:BJ198"/>
    <mergeCell ref="BK198:BL198"/>
    <mergeCell ref="BM198:BN198"/>
    <mergeCell ref="BO198:BP198"/>
    <mergeCell ref="BQ198:BR198"/>
    <mergeCell ref="BS198:BT198"/>
    <mergeCell ref="BU198:BV198"/>
    <mergeCell ref="A199:A200"/>
    <mergeCell ref="B199:B200"/>
    <mergeCell ref="C199:C200"/>
    <mergeCell ref="D199:D200"/>
    <mergeCell ref="O200:P200"/>
    <mergeCell ref="Q200:R200"/>
    <mergeCell ref="S200:T200"/>
    <mergeCell ref="U200:V200"/>
    <mergeCell ref="W200:X200"/>
    <mergeCell ref="Y200:Z200"/>
    <mergeCell ref="AA200:AB200"/>
    <mergeCell ref="AC200:AD200"/>
    <mergeCell ref="AE200:AF200"/>
    <mergeCell ref="AG200:AH200"/>
    <mergeCell ref="AI200:AJ200"/>
    <mergeCell ref="AK200:AL200"/>
    <mergeCell ref="AM200:AN200"/>
    <mergeCell ref="AO200:AP200"/>
    <mergeCell ref="AQ200:AR200"/>
    <mergeCell ref="AS200:AT200"/>
    <mergeCell ref="AU200:AV200"/>
    <mergeCell ref="AW200:AX200"/>
    <mergeCell ref="AY200:AZ200"/>
    <mergeCell ref="BA200:BB200"/>
    <mergeCell ref="BC200:BD200"/>
    <mergeCell ref="BE200:BF200"/>
    <mergeCell ref="BG200:BH200"/>
    <mergeCell ref="BI200:BJ200"/>
    <mergeCell ref="BK200:BL200"/>
    <mergeCell ref="BM200:BN200"/>
    <mergeCell ref="BO200:BP200"/>
    <mergeCell ref="BQ200:BR200"/>
    <mergeCell ref="BS200:BT200"/>
    <mergeCell ref="BU200:BV200"/>
    <mergeCell ref="A201:A202"/>
    <mergeCell ref="B201:B202"/>
    <mergeCell ref="C201:C202"/>
    <mergeCell ref="D201:D202"/>
    <mergeCell ref="O202:P202"/>
    <mergeCell ref="Q202:R202"/>
    <mergeCell ref="S202:T202"/>
    <mergeCell ref="U202:V202"/>
    <mergeCell ref="W202:X202"/>
    <mergeCell ref="Y202:Z202"/>
    <mergeCell ref="AA202:AB202"/>
    <mergeCell ref="AC202:AD202"/>
    <mergeCell ref="AE202:AF202"/>
    <mergeCell ref="AG202:AH202"/>
    <mergeCell ref="AI202:AJ202"/>
    <mergeCell ref="AK202:AL202"/>
    <mergeCell ref="AM202:AN202"/>
    <mergeCell ref="AO202:AP202"/>
    <mergeCell ref="AQ202:AR202"/>
    <mergeCell ref="AS202:AT202"/>
    <mergeCell ref="AU202:AV202"/>
    <mergeCell ref="AW202:AX202"/>
    <mergeCell ref="AY202:AZ202"/>
    <mergeCell ref="BA202:BB202"/>
    <mergeCell ref="BC202:BD202"/>
    <mergeCell ref="BE202:BF202"/>
    <mergeCell ref="BG202:BH202"/>
    <mergeCell ref="BI202:BJ202"/>
    <mergeCell ref="BK202:BL202"/>
    <mergeCell ref="BM202:BN202"/>
    <mergeCell ref="BO202:BP202"/>
    <mergeCell ref="BQ202:BR202"/>
    <mergeCell ref="BS202:BT202"/>
    <mergeCell ref="BU202:BV202"/>
    <mergeCell ref="A203:A204"/>
    <mergeCell ref="B203:B204"/>
    <mergeCell ref="C203:C204"/>
    <mergeCell ref="D203:D204"/>
    <mergeCell ref="O204:P204"/>
    <mergeCell ref="Q204:R204"/>
    <mergeCell ref="U204:V204"/>
    <mergeCell ref="W204:X204"/>
    <mergeCell ref="Y204:Z204"/>
    <mergeCell ref="AA204:AB204"/>
    <mergeCell ref="AC204:AD204"/>
    <mergeCell ref="AE204:AF204"/>
    <mergeCell ref="AG204:AH204"/>
    <mergeCell ref="AI204:AJ204"/>
    <mergeCell ref="AK204:AL204"/>
    <mergeCell ref="AM204:AN204"/>
    <mergeCell ref="AO204:AP204"/>
    <mergeCell ref="AQ204:AR204"/>
    <mergeCell ref="AS204:AT204"/>
    <mergeCell ref="AU204:AV204"/>
    <mergeCell ref="AW204:AX204"/>
    <mergeCell ref="AY204:AZ204"/>
    <mergeCell ref="BA204:BB204"/>
    <mergeCell ref="BC204:BD204"/>
    <mergeCell ref="BE204:BF204"/>
    <mergeCell ref="BG204:BH204"/>
    <mergeCell ref="BI204:BJ204"/>
    <mergeCell ref="BK204:BL204"/>
    <mergeCell ref="BM204:BN204"/>
    <mergeCell ref="BO204:BP204"/>
    <mergeCell ref="BQ204:BR204"/>
    <mergeCell ref="BS204:BT204"/>
    <mergeCell ref="BU204:BV204"/>
    <mergeCell ref="A205:A206"/>
    <mergeCell ref="B205:B206"/>
    <mergeCell ref="C205:C206"/>
    <mergeCell ref="D205:D206"/>
    <mergeCell ref="O206:P206"/>
    <mergeCell ref="Q206:R206"/>
    <mergeCell ref="U206:V206"/>
    <mergeCell ref="W206:X206"/>
    <mergeCell ref="Y206:Z206"/>
    <mergeCell ref="AA206:AB206"/>
    <mergeCell ref="AC206:AD206"/>
    <mergeCell ref="AE206:AF206"/>
    <mergeCell ref="AG206:AH206"/>
    <mergeCell ref="AI206:AJ206"/>
    <mergeCell ref="AK206:AL206"/>
    <mergeCell ref="AM206:AN206"/>
    <mergeCell ref="AO206:AP206"/>
    <mergeCell ref="AQ206:AR206"/>
    <mergeCell ref="AS206:AT206"/>
    <mergeCell ref="AU206:AV206"/>
    <mergeCell ref="AW206:AX206"/>
    <mergeCell ref="AY206:AZ206"/>
    <mergeCell ref="BA206:BB206"/>
    <mergeCell ref="BC206:BD206"/>
    <mergeCell ref="BE206:BF206"/>
    <mergeCell ref="BG206:BH206"/>
    <mergeCell ref="BI206:BJ206"/>
    <mergeCell ref="BK206:BL206"/>
    <mergeCell ref="BM206:BN206"/>
    <mergeCell ref="BO206:BP206"/>
    <mergeCell ref="BQ206:BR206"/>
    <mergeCell ref="BS206:BT206"/>
    <mergeCell ref="BU206:BV206"/>
    <mergeCell ref="A207:A208"/>
    <mergeCell ref="B207:B208"/>
    <mergeCell ref="C207:C208"/>
    <mergeCell ref="D207:D208"/>
    <mergeCell ref="O208:P208"/>
    <mergeCell ref="Q208:R208"/>
    <mergeCell ref="U208:V208"/>
    <mergeCell ref="W208:X208"/>
    <mergeCell ref="Y208:Z208"/>
    <mergeCell ref="AA208:AB208"/>
    <mergeCell ref="AC208:AD208"/>
    <mergeCell ref="AE208:AF208"/>
    <mergeCell ref="AG208:AH208"/>
    <mergeCell ref="AI208:AJ208"/>
    <mergeCell ref="AK208:AL208"/>
    <mergeCell ref="AM208:AN208"/>
    <mergeCell ref="AO208:AP208"/>
    <mergeCell ref="AQ208:AR208"/>
    <mergeCell ref="AS208:AT208"/>
    <mergeCell ref="AU208:AV208"/>
    <mergeCell ref="AW208:AX208"/>
    <mergeCell ref="AY208:AZ208"/>
    <mergeCell ref="BA208:BB208"/>
    <mergeCell ref="BC208:BD208"/>
    <mergeCell ref="BE208:BF208"/>
    <mergeCell ref="BG208:BH208"/>
    <mergeCell ref="BI208:BJ208"/>
    <mergeCell ref="BK208:BL208"/>
    <mergeCell ref="BM208:BN208"/>
    <mergeCell ref="BO208:BP208"/>
    <mergeCell ref="BQ208:BR208"/>
    <mergeCell ref="BS208:BT208"/>
    <mergeCell ref="BU208:BV208"/>
    <mergeCell ref="A209:A210"/>
    <mergeCell ref="B209:B210"/>
    <mergeCell ref="C209:C210"/>
    <mergeCell ref="D209:D210"/>
    <mergeCell ref="O210:P210"/>
    <mergeCell ref="Q210:R210"/>
    <mergeCell ref="U210:V210"/>
    <mergeCell ref="W210:X210"/>
    <mergeCell ref="Y210:Z210"/>
    <mergeCell ref="AA210:AB210"/>
    <mergeCell ref="AC210:AD210"/>
    <mergeCell ref="AE210:AF210"/>
    <mergeCell ref="AG210:AH210"/>
    <mergeCell ref="AI210:AJ210"/>
    <mergeCell ref="AK210:AL210"/>
    <mergeCell ref="AM210:AN210"/>
    <mergeCell ref="AO210:AP210"/>
    <mergeCell ref="AQ210:AR210"/>
    <mergeCell ref="AS210:AT210"/>
    <mergeCell ref="AU210:AV210"/>
    <mergeCell ref="AW210:AX210"/>
    <mergeCell ref="AY210:AZ210"/>
    <mergeCell ref="BA210:BB210"/>
    <mergeCell ref="BC210:BD210"/>
    <mergeCell ref="BE210:BF210"/>
    <mergeCell ref="BG210:BH210"/>
    <mergeCell ref="BI210:BJ210"/>
    <mergeCell ref="BK210:BL210"/>
    <mergeCell ref="BM210:BN210"/>
    <mergeCell ref="BO210:BP210"/>
    <mergeCell ref="BQ210:BR210"/>
    <mergeCell ref="BS210:BT210"/>
    <mergeCell ref="BU210:BV210"/>
    <mergeCell ref="A211:A212"/>
    <mergeCell ref="B211:B212"/>
    <mergeCell ref="C211:C212"/>
    <mergeCell ref="D211:D212"/>
    <mergeCell ref="O212:P212"/>
    <mergeCell ref="Q212:R212"/>
    <mergeCell ref="S212:T212"/>
    <mergeCell ref="U212:V212"/>
    <mergeCell ref="W212:X212"/>
    <mergeCell ref="Y212:Z212"/>
    <mergeCell ref="AA212:AB212"/>
    <mergeCell ref="AC212:AD212"/>
    <mergeCell ref="AE212:AF212"/>
    <mergeCell ref="AG212:AH212"/>
    <mergeCell ref="AI212:AJ212"/>
    <mergeCell ref="AK212:AL212"/>
    <mergeCell ref="AM212:AN212"/>
    <mergeCell ref="AO212:AP212"/>
    <mergeCell ref="AQ212:AR212"/>
    <mergeCell ref="AS212:AT212"/>
    <mergeCell ref="AU212:AV212"/>
    <mergeCell ref="AW212:AX212"/>
    <mergeCell ref="AY212:AZ212"/>
    <mergeCell ref="BA212:BB212"/>
    <mergeCell ref="BC212:BD212"/>
    <mergeCell ref="BE212:BF212"/>
    <mergeCell ref="BG212:BH212"/>
    <mergeCell ref="BI212:BJ212"/>
    <mergeCell ref="BK212:BL212"/>
    <mergeCell ref="BM212:BN212"/>
    <mergeCell ref="BO212:BP212"/>
    <mergeCell ref="BQ212:BR212"/>
    <mergeCell ref="BS212:BT212"/>
    <mergeCell ref="BU212:BV212"/>
    <mergeCell ref="A213:A214"/>
    <mergeCell ref="B213:B214"/>
    <mergeCell ref="C213:C214"/>
    <mergeCell ref="D213:D214"/>
    <mergeCell ref="O214:P214"/>
    <mergeCell ref="Q214:R214"/>
    <mergeCell ref="S214:T214"/>
    <mergeCell ref="U214:V214"/>
    <mergeCell ref="W214:X214"/>
    <mergeCell ref="Y214:Z214"/>
    <mergeCell ref="AA214:AB214"/>
    <mergeCell ref="AC214:AD214"/>
    <mergeCell ref="AE214:AF214"/>
    <mergeCell ref="AG214:AH214"/>
    <mergeCell ref="AI214:AJ214"/>
    <mergeCell ref="AK214:AL214"/>
    <mergeCell ref="AM214:AN214"/>
    <mergeCell ref="AO214:AP214"/>
    <mergeCell ref="AQ214:AR214"/>
    <mergeCell ref="AS214:AT214"/>
    <mergeCell ref="AU214:AV214"/>
    <mergeCell ref="AW214:AX214"/>
    <mergeCell ref="AY214:AZ214"/>
    <mergeCell ref="BA214:BB214"/>
    <mergeCell ref="BC214:BD214"/>
    <mergeCell ref="BE214:BF214"/>
    <mergeCell ref="BG214:BH214"/>
    <mergeCell ref="BI214:BJ214"/>
    <mergeCell ref="BK214:BL214"/>
    <mergeCell ref="BM214:BN214"/>
    <mergeCell ref="BO214:BP214"/>
    <mergeCell ref="BQ214:BR214"/>
    <mergeCell ref="BS214:BT214"/>
    <mergeCell ref="BU214:BV214"/>
    <mergeCell ref="A215:A216"/>
    <mergeCell ref="B215:B216"/>
    <mergeCell ref="C215:C216"/>
    <mergeCell ref="D215:D216"/>
    <mergeCell ref="O216:P216"/>
    <mergeCell ref="Q216:R216"/>
    <mergeCell ref="S216:T216"/>
    <mergeCell ref="U216:V216"/>
    <mergeCell ref="W216:X216"/>
    <mergeCell ref="Y216:Z216"/>
    <mergeCell ref="AA216:AB216"/>
    <mergeCell ref="AC216:AD216"/>
    <mergeCell ref="AE216:AF216"/>
    <mergeCell ref="AG216:AH216"/>
    <mergeCell ref="AI216:AJ216"/>
    <mergeCell ref="AK216:AL216"/>
    <mergeCell ref="AM216:AN216"/>
    <mergeCell ref="AO216:AP216"/>
    <mergeCell ref="AQ216:AR216"/>
    <mergeCell ref="AS216:AT216"/>
    <mergeCell ref="AU216:AV216"/>
    <mergeCell ref="AW216:AX216"/>
    <mergeCell ref="AY216:AZ216"/>
    <mergeCell ref="BA216:BB216"/>
    <mergeCell ref="BC216:BD216"/>
    <mergeCell ref="BE216:BF216"/>
    <mergeCell ref="BG216:BH216"/>
    <mergeCell ref="BI216:BJ216"/>
    <mergeCell ref="BK216:BL216"/>
    <mergeCell ref="BM216:BN216"/>
    <mergeCell ref="BO216:BP216"/>
    <mergeCell ref="BQ216:BR216"/>
    <mergeCell ref="BS216:BT216"/>
    <mergeCell ref="BU216:BV216"/>
    <mergeCell ref="A217:A218"/>
    <mergeCell ref="B217:B218"/>
    <mergeCell ref="C217:C218"/>
    <mergeCell ref="D217:D218"/>
    <mergeCell ref="O218:P218"/>
    <mergeCell ref="Q218:R218"/>
    <mergeCell ref="S218:T218"/>
    <mergeCell ref="U218:V218"/>
    <mergeCell ref="W218:X218"/>
    <mergeCell ref="Y218:Z218"/>
    <mergeCell ref="AA218:AB218"/>
    <mergeCell ref="AC218:AD218"/>
    <mergeCell ref="AE218:AF218"/>
    <mergeCell ref="AG218:AH218"/>
    <mergeCell ref="AI218:AJ218"/>
    <mergeCell ref="AK218:AL218"/>
    <mergeCell ref="AM218:AN218"/>
    <mergeCell ref="AO218:AP218"/>
    <mergeCell ref="AQ218:AR218"/>
    <mergeCell ref="AS218:AT218"/>
    <mergeCell ref="AU218:AV218"/>
    <mergeCell ref="AW218:AX218"/>
    <mergeCell ref="AY218:AZ218"/>
    <mergeCell ref="BA218:BB218"/>
    <mergeCell ref="BC218:BD218"/>
    <mergeCell ref="BE218:BF218"/>
    <mergeCell ref="BG218:BH218"/>
    <mergeCell ref="BI218:BJ218"/>
    <mergeCell ref="BK218:BL218"/>
    <mergeCell ref="BM218:BN218"/>
    <mergeCell ref="BO218:BP218"/>
    <mergeCell ref="BQ218:BR218"/>
    <mergeCell ref="BS218:BT218"/>
    <mergeCell ref="BU218:BV218"/>
    <mergeCell ref="A219:A220"/>
    <mergeCell ref="B219:B220"/>
    <mergeCell ref="C219:C220"/>
    <mergeCell ref="D219:D220"/>
    <mergeCell ref="O220:P220"/>
    <mergeCell ref="Q220:R220"/>
    <mergeCell ref="S220:T220"/>
    <mergeCell ref="U220:V220"/>
    <mergeCell ref="W220:X220"/>
    <mergeCell ref="Y220:Z220"/>
    <mergeCell ref="AA220:AB220"/>
    <mergeCell ref="AC220:AD220"/>
    <mergeCell ref="AE220:AF220"/>
    <mergeCell ref="AG220:AH220"/>
    <mergeCell ref="AI220:AJ220"/>
    <mergeCell ref="AK220:AL220"/>
    <mergeCell ref="AM220:AN220"/>
    <mergeCell ref="AO220:AP220"/>
    <mergeCell ref="AQ220:AR220"/>
    <mergeCell ref="AS220:AT220"/>
    <mergeCell ref="AU220:AV220"/>
    <mergeCell ref="AW220:AX220"/>
    <mergeCell ref="AY220:AZ220"/>
    <mergeCell ref="BA220:BB220"/>
    <mergeCell ref="BC220:BD220"/>
    <mergeCell ref="BE220:BF220"/>
    <mergeCell ref="BG220:BH220"/>
    <mergeCell ref="BI220:BJ220"/>
    <mergeCell ref="BK220:BL220"/>
    <mergeCell ref="BM220:BN220"/>
    <mergeCell ref="BO220:BP220"/>
    <mergeCell ref="BQ220:BR220"/>
    <mergeCell ref="BS220:BT220"/>
    <mergeCell ref="BU220:BV220"/>
    <mergeCell ref="A221:A222"/>
    <mergeCell ref="B221:B222"/>
    <mergeCell ref="C221:C222"/>
    <mergeCell ref="D221:D222"/>
    <mergeCell ref="O222:P222"/>
    <mergeCell ref="Q222:R222"/>
    <mergeCell ref="S222:T222"/>
    <mergeCell ref="U222:V222"/>
    <mergeCell ref="W222:X222"/>
    <mergeCell ref="Y222:Z222"/>
    <mergeCell ref="AA222:AB222"/>
    <mergeCell ref="AC222:AD222"/>
    <mergeCell ref="AE222:AF222"/>
    <mergeCell ref="AG222:AH222"/>
    <mergeCell ref="AI222:AJ222"/>
    <mergeCell ref="AK222:AL222"/>
    <mergeCell ref="AM222:AN222"/>
    <mergeCell ref="AO222:AP222"/>
    <mergeCell ref="AQ222:AR222"/>
    <mergeCell ref="AS222:AT222"/>
    <mergeCell ref="AU222:AV222"/>
    <mergeCell ref="AW222:AX222"/>
    <mergeCell ref="AY222:AZ222"/>
    <mergeCell ref="BA222:BB222"/>
    <mergeCell ref="BC222:BD222"/>
    <mergeCell ref="BE222:BF222"/>
    <mergeCell ref="BG222:BH222"/>
    <mergeCell ref="BI222:BJ222"/>
    <mergeCell ref="BK222:BL222"/>
    <mergeCell ref="BM222:BN222"/>
    <mergeCell ref="BO222:BP222"/>
    <mergeCell ref="BQ222:BR222"/>
    <mergeCell ref="BS222:BT222"/>
    <mergeCell ref="BU222:BV222"/>
    <mergeCell ref="A223:A224"/>
    <mergeCell ref="B223:B224"/>
    <mergeCell ref="C223:C224"/>
    <mergeCell ref="D223:D224"/>
    <mergeCell ref="O224:P224"/>
    <mergeCell ref="Q224:R224"/>
    <mergeCell ref="U224:V224"/>
    <mergeCell ref="W224:X224"/>
    <mergeCell ref="Y224:Z224"/>
    <mergeCell ref="AA224:AB224"/>
    <mergeCell ref="AC224:AD224"/>
    <mergeCell ref="AE224:AF224"/>
    <mergeCell ref="AG224:AH224"/>
    <mergeCell ref="AI224:AJ224"/>
    <mergeCell ref="AK224:AL224"/>
    <mergeCell ref="AM224:AN224"/>
    <mergeCell ref="AO224:AP224"/>
    <mergeCell ref="AQ224:AR224"/>
    <mergeCell ref="AS224:AT224"/>
    <mergeCell ref="AU224:AV224"/>
    <mergeCell ref="AW224:AX224"/>
    <mergeCell ref="AY224:AZ224"/>
    <mergeCell ref="BA224:BB224"/>
    <mergeCell ref="BC224:BD224"/>
    <mergeCell ref="BE224:BF224"/>
    <mergeCell ref="BG224:BH224"/>
    <mergeCell ref="BI224:BJ224"/>
    <mergeCell ref="BK224:BL224"/>
    <mergeCell ref="BM224:BN224"/>
    <mergeCell ref="BO224:BP224"/>
    <mergeCell ref="BQ224:BR224"/>
    <mergeCell ref="BS224:BT224"/>
    <mergeCell ref="BU224:BV224"/>
    <mergeCell ref="A225:A226"/>
    <mergeCell ref="B225:B226"/>
    <mergeCell ref="C225:C226"/>
    <mergeCell ref="D225:D226"/>
    <mergeCell ref="O226:P226"/>
    <mergeCell ref="Q226:R226"/>
    <mergeCell ref="U226:V226"/>
    <mergeCell ref="W226:X226"/>
    <mergeCell ref="Y226:Z226"/>
    <mergeCell ref="AA226:AB226"/>
    <mergeCell ref="AC226:AD226"/>
    <mergeCell ref="AE226:AF226"/>
    <mergeCell ref="AG226:AH226"/>
    <mergeCell ref="AI226:AJ226"/>
    <mergeCell ref="AK226:AL226"/>
    <mergeCell ref="AM226:AN226"/>
    <mergeCell ref="AO226:AP226"/>
    <mergeCell ref="AQ226:AR226"/>
    <mergeCell ref="AS226:AT226"/>
    <mergeCell ref="AU226:AV226"/>
    <mergeCell ref="AW226:AX226"/>
    <mergeCell ref="AY226:AZ226"/>
    <mergeCell ref="BA226:BB226"/>
    <mergeCell ref="BC226:BD226"/>
    <mergeCell ref="BE226:BF226"/>
    <mergeCell ref="BG226:BH226"/>
    <mergeCell ref="BI226:BJ226"/>
    <mergeCell ref="BK226:BL226"/>
    <mergeCell ref="BM226:BN226"/>
    <mergeCell ref="BO226:BP226"/>
    <mergeCell ref="BQ226:BR226"/>
    <mergeCell ref="BS226:BT226"/>
    <mergeCell ref="BU226:BV226"/>
    <mergeCell ref="A227:A228"/>
    <mergeCell ref="B227:B228"/>
    <mergeCell ref="C227:C228"/>
    <mergeCell ref="D227:D228"/>
    <mergeCell ref="O228:P228"/>
    <mergeCell ref="Q228:R228"/>
    <mergeCell ref="U228:V228"/>
    <mergeCell ref="W228:X228"/>
    <mergeCell ref="Y228:Z228"/>
    <mergeCell ref="AA228:AB228"/>
    <mergeCell ref="AC228:AD228"/>
    <mergeCell ref="AE228:AF228"/>
    <mergeCell ref="AG228:AH228"/>
    <mergeCell ref="AI228:AJ228"/>
    <mergeCell ref="AK228:AL228"/>
    <mergeCell ref="AM228:AN228"/>
    <mergeCell ref="AO228:AP228"/>
    <mergeCell ref="AQ228:AR228"/>
    <mergeCell ref="AS228:AT228"/>
    <mergeCell ref="AU228:AV228"/>
    <mergeCell ref="AW228:AX228"/>
    <mergeCell ref="AY228:AZ228"/>
    <mergeCell ref="BA228:BB228"/>
    <mergeCell ref="BC228:BD228"/>
    <mergeCell ref="BE228:BF228"/>
    <mergeCell ref="BG228:BH228"/>
    <mergeCell ref="BI228:BJ228"/>
    <mergeCell ref="BK228:BL228"/>
    <mergeCell ref="BM228:BN228"/>
    <mergeCell ref="BO228:BP228"/>
    <mergeCell ref="BQ228:BR228"/>
    <mergeCell ref="BS228:BT228"/>
    <mergeCell ref="BU228:BV228"/>
    <mergeCell ref="A229:A230"/>
    <mergeCell ref="B229:B230"/>
    <mergeCell ref="C229:C230"/>
    <mergeCell ref="D229:D230"/>
    <mergeCell ref="O230:P230"/>
    <mergeCell ref="Q230:R230"/>
    <mergeCell ref="S230:T230"/>
    <mergeCell ref="U230:V230"/>
    <mergeCell ref="W230:X230"/>
    <mergeCell ref="Y230:Z230"/>
    <mergeCell ref="AA230:AB230"/>
    <mergeCell ref="AC230:AD230"/>
    <mergeCell ref="AE230:AF230"/>
    <mergeCell ref="AG230:AH230"/>
    <mergeCell ref="AI230:AJ230"/>
    <mergeCell ref="AK230:AL230"/>
    <mergeCell ref="AM230:AN230"/>
    <mergeCell ref="AO230:AP230"/>
    <mergeCell ref="AQ230:AR230"/>
    <mergeCell ref="AS230:AT230"/>
    <mergeCell ref="AU230:AV230"/>
    <mergeCell ref="AW230:AX230"/>
    <mergeCell ref="AY230:AZ230"/>
    <mergeCell ref="BA230:BB230"/>
    <mergeCell ref="BC230:BD230"/>
    <mergeCell ref="BE230:BF230"/>
    <mergeCell ref="BG230:BH230"/>
    <mergeCell ref="BI230:BJ230"/>
    <mergeCell ref="BK230:BL230"/>
    <mergeCell ref="BM230:BN230"/>
    <mergeCell ref="BO230:BP230"/>
    <mergeCell ref="BQ230:BR230"/>
    <mergeCell ref="BS230:BT230"/>
    <mergeCell ref="BU230:BV230"/>
    <mergeCell ref="A231:A232"/>
    <mergeCell ref="B231:B232"/>
    <mergeCell ref="C231:C232"/>
    <mergeCell ref="D231:D232"/>
    <mergeCell ref="O232:P232"/>
    <mergeCell ref="Q232:R232"/>
    <mergeCell ref="S232:T232"/>
    <mergeCell ref="U232:V232"/>
    <mergeCell ref="W232:X232"/>
    <mergeCell ref="Y232:Z232"/>
    <mergeCell ref="AA232:AB232"/>
    <mergeCell ref="AC232:AD232"/>
    <mergeCell ref="AE232:AF232"/>
    <mergeCell ref="AG232:AH232"/>
    <mergeCell ref="AI232:AJ232"/>
    <mergeCell ref="AK232:AL232"/>
    <mergeCell ref="AM232:AN232"/>
    <mergeCell ref="AO232:AP232"/>
    <mergeCell ref="AQ232:AR232"/>
    <mergeCell ref="AS232:AT232"/>
    <mergeCell ref="AU232:AV232"/>
    <mergeCell ref="AW232:AX232"/>
    <mergeCell ref="AY232:AZ232"/>
    <mergeCell ref="BA232:BB232"/>
    <mergeCell ref="BC232:BD232"/>
    <mergeCell ref="BE232:BF232"/>
    <mergeCell ref="BG232:BH232"/>
    <mergeCell ref="BI232:BJ232"/>
    <mergeCell ref="BK232:BL232"/>
    <mergeCell ref="BM232:BN232"/>
    <mergeCell ref="BO232:BP232"/>
    <mergeCell ref="BQ232:BR232"/>
    <mergeCell ref="BS232:BT232"/>
    <mergeCell ref="BU232:BV232"/>
    <mergeCell ref="A233:A234"/>
    <mergeCell ref="B233:B234"/>
    <mergeCell ref="C233:C234"/>
    <mergeCell ref="D233:D234"/>
    <mergeCell ref="O234:P234"/>
    <mergeCell ref="Q234:R234"/>
    <mergeCell ref="S234:T234"/>
    <mergeCell ref="U234:V234"/>
    <mergeCell ref="W234:X234"/>
    <mergeCell ref="Y234:Z234"/>
    <mergeCell ref="AA234:AB234"/>
    <mergeCell ref="AC234:AD234"/>
    <mergeCell ref="AE234:AF234"/>
    <mergeCell ref="AG234:AH234"/>
    <mergeCell ref="AI234:AJ234"/>
    <mergeCell ref="AK234:AL234"/>
    <mergeCell ref="AM234:AN234"/>
    <mergeCell ref="AO234:AP234"/>
    <mergeCell ref="AQ234:AR234"/>
    <mergeCell ref="AS234:AT234"/>
    <mergeCell ref="AU234:AV234"/>
    <mergeCell ref="AW234:AX234"/>
    <mergeCell ref="AY234:AZ234"/>
    <mergeCell ref="BA234:BB234"/>
    <mergeCell ref="BC234:BD234"/>
    <mergeCell ref="BE234:BF234"/>
    <mergeCell ref="BG234:BH234"/>
    <mergeCell ref="BI234:BJ234"/>
    <mergeCell ref="BK234:BL234"/>
    <mergeCell ref="BM234:BN234"/>
    <mergeCell ref="BO234:BP234"/>
    <mergeCell ref="BQ234:BR234"/>
    <mergeCell ref="BS234:BT234"/>
    <mergeCell ref="BU234:BV234"/>
    <mergeCell ref="A235:A236"/>
    <mergeCell ref="B235:B236"/>
    <mergeCell ref="C235:C236"/>
    <mergeCell ref="D235:D236"/>
    <mergeCell ref="O236:P236"/>
    <mergeCell ref="Q236:R236"/>
    <mergeCell ref="S236:T236"/>
    <mergeCell ref="U236:V236"/>
    <mergeCell ref="W236:X236"/>
    <mergeCell ref="Y236:Z236"/>
    <mergeCell ref="AA236:AB236"/>
    <mergeCell ref="AC236:AD236"/>
    <mergeCell ref="AE236:AF236"/>
    <mergeCell ref="AG236:AH236"/>
    <mergeCell ref="AI236:AJ236"/>
    <mergeCell ref="AK236:AL236"/>
    <mergeCell ref="AM236:AN236"/>
    <mergeCell ref="AO236:AP236"/>
    <mergeCell ref="AQ236:AR236"/>
    <mergeCell ref="AS236:AT236"/>
    <mergeCell ref="AU236:AV236"/>
    <mergeCell ref="AW236:AX236"/>
    <mergeCell ref="AY236:AZ236"/>
    <mergeCell ref="BA236:BB236"/>
    <mergeCell ref="BC236:BD236"/>
    <mergeCell ref="BE236:BF236"/>
    <mergeCell ref="BG236:BH236"/>
    <mergeCell ref="BI236:BJ236"/>
    <mergeCell ref="BK236:BL236"/>
    <mergeCell ref="BM236:BN236"/>
    <mergeCell ref="BO236:BP236"/>
    <mergeCell ref="BQ236:BR236"/>
    <mergeCell ref="BS236:BT236"/>
    <mergeCell ref="BU236:BV236"/>
    <mergeCell ref="A237:A238"/>
    <mergeCell ref="B237:B238"/>
    <mergeCell ref="C237:C238"/>
    <mergeCell ref="D237:D238"/>
    <mergeCell ref="O238:P238"/>
    <mergeCell ref="Q238:R238"/>
    <mergeCell ref="S238:T238"/>
    <mergeCell ref="U238:V238"/>
    <mergeCell ref="W238:X238"/>
    <mergeCell ref="Y238:Z238"/>
    <mergeCell ref="AA238:AB238"/>
    <mergeCell ref="AC238:AD238"/>
    <mergeCell ref="AE238:AF238"/>
    <mergeCell ref="AG238:AH238"/>
    <mergeCell ref="AI238:AJ238"/>
    <mergeCell ref="AK238:AL238"/>
    <mergeCell ref="AM238:AN238"/>
    <mergeCell ref="AO238:AP238"/>
    <mergeCell ref="AQ238:AR238"/>
    <mergeCell ref="AS238:AT238"/>
    <mergeCell ref="AU238:AV238"/>
    <mergeCell ref="AW238:AX238"/>
    <mergeCell ref="AY238:AZ238"/>
    <mergeCell ref="BA238:BB238"/>
    <mergeCell ref="BC238:BD238"/>
    <mergeCell ref="BE238:BF238"/>
    <mergeCell ref="BG238:BH238"/>
    <mergeCell ref="BI238:BJ238"/>
    <mergeCell ref="BK238:BL238"/>
    <mergeCell ref="BM238:BN238"/>
    <mergeCell ref="BO238:BP238"/>
    <mergeCell ref="BQ238:BR238"/>
    <mergeCell ref="BS238:BT238"/>
    <mergeCell ref="BU238:BV238"/>
    <mergeCell ref="A239:A240"/>
    <mergeCell ref="B239:B240"/>
    <mergeCell ref="C239:C240"/>
    <mergeCell ref="D239:D240"/>
    <mergeCell ref="O240:P240"/>
    <mergeCell ref="Q240:R240"/>
    <mergeCell ref="S240:T240"/>
    <mergeCell ref="U240:V240"/>
    <mergeCell ref="W240:X240"/>
    <mergeCell ref="Y240:Z240"/>
    <mergeCell ref="AA240:AB240"/>
    <mergeCell ref="AC240:AD240"/>
    <mergeCell ref="AE240:AF240"/>
    <mergeCell ref="AG240:AH240"/>
    <mergeCell ref="AI240:AJ240"/>
    <mergeCell ref="AK240:AL240"/>
    <mergeCell ref="AM240:AN240"/>
    <mergeCell ref="AO240:AP240"/>
    <mergeCell ref="AQ240:AR240"/>
    <mergeCell ref="AS240:AT240"/>
    <mergeCell ref="AU240:AV240"/>
    <mergeCell ref="AW240:AX240"/>
    <mergeCell ref="AY240:AZ240"/>
    <mergeCell ref="BA240:BB240"/>
    <mergeCell ref="BC240:BD240"/>
    <mergeCell ref="BE240:BF240"/>
    <mergeCell ref="BG240:BH240"/>
    <mergeCell ref="BI240:BJ240"/>
    <mergeCell ref="BK240:BL240"/>
    <mergeCell ref="BM240:BN240"/>
    <mergeCell ref="BO240:BP240"/>
    <mergeCell ref="BQ240:BR240"/>
    <mergeCell ref="BS240:BT240"/>
    <mergeCell ref="BU240:BV240"/>
    <mergeCell ref="A241:A242"/>
    <mergeCell ref="B241:B242"/>
    <mergeCell ref="C241:C242"/>
    <mergeCell ref="D241:D242"/>
    <mergeCell ref="O242:P242"/>
    <mergeCell ref="Q242:R242"/>
    <mergeCell ref="S242:T242"/>
    <mergeCell ref="U242:V242"/>
    <mergeCell ref="W242:X242"/>
    <mergeCell ref="Y242:Z242"/>
    <mergeCell ref="AA242:AB242"/>
    <mergeCell ref="AC242:AD242"/>
    <mergeCell ref="AE242:AF242"/>
    <mergeCell ref="AG242:AH242"/>
    <mergeCell ref="AI242:AJ242"/>
    <mergeCell ref="AK242:AL242"/>
    <mergeCell ref="AM242:AN242"/>
    <mergeCell ref="AO242:AP242"/>
    <mergeCell ref="AQ242:AR242"/>
    <mergeCell ref="AS242:AT242"/>
    <mergeCell ref="AU242:AV242"/>
    <mergeCell ref="AW242:AX242"/>
    <mergeCell ref="AY242:AZ242"/>
    <mergeCell ref="BA242:BB242"/>
    <mergeCell ref="BC242:BD242"/>
    <mergeCell ref="BE242:BF242"/>
    <mergeCell ref="BG242:BH242"/>
    <mergeCell ref="BI242:BJ242"/>
    <mergeCell ref="BK242:BL242"/>
    <mergeCell ref="BM242:BN242"/>
    <mergeCell ref="BO242:BP242"/>
    <mergeCell ref="BQ242:BR242"/>
    <mergeCell ref="BS242:BT242"/>
    <mergeCell ref="BU242:BV242"/>
    <mergeCell ref="A243:A244"/>
    <mergeCell ref="B243:B244"/>
    <mergeCell ref="C243:C244"/>
    <mergeCell ref="D243:D244"/>
    <mergeCell ref="O244:P244"/>
    <mergeCell ref="Q244:R244"/>
    <mergeCell ref="S244:T244"/>
    <mergeCell ref="U244:V244"/>
    <mergeCell ref="W244:X244"/>
    <mergeCell ref="Y244:Z244"/>
    <mergeCell ref="AA244:AB244"/>
    <mergeCell ref="AC244:AD244"/>
    <mergeCell ref="AE244:AF244"/>
    <mergeCell ref="AG244:AH244"/>
    <mergeCell ref="AI244:AJ244"/>
    <mergeCell ref="AK244:AL244"/>
    <mergeCell ref="AM244:AN244"/>
    <mergeCell ref="AO244:AP244"/>
    <mergeCell ref="AQ244:AR244"/>
    <mergeCell ref="AS244:AT244"/>
    <mergeCell ref="AU244:AV244"/>
    <mergeCell ref="AW244:AX244"/>
    <mergeCell ref="AY244:AZ244"/>
    <mergeCell ref="BA244:BB244"/>
    <mergeCell ref="BC244:BD244"/>
    <mergeCell ref="BE244:BF244"/>
    <mergeCell ref="BG244:BH244"/>
    <mergeCell ref="BI244:BJ244"/>
    <mergeCell ref="BK244:BL244"/>
    <mergeCell ref="BM244:BN244"/>
    <mergeCell ref="BO244:BP244"/>
    <mergeCell ref="BQ244:BR244"/>
    <mergeCell ref="BS244:BT244"/>
    <mergeCell ref="BU244:BV244"/>
    <mergeCell ref="A245:A246"/>
    <mergeCell ref="B245:B246"/>
    <mergeCell ref="C245:C246"/>
    <mergeCell ref="D245:D246"/>
    <mergeCell ref="O246:P246"/>
    <mergeCell ref="Q246:R246"/>
    <mergeCell ref="S246:T246"/>
    <mergeCell ref="U246:V246"/>
    <mergeCell ref="W246:X246"/>
    <mergeCell ref="Y246:Z246"/>
    <mergeCell ref="AA246:AB246"/>
    <mergeCell ref="AC246:AD246"/>
    <mergeCell ref="AE246:AF246"/>
    <mergeCell ref="AG246:AH246"/>
    <mergeCell ref="AI246:AJ246"/>
    <mergeCell ref="AK246:AL246"/>
    <mergeCell ref="AM246:AN246"/>
    <mergeCell ref="AO246:AP246"/>
    <mergeCell ref="AQ246:AR246"/>
    <mergeCell ref="AS246:AT246"/>
    <mergeCell ref="AU246:AV246"/>
    <mergeCell ref="AW246:AX246"/>
    <mergeCell ref="AY246:AZ246"/>
    <mergeCell ref="BA246:BB246"/>
    <mergeCell ref="BC246:BD246"/>
    <mergeCell ref="BE246:BF246"/>
    <mergeCell ref="BG246:BH246"/>
    <mergeCell ref="BI246:BJ246"/>
    <mergeCell ref="BK246:BL246"/>
    <mergeCell ref="BM246:BN246"/>
    <mergeCell ref="BO246:BP246"/>
    <mergeCell ref="BQ246:BR246"/>
    <mergeCell ref="BS246:BT246"/>
    <mergeCell ref="BU246:BV246"/>
    <mergeCell ref="A247:A248"/>
    <mergeCell ref="B247:B248"/>
    <mergeCell ref="C247:C248"/>
    <mergeCell ref="D247:D248"/>
    <mergeCell ref="O248:P248"/>
    <mergeCell ref="Q248:R248"/>
    <mergeCell ref="S248:T248"/>
    <mergeCell ref="U248:V248"/>
    <mergeCell ref="W248:X248"/>
    <mergeCell ref="Y248:Z248"/>
    <mergeCell ref="AA248:AB248"/>
    <mergeCell ref="AC248:AD248"/>
    <mergeCell ref="AE248:AF248"/>
    <mergeCell ref="AG248:AH248"/>
    <mergeCell ref="AI248:AJ248"/>
    <mergeCell ref="AK248:AL248"/>
    <mergeCell ref="AM248:AN248"/>
    <mergeCell ref="AO248:AP248"/>
    <mergeCell ref="AQ248:AR248"/>
    <mergeCell ref="AS248:AT248"/>
    <mergeCell ref="AU248:AV248"/>
    <mergeCell ref="AW248:AX248"/>
    <mergeCell ref="AY248:AZ248"/>
    <mergeCell ref="BA248:BB248"/>
    <mergeCell ref="BC248:BD248"/>
    <mergeCell ref="BE248:BF248"/>
    <mergeCell ref="BG248:BH248"/>
    <mergeCell ref="BI248:BJ248"/>
    <mergeCell ref="BK248:BL248"/>
    <mergeCell ref="BM248:BN248"/>
    <mergeCell ref="BO248:BP248"/>
    <mergeCell ref="BQ248:BR248"/>
    <mergeCell ref="BS248:BT248"/>
    <mergeCell ref="BU248:BV248"/>
    <mergeCell ref="A249:A250"/>
    <mergeCell ref="B249:B250"/>
    <mergeCell ref="C249:C250"/>
    <mergeCell ref="D249:D250"/>
    <mergeCell ref="O250:P250"/>
    <mergeCell ref="Q250:R250"/>
    <mergeCell ref="S250:T250"/>
    <mergeCell ref="U250:V250"/>
    <mergeCell ref="W250:X250"/>
    <mergeCell ref="Y250:Z250"/>
    <mergeCell ref="AA250:AB250"/>
    <mergeCell ref="AC250:AD250"/>
    <mergeCell ref="AE250:AF250"/>
    <mergeCell ref="AG250:AH250"/>
    <mergeCell ref="AI250:AJ250"/>
    <mergeCell ref="AK250:AL250"/>
    <mergeCell ref="AM250:AN250"/>
    <mergeCell ref="AO250:AP250"/>
    <mergeCell ref="AQ250:AR250"/>
    <mergeCell ref="AS250:AT250"/>
    <mergeCell ref="AU250:AV250"/>
    <mergeCell ref="AW250:AX250"/>
    <mergeCell ref="AY250:AZ250"/>
    <mergeCell ref="BA250:BB250"/>
    <mergeCell ref="BC250:BD250"/>
    <mergeCell ref="BE250:BF250"/>
    <mergeCell ref="BG250:BH250"/>
    <mergeCell ref="BI250:BJ250"/>
    <mergeCell ref="BK250:BL250"/>
    <mergeCell ref="BM250:BN250"/>
    <mergeCell ref="BO250:BP250"/>
    <mergeCell ref="BQ250:BR250"/>
    <mergeCell ref="BS250:BT250"/>
    <mergeCell ref="BU250:BV250"/>
    <mergeCell ref="A251:A252"/>
    <mergeCell ref="B251:B252"/>
    <mergeCell ref="C251:C252"/>
    <mergeCell ref="D251:D252"/>
    <mergeCell ref="O252:P252"/>
    <mergeCell ref="Q252:R252"/>
    <mergeCell ref="S252:T252"/>
    <mergeCell ref="U252:V252"/>
    <mergeCell ref="W252:X252"/>
    <mergeCell ref="Y252:Z252"/>
    <mergeCell ref="AA252:AB252"/>
    <mergeCell ref="AC252:AD252"/>
    <mergeCell ref="AE252:AF252"/>
    <mergeCell ref="AG252:AH252"/>
    <mergeCell ref="AI252:AJ252"/>
    <mergeCell ref="AK252:AL252"/>
    <mergeCell ref="AM252:AN252"/>
    <mergeCell ref="AO252:AP252"/>
    <mergeCell ref="AQ252:AR252"/>
    <mergeCell ref="AS252:AT252"/>
    <mergeCell ref="AU252:AV252"/>
    <mergeCell ref="AW252:AX252"/>
    <mergeCell ref="AY252:AZ252"/>
    <mergeCell ref="BA252:BB252"/>
    <mergeCell ref="BC252:BD252"/>
    <mergeCell ref="BE252:BF252"/>
    <mergeCell ref="BG252:BH252"/>
    <mergeCell ref="BI252:BJ252"/>
    <mergeCell ref="BK252:BL252"/>
    <mergeCell ref="BM252:BN252"/>
    <mergeCell ref="BO252:BP252"/>
    <mergeCell ref="BQ252:BR252"/>
    <mergeCell ref="BS252:BT252"/>
    <mergeCell ref="BU252:BV252"/>
    <mergeCell ref="A253:A254"/>
    <mergeCell ref="B253:B254"/>
    <mergeCell ref="C253:C254"/>
    <mergeCell ref="D253:D254"/>
    <mergeCell ref="O254:P254"/>
    <mergeCell ref="Q254:R254"/>
    <mergeCell ref="U254:V254"/>
    <mergeCell ref="W254:X254"/>
    <mergeCell ref="Y254:Z254"/>
    <mergeCell ref="AA254:AB254"/>
    <mergeCell ref="AC254:AD254"/>
    <mergeCell ref="AE254:AF254"/>
    <mergeCell ref="AG254:AH254"/>
    <mergeCell ref="AI254:AJ254"/>
    <mergeCell ref="AK254:AL254"/>
    <mergeCell ref="AM254:AN254"/>
    <mergeCell ref="AO254:AP254"/>
    <mergeCell ref="AQ254:AR254"/>
    <mergeCell ref="AS254:AT254"/>
    <mergeCell ref="AU254:AV254"/>
    <mergeCell ref="AW254:AX254"/>
    <mergeCell ref="AY254:AZ254"/>
    <mergeCell ref="BA254:BB254"/>
    <mergeCell ref="BC254:BD254"/>
    <mergeCell ref="BE254:BF254"/>
    <mergeCell ref="BG254:BH254"/>
    <mergeCell ref="BI254:BJ254"/>
    <mergeCell ref="BK254:BL254"/>
    <mergeCell ref="BM254:BN254"/>
    <mergeCell ref="BO254:BP254"/>
    <mergeCell ref="BQ254:BR254"/>
    <mergeCell ref="BS254:BT254"/>
    <mergeCell ref="BU254:BV254"/>
    <mergeCell ref="A255:A256"/>
    <mergeCell ref="B255:B256"/>
    <mergeCell ref="C255:C256"/>
    <mergeCell ref="D255:D256"/>
    <mergeCell ref="O256:P256"/>
    <mergeCell ref="Q256:R256"/>
    <mergeCell ref="S256:T256"/>
    <mergeCell ref="U256:V256"/>
    <mergeCell ref="W256:X256"/>
    <mergeCell ref="Y256:Z256"/>
    <mergeCell ref="AA256:AB256"/>
    <mergeCell ref="AC256:AD256"/>
    <mergeCell ref="AE256:AF256"/>
    <mergeCell ref="AG256:AH256"/>
    <mergeCell ref="AI256:AJ256"/>
    <mergeCell ref="AK256:AL256"/>
    <mergeCell ref="AM256:AN256"/>
    <mergeCell ref="AO256:AP256"/>
    <mergeCell ref="AQ256:AR256"/>
    <mergeCell ref="AS256:AT256"/>
    <mergeCell ref="AU256:AV256"/>
    <mergeCell ref="AW256:AX256"/>
    <mergeCell ref="AY256:AZ256"/>
    <mergeCell ref="BA256:BB256"/>
    <mergeCell ref="BC256:BD256"/>
    <mergeCell ref="BE256:BF256"/>
    <mergeCell ref="BG256:BH256"/>
    <mergeCell ref="BI256:BJ256"/>
    <mergeCell ref="BK256:BL256"/>
    <mergeCell ref="BM256:BN256"/>
    <mergeCell ref="BO256:BP256"/>
    <mergeCell ref="BQ256:BR256"/>
    <mergeCell ref="BS256:BT256"/>
    <mergeCell ref="BU256:BV256"/>
    <mergeCell ref="A257:A258"/>
    <mergeCell ref="B257:B258"/>
    <mergeCell ref="C257:C258"/>
    <mergeCell ref="D257:D258"/>
    <mergeCell ref="O258:P258"/>
    <mergeCell ref="Q258:R258"/>
    <mergeCell ref="S258:T258"/>
    <mergeCell ref="U258:V258"/>
    <mergeCell ref="W258:X258"/>
    <mergeCell ref="Y258:Z258"/>
    <mergeCell ref="AA258:AB258"/>
    <mergeCell ref="AC258:AD258"/>
    <mergeCell ref="AE258:AF258"/>
    <mergeCell ref="AG258:AH258"/>
    <mergeCell ref="AI258:AJ258"/>
    <mergeCell ref="AK258:AL258"/>
    <mergeCell ref="AM258:AN258"/>
    <mergeCell ref="AO258:AP258"/>
    <mergeCell ref="AQ258:AR258"/>
    <mergeCell ref="AS258:AT258"/>
    <mergeCell ref="AU258:AV258"/>
    <mergeCell ref="AW258:AX258"/>
    <mergeCell ref="AY258:AZ258"/>
    <mergeCell ref="BA258:BB258"/>
    <mergeCell ref="BC258:BD258"/>
    <mergeCell ref="BE258:BF258"/>
    <mergeCell ref="BG258:BH258"/>
    <mergeCell ref="BI258:BJ258"/>
    <mergeCell ref="BK258:BL258"/>
    <mergeCell ref="BM258:BN258"/>
    <mergeCell ref="BO258:BP258"/>
    <mergeCell ref="BQ258:BR258"/>
    <mergeCell ref="BS258:BT258"/>
    <mergeCell ref="BU258:BV258"/>
    <mergeCell ref="A259:A260"/>
    <mergeCell ref="B259:B260"/>
    <mergeCell ref="C259:C260"/>
    <mergeCell ref="D259:D260"/>
    <mergeCell ref="O260:P260"/>
    <mergeCell ref="Q260:R260"/>
    <mergeCell ref="S260:T260"/>
    <mergeCell ref="U260:V260"/>
    <mergeCell ref="W260:X260"/>
    <mergeCell ref="Y260:Z260"/>
    <mergeCell ref="AA260:AB260"/>
    <mergeCell ref="AC260:AD260"/>
    <mergeCell ref="AE260:AF260"/>
    <mergeCell ref="AG260:AH260"/>
    <mergeCell ref="AI260:AJ260"/>
    <mergeCell ref="AK260:AL260"/>
    <mergeCell ref="AM260:AN260"/>
    <mergeCell ref="AO260:AP260"/>
    <mergeCell ref="AQ260:AR260"/>
    <mergeCell ref="AS260:AT260"/>
    <mergeCell ref="AU260:AV260"/>
    <mergeCell ref="AW260:AX260"/>
    <mergeCell ref="AY260:AZ260"/>
    <mergeCell ref="BA260:BB260"/>
    <mergeCell ref="BC260:BD260"/>
    <mergeCell ref="BE260:BF260"/>
    <mergeCell ref="BG260:BH260"/>
    <mergeCell ref="BI260:BJ260"/>
    <mergeCell ref="BK260:BL260"/>
    <mergeCell ref="BM260:BN260"/>
    <mergeCell ref="BO260:BP260"/>
    <mergeCell ref="BQ260:BR260"/>
    <mergeCell ref="BS260:BT260"/>
    <mergeCell ref="BU260:BV260"/>
    <mergeCell ref="A261:A262"/>
    <mergeCell ref="B261:B262"/>
    <mergeCell ref="C261:C262"/>
    <mergeCell ref="D261:D262"/>
    <mergeCell ref="O262:P262"/>
    <mergeCell ref="Q262:R262"/>
    <mergeCell ref="S262:T262"/>
    <mergeCell ref="U262:V262"/>
    <mergeCell ref="W262:X262"/>
    <mergeCell ref="Y262:Z262"/>
    <mergeCell ref="AA262:AB262"/>
    <mergeCell ref="AC262:AD262"/>
    <mergeCell ref="AE262:AF262"/>
    <mergeCell ref="AG262:AH262"/>
    <mergeCell ref="AI262:AJ262"/>
    <mergeCell ref="AK262:AL262"/>
    <mergeCell ref="AM262:AN262"/>
    <mergeCell ref="AO262:AP262"/>
    <mergeCell ref="AQ262:AR262"/>
    <mergeCell ref="AS262:AT262"/>
    <mergeCell ref="AU262:AV262"/>
    <mergeCell ref="AW262:AX262"/>
    <mergeCell ref="AY262:AZ262"/>
    <mergeCell ref="BA262:BB262"/>
    <mergeCell ref="BC262:BD262"/>
    <mergeCell ref="BE262:BF262"/>
    <mergeCell ref="BG262:BH262"/>
    <mergeCell ref="BI262:BJ262"/>
    <mergeCell ref="BK262:BL262"/>
    <mergeCell ref="BM262:BN262"/>
    <mergeCell ref="BO262:BP262"/>
    <mergeCell ref="BQ262:BR262"/>
    <mergeCell ref="BS262:BT262"/>
    <mergeCell ref="BU262:BV262"/>
    <mergeCell ref="A263:A264"/>
    <mergeCell ref="B263:B264"/>
    <mergeCell ref="C263:C264"/>
    <mergeCell ref="D263:D264"/>
    <mergeCell ref="O264:P264"/>
    <mergeCell ref="Q264:R264"/>
    <mergeCell ref="S264:T264"/>
    <mergeCell ref="U264:V264"/>
    <mergeCell ref="W264:X264"/>
    <mergeCell ref="Y264:Z264"/>
    <mergeCell ref="AA264:AB264"/>
    <mergeCell ref="AC264:AD264"/>
    <mergeCell ref="AE264:AF264"/>
    <mergeCell ref="AG264:AH264"/>
    <mergeCell ref="AI264:AJ264"/>
    <mergeCell ref="AK264:AL264"/>
    <mergeCell ref="AM264:AN264"/>
    <mergeCell ref="AO264:AP264"/>
    <mergeCell ref="AQ264:AR264"/>
    <mergeCell ref="AS264:AT264"/>
    <mergeCell ref="AU264:AV264"/>
    <mergeCell ref="AW264:AX264"/>
    <mergeCell ref="AY264:AZ264"/>
    <mergeCell ref="BA264:BB264"/>
    <mergeCell ref="BC264:BD264"/>
    <mergeCell ref="BE264:BF264"/>
    <mergeCell ref="BG264:BH264"/>
    <mergeCell ref="BI264:BJ264"/>
    <mergeCell ref="BK264:BL264"/>
    <mergeCell ref="BM264:BN264"/>
    <mergeCell ref="BO264:BP264"/>
    <mergeCell ref="BQ264:BR264"/>
    <mergeCell ref="BS264:BT264"/>
    <mergeCell ref="BU264:BV264"/>
    <mergeCell ref="A265:A266"/>
    <mergeCell ref="B265:B266"/>
    <mergeCell ref="C265:C266"/>
    <mergeCell ref="D265:D266"/>
    <mergeCell ref="O266:P266"/>
    <mergeCell ref="Q266:R266"/>
    <mergeCell ref="S266:T266"/>
    <mergeCell ref="U266:V266"/>
    <mergeCell ref="W266:X266"/>
    <mergeCell ref="Y266:Z266"/>
    <mergeCell ref="AA266:AB266"/>
    <mergeCell ref="AC266:AD266"/>
    <mergeCell ref="AE266:AF266"/>
    <mergeCell ref="AG266:AH266"/>
    <mergeCell ref="AI266:AJ266"/>
    <mergeCell ref="AK266:AL266"/>
    <mergeCell ref="AM266:AN266"/>
    <mergeCell ref="AO266:AP266"/>
    <mergeCell ref="AQ266:AR266"/>
    <mergeCell ref="AS266:AT266"/>
    <mergeCell ref="AU266:AV266"/>
    <mergeCell ref="AW266:AX266"/>
    <mergeCell ref="AY266:AZ266"/>
    <mergeCell ref="BA266:BB266"/>
    <mergeCell ref="BC266:BD266"/>
    <mergeCell ref="BE266:BF266"/>
    <mergeCell ref="BG266:BH266"/>
    <mergeCell ref="BI266:BJ266"/>
    <mergeCell ref="BK266:BL266"/>
    <mergeCell ref="BM266:BN266"/>
    <mergeCell ref="BO266:BP266"/>
    <mergeCell ref="BQ266:BR266"/>
    <mergeCell ref="BS266:BT266"/>
    <mergeCell ref="BU266:BV266"/>
    <mergeCell ref="A267:A268"/>
    <mergeCell ref="B267:B268"/>
    <mergeCell ref="C267:C268"/>
    <mergeCell ref="D267:D268"/>
    <mergeCell ref="O268:P268"/>
    <mergeCell ref="Q268:R268"/>
    <mergeCell ref="S268:T268"/>
    <mergeCell ref="U268:V268"/>
    <mergeCell ref="W268:X268"/>
    <mergeCell ref="Y268:Z268"/>
    <mergeCell ref="AA268:AB268"/>
    <mergeCell ref="AC268:AD268"/>
    <mergeCell ref="AE268:AF268"/>
    <mergeCell ref="AG268:AH268"/>
    <mergeCell ref="AI268:AJ268"/>
    <mergeCell ref="AK268:AL268"/>
    <mergeCell ref="AM268:AN268"/>
    <mergeCell ref="AO268:AP268"/>
    <mergeCell ref="AQ268:AR268"/>
    <mergeCell ref="AS268:AT268"/>
    <mergeCell ref="AU268:AV268"/>
    <mergeCell ref="AW268:AX268"/>
    <mergeCell ref="AY268:AZ268"/>
    <mergeCell ref="BA268:BB268"/>
    <mergeCell ref="BC268:BD268"/>
    <mergeCell ref="BE268:BF268"/>
    <mergeCell ref="BG268:BH268"/>
    <mergeCell ref="BI268:BJ268"/>
    <mergeCell ref="BK268:BL268"/>
    <mergeCell ref="BM268:BN268"/>
    <mergeCell ref="BO268:BP268"/>
    <mergeCell ref="BQ268:BR268"/>
    <mergeCell ref="BS268:BT268"/>
    <mergeCell ref="BU268:BV268"/>
    <mergeCell ref="A269:A270"/>
    <mergeCell ref="B269:B270"/>
    <mergeCell ref="C269:C270"/>
    <mergeCell ref="D269:D270"/>
    <mergeCell ref="O270:P270"/>
    <mergeCell ref="Q270:R270"/>
    <mergeCell ref="S270:T270"/>
    <mergeCell ref="U270:V270"/>
    <mergeCell ref="W270:X270"/>
    <mergeCell ref="Y270:Z270"/>
    <mergeCell ref="AA270:AB270"/>
    <mergeCell ref="AC270:AD270"/>
    <mergeCell ref="AE270:AF270"/>
    <mergeCell ref="AG270:AH270"/>
    <mergeCell ref="AI270:AJ270"/>
    <mergeCell ref="AK270:AL270"/>
    <mergeCell ref="AM270:AN270"/>
    <mergeCell ref="AO270:AP270"/>
    <mergeCell ref="AQ270:AR270"/>
    <mergeCell ref="AS270:AT270"/>
    <mergeCell ref="AU270:AV270"/>
    <mergeCell ref="AW270:AX270"/>
    <mergeCell ref="AY270:AZ270"/>
    <mergeCell ref="BA270:BB270"/>
    <mergeCell ref="BC270:BD270"/>
    <mergeCell ref="BE270:BF270"/>
    <mergeCell ref="BG270:BH270"/>
    <mergeCell ref="BI270:BJ270"/>
    <mergeCell ref="BK270:BL270"/>
    <mergeCell ref="BM270:BN270"/>
    <mergeCell ref="BO270:BP270"/>
    <mergeCell ref="BQ270:BR270"/>
    <mergeCell ref="BS270:BT270"/>
    <mergeCell ref="BU270:BV270"/>
    <mergeCell ref="A271:A272"/>
    <mergeCell ref="B271:B272"/>
    <mergeCell ref="C271:C272"/>
    <mergeCell ref="D271:D272"/>
    <mergeCell ref="O272:P272"/>
    <mergeCell ref="Q272:R272"/>
    <mergeCell ref="S272:T272"/>
    <mergeCell ref="U272:V272"/>
    <mergeCell ref="W272:X272"/>
    <mergeCell ref="Y272:Z272"/>
    <mergeCell ref="AA272:AB272"/>
    <mergeCell ref="AC272:AD272"/>
    <mergeCell ref="AE272:AF272"/>
    <mergeCell ref="AG272:AH272"/>
    <mergeCell ref="AI272:AJ272"/>
    <mergeCell ref="AK272:AL272"/>
    <mergeCell ref="AM272:AN272"/>
    <mergeCell ref="AO272:AP272"/>
    <mergeCell ref="AQ272:AR272"/>
    <mergeCell ref="AS272:AT272"/>
    <mergeCell ref="AU272:AV272"/>
    <mergeCell ref="AW272:AX272"/>
    <mergeCell ref="AY272:AZ272"/>
    <mergeCell ref="BA272:BB272"/>
    <mergeCell ref="BC272:BD272"/>
    <mergeCell ref="BE272:BF272"/>
    <mergeCell ref="BG272:BH272"/>
    <mergeCell ref="BI272:BJ272"/>
    <mergeCell ref="BK272:BL272"/>
    <mergeCell ref="BM272:BN272"/>
    <mergeCell ref="BO272:BP272"/>
    <mergeCell ref="BQ272:BR272"/>
    <mergeCell ref="BS272:BT272"/>
    <mergeCell ref="BU272:BV272"/>
    <mergeCell ref="A273:A274"/>
    <mergeCell ref="B273:B274"/>
    <mergeCell ref="C273:C274"/>
    <mergeCell ref="D273:D274"/>
    <mergeCell ref="O274:P274"/>
    <mergeCell ref="Q274:R274"/>
    <mergeCell ref="U274:V274"/>
    <mergeCell ref="W274:X274"/>
    <mergeCell ref="Y274:Z274"/>
    <mergeCell ref="AA274:AB274"/>
    <mergeCell ref="AC274:AD274"/>
    <mergeCell ref="AE274:AF274"/>
    <mergeCell ref="AG274:AH274"/>
    <mergeCell ref="AI274:AJ274"/>
    <mergeCell ref="AK274:AL274"/>
    <mergeCell ref="AM274:AN274"/>
    <mergeCell ref="AO274:AP274"/>
    <mergeCell ref="AQ274:AR274"/>
    <mergeCell ref="AS274:AT274"/>
    <mergeCell ref="AU274:AV274"/>
    <mergeCell ref="AW274:AX274"/>
    <mergeCell ref="AY274:AZ274"/>
    <mergeCell ref="BA274:BB274"/>
    <mergeCell ref="BC274:BD274"/>
    <mergeCell ref="BE274:BF274"/>
    <mergeCell ref="BG274:BH274"/>
    <mergeCell ref="BI274:BJ274"/>
    <mergeCell ref="BK274:BL274"/>
    <mergeCell ref="BM274:BN274"/>
    <mergeCell ref="BO274:BP274"/>
    <mergeCell ref="BQ274:BR274"/>
    <mergeCell ref="BS274:BT274"/>
    <mergeCell ref="BU274:BV274"/>
    <mergeCell ref="A275:A276"/>
    <mergeCell ref="B275:B276"/>
    <mergeCell ref="C275:C276"/>
    <mergeCell ref="D275:D276"/>
    <mergeCell ref="O276:P276"/>
    <mergeCell ref="Q276:R276"/>
    <mergeCell ref="S276:T276"/>
    <mergeCell ref="U276:V276"/>
    <mergeCell ref="W276:X276"/>
    <mergeCell ref="Y276:Z276"/>
    <mergeCell ref="AA276:AB276"/>
    <mergeCell ref="AC276:AD276"/>
    <mergeCell ref="AE276:AF276"/>
    <mergeCell ref="AG276:AH276"/>
    <mergeCell ref="AI276:AJ276"/>
    <mergeCell ref="AK276:AL276"/>
    <mergeCell ref="AM276:AN276"/>
    <mergeCell ref="AO276:AP276"/>
    <mergeCell ref="AQ276:AR276"/>
    <mergeCell ref="AS276:AT276"/>
    <mergeCell ref="AU276:AV276"/>
    <mergeCell ref="AW276:AX276"/>
    <mergeCell ref="AY276:AZ276"/>
    <mergeCell ref="BA276:BB276"/>
    <mergeCell ref="BC276:BD276"/>
    <mergeCell ref="BE276:BF276"/>
    <mergeCell ref="BG276:BH276"/>
    <mergeCell ref="BI276:BJ276"/>
    <mergeCell ref="BK276:BL276"/>
    <mergeCell ref="BM276:BN276"/>
    <mergeCell ref="BO276:BP276"/>
    <mergeCell ref="BQ276:BR276"/>
    <mergeCell ref="BS276:BT276"/>
    <mergeCell ref="BU276:BV276"/>
    <mergeCell ref="A277:A278"/>
    <mergeCell ref="B277:B278"/>
    <mergeCell ref="C277:C278"/>
    <mergeCell ref="D277:D278"/>
    <mergeCell ref="O278:P278"/>
    <mergeCell ref="Q278:R278"/>
    <mergeCell ref="S278:T278"/>
    <mergeCell ref="U278:V278"/>
    <mergeCell ref="W278:X278"/>
    <mergeCell ref="Y278:Z278"/>
    <mergeCell ref="AA278:AB278"/>
    <mergeCell ref="AC278:AD278"/>
    <mergeCell ref="AE278:AF278"/>
    <mergeCell ref="AG278:AH278"/>
    <mergeCell ref="AI278:AJ278"/>
    <mergeCell ref="AK278:AL278"/>
    <mergeCell ref="AM278:AN278"/>
    <mergeCell ref="AO278:AP278"/>
    <mergeCell ref="AQ278:AR278"/>
    <mergeCell ref="AS278:AT278"/>
    <mergeCell ref="AU278:AV278"/>
    <mergeCell ref="AW278:AX278"/>
    <mergeCell ref="AY278:AZ278"/>
    <mergeCell ref="BA278:BB278"/>
    <mergeCell ref="BC278:BD278"/>
    <mergeCell ref="BE278:BF278"/>
    <mergeCell ref="BG278:BH278"/>
    <mergeCell ref="BI278:BJ278"/>
    <mergeCell ref="BK278:BL278"/>
    <mergeCell ref="BM278:BN278"/>
    <mergeCell ref="BO278:BP278"/>
    <mergeCell ref="BQ278:BR278"/>
    <mergeCell ref="BS278:BT278"/>
    <mergeCell ref="BU278:BV278"/>
    <mergeCell ref="A279:A280"/>
    <mergeCell ref="B279:B280"/>
    <mergeCell ref="C279:C280"/>
    <mergeCell ref="D279:D280"/>
    <mergeCell ref="O280:P280"/>
    <mergeCell ref="Q280:R280"/>
    <mergeCell ref="S280:T280"/>
    <mergeCell ref="U280:V280"/>
    <mergeCell ref="W280:X280"/>
    <mergeCell ref="Y280:Z280"/>
    <mergeCell ref="AA280:AB280"/>
    <mergeCell ref="AC280:AD280"/>
    <mergeCell ref="AE280:AF280"/>
    <mergeCell ref="AG280:AH280"/>
    <mergeCell ref="AI280:AJ280"/>
    <mergeCell ref="AK280:AL280"/>
    <mergeCell ref="AM280:AN280"/>
    <mergeCell ref="AO280:AP280"/>
    <mergeCell ref="AQ280:AR280"/>
    <mergeCell ref="AS280:AT280"/>
    <mergeCell ref="AU280:AV280"/>
    <mergeCell ref="AW280:AX280"/>
    <mergeCell ref="AY280:AZ280"/>
    <mergeCell ref="BA280:BB280"/>
    <mergeCell ref="BC280:BD280"/>
    <mergeCell ref="BE280:BF280"/>
    <mergeCell ref="BG280:BH280"/>
    <mergeCell ref="BI280:BJ280"/>
    <mergeCell ref="BK280:BL280"/>
    <mergeCell ref="BM280:BN280"/>
    <mergeCell ref="BO280:BP280"/>
    <mergeCell ref="BQ280:BR280"/>
    <mergeCell ref="BS280:BT280"/>
    <mergeCell ref="BU280:BV280"/>
    <mergeCell ref="A281:A282"/>
    <mergeCell ref="B281:B282"/>
    <mergeCell ref="C281:C282"/>
    <mergeCell ref="D281:D282"/>
    <mergeCell ref="O282:P282"/>
    <mergeCell ref="Q282:R282"/>
    <mergeCell ref="S282:T282"/>
    <mergeCell ref="U282:V282"/>
    <mergeCell ref="W282:X282"/>
    <mergeCell ref="Y282:Z282"/>
    <mergeCell ref="AA282:AB282"/>
    <mergeCell ref="AC282:AD282"/>
    <mergeCell ref="AE282:AF282"/>
    <mergeCell ref="AG282:AH282"/>
    <mergeCell ref="AI282:AJ282"/>
    <mergeCell ref="AK282:AL282"/>
    <mergeCell ref="AM282:AN282"/>
    <mergeCell ref="AO282:AP282"/>
    <mergeCell ref="AQ282:AR282"/>
    <mergeCell ref="AS282:AT282"/>
    <mergeCell ref="AU282:AV282"/>
    <mergeCell ref="AW282:AX282"/>
    <mergeCell ref="AY282:AZ282"/>
    <mergeCell ref="BA282:BB282"/>
    <mergeCell ref="BC282:BD282"/>
    <mergeCell ref="BE282:BF282"/>
    <mergeCell ref="BG282:BH282"/>
    <mergeCell ref="BI282:BJ282"/>
    <mergeCell ref="BK282:BL282"/>
    <mergeCell ref="BM282:BN282"/>
    <mergeCell ref="BO282:BP282"/>
    <mergeCell ref="BQ282:BR282"/>
    <mergeCell ref="BS282:BT282"/>
    <mergeCell ref="BU282:BV282"/>
    <mergeCell ref="A283:A284"/>
    <mergeCell ref="B283:B284"/>
    <mergeCell ref="C283:C284"/>
    <mergeCell ref="D283:D284"/>
    <mergeCell ref="O284:P284"/>
    <mergeCell ref="Q284:R284"/>
    <mergeCell ref="S284:T284"/>
    <mergeCell ref="U284:V284"/>
    <mergeCell ref="W284:X284"/>
    <mergeCell ref="Y284:Z284"/>
    <mergeCell ref="AA284:AB284"/>
    <mergeCell ref="AC284:AD284"/>
    <mergeCell ref="AE284:AF284"/>
    <mergeCell ref="AG284:AH284"/>
    <mergeCell ref="AI284:AJ284"/>
    <mergeCell ref="AK284:AL284"/>
    <mergeCell ref="AM284:AN284"/>
    <mergeCell ref="AO284:AP284"/>
    <mergeCell ref="AQ284:AR284"/>
    <mergeCell ref="AS284:AT284"/>
    <mergeCell ref="AU284:AV284"/>
    <mergeCell ref="AW284:AX284"/>
    <mergeCell ref="AY284:AZ284"/>
    <mergeCell ref="BA284:BB284"/>
    <mergeCell ref="BC284:BD284"/>
    <mergeCell ref="BE284:BF284"/>
    <mergeCell ref="BG284:BH284"/>
    <mergeCell ref="BI284:BJ284"/>
    <mergeCell ref="BK284:BL284"/>
    <mergeCell ref="BM284:BN284"/>
    <mergeCell ref="BO284:BP284"/>
    <mergeCell ref="BQ284:BR284"/>
    <mergeCell ref="BS284:BT284"/>
    <mergeCell ref="BU284:BV284"/>
    <mergeCell ref="A285:A286"/>
    <mergeCell ref="B285:B286"/>
    <mergeCell ref="C285:C286"/>
    <mergeCell ref="D285:D286"/>
    <mergeCell ref="O286:P286"/>
    <mergeCell ref="Q286:R286"/>
    <mergeCell ref="S286:T286"/>
    <mergeCell ref="U286:V286"/>
    <mergeCell ref="W286:X286"/>
    <mergeCell ref="Y286:Z286"/>
    <mergeCell ref="AA286:AB286"/>
    <mergeCell ref="AC286:AD286"/>
    <mergeCell ref="AE286:AF286"/>
    <mergeCell ref="AG286:AH286"/>
    <mergeCell ref="AI286:AJ286"/>
    <mergeCell ref="AK286:AL286"/>
    <mergeCell ref="AM286:AN286"/>
    <mergeCell ref="AO286:AP286"/>
    <mergeCell ref="AQ286:AR286"/>
    <mergeCell ref="AS286:AT286"/>
    <mergeCell ref="AU286:AV286"/>
    <mergeCell ref="AW286:AX286"/>
    <mergeCell ref="AY286:AZ286"/>
    <mergeCell ref="BA286:BB286"/>
    <mergeCell ref="BC286:BD286"/>
    <mergeCell ref="BE286:BF286"/>
    <mergeCell ref="BG286:BH286"/>
    <mergeCell ref="BI286:BJ286"/>
    <mergeCell ref="BK286:BL286"/>
    <mergeCell ref="BM286:BN286"/>
    <mergeCell ref="BO286:BP286"/>
    <mergeCell ref="BQ286:BR286"/>
    <mergeCell ref="BS286:BT286"/>
    <mergeCell ref="BU286:BV286"/>
    <mergeCell ref="A287:A288"/>
    <mergeCell ref="B287:B288"/>
    <mergeCell ref="C287:C288"/>
    <mergeCell ref="D287:D288"/>
    <mergeCell ref="O288:P288"/>
    <mergeCell ref="Q288:R288"/>
    <mergeCell ref="S288:T288"/>
    <mergeCell ref="U288:V288"/>
    <mergeCell ref="W288:X288"/>
    <mergeCell ref="Y288:Z288"/>
    <mergeCell ref="AA288:AB288"/>
    <mergeCell ref="AC288:AD288"/>
    <mergeCell ref="AE288:AF288"/>
    <mergeCell ref="AG288:AH288"/>
    <mergeCell ref="AI288:AJ288"/>
    <mergeCell ref="AK288:AL288"/>
    <mergeCell ref="AM288:AN288"/>
    <mergeCell ref="AO288:AP288"/>
    <mergeCell ref="AQ288:AR288"/>
    <mergeCell ref="AS288:AT288"/>
    <mergeCell ref="AU288:AV288"/>
    <mergeCell ref="AW288:AX288"/>
    <mergeCell ref="AY288:AZ288"/>
    <mergeCell ref="BA288:BB288"/>
    <mergeCell ref="BC288:BD288"/>
    <mergeCell ref="BE288:BF288"/>
    <mergeCell ref="BG288:BH288"/>
    <mergeCell ref="BI288:BJ288"/>
    <mergeCell ref="BK288:BL288"/>
    <mergeCell ref="BM288:BN288"/>
    <mergeCell ref="BO288:BP288"/>
    <mergeCell ref="BQ288:BR288"/>
    <mergeCell ref="BS288:BT288"/>
    <mergeCell ref="BU288:BV288"/>
    <mergeCell ref="A289:A290"/>
    <mergeCell ref="B289:B290"/>
    <mergeCell ref="C289:C290"/>
    <mergeCell ref="D289:D290"/>
    <mergeCell ref="O290:P290"/>
    <mergeCell ref="Q290:R290"/>
    <mergeCell ref="S290:T290"/>
    <mergeCell ref="U290:V290"/>
    <mergeCell ref="W290:X290"/>
    <mergeCell ref="Y290:Z290"/>
    <mergeCell ref="AA290:AB290"/>
    <mergeCell ref="AC290:AD290"/>
    <mergeCell ref="AE290:AF290"/>
    <mergeCell ref="AG290:AH290"/>
    <mergeCell ref="AI290:AJ290"/>
    <mergeCell ref="AK290:AL290"/>
    <mergeCell ref="AM290:AN290"/>
    <mergeCell ref="AO290:AP290"/>
    <mergeCell ref="AQ290:AR290"/>
    <mergeCell ref="AS290:AT290"/>
    <mergeCell ref="AU290:AV290"/>
    <mergeCell ref="AW290:AX290"/>
    <mergeCell ref="AY290:AZ290"/>
    <mergeCell ref="BA290:BB290"/>
    <mergeCell ref="BC290:BD290"/>
    <mergeCell ref="BE290:BF290"/>
    <mergeCell ref="BG290:BH290"/>
    <mergeCell ref="BI290:BJ290"/>
    <mergeCell ref="BK290:BL290"/>
    <mergeCell ref="BM290:BN290"/>
    <mergeCell ref="BO290:BP290"/>
    <mergeCell ref="BQ290:BR290"/>
    <mergeCell ref="BS290:BT290"/>
    <mergeCell ref="BU290:BV290"/>
    <mergeCell ref="A291:A292"/>
    <mergeCell ref="B291:B292"/>
    <mergeCell ref="C291:C292"/>
    <mergeCell ref="D291:D292"/>
    <mergeCell ref="O292:P292"/>
    <mergeCell ref="Q292:R292"/>
    <mergeCell ref="S292:T292"/>
    <mergeCell ref="U292:V292"/>
    <mergeCell ref="W292:X292"/>
    <mergeCell ref="Y292:Z292"/>
    <mergeCell ref="AA292:AB292"/>
    <mergeCell ref="AC292:AD292"/>
    <mergeCell ref="AE292:AF292"/>
    <mergeCell ref="AG292:AH292"/>
    <mergeCell ref="AI292:AJ292"/>
    <mergeCell ref="AK292:AL292"/>
    <mergeCell ref="AM292:AN292"/>
    <mergeCell ref="AO292:AP292"/>
    <mergeCell ref="AQ292:AR292"/>
    <mergeCell ref="AS292:AT292"/>
    <mergeCell ref="AU292:AV292"/>
    <mergeCell ref="AW292:AX292"/>
    <mergeCell ref="AY292:AZ292"/>
    <mergeCell ref="BA292:BB292"/>
    <mergeCell ref="BC292:BD292"/>
    <mergeCell ref="BE292:BF292"/>
    <mergeCell ref="BG292:BH292"/>
    <mergeCell ref="BI292:BJ292"/>
    <mergeCell ref="BK292:BL292"/>
    <mergeCell ref="BM292:BN292"/>
    <mergeCell ref="BO292:BP292"/>
    <mergeCell ref="BQ292:BR292"/>
    <mergeCell ref="BS292:BT292"/>
    <mergeCell ref="BU292:BV292"/>
    <mergeCell ref="A293:A294"/>
    <mergeCell ref="B293:B294"/>
    <mergeCell ref="C293:C294"/>
    <mergeCell ref="D293:D294"/>
    <mergeCell ref="O294:P294"/>
    <mergeCell ref="Q294:R294"/>
    <mergeCell ref="S294:T294"/>
    <mergeCell ref="U294:V294"/>
    <mergeCell ref="W294:X294"/>
    <mergeCell ref="Y294:Z294"/>
    <mergeCell ref="AA294:AB294"/>
    <mergeCell ref="AC294:AD294"/>
    <mergeCell ref="AE294:AF294"/>
    <mergeCell ref="AG294:AH294"/>
    <mergeCell ref="AI294:AJ294"/>
    <mergeCell ref="AK294:AL294"/>
    <mergeCell ref="AM294:AN294"/>
    <mergeCell ref="AO294:AP294"/>
    <mergeCell ref="AQ294:AR294"/>
    <mergeCell ref="AS294:AT294"/>
    <mergeCell ref="AU294:AV294"/>
    <mergeCell ref="AW294:AX294"/>
    <mergeCell ref="AY294:AZ294"/>
    <mergeCell ref="BA294:BB294"/>
    <mergeCell ref="BC294:BD294"/>
    <mergeCell ref="BE294:BF294"/>
    <mergeCell ref="BG294:BH294"/>
    <mergeCell ref="BI294:BJ294"/>
    <mergeCell ref="BK294:BL294"/>
    <mergeCell ref="BM294:BN294"/>
    <mergeCell ref="BO294:BP294"/>
    <mergeCell ref="BQ294:BR294"/>
    <mergeCell ref="BS294:BT294"/>
    <mergeCell ref="BU294:BV294"/>
    <mergeCell ref="A295:A296"/>
    <mergeCell ref="B295:B296"/>
    <mergeCell ref="C295:C296"/>
    <mergeCell ref="D295:D296"/>
    <mergeCell ref="O296:P296"/>
    <mergeCell ref="Q296:R296"/>
    <mergeCell ref="S296:T296"/>
    <mergeCell ref="U296:V296"/>
    <mergeCell ref="W296:X296"/>
    <mergeCell ref="Y296:Z296"/>
    <mergeCell ref="AA296:AB296"/>
    <mergeCell ref="AC296:AD296"/>
    <mergeCell ref="AE296:AF296"/>
    <mergeCell ref="AG296:AH296"/>
    <mergeCell ref="AI296:AJ296"/>
    <mergeCell ref="AK296:AL296"/>
    <mergeCell ref="AM296:AN296"/>
    <mergeCell ref="AO296:AP296"/>
    <mergeCell ref="AQ296:AR296"/>
    <mergeCell ref="AS296:AT296"/>
    <mergeCell ref="AU296:AV296"/>
    <mergeCell ref="AW296:AX296"/>
    <mergeCell ref="AY296:AZ296"/>
    <mergeCell ref="BA296:BB296"/>
    <mergeCell ref="BC296:BD296"/>
    <mergeCell ref="BE296:BF296"/>
    <mergeCell ref="BG296:BH296"/>
    <mergeCell ref="BI296:BJ296"/>
    <mergeCell ref="BK296:BL296"/>
    <mergeCell ref="BM296:BN296"/>
    <mergeCell ref="BO296:BP296"/>
    <mergeCell ref="BQ296:BR296"/>
    <mergeCell ref="BS296:BT296"/>
    <mergeCell ref="BU296:BV296"/>
    <mergeCell ref="A297:A298"/>
    <mergeCell ref="B297:B298"/>
    <mergeCell ref="C297:C298"/>
    <mergeCell ref="D297:D298"/>
    <mergeCell ref="O298:P298"/>
    <mergeCell ref="Q298:R298"/>
    <mergeCell ref="S298:T298"/>
    <mergeCell ref="U298:V298"/>
    <mergeCell ref="W298:X298"/>
    <mergeCell ref="Y298:Z298"/>
    <mergeCell ref="AA298:AB298"/>
    <mergeCell ref="AC298:AD298"/>
    <mergeCell ref="AE298:AF298"/>
    <mergeCell ref="AG298:AH298"/>
    <mergeCell ref="AI298:AJ298"/>
    <mergeCell ref="AK298:AL298"/>
    <mergeCell ref="AM298:AN298"/>
    <mergeCell ref="AO298:AP298"/>
    <mergeCell ref="AQ298:AR298"/>
    <mergeCell ref="AS298:AT298"/>
    <mergeCell ref="AU298:AV298"/>
    <mergeCell ref="AW298:AX298"/>
    <mergeCell ref="AY298:AZ298"/>
    <mergeCell ref="BA298:BB298"/>
    <mergeCell ref="BC298:BD298"/>
    <mergeCell ref="BE298:BF298"/>
    <mergeCell ref="BG298:BH298"/>
    <mergeCell ref="BI298:BJ298"/>
    <mergeCell ref="BK298:BL298"/>
    <mergeCell ref="BM298:BN298"/>
    <mergeCell ref="BO298:BP298"/>
    <mergeCell ref="BQ298:BR298"/>
    <mergeCell ref="BS298:BT298"/>
    <mergeCell ref="BU298:BV298"/>
    <mergeCell ref="A299:A300"/>
    <mergeCell ref="B299:B300"/>
    <mergeCell ref="C299:C300"/>
    <mergeCell ref="D299:D300"/>
    <mergeCell ref="O300:P300"/>
    <mergeCell ref="Q300:R300"/>
    <mergeCell ref="S300:T300"/>
    <mergeCell ref="U300:V300"/>
    <mergeCell ref="W300:X300"/>
    <mergeCell ref="Y300:Z300"/>
    <mergeCell ref="AA300:AB300"/>
    <mergeCell ref="AC300:AD300"/>
    <mergeCell ref="AE300:AF300"/>
    <mergeCell ref="AG300:AH300"/>
    <mergeCell ref="AI300:AJ300"/>
    <mergeCell ref="AK300:AL300"/>
    <mergeCell ref="AM300:AN300"/>
    <mergeCell ref="AO300:AP300"/>
    <mergeCell ref="AQ300:AR300"/>
    <mergeCell ref="AS300:AT300"/>
    <mergeCell ref="AU300:AV300"/>
    <mergeCell ref="AW300:AX300"/>
    <mergeCell ref="AY300:AZ300"/>
    <mergeCell ref="BA300:BB300"/>
    <mergeCell ref="BC300:BD300"/>
    <mergeCell ref="BE300:BF300"/>
    <mergeCell ref="BG300:BH300"/>
    <mergeCell ref="BI300:BJ300"/>
    <mergeCell ref="BK300:BL300"/>
    <mergeCell ref="BM300:BN300"/>
    <mergeCell ref="BO300:BP300"/>
    <mergeCell ref="BQ300:BR300"/>
    <mergeCell ref="BS300:BT300"/>
    <mergeCell ref="BU300:BV300"/>
    <mergeCell ref="A301:A302"/>
    <mergeCell ref="B301:B302"/>
    <mergeCell ref="C301:C302"/>
    <mergeCell ref="D301:D302"/>
    <mergeCell ref="O302:P302"/>
    <mergeCell ref="Q302:R302"/>
    <mergeCell ref="S302:T302"/>
    <mergeCell ref="U302:V302"/>
    <mergeCell ref="W302:X302"/>
    <mergeCell ref="Y302:Z302"/>
    <mergeCell ref="AA302:AB302"/>
    <mergeCell ref="AC302:AD302"/>
    <mergeCell ref="AE302:AF302"/>
    <mergeCell ref="AG302:AH302"/>
    <mergeCell ref="AI302:AJ302"/>
    <mergeCell ref="AK302:AL302"/>
    <mergeCell ref="AM302:AN302"/>
    <mergeCell ref="AO302:AP302"/>
    <mergeCell ref="AQ302:AR302"/>
    <mergeCell ref="AS302:AT302"/>
    <mergeCell ref="AU302:AV302"/>
    <mergeCell ref="AW302:AX302"/>
    <mergeCell ref="AY302:AZ302"/>
    <mergeCell ref="BA302:BB302"/>
    <mergeCell ref="BC302:BD302"/>
    <mergeCell ref="BE302:BF302"/>
    <mergeCell ref="BG302:BH302"/>
    <mergeCell ref="BI302:BJ302"/>
    <mergeCell ref="BK302:BL302"/>
    <mergeCell ref="BM302:BN302"/>
    <mergeCell ref="BO302:BP302"/>
    <mergeCell ref="BQ302:BR302"/>
    <mergeCell ref="BS302:BT302"/>
    <mergeCell ref="BU302:BV302"/>
    <mergeCell ref="A303:A304"/>
    <mergeCell ref="B303:B304"/>
    <mergeCell ref="C303:C304"/>
    <mergeCell ref="D303:D304"/>
    <mergeCell ref="O304:P304"/>
    <mergeCell ref="Q304:R304"/>
    <mergeCell ref="S304:T304"/>
    <mergeCell ref="U304:V304"/>
    <mergeCell ref="W304:X304"/>
    <mergeCell ref="Y304:Z304"/>
    <mergeCell ref="AA304:AB304"/>
    <mergeCell ref="AC304:AD304"/>
    <mergeCell ref="AE304:AF304"/>
    <mergeCell ref="AG304:AH304"/>
    <mergeCell ref="AI304:AJ304"/>
    <mergeCell ref="AK304:AL304"/>
    <mergeCell ref="AM304:AN304"/>
    <mergeCell ref="AO304:AP304"/>
    <mergeCell ref="AQ304:AR304"/>
    <mergeCell ref="AS304:AT304"/>
    <mergeCell ref="AU304:AV304"/>
    <mergeCell ref="AW304:AX304"/>
    <mergeCell ref="AY304:AZ304"/>
    <mergeCell ref="BA304:BB304"/>
    <mergeCell ref="BC304:BD304"/>
    <mergeCell ref="BE304:BF304"/>
    <mergeCell ref="BG304:BH304"/>
    <mergeCell ref="BI304:BJ304"/>
    <mergeCell ref="BK304:BL304"/>
    <mergeCell ref="BM304:BN304"/>
    <mergeCell ref="BO304:BP304"/>
    <mergeCell ref="BQ304:BR304"/>
    <mergeCell ref="BS304:BT304"/>
    <mergeCell ref="BU304:BV304"/>
    <mergeCell ref="A305:A306"/>
    <mergeCell ref="B305:B306"/>
    <mergeCell ref="C305:C306"/>
    <mergeCell ref="D305:D306"/>
    <mergeCell ref="O306:P306"/>
    <mergeCell ref="Q306:R306"/>
    <mergeCell ref="U306:V306"/>
    <mergeCell ref="W306:X306"/>
    <mergeCell ref="Y306:Z306"/>
    <mergeCell ref="AA306:AB306"/>
    <mergeCell ref="AC306:AD306"/>
    <mergeCell ref="AE306:AF306"/>
    <mergeCell ref="AG306:AH306"/>
    <mergeCell ref="AI306:AJ306"/>
    <mergeCell ref="AK306:AL306"/>
    <mergeCell ref="AM306:AN306"/>
    <mergeCell ref="AO306:AP306"/>
    <mergeCell ref="AQ306:AR306"/>
    <mergeCell ref="AS306:AT306"/>
    <mergeCell ref="AU306:AV306"/>
    <mergeCell ref="AW306:AX306"/>
    <mergeCell ref="AY306:AZ306"/>
    <mergeCell ref="BA306:BB306"/>
    <mergeCell ref="BC306:BD306"/>
    <mergeCell ref="BE306:BF306"/>
    <mergeCell ref="BG306:BH306"/>
    <mergeCell ref="BI306:BJ306"/>
    <mergeCell ref="BK306:BL306"/>
    <mergeCell ref="BM306:BN306"/>
    <mergeCell ref="BO306:BP306"/>
    <mergeCell ref="BQ306:BR306"/>
    <mergeCell ref="BS306:BT306"/>
    <mergeCell ref="BU306:BV306"/>
    <mergeCell ref="A307:A308"/>
    <mergeCell ref="B307:B308"/>
    <mergeCell ref="C307:C308"/>
    <mergeCell ref="D307:D308"/>
    <mergeCell ref="O308:P308"/>
    <mergeCell ref="Q308:R308"/>
    <mergeCell ref="S308:T308"/>
    <mergeCell ref="U308:V308"/>
    <mergeCell ref="W308:X308"/>
    <mergeCell ref="Y308:Z308"/>
    <mergeCell ref="AA308:AB308"/>
    <mergeCell ref="AC308:AD308"/>
    <mergeCell ref="AE308:AF308"/>
    <mergeCell ref="AG308:AH308"/>
    <mergeCell ref="AI308:AJ308"/>
    <mergeCell ref="AK308:AL308"/>
    <mergeCell ref="AM308:AN308"/>
    <mergeCell ref="AO308:AP308"/>
    <mergeCell ref="AQ308:AR308"/>
    <mergeCell ref="AS308:AT308"/>
    <mergeCell ref="AU308:AV308"/>
    <mergeCell ref="AW308:AX308"/>
    <mergeCell ref="AY308:AZ308"/>
    <mergeCell ref="BA308:BB308"/>
    <mergeCell ref="BC308:BD308"/>
    <mergeCell ref="BE308:BF308"/>
    <mergeCell ref="BG308:BH308"/>
    <mergeCell ref="BI308:BJ308"/>
    <mergeCell ref="BK308:BL308"/>
    <mergeCell ref="BM308:BN308"/>
    <mergeCell ref="BO308:BP308"/>
    <mergeCell ref="BQ308:BR308"/>
    <mergeCell ref="BS308:BT308"/>
    <mergeCell ref="BU308:BV308"/>
    <mergeCell ref="A309:A310"/>
    <mergeCell ref="B309:B310"/>
    <mergeCell ref="C309:C310"/>
    <mergeCell ref="D309:D310"/>
    <mergeCell ref="O310:P310"/>
    <mergeCell ref="Q310:R310"/>
    <mergeCell ref="S310:T310"/>
    <mergeCell ref="U310:V310"/>
    <mergeCell ref="W310:X310"/>
    <mergeCell ref="Y310:Z310"/>
    <mergeCell ref="AA310:AB310"/>
    <mergeCell ref="AC310:AD310"/>
    <mergeCell ref="AE310:AF310"/>
    <mergeCell ref="AG310:AH310"/>
    <mergeCell ref="AI310:AJ310"/>
    <mergeCell ref="AK310:AL310"/>
    <mergeCell ref="AM310:AN310"/>
    <mergeCell ref="AO310:AP310"/>
    <mergeCell ref="AQ310:AR310"/>
    <mergeCell ref="AS310:AT310"/>
    <mergeCell ref="AU310:AV310"/>
    <mergeCell ref="AW310:AX310"/>
    <mergeCell ref="AY310:AZ310"/>
    <mergeCell ref="BA310:BB310"/>
    <mergeCell ref="BC310:BD310"/>
    <mergeCell ref="BE310:BF310"/>
    <mergeCell ref="BG310:BH310"/>
    <mergeCell ref="BI310:BJ310"/>
    <mergeCell ref="BK310:BL310"/>
    <mergeCell ref="BM310:BN310"/>
    <mergeCell ref="BO310:BP310"/>
    <mergeCell ref="BQ310:BR310"/>
    <mergeCell ref="BS310:BT310"/>
    <mergeCell ref="BU310:BV310"/>
    <mergeCell ref="A311:A312"/>
    <mergeCell ref="B311:B312"/>
    <mergeCell ref="C311:C312"/>
    <mergeCell ref="D311:D312"/>
    <mergeCell ref="O312:P312"/>
    <mergeCell ref="Q312:R312"/>
    <mergeCell ref="S312:T312"/>
    <mergeCell ref="U312:V312"/>
    <mergeCell ref="W312:X312"/>
    <mergeCell ref="Y312:Z312"/>
    <mergeCell ref="AA312:AB312"/>
    <mergeCell ref="AC312:AD312"/>
    <mergeCell ref="AE312:AF312"/>
    <mergeCell ref="AG312:AH312"/>
    <mergeCell ref="AI312:AJ312"/>
    <mergeCell ref="AK312:AL312"/>
    <mergeCell ref="AM312:AN312"/>
    <mergeCell ref="AO312:AP312"/>
    <mergeCell ref="AQ312:AR312"/>
    <mergeCell ref="AS312:AT312"/>
    <mergeCell ref="AU312:AV312"/>
    <mergeCell ref="AW312:AX312"/>
    <mergeCell ref="AY312:AZ312"/>
    <mergeCell ref="BA312:BB312"/>
    <mergeCell ref="BC312:BD312"/>
    <mergeCell ref="BE312:BF312"/>
    <mergeCell ref="BG312:BH312"/>
    <mergeCell ref="BI312:BJ312"/>
    <mergeCell ref="BK312:BL312"/>
    <mergeCell ref="BM312:BN312"/>
    <mergeCell ref="BO312:BP312"/>
    <mergeCell ref="BQ312:BR312"/>
    <mergeCell ref="BS312:BT312"/>
    <mergeCell ref="BU312:BV312"/>
    <mergeCell ref="A313:A314"/>
    <mergeCell ref="B313:B314"/>
    <mergeCell ref="C313:C314"/>
    <mergeCell ref="D313:D314"/>
    <mergeCell ref="O314:P314"/>
    <mergeCell ref="Q314:R314"/>
    <mergeCell ref="S314:T314"/>
    <mergeCell ref="U314:V314"/>
    <mergeCell ref="W314:X314"/>
    <mergeCell ref="Y314:Z314"/>
    <mergeCell ref="AA314:AB314"/>
    <mergeCell ref="AC314:AD314"/>
    <mergeCell ref="AE314:AF314"/>
    <mergeCell ref="AG314:AH314"/>
    <mergeCell ref="AI314:AJ314"/>
    <mergeCell ref="AK314:AL314"/>
    <mergeCell ref="AM314:AN314"/>
    <mergeCell ref="AO314:AP314"/>
    <mergeCell ref="AQ314:AR314"/>
    <mergeCell ref="AS314:AT314"/>
    <mergeCell ref="AU314:AV314"/>
    <mergeCell ref="AW314:AX314"/>
    <mergeCell ref="AY314:AZ314"/>
    <mergeCell ref="BA314:BB314"/>
    <mergeCell ref="BC314:BD314"/>
    <mergeCell ref="BE314:BF314"/>
    <mergeCell ref="BG314:BH314"/>
    <mergeCell ref="BI314:BJ314"/>
    <mergeCell ref="BK314:BL314"/>
    <mergeCell ref="BM314:BN314"/>
    <mergeCell ref="BO314:BP314"/>
    <mergeCell ref="BQ314:BR314"/>
    <mergeCell ref="BS314:BT314"/>
    <mergeCell ref="BU314:BV314"/>
    <mergeCell ref="A315:A316"/>
    <mergeCell ref="B315:B316"/>
    <mergeCell ref="C315:C316"/>
    <mergeCell ref="D315:D316"/>
    <mergeCell ref="O316:P316"/>
    <mergeCell ref="Q316:R316"/>
    <mergeCell ref="S316:T316"/>
    <mergeCell ref="U316:V316"/>
    <mergeCell ref="W316:X316"/>
    <mergeCell ref="Y316:Z316"/>
    <mergeCell ref="AA316:AB316"/>
    <mergeCell ref="AC316:AD316"/>
    <mergeCell ref="AE316:AF316"/>
    <mergeCell ref="AG316:AH316"/>
    <mergeCell ref="AI316:AJ316"/>
    <mergeCell ref="AK316:AL316"/>
    <mergeCell ref="AM316:AN316"/>
    <mergeCell ref="AO316:AP316"/>
    <mergeCell ref="AQ316:AR316"/>
    <mergeCell ref="AS316:AT316"/>
    <mergeCell ref="AU316:AV316"/>
    <mergeCell ref="AW316:AX316"/>
    <mergeCell ref="AY316:AZ316"/>
    <mergeCell ref="BA316:BB316"/>
    <mergeCell ref="BC316:BD316"/>
    <mergeCell ref="BE316:BF316"/>
    <mergeCell ref="BG316:BH316"/>
    <mergeCell ref="BI316:BJ316"/>
    <mergeCell ref="BK316:BL316"/>
    <mergeCell ref="BM316:BN316"/>
    <mergeCell ref="BO316:BP316"/>
    <mergeCell ref="BQ316:BR316"/>
    <mergeCell ref="BS316:BT316"/>
    <mergeCell ref="BU316:BV316"/>
    <mergeCell ref="A317:A318"/>
    <mergeCell ref="B317:B318"/>
    <mergeCell ref="C317:C318"/>
    <mergeCell ref="D317:D318"/>
    <mergeCell ref="O318:P318"/>
    <mergeCell ref="Q318:R318"/>
    <mergeCell ref="S318:T318"/>
    <mergeCell ref="U318:V318"/>
    <mergeCell ref="W318:X318"/>
    <mergeCell ref="Y318:Z318"/>
    <mergeCell ref="AA318:AB318"/>
    <mergeCell ref="AC318:AD318"/>
    <mergeCell ref="AE318:AF318"/>
    <mergeCell ref="AG318:AH318"/>
    <mergeCell ref="AI318:AJ318"/>
    <mergeCell ref="AK318:AL318"/>
    <mergeCell ref="AM318:AN318"/>
    <mergeCell ref="AO318:AP318"/>
    <mergeCell ref="AQ318:AR318"/>
    <mergeCell ref="AS318:AT318"/>
    <mergeCell ref="AU318:AV318"/>
    <mergeCell ref="AW318:AX318"/>
    <mergeCell ref="AY318:AZ318"/>
    <mergeCell ref="BA318:BB318"/>
    <mergeCell ref="BC318:BD318"/>
    <mergeCell ref="BE318:BF318"/>
    <mergeCell ref="BG318:BH318"/>
    <mergeCell ref="BI318:BJ318"/>
    <mergeCell ref="BK318:BL318"/>
    <mergeCell ref="BM318:BN318"/>
    <mergeCell ref="BO318:BP318"/>
    <mergeCell ref="BQ318:BR318"/>
    <mergeCell ref="BS318:BT318"/>
    <mergeCell ref="BU318:BV318"/>
    <mergeCell ref="A319:A320"/>
    <mergeCell ref="B319:B320"/>
    <mergeCell ref="C319:C320"/>
    <mergeCell ref="D319:D320"/>
    <mergeCell ref="O320:P320"/>
    <mergeCell ref="Q320:R320"/>
    <mergeCell ref="S320:T320"/>
    <mergeCell ref="U320:V320"/>
    <mergeCell ref="W320:X320"/>
    <mergeCell ref="Y320:Z320"/>
    <mergeCell ref="AA320:AB320"/>
    <mergeCell ref="AC320:AD320"/>
    <mergeCell ref="AE320:AF320"/>
    <mergeCell ref="AG320:AH320"/>
    <mergeCell ref="AI320:AJ320"/>
    <mergeCell ref="AK320:AL320"/>
    <mergeCell ref="AM320:AN320"/>
    <mergeCell ref="AO320:AP320"/>
    <mergeCell ref="AQ320:AR320"/>
    <mergeCell ref="AS320:AT320"/>
    <mergeCell ref="AU320:AV320"/>
    <mergeCell ref="AW320:AX320"/>
    <mergeCell ref="AY320:AZ320"/>
    <mergeCell ref="BA320:BB320"/>
    <mergeCell ref="BC320:BD320"/>
    <mergeCell ref="BE320:BF320"/>
    <mergeCell ref="BG320:BH320"/>
    <mergeCell ref="BI320:BJ320"/>
    <mergeCell ref="BK320:BL320"/>
    <mergeCell ref="BM320:BN320"/>
    <mergeCell ref="BO320:BP320"/>
    <mergeCell ref="BQ320:BR320"/>
    <mergeCell ref="BS320:BT320"/>
    <mergeCell ref="BU320:BV320"/>
    <mergeCell ref="A321:A322"/>
    <mergeCell ref="B321:B322"/>
    <mergeCell ref="C321:C322"/>
    <mergeCell ref="D321:D322"/>
    <mergeCell ref="O322:P322"/>
    <mergeCell ref="Q322:R322"/>
    <mergeCell ref="S322:T322"/>
    <mergeCell ref="U322:V322"/>
    <mergeCell ref="W322:X322"/>
    <mergeCell ref="Y322:Z322"/>
    <mergeCell ref="AA322:AB322"/>
    <mergeCell ref="AC322:AD322"/>
    <mergeCell ref="AE322:AF322"/>
    <mergeCell ref="AG322:AH322"/>
    <mergeCell ref="AI322:AJ322"/>
    <mergeCell ref="AK322:AL322"/>
    <mergeCell ref="AM322:AN322"/>
    <mergeCell ref="AO322:AP322"/>
    <mergeCell ref="AQ322:AR322"/>
    <mergeCell ref="AS322:AT322"/>
    <mergeCell ref="AU322:AV322"/>
    <mergeCell ref="AW322:AX322"/>
    <mergeCell ref="AY322:AZ322"/>
    <mergeCell ref="BA322:BB322"/>
    <mergeCell ref="BC322:BD322"/>
    <mergeCell ref="BE322:BF322"/>
    <mergeCell ref="BG322:BH322"/>
    <mergeCell ref="BI322:BJ322"/>
    <mergeCell ref="BK322:BL322"/>
    <mergeCell ref="BM322:BN322"/>
    <mergeCell ref="BO322:BP322"/>
    <mergeCell ref="BQ322:BR322"/>
    <mergeCell ref="BS322:BT322"/>
    <mergeCell ref="BU322:BV322"/>
    <mergeCell ref="A323:A324"/>
    <mergeCell ref="B323:B324"/>
    <mergeCell ref="C323:C324"/>
    <mergeCell ref="D323:D324"/>
    <mergeCell ref="O324:P324"/>
    <mergeCell ref="Q324:R324"/>
    <mergeCell ref="S324:T324"/>
    <mergeCell ref="U324:V324"/>
    <mergeCell ref="W324:X324"/>
    <mergeCell ref="Y324:Z324"/>
    <mergeCell ref="AA324:AB324"/>
    <mergeCell ref="AC324:AD324"/>
    <mergeCell ref="AE324:AF324"/>
    <mergeCell ref="AG324:AH324"/>
    <mergeCell ref="AI324:AJ324"/>
    <mergeCell ref="AK324:AL324"/>
    <mergeCell ref="AM324:AN324"/>
    <mergeCell ref="AO324:AP324"/>
    <mergeCell ref="AQ324:AR324"/>
    <mergeCell ref="AS324:AT324"/>
    <mergeCell ref="AU324:AV324"/>
    <mergeCell ref="AW324:AX324"/>
    <mergeCell ref="AY324:AZ324"/>
    <mergeCell ref="BA324:BB324"/>
    <mergeCell ref="BC324:BD324"/>
    <mergeCell ref="BE324:BF324"/>
    <mergeCell ref="BG324:BH324"/>
    <mergeCell ref="BI324:BJ324"/>
    <mergeCell ref="BK324:BL324"/>
    <mergeCell ref="BM324:BN324"/>
    <mergeCell ref="BO324:BP324"/>
    <mergeCell ref="BQ324:BR324"/>
    <mergeCell ref="BS324:BT324"/>
    <mergeCell ref="BU324:BV324"/>
    <mergeCell ref="A325:A326"/>
    <mergeCell ref="B325:B326"/>
    <mergeCell ref="C325:C326"/>
    <mergeCell ref="D325:D326"/>
    <mergeCell ref="O326:P326"/>
    <mergeCell ref="Q326:R326"/>
    <mergeCell ref="S326:T326"/>
    <mergeCell ref="U326:V326"/>
    <mergeCell ref="W326:X326"/>
    <mergeCell ref="Y326:Z326"/>
    <mergeCell ref="AA326:AB326"/>
    <mergeCell ref="AC326:AD326"/>
    <mergeCell ref="AE326:AF326"/>
    <mergeCell ref="AG326:AH326"/>
    <mergeCell ref="AI326:AJ326"/>
    <mergeCell ref="AK326:AL326"/>
    <mergeCell ref="AM326:AN326"/>
    <mergeCell ref="AO326:AP326"/>
    <mergeCell ref="AQ326:AR326"/>
    <mergeCell ref="AS326:AT326"/>
    <mergeCell ref="AU326:AV326"/>
    <mergeCell ref="AW326:AX326"/>
    <mergeCell ref="AY326:AZ326"/>
    <mergeCell ref="BA326:BB326"/>
    <mergeCell ref="BC326:BD326"/>
    <mergeCell ref="BE326:BF326"/>
    <mergeCell ref="BG326:BH326"/>
    <mergeCell ref="BI326:BJ326"/>
    <mergeCell ref="BK326:BL326"/>
    <mergeCell ref="BM326:BN326"/>
    <mergeCell ref="BO326:BP326"/>
    <mergeCell ref="BQ326:BR326"/>
    <mergeCell ref="BS326:BT326"/>
    <mergeCell ref="BU326:BV326"/>
    <mergeCell ref="A327:A328"/>
    <mergeCell ref="B327:B328"/>
    <mergeCell ref="C327:C328"/>
    <mergeCell ref="D327:D328"/>
    <mergeCell ref="O328:P328"/>
    <mergeCell ref="Q328:R328"/>
    <mergeCell ref="S328:T328"/>
    <mergeCell ref="U328:V328"/>
    <mergeCell ref="W328:X328"/>
    <mergeCell ref="Y328:Z328"/>
    <mergeCell ref="AA328:AB328"/>
    <mergeCell ref="AC328:AD328"/>
    <mergeCell ref="AE328:AF328"/>
    <mergeCell ref="AG328:AH328"/>
    <mergeCell ref="AI328:AJ328"/>
    <mergeCell ref="AK328:AL328"/>
    <mergeCell ref="AM328:AN328"/>
    <mergeCell ref="AO328:AP328"/>
    <mergeCell ref="AQ328:AR328"/>
    <mergeCell ref="AS328:AT328"/>
    <mergeCell ref="AU328:AV328"/>
    <mergeCell ref="AW328:AX328"/>
    <mergeCell ref="AY328:AZ328"/>
    <mergeCell ref="BA328:BB328"/>
    <mergeCell ref="BC328:BD328"/>
    <mergeCell ref="BE328:BF328"/>
    <mergeCell ref="BG328:BH328"/>
    <mergeCell ref="BI328:BJ328"/>
    <mergeCell ref="BK328:BL328"/>
    <mergeCell ref="BM328:BN328"/>
    <mergeCell ref="BO328:BP328"/>
    <mergeCell ref="BQ328:BR328"/>
    <mergeCell ref="BS328:BT328"/>
    <mergeCell ref="BU328:BV328"/>
    <mergeCell ref="A329:A330"/>
    <mergeCell ref="B329:B330"/>
    <mergeCell ref="C329:C330"/>
    <mergeCell ref="D329:D330"/>
    <mergeCell ref="O330:P330"/>
    <mergeCell ref="Q330:R330"/>
    <mergeCell ref="U330:V330"/>
    <mergeCell ref="W330:X330"/>
    <mergeCell ref="Y330:Z330"/>
    <mergeCell ref="AA330:AB330"/>
    <mergeCell ref="AC330:AD330"/>
    <mergeCell ref="AE330:AF330"/>
    <mergeCell ref="AG330:AH330"/>
    <mergeCell ref="AI330:AJ330"/>
    <mergeCell ref="AK330:AL330"/>
    <mergeCell ref="AM330:AN330"/>
    <mergeCell ref="AO330:AP330"/>
    <mergeCell ref="AQ330:AR330"/>
    <mergeCell ref="AS330:AT330"/>
    <mergeCell ref="AU330:AV330"/>
    <mergeCell ref="AW330:AX330"/>
    <mergeCell ref="AY330:AZ330"/>
    <mergeCell ref="BA330:BB330"/>
    <mergeCell ref="BC330:BD330"/>
    <mergeCell ref="BE330:BF330"/>
    <mergeCell ref="BG330:BH330"/>
    <mergeCell ref="BI330:BJ330"/>
    <mergeCell ref="BK330:BL330"/>
    <mergeCell ref="BM330:BN330"/>
    <mergeCell ref="BO330:BP330"/>
    <mergeCell ref="BQ330:BR330"/>
    <mergeCell ref="BS330:BT330"/>
    <mergeCell ref="BU330:BV330"/>
    <mergeCell ref="A331:A332"/>
    <mergeCell ref="B331:B332"/>
    <mergeCell ref="C331:C332"/>
    <mergeCell ref="D331:D332"/>
    <mergeCell ref="O332:P332"/>
    <mergeCell ref="Q332:R332"/>
    <mergeCell ref="U332:V332"/>
    <mergeCell ref="W332:X332"/>
    <mergeCell ref="Y332:Z332"/>
    <mergeCell ref="AA332:AB332"/>
    <mergeCell ref="AC332:AD332"/>
    <mergeCell ref="AE332:AF332"/>
    <mergeCell ref="AG332:AH332"/>
    <mergeCell ref="AI332:AJ332"/>
    <mergeCell ref="AK332:AL332"/>
    <mergeCell ref="AM332:AN332"/>
    <mergeCell ref="AO332:AP332"/>
    <mergeCell ref="AQ332:AR332"/>
    <mergeCell ref="AS332:AT332"/>
    <mergeCell ref="AU332:AV332"/>
    <mergeCell ref="AW332:AX332"/>
    <mergeCell ref="AY332:AZ332"/>
    <mergeCell ref="BA332:BB332"/>
    <mergeCell ref="BC332:BD332"/>
    <mergeCell ref="BE332:BF332"/>
    <mergeCell ref="BG332:BH332"/>
    <mergeCell ref="BI332:BJ332"/>
    <mergeCell ref="BK332:BL332"/>
    <mergeCell ref="BM332:BN332"/>
    <mergeCell ref="BO332:BP332"/>
    <mergeCell ref="BQ332:BR332"/>
    <mergeCell ref="BS332:BT332"/>
    <mergeCell ref="BU332:BV332"/>
    <mergeCell ref="A333:A334"/>
    <mergeCell ref="B333:B334"/>
    <mergeCell ref="C333:C334"/>
    <mergeCell ref="D333:D334"/>
    <mergeCell ref="O334:P334"/>
    <mergeCell ref="Q334:R334"/>
    <mergeCell ref="U334:V334"/>
    <mergeCell ref="W334:X334"/>
    <mergeCell ref="Y334:Z334"/>
    <mergeCell ref="AA334:AB334"/>
    <mergeCell ref="AC334:AD334"/>
    <mergeCell ref="AE334:AF334"/>
    <mergeCell ref="AG334:AH334"/>
    <mergeCell ref="AI334:AJ334"/>
    <mergeCell ref="AK334:AL334"/>
    <mergeCell ref="AM334:AN334"/>
    <mergeCell ref="AO334:AP334"/>
    <mergeCell ref="AQ334:AR334"/>
    <mergeCell ref="AS334:AT334"/>
    <mergeCell ref="AU334:AV334"/>
    <mergeCell ref="AW334:AX334"/>
    <mergeCell ref="AY334:AZ334"/>
    <mergeCell ref="BA334:BB334"/>
    <mergeCell ref="BC334:BD334"/>
    <mergeCell ref="BE334:BF334"/>
    <mergeCell ref="BG334:BH334"/>
    <mergeCell ref="BI334:BJ334"/>
    <mergeCell ref="BK334:BL334"/>
    <mergeCell ref="BM334:BN334"/>
    <mergeCell ref="BO334:BP334"/>
    <mergeCell ref="BQ334:BR334"/>
    <mergeCell ref="BS334:BT334"/>
    <mergeCell ref="BU334:BV334"/>
    <mergeCell ref="A335:A336"/>
    <mergeCell ref="B335:B336"/>
    <mergeCell ref="C335:C336"/>
    <mergeCell ref="D335:D336"/>
    <mergeCell ref="O336:P336"/>
    <mergeCell ref="Q336:R336"/>
    <mergeCell ref="U336:V336"/>
    <mergeCell ref="W336:X336"/>
    <mergeCell ref="Y336:Z336"/>
    <mergeCell ref="AA336:AB336"/>
    <mergeCell ref="AC336:AD336"/>
    <mergeCell ref="AE336:AF336"/>
    <mergeCell ref="AG336:AH336"/>
    <mergeCell ref="AI336:AJ336"/>
    <mergeCell ref="AK336:AL336"/>
    <mergeCell ref="AM336:AN336"/>
    <mergeCell ref="AO336:AP336"/>
    <mergeCell ref="AQ336:AR336"/>
    <mergeCell ref="AS336:AT336"/>
    <mergeCell ref="AU336:AV336"/>
    <mergeCell ref="AW336:AX336"/>
    <mergeCell ref="AY336:AZ336"/>
    <mergeCell ref="BA336:BB336"/>
    <mergeCell ref="BC336:BD336"/>
    <mergeCell ref="BE336:BF336"/>
    <mergeCell ref="BG336:BH336"/>
    <mergeCell ref="BI336:BJ336"/>
    <mergeCell ref="BK336:BL336"/>
    <mergeCell ref="BM336:BN336"/>
    <mergeCell ref="BO336:BP336"/>
    <mergeCell ref="BQ336:BR336"/>
    <mergeCell ref="BS336:BT336"/>
    <mergeCell ref="BU336:BV336"/>
    <mergeCell ref="A337:A338"/>
    <mergeCell ref="B337:B338"/>
    <mergeCell ref="C337:C338"/>
    <mergeCell ref="D337:D338"/>
    <mergeCell ref="O338:P338"/>
    <mergeCell ref="Q338:R338"/>
    <mergeCell ref="U338:V338"/>
    <mergeCell ref="W338:X338"/>
    <mergeCell ref="Y338:Z338"/>
    <mergeCell ref="AA338:AB338"/>
    <mergeCell ref="AC338:AD338"/>
    <mergeCell ref="AE338:AF338"/>
    <mergeCell ref="AG338:AH338"/>
    <mergeCell ref="AI338:AJ338"/>
    <mergeCell ref="AK338:AL338"/>
    <mergeCell ref="AM338:AN338"/>
    <mergeCell ref="AO338:AP338"/>
    <mergeCell ref="AQ338:AR338"/>
    <mergeCell ref="AS338:AT338"/>
    <mergeCell ref="AU338:AV338"/>
    <mergeCell ref="AW338:AX338"/>
    <mergeCell ref="AY338:AZ338"/>
    <mergeCell ref="BA338:BB338"/>
    <mergeCell ref="BC338:BD338"/>
    <mergeCell ref="BE338:BF338"/>
    <mergeCell ref="BG338:BH338"/>
    <mergeCell ref="BI338:BJ338"/>
    <mergeCell ref="BK338:BL338"/>
    <mergeCell ref="BM338:BN338"/>
    <mergeCell ref="BO338:BP338"/>
    <mergeCell ref="BQ338:BR338"/>
    <mergeCell ref="BS338:BT338"/>
    <mergeCell ref="BU338:BV338"/>
    <mergeCell ref="A339:A340"/>
    <mergeCell ref="B339:B340"/>
    <mergeCell ref="C339:C340"/>
    <mergeCell ref="D339:D340"/>
    <mergeCell ref="O340:P340"/>
    <mergeCell ref="Q340:R340"/>
    <mergeCell ref="U340:V340"/>
    <mergeCell ref="W340:X340"/>
    <mergeCell ref="Y340:Z340"/>
    <mergeCell ref="AA340:AB340"/>
    <mergeCell ref="AC340:AD340"/>
    <mergeCell ref="AE340:AF340"/>
    <mergeCell ref="AG340:AH340"/>
    <mergeCell ref="AI340:AJ340"/>
    <mergeCell ref="AK340:AL340"/>
    <mergeCell ref="AM340:AN340"/>
    <mergeCell ref="AO340:AP340"/>
    <mergeCell ref="AQ340:AR340"/>
    <mergeCell ref="AS340:AT340"/>
    <mergeCell ref="AU340:AV340"/>
    <mergeCell ref="AW340:AX340"/>
    <mergeCell ref="AY340:AZ340"/>
    <mergeCell ref="BA340:BB340"/>
    <mergeCell ref="BC340:BD340"/>
    <mergeCell ref="BE340:BF340"/>
    <mergeCell ref="BG340:BH340"/>
    <mergeCell ref="BI340:BJ340"/>
    <mergeCell ref="BK340:BL340"/>
    <mergeCell ref="BM340:BN340"/>
    <mergeCell ref="BO340:BP340"/>
    <mergeCell ref="BQ340:BR340"/>
    <mergeCell ref="BS340:BT340"/>
    <mergeCell ref="BU340:BV340"/>
    <mergeCell ref="A341:A342"/>
    <mergeCell ref="B341:B342"/>
    <mergeCell ref="C341:C342"/>
    <mergeCell ref="D341:D342"/>
    <mergeCell ref="O342:P342"/>
    <mergeCell ref="Q342:R342"/>
    <mergeCell ref="U342:V342"/>
    <mergeCell ref="W342:X342"/>
    <mergeCell ref="Y342:Z342"/>
    <mergeCell ref="AA342:AB342"/>
    <mergeCell ref="AC342:AD342"/>
    <mergeCell ref="AE342:AF342"/>
    <mergeCell ref="AG342:AH342"/>
    <mergeCell ref="AI342:AJ342"/>
    <mergeCell ref="AK342:AL342"/>
    <mergeCell ref="AM342:AN342"/>
    <mergeCell ref="AO342:AP342"/>
    <mergeCell ref="AQ342:AR342"/>
    <mergeCell ref="AS342:AT342"/>
    <mergeCell ref="AU342:AV342"/>
    <mergeCell ref="AW342:AX342"/>
    <mergeCell ref="AY342:AZ342"/>
    <mergeCell ref="BA342:BB342"/>
    <mergeCell ref="BC342:BD342"/>
    <mergeCell ref="BE342:BF342"/>
    <mergeCell ref="BG342:BH342"/>
    <mergeCell ref="BI342:BJ342"/>
    <mergeCell ref="BK342:BL342"/>
    <mergeCell ref="BM342:BN342"/>
    <mergeCell ref="BO342:BP342"/>
    <mergeCell ref="BQ342:BR342"/>
    <mergeCell ref="BS342:BT342"/>
    <mergeCell ref="BU342:BV342"/>
    <mergeCell ref="A343:A344"/>
    <mergeCell ref="B343:B344"/>
    <mergeCell ref="C343:C344"/>
    <mergeCell ref="D343:D344"/>
    <mergeCell ref="O344:P344"/>
    <mergeCell ref="Q344:R344"/>
    <mergeCell ref="U344:V344"/>
    <mergeCell ref="W344:X344"/>
    <mergeCell ref="Y344:Z344"/>
    <mergeCell ref="AA344:AB344"/>
    <mergeCell ref="AC344:AD344"/>
    <mergeCell ref="AE344:AF344"/>
    <mergeCell ref="AG344:AH344"/>
    <mergeCell ref="AI344:AJ344"/>
    <mergeCell ref="AK344:AL344"/>
    <mergeCell ref="AM344:AN344"/>
    <mergeCell ref="AO344:AP344"/>
    <mergeCell ref="AQ344:AR344"/>
    <mergeCell ref="AS344:AT344"/>
    <mergeCell ref="AU344:AV344"/>
    <mergeCell ref="AW344:AX344"/>
    <mergeCell ref="AY344:AZ344"/>
    <mergeCell ref="BA344:BB344"/>
    <mergeCell ref="BC344:BD344"/>
    <mergeCell ref="BE344:BF344"/>
    <mergeCell ref="BG344:BH344"/>
    <mergeCell ref="BI344:BJ344"/>
    <mergeCell ref="BK344:BL344"/>
    <mergeCell ref="BM344:BN344"/>
    <mergeCell ref="BO344:BP344"/>
    <mergeCell ref="BQ344:BR344"/>
    <mergeCell ref="BS344:BT344"/>
    <mergeCell ref="BU344:BV344"/>
    <mergeCell ref="A345:A346"/>
    <mergeCell ref="B345:B346"/>
    <mergeCell ref="C345:C346"/>
    <mergeCell ref="D345:D346"/>
    <mergeCell ref="O346:P346"/>
    <mergeCell ref="Q346:R346"/>
    <mergeCell ref="U346:V346"/>
    <mergeCell ref="W346:X346"/>
    <mergeCell ref="Y346:Z346"/>
    <mergeCell ref="AA346:AB346"/>
    <mergeCell ref="AC346:AD346"/>
    <mergeCell ref="AE346:AF346"/>
    <mergeCell ref="AG346:AH346"/>
    <mergeCell ref="AI346:AJ346"/>
    <mergeCell ref="AK346:AL346"/>
    <mergeCell ref="AM346:AN346"/>
    <mergeCell ref="AO346:AP346"/>
    <mergeCell ref="AQ346:AR346"/>
    <mergeCell ref="AS346:AT346"/>
    <mergeCell ref="AU346:AV346"/>
    <mergeCell ref="AW346:AX346"/>
    <mergeCell ref="AY346:AZ346"/>
    <mergeCell ref="BA346:BB346"/>
    <mergeCell ref="BC346:BD346"/>
    <mergeCell ref="BE346:BF346"/>
    <mergeCell ref="BG346:BH346"/>
    <mergeCell ref="BI346:BJ346"/>
    <mergeCell ref="BK346:BL346"/>
    <mergeCell ref="BM346:BN346"/>
    <mergeCell ref="BO346:BP346"/>
    <mergeCell ref="BQ346:BR346"/>
    <mergeCell ref="BS346:BT346"/>
    <mergeCell ref="BU346:BV346"/>
    <mergeCell ref="A347:A348"/>
    <mergeCell ref="B347:B348"/>
    <mergeCell ref="C347:C348"/>
    <mergeCell ref="D347:D348"/>
    <mergeCell ref="O348:P348"/>
    <mergeCell ref="Q348:R348"/>
    <mergeCell ref="U348:V348"/>
    <mergeCell ref="W348:X348"/>
    <mergeCell ref="Y348:Z348"/>
    <mergeCell ref="AA348:AB348"/>
    <mergeCell ref="AC348:AD348"/>
    <mergeCell ref="AE348:AF348"/>
    <mergeCell ref="AG348:AH348"/>
    <mergeCell ref="AI348:AJ348"/>
    <mergeCell ref="AK348:AL348"/>
    <mergeCell ref="AM348:AN348"/>
    <mergeCell ref="AO348:AP348"/>
    <mergeCell ref="AQ348:AR348"/>
    <mergeCell ref="AS348:AT348"/>
    <mergeCell ref="AU348:AV348"/>
    <mergeCell ref="AW348:AX348"/>
    <mergeCell ref="AY348:AZ348"/>
    <mergeCell ref="BA348:BB348"/>
    <mergeCell ref="BC348:BD348"/>
    <mergeCell ref="BE348:BF348"/>
    <mergeCell ref="BG348:BH348"/>
    <mergeCell ref="BI348:BJ348"/>
    <mergeCell ref="BK348:BL348"/>
    <mergeCell ref="BM348:BN348"/>
    <mergeCell ref="BO348:BP348"/>
    <mergeCell ref="BQ348:BR348"/>
    <mergeCell ref="BS348:BT348"/>
    <mergeCell ref="BU348:BV348"/>
    <mergeCell ref="A349:A350"/>
    <mergeCell ref="B349:B350"/>
    <mergeCell ref="C349:C350"/>
    <mergeCell ref="D349:D350"/>
    <mergeCell ref="O350:P350"/>
    <mergeCell ref="Q350:R350"/>
    <mergeCell ref="U350:V350"/>
    <mergeCell ref="W350:X350"/>
    <mergeCell ref="Y350:Z350"/>
    <mergeCell ref="AA350:AB350"/>
    <mergeCell ref="AC350:AD350"/>
    <mergeCell ref="AE350:AF350"/>
    <mergeCell ref="AG350:AH350"/>
    <mergeCell ref="AI350:AJ350"/>
    <mergeCell ref="AK350:AL350"/>
    <mergeCell ref="AM350:AN350"/>
    <mergeCell ref="AO350:AP350"/>
    <mergeCell ref="AQ350:AR350"/>
    <mergeCell ref="AS350:AT350"/>
    <mergeCell ref="AU350:AV350"/>
    <mergeCell ref="AW350:AX350"/>
    <mergeCell ref="AY350:AZ350"/>
    <mergeCell ref="BA350:BB350"/>
    <mergeCell ref="BC350:BD350"/>
    <mergeCell ref="BE350:BF350"/>
    <mergeCell ref="BG350:BH350"/>
    <mergeCell ref="BI350:BJ350"/>
    <mergeCell ref="BK350:BL350"/>
    <mergeCell ref="BM350:BN350"/>
    <mergeCell ref="BO350:BP350"/>
    <mergeCell ref="BQ350:BR350"/>
    <mergeCell ref="BS350:BT350"/>
    <mergeCell ref="BU350:BV350"/>
    <mergeCell ref="A351:A352"/>
    <mergeCell ref="B351:B352"/>
    <mergeCell ref="C351:C352"/>
    <mergeCell ref="D351:D352"/>
    <mergeCell ref="O352:P352"/>
    <mergeCell ref="Q352:R352"/>
    <mergeCell ref="U352:V352"/>
    <mergeCell ref="W352:X352"/>
    <mergeCell ref="Y352:Z352"/>
    <mergeCell ref="AA352:AB352"/>
    <mergeCell ref="AC352:AD352"/>
    <mergeCell ref="AE352:AF352"/>
    <mergeCell ref="AG352:AH352"/>
    <mergeCell ref="AI352:AJ352"/>
    <mergeCell ref="AK352:AL352"/>
    <mergeCell ref="AM352:AN352"/>
    <mergeCell ref="AO352:AP352"/>
    <mergeCell ref="AQ352:AR352"/>
    <mergeCell ref="AS352:AT352"/>
    <mergeCell ref="AU352:AV352"/>
    <mergeCell ref="AW352:AX352"/>
    <mergeCell ref="AY352:AZ352"/>
    <mergeCell ref="BA352:BB352"/>
    <mergeCell ref="BC352:BD352"/>
    <mergeCell ref="BE352:BF352"/>
    <mergeCell ref="BG352:BH352"/>
    <mergeCell ref="BI352:BJ352"/>
    <mergeCell ref="BK352:BL352"/>
    <mergeCell ref="BM352:BN352"/>
    <mergeCell ref="BO352:BP352"/>
    <mergeCell ref="BQ352:BR352"/>
    <mergeCell ref="BS352:BT352"/>
    <mergeCell ref="BU352:BV352"/>
    <mergeCell ref="A353:A354"/>
    <mergeCell ref="B353:B354"/>
    <mergeCell ref="C353:C354"/>
    <mergeCell ref="D353:D354"/>
    <mergeCell ref="O354:P354"/>
    <mergeCell ref="Q354:R354"/>
    <mergeCell ref="U354:V354"/>
    <mergeCell ref="W354:X354"/>
    <mergeCell ref="Y354:Z354"/>
    <mergeCell ref="AA354:AB354"/>
    <mergeCell ref="AC354:AD354"/>
    <mergeCell ref="AE354:AF354"/>
    <mergeCell ref="AG354:AH354"/>
    <mergeCell ref="AI354:AJ354"/>
    <mergeCell ref="AK354:AL354"/>
    <mergeCell ref="AM354:AN354"/>
    <mergeCell ref="AO354:AP354"/>
    <mergeCell ref="AQ354:AR354"/>
    <mergeCell ref="AS354:AT354"/>
    <mergeCell ref="AU354:AV354"/>
    <mergeCell ref="AW354:AX354"/>
    <mergeCell ref="AY354:AZ354"/>
    <mergeCell ref="BA354:BB354"/>
    <mergeCell ref="BC354:BD354"/>
    <mergeCell ref="BE354:BF354"/>
    <mergeCell ref="BG354:BH354"/>
    <mergeCell ref="BI354:BJ354"/>
    <mergeCell ref="BK354:BL354"/>
    <mergeCell ref="BM354:BN354"/>
    <mergeCell ref="BO354:BP354"/>
    <mergeCell ref="BQ354:BR354"/>
    <mergeCell ref="BS354:BT354"/>
    <mergeCell ref="BU354:BV354"/>
    <mergeCell ref="A355:A356"/>
    <mergeCell ref="B355:B356"/>
    <mergeCell ref="C355:C356"/>
    <mergeCell ref="D355:D356"/>
    <mergeCell ref="O356:P356"/>
    <mergeCell ref="Q356:R356"/>
    <mergeCell ref="U356:V356"/>
    <mergeCell ref="W356:X356"/>
    <mergeCell ref="Y356:Z356"/>
    <mergeCell ref="AA356:AB356"/>
    <mergeCell ref="AC356:AD356"/>
    <mergeCell ref="AE356:AF356"/>
    <mergeCell ref="AG356:AH356"/>
    <mergeCell ref="AI356:AJ356"/>
    <mergeCell ref="AK356:AL356"/>
    <mergeCell ref="AM356:AN356"/>
    <mergeCell ref="AO356:AP356"/>
    <mergeCell ref="AQ356:AR356"/>
    <mergeCell ref="AS356:AT356"/>
    <mergeCell ref="AU356:AV356"/>
    <mergeCell ref="AW356:AX356"/>
    <mergeCell ref="AY356:AZ356"/>
    <mergeCell ref="BA356:BB356"/>
    <mergeCell ref="BC356:BD356"/>
    <mergeCell ref="BE356:BF356"/>
    <mergeCell ref="BG356:BH356"/>
    <mergeCell ref="BI356:BJ356"/>
    <mergeCell ref="BK356:BL356"/>
    <mergeCell ref="BM356:BN356"/>
    <mergeCell ref="BO356:BP356"/>
    <mergeCell ref="BQ356:BR356"/>
    <mergeCell ref="BS356:BT356"/>
    <mergeCell ref="BU356:BV356"/>
    <mergeCell ref="A357:A358"/>
    <mergeCell ref="B357:B358"/>
    <mergeCell ref="C357:C358"/>
    <mergeCell ref="D357:D358"/>
    <mergeCell ref="O358:P358"/>
    <mergeCell ref="Q358:R358"/>
    <mergeCell ref="U358:V358"/>
    <mergeCell ref="W358:X358"/>
    <mergeCell ref="Y358:Z358"/>
    <mergeCell ref="AA358:AB358"/>
    <mergeCell ref="AC358:AD358"/>
    <mergeCell ref="AE358:AF358"/>
    <mergeCell ref="AG358:AH358"/>
    <mergeCell ref="AI358:AJ358"/>
    <mergeCell ref="AK358:AL358"/>
    <mergeCell ref="AM358:AN358"/>
    <mergeCell ref="AO358:AP358"/>
    <mergeCell ref="AQ358:AR358"/>
    <mergeCell ref="AS358:AT358"/>
    <mergeCell ref="AU358:AV358"/>
    <mergeCell ref="AW358:AX358"/>
    <mergeCell ref="AY358:AZ358"/>
    <mergeCell ref="BA358:BB358"/>
    <mergeCell ref="BC358:BD358"/>
    <mergeCell ref="BE358:BF358"/>
    <mergeCell ref="BG358:BH358"/>
    <mergeCell ref="BI358:BJ358"/>
    <mergeCell ref="BK358:BL358"/>
    <mergeCell ref="BM358:BN358"/>
    <mergeCell ref="BO358:BP358"/>
    <mergeCell ref="BQ358:BR358"/>
    <mergeCell ref="BS358:BT358"/>
    <mergeCell ref="BU358:BV358"/>
    <mergeCell ref="A359:A360"/>
    <mergeCell ref="B359:B360"/>
    <mergeCell ref="C359:C360"/>
    <mergeCell ref="D359:D360"/>
    <mergeCell ref="O360:P360"/>
    <mergeCell ref="Q360:R360"/>
    <mergeCell ref="U360:V360"/>
    <mergeCell ref="W360:X360"/>
    <mergeCell ref="Y360:Z360"/>
    <mergeCell ref="AA360:AB360"/>
    <mergeCell ref="AC360:AD360"/>
    <mergeCell ref="AE360:AF360"/>
    <mergeCell ref="AG360:AH360"/>
    <mergeCell ref="AI360:AJ360"/>
    <mergeCell ref="AK360:AL360"/>
    <mergeCell ref="AM360:AN360"/>
    <mergeCell ref="AO360:AP360"/>
    <mergeCell ref="AQ360:AR360"/>
    <mergeCell ref="AS360:AT360"/>
    <mergeCell ref="AU360:AV360"/>
    <mergeCell ref="AW360:AX360"/>
    <mergeCell ref="AY360:AZ360"/>
    <mergeCell ref="BA360:BB360"/>
    <mergeCell ref="BC360:BD360"/>
    <mergeCell ref="BE360:BF360"/>
    <mergeCell ref="BG360:BH360"/>
    <mergeCell ref="BI360:BJ360"/>
    <mergeCell ref="BK360:BL360"/>
    <mergeCell ref="BM360:BN360"/>
    <mergeCell ref="BO360:BP360"/>
    <mergeCell ref="BQ360:BR360"/>
    <mergeCell ref="BS360:BT360"/>
    <mergeCell ref="BU360:BV360"/>
    <mergeCell ref="A361:A362"/>
    <mergeCell ref="B361:B362"/>
    <mergeCell ref="C361:C362"/>
    <mergeCell ref="D361:D362"/>
    <mergeCell ref="O362:P362"/>
    <mergeCell ref="Q362:R362"/>
    <mergeCell ref="U362:V362"/>
    <mergeCell ref="W362:X362"/>
    <mergeCell ref="Y362:Z362"/>
    <mergeCell ref="AA362:AB362"/>
    <mergeCell ref="AC362:AD362"/>
    <mergeCell ref="AE362:AF362"/>
    <mergeCell ref="AG362:AH362"/>
    <mergeCell ref="AI362:AJ362"/>
    <mergeCell ref="AK362:AL362"/>
    <mergeCell ref="AM362:AN362"/>
    <mergeCell ref="AO362:AP362"/>
    <mergeCell ref="AQ362:AR362"/>
    <mergeCell ref="AS362:AT362"/>
    <mergeCell ref="AU362:AV362"/>
    <mergeCell ref="AW362:AX362"/>
    <mergeCell ref="AY362:AZ362"/>
    <mergeCell ref="BA362:BB362"/>
    <mergeCell ref="BC362:BD362"/>
    <mergeCell ref="BE362:BF362"/>
    <mergeCell ref="BG362:BH362"/>
    <mergeCell ref="BI362:BJ362"/>
    <mergeCell ref="BK362:BL362"/>
    <mergeCell ref="BM362:BN362"/>
    <mergeCell ref="BO362:BP362"/>
    <mergeCell ref="BQ362:BR362"/>
    <mergeCell ref="BS362:BT362"/>
    <mergeCell ref="BU362:BV362"/>
    <mergeCell ref="A363:A364"/>
    <mergeCell ref="B363:B364"/>
    <mergeCell ref="C363:C364"/>
    <mergeCell ref="D363:D364"/>
    <mergeCell ref="O364:P364"/>
    <mergeCell ref="Q364:R364"/>
    <mergeCell ref="U364:V364"/>
    <mergeCell ref="W364:X364"/>
    <mergeCell ref="Y364:Z364"/>
    <mergeCell ref="AA364:AB364"/>
    <mergeCell ref="AC364:AD364"/>
    <mergeCell ref="AE364:AF364"/>
    <mergeCell ref="AG364:AH364"/>
    <mergeCell ref="AI364:AJ364"/>
    <mergeCell ref="AK364:AL364"/>
    <mergeCell ref="AM364:AN364"/>
    <mergeCell ref="AO364:AP364"/>
    <mergeCell ref="AQ364:AR364"/>
    <mergeCell ref="AS364:AT364"/>
    <mergeCell ref="AU364:AV364"/>
    <mergeCell ref="AW364:AX364"/>
    <mergeCell ref="AY364:AZ364"/>
    <mergeCell ref="BA364:BB364"/>
    <mergeCell ref="BC364:BD364"/>
    <mergeCell ref="BE364:BF364"/>
    <mergeCell ref="BG364:BH364"/>
    <mergeCell ref="BI364:BJ364"/>
    <mergeCell ref="BK364:BL364"/>
    <mergeCell ref="BM364:BN364"/>
    <mergeCell ref="BO364:BP364"/>
    <mergeCell ref="BQ364:BR364"/>
    <mergeCell ref="BS364:BT364"/>
    <mergeCell ref="BU364:BV364"/>
    <mergeCell ref="A365:A366"/>
    <mergeCell ref="B365:B366"/>
    <mergeCell ref="C365:C366"/>
    <mergeCell ref="D365:D366"/>
    <mergeCell ref="O366:P366"/>
    <mergeCell ref="Q366:R366"/>
    <mergeCell ref="U366:V366"/>
    <mergeCell ref="W366:X366"/>
    <mergeCell ref="Y366:Z366"/>
    <mergeCell ref="AA366:AB366"/>
    <mergeCell ref="AC366:AD366"/>
    <mergeCell ref="AE366:AF366"/>
    <mergeCell ref="AG366:AH366"/>
    <mergeCell ref="AI366:AJ366"/>
    <mergeCell ref="AK366:AL366"/>
    <mergeCell ref="AM366:AN366"/>
    <mergeCell ref="AO366:AP366"/>
    <mergeCell ref="AQ366:AR366"/>
    <mergeCell ref="AS366:AT366"/>
    <mergeCell ref="AU366:AV366"/>
    <mergeCell ref="AW366:AX366"/>
    <mergeCell ref="AY366:AZ366"/>
    <mergeCell ref="BA366:BB366"/>
    <mergeCell ref="BC366:BD366"/>
    <mergeCell ref="BE366:BF366"/>
    <mergeCell ref="BG366:BH366"/>
    <mergeCell ref="BI366:BJ366"/>
    <mergeCell ref="BK366:BL366"/>
    <mergeCell ref="BM366:BN366"/>
    <mergeCell ref="BO366:BP366"/>
    <mergeCell ref="BQ366:BR366"/>
    <mergeCell ref="BS366:BT366"/>
    <mergeCell ref="BU366:BV366"/>
    <mergeCell ref="A367:A368"/>
    <mergeCell ref="B367:B368"/>
    <mergeCell ref="C367:C368"/>
    <mergeCell ref="D367:D368"/>
    <mergeCell ref="O368:P368"/>
    <mergeCell ref="Q368:R368"/>
    <mergeCell ref="U368:V368"/>
    <mergeCell ref="W368:X368"/>
    <mergeCell ref="Y368:Z368"/>
    <mergeCell ref="AA368:AB368"/>
    <mergeCell ref="AC368:AD368"/>
    <mergeCell ref="AE368:AF368"/>
    <mergeCell ref="AG368:AH368"/>
    <mergeCell ref="AI368:AJ368"/>
    <mergeCell ref="AK368:AL368"/>
    <mergeCell ref="AM368:AN368"/>
    <mergeCell ref="AO368:AP368"/>
    <mergeCell ref="AQ368:AR368"/>
    <mergeCell ref="AS368:AT368"/>
    <mergeCell ref="AU368:AV368"/>
    <mergeCell ref="AW368:AX368"/>
    <mergeCell ref="AY368:AZ368"/>
    <mergeCell ref="BA368:BB368"/>
    <mergeCell ref="BC368:BD368"/>
    <mergeCell ref="BE368:BF368"/>
    <mergeCell ref="BG368:BH368"/>
    <mergeCell ref="BI368:BJ368"/>
    <mergeCell ref="BK368:BL368"/>
    <mergeCell ref="BM368:BN368"/>
    <mergeCell ref="BO368:BP368"/>
    <mergeCell ref="BQ368:BR368"/>
    <mergeCell ref="BS368:BT368"/>
    <mergeCell ref="BU368:BV368"/>
    <mergeCell ref="A369:A370"/>
    <mergeCell ref="B369:B370"/>
    <mergeCell ref="C369:C370"/>
    <mergeCell ref="D369:D370"/>
    <mergeCell ref="O370:P370"/>
    <mergeCell ref="Q370:R370"/>
    <mergeCell ref="U370:V370"/>
    <mergeCell ref="W370:X370"/>
    <mergeCell ref="Y370:Z370"/>
    <mergeCell ref="AA370:AB370"/>
    <mergeCell ref="AC370:AD370"/>
    <mergeCell ref="AE370:AF370"/>
    <mergeCell ref="AG370:AH370"/>
    <mergeCell ref="AI370:AJ370"/>
    <mergeCell ref="AK370:AL370"/>
    <mergeCell ref="AM370:AN370"/>
    <mergeCell ref="AO370:AP370"/>
    <mergeCell ref="AQ370:AR370"/>
    <mergeCell ref="AS370:AT370"/>
    <mergeCell ref="AU370:AV370"/>
    <mergeCell ref="AW370:AX370"/>
    <mergeCell ref="AY370:AZ370"/>
    <mergeCell ref="BA370:BB370"/>
    <mergeCell ref="BC370:BD370"/>
    <mergeCell ref="BE370:BF370"/>
    <mergeCell ref="BG370:BH370"/>
    <mergeCell ref="BI370:BJ370"/>
    <mergeCell ref="BK370:BL370"/>
    <mergeCell ref="BM370:BN370"/>
    <mergeCell ref="BO370:BP370"/>
    <mergeCell ref="BQ370:BR370"/>
    <mergeCell ref="BS370:BT370"/>
    <mergeCell ref="BU370:BV370"/>
    <mergeCell ref="A371:A372"/>
    <mergeCell ref="B371:B372"/>
    <mergeCell ref="C371:C372"/>
    <mergeCell ref="D371:D372"/>
    <mergeCell ref="O372:P372"/>
    <mergeCell ref="Q372:R372"/>
    <mergeCell ref="U372:V372"/>
    <mergeCell ref="W372:X372"/>
    <mergeCell ref="Y372:Z372"/>
    <mergeCell ref="AA372:AB372"/>
    <mergeCell ref="AC372:AD372"/>
    <mergeCell ref="AE372:AF372"/>
    <mergeCell ref="AG372:AH372"/>
    <mergeCell ref="AI372:AJ372"/>
    <mergeCell ref="AK372:AL372"/>
    <mergeCell ref="AM372:AN372"/>
    <mergeCell ref="AO372:AP372"/>
    <mergeCell ref="AQ372:AR372"/>
    <mergeCell ref="AS372:AT372"/>
    <mergeCell ref="AU372:AV372"/>
    <mergeCell ref="AW372:AX372"/>
    <mergeCell ref="AY372:AZ372"/>
    <mergeCell ref="BA372:BB372"/>
    <mergeCell ref="BC372:BD372"/>
    <mergeCell ref="BE372:BF372"/>
    <mergeCell ref="BG372:BH372"/>
    <mergeCell ref="BI372:BJ372"/>
    <mergeCell ref="BK372:BL372"/>
    <mergeCell ref="BM372:BN372"/>
    <mergeCell ref="BO372:BP372"/>
    <mergeCell ref="BQ372:BR372"/>
    <mergeCell ref="BS372:BT372"/>
    <mergeCell ref="BU372:BV372"/>
    <mergeCell ref="A373:A374"/>
    <mergeCell ref="B373:B374"/>
    <mergeCell ref="C373:C374"/>
    <mergeCell ref="D373:D374"/>
    <mergeCell ref="O374:P374"/>
    <mergeCell ref="Q374:R374"/>
    <mergeCell ref="S374:T374"/>
    <mergeCell ref="U374:V374"/>
    <mergeCell ref="W374:X374"/>
    <mergeCell ref="Y374:Z374"/>
    <mergeCell ref="AA374:AB374"/>
    <mergeCell ref="AC374:AD374"/>
    <mergeCell ref="AE374:AF374"/>
    <mergeCell ref="AG374:AH374"/>
    <mergeCell ref="AI374:AJ374"/>
    <mergeCell ref="AK374:AL374"/>
    <mergeCell ref="AM374:AN374"/>
    <mergeCell ref="AO374:AP374"/>
    <mergeCell ref="AQ374:AR374"/>
    <mergeCell ref="AS374:AT374"/>
    <mergeCell ref="AU374:AV374"/>
    <mergeCell ref="AW374:AX374"/>
    <mergeCell ref="AY374:AZ374"/>
    <mergeCell ref="BA374:BB374"/>
    <mergeCell ref="BC374:BD374"/>
    <mergeCell ref="BE374:BF374"/>
    <mergeCell ref="BG374:BH374"/>
    <mergeCell ref="BI374:BJ374"/>
    <mergeCell ref="BK374:BL374"/>
    <mergeCell ref="BM374:BN374"/>
    <mergeCell ref="BO374:BP374"/>
    <mergeCell ref="BQ374:BR374"/>
    <mergeCell ref="BS374:BT374"/>
    <mergeCell ref="BU374:BV374"/>
    <mergeCell ref="A375:A376"/>
    <mergeCell ref="B375:B376"/>
    <mergeCell ref="C375:C376"/>
    <mergeCell ref="D375:D376"/>
    <mergeCell ref="O376:P376"/>
    <mergeCell ref="Q376:R376"/>
    <mergeCell ref="S376:T376"/>
    <mergeCell ref="U376:V376"/>
    <mergeCell ref="W376:X376"/>
    <mergeCell ref="Y376:Z376"/>
    <mergeCell ref="AA376:AB376"/>
    <mergeCell ref="AC376:AD376"/>
    <mergeCell ref="AE376:AF376"/>
    <mergeCell ref="AG376:AH376"/>
    <mergeCell ref="AI376:AJ376"/>
    <mergeCell ref="AK376:AL376"/>
    <mergeCell ref="AM376:AN376"/>
    <mergeCell ref="AO376:AP376"/>
    <mergeCell ref="AQ376:AR376"/>
    <mergeCell ref="AS376:AT376"/>
    <mergeCell ref="AU376:AV376"/>
    <mergeCell ref="AW376:AX376"/>
    <mergeCell ref="AY376:AZ376"/>
    <mergeCell ref="BA376:BB376"/>
    <mergeCell ref="BC376:BD376"/>
    <mergeCell ref="BE376:BF376"/>
    <mergeCell ref="BG376:BH376"/>
    <mergeCell ref="BI376:BJ376"/>
    <mergeCell ref="BK376:BL376"/>
    <mergeCell ref="BM376:BN376"/>
    <mergeCell ref="BO376:BP376"/>
    <mergeCell ref="BQ376:BR376"/>
    <mergeCell ref="BS376:BT376"/>
    <mergeCell ref="BU376:BV376"/>
    <mergeCell ref="A377:A378"/>
    <mergeCell ref="B377:B378"/>
    <mergeCell ref="C377:C378"/>
    <mergeCell ref="D377:D378"/>
    <mergeCell ref="O378:P378"/>
    <mergeCell ref="Q378:R378"/>
    <mergeCell ref="S378:T378"/>
    <mergeCell ref="U378:V378"/>
    <mergeCell ref="W378:X378"/>
    <mergeCell ref="Y378:Z378"/>
    <mergeCell ref="AA378:AB378"/>
    <mergeCell ref="AC378:AD378"/>
    <mergeCell ref="AE378:AF378"/>
    <mergeCell ref="AG378:AH378"/>
    <mergeCell ref="AI378:AJ378"/>
    <mergeCell ref="AK378:AL378"/>
    <mergeCell ref="AM378:AN378"/>
    <mergeCell ref="AO378:AP378"/>
    <mergeCell ref="AQ378:AR378"/>
    <mergeCell ref="AS378:AT378"/>
    <mergeCell ref="AU378:AV378"/>
    <mergeCell ref="AW378:AX378"/>
    <mergeCell ref="AY378:AZ378"/>
    <mergeCell ref="BA378:BB378"/>
    <mergeCell ref="BC378:BD378"/>
    <mergeCell ref="BE378:BF378"/>
    <mergeCell ref="BG378:BH378"/>
    <mergeCell ref="BI378:BJ378"/>
    <mergeCell ref="BK378:BL378"/>
    <mergeCell ref="BM378:BN378"/>
    <mergeCell ref="BO378:BP378"/>
    <mergeCell ref="BQ378:BR378"/>
    <mergeCell ref="BS378:BT378"/>
    <mergeCell ref="BU378:BV378"/>
    <mergeCell ref="A379:A380"/>
    <mergeCell ref="B379:B380"/>
    <mergeCell ref="C379:C380"/>
    <mergeCell ref="D379:D380"/>
    <mergeCell ref="O380:P380"/>
    <mergeCell ref="Q380:R380"/>
    <mergeCell ref="S380:T380"/>
    <mergeCell ref="U380:V380"/>
    <mergeCell ref="W380:X380"/>
    <mergeCell ref="Y380:Z380"/>
    <mergeCell ref="AA380:AB380"/>
    <mergeCell ref="AC380:AD380"/>
    <mergeCell ref="AE380:AF380"/>
    <mergeCell ref="AG380:AH380"/>
    <mergeCell ref="AI380:AJ380"/>
    <mergeCell ref="AK380:AL380"/>
    <mergeCell ref="AM380:AN380"/>
    <mergeCell ref="AO380:AP380"/>
    <mergeCell ref="AQ380:AR380"/>
    <mergeCell ref="AS380:AT380"/>
    <mergeCell ref="AU380:AV380"/>
    <mergeCell ref="AW380:AX380"/>
    <mergeCell ref="AY380:AZ380"/>
    <mergeCell ref="BA380:BB380"/>
    <mergeCell ref="BC380:BD380"/>
    <mergeCell ref="BE380:BF380"/>
    <mergeCell ref="BG380:BH380"/>
    <mergeCell ref="BI380:BJ380"/>
    <mergeCell ref="BK380:BL380"/>
    <mergeCell ref="BM380:BN380"/>
    <mergeCell ref="BO380:BP380"/>
    <mergeCell ref="BQ380:BR380"/>
    <mergeCell ref="BS380:BT380"/>
    <mergeCell ref="BU380:BV380"/>
    <mergeCell ref="A381:A382"/>
    <mergeCell ref="B381:B382"/>
    <mergeCell ref="C381:C382"/>
    <mergeCell ref="D381:D382"/>
    <mergeCell ref="O382:P382"/>
    <mergeCell ref="Q382:R382"/>
    <mergeCell ref="S382:T382"/>
    <mergeCell ref="U382:V382"/>
    <mergeCell ref="W382:X382"/>
    <mergeCell ref="Y382:Z382"/>
    <mergeCell ref="AA382:AB382"/>
    <mergeCell ref="AC382:AD382"/>
    <mergeCell ref="AE382:AF382"/>
    <mergeCell ref="AG382:AH382"/>
    <mergeCell ref="AI382:AJ382"/>
    <mergeCell ref="AK382:AL382"/>
    <mergeCell ref="AM382:AN382"/>
    <mergeCell ref="AO382:AP382"/>
    <mergeCell ref="AQ382:AR382"/>
    <mergeCell ref="AS382:AT382"/>
    <mergeCell ref="AU382:AV382"/>
    <mergeCell ref="AW382:AX382"/>
    <mergeCell ref="AY382:AZ382"/>
    <mergeCell ref="BA382:BB382"/>
    <mergeCell ref="BC382:BD382"/>
    <mergeCell ref="BE382:BF382"/>
    <mergeCell ref="BG382:BH382"/>
    <mergeCell ref="BI382:BJ382"/>
    <mergeCell ref="BK382:BL382"/>
    <mergeCell ref="BM382:BN382"/>
    <mergeCell ref="BO382:BP382"/>
    <mergeCell ref="BQ382:BR382"/>
    <mergeCell ref="BS382:BT382"/>
    <mergeCell ref="BU382:BV382"/>
    <mergeCell ref="A383:A384"/>
    <mergeCell ref="B383:B384"/>
    <mergeCell ref="C383:C384"/>
    <mergeCell ref="D383:D384"/>
    <mergeCell ref="O384:P384"/>
    <mergeCell ref="Q384:R384"/>
    <mergeCell ref="S384:T384"/>
    <mergeCell ref="U384:V384"/>
    <mergeCell ref="W384:X384"/>
    <mergeCell ref="Y384:Z384"/>
    <mergeCell ref="AA384:AB384"/>
    <mergeCell ref="AC384:AD384"/>
    <mergeCell ref="AE384:AF384"/>
    <mergeCell ref="AG384:AH384"/>
    <mergeCell ref="AI384:AJ384"/>
    <mergeCell ref="AK384:AL384"/>
    <mergeCell ref="AM384:AN384"/>
    <mergeCell ref="AO384:AP384"/>
    <mergeCell ref="AQ384:AR384"/>
    <mergeCell ref="AS384:AT384"/>
    <mergeCell ref="AU384:AV384"/>
    <mergeCell ref="AW384:AX384"/>
    <mergeCell ref="AY384:AZ384"/>
    <mergeCell ref="BA384:BB384"/>
    <mergeCell ref="BC384:BD384"/>
    <mergeCell ref="BE384:BF384"/>
    <mergeCell ref="BG384:BH384"/>
    <mergeCell ref="BI384:BJ384"/>
    <mergeCell ref="BK384:BL384"/>
    <mergeCell ref="BM384:BN384"/>
    <mergeCell ref="BO384:BP384"/>
    <mergeCell ref="BQ384:BR384"/>
    <mergeCell ref="BS384:BT384"/>
    <mergeCell ref="BU384:BV384"/>
    <mergeCell ref="A385:A386"/>
    <mergeCell ref="B385:B386"/>
    <mergeCell ref="C385:C386"/>
    <mergeCell ref="D385:D386"/>
    <mergeCell ref="O386:P386"/>
    <mergeCell ref="Q386:R386"/>
    <mergeCell ref="S386:T386"/>
    <mergeCell ref="U386:V386"/>
    <mergeCell ref="W386:X386"/>
    <mergeCell ref="Y386:Z386"/>
    <mergeCell ref="AA386:AB386"/>
    <mergeCell ref="AC386:AD386"/>
    <mergeCell ref="AE386:AF386"/>
    <mergeCell ref="AG386:AH386"/>
    <mergeCell ref="AI386:AJ386"/>
    <mergeCell ref="AK386:AL386"/>
    <mergeCell ref="AM386:AN386"/>
    <mergeCell ref="AO386:AP386"/>
    <mergeCell ref="AQ386:AR386"/>
    <mergeCell ref="AS386:AT386"/>
    <mergeCell ref="AU386:AV386"/>
    <mergeCell ref="AW386:AX386"/>
    <mergeCell ref="AY386:AZ386"/>
    <mergeCell ref="BA386:BB386"/>
    <mergeCell ref="BC386:BD386"/>
    <mergeCell ref="BE386:BF386"/>
    <mergeCell ref="BG386:BH386"/>
    <mergeCell ref="BI386:BJ386"/>
    <mergeCell ref="BK386:BL386"/>
    <mergeCell ref="BM386:BN386"/>
    <mergeCell ref="BO386:BP386"/>
    <mergeCell ref="BQ386:BR386"/>
    <mergeCell ref="BS386:BT386"/>
    <mergeCell ref="BU386:BV386"/>
    <mergeCell ref="A387:A388"/>
    <mergeCell ref="B387:B388"/>
    <mergeCell ref="C387:C388"/>
    <mergeCell ref="D387:D388"/>
    <mergeCell ref="O388:P388"/>
    <mergeCell ref="Q388:R388"/>
    <mergeCell ref="S388:T388"/>
    <mergeCell ref="U388:V388"/>
    <mergeCell ref="W388:X388"/>
    <mergeCell ref="Y388:Z388"/>
    <mergeCell ref="AA388:AB388"/>
    <mergeCell ref="AC388:AD388"/>
    <mergeCell ref="AE388:AF388"/>
    <mergeCell ref="AG388:AH388"/>
    <mergeCell ref="AI388:AJ388"/>
    <mergeCell ref="AK388:AL388"/>
    <mergeCell ref="AM388:AN388"/>
    <mergeCell ref="AO388:AP388"/>
    <mergeCell ref="AQ388:AR388"/>
    <mergeCell ref="AS388:AT388"/>
    <mergeCell ref="AU388:AV388"/>
    <mergeCell ref="AW388:AX388"/>
    <mergeCell ref="AY388:AZ388"/>
    <mergeCell ref="BA388:BB388"/>
    <mergeCell ref="BC388:BD388"/>
    <mergeCell ref="BE388:BF388"/>
    <mergeCell ref="BG388:BH388"/>
    <mergeCell ref="BI388:BJ388"/>
    <mergeCell ref="BK388:BL388"/>
    <mergeCell ref="BM388:BN388"/>
    <mergeCell ref="BO388:BP388"/>
    <mergeCell ref="BQ388:BR388"/>
    <mergeCell ref="BS388:BT388"/>
    <mergeCell ref="BU388:BV388"/>
    <mergeCell ref="A389:A390"/>
    <mergeCell ref="B389:B390"/>
    <mergeCell ref="C389:C390"/>
    <mergeCell ref="D389:D390"/>
    <mergeCell ref="O390:P390"/>
    <mergeCell ref="Q390:R390"/>
    <mergeCell ref="S390:T390"/>
    <mergeCell ref="U390:V390"/>
    <mergeCell ref="W390:X390"/>
    <mergeCell ref="Y390:Z390"/>
    <mergeCell ref="AA390:AB390"/>
    <mergeCell ref="AC390:AD390"/>
    <mergeCell ref="AE390:AF390"/>
    <mergeCell ref="AG390:AH390"/>
    <mergeCell ref="AI390:AJ390"/>
    <mergeCell ref="AK390:AL390"/>
    <mergeCell ref="AM390:AN390"/>
    <mergeCell ref="AO390:AP390"/>
    <mergeCell ref="AQ390:AR390"/>
    <mergeCell ref="AS390:AT390"/>
    <mergeCell ref="AU390:AV390"/>
    <mergeCell ref="AW390:AX390"/>
    <mergeCell ref="AY390:AZ390"/>
    <mergeCell ref="BA390:BB390"/>
    <mergeCell ref="BC390:BD390"/>
    <mergeCell ref="BE390:BF390"/>
    <mergeCell ref="BG390:BH390"/>
    <mergeCell ref="BI390:BJ390"/>
    <mergeCell ref="BK390:BL390"/>
    <mergeCell ref="BM390:BN390"/>
    <mergeCell ref="BO390:BP390"/>
    <mergeCell ref="BQ390:BR390"/>
    <mergeCell ref="BS390:BT390"/>
    <mergeCell ref="BU390:BV390"/>
    <mergeCell ref="A391:A392"/>
    <mergeCell ref="B391:B392"/>
    <mergeCell ref="C391:C392"/>
    <mergeCell ref="D391:D392"/>
    <mergeCell ref="O392:P392"/>
    <mergeCell ref="Q392:R392"/>
    <mergeCell ref="S392:T392"/>
    <mergeCell ref="U392:V392"/>
    <mergeCell ref="W392:X392"/>
    <mergeCell ref="Y392:Z392"/>
    <mergeCell ref="AA392:AB392"/>
    <mergeCell ref="AC392:AD392"/>
    <mergeCell ref="AE392:AF392"/>
    <mergeCell ref="AG392:AH392"/>
    <mergeCell ref="AI392:AJ392"/>
    <mergeCell ref="AK392:AL392"/>
    <mergeCell ref="AM392:AN392"/>
    <mergeCell ref="AO392:AP392"/>
    <mergeCell ref="AQ392:AR392"/>
    <mergeCell ref="AS392:AT392"/>
    <mergeCell ref="AU392:AV392"/>
    <mergeCell ref="AW392:AX392"/>
    <mergeCell ref="AY392:AZ392"/>
    <mergeCell ref="BA392:BB392"/>
    <mergeCell ref="BC392:BD392"/>
    <mergeCell ref="BE392:BF392"/>
    <mergeCell ref="BG392:BH392"/>
    <mergeCell ref="BI392:BJ392"/>
    <mergeCell ref="BK392:BL392"/>
    <mergeCell ref="BM392:BN392"/>
    <mergeCell ref="BO392:BP392"/>
    <mergeCell ref="BQ392:BR392"/>
    <mergeCell ref="BS392:BT392"/>
    <mergeCell ref="BU392:BV392"/>
    <mergeCell ref="A393:A394"/>
    <mergeCell ref="B393:B394"/>
    <mergeCell ref="C393:C394"/>
    <mergeCell ref="D393:D394"/>
    <mergeCell ref="O394:P394"/>
    <mergeCell ref="Q394:R394"/>
    <mergeCell ref="S394:T394"/>
    <mergeCell ref="U394:V394"/>
    <mergeCell ref="W394:X394"/>
    <mergeCell ref="Y394:Z394"/>
    <mergeCell ref="AA394:AB394"/>
    <mergeCell ref="AC394:AD394"/>
    <mergeCell ref="AE394:AF394"/>
    <mergeCell ref="AG394:AH394"/>
    <mergeCell ref="AI394:AJ394"/>
    <mergeCell ref="AK394:AL394"/>
    <mergeCell ref="AM394:AN394"/>
    <mergeCell ref="AO394:AP394"/>
    <mergeCell ref="AQ394:AR394"/>
    <mergeCell ref="AS394:AT394"/>
    <mergeCell ref="AU394:AV394"/>
    <mergeCell ref="AW394:AX394"/>
    <mergeCell ref="AY394:AZ394"/>
    <mergeCell ref="BA394:BB394"/>
    <mergeCell ref="BC394:BD394"/>
    <mergeCell ref="BE394:BF394"/>
    <mergeCell ref="BG394:BH394"/>
    <mergeCell ref="BI394:BJ394"/>
    <mergeCell ref="BK394:BL394"/>
    <mergeCell ref="BM394:BN394"/>
    <mergeCell ref="BO394:BP394"/>
    <mergeCell ref="BQ394:BR394"/>
    <mergeCell ref="BS394:BT394"/>
    <mergeCell ref="BU394:BV394"/>
    <mergeCell ref="A395:A396"/>
    <mergeCell ref="B395:B396"/>
    <mergeCell ref="C395:C396"/>
    <mergeCell ref="D395:D396"/>
    <mergeCell ref="O396:P396"/>
    <mergeCell ref="Q396:R396"/>
    <mergeCell ref="S396:T396"/>
    <mergeCell ref="U396:V396"/>
    <mergeCell ref="W396:X396"/>
    <mergeCell ref="Y396:Z396"/>
    <mergeCell ref="AA396:AB396"/>
    <mergeCell ref="AC396:AD396"/>
    <mergeCell ref="AE396:AF396"/>
    <mergeCell ref="AG396:AH396"/>
    <mergeCell ref="AI396:AJ396"/>
    <mergeCell ref="AK396:AL396"/>
    <mergeCell ref="AM396:AN396"/>
    <mergeCell ref="AO396:AP396"/>
    <mergeCell ref="AQ396:AR396"/>
    <mergeCell ref="AS396:AT396"/>
    <mergeCell ref="AU396:AV396"/>
    <mergeCell ref="AW396:AX396"/>
    <mergeCell ref="AY396:AZ396"/>
    <mergeCell ref="BA396:BB396"/>
    <mergeCell ref="BC396:BD396"/>
    <mergeCell ref="BE396:BF396"/>
    <mergeCell ref="BG396:BH396"/>
    <mergeCell ref="BI396:BJ396"/>
    <mergeCell ref="BK396:BL396"/>
    <mergeCell ref="BM396:BN396"/>
    <mergeCell ref="BO396:BP396"/>
    <mergeCell ref="BQ396:BR396"/>
    <mergeCell ref="BS396:BT396"/>
    <mergeCell ref="BU396:BV396"/>
    <mergeCell ref="A397:A398"/>
    <mergeCell ref="B397:B398"/>
    <mergeCell ref="C397:C398"/>
    <mergeCell ref="D397:D398"/>
    <mergeCell ref="O398:P398"/>
    <mergeCell ref="Q398:R398"/>
    <mergeCell ref="S398:T398"/>
    <mergeCell ref="U398:V398"/>
    <mergeCell ref="W398:X398"/>
    <mergeCell ref="Y398:Z398"/>
    <mergeCell ref="AA398:AB398"/>
    <mergeCell ref="AC398:AD398"/>
    <mergeCell ref="AE398:AF398"/>
    <mergeCell ref="AG398:AH398"/>
    <mergeCell ref="AI398:AJ398"/>
    <mergeCell ref="AK398:AL398"/>
    <mergeCell ref="AM398:AN398"/>
    <mergeCell ref="AO398:AP398"/>
    <mergeCell ref="AQ398:AR398"/>
    <mergeCell ref="AS398:AT398"/>
    <mergeCell ref="AU398:AV398"/>
    <mergeCell ref="AW398:AX398"/>
    <mergeCell ref="AY398:AZ398"/>
    <mergeCell ref="BA398:BB398"/>
    <mergeCell ref="BC398:BD398"/>
    <mergeCell ref="BE398:BF398"/>
    <mergeCell ref="BG398:BH398"/>
    <mergeCell ref="BI398:BJ398"/>
    <mergeCell ref="BK398:BL398"/>
    <mergeCell ref="BM398:BN398"/>
    <mergeCell ref="BO398:BP398"/>
    <mergeCell ref="BQ398:BR398"/>
    <mergeCell ref="BS398:BT398"/>
    <mergeCell ref="BU398:BV398"/>
    <mergeCell ref="A399:A400"/>
    <mergeCell ref="B399:B400"/>
    <mergeCell ref="C399:C400"/>
    <mergeCell ref="D399:D400"/>
    <mergeCell ref="O400:P400"/>
    <mergeCell ref="Q400:R400"/>
    <mergeCell ref="U400:V400"/>
    <mergeCell ref="W400:X400"/>
    <mergeCell ref="Y400:Z400"/>
    <mergeCell ref="AA400:AB400"/>
    <mergeCell ref="AC400:AD400"/>
    <mergeCell ref="AE400:AF400"/>
    <mergeCell ref="AG400:AH400"/>
    <mergeCell ref="AI400:AJ400"/>
    <mergeCell ref="AK400:AL400"/>
    <mergeCell ref="AM400:AN400"/>
    <mergeCell ref="AO400:AP400"/>
    <mergeCell ref="AQ400:AR400"/>
    <mergeCell ref="AS400:AT400"/>
    <mergeCell ref="AU400:AV400"/>
    <mergeCell ref="AW400:AX400"/>
    <mergeCell ref="AY400:AZ400"/>
    <mergeCell ref="BA400:BB400"/>
    <mergeCell ref="BC400:BD400"/>
    <mergeCell ref="BE400:BF400"/>
    <mergeCell ref="BG400:BH400"/>
    <mergeCell ref="BI400:BJ400"/>
    <mergeCell ref="BK400:BL400"/>
    <mergeCell ref="BM400:BN400"/>
    <mergeCell ref="BO400:BP400"/>
    <mergeCell ref="BQ400:BR400"/>
    <mergeCell ref="BS400:BT400"/>
    <mergeCell ref="BU400:BV400"/>
    <mergeCell ref="A401:A402"/>
    <mergeCell ref="B401:B402"/>
    <mergeCell ref="C401:C402"/>
    <mergeCell ref="D401:D402"/>
    <mergeCell ref="O402:P402"/>
    <mergeCell ref="Q402:R402"/>
    <mergeCell ref="U402:V402"/>
    <mergeCell ref="W402:X402"/>
    <mergeCell ref="Y402:Z402"/>
    <mergeCell ref="AA402:AB402"/>
    <mergeCell ref="AC402:AD402"/>
    <mergeCell ref="AE402:AF402"/>
    <mergeCell ref="AG402:AH402"/>
    <mergeCell ref="AI402:AJ402"/>
    <mergeCell ref="AK402:AL402"/>
    <mergeCell ref="AM402:AN402"/>
    <mergeCell ref="AO402:AP402"/>
    <mergeCell ref="AQ402:AR402"/>
    <mergeCell ref="AS402:AT402"/>
    <mergeCell ref="AU402:AV402"/>
    <mergeCell ref="AW402:AX402"/>
    <mergeCell ref="AY402:AZ402"/>
    <mergeCell ref="BA402:BB402"/>
    <mergeCell ref="BC402:BD402"/>
    <mergeCell ref="BE402:BF402"/>
    <mergeCell ref="BG402:BH402"/>
    <mergeCell ref="BI402:BJ402"/>
    <mergeCell ref="BK402:BL402"/>
    <mergeCell ref="BM402:BN402"/>
    <mergeCell ref="BO402:BP402"/>
    <mergeCell ref="BQ402:BR402"/>
    <mergeCell ref="BS402:BT402"/>
    <mergeCell ref="BU402:BV402"/>
    <mergeCell ref="A403:A404"/>
    <mergeCell ref="B403:B404"/>
    <mergeCell ref="C403:C404"/>
    <mergeCell ref="D403:D404"/>
    <mergeCell ref="O404:P404"/>
    <mergeCell ref="Q404:R404"/>
    <mergeCell ref="U404:V404"/>
    <mergeCell ref="W404:X404"/>
    <mergeCell ref="Y404:Z404"/>
    <mergeCell ref="AA404:AB404"/>
    <mergeCell ref="AC404:AD404"/>
    <mergeCell ref="AE404:AF404"/>
    <mergeCell ref="AG404:AH404"/>
    <mergeCell ref="AI404:AJ404"/>
    <mergeCell ref="AK404:AL404"/>
    <mergeCell ref="AM404:AN404"/>
    <mergeCell ref="AO404:AP404"/>
    <mergeCell ref="AQ404:AR404"/>
    <mergeCell ref="AS404:AT404"/>
    <mergeCell ref="AU404:AV404"/>
    <mergeCell ref="AW404:AX404"/>
    <mergeCell ref="AY404:AZ404"/>
    <mergeCell ref="BA404:BB404"/>
    <mergeCell ref="BC404:BD404"/>
    <mergeCell ref="BE404:BF404"/>
    <mergeCell ref="BG404:BH404"/>
    <mergeCell ref="BI404:BJ404"/>
    <mergeCell ref="BK404:BL404"/>
    <mergeCell ref="BM404:BN404"/>
    <mergeCell ref="BO404:BP404"/>
    <mergeCell ref="BQ404:BR404"/>
    <mergeCell ref="BS404:BT404"/>
    <mergeCell ref="BU404:BV404"/>
    <mergeCell ref="A405:A406"/>
    <mergeCell ref="B405:B406"/>
    <mergeCell ref="C405:C406"/>
    <mergeCell ref="D405:D406"/>
    <mergeCell ref="O406:P406"/>
    <mergeCell ref="Q406:R406"/>
    <mergeCell ref="U406:V406"/>
    <mergeCell ref="W406:X406"/>
    <mergeCell ref="Y406:Z406"/>
    <mergeCell ref="AA406:AB406"/>
    <mergeCell ref="AC406:AD406"/>
    <mergeCell ref="AE406:AF406"/>
    <mergeCell ref="AG406:AH406"/>
    <mergeCell ref="AI406:AJ406"/>
    <mergeCell ref="AK406:AL406"/>
    <mergeCell ref="AM406:AN406"/>
    <mergeCell ref="AO406:AP406"/>
    <mergeCell ref="AQ406:AR406"/>
    <mergeCell ref="AS406:AT406"/>
    <mergeCell ref="AU406:AV406"/>
    <mergeCell ref="AW406:AX406"/>
    <mergeCell ref="AY406:AZ406"/>
    <mergeCell ref="BA406:BB406"/>
    <mergeCell ref="BC406:BD406"/>
    <mergeCell ref="BE406:BF406"/>
    <mergeCell ref="BG406:BH406"/>
    <mergeCell ref="BI406:BJ406"/>
    <mergeCell ref="BK406:BL406"/>
    <mergeCell ref="BM406:BN406"/>
    <mergeCell ref="BO406:BP406"/>
    <mergeCell ref="BQ406:BR406"/>
    <mergeCell ref="BS406:BT406"/>
    <mergeCell ref="BU406:BV406"/>
    <mergeCell ref="A407:A408"/>
    <mergeCell ref="B407:B408"/>
    <mergeCell ref="C407:C408"/>
    <mergeCell ref="D407:D408"/>
    <mergeCell ref="O408:P408"/>
    <mergeCell ref="Q408:R408"/>
    <mergeCell ref="U408:V408"/>
    <mergeCell ref="W408:X408"/>
    <mergeCell ref="Y408:Z408"/>
    <mergeCell ref="AA408:AB408"/>
    <mergeCell ref="AC408:AD408"/>
    <mergeCell ref="AE408:AF408"/>
    <mergeCell ref="AG408:AH408"/>
    <mergeCell ref="AI408:AJ408"/>
    <mergeCell ref="AK408:AL408"/>
    <mergeCell ref="AM408:AN408"/>
    <mergeCell ref="AO408:AP408"/>
    <mergeCell ref="AQ408:AR408"/>
    <mergeCell ref="AS408:AT408"/>
    <mergeCell ref="AU408:AV408"/>
    <mergeCell ref="AW408:AX408"/>
    <mergeCell ref="AY408:AZ408"/>
    <mergeCell ref="BA408:BB408"/>
    <mergeCell ref="BC408:BD408"/>
    <mergeCell ref="BE408:BF408"/>
    <mergeCell ref="BG408:BH408"/>
    <mergeCell ref="BI408:BJ408"/>
    <mergeCell ref="BK408:BL408"/>
    <mergeCell ref="BM408:BN408"/>
    <mergeCell ref="BO408:BP408"/>
    <mergeCell ref="BQ408:BR408"/>
    <mergeCell ref="BS408:BT408"/>
    <mergeCell ref="BU408:BV408"/>
    <mergeCell ref="A409:A410"/>
    <mergeCell ref="B409:B410"/>
    <mergeCell ref="C409:C410"/>
    <mergeCell ref="D409:D410"/>
    <mergeCell ref="O410:P410"/>
    <mergeCell ref="Q410:R410"/>
    <mergeCell ref="U410:V410"/>
    <mergeCell ref="W410:X410"/>
    <mergeCell ref="Y410:Z410"/>
    <mergeCell ref="AA410:AB410"/>
    <mergeCell ref="AC410:AD410"/>
    <mergeCell ref="AE410:AF410"/>
    <mergeCell ref="AG410:AH410"/>
    <mergeCell ref="AI410:AJ410"/>
    <mergeCell ref="AK410:AL410"/>
    <mergeCell ref="AM410:AN410"/>
    <mergeCell ref="AO410:AP410"/>
    <mergeCell ref="AQ410:AR410"/>
    <mergeCell ref="AS410:AT410"/>
    <mergeCell ref="AU410:AV410"/>
    <mergeCell ref="AW410:AX410"/>
    <mergeCell ref="AY410:AZ410"/>
    <mergeCell ref="BA410:BB410"/>
    <mergeCell ref="BC410:BD410"/>
    <mergeCell ref="BE410:BF410"/>
    <mergeCell ref="BG410:BH410"/>
    <mergeCell ref="BI410:BJ410"/>
    <mergeCell ref="BK410:BL410"/>
    <mergeCell ref="BM410:BN410"/>
    <mergeCell ref="BO410:BP410"/>
    <mergeCell ref="BQ410:BR410"/>
    <mergeCell ref="BS410:BT410"/>
    <mergeCell ref="BU410:BV410"/>
    <mergeCell ref="A411:A412"/>
    <mergeCell ref="B411:B412"/>
    <mergeCell ref="C411:C412"/>
    <mergeCell ref="D411:D412"/>
    <mergeCell ref="O412:P412"/>
    <mergeCell ref="Q412:R412"/>
    <mergeCell ref="U412:V412"/>
    <mergeCell ref="W412:X412"/>
    <mergeCell ref="Y412:Z412"/>
    <mergeCell ref="AA412:AB412"/>
    <mergeCell ref="AC412:AD412"/>
    <mergeCell ref="AE412:AF412"/>
    <mergeCell ref="AG412:AH412"/>
    <mergeCell ref="AI412:AJ412"/>
    <mergeCell ref="AK412:AL412"/>
    <mergeCell ref="AM412:AN412"/>
    <mergeCell ref="AO412:AP412"/>
    <mergeCell ref="AQ412:AR412"/>
    <mergeCell ref="AS412:AT412"/>
    <mergeCell ref="AU412:AV412"/>
    <mergeCell ref="AW412:AX412"/>
    <mergeCell ref="AY412:AZ412"/>
    <mergeCell ref="BA412:BB412"/>
    <mergeCell ref="BC412:BD412"/>
    <mergeCell ref="BE412:BF412"/>
    <mergeCell ref="BG412:BH412"/>
    <mergeCell ref="BI412:BJ412"/>
    <mergeCell ref="BK412:BL412"/>
    <mergeCell ref="BM412:BN412"/>
    <mergeCell ref="BO412:BP412"/>
    <mergeCell ref="BQ412:BR412"/>
    <mergeCell ref="BS412:BT412"/>
    <mergeCell ref="BU412:BV412"/>
    <mergeCell ref="A413:A414"/>
    <mergeCell ref="B413:B414"/>
    <mergeCell ref="C413:C414"/>
    <mergeCell ref="D413:D414"/>
    <mergeCell ref="O414:P414"/>
    <mergeCell ref="Q414:R414"/>
    <mergeCell ref="U414:V414"/>
    <mergeCell ref="W414:X414"/>
    <mergeCell ref="Y414:Z414"/>
    <mergeCell ref="AA414:AB414"/>
    <mergeCell ref="AC414:AD414"/>
    <mergeCell ref="AE414:AF414"/>
    <mergeCell ref="AG414:AH414"/>
    <mergeCell ref="AI414:AJ414"/>
    <mergeCell ref="AK414:AL414"/>
    <mergeCell ref="AM414:AN414"/>
    <mergeCell ref="AO414:AP414"/>
    <mergeCell ref="AQ414:AR414"/>
    <mergeCell ref="AS414:AT414"/>
    <mergeCell ref="AU414:AV414"/>
    <mergeCell ref="AW414:AX414"/>
    <mergeCell ref="AY414:AZ414"/>
    <mergeCell ref="BA414:BB414"/>
    <mergeCell ref="BC414:BD414"/>
    <mergeCell ref="BE414:BF414"/>
    <mergeCell ref="BG414:BH414"/>
    <mergeCell ref="BI414:BJ414"/>
    <mergeCell ref="BK414:BL414"/>
    <mergeCell ref="BM414:BN414"/>
    <mergeCell ref="BO414:BP414"/>
    <mergeCell ref="BQ414:BR414"/>
    <mergeCell ref="BS414:BT414"/>
    <mergeCell ref="BU414:BV414"/>
    <mergeCell ref="A415:A416"/>
    <mergeCell ref="B415:B416"/>
    <mergeCell ref="C415:C416"/>
    <mergeCell ref="D415:D416"/>
    <mergeCell ref="O416:P416"/>
    <mergeCell ref="Q416:R416"/>
    <mergeCell ref="U416:V416"/>
    <mergeCell ref="W416:X416"/>
    <mergeCell ref="Y416:Z416"/>
    <mergeCell ref="AA416:AB416"/>
    <mergeCell ref="AC416:AD416"/>
    <mergeCell ref="AE416:AF416"/>
    <mergeCell ref="AG416:AH416"/>
    <mergeCell ref="AI416:AJ416"/>
    <mergeCell ref="AK416:AL416"/>
    <mergeCell ref="AM416:AN416"/>
    <mergeCell ref="AO416:AP416"/>
    <mergeCell ref="AQ416:AR416"/>
    <mergeCell ref="AS416:AT416"/>
    <mergeCell ref="AU416:AV416"/>
    <mergeCell ref="AW416:AX416"/>
    <mergeCell ref="AY416:AZ416"/>
    <mergeCell ref="BA416:BB416"/>
    <mergeCell ref="BC416:BD416"/>
    <mergeCell ref="BE416:BF416"/>
    <mergeCell ref="BG416:BH416"/>
    <mergeCell ref="BI416:BJ416"/>
    <mergeCell ref="BK416:BL416"/>
    <mergeCell ref="BM416:BN416"/>
    <mergeCell ref="BO416:BP416"/>
    <mergeCell ref="BQ416:BR416"/>
    <mergeCell ref="BS416:BT416"/>
    <mergeCell ref="BU416:BV416"/>
    <mergeCell ref="A417:A418"/>
    <mergeCell ref="B417:B418"/>
    <mergeCell ref="C417:C418"/>
    <mergeCell ref="D417:D418"/>
    <mergeCell ref="O418:P418"/>
    <mergeCell ref="Q418:R418"/>
    <mergeCell ref="U418:V418"/>
    <mergeCell ref="W418:X418"/>
    <mergeCell ref="Y418:Z418"/>
    <mergeCell ref="AA418:AB418"/>
    <mergeCell ref="AC418:AD418"/>
    <mergeCell ref="AE418:AF418"/>
    <mergeCell ref="AG418:AH418"/>
    <mergeCell ref="AI418:AJ418"/>
    <mergeCell ref="AK418:AL418"/>
    <mergeCell ref="AM418:AN418"/>
    <mergeCell ref="AO418:AP418"/>
    <mergeCell ref="AQ418:AR418"/>
    <mergeCell ref="AS418:AT418"/>
    <mergeCell ref="AU418:AV418"/>
    <mergeCell ref="AW418:AX418"/>
    <mergeCell ref="AY418:AZ418"/>
    <mergeCell ref="BA418:BB418"/>
    <mergeCell ref="BC418:BD418"/>
    <mergeCell ref="BE418:BF418"/>
    <mergeCell ref="BG418:BH418"/>
    <mergeCell ref="BI418:BJ418"/>
    <mergeCell ref="BK418:BL418"/>
    <mergeCell ref="BM418:BN418"/>
    <mergeCell ref="BO418:BP418"/>
    <mergeCell ref="BQ418:BR418"/>
    <mergeCell ref="BS418:BT418"/>
    <mergeCell ref="BU418:BV418"/>
    <mergeCell ref="A419:A420"/>
    <mergeCell ref="B419:B420"/>
    <mergeCell ref="C419:C420"/>
    <mergeCell ref="D419:D420"/>
    <mergeCell ref="O420:P420"/>
    <mergeCell ref="Q420:R420"/>
    <mergeCell ref="U420:V420"/>
    <mergeCell ref="W420:X420"/>
    <mergeCell ref="Y420:Z420"/>
    <mergeCell ref="AA420:AB420"/>
    <mergeCell ref="AC420:AD420"/>
    <mergeCell ref="AE420:AF420"/>
    <mergeCell ref="AG420:AH420"/>
    <mergeCell ref="AI420:AJ420"/>
    <mergeCell ref="AK420:AL420"/>
    <mergeCell ref="AM420:AN420"/>
    <mergeCell ref="AO420:AP420"/>
    <mergeCell ref="AQ420:AR420"/>
    <mergeCell ref="AS420:AT420"/>
    <mergeCell ref="AU420:AV420"/>
    <mergeCell ref="AW420:AX420"/>
    <mergeCell ref="AY420:AZ420"/>
    <mergeCell ref="BA420:BB420"/>
    <mergeCell ref="BC420:BD420"/>
    <mergeCell ref="BE420:BF420"/>
    <mergeCell ref="BG420:BH420"/>
    <mergeCell ref="BI420:BJ420"/>
    <mergeCell ref="BK420:BL420"/>
    <mergeCell ref="BM420:BN420"/>
    <mergeCell ref="BO420:BP420"/>
    <mergeCell ref="BQ420:BR420"/>
    <mergeCell ref="BS420:BT420"/>
    <mergeCell ref="BU420:BV420"/>
    <mergeCell ref="A421:A422"/>
    <mergeCell ref="B421:B422"/>
    <mergeCell ref="C421:C422"/>
    <mergeCell ref="D421:D422"/>
    <mergeCell ref="O422:P422"/>
    <mergeCell ref="Q422:R422"/>
    <mergeCell ref="S422:T422"/>
    <mergeCell ref="U422:V422"/>
    <mergeCell ref="W422:X422"/>
    <mergeCell ref="Y422:Z422"/>
    <mergeCell ref="AA422:AB422"/>
    <mergeCell ref="AC422:AD422"/>
    <mergeCell ref="AE422:AF422"/>
    <mergeCell ref="AG422:AH422"/>
    <mergeCell ref="AI422:AJ422"/>
    <mergeCell ref="AK422:AL422"/>
    <mergeCell ref="AM422:AN422"/>
    <mergeCell ref="AO422:AP422"/>
    <mergeCell ref="AQ422:AR422"/>
    <mergeCell ref="AS422:AT422"/>
    <mergeCell ref="AU422:AV422"/>
    <mergeCell ref="AW422:AX422"/>
    <mergeCell ref="AY422:AZ422"/>
    <mergeCell ref="BA422:BB422"/>
    <mergeCell ref="BC422:BD422"/>
    <mergeCell ref="BE422:BF422"/>
    <mergeCell ref="BG422:BH422"/>
    <mergeCell ref="BI422:BJ422"/>
    <mergeCell ref="BK422:BL422"/>
    <mergeCell ref="BM422:BN422"/>
    <mergeCell ref="BO422:BP422"/>
    <mergeCell ref="BQ422:BR422"/>
    <mergeCell ref="BS422:BT422"/>
    <mergeCell ref="BU422:BV422"/>
    <mergeCell ref="A423:A424"/>
    <mergeCell ref="B423:B424"/>
    <mergeCell ref="C423:C424"/>
    <mergeCell ref="D423:D424"/>
    <mergeCell ref="O424:P424"/>
    <mergeCell ref="Q424:R424"/>
    <mergeCell ref="S424:T424"/>
    <mergeCell ref="U424:V424"/>
    <mergeCell ref="W424:X424"/>
    <mergeCell ref="Y424:Z424"/>
    <mergeCell ref="AA424:AB424"/>
    <mergeCell ref="AC424:AD424"/>
    <mergeCell ref="AE424:AF424"/>
    <mergeCell ref="AG424:AH424"/>
    <mergeCell ref="AI424:AJ424"/>
    <mergeCell ref="AK424:AL424"/>
    <mergeCell ref="AM424:AN424"/>
    <mergeCell ref="AO424:AP424"/>
    <mergeCell ref="AQ424:AR424"/>
    <mergeCell ref="AS424:AT424"/>
    <mergeCell ref="AU424:AV424"/>
    <mergeCell ref="AW424:AX424"/>
    <mergeCell ref="AY424:AZ424"/>
    <mergeCell ref="BA424:BB424"/>
    <mergeCell ref="BC424:BD424"/>
    <mergeCell ref="BE424:BF424"/>
    <mergeCell ref="BG424:BH424"/>
    <mergeCell ref="BI424:BJ424"/>
    <mergeCell ref="BK424:BL424"/>
    <mergeCell ref="BM424:BN424"/>
    <mergeCell ref="BO424:BP424"/>
    <mergeCell ref="BQ424:BR424"/>
    <mergeCell ref="BS424:BT424"/>
    <mergeCell ref="BU424:BV424"/>
    <mergeCell ref="A425:A426"/>
    <mergeCell ref="B425:B426"/>
    <mergeCell ref="C425:C426"/>
    <mergeCell ref="D425:D426"/>
    <mergeCell ref="O426:P426"/>
    <mergeCell ref="Q426:R426"/>
    <mergeCell ref="S426:T426"/>
    <mergeCell ref="U426:V426"/>
    <mergeCell ref="W426:X426"/>
    <mergeCell ref="Y426:Z426"/>
    <mergeCell ref="AA426:AB426"/>
    <mergeCell ref="AC426:AD426"/>
    <mergeCell ref="AE426:AF426"/>
    <mergeCell ref="AG426:AH426"/>
    <mergeCell ref="AI426:AJ426"/>
    <mergeCell ref="AK426:AL426"/>
    <mergeCell ref="AM426:AN426"/>
    <mergeCell ref="AO426:AP426"/>
    <mergeCell ref="AQ426:AR426"/>
    <mergeCell ref="AS426:AT426"/>
    <mergeCell ref="AU426:AV426"/>
    <mergeCell ref="AW426:AX426"/>
    <mergeCell ref="AY426:AZ426"/>
    <mergeCell ref="BA426:BB426"/>
    <mergeCell ref="BC426:BD426"/>
    <mergeCell ref="BE426:BF426"/>
    <mergeCell ref="BG426:BH426"/>
    <mergeCell ref="BI426:BJ426"/>
    <mergeCell ref="BK426:BL426"/>
    <mergeCell ref="BM426:BN426"/>
    <mergeCell ref="BO426:BP426"/>
    <mergeCell ref="BQ426:BR426"/>
    <mergeCell ref="BS426:BT426"/>
    <mergeCell ref="BU426:BV426"/>
    <mergeCell ref="A427:A428"/>
    <mergeCell ref="B427:B428"/>
    <mergeCell ref="C427:C428"/>
    <mergeCell ref="D427:D428"/>
    <mergeCell ref="O428:P428"/>
    <mergeCell ref="Q428:R428"/>
    <mergeCell ref="S428:T428"/>
    <mergeCell ref="U428:V428"/>
    <mergeCell ref="W428:X428"/>
    <mergeCell ref="Y428:Z428"/>
    <mergeCell ref="AA428:AB428"/>
    <mergeCell ref="AC428:AD428"/>
    <mergeCell ref="AE428:AF428"/>
    <mergeCell ref="AG428:AH428"/>
    <mergeCell ref="AI428:AJ428"/>
    <mergeCell ref="AK428:AL428"/>
    <mergeCell ref="AM428:AN428"/>
    <mergeCell ref="AO428:AP428"/>
    <mergeCell ref="AQ428:AR428"/>
    <mergeCell ref="AS428:AT428"/>
    <mergeCell ref="AU428:AV428"/>
    <mergeCell ref="AW428:AX428"/>
    <mergeCell ref="AY428:AZ428"/>
    <mergeCell ref="BA428:BB428"/>
    <mergeCell ref="BC428:BD428"/>
    <mergeCell ref="BE428:BF428"/>
    <mergeCell ref="BG428:BH428"/>
    <mergeCell ref="BI428:BJ428"/>
    <mergeCell ref="BK428:BL428"/>
    <mergeCell ref="BM428:BN428"/>
    <mergeCell ref="BO428:BP428"/>
    <mergeCell ref="BQ428:BR428"/>
    <mergeCell ref="BS428:BT428"/>
    <mergeCell ref="BU428:BV428"/>
    <mergeCell ref="A429:A430"/>
    <mergeCell ref="B429:B430"/>
    <mergeCell ref="C429:C430"/>
    <mergeCell ref="D429:D430"/>
    <mergeCell ref="O430:P430"/>
    <mergeCell ref="Q430:R430"/>
    <mergeCell ref="S430:T430"/>
    <mergeCell ref="U430:V430"/>
    <mergeCell ref="W430:X430"/>
    <mergeCell ref="Y430:Z430"/>
    <mergeCell ref="AA430:AB430"/>
    <mergeCell ref="AC430:AD430"/>
    <mergeCell ref="AE430:AF430"/>
    <mergeCell ref="AG430:AH430"/>
    <mergeCell ref="AI430:AJ430"/>
    <mergeCell ref="AK430:AL430"/>
    <mergeCell ref="AM430:AN430"/>
    <mergeCell ref="AO430:AP430"/>
    <mergeCell ref="AQ430:AR430"/>
    <mergeCell ref="AS430:AT430"/>
    <mergeCell ref="AU430:AV430"/>
    <mergeCell ref="AW430:AX430"/>
    <mergeCell ref="AY430:AZ430"/>
    <mergeCell ref="BA430:BB430"/>
    <mergeCell ref="BC430:BD430"/>
    <mergeCell ref="BE430:BF430"/>
    <mergeCell ref="BG430:BH430"/>
    <mergeCell ref="BI430:BJ430"/>
    <mergeCell ref="BK430:BL430"/>
    <mergeCell ref="BM430:BN430"/>
    <mergeCell ref="BO430:BP430"/>
    <mergeCell ref="BQ430:BR430"/>
    <mergeCell ref="BS430:BT430"/>
    <mergeCell ref="BU430:BV430"/>
    <mergeCell ref="A431:A432"/>
    <mergeCell ref="B431:B432"/>
    <mergeCell ref="C431:C432"/>
    <mergeCell ref="D431:D432"/>
    <mergeCell ref="O432:P432"/>
    <mergeCell ref="Q432:R432"/>
    <mergeCell ref="S432:T432"/>
    <mergeCell ref="U432:V432"/>
    <mergeCell ref="W432:X432"/>
    <mergeCell ref="Y432:Z432"/>
    <mergeCell ref="AA432:AB432"/>
    <mergeCell ref="AC432:AD432"/>
    <mergeCell ref="AE432:AF432"/>
    <mergeCell ref="AG432:AH432"/>
    <mergeCell ref="AI432:AJ432"/>
    <mergeCell ref="AK432:AL432"/>
    <mergeCell ref="AM432:AN432"/>
    <mergeCell ref="AO432:AP432"/>
    <mergeCell ref="AQ432:AR432"/>
    <mergeCell ref="AS432:AT432"/>
    <mergeCell ref="AU432:AV432"/>
    <mergeCell ref="AW432:AX432"/>
    <mergeCell ref="AY432:AZ432"/>
    <mergeCell ref="BA432:BB432"/>
    <mergeCell ref="BC432:BD432"/>
    <mergeCell ref="BE432:BF432"/>
    <mergeCell ref="BG432:BH432"/>
    <mergeCell ref="BI432:BJ432"/>
    <mergeCell ref="BK432:BL432"/>
    <mergeCell ref="BM432:BN432"/>
    <mergeCell ref="BO432:BP432"/>
    <mergeCell ref="BQ432:BR432"/>
    <mergeCell ref="BS432:BT432"/>
    <mergeCell ref="BU432:BV432"/>
    <mergeCell ref="A433:A434"/>
    <mergeCell ref="B433:B434"/>
    <mergeCell ref="C433:C434"/>
    <mergeCell ref="D433:D434"/>
    <mergeCell ref="O434:P434"/>
    <mergeCell ref="Q434:R434"/>
    <mergeCell ref="S434:T434"/>
    <mergeCell ref="U434:V434"/>
    <mergeCell ref="W434:X434"/>
    <mergeCell ref="Y434:Z434"/>
    <mergeCell ref="AA434:AB434"/>
    <mergeCell ref="AC434:AD434"/>
    <mergeCell ref="AE434:AF434"/>
    <mergeCell ref="AG434:AH434"/>
    <mergeCell ref="AI434:AJ434"/>
    <mergeCell ref="AK434:AL434"/>
    <mergeCell ref="AM434:AN434"/>
    <mergeCell ref="AO434:AP434"/>
    <mergeCell ref="AQ434:AR434"/>
    <mergeCell ref="AS434:AT434"/>
    <mergeCell ref="AU434:AV434"/>
    <mergeCell ref="AW434:AX434"/>
    <mergeCell ref="AY434:AZ434"/>
    <mergeCell ref="BA434:BB434"/>
    <mergeCell ref="BC434:BD434"/>
    <mergeCell ref="BE434:BF434"/>
    <mergeCell ref="BG434:BH434"/>
    <mergeCell ref="BI434:BJ434"/>
    <mergeCell ref="BK434:BL434"/>
    <mergeCell ref="BM434:BN434"/>
    <mergeCell ref="BO434:BP434"/>
    <mergeCell ref="BQ434:BR434"/>
    <mergeCell ref="BS434:BT434"/>
    <mergeCell ref="BU434:BV434"/>
    <mergeCell ref="A435:A436"/>
    <mergeCell ref="B435:B436"/>
    <mergeCell ref="C435:C436"/>
    <mergeCell ref="D435:D436"/>
    <mergeCell ref="O436:P436"/>
    <mergeCell ref="Q436:R436"/>
    <mergeCell ref="S436:T436"/>
    <mergeCell ref="U436:V436"/>
    <mergeCell ref="W436:X436"/>
    <mergeCell ref="Y436:Z436"/>
    <mergeCell ref="AA436:AB436"/>
    <mergeCell ref="AC436:AD436"/>
    <mergeCell ref="AE436:AF436"/>
    <mergeCell ref="AG436:AH436"/>
    <mergeCell ref="AI436:AJ436"/>
    <mergeCell ref="AK436:AL436"/>
    <mergeCell ref="AM436:AN436"/>
    <mergeCell ref="AO436:AP436"/>
    <mergeCell ref="AQ436:AR436"/>
    <mergeCell ref="AS436:AT436"/>
    <mergeCell ref="AU436:AV436"/>
    <mergeCell ref="AW436:AX436"/>
    <mergeCell ref="AY436:AZ436"/>
    <mergeCell ref="BA436:BB436"/>
    <mergeCell ref="BC436:BD436"/>
    <mergeCell ref="BE436:BF436"/>
    <mergeCell ref="BG436:BH436"/>
    <mergeCell ref="BI436:BJ436"/>
    <mergeCell ref="BK436:BL436"/>
    <mergeCell ref="BM436:BN436"/>
    <mergeCell ref="BO436:BP436"/>
    <mergeCell ref="BQ436:BR436"/>
    <mergeCell ref="BS436:BT436"/>
    <mergeCell ref="BU436:BV436"/>
    <mergeCell ref="A437:A438"/>
    <mergeCell ref="B437:B438"/>
    <mergeCell ref="C437:C438"/>
    <mergeCell ref="D437:D438"/>
    <mergeCell ref="O438:P438"/>
    <mergeCell ref="Q438:R438"/>
    <mergeCell ref="S438:T438"/>
    <mergeCell ref="U438:V438"/>
    <mergeCell ref="W438:X438"/>
    <mergeCell ref="Y438:Z438"/>
    <mergeCell ref="AA438:AB438"/>
    <mergeCell ref="AC438:AD438"/>
    <mergeCell ref="AE438:AF438"/>
    <mergeCell ref="AG438:AH438"/>
    <mergeCell ref="AI438:AJ438"/>
    <mergeCell ref="AK438:AL438"/>
    <mergeCell ref="AM438:AN438"/>
    <mergeCell ref="AO438:AP438"/>
    <mergeCell ref="AQ438:AR438"/>
    <mergeCell ref="AS438:AT438"/>
    <mergeCell ref="AU438:AV438"/>
    <mergeCell ref="AW438:AX438"/>
    <mergeCell ref="AY438:AZ438"/>
    <mergeCell ref="BA438:BB438"/>
    <mergeCell ref="BC438:BD438"/>
    <mergeCell ref="BE438:BF438"/>
    <mergeCell ref="BG438:BH438"/>
    <mergeCell ref="BI438:BJ438"/>
    <mergeCell ref="BK438:BL438"/>
    <mergeCell ref="BM438:BN438"/>
    <mergeCell ref="BO438:BP438"/>
    <mergeCell ref="BQ438:BR438"/>
    <mergeCell ref="BS438:BT438"/>
    <mergeCell ref="BU438:BV438"/>
    <mergeCell ref="A439:A440"/>
    <mergeCell ref="B439:B440"/>
    <mergeCell ref="C439:C440"/>
    <mergeCell ref="D439:D440"/>
    <mergeCell ref="O440:P440"/>
    <mergeCell ref="Q440:R440"/>
    <mergeCell ref="S440:T440"/>
    <mergeCell ref="U440:V440"/>
    <mergeCell ref="W440:X440"/>
    <mergeCell ref="Y440:Z440"/>
    <mergeCell ref="AA440:AB440"/>
    <mergeCell ref="AC440:AD440"/>
    <mergeCell ref="AE440:AF440"/>
    <mergeCell ref="AG440:AH440"/>
    <mergeCell ref="AI440:AJ440"/>
    <mergeCell ref="AK440:AL440"/>
    <mergeCell ref="AM440:AN440"/>
    <mergeCell ref="AO440:AP440"/>
    <mergeCell ref="AQ440:AR440"/>
    <mergeCell ref="AS440:AT440"/>
    <mergeCell ref="AU440:AV440"/>
    <mergeCell ref="AW440:AX440"/>
    <mergeCell ref="AY440:AZ440"/>
    <mergeCell ref="BA440:BB440"/>
    <mergeCell ref="BC440:BD440"/>
    <mergeCell ref="BE440:BF440"/>
    <mergeCell ref="BG440:BH440"/>
    <mergeCell ref="BI440:BJ440"/>
    <mergeCell ref="BK440:BL440"/>
    <mergeCell ref="BM440:BN440"/>
    <mergeCell ref="BO440:BP440"/>
    <mergeCell ref="BQ440:BR440"/>
    <mergeCell ref="BS440:BT440"/>
    <mergeCell ref="BU440:BV440"/>
    <mergeCell ref="A441:A442"/>
    <mergeCell ref="B441:B442"/>
    <mergeCell ref="C441:C442"/>
    <mergeCell ref="D441:D442"/>
    <mergeCell ref="O442:P442"/>
    <mergeCell ref="Q442:R442"/>
    <mergeCell ref="S442:T442"/>
    <mergeCell ref="U442:V442"/>
    <mergeCell ref="W442:X442"/>
    <mergeCell ref="Y442:Z442"/>
    <mergeCell ref="AA442:AB442"/>
    <mergeCell ref="AC442:AD442"/>
    <mergeCell ref="AE442:AF442"/>
    <mergeCell ref="AG442:AH442"/>
    <mergeCell ref="AI442:AJ442"/>
    <mergeCell ref="AK442:AL442"/>
    <mergeCell ref="AM442:AN442"/>
    <mergeCell ref="AO442:AP442"/>
    <mergeCell ref="AQ442:AR442"/>
    <mergeCell ref="AS442:AT442"/>
    <mergeCell ref="AU442:AV442"/>
    <mergeCell ref="AW442:AX442"/>
    <mergeCell ref="AY442:AZ442"/>
    <mergeCell ref="BA442:BB442"/>
    <mergeCell ref="BC442:BD442"/>
    <mergeCell ref="BE442:BF442"/>
    <mergeCell ref="BG442:BH442"/>
    <mergeCell ref="BI442:BJ442"/>
    <mergeCell ref="BK442:BL442"/>
    <mergeCell ref="BM442:BN442"/>
    <mergeCell ref="BO442:BP442"/>
    <mergeCell ref="BQ442:BR442"/>
    <mergeCell ref="BS442:BT442"/>
    <mergeCell ref="BU442:BV442"/>
    <mergeCell ref="A443:A444"/>
    <mergeCell ref="B443:B444"/>
    <mergeCell ref="C443:C444"/>
    <mergeCell ref="D443:D444"/>
    <mergeCell ref="O444:P444"/>
    <mergeCell ref="Q444:R444"/>
    <mergeCell ref="S444:T444"/>
    <mergeCell ref="U444:V444"/>
    <mergeCell ref="W444:X444"/>
    <mergeCell ref="Y444:Z444"/>
    <mergeCell ref="AA444:AB444"/>
    <mergeCell ref="AC444:AD444"/>
    <mergeCell ref="AE444:AF444"/>
    <mergeCell ref="AG444:AH444"/>
    <mergeCell ref="AI444:AJ444"/>
    <mergeCell ref="AK444:AL444"/>
    <mergeCell ref="AM444:AN444"/>
    <mergeCell ref="AO444:AP444"/>
    <mergeCell ref="AQ444:AR444"/>
    <mergeCell ref="AS444:AT444"/>
    <mergeCell ref="AU444:AV444"/>
    <mergeCell ref="AW444:AX444"/>
    <mergeCell ref="AY444:AZ444"/>
    <mergeCell ref="BA444:BB444"/>
    <mergeCell ref="BC444:BD444"/>
    <mergeCell ref="BE444:BF444"/>
    <mergeCell ref="BG444:BH444"/>
    <mergeCell ref="BI444:BJ444"/>
    <mergeCell ref="BK444:BL444"/>
    <mergeCell ref="BM444:BN444"/>
    <mergeCell ref="BO444:BP444"/>
    <mergeCell ref="BQ444:BR444"/>
    <mergeCell ref="BS444:BT444"/>
    <mergeCell ref="BU444:BV444"/>
    <mergeCell ref="A445:A446"/>
    <mergeCell ref="B445:B446"/>
    <mergeCell ref="C445:C446"/>
    <mergeCell ref="D445:D446"/>
    <mergeCell ref="O446:P446"/>
    <mergeCell ref="Q446:R446"/>
    <mergeCell ref="S446:T446"/>
    <mergeCell ref="U446:V446"/>
    <mergeCell ref="W446:X446"/>
    <mergeCell ref="Y446:Z446"/>
    <mergeCell ref="AA446:AB446"/>
    <mergeCell ref="AC446:AD446"/>
    <mergeCell ref="AE446:AF446"/>
    <mergeCell ref="AG446:AH446"/>
    <mergeCell ref="AI446:AJ446"/>
    <mergeCell ref="AK446:AL446"/>
    <mergeCell ref="AM446:AN446"/>
    <mergeCell ref="AO446:AP446"/>
    <mergeCell ref="AQ446:AR446"/>
    <mergeCell ref="AS446:AT446"/>
    <mergeCell ref="AU446:AV446"/>
    <mergeCell ref="AW446:AX446"/>
    <mergeCell ref="AY446:AZ446"/>
    <mergeCell ref="BA446:BB446"/>
    <mergeCell ref="BC446:BD446"/>
    <mergeCell ref="BE446:BF446"/>
    <mergeCell ref="BG446:BH446"/>
    <mergeCell ref="BI446:BJ446"/>
    <mergeCell ref="BK446:BL446"/>
    <mergeCell ref="BM446:BN446"/>
    <mergeCell ref="BO446:BP446"/>
    <mergeCell ref="BQ446:BR446"/>
    <mergeCell ref="BS446:BT446"/>
    <mergeCell ref="BU446:BV446"/>
    <mergeCell ref="A447:A448"/>
    <mergeCell ref="B447:B448"/>
    <mergeCell ref="C447:C448"/>
    <mergeCell ref="D447:D448"/>
    <mergeCell ref="O448:P448"/>
    <mergeCell ref="Q448:R448"/>
    <mergeCell ref="S448:T448"/>
    <mergeCell ref="U448:V448"/>
    <mergeCell ref="W448:X448"/>
    <mergeCell ref="Y448:Z448"/>
    <mergeCell ref="AA448:AB448"/>
    <mergeCell ref="AC448:AD448"/>
    <mergeCell ref="AE448:AF448"/>
    <mergeCell ref="AG448:AH448"/>
    <mergeCell ref="AI448:AJ448"/>
    <mergeCell ref="AK448:AL448"/>
    <mergeCell ref="AM448:AN448"/>
    <mergeCell ref="AO448:AP448"/>
    <mergeCell ref="AQ448:AR448"/>
    <mergeCell ref="AS448:AT448"/>
    <mergeCell ref="AU448:AV448"/>
    <mergeCell ref="AW448:AX448"/>
    <mergeCell ref="AY448:AZ448"/>
    <mergeCell ref="BA448:BB448"/>
    <mergeCell ref="BC448:BD448"/>
    <mergeCell ref="BE448:BF448"/>
    <mergeCell ref="BG448:BH448"/>
    <mergeCell ref="BI448:BJ448"/>
    <mergeCell ref="BK448:BL448"/>
    <mergeCell ref="BM448:BN448"/>
    <mergeCell ref="BO448:BP448"/>
    <mergeCell ref="BQ448:BR448"/>
    <mergeCell ref="BS448:BT448"/>
    <mergeCell ref="BU448:BV448"/>
    <mergeCell ref="A449:A450"/>
    <mergeCell ref="B449:B450"/>
    <mergeCell ref="C449:C450"/>
    <mergeCell ref="D449:D450"/>
    <mergeCell ref="O450:P450"/>
    <mergeCell ref="Q450:R450"/>
    <mergeCell ref="S450:T450"/>
    <mergeCell ref="U450:V450"/>
    <mergeCell ref="W450:X450"/>
    <mergeCell ref="Y450:Z450"/>
    <mergeCell ref="AA450:AB450"/>
    <mergeCell ref="AC450:AD450"/>
    <mergeCell ref="AE450:AF450"/>
    <mergeCell ref="AG450:AH450"/>
    <mergeCell ref="AI450:AJ450"/>
    <mergeCell ref="AK450:AL450"/>
    <mergeCell ref="AM450:AN450"/>
    <mergeCell ref="AO450:AP450"/>
    <mergeCell ref="AQ450:AR450"/>
    <mergeCell ref="AS450:AT450"/>
    <mergeCell ref="AU450:AV450"/>
    <mergeCell ref="AW450:AX450"/>
    <mergeCell ref="AY450:AZ450"/>
    <mergeCell ref="BA450:BB450"/>
    <mergeCell ref="BC450:BD450"/>
    <mergeCell ref="BE450:BF450"/>
    <mergeCell ref="BG450:BH450"/>
    <mergeCell ref="BI450:BJ450"/>
    <mergeCell ref="BK450:BL450"/>
    <mergeCell ref="BM450:BN450"/>
    <mergeCell ref="BO450:BP450"/>
    <mergeCell ref="BQ450:BR450"/>
    <mergeCell ref="BS450:BT450"/>
    <mergeCell ref="BU450:BV450"/>
    <mergeCell ref="A451:A452"/>
    <mergeCell ref="B451:B452"/>
    <mergeCell ref="C451:C452"/>
    <mergeCell ref="D451:D452"/>
    <mergeCell ref="O452:P452"/>
    <mergeCell ref="Q452:R452"/>
    <mergeCell ref="U452:V452"/>
    <mergeCell ref="W452:X452"/>
    <mergeCell ref="Y452:Z452"/>
    <mergeCell ref="AA452:AB452"/>
    <mergeCell ref="AC452:AD452"/>
    <mergeCell ref="AE452:AF452"/>
    <mergeCell ref="AG452:AH452"/>
    <mergeCell ref="AI452:AJ452"/>
    <mergeCell ref="AK452:AL452"/>
    <mergeCell ref="AM452:AN452"/>
    <mergeCell ref="AO452:AP452"/>
    <mergeCell ref="AQ452:AR452"/>
    <mergeCell ref="AS452:AT452"/>
    <mergeCell ref="AU452:AV452"/>
    <mergeCell ref="AW452:AX452"/>
    <mergeCell ref="AY452:AZ452"/>
    <mergeCell ref="BA452:BB452"/>
    <mergeCell ref="BC452:BD452"/>
    <mergeCell ref="BE452:BF452"/>
    <mergeCell ref="BG452:BH452"/>
    <mergeCell ref="BI452:BJ452"/>
    <mergeCell ref="BK452:BL452"/>
    <mergeCell ref="BM452:BN452"/>
    <mergeCell ref="BO452:BP452"/>
    <mergeCell ref="BQ452:BR452"/>
    <mergeCell ref="BS452:BT452"/>
    <mergeCell ref="BU452:BV452"/>
    <mergeCell ref="A453:A454"/>
    <mergeCell ref="B453:B454"/>
    <mergeCell ref="C453:C454"/>
    <mergeCell ref="D453:D454"/>
    <mergeCell ref="O454:P454"/>
    <mergeCell ref="Q454:R454"/>
    <mergeCell ref="S454:T454"/>
    <mergeCell ref="U454:V454"/>
    <mergeCell ref="W454:X454"/>
    <mergeCell ref="Y454:Z454"/>
    <mergeCell ref="AA454:AB454"/>
    <mergeCell ref="AC454:AD454"/>
    <mergeCell ref="AE454:AF454"/>
    <mergeCell ref="AG454:AH454"/>
    <mergeCell ref="AI454:AJ454"/>
    <mergeCell ref="AK454:AL454"/>
    <mergeCell ref="AM454:AN454"/>
    <mergeCell ref="AO454:AP454"/>
    <mergeCell ref="AQ454:AR454"/>
    <mergeCell ref="AS454:AT454"/>
    <mergeCell ref="AU454:AV454"/>
    <mergeCell ref="AW454:AX454"/>
    <mergeCell ref="AY454:AZ454"/>
    <mergeCell ref="BA454:BB454"/>
    <mergeCell ref="BC454:BD454"/>
    <mergeCell ref="BE454:BF454"/>
    <mergeCell ref="BG454:BH454"/>
    <mergeCell ref="BI454:BJ454"/>
    <mergeCell ref="BK454:BL454"/>
    <mergeCell ref="BM454:BN454"/>
    <mergeCell ref="BO454:BP454"/>
    <mergeCell ref="BQ454:BR454"/>
    <mergeCell ref="BS454:BT454"/>
    <mergeCell ref="BU454:BV454"/>
    <mergeCell ref="A455:A456"/>
    <mergeCell ref="B455:B456"/>
    <mergeCell ref="C455:C456"/>
    <mergeCell ref="D455:D456"/>
    <mergeCell ref="O456:P456"/>
    <mergeCell ref="Q456:R456"/>
    <mergeCell ref="S456:T456"/>
    <mergeCell ref="U456:V456"/>
    <mergeCell ref="W456:X456"/>
    <mergeCell ref="Y456:Z456"/>
    <mergeCell ref="AA456:AB456"/>
    <mergeCell ref="AC456:AD456"/>
    <mergeCell ref="AE456:AF456"/>
    <mergeCell ref="AG456:AH456"/>
    <mergeCell ref="AI456:AJ456"/>
    <mergeCell ref="AK456:AL456"/>
    <mergeCell ref="AM456:AN456"/>
    <mergeCell ref="AO456:AP456"/>
    <mergeCell ref="AQ456:AR456"/>
    <mergeCell ref="AS456:AT456"/>
    <mergeCell ref="AU456:AV456"/>
    <mergeCell ref="AW456:AX456"/>
    <mergeCell ref="AY456:AZ456"/>
    <mergeCell ref="BA456:BB456"/>
    <mergeCell ref="BC456:BD456"/>
    <mergeCell ref="BE456:BF456"/>
    <mergeCell ref="BG456:BH456"/>
    <mergeCell ref="BI456:BJ456"/>
    <mergeCell ref="BK456:BL456"/>
    <mergeCell ref="BM456:BN456"/>
    <mergeCell ref="BO456:BP456"/>
    <mergeCell ref="BQ456:BR456"/>
    <mergeCell ref="BS456:BT456"/>
    <mergeCell ref="BU456:BV456"/>
    <mergeCell ref="A457:A458"/>
    <mergeCell ref="B457:B458"/>
    <mergeCell ref="C457:C458"/>
    <mergeCell ref="D457:D458"/>
    <mergeCell ref="O458:P458"/>
    <mergeCell ref="Q458:R458"/>
    <mergeCell ref="U458:V458"/>
    <mergeCell ref="W458:X458"/>
    <mergeCell ref="Y458:Z458"/>
    <mergeCell ref="AA458:AB458"/>
    <mergeCell ref="AC458:AD458"/>
    <mergeCell ref="AE458:AF458"/>
    <mergeCell ref="AG458:AH458"/>
    <mergeCell ref="AI458:AJ458"/>
    <mergeCell ref="AK458:AL458"/>
    <mergeCell ref="AM458:AN458"/>
    <mergeCell ref="AO458:AP458"/>
    <mergeCell ref="AQ458:AR458"/>
    <mergeCell ref="AS458:AT458"/>
    <mergeCell ref="AU458:AV458"/>
    <mergeCell ref="AW458:AX458"/>
    <mergeCell ref="AY458:AZ458"/>
    <mergeCell ref="BA458:BB458"/>
    <mergeCell ref="BC458:BD458"/>
    <mergeCell ref="BE458:BF458"/>
    <mergeCell ref="BG458:BH458"/>
    <mergeCell ref="BI458:BJ458"/>
    <mergeCell ref="BK458:BL458"/>
    <mergeCell ref="BM458:BN458"/>
    <mergeCell ref="BO458:BP458"/>
    <mergeCell ref="BQ458:BR458"/>
    <mergeCell ref="BS458:BT458"/>
    <mergeCell ref="BU458:BV458"/>
    <mergeCell ref="A459:A460"/>
    <mergeCell ref="B459:B460"/>
    <mergeCell ref="C459:C460"/>
    <mergeCell ref="D459:D460"/>
    <mergeCell ref="O460:P460"/>
    <mergeCell ref="Q460:R460"/>
    <mergeCell ref="S460:T460"/>
    <mergeCell ref="U460:V460"/>
    <mergeCell ref="W460:X460"/>
    <mergeCell ref="Y460:Z460"/>
    <mergeCell ref="AA460:AB460"/>
    <mergeCell ref="AC460:AD460"/>
    <mergeCell ref="AE460:AF460"/>
    <mergeCell ref="AG460:AH460"/>
    <mergeCell ref="AI460:AJ460"/>
    <mergeCell ref="AK460:AL460"/>
    <mergeCell ref="AM460:AN460"/>
    <mergeCell ref="AO460:AP460"/>
    <mergeCell ref="AQ460:AR460"/>
    <mergeCell ref="AS460:AT460"/>
    <mergeCell ref="AU460:AV460"/>
    <mergeCell ref="AW460:AX460"/>
    <mergeCell ref="AY460:AZ460"/>
    <mergeCell ref="BA460:BB460"/>
    <mergeCell ref="BC460:BD460"/>
    <mergeCell ref="BE460:BF460"/>
    <mergeCell ref="BG460:BH460"/>
    <mergeCell ref="BI460:BJ460"/>
    <mergeCell ref="BK460:BL460"/>
    <mergeCell ref="BM460:BN460"/>
    <mergeCell ref="BO460:BP460"/>
    <mergeCell ref="BQ460:BR460"/>
    <mergeCell ref="BS460:BT460"/>
    <mergeCell ref="BU460:BV460"/>
    <mergeCell ref="A461:A462"/>
    <mergeCell ref="B461:B462"/>
    <mergeCell ref="C461:C462"/>
    <mergeCell ref="D461:D462"/>
    <mergeCell ref="O462:P462"/>
    <mergeCell ref="Q462:R462"/>
    <mergeCell ref="S462:T462"/>
    <mergeCell ref="U462:V462"/>
    <mergeCell ref="W462:X462"/>
    <mergeCell ref="Y462:Z462"/>
    <mergeCell ref="AA462:AB462"/>
    <mergeCell ref="AC462:AD462"/>
    <mergeCell ref="AE462:AF462"/>
    <mergeCell ref="AG462:AH462"/>
    <mergeCell ref="AI462:AJ462"/>
    <mergeCell ref="AK462:AL462"/>
    <mergeCell ref="AM462:AN462"/>
    <mergeCell ref="AO462:AP462"/>
    <mergeCell ref="AQ462:AR462"/>
    <mergeCell ref="AS462:AT462"/>
    <mergeCell ref="AU462:AV462"/>
    <mergeCell ref="AW462:AX462"/>
    <mergeCell ref="AY462:AZ462"/>
    <mergeCell ref="BA462:BB462"/>
    <mergeCell ref="BC462:BD462"/>
    <mergeCell ref="BE462:BF462"/>
    <mergeCell ref="BG462:BH462"/>
    <mergeCell ref="BI462:BJ462"/>
    <mergeCell ref="BK462:BL462"/>
    <mergeCell ref="BM462:BN462"/>
    <mergeCell ref="BO462:BP462"/>
    <mergeCell ref="BQ462:BR462"/>
    <mergeCell ref="BS462:BT462"/>
    <mergeCell ref="BU462:BV462"/>
    <mergeCell ref="A463:A464"/>
    <mergeCell ref="B463:B464"/>
    <mergeCell ref="C463:C464"/>
    <mergeCell ref="D463:D464"/>
    <mergeCell ref="O464:P464"/>
    <mergeCell ref="Q464:R464"/>
    <mergeCell ref="S464:T464"/>
    <mergeCell ref="U464:V464"/>
    <mergeCell ref="W464:X464"/>
    <mergeCell ref="Y464:Z464"/>
    <mergeCell ref="AA464:AB464"/>
    <mergeCell ref="AC464:AD464"/>
    <mergeCell ref="AE464:AF464"/>
    <mergeCell ref="AG464:AH464"/>
    <mergeCell ref="AI464:AJ464"/>
    <mergeCell ref="AK464:AL464"/>
    <mergeCell ref="AM464:AN464"/>
    <mergeCell ref="AO464:AP464"/>
    <mergeCell ref="AQ464:AR464"/>
    <mergeCell ref="AS464:AT464"/>
    <mergeCell ref="AU464:AV464"/>
    <mergeCell ref="AW464:AX464"/>
    <mergeCell ref="AY464:AZ464"/>
    <mergeCell ref="BA464:BB464"/>
    <mergeCell ref="BC464:BD464"/>
    <mergeCell ref="BE464:BF464"/>
    <mergeCell ref="BG464:BH464"/>
    <mergeCell ref="BI464:BJ464"/>
    <mergeCell ref="BK464:BL464"/>
    <mergeCell ref="BM464:BN464"/>
    <mergeCell ref="BO464:BP464"/>
    <mergeCell ref="BQ464:BR464"/>
    <mergeCell ref="BS464:BT464"/>
    <mergeCell ref="BU464:BV464"/>
    <mergeCell ref="A465:A466"/>
    <mergeCell ref="B465:B466"/>
    <mergeCell ref="C465:C466"/>
    <mergeCell ref="D465:D466"/>
    <mergeCell ref="O466:P466"/>
    <mergeCell ref="Q466:R466"/>
    <mergeCell ref="S466:T466"/>
    <mergeCell ref="U466:V466"/>
    <mergeCell ref="W466:X466"/>
    <mergeCell ref="Y466:Z466"/>
    <mergeCell ref="AA466:AB466"/>
    <mergeCell ref="AC466:AD466"/>
    <mergeCell ref="AE466:AF466"/>
    <mergeCell ref="AG466:AH466"/>
    <mergeCell ref="AI466:AJ466"/>
    <mergeCell ref="AK466:AL466"/>
    <mergeCell ref="AM466:AN466"/>
    <mergeCell ref="AO466:AP466"/>
    <mergeCell ref="AQ466:AR466"/>
    <mergeCell ref="AS466:AT466"/>
    <mergeCell ref="AU466:AV466"/>
    <mergeCell ref="AW466:AX466"/>
    <mergeCell ref="AY466:AZ466"/>
    <mergeCell ref="BA466:BB466"/>
    <mergeCell ref="BC466:BD466"/>
    <mergeCell ref="BE466:BF466"/>
    <mergeCell ref="BG466:BH466"/>
    <mergeCell ref="BI466:BJ466"/>
    <mergeCell ref="BK466:BL466"/>
    <mergeCell ref="BM466:BN466"/>
    <mergeCell ref="BO466:BP466"/>
    <mergeCell ref="BQ466:BR466"/>
    <mergeCell ref="BS466:BT466"/>
    <mergeCell ref="BU466:BV466"/>
    <mergeCell ref="A467:A468"/>
    <mergeCell ref="B467:B468"/>
    <mergeCell ref="C467:C468"/>
    <mergeCell ref="D467:D468"/>
    <mergeCell ref="O468:P468"/>
    <mergeCell ref="Q468:R468"/>
    <mergeCell ref="U468:V468"/>
    <mergeCell ref="W468:X468"/>
    <mergeCell ref="Y468:Z468"/>
    <mergeCell ref="AA468:AB468"/>
    <mergeCell ref="AC468:AD468"/>
    <mergeCell ref="AE468:AF468"/>
    <mergeCell ref="AG468:AH468"/>
    <mergeCell ref="AI468:AJ468"/>
    <mergeCell ref="AK468:AL468"/>
    <mergeCell ref="AM468:AN468"/>
    <mergeCell ref="AO468:AP468"/>
    <mergeCell ref="AQ468:AR468"/>
    <mergeCell ref="AS468:AT468"/>
    <mergeCell ref="AU468:AV468"/>
    <mergeCell ref="AW468:AX468"/>
    <mergeCell ref="AY468:AZ468"/>
    <mergeCell ref="BA468:BB468"/>
    <mergeCell ref="BC468:BD468"/>
    <mergeCell ref="BE468:BF468"/>
    <mergeCell ref="BG468:BH468"/>
    <mergeCell ref="BI468:BJ468"/>
    <mergeCell ref="BK468:BL468"/>
    <mergeCell ref="BM468:BN468"/>
    <mergeCell ref="BO468:BP468"/>
    <mergeCell ref="BQ468:BR468"/>
    <mergeCell ref="BS468:BT468"/>
    <mergeCell ref="BU468:BV468"/>
    <mergeCell ref="A469:A470"/>
    <mergeCell ref="B469:B470"/>
    <mergeCell ref="C469:C470"/>
    <mergeCell ref="D469:D470"/>
    <mergeCell ref="O470:P470"/>
    <mergeCell ref="Q470:R470"/>
    <mergeCell ref="S470:T470"/>
    <mergeCell ref="U470:V470"/>
    <mergeCell ref="W470:X470"/>
    <mergeCell ref="Y470:Z470"/>
    <mergeCell ref="AA470:AB470"/>
    <mergeCell ref="AC470:AD470"/>
    <mergeCell ref="AE470:AF470"/>
    <mergeCell ref="AG470:AH470"/>
    <mergeCell ref="AI470:AJ470"/>
    <mergeCell ref="AK470:AL470"/>
    <mergeCell ref="AM470:AN470"/>
    <mergeCell ref="AO470:AP470"/>
    <mergeCell ref="AQ470:AR470"/>
    <mergeCell ref="AS470:AT470"/>
    <mergeCell ref="AU470:AV470"/>
    <mergeCell ref="AW470:AX470"/>
    <mergeCell ref="AY470:AZ470"/>
    <mergeCell ref="BA470:BB470"/>
    <mergeCell ref="BC470:BD470"/>
    <mergeCell ref="BE470:BF470"/>
    <mergeCell ref="BG470:BH470"/>
    <mergeCell ref="BI470:BJ470"/>
    <mergeCell ref="BK470:BL470"/>
    <mergeCell ref="BM470:BN470"/>
    <mergeCell ref="BO470:BP470"/>
    <mergeCell ref="BQ470:BR470"/>
    <mergeCell ref="BS470:BT470"/>
    <mergeCell ref="BU470:BV470"/>
    <mergeCell ref="A471:A472"/>
    <mergeCell ref="B471:B472"/>
    <mergeCell ref="C471:C472"/>
    <mergeCell ref="D471:D472"/>
    <mergeCell ref="O472:P472"/>
    <mergeCell ref="Q472:R472"/>
    <mergeCell ref="S472:T472"/>
    <mergeCell ref="U472:V472"/>
    <mergeCell ref="W472:X472"/>
    <mergeCell ref="Y472:Z472"/>
    <mergeCell ref="AA472:AB472"/>
    <mergeCell ref="AC472:AD472"/>
    <mergeCell ref="AE472:AF472"/>
    <mergeCell ref="AG472:AH472"/>
    <mergeCell ref="AI472:AJ472"/>
    <mergeCell ref="AK472:AL472"/>
    <mergeCell ref="AM472:AN472"/>
    <mergeCell ref="AO472:AP472"/>
    <mergeCell ref="AQ472:AR472"/>
    <mergeCell ref="AS472:AT472"/>
    <mergeCell ref="AU472:AV472"/>
    <mergeCell ref="AW472:AX472"/>
    <mergeCell ref="AY472:AZ472"/>
    <mergeCell ref="BA472:BB472"/>
    <mergeCell ref="BC472:BD472"/>
    <mergeCell ref="BE472:BF472"/>
    <mergeCell ref="BG472:BH472"/>
    <mergeCell ref="BI472:BJ472"/>
    <mergeCell ref="BK472:BL472"/>
    <mergeCell ref="BM472:BN472"/>
    <mergeCell ref="BO472:BP472"/>
    <mergeCell ref="BQ472:BR472"/>
    <mergeCell ref="BS472:BT472"/>
    <mergeCell ref="BU472:BV472"/>
    <mergeCell ref="A473:A474"/>
    <mergeCell ref="B473:B474"/>
    <mergeCell ref="C473:C474"/>
    <mergeCell ref="D473:D474"/>
    <mergeCell ref="O474:P474"/>
    <mergeCell ref="Q474:R474"/>
    <mergeCell ref="S474:T474"/>
    <mergeCell ref="U474:V474"/>
    <mergeCell ref="W474:X474"/>
    <mergeCell ref="Y474:Z474"/>
    <mergeCell ref="AA474:AB474"/>
    <mergeCell ref="AC474:AD474"/>
    <mergeCell ref="AE474:AF474"/>
    <mergeCell ref="AG474:AH474"/>
    <mergeCell ref="AI474:AJ474"/>
    <mergeCell ref="AK474:AL474"/>
    <mergeCell ref="AM474:AN474"/>
    <mergeCell ref="AO474:AP474"/>
    <mergeCell ref="AQ474:AR474"/>
    <mergeCell ref="AS474:AT474"/>
    <mergeCell ref="AU474:AV474"/>
    <mergeCell ref="AW474:AX474"/>
    <mergeCell ref="AY474:AZ474"/>
    <mergeCell ref="BA474:BB474"/>
    <mergeCell ref="BC474:BD474"/>
    <mergeCell ref="BE474:BF474"/>
    <mergeCell ref="BG474:BH474"/>
    <mergeCell ref="BI474:BJ474"/>
    <mergeCell ref="BK474:BL474"/>
    <mergeCell ref="BM474:BN474"/>
    <mergeCell ref="BO474:BP474"/>
    <mergeCell ref="BQ474:BR474"/>
    <mergeCell ref="BS474:BT474"/>
    <mergeCell ref="BU474:BV474"/>
    <mergeCell ref="A475:A476"/>
    <mergeCell ref="B475:B476"/>
    <mergeCell ref="C475:C476"/>
    <mergeCell ref="D475:D476"/>
    <mergeCell ref="O476:P476"/>
    <mergeCell ref="Q476:R476"/>
    <mergeCell ref="S476:T476"/>
    <mergeCell ref="U476:V476"/>
    <mergeCell ref="W476:X476"/>
    <mergeCell ref="Y476:Z476"/>
    <mergeCell ref="AA476:AB476"/>
    <mergeCell ref="AC476:AD476"/>
    <mergeCell ref="AE476:AF476"/>
    <mergeCell ref="AG476:AH476"/>
    <mergeCell ref="AI476:AJ476"/>
    <mergeCell ref="AK476:AL476"/>
    <mergeCell ref="AM476:AN476"/>
    <mergeCell ref="AO476:AP476"/>
    <mergeCell ref="AQ476:AR476"/>
    <mergeCell ref="AS476:AT476"/>
    <mergeCell ref="AU476:AV476"/>
    <mergeCell ref="AW476:AX476"/>
    <mergeCell ref="AY476:AZ476"/>
    <mergeCell ref="BA476:BB476"/>
    <mergeCell ref="BC476:BD476"/>
    <mergeCell ref="BE476:BF476"/>
    <mergeCell ref="BG476:BH476"/>
    <mergeCell ref="BI476:BJ476"/>
    <mergeCell ref="BK476:BL476"/>
    <mergeCell ref="BM476:BN476"/>
    <mergeCell ref="BO476:BP476"/>
    <mergeCell ref="BQ476:BR476"/>
    <mergeCell ref="BS476:BT476"/>
    <mergeCell ref="BU476:BV476"/>
    <mergeCell ref="A477:A478"/>
    <mergeCell ref="B477:B478"/>
    <mergeCell ref="C477:C478"/>
    <mergeCell ref="D477:D478"/>
    <mergeCell ref="O478:P478"/>
    <mergeCell ref="Q478:R478"/>
    <mergeCell ref="S478:T478"/>
    <mergeCell ref="U478:V478"/>
    <mergeCell ref="W478:X478"/>
    <mergeCell ref="Y478:Z478"/>
    <mergeCell ref="AA478:AB478"/>
    <mergeCell ref="AC478:AD478"/>
    <mergeCell ref="AE478:AF478"/>
    <mergeCell ref="AG478:AH478"/>
    <mergeCell ref="AI478:AJ478"/>
    <mergeCell ref="AK478:AL478"/>
    <mergeCell ref="AM478:AN478"/>
    <mergeCell ref="AO478:AP478"/>
    <mergeCell ref="AQ478:AR478"/>
    <mergeCell ref="AS478:AT478"/>
    <mergeCell ref="AU478:AV478"/>
    <mergeCell ref="AW478:AX478"/>
    <mergeCell ref="AY478:AZ478"/>
    <mergeCell ref="BA478:BB478"/>
    <mergeCell ref="BC478:BD478"/>
    <mergeCell ref="BE478:BF478"/>
    <mergeCell ref="BG478:BH478"/>
    <mergeCell ref="BI478:BJ478"/>
    <mergeCell ref="BK478:BL478"/>
    <mergeCell ref="BM478:BN478"/>
    <mergeCell ref="BO478:BP478"/>
    <mergeCell ref="BQ478:BR478"/>
    <mergeCell ref="BS478:BT478"/>
    <mergeCell ref="BU478:BV478"/>
    <mergeCell ref="A479:A480"/>
    <mergeCell ref="B479:B480"/>
    <mergeCell ref="C479:C480"/>
    <mergeCell ref="D479:D480"/>
    <mergeCell ref="O480:P480"/>
    <mergeCell ref="Q480:R480"/>
    <mergeCell ref="S480:T480"/>
    <mergeCell ref="U480:V480"/>
    <mergeCell ref="W480:X480"/>
    <mergeCell ref="Y480:Z480"/>
    <mergeCell ref="AA480:AB480"/>
    <mergeCell ref="AC480:AD480"/>
    <mergeCell ref="AE480:AF480"/>
    <mergeCell ref="AG480:AH480"/>
    <mergeCell ref="AI480:AJ480"/>
    <mergeCell ref="AK480:AL480"/>
    <mergeCell ref="AM480:AN480"/>
    <mergeCell ref="AO480:AP480"/>
    <mergeCell ref="AQ480:AR480"/>
    <mergeCell ref="AS480:AT480"/>
    <mergeCell ref="AU480:AV480"/>
    <mergeCell ref="AW480:AX480"/>
    <mergeCell ref="AY480:AZ480"/>
    <mergeCell ref="BA480:BB480"/>
    <mergeCell ref="BC480:BD480"/>
    <mergeCell ref="BE480:BF480"/>
    <mergeCell ref="BG480:BH480"/>
    <mergeCell ref="BI480:BJ480"/>
    <mergeCell ref="BK480:BL480"/>
    <mergeCell ref="BM480:BN480"/>
    <mergeCell ref="BO480:BP480"/>
    <mergeCell ref="BQ480:BR480"/>
    <mergeCell ref="BS480:BT480"/>
    <mergeCell ref="BU480:BV480"/>
    <mergeCell ref="A481:A482"/>
    <mergeCell ref="B481:B482"/>
    <mergeCell ref="C481:C482"/>
    <mergeCell ref="D481:D482"/>
    <mergeCell ref="O482:P482"/>
    <mergeCell ref="Q482:R482"/>
    <mergeCell ref="S482:T482"/>
    <mergeCell ref="U482:V482"/>
    <mergeCell ref="W482:X482"/>
    <mergeCell ref="Y482:Z482"/>
    <mergeCell ref="AA482:AB482"/>
    <mergeCell ref="AC482:AD482"/>
    <mergeCell ref="AE482:AF482"/>
    <mergeCell ref="AG482:AH482"/>
    <mergeCell ref="AI482:AJ482"/>
    <mergeCell ref="AK482:AL482"/>
    <mergeCell ref="AM482:AN482"/>
    <mergeCell ref="AO482:AP482"/>
    <mergeCell ref="AQ482:AR482"/>
    <mergeCell ref="AS482:AT482"/>
    <mergeCell ref="AU482:AV482"/>
    <mergeCell ref="AW482:AX482"/>
    <mergeCell ref="AY482:AZ482"/>
    <mergeCell ref="BA482:BB482"/>
    <mergeCell ref="BC482:BD482"/>
    <mergeCell ref="BE482:BF482"/>
    <mergeCell ref="BG482:BH482"/>
    <mergeCell ref="BI482:BJ482"/>
    <mergeCell ref="BK482:BL482"/>
    <mergeCell ref="BM482:BN482"/>
    <mergeCell ref="BO482:BP482"/>
    <mergeCell ref="BQ482:BR482"/>
    <mergeCell ref="BS482:BT482"/>
    <mergeCell ref="BU482:BV482"/>
    <mergeCell ref="A483:A484"/>
    <mergeCell ref="B483:B484"/>
    <mergeCell ref="C483:C484"/>
    <mergeCell ref="D483:D484"/>
    <mergeCell ref="O484:P484"/>
    <mergeCell ref="Q484:R484"/>
    <mergeCell ref="S484:T484"/>
    <mergeCell ref="U484:V484"/>
    <mergeCell ref="W484:X484"/>
    <mergeCell ref="Y484:Z484"/>
    <mergeCell ref="AA484:AB484"/>
    <mergeCell ref="AC484:AD484"/>
    <mergeCell ref="AE484:AF484"/>
    <mergeCell ref="AG484:AH484"/>
    <mergeCell ref="AI484:AJ484"/>
    <mergeCell ref="AK484:AL484"/>
    <mergeCell ref="AM484:AN484"/>
    <mergeCell ref="AO484:AP484"/>
    <mergeCell ref="AQ484:AR484"/>
    <mergeCell ref="AS484:AT484"/>
    <mergeCell ref="AU484:AV484"/>
    <mergeCell ref="AW484:AX484"/>
    <mergeCell ref="AY484:AZ484"/>
    <mergeCell ref="BA484:BB484"/>
    <mergeCell ref="BC484:BD484"/>
    <mergeCell ref="BE484:BF484"/>
    <mergeCell ref="BG484:BH484"/>
    <mergeCell ref="BI484:BJ484"/>
    <mergeCell ref="BK484:BL484"/>
    <mergeCell ref="BM484:BN484"/>
    <mergeCell ref="BO484:BP484"/>
    <mergeCell ref="BQ484:BR484"/>
    <mergeCell ref="BS484:BT484"/>
    <mergeCell ref="BU484:BV484"/>
    <mergeCell ref="A485:A486"/>
    <mergeCell ref="B485:B486"/>
    <mergeCell ref="C485:C486"/>
    <mergeCell ref="D485:D486"/>
    <mergeCell ref="O486:P486"/>
    <mergeCell ref="Q486:R486"/>
    <mergeCell ref="S486:T486"/>
    <mergeCell ref="U486:V486"/>
    <mergeCell ref="W486:X486"/>
    <mergeCell ref="Y486:Z486"/>
    <mergeCell ref="AA486:AB486"/>
    <mergeCell ref="AC486:AD486"/>
    <mergeCell ref="AE486:AF486"/>
    <mergeCell ref="AG486:AH486"/>
    <mergeCell ref="AI486:AJ486"/>
    <mergeCell ref="AK486:AL486"/>
    <mergeCell ref="AM486:AN486"/>
    <mergeCell ref="AO486:AP486"/>
    <mergeCell ref="AQ486:AR486"/>
    <mergeCell ref="AS486:AT486"/>
    <mergeCell ref="AU486:AV486"/>
    <mergeCell ref="AW486:AX486"/>
    <mergeCell ref="AY486:AZ486"/>
    <mergeCell ref="BA486:BB486"/>
    <mergeCell ref="BC486:BD486"/>
    <mergeCell ref="BE486:BF486"/>
    <mergeCell ref="BG486:BH486"/>
    <mergeCell ref="BI486:BJ486"/>
    <mergeCell ref="BK486:BL486"/>
    <mergeCell ref="BM486:BN486"/>
    <mergeCell ref="BO486:BP486"/>
    <mergeCell ref="BQ486:BR486"/>
    <mergeCell ref="BS486:BT486"/>
    <mergeCell ref="BU486:BV486"/>
    <mergeCell ref="A487:A488"/>
    <mergeCell ref="B487:B488"/>
    <mergeCell ref="C487:C488"/>
    <mergeCell ref="D487:D488"/>
    <mergeCell ref="O488:P488"/>
    <mergeCell ref="Q488:R488"/>
    <mergeCell ref="S488:T488"/>
    <mergeCell ref="U488:V488"/>
    <mergeCell ref="W488:X488"/>
    <mergeCell ref="Y488:Z488"/>
    <mergeCell ref="AA488:AB488"/>
    <mergeCell ref="AC488:AD488"/>
    <mergeCell ref="AE488:AF488"/>
    <mergeCell ref="AG488:AH488"/>
    <mergeCell ref="AI488:AJ488"/>
    <mergeCell ref="AK488:AL488"/>
    <mergeCell ref="AM488:AN488"/>
    <mergeCell ref="AO488:AP488"/>
    <mergeCell ref="AQ488:AR488"/>
    <mergeCell ref="AS488:AT488"/>
    <mergeCell ref="AU488:AV488"/>
    <mergeCell ref="AW488:AX488"/>
    <mergeCell ref="AY488:AZ488"/>
    <mergeCell ref="BA488:BB488"/>
    <mergeCell ref="BC488:BD488"/>
    <mergeCell ref="BE488:BF488"/>
    <mergeCell ref="BG488:BH488"/>
    <mergeCell ref="BI488:BJ488"/>
    <mergeCell ref="BK488:BL488"/>
    <mergeCell ref="BM488:BN488"/>
    <mergeCell ref="BO488:BP488"/>
    <mergeCell ref="BQ488:BR488"/>
    <mergeCell ref="BS488:BT488"/>
    <mergeCell ref="BU488:BV488"/>
    <mergeCell ref="A489:A490"/>
    <mergeCell ref="B489:B490"/>
    <mergeCell ref="C489:C490"/>
    <mergeCell ref="D489:D490"/>
    <mergeCell ref="O490:P490"/>
    <mergeCell ref="Q490:R490"/>
    <mergeCell ref="S490:T490"/>
    <mergeCell ref="U490:V490"/>
    <mergeCell ref="W490:X490"/>
    <mergeCell ref="Y490:Z490"/>
    <mergeCell ref="AA490:AB490"/>
    <mergeCell ref="AC490:AD490"/>
    <mergeCell ref="AE490:AF490"/>
    <mergeCell ref="AG490:AH490"/>
    <mergeCell ref="AI490:AJ490"/>
    <mergeCell ref="AK490:AL490"/>
    <mergeCell ref="AM490:AN490"/>
    <mergeCell ref="AO490:AP490"/>
    <mergeCell ref="AQ490:AR490"/>
    <mergeCell ref="AS490:AT490"/>
    <mergeCell ref="AU490:AV490"/>
    <mergeCell ref="AW490:AX490"/>
    <mergeCell ref="AY490:AZ490"/>
    <mergeCell ref="BA490:BB490"/>
    <mergeCell ref="BC490:BD490"/>
    <mergeCell ref="BE490:BF490"/>
    <mergeCell ref="BG490:BH490"/>
    <mergeCell ref="BI490:BJ490"/>
    <mergeCell ref="BK490:BL490"/>
    <mergeCell ref="BM490:BN490"/>
    <mergeCell ref="BO490:BP490"/>
    <mergeCell ref="BQ490:BR490"/>
    <mergeCell ref="BS490:BT490"/>
    <mergeCell ref="BU490:BV490"/>
    <mergeCell ref="A491:A492"/>
    <mergeCell ref="B491:B492"/>
    <mergeCell ref="C491:C492"/>
    <mergeCell ref="D491:D492"/>
    <mergeCell ref="O492:P492"/>
    <mergeCell ref="Q492:R492"/>
    <mergeCell ref="S492:T492"/>
    <mergeCell ref="U492:V492"/>
    <mergeCell ref="W492:X492"/>
    <mergeCell ref="Y492:Z492"/>
    <mergeCell ref="AA492:AB492"/>
    <mergeCell ref="AC492:AD492"/>
    <mergeCell ref="AE492:AF492"/>
    <mergeCell ref="AG492:AH492"/>
    <mergeCell ref="AI492:AJ492"/>
    <mergeCell ref="AK492:AL492"/>
    <mergeCell ref="AM492:AN492"/>
    <mergeCell ref="AO492:AP492"/>
    <mergeCell ref="AQ492:AR492"/>
    <mergeCell ref="AS492:AT492"/>
    <mergeCell ref="AU492:AV492"/>
    <mergeCell ref="AW492:AX492"/>
    <mergeCell ref="AY492:AZ492"/>
    <mergeCell ref="BA492:BB492"/>
    <mergeCell ref="BC492:BD492"/>
    <mergeCell ref="BE492:BF492"/>
    <mergeCell ref="BG492:BH492"/>
    <mergeCell ref="BI492:BJ492"/>
    <mergeCell ref="BK492:BL492"/>
    <mergeCell ref="BM492:BN492"/>
    <mergeCell ref="BO492:BP492"/>
    <mergeCell ref="BQ492:BR492"/>
    <mergeCell ref="BS492:BT492"/>
    <mergeCell ref="BU492:BV492"/>
    <mergeCell ref="A493:A494"/>
    <mergeCell ref="B493:B494"/>
    <mergeCell ref="C493:C494"/>
    <mergeCell ref="D493:D494"/>
    <mergeCell ref="O494:P494"/>
    <mergeCell ref="Q494:R494"/>
    <mergeCell ref="S494:T494"/>
    <mergeCell ref="U494:V494"/>
    <mergeCell ref="W494:X494"/>
    <mergeCell ref="Y494:Z494"/>
    <mergeCell ref="AA494:AB494"/>
    <mergeCell ref="AC494:AD494"/>
    <mergeCell ref="AE494:AF494"/>
    <mergeCell ref="AG494:AH494"/>
    <mergeCell ref="AI494:AJ494"/>
    <mergeCell ref="AK494:AL494"/>
    <mergeCell ref="AM494:AN494"/>
    <mergeCell ref="AO494:AP494"/>
    <mergeCell ref="AQ494:AR494"/>
    <mergeCell ref="AS494:AT494"/>
    <mergeCell ref="AU494:AV494"/>
    <mergeCell ref="AW494:AX494"/>
    <mergeCell ref="AY494:AZ494"/>
    <mergeCell ref="BA494:BB494"/>
    <mergeCell ref="BC494:BD494"/>
    <mergeCell ref="BE494:BF494"/>
    <mergeCell ref="BG494:BH494"/>
    <mergeCell ref="BI494:BJ494"/>
    <mergeCell ref="BK494:BL494"/>
    <mergeCell ref="BM494:BN494"/>
    <mergeCell ref="BO494:BP494"/>
    <mergeCell ref="BQ494:BR494"/>
    <mergeCell ref="BS494:BT494"/>
    <mergeCell ref="BU494:BV494"/>
    <mergeCell ref="A495:A496"/>
    <mergeCell ref="B495:B496"/>
    <mergeCell ref="C495:C496"/>
    <mergeCell ref="D495:D496"/>
    <mergeCell ref="O496:P496"/>
    <mergeCell ref="Q496:R496"/>
    <mergeCell ref="S496:T496"/>
    <mergeCell ref="U496:V496"/>
    <mergeCell ref="W496:X496"/>
    <mergeCell ref="Y496:Z496"/>
    <mergeCell ref="AA496:AB496"/>
    <mergeCell ref="AC496:AD496"/>
    <mergeCell ref="AE496:AF496"/>
    <mergeCell ref="AG496:AH496"/>
    <mergeCell ref="AI496:AJ496"/>
    <mergeCell ref="AK496:AL496"/>
    <mergeCell ref="AM496:AN496"/>
    <mergeCell ref="AO496:AP496"/>
    <mergeCell ref="AQ496:AR496"/>
    <mergeCell ref="AS496:AT496"/>
    <mergeCell ref="AU496:AV496"/>
    <mergeCell ref="AW496:AX496"/>
    <mergeCell ref="AY496:AZ496"/>
    <mergeCell ref="BA496:BB496"/>
    <mergeCell ref="BC496:BD496"/>
    <mergeCell ref="BE496:BF496"/>
    <mergeCell ref="BG496:BH496"/>
    <mergeCell ref="BI496:BJ496"/>
    <mergeCell ref="BK496:BL496"/>
    <mergeCell ref="BM496:BN496"/>
    <mergeCell ref="BO496:BP496"/>
    <mergeCell ref="BQ496:BR496"/>
    <mergeCell ref="BS496:BT496"/>
    <mergeCell ref="BU496:BV496"/>
    <mergeCell ref="A497:A498"/>
    <mergeCell ref="B497:B498"/>
    <mergeCell ref="C497:C498"/>
    <mergeCell ref="D497:D498"/>
    <mergeCell ref="O498:P498"/>
    <mergeCell ref="Q498:R498"/>
    <mergeCell ref="S498:T498"/>
    <mergeCell ref="U498:V498"/>
    <mergeCell ref="W498:X498"/>
    <mergeCell ref="Y498:Z498"/>
    <mergeCell ref="AA498:AB498"/>
    <mergeCell ref="AC498:AD498"/>
    <mergeCell ref="AE498:AF498"/>
    <mergeCell ref="AG498:AH498"/>
    <mergeCell ref="AI498:AJ498"/>
    <mergeCell ref="AK498:AL498"/>
    <mergeCell ref="AM498:AN498"/>
    <mergeCell ref="AO498:AP498"/>
    <mergeCell ref="AQ498:AR498"/>
    <mergeCell ref="AS498:AT498"/>
    <mergeCell ref="AU498:AV498"/>
    <mergeCell ref="AW498:AX498"/>
    <mergeCell ref="AY498:AZ498"/>
    <mergeCell ref="BA498:BB498"/>
    <mergeCell ref="BC498:BD498"/>
    <mergeCell ref="BE498:BF498"/>
    <mergeCell ref="BG498:BH498"/>
    <mergeCell ref="BI498:BJ498"/>
    <mergeCell ref="BK498:BL498"/>
    <mergeCell ref="BM498:BN498"/>
    <mergeCell ref="BO498:BP498"/>
    <mergeCell ref="BQ498:BR498"/>
    <mergeCell ref="BS498:BT498"/>
    <mergeCell ref="BU498:BV498"/>
    <mergeCell ref="A499:A500"/>
    <mergeCell ref="B499:B500"/>
    <mergeCell ref="C499:C500"/>
    <mergeCell ref="D499:D500"/>
    <mergeCell ref="O500:P500"/>
    <mergeCell ref="Q500:R500"/>
    <mergeCell ref="S500:T500"/>
    <mergeCell ref="U500:V500"/>
    <mergeCell ref="W500:X500"/>
    <mergeCell ref="Y500:Z500"/>
    <mergeCell ref="AA500:AB500"/>
    <mergeCell ref="AC500:AD500"/>
    <mergeCell ref="AE500:AF500"/>
    <mergeCell ref="AG500:AH500"/>
    <mergeCell ref="AI500:AJ500"/>
    <mergeCell ref="AK500:AL500"/>
    <mergeCell ref="AM500:AN500"/>
    <mergeCell ref="AO500:AP500"/>
    <mergeCell ref="AQ500:AR500"/>
    <mergeCell ref="AS500:AT500"/>
    <mergeCell ref="AU500:AV500"/>
    <mergeCell ref="AW500:AX500"/>
    <mergeCell ref="AY500:AZ500"/>
    <mergeCell ref="BA500:BB500"/>
    <mergeCell ref="BC500:BD500"/>
    <mergeCell ref="BE500:BF500"/>
    <mergeCell ref="BG500:BH500"/>
    <mergeCell ref="BI500:BJ500"/>
    <mergeCell ref="BK500:BL500"/>
    <mergeCell ref="BM500:BN500"/>
    <mergeCell ref="BO500:BP500"/>
    <mergeCell ref="BQ500:BR500"/>
    <mergeCell ref="BS500:BT500"/>
    <mergeCell ref="BU500:BV500"/>
    <mergeCell ref="A501:A502"/>
    <mergeCell ref="B501:B502"/>
    <mergeCell ref="C501:C502"/>
    <mergeCell ref="D501:D502"/>
    <mergeCell ref="O502:P502"/>
    <mergeCell ref="Q502:R502"/>
    <mergeCell ref="S502:T502"/>
    <mergeCell ref="U502:V502"/>
    <mergeCell ref="W502:X502"/>
    <mergeCell ref="Y502:Z502"/>
    <mergeCell ref="AA502:AB502"/>
    <mergeCell ref="AC502:AD502"/>
    <mergeCell ref="AE502:AF502"/>
    <mergeCell ref="AG502:AH502"/>
    <mergeCell ref="AI502:AJ502"/>
    <mergeCell ref="AK502:AL502"/>
    <mergeCell ref="AM502:AN502"/>
    <mergeCell ref="AO502:AP502"/>
    <mergeCell ref="AQ502:AR502"/>
    <mergeCell ref="AS502:AT502"/>
    <mergeCell ref="AU502:AV502"/>
    <mergeCell ref="AW502:AX502"/>
    <mergeCell ref="AY502:AZ502"/>
    <mergeCell ref="BA502:BB502"/>
    <mergeCell ref="BC502:BD502"/>
    <mergeCell ref="BE502:BF502"/>
    <mergeCell ref="BG502:BH502"/>
    <mergeCell ref="BI502:BJ502"/>
    <mergeCell ref="BK502:BL502"/>
    <mergeCell ref="BM502:BN502"/>
    <mergeCell ref="BO502:BP502"/>
    <mergeCell ref="BQ502:BR502"/>
    <mergeCell ref="BS502:BT502"/>
    <mergeCell ref="BU502:BV502"/>
    <mergeCell ref="A503:A504"/>
    <mergeCell ref="B503:B504"/>
    <mergeCell ref="C503:C504"/>
    <mergeCell ref="D503:D504"/>
    <mergeCell ref="O504:P504"/>
    <mergeCell ref="Q504:R504"/>
    <mergeCell ref="S504:T504"/>
    <mergeCell ref="U504:V504"/>
    <mergeCell ref="W504:X504"/>
    <mergeCell ref="Y504:Z504"/>
    <mergeCell ref="AA504:AB504"/>
    <mergeCell ref="AC504:AD504"/>
    <mergeCell ref="AE504:AF504"/>
    <mergeCell ref="AG504:AH504"/>
    <mergeCell ref="AI504:AJ504"/>
    <mergeCell ref="AK504:AL504"/>
    <mergeCell ref="AM504:AN504"/>
    <mergeCell ref="AO504:AP504"/>
    <mergeCell ref="AQ504:AR504"/>
    <mergeCell ref="AS504:AT504"/>
    <mergeCell ref="AU504:AV504"/>
    <mergeCell ref="AW504:AX504"/>
    <mergeCell ref="AY504:AZ504"/>
    <mergeCell ref="BA504:BB504"/>
    <mergeCell ref="BC504:BD504"/>
    <mergeCell ref="BE504:BF504"/>
    <mergeCell ref="BG504:BH504"/>
    <mergeCell ref="BI504:BJ504"/>
    <mergeCell ref="BK504:BL504"/>
    <mergeCell ref="BM504:BN504"/>
    <mergeCell ref="BO504:BP504"/>
    <mergeCell ref="BQ504:BR504"/>
    <mergeCell ref="BS504:BT504"/>
    <mergeCell ref="BU504:BV504"/>
    <mergeCell ref="A505:A506"/>
    <mergeCell ref="B505:B506"/>
    <mergeCell ref="C505:C506"/>
    <mergeCell ref="D505:D506"/>
    <mergeCell ref="O506:P506"/>
    <mergeCell ref="Q506:R506"/>
    <mergeCell ref="S506:T506"/>
    <mergeCell ref="U506:V506"/>
    <mergeCell ref="W506:X506"/>
    <mergeCell ref="Y506:Z506"/>
    <mergeCell ref="AA506:AB506"/>
    <mergeCell ref="AC506:AD506"/>
    <mergeCell ref="AE506:AF506"/>
    <mergeCell ref="AG506:AH506"/>
    <mergeCell ref="AI506:AJ506"/>
    <mergeCell ref="AK506:AL506"/>
    <mergeCell ref="AM506:AN506"/>
    <mergeCell ref="AO506:AP506"/>
    <mergeCell ref="AQ506:AR506"/>
    <mergeCell ref="AS506:AT506"/>
    <mergeCell ref="AU506:AV506"/>
    <mergeCell ref="AW506:AX506"/>
    <mergeCell ref="AY506:AZ506"/>
    <mergeCell ref="BA506:BB506"/>
    <mergeCell ref="BC506:BD506"/>
    <mergeCell ref="BE506:BF506"/>
    <mergeCell ref="BG506:BH506"/>
    <mergeCell ref="BI506:BJ506"/>
    <mergeCell ref="BK506:BL506"/>
    <mergeCell ref="BM506:BN506"/>
    <mergeCell ref="BO506:BP506"/>
    <mergeCell ref="BQ506:BR506"/>
    <mergeCell ref="BS506:BT506"/>
    <mergeCell ref="BU506:BV506"/>
    <mergeCell ref="A507:A508"/>
    <mergeCell ref="B507:B508"/>
    <mergeCell ref="C507:C508"/>
    <mergeCell ref="D507:D508"/>
    <mergeCell ref="O508:P508"/>
    <mergeCell ref="Q508:R508"/>
    <mergeCell ref="S508:T508"/>
    <mergeCell ref="U508:V508"/>
    <mergeCell ref="W508:X508"/>
    <mergeCell ref="Y508:Z508"/>
    <mergeCell ref="AA508:AB508"/>
    <mergeCell ref="AC508:AD508"/>
    <mergeCell ref="AE508:AF508"/>
    <mergeCell ref="AG508:AH508"/>
    <mergeCell ref="AI508:AJ508"/>
    <mergeCell ref="AK508:AL508"/>
    <mergeCell ref="AM508:AN508"/>
    <mergeCell ref="AO508:AP508"/>
    <mergeCell ref="AQ508:AR508"/>
    <mergeCell ref="AS508:AT508"/>
    <mergeCell ref="AU508:AV508"/>
    <mergeCell ref="AW508:AX508"/>
    <mergeCell ref="AY508:AZ508"/>
    <mergeCell ref="BA508:BB508"/>
    <mergeCell ref="BC508:BD508"/>
    <mergeCell ref="BE508:BF508"/>
    <mergeCell ref="BG508:BH508"/>
    <mergeCell ref="BI508:BJ508"/>
    <mergeCell ref="BK508:BL508"/>
    <mergeCell ref="BM508:BN508"/>
    <mergeCell ref="BO508:BP508"/>
    <mergeCell ref="BQ508:BR508"/>
    <mergeCell ref="BS508:BT508"/>
    <mergeCell ref="BU508:BV508"/>
    <mergeCell ref="A509:A510"/>
    <mergeCell ref="B509:B510"/>
    <mergeCell ref="C509:C510"/>
    <mergeCell ref="D509:D510"/>
    <mergeCell ref="O510:P510"/>
    <mergeCell ref="Q510:R510"/>
    <mergeCell ref="S510:T510"/>
    <mergeCell ref="U510:V510"/>
    <mergeCell ref="W510:X510"/>
    <mergeCell ref="Y510:Z510"/>
    <mergeCell ref="AA510:AB510"/>
    <mergeCell ref="AC510:AD510"/>
    <mergeCell ref="AE510:AF510"/>
    <mergeCell ref="AG510:AH510"/>
    <mergeCell ref="AI510:AJ510"/>
    <mergeCell ref="AK510:AL510"/>
    <mergeCell ref="AM510:AN510"/>
    <mergeCell ref="AO510:AP510"/>
    <mergeCell ref="AQ510:AR510"/>
    <mergeCell ref="AS510:AT510"/>
    <mergeCell ref="AU510:AV510"/>
    <mergeCell ref="AW510:AX510"/>
    <mergeCell ref="AY510:AZ510"/>
    <mergeCell ref="BA510:BB510"/>
    <mergeCell ref="BC510:BD510"/>
    <mergeCell ref="BE510:BF510"/>
    <mergeCell ref="BG510:BH510"/>
    <mergeCell ref="BI510:BJ510"/>
    <mergeCell ref="BK510:BL510"/>
    <mergeCell ref="BM510:BN510"/>
    <mergeCell ref="BO510:BP510"/>
    <mergeCell ref="BQ510:BR510"/>
    <mergeCell ref="BS510:BT510"/>
    <mergeCell ref="BU510:BV510"/>
    <mergeCell ref="A511:A512"/>
    <mergeCell ref="B511:B512"/>
    <mergeCell ref="C511:C512"/>
    <mergeCell ref="D511:D512"/>
    <mergeCell ref="O512:P512"/>
    <mergeCell ref="Q512:R512"/>
    <mergeCell ref="S512:T512"/>
    <mergeCell ref="U512:V512"/>
    <mergeCell ref="W512:X512"/>
    <mergeCell ref="Y512:Z512"/>
    <mergeCell ref="AA512:AB512"/>
    <mergeCell ref="AC512:AD512"/>
    <mergeCell ref="AE512:AF512"/>
    <mergeCell ref="AG512:AH512"/>
    <mergeCell ref="AI512:AJ512"/>
    <mergeCell ref="AK512:AL512"/>
    <mergeCell ref="AM512:AN512"/>
    <mergeCell ref="AO512:AP512"/>
    <mergeCell ref="AQ512:AR512"/>
    <mergeCell ref="AS512:AT512"/>
    <mergeCell ref="AU512:AV512"/>
    <mergeCell ref="AW512:AX512"/>
    <mergeCell ref="AY512:AZ512"/>
    <mergeCell ref="BA512:BB512"/>
    <mergeCell ref="BC512:BD512"/>
    <mergeCell ref="BE512:BF512"/>
    <mergeCell ref="BG512:BH512"/>
    <mergeCell ref="BI512:BJ512"/>
    <mergeCell ref="BK512:BL512"/>
    <mergeCell ref="BM512:BN512"/>
    <mergeCell ref="BO512:BP512"/>
    <mergeCell ref="BQ512:BR512"/>
    <mergeCell ref="BS512:BT512"/>
    <mergeCell ref="BU512:BV512"/>
    <mergeCell ref="A513:A514"/>
    <mergeCell ref="B513:B514"/>
    <mergeCell ref="C513:C514"/>
    <mergeCell ref="D513:D514"/>
    <mergeCell ref="O514:P514"/>
    <mergeCell ref="Q514:R514"/>
    <mergeCell ref="S514:T514"/>
    <mergeCell ref="U514:V514"/>
    <mergeCell ref="W514:X514"/>
    <mergeCell ref="Y514:Z514"/>
    <mergeCell ref="AA514:AB514"/>
    <mergeCell ref="AC514:AD514"/>
    <mergeCell ref="AE514:AF514"/>
    <mergeCell ref="AG514:AH514"/>
    <mergeCell ref="AI514:AJ514"/>
    <mergeCell ref="AK514:AL514"/>
    <mergeCell ref="AM514:AN514"/>
    <mergeCell ref="AO514:AP514"/>
    <mergeCell ref="AQ514:AR514"/>
    <mergeCell ref="AS514:AT514"/>
    <mergeCell ref="AU514:AV514"/>
    <mergeCell ref="AW514:AX514"/>
    <mergeCell ref="AY514:AZ514"/>
    <mergeCell ref="BA514:BB514"/>
    <mergeCell ref="BC514:BD514"/>
    <mergeCell ref="BE514:BF514"/>
    <mergeCell ref="BG514:BH514"/>
    <mergeCell ref="BI514:BJ514"/>
    <mergeCell ref="BK514:BL514"/>
    <mergeCell ref="BM514:BN514"/>
    <mergeCell ref="BO514:BP514"/>
    <mergeCell ref="BQ514:BR514"/>
    <mergeCell ref="BS514:BT514"/>
    <mergeCell ref="BU514:BV514"/>
    <mergeCell ref="A515:A516"/>
    <mergeCell ref="B515:B516"/>
    <mergeCell ref="C515:C516"/>
    <mergeCell ref="D515:D516"/>
    <mergeCell ref="O516:P516"/>
    <mergeCell ref="Q516:R516"/>
    <mergeCell ref="S516:T516"/>
    <mergeCell ref="U516:V516"/>
    <mergeCell ref="W516:X516"/>
    <mergeCell ref="Y516:Z516"/>
    <mergeCell ref="AA516:AB516"/>
    <mergeCell ref="AC516:AD516"/>
    <mergeCell ref="AE516:AF516"/>
    <mergeCell ref="AG516:AH516"/>
    <mergeCell ref="AI516:AJ516"/>
    <mergeCell ref="AK516:AL516"/>
    <mergeCell ref="AM516:AN516"/>
    <mergeCell ref="AO516:AP516"/>
    <mergeCell ref="AQ516:AR516"/>
    <mergeCell ref="AS516:AT516"/>
    <mergeCell ref="AU516:AV516"/>
    <mergeCell ref="AW516:AX516"/>
    <mergeCell ref="AY516:AZ516"/>
    <mergeCell ref="BA516:BB516"/>
    <mergeCell ref="BC516:BD516"/>
    <mergeCell ref="BE516:BF516"/>
    <mergeCell ref="BG516:BH516"/>
    <mergeCell ref="BI516:BJ516"/>
    <mergeCell ref="BK516:BL516"/>
    <mergeCell ref="BM516:BN516"/>
    <mergeCell ref="BO516:BP516"/>
    <mergeCell ref="BQ516:BR516"/>
    <mergeCell ref="BS516:BT516"/>
    <mergeCell ref="BU516:BV516"/>
    <mergeCell ref="A517:A518"/>
    <mergeCell ref="B517:B518"/>
    <mergeCell ref="C517:C518"/>
    <mergeCell ref="D517:D518"/>
    <mergeCell ref="O518:P518"/>
    <mergeCell ref="Q518:R518"/>
    <mergeCell ref="S518:T518"/>
    <mergeCell ref="U518:V518"/>
    <mergeCell ref="W518:X518"/>
    <mergeCell ref="Y518:Z518"/>
    <mergeCell ref="AA518:AB518"/>
    <mergeCell ref="AC518:AD518"/>
    <mergeCell ref="AE518:AF518"/>
    <mergeCell ref="AG518:AH518"/>
    <mergeCell ref="AI518:AJ518"/>
    <mergeCell ref="AK518:AL518"/>
    <mergeCell ref="AM518:AN518"/>
    <mergeCell ref="AO518:AP518"/>
    <mergeCell ref="AQ518:AR518"/>
    <mergeCell ref="AS518:AT518"/>
    <mergeCell ref="AU518:AV518"/>
    <mergeCell ref="AW518:AX518"/>
    <mergeCell ref="AY518:AZ518"/>
    <mergeCell ref="BA518:BB518"/>
    <mergeCell ref="BC518:BD518"/>
    <mergeCell ref="BE518:BF518"/>
    <mergeCell ref="BG518:BH518"/>
    <mergeCell ref="BI518:BJ518"/>
    <mergeCell ref="BK518:BL518"/>
    <mergeCell ref="BM518:BN518"/>
    <mergeCell ref="BO518:BP518"/>
    <mergeCell ref="BQ518:BR518"/>
    <mergeCell ref="BS518:BT518"/>
    <mergeCell ref="BU518:BV518"/>
    <mergeCell ref="A519:A520"/>
    <mergeCell ref="B519:B520"/>
    <mergeCell ref="C519:C520"/>
    <mergeCell ref="D519:D520"/>
    <mergeCell ref="O520:P520"/>
    <mergeCell ref="Q520:R520"/>
    <mergeCell ref="S520:T520"/>
    <mergeCell ref="U520:V520"/>
    <mergeCell ref="W520:X520"/>
    <mergeCell ref="Y520:Z520"/>
    <mergeCell ref="AA520:AB520"/>
    <mergeCell ref="AC520:AD520"/>
    <mergeCell ref="AE520:AF520"/>
    <mergeCell ref="AG520:AH520"/>
    <mergeCell ref="AI520:AJ520"/>
    <mergeCell ref="AK520:AL520"/>
    <mergeCell ref="AM520:AN520"/>
    <mergeCell ref="AO520:AP520"/>
    <mergeCell ref="AQ520:AR520"/>
    <mergeCell ref="AS520:AT520"/>
    <mergeCell ref="AU520:AV520"/>
    <mergeCell ref="AW520:AX520"/>
    <mergeCell ref="AY520:AZ520"/>
    <mergeCell ref="BA520:BB520"/>
    <mergeCell ref="BC520:BD520"/>
    <mergeCell ref="BE520:BF520"/>
    <mergeCell ref="BG520:BH520"/>
    <mergeCell ref="BI520:BJ520"/>
    <mergeCell ref="BK520:BL520"/>
    <mergeCell ref="BM520:BN520"/>
    <mergeCell ref="BO520:BP520"/>
    <mergeCell ref="BQ520:BR520"/>
    <mergeCell ref="BS520:BT520"/>
    <mergeCell ref="BU520:BV520"/>
    <mergeCell ref="A521:A522"/>
    <mergeCell ref="B521:B522"/>
    <mergeCell ref="C521:C522"/>
    <mergeCell ref="D521:D522"/>
    <mergeCell ref="O522:P522"/>
    <mergeCell ref="Q522:R522"/>
    <mergeCell ref="S522:T522"/>
    <mergeCell ref="U522:V522"/>
    <mergeCell ref="W522:X522"/>
    <mergeCell ref="Y522:Z522"/>
    <mergeCell ref="AA522:AB522"/>
    <mergeCell ref="AC522:AD522"/>
    <mergeCell ref="AE522:AF522"/>
    <mergeCell ref="AG522:AH522"/>
    <mergeCell ref="AI522:AJ522"/>
    <mergeCell ref="AK522:AL522"/>
    <mergeCell ref="AM522:AN522"/>
    <mergeCell ref="AO522:AP522"/>
    <mergeCell ref="AQ522:AR522"/>
    <mergeCell ref="AS522:AT522"/>
    <mergeCell ref="AU522:AV522"/>
    <mergeCell ref="AW522:AX522"/>
    <mergeCell ref="AY522:AZ522"/>
    <mergeCell ref="BA522:BB522"/>
    <mergeCell ref="BC522:BD522"/>
    <mergeCell ref="BE522:BF522"/>
    <mergeCell ref="BG522:BH522"/>
    <mergeCell ref="BI522:BJ522"/>
    <mergeCell ref="BK522:BL522"/>
    <mergeCell ref="BM522:BN522"/>
    <mergeCell ref="BO522:BP522"/>
    <mergeCell ref="BQ522:BR522"/>
    <mergeCell ref="BS522:BT522"/>
    <mergeCell ref="BU522:BV522"/>
    <mergeCell ref="A523:A524"/>
    <mergeCell ref="B523:B524"/>
    <mergeCell ref="C523:C524"/>
    <mergeCell ref="D523:D524"/>
    <mergeCell ref="O524:P524"/>
    <mergeCell ref="Q524:R524"/>
    <mergeCell ref="S524:T524"/>
    <mergeCell ref="U524:V524"/>
    <mergeCell ref="W524:X524"/>
    <mergeCell ref="Y524:Z524"/>
    <mergeCell ref="AA524:AB524"/>
    <mergeCell ref="AC524:AD524"/>
    <mergeCell ref="AE524:AF524"/>
    <mergeCell ref="AG524:AH524"/>
    <mergeCell ref="AI524:AJ524"/>
    <mergeCell ref="AK524:AL524"/>
    <mergeCell ref="AM524:AN524"/>
    <mergeCell ref="AO524:AP524"/>
    <mergeCell ref="AQ524:AR524"/>
    <mergeCell ref="AS524:AT524"/>
    <mergeCell ref="AU524:AV524"/>
    <mergeCell ref="AW524:AX524"/>
    <mergeCell ref="AY524:AZ524"/>
    <mergeCell ref="BA524:BB524"/>
    <mergeCell ref="BC524:BD524"/>
    <mergeCell ref="BE524:BF524"/>
    <mergeCell ref="BG524:BH524"/>
    <mergeCell ref="BI524:BJ524"/>
    <mergeCell ref="BK524:BL524"/>
    <mergeCell ref="BM524:BN524"/>
    <mergeCell ref="BO524:BP524"/>
    <mergeCell ref="BQ524:BR524"/>
    <mergeCell ref="BS524:BT524"/>
    <mergeCell ref="BU524:BV524"/>
    <mergeCell ref="A525:A526"/>
    <mergeCell ref="B525:B526"/>
    <mergeCell ref="C525:C526"/>
    <mergeCell ref="D525:D526"/>
    <mergeCell ref="O526:P526"/>
    <mergeCell ref="Q526:R526"/>
    <mergeCell ref="S526:T526"/>
    <mergeCell ref="U526:V526"/>
    <mergeCell ref="W526:X526"/>
    <mergeCell ref="Y526:Z526"/>
    <mergeCell ref="AA526:AB526"/>
    <mergeCell ref="AC526:AD526"/>
    <mergeCell ref="AE526:AF526"/>
    <mergeCell ref="AG526:AH526"/>
    <mergeCell ref="AI526:AJ526"/>
    <mergeCell ref="AK526:AL526"/>
    <mergeCell ref="AM526:AN526"/>
    <mergeCell ref="AO526:AP526"/>
    <mergeCell ref="AQ526:AR526"/>
    <mergeCell ref="AS526:AT526"/>
    <mergeCell ref="AU526:AV526"/>
    <mergeCell ref="AW526:AX526"/>
    <mergeCell ref="AY526:AZ526"/>
    <mergeCell ref="BA526:BB526"/>
    <mergeCell ref="BC526:BD526"/>
    <mergeCell ref="BE526:BF526"/>
    <mergeCell ref="BG526:BH526"/>
    <mergeCell ref="BI526:BJ526"/>
    <mergeCell ref="BK526:BL526"/>
    <mergeCell ref="BM526:BN526"/>
    <mergeCell ref="BO526:BP526"/>
    <mergeCell ref="BQ526:BR526"/>
    <mergeCell ref="BS526:BT526"/>
    <mergeCell ref="BU526:BV526"/>
    <mergeCell ref="A527:A528"/>
    <mergeCell ref="B527:B528"/>
    <mergeCell ref="C527:C528"/>
    <mergeCell ref="D527:D528"/>
    <mergeCell ref="O528:P528"/>
    <mergeCell ref="Q528:R528"/>
    <mergeCell ref="U528:V528"/>
    <mergeCell ref="W528:X528"/>
    <mergeCell ref="Y528:Z528"/>
    <mergeCell ref="AA528:AB528"/>
    <mergeCell ref="AC528:AD528"/>
    <mergeCell ref="AE528:AF528"/>
    <mergeCell ref="AG528:AH528"/>
    <mergeCell ref="AI528:AJ528"/>
    <mergeCell ref="AK528:AL528"/>
    <mergeCell ref="AM528:AN528"/>
    <mergeCell ref="AO528:AP528"/>
    <mergeCell ref="AQ528:AR528"/>
    <mergeCell ref="AS528:AT528"/>
    <mergeCell ref="AU528:AV528"/>
    <mergeCell ref="AW528:AX528"/>
    <mergeCell ref="AY528:AZ528"/>
    <mergeCell ref="BA528:BB528"/>
    <mergeCell ref="BC528:BD528"/>
    <mergeCell ref="BE528:BF528"/>
    <mergeCell ref="BG528:BH528"/>
    <mergeCell ref="BI528:BJ528"/>
    <mergeCell ref="BK528:BL528"/>
    <mergeCell ref="BM528:BN528"/>
    <mergeCell ref="BO528:BP528"/>
    <mergeCell ref="BQ528:BR528"/>
    <mergeCell ref="BS528:BT528"/>
    <mergeCell ref="BU528:BV528"/>
    <mergeCell ref="A529:A530"/>
    <mergeCell ref="B529:B530"/>
    <mergeCell ref="C529:C530"/>
    <mergeCell ref="D529:D530"/>
    <mergeCell ref="O530:P530"/>
    <mergeCell ref="Q530:R530"/>
    <mergeCell ref="S530:T530"/>
    <mergeCell ref="U530:V530"/>
    <mergeCell ref="W530:X530"/>
    <mergeCell ref="Y530:Z530"/>
    <mergeCell ref="AA530:AB530"/>
    <mergeCell ref="AC530:AD530"/>
    <mergeCell ref="AE530:AF530"/>
    <mergeCell ref="AG530:AH530"/>
    <mergeCell ref="AI530:AJ530"/>
    <mergeCell ref="AK530:AL530"/>
    <mergeCell ref="AM530:AN530"/>
    <mergeCell ref="AO530:AP530"/>
    <mergeCell ref="AQ530:AR530"/>
    <mergeCell ref="AS530:AT530"/>
    <mergeCell ref="AU530:AV530"/>
    <mergeCell ref="AW530:AX530"/>
    <mergeCell ref="AY530:AZ530"/>
    <mergeCell ref="BA530:BB530"/>
    <mergeCell ref="BC530:BD530"/>
    <mergeCell ref="BE530:BF530"/>
    <mergeCell ref="BG530:BH530"/>
    <mergeCell ref="BI530:BJ530"/>
    <mergeCell ref="BK530:BL530"/>
    <mergeCell ref="BM530:BN530"/>
    <mergeCell ref="BO530:BP530"/>
    <mergeCell ref="BQ530:BR530"/>
    <mergeCell ref="BS530:BT530"/>
    <mergeCell ref="BU530:BV530"/>
    <mergeCell ref="A531:A532"/>
    <mergeCell ref="B531:B532"/>
    <mergeCell ref="C531:C532"/>
    <mergeCell ref="D531:D532"/>
    <mergeCell ref="O532:P532"/>
    <mergeCell ref="Q532:R532"/>
    <mergeCell ref="S532:T532"/>
    <mergeCell ref="U532:V532"/>
    <mergeCell ref="W532:X532"/>
    <mergeCell ref="Y532:Z532"/>
    <mergeCell ref="AA532:AB532"/>
    <mergeCell ref="AC532:AD532"/>
    <mergeCell ref="AE532:AF532"/>
    <mergeCell ref="AG532:AH532"/>
    <mergeCell ref="AI532:AJ532"/>
    <mergeCell ref="AK532:AL532"/>
    <mergeCell ref="AM532:AN532"/>
    <mergeCell ref="AO532:AP532"/>
    <mergeCell ref="AQ532:AR532"/>
    <mergeCell ref="AS532:AT532"/>
    <mergeCell ref="AU532:AV532"/>
    <mergeCell ref="AW532:AX532"/>
    <mergeCell ref="AY532:AZ532"/>
    <mergeCell ref="BA532:BB532"/>
    <mergeCell ref="BC532:BD532"/>
    <mergeCell ref="BE532:BF532"/>
    <mergeCell ref="BG532:BH532"/>
    <mergeCell ref="BI532:BJ532"/>
    <mergeCell ref="BK532:BL532"/>
    <mergeCell ref="BM532:BN532"/>
    <mergeCell ref="BO532:BP532"/>
    <mergeCell ref="BQ532:BR532"/>
    <mergeCell ref="BS532:BT532"/>
    <mergeCell ref="BU532:BV532"/>
    <mergeCell ref="A533:A534"/>
    <mergeCell ref="B533:B534"/>
    <mergeCell ref="C533:C534"/>
    <mergeCell ref="D533:D534"/>
    <mergeCell ref="O534:P534"/>
    <mergeCell ref="Q534:R534"/>
    <mergeCell ref="S534:T534"/>
    <mergeCell ref="U534:V534"/>
    <mergeCell ref="W534:X534"/>
    <mergeCell ref="Y534:Z534"/>
    <mergeCell ref="AA534:AB534"/>
    <mergeCell ref="AC534:AD534"/>
    <mergeCell ref="AE534:AF534"/>
    <mergeCell ref="AG534:AH534"/>
    <mergeCell ref="AI534:AJ534"/>
    <mergeCell ref="AK534:AL534"/>
    <mergeCell ref="AM534:AN534"/>
    <mergeCell ref="AO534:AP534"/>
    <mergeCell ref="AQ534:AR534"/>
    <mergeCell ref="AS534:AT534"/>
    <mergeCell ref="AU534:AV534"/>
    <mergeCell ref="AW534:AX534"/>
    <mergeCell ref="AY534:AZ534"/>
    <mergeCell ref="BA534:BB534"/>
    <mergeCell ref="BC534:BD534"/>
    <mergeCell ref="BE534:BF534"/>
    <mergeCell ref="BG534:BH534"/>
    <mergeCell ref="BI534:BJ534"/>
    <mergeCell ref="BK534:BL534"/>
    <mergeCell ref="BM534:BN534"/>
    <mergeCell ref="BO534:BP534"/>
    <mergeCell ref="BQ534:BR534"/>
    <mergeCell ref="BS534:BT534"/>
    <mergeCell ref="BU534:BV534"/>
    <mergeCell ref="A535:A536"/>
    <mergeCell ref="B535:B536"/>
    <mergeCell ref="C535:C536"/>
    <mergeCell ref="D535:D536"/>
    <mergeCell ref="O536:P536"/>
    <mergeCell ref="Q536:R536"/>
    <mergeCell ref="S536:T536"/>
    <mergeCell ref="U536:V536"/>
    <mergeCell ref="W536:X536"/>
    <mergeCell ref="Y536:Z536"/>
    <mergeCell ref="AA536:AB536"/>
    <mergeCell ref="AC536:AD536"/>
    <mergeCell ref="AE536:AF536"/>
    <mergeCell ref="AG536:AH536"/>
    <mergeCell ref="AI536:AJ536"/>
    <mergeCell ref="AK536:AL536"/>
    <mergeCell ref="AM536:AN536"/>
    <mergeCell ref="AO536:AP536"/>
    <mergeCell ref="AQ536:AR536"/>
    <mergeCell ref="AS536:AT536"/>
    <mergeCell ref="AU536:AV536"/>
    <mergeCell ref="AW536:AX536"/>
    <mergeCell ref="AY536:AZ536"/>
    <mergeCell ref="BA536:BB536"/>
    <mergeCell ref="BC536:BD536"/>
    <mergeCell ref="BE536:BF536"/>
    <mergeCell ref="BG536:BH536"/>
    <mergeCell ref="BI536:BJ536"/>
    <mergeCell ref="BK536:BL536"/>
    <mergeCell ref="BM536:BN536"/>
    <mergeCell ref="BO536:BP536"/>
    <mergeCell ref="BQ536:BR536"/>
    <mergeCell ref="BS536:BT536"/>
    <mergeCell ref="BU536:BV536"/>
    <mergeCell ref="A537:A538"/>
    <mergeCell ref="B537:B538"/>
    <mergeCell ref="C537:C538"/>
    <mergeCell ref="D537:D538"/>
    <mergeCell ref="O538:P538"/>
    <mergeCell ref="Q538:R538"/>
    <mergeCell ref="S538:T538"/>
    <mergeCell ref="U538:V538"/>
    <mergeCell ref="W538:X538"/>
    <mergeCell ref="Y538:Z538"/>
    <mergeCell ref="AA538:AB538"/>
    <mergeCell ref="AC538:AD538"/>
    <mergeCell ref="AE538:AF538"/>
    <mergeCell ref="AG538:AH538"/>
    <mergeCell ref="AI538:AJ538"/>
    <mergeCell ref="AK538:AL538"/>
    <mergeCell ref="AM538:AN538"/>
    <mergeCell ref="AO538:AP538"/>
    <mergeCell ref="AQ538:AR538"/>
    <mergeCell ref="AS538:AT538"/>
    <mergeCell ref="AU538:AV538"/>
    <mergeCell ref="AW538:AX538"/>
    <mergeCell ref="AY538:AZ538"/>
    <mergeCell ref="BA538:BB538"/>
    <mergeCell ref="BC538:BD538"/>
    <mergeCell ref="BE538:BF538"/>
    <mergeCell ref="BG538:BH538"/>
    <mergeCell ref="BI538:BJ538"/>
    <mergeCell ref="BK538:BL538"/>
    <mergeCell ref="BM538:BN538"/>
    <mergeCell ref="BO538:BP538"/>
    <mergeCell ref="BQ538:BR538"/>
    <mergeCell ref="BS538:BT538"/>
    <mergeCell ref="BU538:BV538"/>
    <mergeCell ref="A539:A540"/>
    <mergeCell ref="B539:B540"/>
    <mergeCell ref="C539:C540"/>
    <mergeCell ref="D539:D540"/>
    <mergeCell ref="O540:P540"/>
    <mergeCell ref="Q540:R540"/>
    <mergeCell ref="U540:V540"/>
    <mergeCell ref="W540:X540"/>
    <mergeCell ref="Y540:Z540"/>
    <mergeCell ref="AA540:AB540"/>
    <mergeCell ref="AC540:AD540"/>
    <mergeCell ref="AE540:AF540"/>
    <mergeCell ref="AG540:AH540"/>
    <mergeCell ref="AI540:AJ540"/>
    <mergeCell ref="AK540:AL540"/>
    <mergeCell ref="AM540:AN540"/>
    <mergeCell ref="AO540:AP540"/>
    <mergeCell ref="AQ540:AR540"/>
    <mergeCell ref="AS540:AT540"/>
    <mergeCell ref="AU540:AV540"/>
    <mergeCell ref="AW540:AX540"/>
    <mergeCell ref="AY540:AZ540"/>
    <mergeCell ref="BA540:BB540"/>
    <mergeCell ref="BC540:BD540"/>
    <mergeCell ref="BE540:BF540"/>
    <mergeCell ref="BG540:BH540"/>
    <mergeCell ref="BI540:BJ540"/>
    <mergeCell ref="BK540:BL540"/>
    <mergeCell ref="BM540:BN540"/>
    <mergeCell ref="BO540:BP540"/>
    <mergeCell ref="BQ540:BR540"/>
    <mergeCell ref="BS540:BT540"/>
    <mergeCell ref="BU540:BV540"/>
    <mergeCell ref="A541:A542"/>
    <mergeCell ref="B541:B542"/>
    <mergeCell ref="C541:C542"/>
    <mergeCell ref="D541:D542"/>
    <mergeCell ref="O542:P542"/>
    <mergeCell ref="Q542:R542"/>
    <mergeCell ref="S542:T542"/>
    <mergeCell ref="U542:V542"/>
    <mergeCell ref="W542:X542"/>
    <mergeCell ref="Y542:Z542"/>
    <mergeCell ref="AA542:AB542"/>
    <mergeCell ref="AC542:AD542"/>
    <mergeCell ref="AE542:AF542"/>
    <mergeCell ref="AG542:AH542"/>
    <mergeCell ref="AI542:AJ542"/>
    <mergeCell ref="AK542:AL542"/>
    <mergeCell ref="AM542:AN542"/>
    <mergeCell ref="AO542:AP542"/>
    <mergeCell ref="AQ542:AR542"/>
    <mergeCell ref="AS542:AT542"/>
    <mergeCell ref="AU542:AV542"/>
    <mergeCell ref="AW542:AX542"/>
    <mergeCell ref="AY542:AZ542"/>
    <mergeCell ref="BA542:BB542"/>
    <mergeCell ref="BC542:BD542"/>
    <mergeCell ref="BE542:BF542"/>
    <mergeCell ref="BG542:BH542"/>
    <mergeCell ref="BI542:BJ542"/>
    <mergeCell ref="BK542:BL542"/>
    <mergeCell ref="BM542:BN542"/>
    <mergeCell ref="BO542:BP542"/>
    <mergeCell ref="BQ542:BR542"/>
    <mergeCell ref="BS542:BT542"/>
    <mergeCell ref="BU542:BV542"/>
    <mergeCell ref="A543:A544"/>
    <mergeCell ref="B543:B544"/>
    <mergeCell ref="C543:C544"/>
    <mergeCell ref="D543:D544"/>
    <mergeCell ref="O544:P544"/>
    <mergeCell ref="Q544:R544"/>
    <mergeCell ref="S544:T544"/>
    <mergeCell ref="U544:V544"/>
    <mergeCell ref="W544:X544"/>
    <mergeCell ref="Y544:Z544"/>
    <mergeCell ref="AA544:AB544"/>
    <mergeCell ref="AC544:AD544"/>
    <mergeCell ref="AE544:AF544"/>
    <mergeCell ref="AG544:AH544"/>
    <mergeCell ref="AI544:AJ544"/>
    <mergeCell ref="AK544:AL544"/>
    <mergeCell ref="AM544:AN544"/>
    <mergeCell ref="AO544:AP544"/>
    <mergeCell ref="AQ544:AR544"/>
    <mergeCell ref="AS544:AT544"/>
    <mergeCell ref="AU544:AV544"/>
    <mergeCell ref="AW544:AX544"/>
    <mergeCell ref="AY544:AZ544"/>
    <mergeCell ref="BA544:BB544"/>
    <mergeCell ref="BC544:BD544"/>
    <mergeCell ref="BE544:BF544"/>
    <mergeCell ref="BG544:BH544"/>
    <mergeCell ref="BI544:BJ544"/>
    <mergeCell ref="BK544:BL544"/>
    <mergeCell ref="BM544:BN544"/>
    <mergeCell ref="BO544:BP544"/>
    <mergeCell ref="BQ544:BR544"/>
    <mergeCell ref="BS544:BT544"/>
    <mergeCell ref="BU544:BV544"/>
    <mergeCell ref="A545:A546"/>
    <mergeCell ref="B545:B546"/>
    <mergeCell ref="C545:C546"/>
    <mergeCell ref="D545:D546"/>
    <mergeCell ref="O546:P546"/>
    <mergeCell ref="Q546:R546"/>
    <mergeCell ref="S546:T546"/>
    <mergeCell ref="U546:V546"/>
    <mergeCell ref="W546:X546"/>
    <mergeCell ref="Y546:Z546"/>
    <mergeCell ref="AA546:AB546"/>
    <mergeCell ref="AC546:AD546"/>
    <mergeCell ref="AE546:AF546"/>
    <mergeCell ref="AG546:AH546"/>
    <mergeCell ref="AI546:AJ546"/>
    <mergeCell ref="AK546:AL546"/>
    <mergeCell ref="AM546:AN546"/>
    <mergeCell ref="AO546:AP546"/>
    <mergeCell ref="AQ546:AR546"/>
    <mergeCell ref="AS546:AT546"/>
    <mergeCell ref="AU546:AV546"/>
    <mergeCell ref="AW546:AX546"/>
    <mergeCell ref="AY546:AZ546"/>
    <mergeCell ref="BA546:BB546"/>
    <mergeCell ref="BC546:BD546"/>
    <mergeCell ref="BE546:BF546"/>
    <mergeCell ref="BG546:BH546"/>
    <mergeCell ref="BI546:BJ546"/>
    <mergeCell ref="BK546:BL546"/>
    <mergeCell ref="BM546:BN546"/>
    <mergeCell ref="BO546:BP546"/>
    <mergeCell ref="BQ546:BR546"/>
    <mergeCell ref="BS546:BT546"/>
    <mergeCell ref="BU546:BV546"/>
    <mergeCell ref="A547:A548"/>
    <mergeCell ref="B547:B548"/>
    <mergeCell ref="C547:C548"/>
    <mergeCell ref="D547:D548"/>
    <mergeCell ref="O548:P548"/>
    <mergeCell ref="Q548:R548"/>
    <mergeCell ref="S548:T548"/>
    <mergeCell ref="U548:V548"/>
    <mergeCell ref="W548:X548"/>
    <mergeCell ref="Y548:Z548"/>
    <mergeCell ref="AA548:AB548"/>
    <mergeCell ref="AC548:AD548"/>
    <mergeCell ref="AE548:AF548"/>
    <mergeCell ref="AG548:AH548"/>
    <mergeCell ref="AI548:AJ548"/>
    <mergeCell ref="AK548:AL548"/>
    <mergeCell ref="AM548:AN548"/>
    <mergeCell ref="AO548:AP548"/>
    <mergeCell ref="AQ548:AR548"/>
    <mergeCell ref="AS548:AT548"/>
    <mergeCell ref="AU548:AV548"/>
    <mergeCell ref="AW548:AX548"/>
    <mergeCell ref="AY548:AZ548"/>
    <mergeCell ref="BA548:BB548"/>
    <mergeCell ref="BC548:BD548"/>
    <mergeCell ref="BE548:BF548"/>
    <mergeCell ref="BG548:BH548"/>
    <mergeCell ref="BI548:BJ548"/>
    <mergeCell ref="BK548:BL548"/>
    <mergeCell ref="BM548:BN548"/>
    <mergeCell ref="BO548:BP548"/>
    <mergeCell ref="BQ548:BR548"/>
    <mergeCell ref="BS548:BT548"/>
    <mergeCell ref="BU548:BV548"/>
    <mergeCell ref="A549:A550"/>
    <mergeCell ref="B549:B550"/>
    <mergeCell ref="C549:C550"/>
    <mergeCell ref="D549:D550"/>
    <mergeCell ref="O550:P550"/>
    <mergeCell ref="Q550:R550"/>
    <mergeCell ref="U550:V550"/>
    <mergeCell ref="W550:X550"/>
    <mergeCell ref="Y550:Z550"/>
    <mergeCell ref="AA550:AB550"/>
    <mergeCell ref="AC550:AD550"/>
    <mergeCell ref="AE550:AF550"/>
    <mergeCell ref="AG550:AH550"/>
    <mergeCell ref="AI550:AJ550"/>
    <mergeCell ref="AK550:AL550"/>
    <mergeCell ref="AM550:AN550"/>
    <mergeCell ref="AO550:AP550"/>
    <mergeCell ref="AQ550:AR550"/>
    <mergeCell ref="AS550:AT550"/>
    <mergeCell ref="AU550:AV550"/>
    <mergeCell ref="AW550:AX550"/>
    <mergeCell ref="AY550:AZ550"/>
    <mergeCell ref="BA550:BB550"/>
    <mergeCell ref="BC550:BD550"/>
    <mergeCell ref="BE550:BF550"/>
    <mergeCell ref="BG550:BH550"/>
    <mergeCell ref="BI550:BJ550"/>
    <mergeCell ref="BK550:BL550"/>
    <mergeCell ref="BM550:BN550"/>
    <mergeCell ref="BO550:BP550"/>
    <mergeCell ref="BQ550:BR550"/>
    <mergeCell ref="BS550:BT550"/>
    <mergeCell ref="BU550:BV550"/>
    <mergeCell ref="A551:A552"/>
    <mergeCell ref="B551:B552"/>
    <mergeCell ref="C551:C552"/>
    <mergeCell ref="D551:D552"/>
    <mergeCell ref="O552:P552"/>
    <mergeCell ref="Q552:R552"/>
    <mergeCell ref="S552:T552"/>
    <mergeCell ref="U552:V552"/>
    <mergeCell ref="W552:X552"/>
    <mergeCell ref="Y552:Z552"/>
    <mergeCell ref="AA552:AB552"/>
    <mergeCell ref="AC552:AD552"/>
    <mergeCell ref="AE552:AF552"/>
    <mergeCell ref="AG552:AH552"/>
    <mergeCell ref="AI552:AJ552"/>
    <mergeCell ref="AK552:AL552"/>
    <mergeCell ref="AM552:AN552"/>
    <mergeCell ref="AO552:AP552"/>
    <mergeCell ref="AQ552:AR552"/>
    <mergeCell ref="AS552:AT552"/>
    <mergeCell ref="AU552:AV552"/>
    <mergeCell ref="AW552:AX552"/>
    <mergeCell ref="AY552:AZ552"/>
    <mergeCell ref="BA552:BB552"/>
    <mergeCell ref="BC552:BD552"/>
    <mergeCell ref="BE552:BF552"/>
    <mergeCell ref="BG552:BH552"/>
    <mergeCell ref="BI552:BJ552"/>
    <mergeCell ref="BK552:BL552"/>
    <mergeCell ref="BM552:BN552"/>
    <mergeCell ref="BO552:BP552"/>
    <mergeCell ref="BQ552:BR552"/>
    <mergeCell ref="BS552:BT552"/>
    <mergeCell ref="BU552:BV552"/>
    <mergeCell ref="A553:A554"/>
    <mergeCell ref="B553:B554"/>
    <mergeCell ref="C553:C554"/>
    <mergeCell ref="D553:D554"/>
    <mergeCell ref="O554:P554"/>
    <mergeCell ref="Q554:R554"/>
    <mergeCell ref="S554:T554"/>
    <mergeCell ref="U554:V554"/>
    <mergeCell ref="W554:X554"/>
    <mergeCell ref="Y554:Z554"/>
    <mergeCell ref="AA554:AB554"/>
    <mergeCell ref="AC554:AD554"/>
    <mergeCell ref="AE554:AF554"/>
    <mergeCell ref="AG554:AH554"/>
    <mergeCell ref="AI554:AJ554"/>
    <mergeCell ref="AK554:AL554"/>
    <mergeCell ref="AM554:AN554"/>
    <mergeCell ref="AO554:AP554"/>
    <mergeCell ref="AQ554:AR554"/>
    <mergeCell ref="AS554:AT554"/>
    <mergeCell ref="AU554:AV554"/>
    <mergeCell ref="AW554:AX554"/>
    <mergeCell ref="AY554:AZ554"/>
    <mergeCell ref="BA554:BB554"/>
    <mergeCell ref="BC554:BD554"/>
    <mergeCell ref="BE554:BF554"/>
    <mergeCell ref="BG554:BH554"/>
    <mergeCell ref="BI554:BJ554"/>
    <mergeCell ref="BK554:BL554"/>
    <mergeCell ref="BM554:BN554"/>
    <mergeCell ref="BO554:BP554"/>
    <mergeCell ref="BQ554:BR554"/>
    <mergeCell ref="BS554:BT554"/>
    <mergeCell ref="BU554:BV554"/>
    <mergeCell ref="A555:A556"/>
    <mergeCell ref="B555:B556"/>
    <mergeCell ref="C555:C556"/>
    <mergeCell ref="D555:D556"/>
    <mergeCell ref="O556:P556"/>
    <mergeCell ref="Q556:R556"/>
    <mergeCell ref="S556:T556"/>
    <mergeCell ref="U556:V556"/>
    <mergeCell ref="W556:X556"/>
    <mergeCell ref="Y556:Z556"/>
    <mergeCell ref="AA556:AB556"/>
    <mergeCell ref="AC556:AD556"/>
    <mergeCell ref="AE556:AF556"/>
    <mergeCell ref="AG556:AH556"/>
    <mergeCell ref="AI556:AJ556"/>
    <mergeCell ref="AK556:AL556"/>
    <mergeCell ref="AM556:AN556"/>
    <mergeCell ref="AO556:AP556"/>
    <mergeCell ref="AQ556:AR556"/>
    <mergeCell ref="AS556:AT556"/>
    <mergeCell ref="AU556:AV556"/>
    <mergeCell ref="AW556:AX556"/>
    <mergeCell ref="AY556:AZ556"/>
    <mergeCell ref="BA556:BB556"/>
    <mergeCell ref="BC556:BD556"/>
    <mergeCell ref="BE556:BF556"/>
    <mergeCell ref="BG556:BH556"/>
    <mergeCell ref="BI556:BJ556"/>
    <mergeCell ref="BK556:BL556"/>
    <mergeCell ref="BM556:BN556"/>
    <mergeCell ref="BO556:BP556"/>
    <mergeCell ref="BQ556:BR556"/>
    <mergeCell ref="BS556:BT556"/>
    <mergeCell ref="BU556:BV556"/>
    <mergeCell ref="A557:A558"/>
    <mergeCell ref="B557:B558"/>
    <mergeCell ref="C557:C558"/>
    <mergeCell ref="D557:D558"/>
    <mergeCell ref="O558:P558"/>
    <mergeCell ref="Q558:R558"/>
    <mergeCell ref="S558:T558"/>
    <mergeCell ref="U558:V558"/>
    <mergeCell ref="W558:X558"/>
    <mergeCell ref="Y558:Z558"/>
    <mergeCell ref="AA558:AB558"/>
    <mergeCell ref="AC558:AD558"/>
    <mergeCell ref="AE558:AF558"/>
    <mergeCell ref="AG558:AH558"/>
    <mergeCell ref="AI558:AJ558"/>
    <mergeCell ref="AK558:AL558"/>
    <mergeCell ref="AM558:AN558"/>
    <mergeCell ref="AO558:AP558"/>
    <mergeCell ref="AQ558:AR558"/>
    <mergeCell ref="AS558:AT558"/>
    <mergeCell ref="AU558:AV558"/>
    <mergeCell ref="AW558:AX558"/>
    <mergeCell ref="AY558:AZ558"/>
    <mergeCell ref="BA558:BB558"/>
    <mergeCell ref="BC558:BD558"/>
    <mergeCell ref="BE558:BF558"/>
    <mergeCell ref="BG558:BH558"/>
    <mergeCell ref="BI558:BJ558"/>
    <mergeCell ref="BK558:BL558"/>
    <mergeCell ref="BM558:BN558"/>
    <mergeCell ref="BO558:BP558"/>
    <mergeCell ref="BQ558:BR558"/>
    <mergeCell ref="BS558:BT558"/>
    <mergeCell ref="BU558:BV558"/>
    <mergeCell ref="A559:A560"/>
    <mergeCell ref="B559:B560"/>
    <mergeCell ref="C559:C560"/>
    <mergeCell ref="D559:D560"/>
    <mergeCell ref="O560:P560"/>
    <mergeCell ref="Q560:R560"/>
    <mergeCell ref="S560:T560"/>
    <mergeCell ref="U560:V560"/>
    <mergeCell ref="W560:X560"/>
    <mergeCell ref="Y560:Z560"/>
    <mergeCell ref="AA560:AB560"/>
    <mergeCell ref="AC560:AD560"/>
    <mergeCell ref="AE560:AF560"/>
    <mergeCell ref="AG560:AH560"/>
    <mergeCell ref="AI560:AJ560"/>
    <mergeCell ref="AK560:AL560"/>
    <mergeCell ref="AM560:AN560"/>
    <mergeCell ref="AO560:AP560"/>
    <mergeCell ref="AQ560:AR560"/>
    <mergeCell ref="AS560:AT560"/>
    <mergeCell ref="AU560:AV560"/>
    <mergeCell ref="AW560:AX560"/>
    <mergeCell ref="AY560:AZ560"/>
    <mergeCell ref="BA560:BB560"/>
    <mergeCell ref="BC560:BD560"/>
    <mergeCell ref="BE560:BF560"/>
    <mergeCell ref="BG560:BH560"/>
    <mergeCell ref="BI560:BJ560"/>
    <mergeCell ref="BK560:BL560"/>
    <mergeCell ref="BM560:BN560"/>
    <mergeCell ref="BO560:BP560"/>
    <mergeCell ref="BQ560:BR560"/>
    <mergeCell ref="BS560:BT560"/>
    <mergeCell ref="BU560:BV560"/>
    <mergeCell ref="A561:A562"/>
    <mergeCell ref="B561:B562"/>
    <mergeCell ref="C561:C562"/>
    <mergeCell ref="D561:D562"/>
    <mergeCell ref="O562:P562"/>
    <mergeCell ref="Q562:R562"/>
    <mergeCell ref="S562:T562"/>
    <mergeCell ref="U562:V562"/>
    <mergeCell ref="W562:X562"/>
    <mergeCell ref="Y562:Z562"/>
    <mergeCell ref="AA562:AB562"/>
    <mergeCell ref="AC562:AD562"/>
    <mergeCell ref="AE562:AF562"/>
    <mergeCell ref="AG562:AH562"/>
    <mergeCell ref="AI562:AJ562"/>
    <mergeCell ref="AK562:AL562"/>
    <mergeCell ref="AM562:AN562"/>
    <mergeCell ref="AO562:AP562"/>
    <mergeCell ref="AQ562:AR562"/>
    <mergeCell ref="AS562:AT562"/>
    <mergeCell ref="AU562:AV562"/>
    <mergeCell ref="AW562:AX562"/>
    <mergeCell ref="AY562:AZ562"/>
    <mergeCell ref="BA562:BB562"/>
    <mergeCell ref="BC562:BD562"/>
    <mergeCell ref="BE562:BF562"/>
    <mergeCell ref="BG562:BH562"/>
    <mergeCell ref="BI562:BJ562"/>
    <mergeCell ref="BK562:BL562"/>
    <mergeCell ref="BM562:BN562"/>
    <mergeCell ref="BO562:BP562"/>
    <mergeCell ref="BQ562:BR562"/>
    <mergeCell ref="BS562:BT562"/>
    <mergeCell ref="BU562:BV562"/>
    <mergeCell ref="A563:A564"/>
    <mergeCell ref="B563:B564"/>
    <mergeCell ref="C563:C564"/>
    <mergeCell ref="D563:D564"/>
    <mergeCell ref="O564:P564"/>
    <mergeCell ref="Q564:R564"/>
    <mergeCell ref="S564:T564"/>
    <mergeCell ref="U564:V564"/>
    <mergeCell ref="W564:X564"/>
    <mergeCell ref="Y564:Z564"/>
    <mergeCell ref="AA564:AB564"/>
    <mergeCell ref="AC564:AD564"/>
    <mergeCell ref="AE564:AF564"/>
    <mergeCell ref="AG564:AH564"/>
    <mergeCell ref="AI564:AJ564"/>
    <mergeCell ref="AK564:AL564"/>
    <mergeCell ref="AM564:AN564"/>
    <mergeCell ref="AO564:AP564"/>
    <mergeCell ref="AQ564:AR564"/>
    <mergeCell ref="AS564:AT564"/>
    <mergeCell ref="AU564:AV564"/>
    <mergeCell ref="AW564:AX564"/>
    <mergeCell ref="AY564:AZ564"/>
    <mergeCell ref="BA564:BB564"/>
    <mergeCell ref="BC564:BD564"/>
    <mergeCell ref="BE564:BF564"/>
    <mergeCell ref="BG564:BH564"/>
    <mergeCell ref="BI564:BJ564"/>
    <mergeCell ref="BK564:BL564"/>
    <mergeCell ref="BM564:BN564"/>
    <mergeCell ref="BO564:BP564"/>
    <mergeCell ref="BQ564:BR564"/>
    <mergeCell ref="BS564:BT564"/>
    <mergeCell ref="BU564:BV564"/>
    <mergeCell ref="A565:A566"/>
    <mergeCell ref="B565:B566"/>
    <mergeCell ref="C565:C566"/>
    <mergeCell ref="D565:D566"/>
    <mergeCell ref="O566:P566"/>
    <mergeCell ref="Q566:R566"/>
    <mergeCell ref="S566:T566"/>
    <mergeCell ref="U566:V566"/>
    <mergeCell ref="W566:X566"/>
    <mergeCell ref="Y566:Z566"/>
    <mergeCell ref="AA566:AB566"/>
    <mergeCell ref="AC566:AD566"/>
    <mergeCell ref="AE566:AF566"/>
    <mergeCell ref="AG566:AH566"/>
    <mergeCell ref="AI566:AJ566"/>
    <mergeCell ref="AK566:AL566"/>
    <mergeCell ref="AM566:AN566"/>
    <mergeCell ref="AO566:AP566"/>
    <mergeCell ref="AQ566:AR566"/>
    <mergeCell ref="AS566:AT566"/>
    <mergeCell ref="AU566:AV566"/>
    <mergeCell ref="AW566:AX566"/>
    <mergeCell ref="AY566:AZ566"/>
    <mergeCell ref="BA566:BB566"/>
    <mergeCell ref="BC566:BD566"/>
    <mergeCell ref="BE566:BF566"/>
    <mergeCell ref="BG566:BH566"/>
    <mergeCell ref="BI566:BJ566"/>
    <mergeCell ref="BK566:BL566"/>
    <mergeCell ref="BM566:BN566"/>
    <mergeCell ref="BO566:BP566"/>
    <mergeCell ref="BQ566:BR566"/>
    <mergeCell ref="BS566:BT566"/>
    <mergeCell ref="BU566:BV566"/>
    <mergeCell ref="A567:A568"/>
    <mergeCell ref="B567:B568"/>
    <mergeCell ref="C567:C568"/>
    <mergeCell ref="D567:D568"/>
    <mergeCell ref="O568:P568"/>
    <mergeCell ref="Q568:R568"/>
    <mergeCell ref="S568:T568"/>
    <mergeCell ref="U568:V568"/>
    <mergeCell ref="W568:X568"/>
    <mergeCell ref="Y568:Z568"/>
    <mergeCell ref="AA568:AB568"/>
    <mergeCell ref="AC568:AD568"/>
    <mergeCell ref="AE568:AF568"/>
    <mergeCell ref="AG568:AH568"/>
    <mergeCell ref="AI568:AJ568"/>
    <mergeCell ref="AK568:AL568"/>
    <mergeCell ref="AM568:AN568"/>
    <mergeCell ref="AO568:AP568"/>
    <mergeCell ref="AQ568:AR568"/>
    <mergeCell ref="AS568:AT568"/>
    <mergeCell ref="AU568:AV568"/>
    <mergeCell ref="AW568:AX568"/>
    <mergeCell ref="AY568:AZ568"/>
    <mergeCell ref="BA568:BB568"/>
    <mergeCell ref="BC568:BD568"/>
    <mergeCell ref="BE568:BF568"/>
    <mergeCell ref="BG568:BH568"/>
    <mergeCell ref="BI568:BJ568"/>
    <mergeCell ref="BK568:BL568"/>
    <mergeCell ref="BM568:BN568"/>
    <mergeCell ref="BO568:BP568"/>
    <mergeCell ref="BQ568:BR568"/>
    <mergeCell ref="BS568:BT568"/>
    <mergeCell ref="BU568:BV568"/>
    <mergeCell ref="A569:A570"/>
    <mergeCell ref="B569:B570"/>
    <mergeCell ref="C569:C570"/>
    <mergeCell ref="D569:D570"/>
    <mergeCell ref="O570:P570"/>
    <mergeCell ref="Q570:R570"/>
    <mergeCell ref="S570:T570"/>
    <mergeCell ref="U570:V570"/>
    <mergeCell ref="W570:X570"/>
    <mergeCell ref="Y570:Z570"/>
    <mergeCell ref="AA570:AB570"/>
    <mergeCell ref="AC570:AD570"/>
    <mergeCell ref="AE570:AF570"/>
    <mergeCell ref="AG570:AH570"/>
    <mergeCell ref="AI570:AJ570"/>
    <mergeCell ref="AK570:AL570"/>
    <mergeCell ref="AM570:AN570"/>
    <mergeCell ref="AO570:AP570"/>
    <mergeCell ref="AQ570:AR570"/>
    <mergeCell ref="AS570:AT570"/>
    <mergeCell ref="AU570:AV570"/>
    <mergeCell ref="AW570:AX570"/>
    <mergeCell ref="AY570:AZ570"/>
    <mergeCell ref="BA570:BB570"/>
    <mergeCell ref="BC570:BD570"/>
    <mergeCell ref="BE570:BF570"/>
    <mergeCell ref="BG570:BH570"/>
    <mergeCell ref="BI570:BJ570"/>
    <mergeCell ref="BK570:BL570"/>
    <mergeCell ref="BM570:BN570"/>
    <mergeCell ref="BO570:BP570"/>
    <mergeCell ref="BQ570:BR570"/>
    <mergeCell ref="BS570:BT570"/>
    <mergeCell ref="BU570:BV570"/>
    <mergeCell ref="A571:A572"/>
    <mergeCell ref="B571:B572"/>
    <mergeCell ref="C571:C572"/>
    <mergeCell ref="D571:D572"/>
    <mergeCell ref="O572:P572"/>
    <mergeCell ref="Q572:R572"/>
    <mergeCell ref="S572:T572"/>
    <mergeCell ref="U572:V572"/>
    <mergeCell ref="W572:X572"/>
    <mergeCell ref="Y572:Z572"/>
    <mergeCell ref="AA572:AB572"/>
    <mergeCell ref="AC572:AD572"/>
    <mergeCell ref="AE572:AF572"/>
    <mergeCell ref="AG572:AH572"/>
    <mergeCell ref="AI572:AJ572"/>
    <mergeCell ref="AK572:AL572"/>
    <mergeCell ref="AM572:AN572"/>
    <mergeCell ref="AO572:AP572"/>
    <mergeCell ref="AQ572:AR572"/>
    <mergeCell ref="AS572:AT572"/>
    <mergeCell ref="AU572:AV572"/>
    <mergeCell ref="AW572:AX572"/>
    <mergeCell ref="AY572:AZ572"/>
    <mergeCell ref="BA572:BB572"/>
    <mergeCell ref="BC572:BD572"/>
    <mergeCell ref="BE572:BF572"/>
    <mergeCell ref="BG572:BH572"/>
    <mergeCell ref="BI572:BJ572"/>
    <mergeCell ref="BK572:BL572"/>
    <mergeCell ref="BM572:BN572"/>
    <mergeCell ref="BO572:BP572"/>
    <mergeCell ref="BQ572:BR572"/>
    <mergeCell ref="BS572:BT572"/>
    <mergeCell ref="BU572:BV572"/>
    <mergeCell ref="A573:A574"/>
    <mergeCell ref="B573:B574"/>
    <mergeCell ref="C573:C574"/>
    <mergeCell ref="D573:D574"/>
    <mergeCell ref="O574:P574"/>
    <mergeCell ref="Q574:R574"/>
    <mergeCell ref="S574:T574"/>
    <mergeCell ref="U574:V574"/>
    <mergeCell ref="W574:X574"/>
    <mergeCell ref="Y574:Z574"/>
    <mergeCell ref="AA574:AB574"/>
    <mergeCell ref="AC574:AD574"/>
    <mergeCell ref="AE574:AF574"/>
    <mergeCell ref="AG574:AH574"/>
    <mergeCell ref="AI574:AJ574"/>
    <mergeCell ref="AK574:AL574"/>
    <mergeCell ref="AM574:AN574"/>
    <mergeCell ref="AO574:AP574"/>
    <mergeCell ref="AQ574:AR574"/>
    <mergeCell ref="AS574:AT574"/>
    <mergeCell ref="AU574:AV574"/>
    <mergeCell ref="AW574:AX574"/>
    <mergeCell ref="AY574:AZ574"/>
    <mergeCell ref="BA574:BB574"/>
    <mergeCell ref="BC574:BD574"/>
    <mergeCell ref="BE574:BF574"/>
    <mergeCell ref="BG574:BH574"/>
    <mergeCell ref="BI574:BJ574"/>
    <mergeCell ref="BK574:BL574"/>
    <mergeCell ref="BM574:BN574"/>
    <mergeCell ref="BO574:BP574"/>
    <mergeCell ref="BQ574:BR574"/>
    <mergeCell ref="BS574:BT574"/>
    <mergeCell ref="BU574:BV574"/>
    <mergeCell ref="A575:A576"/>
    <mergeCell ref="B575:B576"/>
    <mergeCell ref="C575:C576"/>
    <mergeCell ref="D575:D576"/>
    <mergeCell ref="O576:P576"/>
    <mergeCell ref="Q576:R576"/>
    <mergeCell ref="S576:T576"/>
    <mergeCell ref="U576:V576"/>
    <mergeCell ref="W576:X576"/>
    <mergeCell ref="Y576:Z576"/>
    <mergeCell ref="AA576:AB576"/>
    <mergeCell ref="AC576:AD576"/>
    <mergeCell ref="AE576:AF576"/>
    <mergeCell ref="AG576:AH576"/>
    <mergeCell ref="AI576:AJ576"/>
    <mergeCell ref="AK576:AL576"/>
    <mergeCell ref="AM576:AN576"/>
    <mergeCell ref="AO576:AP576"/>
    <mergeCell ref="AQ576:AR576"/>
    <mergeCell ref="AS576:AT576"/>
    <mergeCell ref="AU576:AV576"/>
    <mergeCell ref="AW576:AX576"/>
    <mergeCell ref="AY576:AZ576"/>
    <mergeCell ref="BA576:BB576"/>
    <mergeCell ref="BC576:BD576"/>
    <mergeCell ref="BE576:BF576"/>
    <mergeCell ref="BG576:BH576"/>
    <mergeCell ref="BI576:BJ576"/>
    <mergeCell ref="BK576:BL576"/>
    <mergeCell ref="BM576:BN576"/>
    <mergeCell ref="BO576:BP576"/>
    <mergeCell ref="BQ576:BR576"/>
    <mergeCell ref="BS576:BT576"/>
    <mergeCell ref="BU576:BV576"/>
    <mergeCell ref="A577:A578"/>
    <mergeCell ref="B577:B578"/>
    <mergeCell ref="C577:C578"/>
    <mergeCell ref="D577:D578"/>
    <mergeCell ref="O578:P578"/>
    <mergeCell ref="Q578:R578"/>
    <mergeCell ref="S578:T578"/>
    <mergeCell ref="U578:V578"/>
    <mergeCell ref="W578:X578"/>
    <mergeCell ref="Y578:Z578"/>
    <mergeCell ref="AA578:AB578"/>
    <mergeCell ref="AC578:AD578"/>
    <mergeCell ref="AE578:AF578"/>
    <mergeCell ref="AG578:AH578"/>
    <mergeCell ref="AI578:AJ578"/>
    <mergeCell ref="AK578:AL578"/>
    <mergeCell ref="AM578:AN578"/>
    <mergeCell ref="AO578:AP578"/>
    <mergeCell ref="AQ578:AR578"/>
    <mergeCell ref="AS578:AT578"/>
    <mergeCell ref="AU578:AV578"/>
    <mergeCell ref="AW578:AX578"/>
    <mergeCell ref="AY578:AZ578"/>
    <mergeCell ref="BA578:BB578"/>
    <mergeCell ref="BC578:BD578"/>
    <mergeCell ref="BE578:BF578"/>
    <mergeCell ref="BG578:BH578"/>
    <mergeCell ref="BI578:BJ578"/>
    <mergeCell ref="BK578:BL578"/>
    <mergeCell ref="BM578:BN578"/>
    <mergeCell ref="BO578:BP578"/>
    <mergeCell ref="BQ578:BR578"/>
    <mergeCell ref="BS578:BT578"/>
    <mergeCell ref="BU578:BV578"/>
    <mergeCell ref="A579:A580"/>
    <mergeCell ref="B579:B580"/>
    <mergeCell ref="C579:C580"/>
    <mergeCell ref="D579:D580"/>
    <mergeCell ref="O580:P580"/>
    <mergeCell ref="Q580:R580"/>
    <mergeCell ref="S580:T580"/>
    <mergeCell ref="U580:V580"/>
    <mergeCell ref="W580:X580"/>
    <mergeCell ref="Y580:Z580"/>
    <mergeCell ref="AA580:AB580"/>
    <mergeCell ref="AC580:AD580"/>
    <mergeCell ref="AE580:AF580"/>
    <mergeCell ref="AG580:AH580"/>
    <mergeCell ref="AI580:AJ580"/>
    <mergeCell ref="AK580:AL580"/>
    <mergeCell ref="AM580:AN580"/>
    <mergeCell ref="AO580:AP580"/>
    <mergeCell ref="AQ580:AR580"/>
    <mergeCell ref="AS580:AT580"/>
    <mergeCell ref="AU580:AV580"/>
    <mergeCell ref="AW580:AX580"/>
    <mergeCell ref="AY580:AZ580"/>
    <mergeCell ref="BA580:BB580"/>
    <mergeCell ref="BC580:BD580"/>
    <mergeCell ref="BE580:BF580"/>
    <mergeCell ref="BG580:BH580"/>
    <mergeCell ref="BI580:BJ580"/>
    <mergeCell ref="BK580:BL580"/>
    <mergeCell ref="BM580:BN580"/>
    <mergeCell ref="BO580:BP580"/>
    <mergeCell ref="BQ580:BR580"/>
    <mergeCell ref="BS580:BT580"/>
    <mergeCell ref="BU580:BV580"/>
    <mergeCell ref="A581:A582"/>
    <mergeCell ref="B581:B582"/>
    <mergeCell ref="C581:C582"/>
    <mergeCell ref="D581:D582"/>
    <mergeCell ref="O582:P582"/>
    <mergeCell ref="Q582:R582"/>
    <mergeCell ref="S582:T582"/>
    <mergeCell ref="U582:V582"/>
    <mergeCell ref="W582:X582"/>
    <mergeCell ref="Y582:Z582"/>
    <mergeCell ref="AA582:AB582"/>
    <mergeCell ref="AC582:AD582"/>
    <mergeCell ref="AE582:AF582"/>
    <mergeCell ref="AG582:AH582"/>
    <mergeCell ref="AI582:AJ582"/>
    <mergeCell ref="AK582:AL582"/>
    <mergeCell ref="AM582:AN582"/>
    <mergeCell ref="AO582:AP582"/>
    <mergeCell ref="AQ582:AR582"/>
    <mergeCell ref="AS582:AT582"/>
    <mergeCell ref="AU582:AV582"/>
    <mergeCell ref="AW582:AX582"/>
    <mergeCell ref="AY582:AZ582"/>
    <mergeCell ref="BA582:BB582"/>
    <mergeCell ref="BC582:BD582"/>
    <mergeCell ref="BE582:BF582"/>
    <mergeCell ref="BG582:BH582"/>
    <mergeCell ref="BI582:BJ582"/>
    <mergeCell ref="BK582:BL582"/>
    <mergeCell ref="BM582:BN582"/>
    <mergeCell ref="BO582:BP582"/>
    <mergeCell ref="BQ582:BR582"/>
    <mergeCell ref="BS582:BT582"/>
    <mergeCell ref="BU582:BV582"/>
    <mergeCell ref="A583:A584"/>
    <mergeCell ref="B583:B584"/>
    <mergeCell ref="C583:C584"/>
    <mergeCell ref="D583:D584"/>
    <mergeCell ref="O584:P584"/>
    <mergeCell ref="Q584:R584"/>
    <mergeCell ref="S584:T584"/>
    <mergeCell ref="U584:V584"/>
    <mergeCell ref="W584:X584"/>
    <mergeCell ref="Y584:Z584"/>
    <mergeCell ref="AA584:AB584"/>
    <mergeCell ref="AC584:AD584"/>
    <mergeCell ref="AE584:AF584"/>
    <mergeCell ref="AG584:AH584"/>
    <mergeCell ref="AI584:AJ584"/>
    <mergeCell ref="AK584:AL584"/>
    <mergeCell ref="AM584:AN584"/>
    <mergeCell ref="AO584:AP584"/>
    <mergeCell ref="AQ584:AR584"/>
    <mergeCell ref="AS584:AT584"/>
    <mergeCell ref="AU584:AV584"/>
    <mergeCell ref="AW584:AX584"/>
    <mergeCell ref="AY584:AZ584"/>
    <mergeCell ref="BA584:BB584"/>
    <mergeCell ref="BC584:BD584"/>
    <mergeCell ref="BE584:BF584"/>
    <mergeCell ref="BG584:BH584"/>
    <mergeCell ref="BI584:BJ584"/>
    <mergeCell ref="BK584:BL584"/>
    <mergeCell ref="BM584:BN584"/>
    <mergeCell ref="BO584:BP584"/>
    <mergeCell ref="BQ584:BR584"/>
    <mergeCell ref="BS584:BT584"/>
    <mergeCell ref="BU584:BV584"/>
    <mergeCell ref="A585:A586"/>
    <mergeCell ref="B585:B586"/>
    <mergeCell ref="C585:C586"/>
    <mergeCell ref="D585:D586"/>
    <mergeCell ref="O586:P586"/>
    <mergeCell ref="Q586:R586"/>
    <mergeCell ref="S586:T586"/>
    <mergeCell ref="U586:V586"/>
    <mergeCell ref="W586:X586"/>
    <mergeCell ref="Y586:Z586"/>
    <mergeCell ref="AA586:AB586"/>
    <mergeCell ref="AC586:AD586"/>
    <mergeCell ref="AE586:AF586"/>
    <mergeCell ref="AG586:AH586"/>
    <mergeCell ref="AI586:AJ586"/>
    <mergeCell ref="AK586:AL586"/>
    <mergeCell ref="AM586:AN586"/>
    <mergeCell ref="AO586:AP586"/>
    <mergeCell ref="AQ586:AR586"/>
    <mergeCell ref="AS586:AT586"/>
    <mergeCell ref="AU586:AV586"/>
    <mergeCell ref="AW586:AX586"/>
    <mergeCell ref="AY586:AZ586"/>
    <mergeCell ref="BA586:BB586"/>
    <mergeCell ref="BC586:BD586"/>
    <mergeCell ref="BE586:BF586"/>
    <mergeCell ref="BG586:BH586"/>
    <mergeCell ref="BI586:BJ586"/>
    <mergeCell ref="BK586:BL586"/>
    <mergeCell ref="BM586:BN586"/>
    <mergeCell ref="BO586:BP586"/>
    <mergeCell ref="BQ586:BR586"/>
    <mergeCell ref="BS586:BT586"/>
    <mergeCell ref="BU586:BV586"/>
    <mergeCell ref="A587:A588"/>
    <mergeCell ref="B587:B588"/>
    <mergeCell ref="C587:C588"/>
    <mergeCell ref="D587:D588"/>
    <mergeCell ref="O588:P588"/>
    <mergeCell ref="Q588:R588"/>
    <mergeCell ref="S588:T588"/>
    <mergeCell ref="U588:V588"/>
    <mergeCell ref="W588:X588"/>
    <mergeCell ref="Y588:Z588"/>
    <mergeCell ref="AA588:AB588"/>
    <mergeCell ref="AC588:AD588"/>
    <mergeCell ref="AE588:AF588"/>
    <mergeCell ref="AG588:AH588"/>
    <mergeCell ref="AI588:AJ588"/>
    <mergeCell ref="AK588:AL588"/>
    <mergeCell ref="AM588:AN588"/>
    <mergeCell ref="AO588:AP588"/>
    <mergeCell ref="AQ588:AR588"/>
    <mergeCell ref="AS588:AT588"/>
    <mergeCell ref="AU588:AV588"/>
    <mergeCell ref="AW588:AX588"/>
    <mergeCell ref="AY588:AZ588"/>
    <mergeCell ref="BA588:BB588"/>
    <mergeCell ref="BC588:BD588"/>
    <mergeCell ref="BE588:BF588"/>
    <mergeCell ref="BG588:BH588"/>
    <mergeCell ref="BI588:BJ588"/>
    <mergeCell ref="BK588:BL588"/>
    <mergeCell ref="BM588:BN588"/>
    <mergeCell ref="BO588:BP588"/>
    <mergeCell ref="BQ588:BR588"/>
    <mergeCell ref="BS588:BT588"/>
    <mergeCell ref="BU588:BV588"/>
    <mergeCell ref="A589:A590"/>
    <mergeCell ref="B589:B590"/>
    <mergeCell ref="C589:C590"/>
    <mergeCell ref="D589:D590"/>
    <mergeCell ref="O590:P590"/>
    <mergeCell ref="Q590:R590"/>
    <mergeCell ref="S590:T590"/>
    <mergeCell ref="U590:V590"/>
    <mergeCell ref="W590:X590"/>
    <mergeCell ref="Y590:Z590"/>
    <mergeCell ref="AA590:AB590"/>
    <mergeCell ref="AC590:AD590"/>
    <mergeCell ref="AE590:AF590"/>
    <mergeCell ref="AG590:AH590"/>
    <mergeCell ref="AI590:AJ590"/>
    <mergeCell ref="AK590:AL590"/>
    <mergeCell ref="AM590:AN590"/>
    <mergeCell ref="AO590:AP590"/>
    <mergeCell ref="AQ590:AR590"/>
    <mergeCell ref="AS590:AT590"/>
    <mergeCell ref="AU590:AV590"/>
    <mergeCell ref="AW590:AX590"/>
    <mergeCell ref="AY590:AZ590"/>
    <mergeCell ref="BA590:BB590"/>
    <mergeCell ref="BC590:BD590"/>
    <mergeCell ref="BE590:BF590"/>
    <mergeCell ref="BG590:BH590"/>
    <mergeCell ref="BI590:BJ590"/>
    <mergeCell ref="BK590:BL590"/>
    <mergeCell ref="BM590:BN590"/>
    <mergeCell ref="BO590:BP590"/>
    <mergeCell ref="BQ590:BR590"/>
    <mergeCell ref="BS590:BT590"/>
    <mergeCell ref="BU590:BV590"/>
    <mergeCell ref="A591:A592"/>
    <mergeCell ref="B591:B592"/>
    <mergeCell ref="C591:C592"/>
    <mergeCell ref="D591:D592"/>
    <mergeCell ref="O592:P592"/>
    <mergeCell ref="Q592:R592"/>
    <mergeCell ref="S592:T592"/>
    <mergeCell ref="U592:V592"/>
    <mergeCell ref="W592:X592"/>
    <mergeCell ref="Y592:Z592"/>
    <mergeCell ref="AA592:AB592"/>
    <mergeCell ref="AC592:AD592"/>
    <mergeCell ref="AE592:AF592"/>
    <mergeCell ref="AG592:AH592"/>
    <mergeCell ref="AI592:AJ592"/>
    <mergeCell ref="AK592:AL592"/>
    <mergeCell ref="AM592:AN592"/>
    <mergeCell ref="AO592:AP592"/>
    <mergeCell ref="AQ592:AR592"/>
    <mergeCell ref="AS592:AT592"/>
    <mergeCell ref="AU592:AV592"/>
    <mergeCell ref="AW592:AX592"/>
    <mergeCell ref="AY592:AZ592"/>
    <mergeCell ref="BA592:BB592"/>
    <mergeCell ref="BC592:BD592"/>
    <mergeCell ref="BE592:BF592"/>
    <mergeCell ref="BG592:BH592"/>
    <mergeCell ref="BI592:BJ592"/>
    <mergeCell ref="BK592:BL592"/>
    <mergeCell ref="BM592:BN592"/>
    <mergeCell ref="BO592:BP592"/>
    <mergeCell ref="BQ592:BR592"/>
    <mergeCell ref="BS592:BT592"/>
    <mergeCell ref="BU592:BV592"/>
    <mergeCell ref="A593:A594"/>
    <mergeCell ref="B593:B594"/>
    <mergeCell ref="C593:C594"/>
    <mergeCell ref="D593:D594"/>
    <mergeCell ref="O594:P594"/>
    <mergeCell ref="Q594:R594"/>
    <mergeCell ref="U594:V594"/>
    <mergeCell ref="W594:X594"/>
    <mergeCell ref="Y594:Z594"/>
    <mergeCell ref="AA594:AB594"/>
    <mergeCell ref="AC594:AD594"/>
    <mergeCell ref="AE594:AF594"/>
    <mergeCell ref="AG594:AH594"/>
    <mergeCell ref="AI594:AJ594"/>
    <mergeCell ref="AK594:AL594"/>
    <mergeCell ref="AM594:AN594"/>
    <mergeCell ref="AO594:AP594"/>
    <mergeCell ref="AQ594:AR594"/>
    <mergeCell ref="AS594:AT594"/>
    <mergeCell ref="AU594:AV594"/>
    <mergeCell ref="AW594:AX594"/>
    <mergeCell ref="AY594:AZ594"/>
    <mergeCell ref="BA594:BB594"/>
    <mergeCell ref="BC594:BD594"/>
    <mergeCell ref="BE594:BF594"/>
    <mergeCell ref="BG594:BH594"/>
    <mergeCell ref="BI594:BJ594"/>
    <mergeCell ref="BK594:BL594"/>
    <mergeCell ref="BM594:BN594"/>
    <mergeCell ref="BO594:BP594"/>
    <mergeCell ref="BQ594:BR594"/>
    <mergeCell ref="BS594:BT594"/>
    <mergeCell ref="BU594:BV594"/>
    <mergeCell ref="A595:A596"/>
    <mergeCell ref="B595:B596"/>
    <mergeCell ref="C595:C596"/>
    <mergeCell ref="D595:D596"/>
    <mergeCell ref="O596:P596"/>
    <mergeCell ref="Q596:R596"/>
    <mergeCell ref="S596:T596"/>
    <mergeCell ref="U596:V596"/>
    <mergeCell ref="W596:X596"/>
    <mergeCell ref="Y596:Z596"/>
    <mergeCell ref="AA596:AB596"/>
    <mergeCell ref="AC596:AD596"/>
    <mergeCell ref="AE596:AF596"/>
    <mergeCell ref="AG596:AH596"/>
    <mergeCell ref="AI596:AJ596"/>
    <mergeCell ref="AK596:AL596"/>
    <mergeCell ref="AM596:AN596"/>
    <mergeCell ref="AO596:AP596"/>
    <mergeCell ref="AQ596:AR596"/>
    <mergeCell ref="AS596:AT596"/>
    <mergeCell ref="AU596:AV596"/>
    <mergeCell ref="AW596:AX596"/>
    <mergeCell ref="AY596:AZ596"/>
    <mergeCell ref="BA596:BB596"/>
    <mergeCell ref="BC596:BD596"/>
    <mergeCell ref="BE596:BF596"/>
    <mergeCell ref="BG596:BH596"/>
    <mergeCell ref="BI596:BJ596"/>
    <mergeCell ref="BK596:BL596"/>
    <mergeCell ref="BM596:BN596"/>
    <mergeCell ref="BO596:BP596"/>
    <mergeCell ref="BQ596:BR596"/>
    <mergeCell ref="BS596:BT596"/>
    <mergeCell ref="BU596:BV596"/>
    <mergeCell ref="A597:A598"/>
    <mergeCell ref="B597:B598"/>
    <mergeCell ref="C597:C598"/>
    <mergeCell ref="D597:D598"/>
    <mergeCell ref="O598:P598"/>
    <mergeCell ref="Q598:R598"/>
    <mergeCell ref="S598:T598"/>
    <mergeCell ref="U598:V598"/>
    <mergeCell ref="W598:X598"/>
    <mergeCell ref="Y598:Z598"/>
    <mergeCell ref="AA598:AB598"/>
    <mergeCell ref="AC598:AD598"/>
    <mergeCell ref="AE598:AF598"/>
    <mergeCell ref="AG598:AH598"/>
    <mergeCell ref="AI598:AJ598"/>
    <mergeCell ref="AK598:AL598"/>
    <mergeCell ref="AM598:AN598"/>
    <mergeCell ref="AO598:AP598"/>
    <mergeCell ref="AQ598:AR598"/>
    <mergeCell ref="AS598:AT598"/>
    <mergeCell ref="AU598:AV598"/>
    <mergeCell ref="AW598:AX598"/>
    <mergeCell ref="AY598:AZ598"/>
    <mergeCell ref="BA598:BB598"/>
    <mergeCell ref="BC598:BD598"/>
    <mergeCell ref="BE598:BF598"/>
    <mergeCell ref="BG598:BH598"/>
    <mergeCell ref="BI598:BJ598"/>
    <mergeCell ref="BK598:BL598"/>
    <mergeCell ref="BM598:BN598"/>
    <mergeCell ref="BO598:BP598"/>
    <mergeCell ref="BQ598:BR598"/>
    <mergeCell ref="BS598:BT598"/>
    <mergeCell ref="BU598:BV598"/>
    <mergeCell ref="A599:A600"/>
    <mergeCell ref="B599:B600"/>
    <mergeCell ref="C599:C600"/>
    <mergeCell ref="D599:D600"/>
    <mergeCell ref="O600:P600"/>
    <mergeCell ref="Q600:R600"/>
    <mergeCell ref="S600:T600"/>
    <mergeCell ref="U600:V600"/>
    <mergeCell ref="W600:X600"/>
    <mergeCell ref="Y600:Z600"/>
    <mergeCell ref="AA600:AB600"/>
    <mergeCell ref="AC600:AD600"/>
    <mergeCell ref="AE600:AF600"/>
    <mergeCell ref="AG600:AH600"/>
    <mergeCell ref="AI600:AJ600"/>
    <mergeCell ref="AK600:AL600"/>
    <mergeCell ref="AM600:AN600"/>
    <mergeCell ref="AO600:AP600"/>
    <mergeCell ref="AQ600:AR600"/>
    <mergeCell ref="AS600:AT600"/>
    <mergeCell ref="AU600:AV600"/>
    <mergeCell ref="AW600:AX600"/>
    <mergeCell ref="AY600:AZ600"/>
    <mergeCell ref="BA600:BB600"/>
    <mergeCell ref="BC600:BD600"/>
    <mergeCell ref="BE600:BF600"/>
    <mergeCell ref="BG600:BH600"/>
    <mergeCell ref="BI600:BJ600"/>
    <mergeCell ref="BK600:BL600"/>
    <mergeCell ref="BM600:BN600"/>
    <mergeCell ref="BO600:BP600"/>
    <mergeCell ref="BQ600:BR600"/>
    <mergeCell ref="BS600:BT600"/>
    <mergeCell ref="BU600:BV600"/>
    <mergeCell ref="A601:A602"/>
    <mergeCell ref="B601:B602"/>
    <mergeCell ref="C601:C602"/>
    <mergeCell ref="D601:D602"/>
    <mergeCell ref="O602:P602"/>
    <mergeCell ref="Q602:R602"/>
    <mergeCell ref="S602:T602"/>
    <mergeCell ref="U602:V602"/>
    <mergeCell ref="W602:X602"/>
    <mergeCell ref="Y602:Z602"/>
    <mergeCell ref="AA602:AB602"/>
    <mergeCell ref="AC602:AD602"/>
    <mergeCell ref="AE602:AF602"/>
    <mergeCell ref="AG602:AH602"/>
    <mergeCell ref="AI602:AJ602"/>
    <mergeCell ref="AK602:AL602"/>
    <mergeCell ref="AM602:AN602"/>
    <mergeCell ref="AO602:AP602"/>
    <mergeCell ref="AQ602:AR602"/>
    <mergeCell ref="AS602:AT602"/>
    <mergeCell ref="AU602:AV602"/>
    <mergeCell ref="AW602:AX602"/>
    <mergeCell ref="AY602:AZ602"/>
    <mergeCell ref="BA602:BB602"/>
    <mergeCell ref="BC602:BD602"/>
    <mergeCell ref="BE602:BF602"/>
    <mergeCell ref="BG602:BH602"/>
    <mergeCell ref="BI602:BJ602"/>
    <mergeCell ref="BK602:BL602"/>
    <mergeCell ref="BM602:BN602"/>
    <mergeCell ref="BO602:BP602"/>
    <mergeCell ref="BQ602:BR602"/>
    <mergeCell ref="BS602:BT602"/>
    <mergeCell ref="BU602:BV602"/>
    <mergeCell ref="A603:A604"/>
    <mergeCell ref="B603:B604"/>
    <mergeCell ref="C603:C604"/>
    <mergeCell ref="D603:D604"/>
    <mergeCell ref="O604:P604"/>
    <mergeCell ref="Q604:R604"/>
    <mergeCell ref="S604:T604"/>
    <mergeCell ref="U604:V604"/>
    <mergeCell ref="W604:X604"/>
    <mergeCell ref="Y604:Z604"/>
    <mergeCell ref="AA604:AB604"/>
    <mergeCell ref="AC604:AD604"/>
    <mergeCell ref="AE604:AF604"/>
    <mergeCell ref="AG604:AH604"/>
    <mergeCell ref="AI604:AJ604"/>
    <mergeCell ref="AK604:AL604"/>
    <mergeCell ref="AM604:AN604"/>
    <mergeCell ref="AO604:AP604"/>
    <mergeCell ref="AQ604:AR604"/>
    <mergeCell ref="AS604:AT604"/>
    <mergeCell ref="AU604:AV604"/>
    <mergeCell ref="AW604:AX604"/>
    <mergeCell ref="AY604:AZ604"/>
    <mergeCell ref="BA604:BB604"/>
    <mergeCell ref="BC604:BD604"/>
    <mergeCell ref="BE604:BF604"/>
    <mergeCell ref="BG604:BH604"/>
    <mergeCell ref="BI604:BJ604"/>
    <mergeCell ref="BK604:BL604"/>
    <mergeCell ref="BM604:BN604"/>
    <mergeCell ref="BO604:BP604"/>
    <mergeCell ref="BQ604:BR604"/>
    <mergeCell ref="BS604:BT604"/>
    <mergeCell ref="BU604:BV604"/>
    <mergeCell ref="A605:A606"/>
    <mergeCell ref="B605:B606"/>
    <mergeCell ref="C605:C606"/>
    <mergeCell ref="D605:D606"/>
    <mergeCell ref="O606:P606"/>
    <mergeCell ref="Q606:R606"/>
    <mergeCell ref="S606:T606"/>
    <mergeCell ref="U606:V606"/>
    <mergeCell ref="W606:X606"/>
    <mergeCell ref="Y606:Z606"/>
    <mergeCell ref="AA606:AB606"/>
    <mergeCell ref="AC606:AD606"/>
    <mergeCell ref="AE606:AF606"/>
    <mergeCell ref="AG606:AH606"/>
    <mergeCell ref="AI606:AJ606"/>
    <mergeCell ref="AK606:AL606"/>
    <mergeCell ref="AM606:AN606"/>
    <mergeCell ref="AO606:AP606"/>
    <mergeCell ref="AQ606:AR606"/>
    <mergeCell ref="AS606:AT606"/>
    <mergeCell ref="AU606:AV606"/>
    <mergeCell ref="AW606:AX606"/>
    <mergeCell ref="AY606:AZ606"/>
    <mergeCell ref="BA606:BB606"/>
    <mergeCell ref="BC606:BD606"/>
    <mergeCell ref="BE606:BF606"/>
    <mergeCell ref="BG606:BH606"/>
    <mergeCell ref="BI606:BJ606"/>
    <mergeCell ref="BK606:BL606"/>
    <mergeCell ref="BM606:BN606"/>
    <mergeCell ref="BO606:BP606"/>
    <mergeCell ref="BQ606:BR606"/>
    <mergeCell ref="BS606:BT606"/>
    <mergeCell ref="BU606:BV606"/>
    <mergeCell ref="A607:A608"/>
    <mergeCell ref="B607:B608"/>
    <mergeCell ref="C607:C608"/>
    <mergeCell ref="D607:D608"/>
    <mergeCell ref="O608:P608"/>
    <mergeCell ref="Q608:R608"/>
    <mergeCell ref="S608:T608"/>
    <mergeCell ref="U608:V608"/>
    <mergeCell ref="W608:X608"/>
    <mergeCell ref="Y608:Z608"/>
    <mergeCell ref="AA608:AB608"/>
    <mergeCell ref="AC608:AD608"/>
    <mergeCell ref="AE608:AF608"/>
    <mergeCell ref="AG608:AH608"/>
    <mergeCell ref="AI608:AJ608"/>
    <mergeCell ref="AK608:AL608"/>
    <mergeCell ref="AM608:AN608"/>
    <mergeCell ref="AO608:AP608"/>
    <mergeCell ref="AQ608:AR608"/>
    <mergeCell ref="AS608:AT608"/>
    <mergeCell ref="AU608:AV608"/>
    <mergeCell ref="AW608:AX608"/>
    <mergeCell ref="AY608:AZ608"/>
    <mergeCell ref="BA608:BB608"/>
    <mergeCell ref="BC608:BD608"/>
    <mergeCell ref="BE608:BF608"/>
    <mergeCell ref="BG608:BH608"/>
    <mergeCell ref="BI608:BJ608"/>
    <mergeCell ref="BK608:BL608"/>
    <mergeCell ref="BM608:BN608"/>
    <mergeCell ref="BO608:BP608"/>
    <mergeCell ref="BQ608:BR608"/>
    <mergeCell ref="BS608:BT608"/>
    <mergeCell ref="BU608:BV608"/>
    <mergeCell ref="A609:A610"/>
    <mergeCell ref="B609:B610"/>
    <mergeCell ref="C609:C610"/>
    <mergeCell ref="D609:D610"/>
    <mergeCell ref="O610:P610"/>
    <mergeCell ref="Q610:R610"/>
    <mergeCell ref="S610:T610"/>
    <mergeCell ref="U610:V610"/>
    <mergeCell ref="W610:X610"/>
    <mergeCell ref="Y610:Z610"/>
    <mergeCell ref="AA610:AB610"/>
    <mergeCell ref="AC610:AD610"/>
    <mergeCell ref="AE610:AF610"/>
    <mergeCell ref="AG610:AH610"/>
    <mergeCell ref="AI610:AJ610"/>
    <mergeCell ref="AK610:AL610"/>
    <mergeCell ref="AM610:AN610"/>
    <mergeCell ref="AO610:AP610"/>
    <mergeCell ref="AQ610:AR610"/>
    <mergeCell ref="AS610:AT610"/>
    <mergeCell ref="AU610:AV610"/>
    <mergeCell ref="AW610:AX610"/>
    <mergeCell ref="AY610:AZ610"/>
    <mergeCell ref="BA610:BB610"/>
    <mergeCell ref="BC610:BD610"/>
    <mergeCell ref="BE610:BF610"/>
    <mergeCell ref="BG610:BH610"/>
    <mergeCell ref="BI610:BJ610"/>
    <mergeCell ref="BK610:BL610"/>
    <mergeCell ref="BM610:BN610"/>
    <mergeCell ref="BO610:BP610"/>
    <mergeCell ref="BQ610:BR610"/>
    <mergeCell ref="BS610:BT610"/>
    <mergeCell ref="BU610:BV610"/>
    <mergeCell ref="A611:A612"/>
    <mergeCell ref="B611:B612"/>
    <mergeCell ref="C611:C612"/>
    <mergeCell ref="D611:D612"/>
    <mergeCell ref="O612:P612"/>
    <mergeCell ref="Q612:R612"/>
    <mergeCell ref="S612:T612"/>
    <mergeCell ref="U612:V612"/>
    <mergeCell ref="W612:X612"/>
    <mergeCell ref="Y612:Z612"/>
    <mergeCell ref="AA612:AB612"/>
    <mergeCell ref="AC612:AD612"/>
    <mergeCell ref="AE612:AF612"/>
    <mergeCell ref="AG612:AH612"/>
    <mergeCell ref="AI612:AJ612"/>
    <mergeCell ref="AK612:AL612"/>
    <mergeCell ref="AM612:AN612"/>
    <mergeCell ref="AO612:AP612"/>
    <mergeCell ref="AQ612:AR612"/>
    <mergeCell ref="AS612:AT612"/>
    <mergeCell ref="AU612:AV612"/>
    <mergeCell ref="AW612:AX612"/>
    <mergeCell ref="AY612:AZ612"/>
    <mergeCell ref="BA612:BB612"/>
    <mergeCell ref="BC612:BD612"/>
    <mergeCell ref="BE612:BF612"/>
    <mergeCell ref="BG612:BH612"/>
    <mergeCell ref="BI612:BJ612"/>
    <mergeCell ref="BK612:BL612"/>
    <mergeCell ref="BM612:BN612"/>
    <mergeCell ref="BO612:BP612"/>
    <mergeCell ref="BQ612:BR612"/>
    <mergeCell ref="BS612:BT612"/>
    <mergeCell ref="BU612:BV612"/>
    <mergeCell ref="A613:A614"/>
    <mergeCell ref="B613:B614"/>
    <mergeCell ref="C613:C614"/>
    <mergeCell ref="D613:D614"/>
    <mergeCell ref="O614:P614"/>
    <mergeCell ref="Q614:R614"/>
    <mergeCell ref="U614:V614"/>
    <mergeCell ref="W614:X614"/>
    <mergeCell ref="Y614:Z614"/>
    <mergeCell ref="AA614:AB614"/>
    <mergeCell ref="AC614:AD614"/>
    <mergeCell ref="AE614:AF614"/>
    <mergeCell ref="AG614:AH614"/>
    <mergeCell ref="AI614:AJ614"/>
    <mergeCell ref="AK614:AL614"/>
    <mergeCell ref="AM614:AN614"/>
    <mergeCell ref="AO614:AP614"/>
    <mergeCell ref="AQ614:AR614"/>
    <mergeCell ref="AS614:AT614"/>
    <mergeCell ref="AU614:AV614"/>
    <mergeCell ref="AW614:AX614"/>
    <mergeCell ref="AY614:AZ614"/>
    <mergeCell ref="BA614:BB614"/>
    <mergeCell ref="BC614:BD614"/>
    <mergeCell ref="BE614:BF614"/>
    <mergeCell ref="BG614:BH614"/>
    <mergeCell ref="BI614:BJ614"/>
    <mergeCell ref="BK614:BL614"/>
    <mergeCell ref="BM614:BN614"/>
    <mergeCell ref="BO614:BP614"/>
    <mergeCell ref="BQ614:BR614"/>
    <mergeCell ref="BS614:BT614"/>
    <mergeCell ref="BU614:BV614"/>
    <mergeCell ref="A615:A616"/>
    <mergeCell ref="B615:B616"/>
    <mergeCell ref="C615:C616"/>
    <mergeCell ref="D615:D616"/>
    <mergeCell ref="O616:P616"/>
    <mergeCell ref="Q616:R616"/>
    <mergeCell ref="U616:V616"/>
    <mergeCell ref="W616:X616"/>
    <mergeCell ref="Y616:Z616"/>
    <mergeCell ref="AA616:AB616"/>
    <mergeCell ref="AC616:AD616"/>
    <mergeCell ref="AE616:AF616"/>
    <mergeCell ref="AG616:AH616"/>
    <mergeCell ref="AI616:AJ616"/>
    <mergeCell ref="AK616:AL616"/>
    <mergeCell ref="AM616:AN616"/>
    <mergeCell ref="AO616:AP616"/>
    <mergeCell ref="AQ616:AR616"/>
    <mergeCell ref="AS616:AT616"/>
    <mergeCell ref="AU616:AV616"/>
    <mergeCell ref="AW616:AX616"/>
    <mergeCell ref="AY616:AZ616"/>
    <mergeCell ref="BA616:BB616"/>
    <mergeCell ref="BC616:BD616"/>
    <mergeCell ref="BE616:BF616"/>
    <mergeCell ref="BG616:BH616"/>
    <mergeCell ref="BI616:BJ616"/>
    <mergeCell ref="BK616:BL616"/>
    <mergeCell ref="BM616:BN616"/>
    <mergeCell ref="BO616:BP616"/>
    <mergeCell ref="BQ616:BR616"/>
    <mergeCell ref="BS616:BT616"/>
    <mergeCell ref="BU616:BV616"/>
    <mergeCell ref="A617:A618"/>
    <mergeCell ref="B617:B618"/>
    <mergeCell ref="C617:C618"/>
    <mergeCell ref="D617:D618"/>
    <mergeCell ref="O618:P618"/>
    <mergeCell ref="Q618:R618"/>
    <mergeCell ref="S618:T618"/>
    <mergeCell ref="U618:V618"/>
    <mergeCell ref="W618:X618"/>
    <mergeCell ref="Y618:Z618"/>
    <mergeCell ref="AA618:AB618"/>
    <mergeCell ref="AC618:AD618"/>
    <mergeCell ref="AE618:AF618"/>
    <mergeCell ref="AG618:AH618"/>
    <mergeCell ref="AI618:AJ618"/>
    <mergeCell ref="AK618:AL618"/>
    <mergeCell ref="AM618:AN618"/>
    <mergeCell ref="AO618:AP618"/>
    <mergeCell ref="AQ618:AR618"/>
    <mergeCell ref="AS618:AT618"/>
    <mergeCell ref="AU618:AV618"/>
    <mergeCell ref="AW618:AX618"/>
    <mergeCell ref="AY618:AZ618"/>
    <mergeCell ref="BA618:BB618"/>
    <mergeCell ref="BC618:BD618"/>
    <mergeCell ref="BE618:BF618"/>
    <mergeCell ref="BG618:BH618"/>
    <mergeCell ref="BI618:BJ618"/>
    <mergeCell ref="BK618:BL618"/>
    <mergeCell ref="BM618:BN618"/>
    <mergeCell ref="BO618:BP618"/>
    <mergeCell ref="BQ618:BR618"/>
    <mergeCell ref="BS618:BT618"/>
    <mergeCell ref="BU618:BV618"/>
    <mergeCell ref="A619:A620"/>
    <mergeCell ref="B619:B620"/>
    <mergeCell ref="C619:C620"/>
    <mergeCell ref="D619:D620"/>
    <mergeCell ref="O620:P620"/>
    <mergeCell ref="Q620:R620"/>
    <mergeCell ref="S620:T620"/>
    <mergeCell ref="U620:V620"/>
    <mergeCell ref="W620:X620"/>
    <mergeCell ref="Y620:Z620"/>
    <mergeCell ref="AA620:AB620"/>
    <mergeCell ref="AC620:AD620"/>
    <mergeCell ref="AE620:AF620"/>
    <mergeCell ref="AG620:AH620"/>
    <mergeCell ref="AI620:AJ620"/>
    <mergeCell ref="AK620:AL620"/>
    <mergeCell ref="AM620:AN620"/>
    <mergeCell ref="AO620:AP620"/>
    <mergeCell ref="AQ620:AR620"/>
    <mergeCell ref="AS620:AT620"/>
    <mergeCell ref="AU620:AV620"/>
    <mergeCell ref="AW620:AX620"/>
    <mergeCell ref="AY620:AZ620"/>
    <mergeCell ref="BA620:BB620"/>
    <mergeCell ref="BC620:BD620"/>
    <mergeCell ref="BE620:BF620"/>
    <mergeCell ref="BG620:BH620"/>
    <mergeCell ref="BI620:BJ620"/>
    <mergeCell ref="BK620:BL620"/>
    <mergeCell ref="BM620:BN620"/>
    <mergeCell ref="BO620:BP620"/>
    <mergeCell ref="BQ620:BR620"/>
    <mergeCell ref="BS620:BT620"/>
    <mergeCell ref="BU620:BV620"/>
    <mergeCell ref="A621:A622"/>
    <mergeCell ref="B621:B622"/>
    <mergeCell ref="C621:C622"/>
    <mergeCell ref="D621:D622"/>
    <mergeCell ref="O622:P622"/>
    <mergeCell ref="Q622:R622"/>
    <mergeCell ref="S622:T622"/>
    <mergeCell ref="U622:V622"/>
    <mergeCell ref="W622:X622"/>
    <mergeCell ref="Y622:Z622"/>
    <mergeCell ref="AA622:AB622"/>
    <mergeCell ref="AC622:AD622"/>
    <mergeCell ref="AE622:AF622"/>
    <mergeCell ref="AG622:AH622"/>
    <mergeCell ref="AI622:AJ622"/>
    <mergeCell ref="AK622:AL622"/>
    <mergeCell ref="AM622:AN622"/>
    <mergeCell ref="AO622:AP622"/>
    <mergeCell ref="AQ622:AR622"/>
    <mergeCell ref="AS622:AT622"/>
    <mergeCell ref="AU622:AV622"/>
    <mergeCell ref="AW622:AX622"/>
    <mergeCell ref="AY622:AZ622"/>
    <mergeCell ref="BA622:BB622"/>
    <mergeCell ref="BC622:BD622"/>
    <mergeCell ref="BE622:BF622"/>
    <mergeCell ref="BG622:BH622"/>
    <mergeCell ref="BI622:BJ622"/>
    <mergeCell ref="BK622:BL622"/>
    <mergeCell ref="BM622:BN622"/>
    <mergeCell ref="BO622:BP622"/>
    <mergeCell ref="BQ622:BR622"/>
    <mergeCell ref="BS622:BT622"/>
    <mergeCell ref="BU622:BV622"/>
    <mergeCell ref="A623:A624"/>
    <mergeCell ref="B623:B624"/>
    <mergeCell ref="C623:C624"/>
    <mergeCell ref="D623:D624"/>
    <mergeCell ref="O624:P624"/>
    <mergeCell ref="Q624:R624"/>
    <mergeCell ref="U624:V624"/>
    <mergeCell ref="W624:X624"/>
    <mergeCell ref="Y624:Z624"/>
    <mergeCell ref="AA624:AB624"/>
    <mergeCell ref="AC624:AD624"/>
    <mergeCell ref="AE624:AF624"/>
    <mergeCell ref="AG624:AH624"/>
    <mergeCell ref="AI624:AJ624"/>
    <mergeCell ref="AK624:AL624"/>
    <mergeCell ref="AM624:AN624"/>
    <mergeCell ref="AO624:AP624"/>
    <mergeCell ref="AQ624:AR624"/>
    <mergeCell ref="AS624:AT624"/>
    <mergeCell ref="AU624:AV624"/>
    <mergeCell ref="AW624:AX624"/>
    <mergeCell ref="AY624:AZ624"/>
    <mergeCell ref="BA624:BB624"/>
    <mergeCell ref="BC624:BD624"/>
    <mergeCell ref="BE624:BF624"/>
    <mergeCell ref="BG624:BH624"/>
    <mergeCell ref="BI624:BJ624"/>
    <mergeCell ref="BK624:BL624"/>
    <mergeCell ref="BM624:BN624"/>
    <mergeCell ref="BO624:BP624"/>
    <mergeCell ref="BQ624:BR624"/>
    <mergeCell ref="BS624:BT624"/>
    <mergeCell ref="BU624:BV624"/>
    <mergeCell ref="A625:A626"/>
    <mergeCell ref="B625:B626"/>
    <mergeCell ref="C625:C626"/>
    <mergeCell ref="D625:D626"/>
    <mergeCell ref="O626:P626"/>
    <mergeCell ref="Q626:R626"/>
    <mergeCell ref="S626:T626"/>
    <mergeCell ref="U626:V626"/>
    <mergeCell ref="W626:X626"/>
    <mergeCell ref="Y626:Z626"/>
    <mergeCell ref="AA626:AB626"/>
    <mergeCell ref="AC626:AD626"/>
    <mergeCell ref="AE626:AF626"/>
    <mergeCell ref="AG626:AH626"/>
    <mergeCell ref="AI626:AJ626"/>
    <mergeCell ref="AK626:AL626"/>
    <mergeCell ref="AM626:AN626"/>
    <mergeCell ref="AO626:AP626"/>
    <mergeCell ref="AQ626:AR626"/>
    <mergeCell ref="AS626:AT626"/>
    <mergeCell ref="AU626:AV626"/>
    <mergeCell ref="AW626:AX626"/>
    <mergeCell ref="AY626:AZ626"/>
    <mergeCell ref="BA626:BB626"/>
    <mergeCell ref="BC626:BD626"/>
    <mergeCell ref="BE626:BF626"/>
    <mergeCell ref="BG626:BH626"/>
    <mergeCell ref="BI626:BJ626"/>
    <mergeCell ref="BK626:BL626"/>
    <mergeCell ref="BM626:BN626"/>
    <mergeCell ref="BO626:BP626"/>
    <mergeCell ref="BQ626:BR626"/>
    <mergeCell ref="BS626:BT626"/>
    <mergeCell ref="BU626:BV626"/>
    <mergeCell ref="A627:A628"/>
    <mergeCell ref="B627:B628"/>
    <mergeCell ref="C627:C628"/>
    <mergeCell ref="D627:D628"/>
    <mergeCell ref="O628:P628"/>
    <mergeCell ref="Q628:R628"/>
    <mergeCell ref="S628:T628"/>
    <mergeCell ref="U628:V628"/>
    <mergeCell ref="W628:X628"/>
    <mergeCell ref="Y628:Z628"/>
    <mergeCell ref="AA628:AB628"/>
    <mergeCell ref="AC628:AD628"/>
    <mergeCell ref="AE628:AF628"/>
    <mergeCell ref="AG628:AH628"/>
    <mergeCell ref="AI628:AJ628"/>
    <mergeCell ref="AK628:AL628"/>
    <mergeCell ref="AM628:AN628"/>
    <mergeCell ref="AO628:AP628"/>
    <mergeCell ref="AQ628:AR628"/>
    <mergeCell ref="AS628:AT628"/>
    <mergeCell ref="AU628:AV628"/>
    <mergeCell ref="AW628:AX628"/>
    <mergeCell ref="AY628:AZ628"/>
    <mergeCell ref="BA628:BB628"/>
    <mergeCell ref="BC628:BD628"/>
    <mergeCell ref="BE628:BF628"/>
    <mergeCell ref="BG628:BH628"/>
    <mergeCell ref="BI628:BJ628"/>
    <mergeCell ref="BK628:BL628"/>
    <mergeCell ref="BM628:BN628"/>
    <mergeCell ref="BO628:BP628"/>
    <mergeCell ref="BQ628:BR628"/>
    <mergeCell ref="BS628:BT628"/>
    <mergeCell ref="BU628:BV628"/>
    <mergeCell ref="A629:A630"/>
    <mergeCell ref="B629:B630"/>
    <mergeCell ref="C629:C630"/>
    <mergeCell ref="D629:D630"/>
    <mergeCell ref="O630:P630"/>
    <mergeCell ref="Q630:R630"/>
    <mergeCell ref="S630:T630"/>
    <mergeCell ref="U630:V630"/>
    <mergeCell ref="W630:X630"/>
    <mergeCell ref="Y630:Z630"/>
    <mergeCell ref="AA630:AB630"/>
    <mergeCell ref="AC630:AD630"/>
    <mergeCell ref="AE630:AF630"/>
    <mergeCell ref="AG630:AH630"/>
    <mergeCell ref="AI630:AJ630"/>
    <mergeCell ref="AK630:AL630"/>
    <mergeCell ref="AM630:AN630"/>
    <mergeCell ref="AO630:AP630"/>
    <mergeCell ref="AQ630:AR630"/>
    <mergeCell ref="AS630:AT630"/>
    <mergeCell ref="AU630:AV630"/>
    <mergeCell ref="AW630:AX630"/>
    <mergeCell ref="AY630:AZ630"/>
    <mergeCell ref="BA630:BB630"/>
    <mergeCell ref="BC630:BD630"/>
    <mergeCell ref="BE630:BF630"/>
    <mergeCell ref="BG630:BH630"/>
    <mergeCell ref="BI630:BJ630"/>
    <mergeCell ref="BK630:BL630"/>
    <mergeCell ref="BM630:BN630"/>
    <mergeCell ref="BO630:BP630"/>
    <mergeCell ref="BQ630:BR630"/>
    <mergeCell ref="BS630:BT630"/>
    <mergeCell ref="BU630:BV630"/>
    <mergeCell ref="A631:A632"/>
    <mergeCell ref="B631:B632"/>
    <mergeCell ref="C631:C632"/>
    <mergeCell ref="D631:D632"/>
    <mergeCell ref="O632:P632"/>
    <mergeCell ref="Q632:R632"/>
    <mergeCell ref="S632:T632"/>
    <mergeCell ref="U632:V632"/>
    <mergeCell ref="W632:X632"/>
    <mergeCell ref="Y632:Z632"/>
    <mergeCell ref="AA632:AB632"/>
    <mergeCell ref="AC632:AD632"/>
    <mergeCell ref="AE632:AF632"/>
    <mergeCell ref="AG632:AH632"/>
    <mergeCell ref="AI632:AJ632"/>
    <mergeCell ref="AK632:AL632"/>
    <mergeCell ref="AM632:AN632"/>
    <mergeCell ref="AO632:AP632"/>
    <mergeCell ref="AQ632:AR632"/>
    <mergeCell ref="AS632:AT632"/>
    <mergeCell ref="AU632:AV632"/>
    <mergeCell ref="AW632:AX632"/>
    <mergeCell ref="AY632:AZ632"/>
    <mergeCell ref="BA632:BB632"/>
    <mergeCell ref="BC632:BD632"/>
    <mergeCell ref="BE632:BF632"/>
    <mergeCell ref="BG632:BH632"/>
    <mergeCell ref="BI632:BJ632"/>
    <mergeCell ref="BK632:BL632"/>
    <mergeCell ref="BM632:BN632"/>
    <mergeCell ref="BO632:BP632"/>
    <mergeCell ref="BQ632:BR632"/>
    <mergeCell ref="BS632:BT632"/>
    <mergeCell ref="BU632:BV632"/>
    <mergeCell ref="A633:A634"/>
    <mergeCell ref="B633:B634"/>
    <mergeCell ref="C633:C634"/>
    <mergeCell ref="D633:D634"/>
    <mergeCell ref="O634:P634"/>
    <mergeCell ref="Q634:R634"/>
    <mergeCell ref="S634:T634"/>
    <mergeCell ref="U634:V634"/>
    <mergeCell ref="W634:X634"/>
    <mergeCell ref="Y634:Z634"/>
    <mergeCell ref="AA634:AB634"/>
    <mergeCell ref="AC634:AD634"/>
    <mergeCell ref="AE634:AF634"/>
    <mergeCell ref="AG634:AH634"/>
    <mergeCell ref="AI634:AJ634"/>
    <mergeCell ref="AK634:AL634"/>
    <mergeCell ref="AM634:AN634"/>
    <mergeCell ref="AO634:AP634"/>
    <mergeCell ref="AQ634:AR634"/>
    <mergeCell ref="AS634:AT634"/>
    <mergeCell ref="AU634:AV634"/>
    <mergeCell ref="AW634:AX634"/>
    <mergeCell ref="AY634:AZ634"/>
    <mergeCell ref="BA634:BB634"/>
    <mergeCell ref="BC634:BD634"/>
    <mergeCell ref="BE634:BF634"/>
    <mergeCell ref="BG634:BH634"/>
    <mergeCell ref="BI634:BJ634"/>
    <mergeCell ref="BK634:BL634"/>
    <mergeCell ref="BM634:BN634"/>
    <mergeCell ref="BO634:BP634"/>
    <mergeCell ref="BQ634:BR634"/>
    <mergeCell ref="BS634:BT634"/>
    <mergeCell ref="BU634:BV634"/>
    <mergeCell ref="A635:A636"/>
    <mergeCell ref="B635:B636"/>
    <mergeCell ref="C635:C636"/>
    <mergeCell ref="D635:D636"/>
    <mergeCell ref="O636:P636"/>
    <mergeCell ref="Q636:R636"/>
    <mergeCell ref="S636:T636"/>
    <mergeCell ref="U636:V636"/>
    <mergeCell ref="W636:X636"/>
    <mergeCell ref="Y636:Z636"/>
    <mergeCell ref="AA636:AB636"/>
    <mergeCell ref="AC636:AD636"/>
    <mergeCell ref="AE636:AF636"/>
    <mergeCell ref="AG636:AH636"/>
    <mergeCell ref="AI636:AJ636"/>
    <mergeCell ref="AK636:AL636"/>
    <mergeCell ref="AM636:AN636"/>
    <mergeCell ref="AO636:AP636"/>
    <mergeCell ref="AQ636:AR636"/>
    <mergeCell ref="AS636:AT636"/>
    <mergeCell ref="AU636:AV636"/>
    <mergeCell ref="AW636:AX636"/>
    <mergeCell ref="AY636:AZ636"/>
    <mergeCell ref="BA636:BB636"/>
    <mergeCell ref="BC636:BD636"/>
    <mergeCell ref="BE636:BF636"/>
    <mergeCell ref="BG636:BH636"/>
    <mergeCell ref="BI636:BJ636"/>
    <mergeCell ref="BK636:BL636"/>
    <mergeCell ref="BM636:BN636"/>
    <mergeCell ref="BO636:BP636"/>
    <mergeCell ref="BQ636:BR636"/>
    <mergeCell ref="BS636:BT636"/>
    <mergeCell ref="BU636:BV636"/>
    <mergeCell ref="A637:A638"/>
    <mergeCell ref="B637:B638"/>
    <mergeCell ref="C637:C638"/>
    <mergeCell ref="D637:D638"/>
    <mergeCell ref="O638:P638"/>
    <mergeCell ref="Q638:R638"/>
    <mergeCell ref="S638:T638"/>
    <mergeCell ref="U638:V638"/>
    <mergeCell ref="W638:X638"/>
    <mergeCell ref="Y638:Z638"/>
    <mergeCell ref="AA638:AB638"/>
    <mergeCell ref="AC638:AD638"/>
    <mergeCell ref="AE638:AF638"/>
    <mergeCell ref="AG638:AH638"/>
    <mergeCell ref="AI638:AJ638"/>
    <mergeCell ref="AK638:AL638"/>
    <mergeCell ref="AM638:AN638"/>
    <mergeCell ref="AO638:AP638"/>
    <mergeCell ref="AQ638:AR638"/>
    <mergeCell ref="AS638:AT638"/>
    <mergeCell ref="AU638:AV638"/>
    <mergeCell ref="AW638:AX638"/>
    <mergeCell ref="AY638:AZ638"/>
    <mergeCell ref="BA638:BB638"/>
    <mergeCell ref="BC638:BD638"/>
    <mergeCell ref="BE638:BF638"/>
    <mergeCell ref="BG638:BH638"/>
    <mergeCell ref="BI638:BJ638"/>
    <mergeCell ref="BK638:BL638"/>
    <mergeCell ref="BM638:BN638"/>
    <mergeCell ref="BO638:BP638"/>
    <mergeCell ref="BQ638:BR638"/>
    <mergeCell ref="BS638:BT638"/>
    <mergeCell ref="BU638:BV638"/>
    <mergeCell ref="A639:A640"/>
    <mergeCell ref="B639:B640"/>
    <mergeCell ref="C639:C640"/>
    <mergeCell ref="D639:D640"/>
    <mergeCell ref="O640:P640"/>
    <mergeCell ref="Q640:R640"/>
    <mergeCell ref="S640:T640"/>
    <mergeCell ref="U640:V640"/>
    <mergeCell ref="W640:X640"/>
    <mergeCell ref="Y640:Z640"/>
    <mergeCell ref="AA640:AB640"/>
    <mergeCell ref="AC640:AD640"/>
    <mergeCell ref="AE640:AF640"/>
    <mergeCell ref="AG640:AH640"/>
    <mergeCell ref="AI640:AJ640"/>
    <mergeCell ref="AK640:AL640"/>
    <mergeCell ref="AM640:AN640"/>
    <mergeCell ref="AO640:AP640"/>
    <mergeCell ref="AQ640:AR640"/>
    <mergeCell ref="AS640:AT640"/>
    <mergeCell ref="AU640:AV640"/>
    <mergeCell ref="AW640:AX640"/>
    <mergeCell ref="AY640:AZ640"/>
    <mergeCell ref="BA640:BB640"/>
    <mergeCell ref="BC640:BD640"/>
    <mergeCell ref="BE640:BF640"/>
    <mergeCell ref="BG640:BH640"/>
    <mergeCell ref="BI640:BJ640"/>
    <mergeCell ref="BK640:BL640"/>
    <mergeCell ref="BM640:BN640"/>
    <mergeCell ref="BO640:BP640"/>
    <mergeCell ref="BQ640:BR640"/>
    <mergeCell ref="BS640:BT640"/>
    <mergeCell ref="BU640:BV640"/>
    <mergeCell ref="A641:A642"/>
    <mergeCell ref="B641:B642"/>
    <mergeCell ref="C641:C642"/>
    <mergeCell ref="D641:D642"/>
    <mergeCell ref="O642:P642"/>
    <mergeCell ref="Q642:R642"/>
    <mergeCell ref="S642:T642"/>
    <mergeCell ref="U642:V642"/>
    <mergeCell ref="W642:X642"/>
    <mergeCell ref="Y642:Z642"/>
    <mergeCell ref="AA642:AB642"/>
    <mergeCell ref="AC642:AD642"/>
    <mergeCell ref="AE642:AF642"/>
    <mergeCell ref="AG642:AH642"/>
    <mergeCell ref="AI642:AJ642"/>
    <mergeCell ref="AK642:AL642"/>
    <mergeCell ref="AM642:AN642"/>
    <mergeCell ref="AO642:AP642"/>
    <mergeCell ref="AQ642:AR642"/>
    <mergeCell ref="AS642:AT642"/>
    <mergeCell ref="AU642:AV642"/>
    <mergeCell ref="AW642:AX642"/>
    <mergeCell ref="AY642:AZ642"/>
    <mergeCell ref="BA642:BB642"/>
    <mergeCell ref="BC642:BD642"/>
    <mergeCell ref="BE642:BF642"/>
    <mergeCell ref="BG642:BH642"/>
    <mergeCell ref="BI642:BJ642"/>
    <mergeCell ref="BK642:BL642"/>
    <mergeCell ref="BM642:BN642"/>
    <mergeCell ref="BO642:BP642"/>
    <mergeCell ref="BQ642:BR642"/>
    <mergeCell ref="BS642:BT642"/>
    <mergeCell ref="BU642:BV642"/>
    <mergeCell ref="A643:A644"/>
    <mergeCell ref="B643:B644"/>
    <mergeCell ref="C643:C644"/>
    <mergeCell ref="D643:D644"/>
    <mergeCell ref="O644:P644"/>
    <mergeCell ref="Q644:R644"/>
    <mergeCell ref="S644:T644"/>
    <mergeCell ref="U644:V644"/>
    <mergeCell ref="W644:X644"/>
    <mergeCell ref="Y644:Z644"/>
    <mergeCell ref="AA644:AB644"/>
    <mergeCell ref="AC644:AD644"/>
    <mergeCell ref="AE644:AF644"/>
    <mergeCell ref="AG644:AH644"/>
    <mergeCell ref="AI644:AJ644"/>
    <mergeCell ref="AK644:AL644"/>
    <mergeCell ref="AM644:AN644"/>
    <mergeCell ref="AO644:AP644"/>
    <mergeCell ref="AQ644:AR644"/>
    <mergeCell ref="AS644:AT644"/>
    <mergeCell ref="AU644:AV644"/>
    <mergeCell ref="AW644:AX644"/>
    <mergeCell ref="AY644:AZ644"/>
    <mergeCell ref="BA644:BB644"/>
    <mergeCell ref="BC644:BD644"/>
    <mergeCell ref="BE644:BF644"/>
    <mergeCell ref="BG644:BH644"/>
    <mergeCell ref="BI644:BJ644"/>
    <mergeCell ref="BK644:BL644"/>
    <mergeCell ref="BM644:BN644"/>
    <mergeCell ref="BO644:BP644"/>
    <mergeCell ref="BQ644:BR644"/>
    <mergeCell ref="BS644:BT644"/>
    <mergeCell ref="BU644:BV644"/>
    <mergeCell ref="A645:A646"/>
    <mergeCell ref="B645:B646"/>
    <mergeCell ref="C645:C646"/>
    <mergeCell ref="D645:D646"/>
    <mergeCell ref="O646:P646"/>
    <mergeCell ref="Q646:R646"/>
    <mergeCell ref="S646:T646"/>
    <mergeCell ref="U646:V646"/>
    <mergeCell ref="W646:X646"/>
    <mergeCell ref="Y646:Z646"/>
    <mergeCell ref="AA646:AB646"/>
    <mergeCell ref="AC646:AD646"/>
    <mergeCell ref="AE646:AF646"/>
    <mergeCell ref="AG646:AH646"/>
    <mergeCell ref="AI646:AJ646"/>
    <mergeCell ref="AK646:AL646"/>
    <mergeCell ref="AM646:AN646"/>
    <mergeCell ref="AO646:AP646"/>
    <mergeCell ref="AQ646:AR646"/>
    <mergeCell ref="AS646:AT646"/>
    <mergeCell ref="AU646:AV646"/>
    <mergeCell ref="AW646:AX646"/>
    <mergeCell ref="AY646:AZ646"/>
    <mergeCell ref="BA646:BB646"/>
    <mergeCell ref="BC646:BD646"/>
    <mergeCell ref="BE646:BF646"/>
    <mergeCell ref="BG646:BH646"/>
    <mergeCell ref="BI646:BJ646"/>
    <mergeCell ref="BK646:BL646"/>
    <mergeCell ref="BM646:BN646"/>
    <mergeCell ref="BO646:BP646"/>
    <mergeCell ref="BQ646:BR646"/>
    <mergeCell ref="BS646:BT646"/>
    <mergeCell ref="BU646:BV646"/>
    <mergeCell ref="A647:A648"/>
    <mergeCell ref="B647:B648"/>
    <mergeCell ref="C647:C648"/>
    <mergeCell ref="D647:D648"/>
    <mergeCell ref="A649:A650"/>
    <mergeCell ref="B649:B650"/>
    <mergeCell ref="C649:C650"/>
    <mergeCell ref="D649:D650"/>
    <mergeCell ref="A651:A652"/>
    <mergeCell ref="B651:B652"/>
    <mergeCell ref="C651:C652"/>
    <mergeCell ref="D651:D652"/>
    <mergeCell ref="A653:A654"/>
    <mergeCell ref="B653:B654"/>
    <mergeCell ref="C653:C654"/>
    <mergeCell ref="D653:D654"/>
    <mergeCell ref="A655:A656"/>
    <mergeCell ref="B655:B656"/>
    <mergeCell ref="C655:C656"/>
    <mergeCell ref="D655:D656"/>
  </mergeCells>
  <conditionalFormatting sqref="K4 K6 K8 K10 K12 K14 K16 K18 K20 K22 K24 K26 K28 K30 K32 K34 K36 K38 K40 K42 K44 K46 K48 K50 K52 K54 K56 K58 K60 K62 K64 K66 K68 K70 K72 K74 K76 K78 K80 K82 K84 K86 K88 K90 K92 K94 K96 K98 K100 K102 K104 K106 K108 K110 K112 K114 K116 K118 K120 K122 K124 K126 K128 K130 K132 K134 K136 K138 K140 K142 K144 K146 K148 K150 K152 K154 K156 K158 K160 K162 K164 K166 K168 K170 K172 K174 K176 K178 K180 K182 K184 K186 K188 K190 K192 K194 K196 K198 K200 K202 K204 K206 K208 K210 K212 K214 K216 K218 K220 K222 K224 K226 K228 K230 K232 K234 K236 K238 K240 K242 K244 K246 K248 K250 K252 K254 K256 K258 K260 K262 K264 K266 K268 K270 K272 K274 K276 K278 K280 K282 K284 K286 K288 K290 K292 K294 K296 K298 K300 K302 K304 K306 K308 K310 K312 K314 K316 K318 K320 K322 K324 K326 K328 K330 K332 K334 K336 K338 K340 K342 K344 K346 K348 K350 K352 K354 K356 K358 K360 K362 K364 K366 K368 K370 K372 K374 K376 K378 K380 K382 K384 K386 K388 K390 K392 K394 K396 K398 K400 K402 K404 K406 K408 K410 K412 K414 K416 K418 K420 K422 K424 K426 K428 K430 K432 K434 K436 K438 K440 K442 K444 K446 K448 K450 K452 K454 K456 K458 K460 K462 K464 K466 K468 K470 K472 K474 K476 K478 K480 K482 K484 K486 K488 K490 K492 K494 K496 K498 K500 K502 K504 K506 K508 K510 K512 K514 K516 K518 K520 K522 K524 K526 K528 K530 K532 K534 K536 K538 K540 K542 K544 K546 K548 K550 K552 K554 K556 K558 K560 K562 K564 K566 K568 K570 K572 K574 K576 K578 K580 K582 K584 K586 K588 K590 K592 K594 K596 K598 K600 K602 K604 K606 K608 K610 K612 K614 K616 K618 K620 K622 K624 K626 K628 K630 K632 K634 K636 K638 K640 K642 K644 K646 K648 K650 K652 K654 K656 K658 K660 K662 K664 K666 K668 K670 K672 K674 K676 K678 K680 K682 K684 K686 K688 K690">
    <cfRule type="expression" priority="2" aboveAverage="0" equalAverage="0" bottom="0" percent="0" rank="0" text="" dxfId="0">
      <formula>Поэт!K4=1</formula>
    </cfRule>
    <cfRule type="expression" priority="3" aboveAverage="0" equalAverage="0" bottom="0" percent="0" rank="0" text="" dxfId="1">
      <formula>Поэт!K4=0</formula>
    </cfRule>
  </conditionalFormatting>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324"/>
  <sheetViews>
    <sheetView showFormulas="false" showGridLines="true" showRowColHeaders="true" showZeros="true" rightToLeft="false" tabSelected="false" showOutlineSymbols="true" defaultGridColor="true" view="normal" topLeftCell="A1" colorId="64" zoomScale="156" zoomScaleNormal="156" zoomScalePageLayoutView="100" workbookViewId="0">
      <selection pane="topLeft" activeCell="A91" activeCellId="0" sqref="A91"/>
    </sheetView>
  </sheetViews>
  <sheetFormatPr defaultColWidth="11.53515625" defaultRowHeight="12.8" zeroHeight="false" outlineLevelRow="0" outlineLevelCol="0"/>
  <cols>
    <col collapsed="false" customWidth="true" hidden="false" outlineLevel="0" max="1" min="1" style="269" width="6.61"/>
    <col collapsed="false" customWidth="true" hidden="false" outlineLevel="0" max="2" min="2" style="269" width="15.15"/>
    <col collapsed="false" customWidth="false" hidden="false" outlineLevel="0" max="4" min="3" style="269" width="11.57"/>
    <col collapsed="false" customWidth="true" hidden="false" outlineLevel="0" max="5" min="5" style="347" width="86.78"/>
  </cols>
  <sheetData>
    <row r="1" customFormat="false" ht="12.8" hidden="true" customHeight="false" outlineLevel="0" collapsed="false">
      <c r="A1" s="348" t="n">
        <v>1</v>
      </c>
      <c r="B1" s="349" t="s">
        <v>2116</v>
      </c>
      <c r="C1" s="349" t="n">
        <v>74</v>
      </c>
      <c r="D1" s="349" t="s">
        <v>2117</v>
      </c>
      <c r="E1" s="350" t="n">
        <v>3</v>
      </c>
    </row>
    <row r="2" customFormat="false" ht="12.8" hidden="true" customHeight="false" outlineLevel="0" collapsed="false">
      <c r="A2" s="348" t="n">
        <v>2</v>
      </c>
      <c r="B2" s="351" t="s">
        <v>2116</v>
      </c>
      <c r="C2" s="351" t="s">
        <v>2118</v>
      </c>
      <c r="D2" s="351" t="s">
        <v>1766</v>
      </c>
      <c r="E2" s="350"/>
    </row>
    <row r="3" customFormat="false" ht="12.8" hidden="true" customHeight="false" outlineLevel="0" collapsed="false">
      <c r="A3" s="348" t="n">
        <v>3</v>
      </c>
      <c r="B3" s="349" t="s">
        <v>2119</v>
      </c>
      <c r="C3" s="349" t="n">
        <v>4</v>
      </c>
      <c r="D3" s="349" t="s">
        <v>2117</v>
      </c>
      <c r="E3" s="352"/>
    </row>
    <row r="4" customFormat="false" ht="12.8" hidden="true" customHeight="false" outlineLevel="0" collapsed="false">
      <c r="A4" s="353" t="n">
        <v>4</v>
      </c>
      <c r="B4" s="349" t="s">
        <v>2119</v>
      </c>
      <c r="C4" s="349" t="n">
        <v>6</v>
      </c>
      <c r="D4" s="349" t="s">
        <v>2117</v>
      </c>
      <c r="E4" s="350"/>
    </row>
    <row r="5" customFormat="false" ht="12.8" hidden="true" customHeight="false" outlineLevel="0" collapsed="false">
      <c r="A5" s="353" t="n">
        <v>5</v>
      </c>
      <c r="B5" s="349" t="s">
        <v>2120</v>
      </c>
      <c r="C5" s="349" t="s">
        <v>2121</v>
      </c>
      <c r="D5" s="349" t="n">
        <v>1.2</v>
      </c>
      <c r="E5" s="350" t="s">
        <v>2238</v>
      </c>
    </row>
    <row r="6" customFormat="false" ht="12.8" hidden="true" customHeight="false" outlineLevel="0" collapsed="false">
      <c r="A6" s="348" t="n">
        <v>6</v>
      </c>
      <c r="B6" s="349" t="s">
        <v>2120</v>
      </c>
      <c r="C6" s="349" t="s">
        <v>2121</v>
      </c>
      <c r="D6" s="349" t="n">
        <v>3.4</v>
      </c>
      <c r="E6" s="350" t="s">
        <v>2239</v>
      </c>
    </row>
    <row r="7" customFormat="false" ht="12.8" hidden="true" customHeight="false" outlineLevel="0" collapsed="false">
      <c r="A7" s="353" t="n">
        <v>7</v>
      </c>
      <c r="B7" s="349" t="s">
        <v>2120</v>
      </c>
      <c r="C7" s="349" t="s">
        <v>2121</v>
      </c>
      <c r="D7" s="349" t="n">
        <v>5.6</v>
      </c>
      <c r="E7" s="350" t="s">
        <v>2194</v>
      </c>
    </row>
    <row r="8" customFormat="false" ht="12.8" hidden="true" customHeight="false" outlineLevel="0" collapsed="false">
      <c r="A8" s="353" t="n">
        <v>8</v>
      </c>
      <c r="B8" s="349" t="s">
        <v>2120</v>
      </c>
      <c r="C8" s="349" t="s">
        <v>2121</v>
      </c>
      <c r="D8" s="349" t="n">
        <v>7.8</v>
      </c>
      <c r="E8" s="350" t="s">
        <v>2240</v>
      </c>
    </row>
    <row r="9" customFormat="false" ht="12.8" hidden="true" customHeight="false" outlineLevel="0" collapsed="false">
      <c r="A9" s="353" t="n">
        <v>9</v>
      </c>
      <c r="B9" s="349" t="s">
        <v>2120</v>
      </c>
      <c r="C9" s="349" t="s">
        <v>2121</v>
      </c>
      <c r="D9" s="349" t="n">
        <v>9.1</v>
      </c>
      <c r="E9" s="350" t="n">
        <v>304</v>
      </c>
    </row>
    <row r="10" customFormat="false" ht="12.8" hidden="true" customHeight="false" outlineLevel="0" collapsed="false">
      <c r="A10" s="353" t="n">
        <v>10</v>
      </c>
      <c r="B10" s="349" t="s">
        <v>2119</v>
      </c>
      <c r="C10" s="349" t="s">
        <v>2123</v>
      </c>
      <c r="D10" s="349" t="s">
        <v>2124</v>
      </c>
      <c r="E10" s="350" t="s">
        <v>2241</v>
      </c>
    </row>
    <row r="11" customFormat="false" ht="12.8" hidden="true" customHeight="false" outlineLevel="0" collapsed="false">
      <c r="A11" s="353" t="n">
        <v>11</v>
      </c>
      <c r="B11" s="349" t="s">
        <v>2119</v>
      </c>
      <c r="C11" s="349" t="s">
        <v>2123</v>
      </c>
      <c r="D11" s="349" t="s">
        <v>2125</v>
      </c>
      <c r="E11" s="350"/>
    </row>
    <row r="12" customFormat="false" ht="24" hidden="true" customHeight="false" outlineLevel="0" collapsed="false">
      <c r="A12" s="353" t="n">
        <v>12</v>
      </c>
      <c r="B12" s="349" t="s">
        <v>2116</v>
      </c>
      <c r="C12" s="349" t="s">
        <v>2126</v>
      </c>
      <c r="D12" s="349" t="s">
        <v>2124</v>
      </c>
      <c r="E12" s="354" t="s">
        <v>2242</v>
      </c>
    </row>
    <row r="13" customFormat="false" ht="12.8" hidden="true" customHeight="false" outlineLevel="0" collapsed="false">
      <c r="A13" s="353" t="n">
        <v>13</v>
      </c>
      <c r="B13" s="349" t="s">
        <v>2116</v>
      </c>
      <c r="C13" s="349" t="s">
        <v>2126</v>
      </c>
      <c r="D13" s="349" t="s">
        <v>2125</v>
      </c>
      <c r="E13" s="350"/>
    </row>
    <row r="14" customFormat="false" ht="12.8" hidden="true" customHeight="false" outlineLevel="0" collapsed="false">
      <c r="A14" s="353" t="n">
        <v>14</v>
      </c>
      <c r="B14" s="349" t="s">
        <v>2116</v>
      </c>
      <c r="C14" s="349" t="s">
        <v>2127</v>
      </c>
      <c r="D14" s="349" t="s">
        <v>2124</v>
      </c>
      <c r="E14" s="350"/>
    </row>
    <row r="15" customFormat="false" ht="12.8" hidden="true" customHeight="false" outlineLevel="0" collapsed="false">
      <c r="A15" s="353" t="n">
        <v>15</v>
      </c>
      <c r="B15" s="349" t="s">
        <v>2116</v>
      </c>
      <c r="C15" s="349" t="s">
        <v>2127</v>
      </c>
      <c r="D15" s="349" t="s">
        <v>2125</v>
      </c>
      <c r="E15" s="350" t="n">
        <v>151</v>
      </c>
    </row>
    <row r="16" customFormat="false" ht="24" hidden="true" customHeight="false" outlineLevel="0" collapsed="false">
      <c r="A16" s="353" t="n">
        <v>16</v>
      </c>
      <c r="B16" s="349" t="s">
        <v>2116</v>
      </c>
      <c r="C16" s="349" t="s">
        <v>2128</v>
      </c>
      <c r="D16" s="349" t="s">
        <v>2117</v>
      </c>
      <c r="E16" s="354" t="s">
        <v>2243</v>
      </c>
    </row>
    <row r="17" customFormat="false" ht="12.8" hidden="true" customHeight="false" outlineLevel="0" collapsed="false">
      <c r="A17" s="353" t="n">
        <v>17</v>
      </c>
      <c r="B17" s="349" t="s">
        <v>2116</v>
      </c>
      <c r="C17" s="349" t="s">
        <v>2129</v>
      </c>
      <c r="D17" s="349" t="s">
        <v>2124</v>
      </c>
      <c r="E17" s="350" t="s">
        <v>2244</v>
      </c>
    </row>
    <row r="18" customFormat="false" ht="24" hidden="true" customHeight="false" outlineLevel="0" collapsed="false">
      <c r="A18" s="353" t="n">
        <v>18</v>
      </c>
      <c r="B18" s="349" t="s">
        <v>2116</v>
      </c>
      <c r="C18" s="349" t="s">
        <v>2129</v>
      </c>
      <c r="D18" s="349" t="s">
        <v>2125</v>
      </c>
      <c r="E18" s="354" t="s">
        <v>2245</v>
      </c>
    </row>
    <row r="19" customFormat="false" ht="12.8" hidden="true" customHeight="false" outlineLevel="0" collapsed="false">
      <c r="A19" s="353" t="n">
        <v>19</v>
      </c>
      <c r="B19" s="349" t="s">
        <v>2116</v>
      </c>
      <c r="C19" s="349" t="s">
        <v>2129</v>
      </c>
      <c r="D19" s="349" t="s">
        <v>2130</v>
      </c>
      <c r="E19" s="350" t="s">
        <v>2246</v>
      </c>
    </row>
    <row r="20" customFormat="false" ht="12.8" hidden="true" customHeight="false" outlineLevel="0" collapsed="false">
      <c r="A20" s="353" t="n">
        <v>20</v>
      </c>
      <c r="B20" s="349" t="s">
        <v>2116</v>
      </c>
      <c r="C20" s="349" t="s">
        <v>2131</v>
      </c>
      <c r="D20" s="349" t="s">
        <v>2117</v>
      </c>
      <c r="E20" s="350" t="n">
        <v>12</v>
      </c>
    </row>
    <row r="21" customFormat="false" ht="12.8" hidden="true" customHeight="false" outlineLevel="0" collapsed="false">
      <c r="A21" s="353" t="n">
        <v>21</v>
      </c>
      <c r="B21" s="349" t="s">
        <v>2116</v>
      </c>
      <c r="C21" s="349" t="s">
        <v>2132</v>
      </c>
      <c r="D21" s="349" t="s">
        <v>2133</v>
      </c>
      <c r="E21" s="350"/>
    </row>
    <row r="22" customFormat="false" ht="12.8" hidden="true" customHeight="false" outlineLevel="0" collapsed="false">
      <c r="A22" s="353" t="n">
        <v>22</v>
      </c>
      <c r="B22" s="349" t="s">
        <v>2116</v>
      </c>
      <c r="C22" s="349" t="s">
        <v>2132</v>
      </c>
      <c r="D22" s="349" t="s">
        <v>2134</v>
      </c>
      <c r="E22" s="350"/>
    </row>
    <row r="23" customFormat="false" ht="12.8" hidden="true" customHeight="false" outlineLevel="0" collapsed="false">
      <c r="A23" s="353" t="n">
        <v>23</v>
      </c>
      <c r="B23" s="349" t="s">
        <v>2116</v>
      </c>
      <c r="C23" s="349" t="s">
        <v>2135</v>
      </c>
      <c r="D23" s="349" t="s">
        <v>2117</v>
      </c>
      <c r="E23" s="350" t="n">
        <v>22</v>
      </c>
    </row>
    <row r="24" customFormat="false" ht="24" hidden="true" customHeight="false" outlineLevel="0" collapsed="false">
      <c r="A24" s="353" t="n">
        <v>24</v>
      </c>
      <c r="B24" s="349" t="s">
        <v>2116</v>
      </c>
      <c r="C24" s="349" t="s">
        <v>2136</v>
      </c>
      <c r="D24" s="349" t="s">
        <v>2133</v>
      </c>
      <c r="E24" s="354" t="s">
        <v>2247</v>
      </c>
    </row>
    <row r="25" customFormat="false" ht="12.8" hidden="true" customHeight="false" outlineLevel="0" collapsed="false">
      <c r="A25" s="353" t="n">
        <v>25</v>
      </c>
      <c r="B25" s="349" t="s">
        <v>2116</v>
      </c>
      <c r="C25" s="349" t="s">
        <v>2136</v>
      </c>
      <c r="D25" s="349" t="s">
        <v>2134</v>
      </c>
      <c r="E25" s="350" t="s">
        <v>2248</v>
      </c>
    </row>
    <row r="26" customFormat="false" ht="12.8" hidden="true" customHeight="false" outlineLevel="0" collapsed="false">
      <c r="A26" s="353" t="n">
        <v>26</v>
      </c>
      <c r="B26" s="349" t="s">
        <v>2116</v>
      </c>
      <c r="C26" s="349" t="s">
        <v>2137</v>
      </c>
      <c r="D26" s="349" t="s">
        <v>2117</v>
      </c>
      <c r="E26" s="350" t="n">
        <v>13.19</v>
      </c>
    </row>
    <row r="27" customFormat="false" ht="12.8" hidden="true" customHeight="false" outlineLevel="0" collapsed="false">
      <c r="A27" s="353" t="n">
        <v>27</v>
      </c>
      <c r="B27" s="349" t="s">
        <v>2138</v>
      </c>
      <c r="C27" s="349" t="s">
        <v>2139</v>
      </c>
      <c r="D27" s="349" t="s">
        <v>2133</v>
      </c>
      <c r="E27" s="350"/>
    </row>
    <row r="28" customFormat="false" ht="12.8" hidden="true" customHeight="false" outlineLevel="0" collapsed="false">
      <c r="A28" s="353" t="n">
        <v>28</v>
      </c>
      <c r="B28" s="349" t="s">
        <v>2138</v>
      </c>
      <c r="C28" s="349" t="s">
        <v>2139</v>
      </c>
      <c r="D28" s="349" t="s">
        <v>2134</v>
      </c>
      <c r="E28" s="350"/>
    </row>
    <row r="29" customFormat="false" ht="12.8" hidden="true" customHeight="false" outlineLevel="0" collapsed="false">
      <c r="A29" s="353" t="n">
        <v>29</v>
      </c>
      <c r="B29" s="349" t="s">
        <v>2138</v>
      </c>
      <c r="C29" s="349" t="s">
        <v>2121</v>
      </c>
      <c r="D29" s="349" t="s">
        <v>2117</v>
      </c>
      <c r="E29" s="350" t="s">
        <v>2249</v>
      </c>
    </row>
    <row r="30" customFormat="false" ht="12.8" hidden="true" customHeight="false" outlineLevel="0" collapsed="false">
      <c r="A30" s="353" t="n">
        <v>30</v>
      </c>
      <c r="B30" s="349" t="s">
        <v>2138</v>
      </c>
      <c r="C30" s="349" t="s">
        <v>2010</v>
      </c>
      <c r="D30" s="349" t="s">
        <v>2133</v>
      </c>
      <c r="E30" s="350" t="s">
        <v>2250</v>
      </c>
    </row>
    <row r="31" customFormat="false" ht="12.8" hidden="true" customHeight="false" outlineLevel="0" collapsed="false">
      <c r="A31" s="348" t="n">
        <v>31</v>
      </c>
      <c r="B31" s="351" t="s">
        <v>2138</v>
      </c>
      <c r="C31" s="351" t="s">
        <v>2010</v>
      </c>
      <c r="D31" s="351" t="s">
        <v>2134</v>
      </c>
      <c r="E31" s="350" t="s">
        <v>2251</v>
      </c>
    </row>
    <row r="32" customFormat="false" ht="12.8" hidden="true" customHeight="false" outlineLevel="0" collapsed="false">
      <c r="A32" s="348" t="n">
        <v>32</v>
      </c>
      <c r="B32" s="351" t="s">
        <v>2120</v>
      </c>
      <c r="C32" s="351" t="s">
        <v>1787</v>
      </c>
      <c r="D32" s="349" t="s">
        <v>2117</v>
      </c>
      <c r="E32" s="350" t="s">
        <v>2252</v>
      </c>
    </row>
    <row r="33" customFormat="false" ht="12.8" hidden="true" customHeight="false" outlineLevel="0" collapsed="false">
      <c r="A33" s="348" t="n">
        <v>33</v>
      </c>
      <c r="B33" s="351" t="s">
        <v>2116</v>
      </c>
      <c r="C33" s="351" t="s">
        <v>2140</v>
      </c>
      <c r="D33" s="351" t="s">
        <v>1766</v>
      </c>
      <c r="E33" s="350" t="s">
        <v>2253</v>
      </c>
    </row>
    <row r="34" customFormat="false" ht="12.8" hidden="true" customHeight="false" outlineLevel="0" collapsed="false">
      <c r="A34" s="348" t="n">
        <v>34</v>
      </c>
      <c r="B34" s="351" t="s">
        <v>2116</v>
      </c>
      <c r="C34" s="351" t="s">
        <v>2140</v>
      </c>
      <c r="D34" s="351" t="s">
        <v>1769</v>
      </c>
      <c r="E34" s="350" t="s">
        <v>2254</v>
      </c>
    </row>
    <row r="35" customFormat="false" ht="12.8" hidden="true" customHeight="false" outlineLevel="0" collapsed="false">
      <c r="A35" s="348" t="n">
        <v>35</v>
      </c>
      <c r="B35" s="351" t="s">
        <v>2138</v>
      </c>
      <c r="C35" s="351" t="s">
        <v>2141</v>
      </c>
      <c r="D35" s="351" t="s">
        <v>1766</v>
      </c>
      <c r="E35" s="350"/>
    </row>
    <row r="36" customFormat="false" ht="12.8" hidden="true" customHeight="false" outlineLevel="0" collapsed="false">
      <c r="A36" s="348" t="n">
        <v>36</v>
      </c>
      <c r="B36" s="351" t="s">
        <v>2138</v>
      </c>
      <c r="C36" s="351" t="s">
        <v>2141</v>
      </c>
      <c r="D36" s="351" t="s">
        <v>1769</v>
      </c>
      <c r="E36" s="350"/>
    </row>
    <row r="37" customFormat="false" ht="12.8" hidden="true" customHeight="false" outlineLevel="0" collapsed="false">
      <c r="A37" s="348" t="n">
        <v>37</v>
      </c>
      <c r="B37" s="351" t="s">
        <v>2120</v>
      </c>
      <c r="C37" s="351" t="s">
        <v>2143</v>
      </c>
      <c r="D37" s="351" t="s">
        <v>2124</v>
      </c>
      <c r="E37" s="350" t="n">
        <v>135.178</v>
      </c>
    </row>
    <row r="38" customFormat="false" ht="12.8" hidden="true" customHeight="false" outlineLevel="0" collapsed="false">
      <c r="A38" s="348" t="n">
        <v>38</v>
      </c>
      <c r="B38" s="351" t="s">
        <v>2120</v>
      </c>
      <c r="C38" s="351" t="s">
        <v>2143</v>
      </c>
      <c r="D38" s="351" t="s">
        <v>2125</v>
      </c>
      <c r="E38" s="350" t="s">
        <v>2255</v>
      </c>
    </row>
    <row r="39" customFormat="false" ht="12.8" hidden="true" customHeight="false" outlineLevel="0" collapsed="false">
      <c r="A39" s="348" t="n">
        <v>39</v>
      </c>
      <c r="B39" s="349" t="s">
        <v>2120</v>
      </c>
      <c r="C39" s="349" t="s">
        <v>2144</v>
      </c>
      <c r="D39" s="349" t="s">
        <v>2124</v>
      </c>
      <c r="E39" s="350" t="n">
        <v>92</v>
      </c>
    </row>
    <row r="40" customFormat="false" ht="12.8" hidden="true" customHeight="false" outlineLevel="0" collapsed="false">
      <c r="A40" s="353" t="n">
        <v>40</v>
      </c>
      <c r="B40" s="349" t="s">
        <v>2120</v>
      </c>
      <c r="C40" s="349" t="s">
        <v>2144</v>
      </c>
      <c r="D40" s="349" t="s">
        <v>2125</v>
      </c>
      <c r="E40" s="350" t="s">
        <v>2256</v>
      </c>
    </row>
    <row r="41" customFormat="false" ht="12.8" hidden="true" customHeight="false" outlineLevel="0" collapsed="false">
      <c r="A41" s="348" t="n">
        <v>41</v>
      </c>
      <c r="B41" s="349" t="s">
        <v>2120</v>
      </c>
      <c r="C41" s="349" t="s">
        <v>2145</v>
      </c>
      <c r="D41" s="349" t="s">
        <v>2117</v>
      </c>
      <c r="E41" s="350" t="s">
        <v>2257</v>
      </c>
    </row>
    <row r="42" customFormat="false" ht="12.8" hidden="true" customHeight="false" outlineLevel="0" collapsed="false">
      <c r="A42" s="353" t="n">
        <v>42</v>
      </c>
      <c r="B42" s="349" t="s">
        <v>2120</v>
      </c>
      <c r="C42" s="349" t="s">
        <v>1790</v>
      </c>
      <c r="D42" s="349" t="s">
        <v>2117</v>
      </c>
      <c r="E42" s="350" t="s">
        <v>2258</v>
      </c>
    </row>
    <row r="43" customFormat="false" ht="24" hidden="true" customHeight="false" outlineLevel="0" collapsed="false">
      <c r="A43" s="353" t="n">
        <v>43</v>
      </c>
      <c r="B43" s="349" t="s">
        <v>2120</v>
      </c>
      <c r="C43" s="349" t="s">
        <v>2141</v>
      </c>
      <c r="D43" s="349" t="s">
        <v>2117</v>
      </c>
      <c r="E43" s="354" t="s">
        <v>2259</v>
      </c>
    </row>
    <row r="44" customFormat="false" ht="12.8" hidden="true" customHeight="false" outlineLevel="0" collapsed="false">
      <c r="A44" s="348" t="n">
        <v>44</v>
      </c>
      <c r="B44" s="351" t="s">
        <v>2120</v>
      </c>
      <c r="C44" s="351" t="s">
        <v>2139</v>
      </c>
      <c r="D44" s="349" t="s">
        <v>2117</v>
      </c>
      <c r="E44" s="350" t="s">
        <v>2260</v>
      </c>
    </row>
    <row r="45" customFormat="false" ht="12.8" hidden="true" customHeight="false" outlineLevel="0" collapsed="false">
      <c r="A45" s="351" t="n">
        <v>45</v>
      </c>
      <c r="B45" s="351" t="s">
        <v>2146</v>
      </c>
      <c r="C45" s="351" t="s">
        <v>2147</v>
      </c>
      <c r="D45" s="351" t="s">
        <v>2117</v>
      </c>
      <c r="E45" s="355"/>
    </row>
    <row r="46" customFormat="false" ht="12.8" hidden="true" customHeight="false" outlineLevel="0" collapsed="false">
      <c r="A46" s="351" t="n">
        <v>46</v>
      </c>
      <c r="B46" s="351" t="s">
        <v>2146</v>
      </c>
      <c r="C46" s="351" t="s">
        <v>2148</v>
      </c>
      <c r="D46" s="351" t="s">
        <v>2117</v>
      </c>
      <c r="E46" s="355"/>
    </row>
    <row r="47" customFormat="false" ht="12.8" hidden="true" customHeight="false" outlineLevel="0" collapsed="false">
      <c r="A47" s="349" t="n">
        <v>47</v>
      </c>
      <c r="B47" s="349" t="s">
        <v>2149</v>
      </c>
      <c r="C47" s="349" t="s">
        <v>2150</v>
      </c>
      <c r="D47" s="349" t="s">
        <v>2117</v>
      </c>
      <c r="E47" s="355"/>
    </row>
    <row r="48" customFormat="false" ht="12.8" hidden="true" customHeight="false" outlineLevel="0" collapsed="false">
      <c r="A48" s="349" t="n">
        <v>48</v>
      </c>
      <c r="B48" s="349" t="s">
        <v>2149</v>
      </c>
      <c r="C48" s="349" t="s">
        <v>2151</v>
      </c>
      <c r="D48" s="349" t="s">
        <v>2117</v>
      </c>
      <c r="E48" s="355" t="s">
        <v>2261</v>
      </c>
    </row>
    <row r="49" customFormat="false" ht="12.8" hidden="true" customHeight="false" outlineLevel="0" collapsed="false">
      <c r="A49" s="349" t="n">
        <v>49</v>
      </c>
      <c r="B49" s="349" t="s">
        <v>2138</v>
      </c>
      <c r="C49" s="349" t="s">
        <v>2152</v>
      </c>
      <c r="D49" s="349" t="s">
        <v>2117</v>
      </c>
      <c r="E49" s="355" t="n">
        <v>6</v>
      </c>
    </row>
    <row r="50" customFormat="false" ht="12.8" hidden="true" customHeight="false" outlineLevel="0" collapsed="false">
      <c r="A50" s="353" t="n">
        <v>50</v>
      </c>
      <c r="B50" s="349" t="s">
        <v>2149</v>
      </c>
      <c r="C50" s="349" t="s">
        <v>2006</v>
      </c>
      <c r="D50" s="349" t="s">
        <v>2124</v>
      </c>
      <c r="E50" s="350" t="s">
        <v>2262</v>
      </c>
    </row>
    <row r="51" customFormat="false" ht="12.8" hidden="true" customHeight="false" outlineLevel="0" collapsed="false">
      <c r="A51" s="353" t="n">
        <v>51</v>
      </c>
      <c r="B51" s="349" t="s">
        <v>2149</v>
      </c>
      <c r="C51" s="349" t="s">
        <v>2006</v>
      </c>
      <c r="D51" s="349" t="s">
        <v>2125</v>
      </c>
      <c r="E51" s="350" t="s">
        <v>2263</v>
      </c>
    </row>
    <row r="52" customFormat="false" ht="12.8" hidden="true" customHeight="false" outlineLevel="0" collapsed="false">
      <c r="A52" s="348" t="n">
        <v>52</v>
      </c>
      <c r="B52" s="349" t="s">
        <v>2149</v>
      </c>
      <c r="C52" s="349" t="s">
        <v>2006</v>
      </c>
      <c r="D52" s="349" t="s">
        <v>2130</v>
      </c>
      <c r="E52" s="350" t="s">
        <v>2264</v>
      </c>
    </row>
    <row r="53" customFormat="false" ht="12.8" hidden="true" customHeight="false" outlineLevel="0" collapsed="false">
      <c r="A53" s="348" t="n">
        <v>53</v>
      </c>
      <c r="B53" s="351" t="s">
        <v>2149</v>
      </c>
      <c r="C53" s="351" t="s">
        <v>2006</v>
      </c>
      <c r="D53" s="351" t="s">
        <v>2153</v>
      </c>
      <c r="E53" s="350"/>
    </row>
    <row r="54" customFormat="false" ht="12.8" hidden="true" customHeight="false" outlineLevel="0" collapsed="false">
      <c r="A54" s="353" t="n">
        <v>54</v>
      </c>
      <c r="B54" s="349" t="s">
        <v>2146</v>
      </c>
      <c r="C54" s="349" t="s">
        <v>2075</v>
      </c>
      <c r="D54" s="349" t="s">
        <v>2124</v>
      </c>
      <c r="E54" s="350" t="s">
        <v>2265</v>
      </c>
    </row>
    <row r="55" customFormat="false" ht="12.8" hidden="true" customHeight="false" outlineLevel="0" collapsed="false">
      <c r="A55" s="353" t="n">
        <v>55</v>
      </c>
      <c r="B55" s="349" t="s">
        <v>2146</v>
      </c>
      <c r="C55" s="349" t="s">
        <v>2075</v>
      </c>
      <c r="D55" s="349" t="s">
        <v>2125</v>
      </c>
      <c r="E55" s="350" t="s">
        <v>2266</v>
      </c>
    </row>
    <row r="56" customFormat="false" ht="12.8" hidden="true" customHeight="false" outlineLevel="0" collapsed="false">
      <c r="A56" s="353" t="n">
        <v>56</v>
      </c>
      <c r="B56" s="349" t="s">
        <v>2146</v>
      </c>
      <c r="C56" s="349" t="s">
        <v>2075</v>
      </c>
      <c r="D56" s="349" t="s">
        <v>2130</v>
      </c>
      <c r="E56" s="350" t="s">
        <v>2267</v>
      </c>
    </row>
    <row r="57" customFormat="false" ht="12.8" hidden="true" customHeight="false" outlineLevel="0" collapsed="false">
      <c r="A57" s="348" t="n">
        <v>57</v>
      </c>
      <c r="B57" s="349" t="s">
        <v>2146</v>
      </c>
      <c r="C57" s="349" t="s">
        <v>2050</v>
      </c>
      <c r="D57" s="349" t="s">
        <v>2124</v>
      </c>
      <c r="E57" s="350" t="n">
        <v>92</v>
      </c>
    </row>
    <row r="58" customFormat="false" ht="24" hidden="true" customHeight="false" outlineLevel="0" collapsed="false">
      <c r="A58" s="353" t="n">
        <v>58</v>
      </c>
      <c r="B58" s="349" t="s">
        <v>2146</v>
      </c>
      <c r="C58" s="349" t="s">
        <v>2050</v>
      </c>
      <c r="D58" s="349" t="s">
        <v>2125</v>
      </c>
      <c r="E58" s="354" t="s">
        <v>2268</v>
      </c>
    </row>
    <row r="59" customFormat="false" ht="12.8" hidden="true" customHeight="false" outlineLevel="0" collapsed="false">
      <c r="A59" s="348" t="n">
        <v>59</v>
      </c>
      <c r="B59" s="349" t="s">
        <v>2146</v>
      </c>
      <c r="C59" s="349" t="s">
        <v>2050</v>
      </c>
      <c r="D59" s="349" t="s">
        <v>2130</v>
      </c>
      <c r="E59" s="350"/>
    </row>
    <row r="60" customFormat="false" ht="12.8" hidden="true" customHeight="false" outlineLevel="0" collapsed="false">
      <c r="A60" s="353" t="n">
        <v>60</v>
      </c>
      <c r="B60" s="349" t="s">
        <v>2146</v>
      </c>
      <c r="C60" s="349" t="s">
        <v>2050</v>
      </c>
      <c r="D60" s="349" t="s">
        <v>2153</v>
      </c>
      <c r="E60" s="350" t="s">
        <v>2269</v>
      </c>
    </row>
    <row r="61" customFormat="false" ht="12.8" hidden="true" customHeight="false" outlineLevel="0" collapsed="false">
      <c r="A61" s="353" t="n">
        <v>61</v>
      </c>
      <c r="B61" s="349" t="s">
        <v>2146</v>
      </c>
      <c r="C61" s="349" t="s">
        <v>2154</v>
      </c>
      <c r="D61" s="349" t="s">
        <v>2117</v>
      </c>
      <c r="E61" s="350" t="s">
        <v>2270</v>
      </c>
    </row>
    <row r="62" customFormat="false" ht="12.8" hidden="true" customHeight="false" outlineLevel="0" collapsed="false">
      <c r="A62" s="348" t="n">
        <v>62</v>
      </c>
      <c r="B62" s="349" t="s">
        <v>2146</v>
      </c>
      <c r="C62" s="349" t="s">
        <v>2155</v>
      </c>
      <c r="D62" s="349" t="s">
        <v>2117</v>
      </c>
      <c r="E62" s="350" t="s">
        <v>2271</v>
      </c>
    </row>
    <row r="63" customFormat="false" ht="12.8" hidden="true" customHeight="false" outlineLevel="0" collapsed="false">
      <c r="A63" s="353" t="n">
        <v>63</v>
      </c>
      <c r="B63" s="349" t="s">
        <v>2146</v>
      </c>
      <c r="C63" s="349" t="s">
        <v>2156</v>
      </c>
      <c r="D63" s="349" t="s">
        <v>2117</v>
      </c>
      <c r="E63" s="350" t="n">
        <v>32.62</v>
      </c>
    </row>
    <row r="64" customFormat="false" ht="12.8" hidden="true" customHeight="false" outlineLevel="0" collapsed="false">
      <c r="A64" s="353" t="n">
        <v>64</v>
      </c>
      <c r="B64" s="349" t="s">
        <v>2146</v>
      </c>
      <c r="C64" s="349" t="s">
        <v>2157</v>
      </c>
      <c r="D64" s="349" t="s">
        <v>2117</v>
      </c>
      <c r="E64" s="350"/>
    </row>
    <row r="65" customFormat="false" ht="12.8" hidden="true" customHeight="false" outlineLevel="0" collapsed="false">
      <c r="A65" s="353" t="n">
        <v>65</v>
      </c>
      <c r="B65" s="349" t="s">
        <v>2146</v>
      </c>
      <c r="C65" s="349" t="s">
        <v>1769</v>
      </c>
      <c r="D65" s="349" t="s">
        <v>2133</v>
      </c>
      <c r="E65" s="350" t="s">
        <v>2272</v>
      </c>
    </row>
    <row r="66" customFormat="false" ht="12.8" hidden="true" customHeight="false" outlineLevel="0" collapsed="false">
      <c r="A66" s="353" t="n">
        <v>66</v>
      </c>
      <c r="B66" s="349" t="s">
        <v>2146</v>
      </c>
      <c r="C66" s="349" t="s">
        <v>1769</v>
      </c>
      <c r="D66" s="349" t="s">
        <v>2273</v>
      </c>
      <c r="E66" s="350" t="n">
        <v>113.154</v>
      </c>
    </row>
    <row r="67" customFormat="false" ht="57" hidden="true" customHeight="false" outlineLevel="0" collapsed="false">
      <c r="A67" s="353" t="n">
        <v>67</v>
      </c>
      <c r="B67" s="349" t="s">
        <v>2138</v>
      </c>
      <c r="C67" s="349" t="s">
        <v>2159</v>
      </c>
      <c r="D67" s="349" t="s">
        <v>2133</v>
      </c>
      <c r="E67" s="354" t="s">
        <v>2274</v>
      </c>
    </row>
    <row r="68" customFormat="false" ht="12.8" hidden="true" customHeight="false" outlineLevel="0" collapsed="false">
      <c r="A68" s="353" t="n">
        <v>68</v>
      </c>
      <c r="B68" s="349" t="s">
        <v>2138</v>
      </c>
      <c r="C68" s="349" t="s">
        <v>2159</v>
      </c>
      <c r="D68" s="349" t="s">
        <v>2160</v>
      </c>
      <c r="E68" s="350" t="s">
        <v>2275</v>
      </c>
    </row>
    <row r="69" customFormat="false" ht="12.8" hidden="true" customHeight="false" outlineLevel="0" collapsed="false">
      <c r="A69" s="348" t="n">
        <v>69</v>
      </c>
      <c r="B69" s="349" t="s">
        <v>2138</v>
      </c>
      <c r="C69" s="349" t="s">
        <v>2161</v>
      </c>
      <c r="D69" s="349" t="s">
        <v>2133</v>
      </c>
      <c r="E69" s="350" t="s">
        <v>2276</v>
      </c>
    </row>
    <row r="70" customFormat="false" ht="12.8" hidden="true" customHeight="false" outlineLevel="0" collapsed="false">
      <c r="A70" s="353" t="n">
        <v>70</v>
      </c>
      <c r="B70" s="349" t="s">
        <v>2138</v>
      </c>
      <c r="C70" s="349" t="s">
        <v>2161</v>
      </c>
      <c r="D70" s="349" t="s">
        <v>2134</v>
      </c>
      <c r="E70" s="350" t="s">
        <v>2277</v>
      </c>
    </row>
    <row r="71" customFormat="false" ht="12.8" hidden="true" customHeight="false" outlineLevel="0" collapsed="false">
      <c r="A71" s="353" t="n">
        <v>71</v>
      </c>
      <c r="B71" s="349" t="s">
        <v>2138</v>
      </c>
      <c r="C71" s="349" t="s">
        <v>2161</v>
      </c>
      <c r="D71" s="349" t="s">
        <v>2162</v>
      </c>
      <c r="E71" s="350" t="n">
        <v>191.193</v>
      </c>
    </row>
    <row r="72" customFormat="false" ht="12.8" hidden="true" customHeight="false" outlineLevel="0" collapsed="false">
      <c r="A72" s="353" t="n">
        <v>72</v>
      </c>
      <c r="B72" s="349" t="s">
        <v>2138</v>
      </c>
      <c r="C72" s="349" t="s">
        <v>2161</v>
      </c>
      <c r="D72" s="349" t="s">
        <v>2163</v>
      </c>
      <c r="E72" s="350"/>
    </row>
    <row r="73" customFormat="false" ht="12.8" hidden="true" customHeight="false" outlineLevel="0" collapsed="false">
      <c r="A73" s="353" t="n">
        <v>73</v>
      </c>
      <c r="B73" s="349" t="s">
        <v>2138</v>
      </c>
      <c r="C73" s="349" t="s">
        <v>2161</v>
      </c>
      <c r="D73" s="349" t="s">
        <v>2122</v>
      </c>
      <c r="E73" s="350" t="s">
        <v>2278</v>
      </c>
    </row>
    <row r="74" customFormat="false" ht="12.8" hidden="true" customHeight="false" outlineLevel="0" collapsed="false">
      <c r="A74" s="353" t="n">
        <v>74</v>
      </c>
      <c r="B74" s="349" t="s">
        <v>2138</v>
      </c>
      <c r="C74" s="349" t="s">
        <v>2164</v>
      </c>
      <c r="D74" s="349" t="s">
        <v>2117</v>
      </c>
      <c r="E74" s="350" t="n">
        <v>59</v>
      </c>
    </row>
    <row r="75" customFormat="false" ht="35" hidden="true" customHeight="false" outlineLevel="0" collapsed="false">
      <c r="A75" s="353" t="n">
        <v>75</v>
      </c>
      <c r="B75" s="349" t="s">
        <v>2138</v>
      </c>
      <c r="C75" s="349" t="s">
        <v>2165</v>
      </c>
      <c r="D75" s="349" t="s">
        <v>2117</v>
      </c>
      <c r="E75" s="354" t="s">
        <v>2279</v>
      </c>
    </row>
    <row r="76" customFormat="false" ht="12.8" hidden="true" customHeight="false" outlineLevel="0" collapsed="false">
      <c r="A76" s="353" t="n">
        <v>76</v>
      </c>
      <c r="B76" s="349" t="s">
        <v>2138</v>
      </c>
      <c r="C76" s="349" t="s">
        <v>2166</v>
      </c>
      <c r="D76" s="349" t="s">
        <v>2117</v>
      </c>
      <c r="E76" s="350" t="s">
        <v>2280</v>
      </c>
    </row>
    <row r="77" customFormat="false" ht="12.8" hidden="true" customHeight="false" outlineLevel="0" collapsed="false">
      <c r="A77" s="353" t="n">
        <v>77</v>
      </c>
      <c r="B77" s="349" t="s">
        <v>2138</v>
      </c>
      <c r="C77" s="349" t="s">
        <v>2167</v>
      </c>
      <c r="D77" s="349" t="s">
        <v>2133</v>
      </c>
      <c r="E77" s="350" t="n">
        <v>14</v>
      </c>
    </row>
    <row r="78" customFormat="false" ht="12.8" hidden="true" customHeight="false" outlineLevel="0" collapsed="false">
      <c r="A78" s="353" t="n">
        <v>78</v>
      </c>
      <c r="B78" s="349" t="s">
        <v>2138</v>
      </c>
      <c r="C78" s="349" t="s">
        <v>2167</v>
      </c>
      <c r="D78" s="349" t="s">
        <v>2134</v>
      </c>
      <c r="E78" s="350"/>
    </row>
    <row r="79" customFormat="false" ht="12.8" hidden="true" customHeight="false" outlineLevel="0" collapsed="false">
      <c r="A79" s="353" t="n">
        <v>79</v>
      </c>
      <c r="B79" s="349" t="s">
        <v>2138</v>
      </c>
      <c r="C79" s="349" t="s">
        <v>2167</v>
      </c>
      <c r="D79" s="349" t="s">
        <v>2162</v>
      </c>
      <c r="E79" s="350" t="s">
        <v>2281</v>
      </c>
    </row>
    <row r="80" customFormat="false" ht="12.8" hidden="true" customHeight="false" outlineLevel="0" collapsed="false">
      <c r="A80" s="348" t="n">
        <v>80</v>
      </c>
      <c r="B80" s="349" t="s">
        <v>2138</v>
      </c>
      <c r="C80" s="349" t="s">
        <v>2169</v>
      </c>
      <c r="D80" s="349" t="s">
        <v>2133</v>
      </c>
      <c r="E80" s="350" t="s">
        <v>2282</v>
      </c>
    </row>
    <row r="81" customFormat="false" ht="57" hidden="true" customHeight="false" outlineLevel="0" collapsed="false">
      <c r="A81" s="348" t="n">
        <v>81</v>
      </c>
      <c r="B81" s="349" t="s">
        <v>2138</v>
      </c>
      <c r="C81" s="349" t="s">
        <v>2169</v>
      </c>
      <c r="D81" s="349" t="s">
        <v>2134</v>
      </c>
      <c r="E81" s="354" t="s">
        <v>2283</v>
      </c>
    </row>
    <row r="82" customFormat="false" ht="12.8" hidden="true" customHeight="false" outlineLevel="0" collapsed="false">
      <c r="A82" s="353" t="n">
        <v>82</v>
      </c>
      <c r="B82" s="349" t="s">
        <v>2138</v>
      </c>
      <c r="C82" s="349" t="s">
        <v>2169</v>
      </c>
      <c r="D82" s="349" t="s">
        <v>2162</v>
      </c>
      <c r="E82" s="350" t="s">
        <v>2284</v>
      </c>
    </row>
    <row r="83" customFormat="false" ht="12.8" hidden="true" customHeight="false" outlineLevel="0" collapsed="false">
      <c r="A83" s="353" t="n">
        <v>83</v>
      </c>
      <c r="B83" s="349" t="s">
        <v>2138</v>
      </c>
      <c r="C83" s="349" t="s">
        <v>2169</v>
      </c>
      <c r="D83" s="349" t="s">
        <v>2130</v>
      </c>
      <c r="E83" s="350" t="n">
        <v>288</v>
      </c>
    </row>
    <row r="84" customFormat="false" ht="12.8" hidden="true" customHeight="false" outlineLevel="0" collapsed="false">
      <c r="A84" s="353" t="n">
        <v>84</v>
      </c>
      <c r="B84" s="349" t="s">
        <v>2138</v>
      </c>
      <c r="C84" s="349" t="s">
        <v>2169</v>
      </c>
      <c r="D84" s="349" t="s">
        <v>2163</v>
      </c>
      <c r="E84" s="350" t="s">
        <v>2285</v>
      </c>
    </row>
    <row r="85" customFormat="false" ht="12.8" hidden="true" customHeight="false" outlineLevel="0" collapsed="false">
      <c r="A85" s="353" t="n">
        <v>85</v>
      </c>
      <c r="B85" s="349" t="s">
        <v>2138</v>
      </c>
      <c r="C85" s="349" t="s">
        <v>2169</v>
      </c>
      <c r="D85" s="349" t="s">
        <v>2122</v>
      </c>
      <c r="E85" s="350"/>
    </row>
    <row r="86" customFormat="false" ht="12.8" hidden="true" customHeight="false" outlineLevel="0" collapsed="false">
      <c r="A86" s="348" t="n">
        <v>86</v>
      </c>
      <c r="B86" s="349" t="s">
        <v>2138</v>
      </c>
      <c r="C86" s="349" t="s">
        <v>2169</v>
      </c>
      <c r="D86" s="349" t="s">
        <v>2180</v>
      </c>
      <c r="E86" s="350" t="n">
        <v>579</v>
      </c>
    </row>
    <row r="87" customFormat="false" ht="12.8" hidden="true" customHeight="false" outlineLevel="0" collapsed="false">
      <c r="A87" s="353" t="n">
        <v>87</v>
      </c>
      <c r="B87" s="349" t="s">
        <v>2138</v>
      </c>
      <c r="C87" s="349" t="s">
        <v>2169</v>
      </c>
      <c r="D87" s="349" t="s">
        <v>2173</v>
      </c>
      <c r="E87" s="350" t="s">
        <v>2286</v>
      </c>
    </row>
    <row r="88" customFormat="false" ht="12.8" hidden="true" customHeight="false" outlineLevel="0" collapsed="false">
      <c r="A88" s="353" t="n">
        <v>88</v>
      </c>
      <c r="B88" s="349" t="s">
        <v>2138</v>
      </c>
      <c r="C88" s="349" t="s">
        <v>2169</v>
      </c>
      <c r="D88" s="349" t="s">
        <v>2174</v>
      </c>
      <c r="E88" s="350" t="s">
        <v>2287</v>
      </c>
    </row>
    <row r="89" customFormat="false" ht="12.8" hidden="true" customHeight="false" outlineLevel="0" collapsed="false">
      <c r="A89" s="348" t="n">
        <v>89</v>
      </c>
      <c r="B89" s="349" t="s">
        <v>2138</v>
      </c>
      <c r="C89" s="349" t="s">
        <v>2175</v>
      </c>
      <c r="D89" s="349" t="s">
        <v>2133</v>
      </c>
      <c r="E89" s="350" t="s">
        <v>2288</v>
      </c>
    </row>
    <row r="90" customFormat="false" ht="12.8" hidden="true" customHeight="false" outlineLevel="0" collapsed="false">
      <c r="A90" s="348" t="n">
        <v>90</v>
      </c>
      <c r="B90" s="351" t="s">
        <v>2138</v>
      </c>
      <c r="C90" s="351" t="s">
        <v>2175</v>
      </c>
      <c r="D90" s="351" t="s">
        <v>2160</v>
      </c>
      <c r="E90" s="350" t="n">
        <v>150.177</v>
      </c>
    </row>
    <row r="91" customFormat="false" ht="15" hidden="false" customHeight="false" outlineLevel="0" collapsed="false">
      <c r="A91" s="293" t="s">
        <v>0</v>
      </c>
      <c r="B91" s="188"/>
      <c r="C91" s="188"/>
      <c r="D91" s="189"/>
      <c r="E91" s="190"/>
      <c r="F91" s="189"/>
      <c r="G91" s="267"/>
      <c r="H91" s="267"/>
      <c r="I91" s="197"/>
      <c r="J91" s="188"/>
    </row>
    <row r="92" customFormat="false" ht="12.8" hidden="false" customHeight="false" outlineLevel="0" collapsed="false">
      <c r="A92" s="351" t="n">
        <v>91</v>
      </c>
      <c r="B92" s="351" t="s">
        <v>2146</v>
      </c>
      <c r="C92" s="351" t="s">
        <v>2077</v>
      </c>
      <c r="D92" s="351" t="s">
        <v>2124</v>
      </c>
      <c r="E92" s="355" t="s">
        <v>2289</v>
      </c>
    </row>
    <row r="93" customFormat="false" ht="24" hidden="false" customHeight="false" outlineLevel="0" collapsed="false">
      <c r="A93" s="351" t="n">
        <v>92</v>
      </c>
      <c r="B93" s="351" t="s">
        <v>2146</v>
      </c>
      <c r="C93" s="351" t="s">
        <v>2077</v>
      </c>
      <c r="D93" s="351" t="s">
        <v>2125</v>
      </c>
      <c r="E93" s="356" t="s">
        <v>2290</v>
      </c>
    </row>
    <row r="94" customFormat="false" ht="12.8" hidden="false" customHeight="false" outlineLevel="0" collapsed="false">
      <c r="A94" s="349" t="n">
        <v>93</v>
      </c>
      <c r="B94" s="349" t="s">
        <v>2146</v>
      </c>
      <c r="C94" s="349" t="s">
        <v>2077</v>
      </c>
      <c r="D94" s="349" t="s">
        <v>2130</v>
      </c>
      <c r="E94" s="355"/>
    </row>
    <row r="95" customFormat="false" ht="12.8" hidden="false" customHeight="false" outlineLevel="0" collapsed="false">
      <c r="A95" s="349" t="n">
        <v>94</v>
      </c>
      <c r="B95" s="349" t="s">
        <v>2146</v>
      </c>
      <c r="C95" s="349" t="s">
        <v>2077</v>
      </c>
      <c r="D95" s="349" t="s">
        <v>2153</v>
      </c>
      <c r="E95" s="355" t="s">
        <v>2291</v>
      </c>
    </row>
    <row r="96" customFormat="false" ht="12.8" hidden="false" customHeight="false" outlineLevel="0" collapsed="false">
      <c r="A96" s="349" t="n">
        <v>95</v>
      </c>
      <c r="B96" s="349" t="s">
        <v>2149</v>
      </c>
      <c r="C96" s="349" t="s">
        <v>2176</v>
      </c>
      <c r="D96" s="349" t="s">
        <v>2117</v>
      </c>
      <c r="E96" s="355"/>
    </row>
    <row r="97" customFormat="false" ht="12.8" hidden="false" customHeight="false" outlineLevel="0" collapsed="false">
      <c r="A97" s="349" t="n">
        <v>96</v>
      </c>
      <c r="B97" s="349" t="s">
        <v>2149</v>
      </c>
      <c r="C97" s="349" t="s">
        <v>2177</v>
      </c>
      <c r="D97" s="349" t="s">
        <v>2133</v>
      </c>
      <c r="E97" s="355" t="s">
        <v>2292</v>
      </c>
    </row>
    <row r="98" customFormat="false" ht="12.8" hidden="false" customHeight="false" outlineLevel="0" collapsed="false">
      <c r="A98" s="349" t="n">
        <v>97</v>
      </c>
      <c r="B98" s="349" t="s">
        <v>2149</v>
      </c>
      <c r="C98" s="349" t="s">
        <v>2177</v>
      </c>
      <c r="D98" s="349" t="s">
        <v>2134</v>
      </c>
      <c r="E98" s="355"/>
    </row>
    <row r="99" customFormat="false" ht="12.8" hidden="false" customHeight="false" outlineLevel="0" collapsed="false">
      <c r="A99" s="349" t="n">
        <v>98</v>
      </c>
      <c r="B99" s="349" t="s">
        <v>2149</v>
      </c>
      <c r="C99" s="349" t="s">
        <v>2177</v>
      </c>
      <c r="D99" s="349" t="s">
        <v>2162</v>
      </c>
      <c r="E99" s="355" t="s">
        <v>2293</v>
      </c>
    </row>
    <row r="100" customFormat="false" ht="12.8" hidden="false" customHeight="false" outlineLevel="0" collapsed="false">
      <c r="A100" s="349" t="n">
        <v>99</v>
      </c>
      <c r="B100" s="349" t="s">
        <v>2149</v>
      </c>
      <c r="C100" s="349" t="s">
        <v>2177</v>
      </c>
      <c r="D100" s="349" t="s">
        <v>2163</v>
      </c>
      <c r="E100" s="355" t="n">
        <v>128</v>
      </c>
    </row>
    <row r="101" customFormat="false" ht="12.8" hidden="false" customHeight="false" outlineLevel="0" collapsed="false">
      <c r="A101" s="349" t="n">
        <v>100</v>
      </c>
      <c r="B101" s="349" t="s">
        <v>2149</v>
      </c>
      <c r="C101" s="349" t="s">
        <v>2177</v>
      </c>
      <c r="D101" s="349" t="s">
        <v>2122</v>
      </c>
      <c r="E101" s="355" t="s">
        <v>2294</v>
      </c>
    </row>
    <row r="102" customFormat="false" ht="12.8" hidden="false" customHeight="false" outlineLevel="0" collapsed="false">
      <c r="A102" s="349" t="n">
        <v>101</v>
      </c>
      <c r="B102" s="349" t="s">
        <v>2149</v>
      </c>
      <c r="C102" s="349" t="s">
        <v>2178</v>
      </c>
      <c r="D102" s="349" t="s">
        <v>1766</v>
      </c>
      <c r="E102" s="355"/>
    </row>
    <row r="103" customFormat="false" ht="12.8" hidden="false" customHeight="false" outlineLevel="0" collapsed="false">
      <c r="A103" s="349" t="n">
        <v>102</v>
      </c>
      <c r="B103" s="349" t="s">
        <v>2149</v>
      </c>
      <c r="C103" s="349" t="s">
        <v>2178</v>
      </c>
      <c r="D103" s="349" t="s">
        <v>1769</v>
      </c>
      <c r="E103" s="355"/>
    </row>
    <row r="104" customFormat="false" ht="12.8" hidden="false" customHeight="false" outlineLevel="0" collapsed="false">
      <c r="A104" s="349" t="n">
        <v>103</v>
      </c>
      <c r="B104" s="349" t="s">
        <v>2149</v>
      </c>
      <c r="C104" s="349" t="s">
        <v>2178</v>
      </c>
      <c r="D104" s="349" t="s">
        <v>1772</v>
      </c>
      <c r="E104" s="355"/>
    </row>
    <row r="105" customFormat="false" ht="12.8" hidden="false" customHeight="false" outlineLevel="0" collapsed="false">
      <c r="A105" s="349" t="n">
        <v>104</v>
      </c>
      <c r="B105" s="349" t="s">
        <v>2149</v>
      </c>
      <c r="C105" s="349" t="s">
        <v>2178</v>
      </c>
      <c r="D105" s="349" t="s">
        <v>1775</v>
      </c>
      <c r="E105" s="355"/>
    </row>
    <row r="106" customFormat="false" ht="12.8" hidden="false" customHeight="false" outlineLevel="0" collapsed="false">
      <c r="A106" s="349" t="n">
        <v>105</v>
      </c>
      <c r="B106" s="349" t="s">
        <v>2138</v>
      </c>
      <c r="C106" s="349" t="s">
        <v>2179</v>
      </c>
      <c r="D106" s="349" t="s">
        <v>2133</v>
      </c>
      <c r="E106" s="355" t="s">
        <v>2295</v>
      </c>
    </row>
    <row r="107" customFormat="false" ht="12.8" hidden="false" customHeight="false" outlineLevel="0" collapsed="false">
      <c r="A107" s="349" t="n">
        <v>106</v>
      </c>
      <c r="B107" s="349" t="s">
        <v>2138</v>
      </c>
      <c r="C107" s="349" t="s">
        <v>2179</v>
      </c>
      <c r="D107" s="349" t="s">
        <v>2134</v>
      </c>
      <c r="E107" s="355" t="s">
        <v>2296</v>
      </c>
    </row>
    <row r="108" customFormat="false" ht="12.8" hidden="false" customHeight="false" outlineLevel="0" collapsed="false">
      <c r="A108" s="349" t="n">
        <v>107</v>
      </c>
      <c r="B108" s="349" t="s">
        <v>2138</v>
      </c>
      <c r="C108" s="349" t="s">
        <v>2179</v>
      </c>
      <c r="D108" s="349" t="s">
        <v>2162</v>
      </c>
      <c r="E108" s="355" t="s">
        <v>2297</v>
      </c>
    </row>
    <row r="109" customFormat="false" ht="12.8" hidden="false" customHeight="false" outlineLevel="0" collapsed="false">
      <c r="A109" s="349" t="n">
        <v>108</v>
      </c>
      <c r="B109" s="349" t="s">
        <v>2138</v>
      </c>
      <c r="C109" s="349" t="s">
        <v>2179</v>
      </c>
      <c r="D109" s="349" t="s">
        <v>2163</v>
      </c>
      <c r="E109" s="355" t="n">
        <v>226</v>
      </c>
    </row>
    <row r="110" customFormat="false" ht="12.8" hidden="false" customHeight="false" outlineLevel="0" collapsed="false">
      <c r="A110" s="349" t="n">
        <v>109</v>
      </c>
      <c r="B110" s="349" t="s">
        <v>2138</v>
      </c>
      <c r="C110" s="349" t="s">
        <v>2179</v>
      </c>
      <c r="D110" s="349" t="s">
        <v>2122</v>
      </c>
      <c r="E110" s="355"/>
    </row>
    <row r="111" customFormat="false" ht="12.8" hidden="false" customHeight="false" outlineLevel="0" collapsed="false">
      <c r="A111" s="351" t="n">
        <v>110</v>
      </c>
      <c r="B111" s="349" t="s">
        <v>2138</v>
      </c>
      <c r="C111" s="349" t="s">
        <v>2179</v>
      </c>
      <c r="D111" s="349" t="s">
        <v>2180</v>
      </c>
      <c r="E111" s="355" t="s">
        <v>2298</v>
      </c>
    </row>
    <row r="112" customFormat="false" ht="12.8" hidden="false" customHeight="false" outlineLevel="0" collapsed="false">
      <c r="A112" s="349" t="n">
        <v>111</v>
      </c>
      <c r="B112" s="349" t="s">
        <v>2146</v>
      </c>
      <c r="C112" s="349" t="s">
        <v>2181</v>
      </c>
      <c r="D112" s="349" t="s">
        <v>2117</v>
      </c>
      <c r="E112" s="355" t="s">
        <v>2299</v>
      </c>
    </row>
    <row r="113" customFormat="false" ht="12.8" hidden="false" customHeight="false" outlineLevel="0" collapsed="false">
      <c r="A113" s="349" t="n">
        <v>112</v>
      </c>
      <c r="B113" s="349" t="s">
        <v>2146</v>
      </c>
      <c r="C113" s="349" t="s">
        <v>2182</v>
      </c>
      <c r="D113" s="349" t="s">
        <v>2117</v>
      </c>
      <c r="E113" s="355"/>
    </row>
    <row r="114" customFormat="false" ht="12.8" hidden="false" customHeight="false" outlineLevel="0" collapsed="false">
      <c r="A114" s="349" t="n">
        <v>113</v>
      </c>
      <c r="B114" s="349" t="s">
        <v>2146</v>
      </c>
      <c r="C114" s="349" t="s">
        <v>2183</v>
      </c>
      <c r="D114" s="349" t="s">
        <v>2124</v>
      </c>
      <c r="E114" s="355"/>
    </row>
    <row r="115" customFormat="false" ht="12.8" hidden="false" customHeight="false" outlineLevel="0" collapsed="false">
      <c r="A115" s="349" t="n">
        <v>114</v>
      </c>
      <c r="B115" s="349" t="s">
        <v>2146</v>
      </c>
      <c r="C115" s="349" t="s">
        <v>2183</v>
      </c>
      <c r="D115" s="349" t="s">
        <v>2125</v>
      </c>
      <c r="E115" s="355" t="s">
        <v>2300</v>
      </c>
    </row>
    <row r="116" customFormat="false" ht="12.8" hidden="false" customHeight="false" outlineLevel="0" collapsed="false">
      <c r="A116" s="349" t="n">
        <v>115</v>
      </c>
      <c r="B116" s="349" t="s">
        <v>2146</v>
      </c>
      <c r="C116" s="349" t="s">
        <v>2183</v>
      </c>
      <c r="D116" s="349" t="s">
        <v>2130</v>
      </c>
      <c r="E116" s="355" t="s">
        <v>2301</v>
      </c>
    </row>
    <row r="117" customFormat="false" ht="12.8" hidden="false" customHeight="false" outlineLevel="0" collapsed="false">
      <c r="A117" s="349" t="n">
        <v>116</v>
      </c>
      <c r="B117" s="349" t="s">
        <v>2146</v>
      </c>
      <c r="C117" s="349" t="s">
        <v>2183</v>
      </c>
      <c r="D117" s="349" t="s">
        <v>2153</v>
      </c>
      <c r="E117" s="355" t="n">
        <v>279</v>
      </c>
    </row>
    <row r="118" customFormat="false" ht="12.8" hidden="false" customHeight="false" outlineLevel="0" collapsed="false">
      <c r="A118" s="351" t="n">
        <v>117</v>
      </c>
      <c r="B118" s="349" t="s">
        <v>2146</v>
      </c>
      <c r="C118" s="349" t="s">
        <v>2183</v>
      </c>
      <c r="D118" s="349" t="s">
        <v>2171</v>
      </c>
      <c r="E118" s="355"/>
    </row>
    <row r="119" customFormat="false" ht="12.8" hidden="false" customHeight="false" outlineLevel="0" collapsed="false">
      <c r="A119" s="349" t="n">
        <v>118</v>
      </c>
      <c r="B119" s="349" t="s">
        <v>2146</v>
      </c>
      <c r="C119" s="349" t="s">
        <v>2183</v>
      </c>
      <c r="D119" s="349" t="s">
        <v>2184</v>
      </c>
      <c r="E119" s="355"/>
    </row>
    <row r="120" customFormat="false" ht="12.8" hidden="false" customHeight="false" outlineLevel="0" collapsed="false">
      <c r="A120" s="349" t="n">
        <v>119</v>
      </c>
      <c r="B120" s="349" t="s">
        <v>2146</v>
      </c>
      <c r="C120" s="349" t="s">
        <v>2183</v>
      </c>
      <c r="D120" s="349" t="s">
        <v>2185</v>
      </c>
      <c r="E120" s="355" t="n">
        <v>479</v>
      </c>
    </row>
    <row r="121" customFormat="false" ht="12.8" hidden="false" customHeight="false" outlineLevel="0" collapsed="false">
      <c r="A121" s="349" t="n">
        <v>120</v>
      </c>
      <c r="B121" s="349" t="s">
        <v>2138</v>
      </c>
      <c r="C121" s="349" t="s">
        <v>2006</v>
      </c>
      <c r="D121" s="349" t="s">
        <v>2133</v>
      </c>
      <c r="E121" s="355"/>
    </row>
    <row r="122" customFormat="false" ht="12.8" hidden="false" customHeight="false" outlineLevel="0" collapsed="false">
      <c r="A122" s="349" t="n">
        <v>121</v>
      </c>
      <c r="B122" s="349" t="s">
        <v>2138</v>
      </c>
      <c r="C122" s="349" t="s">
        <v>2006</v>
      </c>
      <c r="D122" s="349" t="s">
        <v>2134</v>
      </c>
      <c r="E122" s="355" t="s">
        <v>2302</v>
      </c>
    </row>
    <row r="123" customFormat="false" ht="12.8" hidden="false" customHeight="false" outlineLevel="0" collapsed="false">
      <c r="A123" s="349" t="n">
        <v>122</v>
      </c>
      <c r="B123" s="349" t="s">
        <v>2138</v>
      </c>
      <c r="C123" s="349" t="s">
        <v>2006</v>
      </c>
      <c r="D123" s="349" t="s">
        <v>2162</v>
      </c>
      <c r="E123" s="355" t="s">
        <v>2303</v>
      </c>
    </row>
    <row r="124" customFormat="false" ht="12.8" hidden="false" customHeight="false" outlineLevel="0" collapsed="false">
      <c r="A124" s="349" t="n">
        <v>123</v>
      </c>
      <c r="B124" s="349" t="s">
        <v>2138</v>
      </c>
      <c r="C124" s="349" t="s">
        <v>2006</v>
      </c>
      <c r="D124" s="349" t="s">
        <v>2163</v>
      </c>
      <c r="E124" s="355" t="s">
        <v>2304</v>
      </c>
    </row>
    <row r="125" customFormat="false" ht="12.8" hidden="false" customHeight="false" outlineLevel="0" collapsed="false">
      <c r="A125" s="349" t="n">
        <v>124</v>
      </c>
      <c r="B125" s="349" t="s">
        <v>2138</v>
      </c>
      <c r="C125" s="349" t="s">
        <v>2006</v>
      </c>
      <c r="D125" s="349" t="s">
        <v>2122</v>
      </c>
      <c r="E125" s="355" t="s">
        <v>2305</v>
      </c>
    </row>
    <row r="126" customFormat="false" ht="12.8" hidden="false" customHeight="false" outlineLevel="0" collapsed="false">
      <c r="A126" s="351" t="s">
        <v>2306</v>
      </c>
      <c r="B126" s="351" t="s">
        <v>2138</v>
      </c>
      <c r="C126" s="351" t="s">
        <v>2006</v>
      </c>
      <c r="D126" s="351" t="s">
        <v>2186</v>
      </c>
      <c r="E126" s="355" t="s">
        <v>2307</v>
      </c>
    </row>
    <row r="127" customFormat="false" ht="12.8" hidden="false" customHeight="false" outlineLevel="0" collapsed="false">
      <c r="A127" s="351" t="n">
        <v>126</v>
      </c>
      <c r="B127" s="351" t="s">
        <v>2119</v>
      </c>
      <c r="C127" s="351" t="s">
        <v>2187</v>
      </c>
      <c r="D127" s="351" t="s">
        <v>2117</v>
      </c>
      <c r="E127" s="355" t="n">
        <v>15.56</v>
      </c>
    </row>
    <row r="128" customFormat="false" ht="12.8" hidden="false" customHeight="false" outlineLevel="0" collapsed="false">
      <c r="A128" s="351" t="n">
        <v>127</v>
      </c>
      <c r="B128" s="351" t="s">
        <v>2119</v>
      </c>
      <c r="C128" s="351" t="s">
        <v>2188</v>
      </c>
      <c r="D128" s="351" t="s">
        <v>2124</v>
      </c>
      <c r="E128" s="355"/>
    </row>
    <row r="129" customFormat="false" ht="12.8" hidden="false" customHeight="false" outlineLevel="0" collapsed="false">
      <c r="A129" s="349" t="n">
        <v>128</v>
      </c>
      <c r="B129" s="349" t="s">
        <v>2119</v>
      </c>
      <c r="C129" s="349" t="s">
        <v>2188</v>
      </c>
      <c r="D129" s="349" t="s">
        <v>2125</v>
      </c>
      <c r="E129" s="355" t="s">
        <v>2308</v>
      </c>
    </row>
    <row r="130" customFormat="false" ht="12.8" hidden="false" customHeight="false" outlineLevel="0" collapsed="false">
      <c r="A130" s="349" t="n">
        <v>129</v>
      </c>
      <c r="B130" s="349" t="s">
        <v>2119</v>
      </c>
      <c r="C130" s="349" t="s">
        <v>2188</v>
      </c>
      <c r="D130" s="349" t="s">
        <v>2130</v>
      </c>
      <c r="E130" s="355" t="n">
        <v>194.201</v>
      </c>
    </row>
    <row r="131" customFormat="false" ht="12.8" hidden="false" customHeight="false" outlineLevel="0" collapsed="false">
      <c r="A131" s="349" t="n">
        <v>130</v>
      </c>
      <c r="B131" s="349" t="s">
        <v>2189</v>
      </c>
      <c r="C131" s="349" t="s">
        <v>2190</v>
      </c>
      <c r="D131" s="349" t="s">
        <v>2133</v>
      </c>
      <c r="E131" s="355" t="s">
        <v>2309</v>
      </c>
    </row>
    <row r="132" customFormat="false" ht="12.8" hidden="false" customHeight="false" outlineLevel="0" collapsed="false">
      <c r="A132" s="349" t="n">
        <v>131</v>
      </c>
      <c r="B132" s="349" t="s">
        <v>2189</v>
      </c>
      <c r="C132" s="349" t="s">
        <v>2190</v>
      </c>
      <c r="D132" s="349" t="s">
        <v>2134</v>
      </c>
      <c r="E132" s="355" t="s">
        <v>2310</v>
      </c>
    </row>
    <row r="133" customFormat="false" ht="12.8" hidden="false" customHeight="false" outlineLevel="0" collapsed="false">
      <c r="A133" s="351" t="n">
        <v>132</v>
      </c>
      <c r="B133" s="349" t="s">
        <v>2189</v>
      </c>
      <c r="C133" s="349" t="s">
        <v>2190</v>
      </c>
      <c r="D133" s="349" t="s">
        <v>2162</v>
      </c>
      <c r="E133" s="355" t="s">
        <v>2311</v>
      </c>
    </row>
    <row r="134" customFormat="false" ht="12.8" hidden="false" customHeight="false" outlineLevel="0" collapsed="false">
      <c r="A134" s="351" t="n">
        <v>133</v>
      </c>
      <c r="B134" s="349" t="s">
        <v>2189</v>
      </c>
      <c r="C134" s="349" t="s">
        <v>2190</v>
      </c>
      <c r="D134" s="349" t="s">
        <v>2163</v>
      </c>
      <c r="E134" s="355" t="s">
        <v>2312</v>
      </c>
    </row>
    <row r="135" customFormat="false" ht="12.8" hidden="false" customHeight="false" outlineLevel="0" collapsed="false">
      <c r="A135" s="351" t="n">
        <v>134</v>
      </c>
      <c r="B135" s="349" t="s">
        <v>2189</v>
      </c>
      <c r="C135" s="349" t="s">
        <v>2190</v>
      </c>
      <c r="D135" s="349" t="s">
        <v>2122</v>
      </c>
      <c r="E135" s="355" t="n">
        <v>332</v>
      </c>
    </row>
    <row r="136" customFormat="false" ht="12.8" hidden="false" customHeight="false" outlineLevel="0" collapsed="false">
      <c r="A136" s="349" t="n">
        <v>135</v>
      </c>
      <c r="B136" s="349" t="s">
        <v>2189</v>
      </c>
      <c r="C136" s="349" t="s">
        <v>2190</v>
      </c>
      <c r="D136" s="349" t="s">
        <v>2180</v>
      </c>
      <c r="E136" s="355" t="s">
        <v>2313</v>
      </c>
    </row>
    <row r="137" customFormat="false" ht="12.8" hidden="false" customHeight="false" outlineLevel="0" collapsed="false">
      <c r="A137" s="349" t="n">
        <v>136</v>
      </c>
      <c r="B137" s="349" t="s">
        <v>2189</v>
      </c>
      <c r="C137" s="349" t="s">
        <v>2191</v>
      </c>
      <c r="D137" s="349" t="s">
        <v>2117</v>
      </c>
      <c r="E137" s="355"/>
    </row>
    <row r="138" customFormat="false" ht="12.8" hidden="false" customHeight="false" outlineLevel="0" collapsed="false">
      <c r="A138" s="351" t="n">
        <v>137</v>
      </c>
      <c r="B138" s="349" t="s">
        <v>2119</v>
      </c>
      <c r="C138" s="349" t="s">
        <v>2192</v>
      </c>
      <c r="D138" s="349" t="s">
        <v>2133</v>
      </c>
      <c r="E138" s="355" t="n">
        <v>3.44</v>
      </c>
    </row>
    <row r="139" customFormat="false" ht="12.8" hidden="false" customHeight="false" outlineLevel="0" collapsed="false">
      <c r="A139" s="349" t="n">
        <v>138</v>
      </c>
      <c r="B139" s="349" t="s">
        <v>2119</v>
      </c>
      <c r="C139" s="349" t="s">
        <v>2192</v>
      </c>
      <c r="D139" s="349" t="s">
        <v>2134</v>
      </c>
      <c r="E139" s="355" t="s">
        <v>2314</v>
      </c>
    </row>
    <row r="140" customFormat="false" ht="12.8" hidden="false" customHeight="false" outlineLevel="0" collapsed="false">
      <c r="A140" s="349" t="n">
        <v>139</v>
      </c>
      <c r="B140" s="349" t="s">
        <v>2119</v>
      </c>
      <c r="C140" s="349" t="s">
        <v>2192</v>
      </c>
      <c r="D140" s="349" t="s">
        <v>2168</v>
      </c>
      <c r="E140" s="355" t="s">
        <v>2315</v>
      </c>
    </row>
    <row r="141" customFormat="false" ht="12.8" hidden="false" customHeight="false" outlineLevel="0" collapsed="false">
      <c r="A141" s="349" t="n">
        <v>140</v>
      </c>
      <c r="B141" s="349" t="s">
        <v>2193</v>
      </c>
      <c r="C141" s="349" t="s">
        <v>1765</v>
      </c>
      <c r="D141" s="349" t="s">
        <v>2124</v>
      </c>
      <c r="E141" s="355" t="s">
        <v>2316</v>
      </c>
    </row>
    <row r="142" customFormat="false" ht="12.8" hidden="false" customHeight="false" outlineLevel="0" collapsed="false">
      <c r="A142" s="349" t="n">
        <v>141</v>
      </c>
      <c r="B142" s="349" t="s">
        <v>2193</v>
      </c>
      <c r="C142" s="349" t="s">
        <v>1765</v>
      </c>
      <c r="D142" s="349" t="s">
        <v>2125</v>
      </c>
      <c r="E142" s="355" t="s">
        <v>2317</v>
      </c>
    </row>
    <row r="143" customFormat="false" ht="12.8" hidden="false" customHeight="false" outlineLevel="0" collapsed="false">
      <c r="A143" s="349" t="n">
        <v>142</v>
      </c>
      <c r="B143" s="349" t="s">
        <v>2193</v>
      </c>
      <c r="C143" s="349" t="s">
        <v>1765</v>
      </c>
      <c r="D143" s="349" t="s">
        <v>2130</v>
      </c>
      <c r="E143" s="355" t="s">
        <v>2318</v>
      </c>
    </row>
    <row r="144" customFormat="false" ht="12.8" hidden="false" customHeight="false" outlineLevel="0" collapsed="false">
      <c r="A144" s="349" t="n">
        <v>143</v>
      </c>
      <c r="B144" s="349" t="s">
        <v>2193</v>
      </c>
      <c r="C144" s="349" t="s">
        <v>2121</v>
      </c>
      <c r="D144" s="349" t="s">
        <v>2133</v>
      </c>
      <c r="E144" s="355" t="s">
        <v>2319</v>
      </c>
    </row>
    <row r="145" customFormat="false" ht="12.8" hidden="false" customHeight="false" outlineLevel="0" collapsed="false">
      <c r="A145" s="349" t="n">
        <v>144</v>
      </c>
      <c r="B145" s="349" t="s">
        <v>2193</v>
      </c>
      <c r="C145" s="349" t="s">
        <v>2121</v>
      </c>
      <c r="D145" s="349" t="s">
        <v>2134</v>
      </c>
      <c r="E145" s="355"/>
    </row>
    <row r="146" customFormat="false" ht="12.8" hidden="false" customHeight="false" outlineLevel="0" collapsed="false">
      <c r="A146" s="349" t="n">
        <v>145</v>
      </c>
      <c r="B146" s="349" t="s">
        <v>2193</v>
      </c>
      <c r="C146" s="349" t="s">
        <v>2121</v>
      </c>
      <c r="D146" s="349" t="s">
        <v>2162</v>
      </c>
      <c r="E146" s="355" t="s">
        <v>2320</v>
      </c>
    </row>
    <row r="147" customFormat="false" ht="12.8" hidden="false" customHeight="false" outlineLevel="0" collapsed="false">
      <c r="A147" s="349" t="n">
        <v>146</v>
      </c>
      <c r="B147" s="349" t="s">
        <v>2193</v>
      </c>
      <c r="C147" s="349" t="s">
        <v>2121</v>
      </c>
      <c r="D147" s="349" t="s">
        <v>2163</v>
      </c>
      <c r="E147" s="355" t="s">
        <v>2321</v>
      </c>
    </row>
    <row r="148" customFormat="false" ht="12.8" hidden="false" customHeight="false" outlineLevel="0" collapsed="false">
      <c r="A148" s="349" t="n">
        <v>147</v>
      </c>
      <c r="B148" s="349" t="s">
        <v>2193</v>
      </c>
      <c r="C148" s="349" t="s">
        <v>2121</v>
      </c>
      <c r="D148" s="349" t="s">
        <v>2122</v>
      </c>
      <c r="E148" s="355" t="s">
        <v>2322</v>
      </c>
    </row>
    <row r="149" customFormat="false" ht="12.8" hidden="false" customHeight="false" outlineLevel="0" collapsed="false">
      <c r="A149" s="349" t="n">
        <v>148</v>
      </c>
      <c r="B149" s="349" t="s">
        <v>2193</v>
      </c>
      <c r="C149" s="349" t="s">
        <v>2121</v>
      </c>
      <c r="D149" s="349" t="s">
        <v>2180</v>
      </c>
      <c r="E149" s="355" t="s">
        <v>2323</v>
      </c>
    </row>
    <row r="150" customFormat="false" ht="12.8" hidden="false" customHeight="false" outlineLevel="0" collapsed="false">
      <c r="A150" s="349" t="n">
        <v>149</v>
      </c>
      <c r="B150" s="349" t="s">
        <v>2193</v>
      </c>
      <c r="C150" s="349" t="s">
        <v>2121</v>
      </c>
      <c r="D150" s="349" t="s">
        <v>2173</v>
      </c>
      <c r="E150" s="355" t="n">
        <v>450</v>
      </c>
    </row>
    <row r="151" customFormat="false" ht="12.8" hidden="false" customHeight="false" outlineLevel="0" collapsed="false">
      <c r="A151" s="349" t="n">
        <v>150</v>
      </c>
      <c r="B151" s="349" t="s">
        <v>2193</v>
      </c>
      <c r="C151" s="349" t="s">
        <v>2121</v>
      </c>
      <c r="D151" s="349" t="s">
        <v>2174</v>
      </c>
      <c r="E151" s="355" t="s">
        <v>2324</v>
      </c>
    </row>
    <row r="152" customFormat="false" ht="12.8" hidden="false" customHeight="false" outlineLevel="0" collapsed="false">
      <c r="A152" s="349" t="n">
        <v>151</v>
      </c>
      <c r="B152" s="349" t="s">
        <v>2193</v>
      </c>
      <c r="C152" s="349" t="s">
        <v>2121</v>
      </c>
      <c r="D152" s="349" t="s">
        <v>2195</v>
      </c>
      <c r="E152" s="355"/>
    </row>
    <row r="153" customFormat="false" ht="12.8" hidden="false" customHeight="false" outlineLevel="0" collapsed="false">
      <c r="A153" s="349" t="n">
        <v>152</v>
      </c>
      <c r="B153" s="349" t="s">
        <v>2189</v>
      </c>
      <c r="C153" s="349" t="s">
        <v>2148</v>
      </c>
      <c r="D153" s="349" t="s">
        <v>2117</v>
      </c>
      <c r="E153" s="355"/>
    </row>
    <row r="154" customFormat="false" ht="12.8" hidden="false" customHeight="false" outlineLevel="0" collapsed="false">
      <c r="A154" s="349" t="n">
        <v>153</v>
      </c>
      <c r="B154" s="349" t="s">
        <v>2189</v>
      </c>
      <c r="C154" s="349" t="s">
        <v>2075</v>
      </c>
      <c r="D154" s="349" t="s">
        <v>2133</v>
      </c>
      <c r="E154" s="355" t="s">
        <v>2325</v>
      </c>
    </row>
    <row r="155" customFormat="false" ht="12.8" hidden="false" customHeight="false" outlineLevel="0" collapsed="false">
      <c r="A155" s="349" t="n">
        <v>154</v>
      </c>
      <c r="B155" s="349" t="s">
        <v>2189</v>
      </c>
      <c r="C155" s="349" t="s">
        <v>2075</v>
      </c>
      <c r="D155" s="349" t="s">
        <v>2134</v>
      </c>
      <c r="E155" s="355" t="n">
        <v>143</v>
      </c>
    </row>
    <row r="156" customFormat="false" ht="12.8" hidden="false" customHeight="false" outlineLevel="0" collapsed="false">
      <c r="A156" s="349" t="n">
        <v>155</v>
      </c>
      <c r="B156" s="349" t="s">
        <v>2189</v>
      </c>
      <c r="C156" s="349" t="s">
        <v>2075</v>
      </c>
      <c r="D156" s="349" t="s">
        <v>2162</v>
      </c>
      <c r="E156" s="355" t="s">
        <v>2326</v>
      </c>
    </row>
    <row r="157" customFormat="false" ht="12.8" hidden="false" customHeight="false" outlineLevel="0" collapsed="false">
      <c r="A157" s="349" t="n">
        <v>156</v>
      </c>
      <c r="B157" s="349" t="s">
        <v>2189</v>
      </c>
      <c r="C157" s="349" t="s">
        <v>2075</v>
      </c>
      <c r="D157" s="349" t="s">
        <v>2163</v>
      </c>
      <c r="E157" s="355" t="s">
        <v>2327</v>
      </c>
    </row>
    <row r="158" customFormat="false" ht="12.8" hidden="false" customHeight="false" outlineLevel="0" collapsed="false">
      <c r="A158" s="349" t="n">
        <v>157</v>
      </c>
      <c r="B158" s="349" t="s">
        <v>2138</v>
      </c>
      <c r="C158" s="349" t="s">
        <v>2196</v>
      </c>
      <c r="D158" s="349" t="s">
        <v>2133</v>
      </c>
      <c r="E158" s="355" t="n">
        <v>64</v>
      </c>
    </row>
    <row r="159" customFormat="false" ht="12.8" hidden="false" customHeight="false" outlineLevel="0" collapsed="false">
      <c r="A159" s="349" t="n">
        <v>158</v>
      </c>
      <c r="B159" s="349" t="s">
        <v>2138</v>
      </c>
      <c r="C159" s="349" t="s">
        <v>2196</v>
      </c>
      <c r="D159" s="349" t="s">
        <v>2160</v>
      </c>
      <c r="E159" s="355" t="s">
        <v>2328</v>
      </c>
    </row>
    <row r="160" customFormat="false" ht="12.8" hidden="false" customHeight="false" outlineLevel="0" collapsed="false">
      <c r="A160" s="349" t="n">
        <v>159</v>
      </c>
      <c r="B160" s="349" t="s">
        <v>2138</v>
      </c>
      <c r="C160" s="349" t="s">
        <v>2196</v>
      </c>
      <c r="D160" s="349" t="s">
        <v>2130</v>
      </c>
      <c r="E160" s="355" t="s">
        <v>2329</v>
      </c>
    </row>
    <row r="161" customFormat="false" ht="12.8" hidden="false" customHeight="false" outlineLevel="0" collapsed="false">
      <c r="A161" s="349" t="n">
        <v>160</v>
      </c>
      <c r="B161" s="349" t="s">
        <v>2138</v>
      </c>
      <c r="C161" s="349" t="s">
        <v>2196</v>
      </c>
      <c r="D161" s="349" t="s">
        <v>2153</v>
      </c>
      <c r="E161" s="355" t="s">
        <v>2330</v>
      </c>
    </row>
    <row r="162" customFormat="false" ht="12.8" hidden="false" customHeight="false" outlineLevel="0" collapsed="false">
      <c r="A162" s="349" t="n">
        <v>161</v>
      </c>
      <c r="B162" s="349" t="s">
        <v>2138</v>
      </c>
      <c r="C162" s="349" t="s">
        <v>2196</v>
      </c>
      <c r="D162" s="349" t="s">
        <v>2171</v>
      </c>
      <c r="E162" s="355" t="n">
        <v>337</v>
      </c>
    </row>
    <row r="163" customFormat="false" ht="12.8" hidden="false" customHeight="false" outlineLevel="0" collapsed="false">
      <c r="A163" s="351" t="n">
        <v>162</v>
      </c>
      <c r="B163" s="349" t="s">
        <v>2193</v>
      </c>
      <c r="C163" s="349" t="s">
        <v>2197</v>
      </c>
      <c r="D163" s="349" t="s">
        <v>2117</v>
      </c>
      <c r="E163" s="355" t="n">
        <v>13.25</v>
      </c>
    </row>
    <row r="164" customFormat="false" ht="12.8" hidden="false" customHeight="false" outlineLevel="0" collapsed="false">
      <c r="A164" s="351" t="n">
        <v>163</v>
      </c>
      <c r="B164" s="349" t="s">
        <v>2193</v>
      </c>
      <c r="C164" s="349" t="s">
        <v>2141</v>
      </c>
      <c r="D164" s="349" t="s">
        <v>2117</v>
      </c>
      <c r="E164" s="355" t="n">
        <v>1.17</v>
      </c>
    </row>
    <row r="165" customFormat="false" ht="12.8" hidden="false" customHeight="false" outlineLevel="0" collapsed="false">
      <c r="A165" s="351" t="n">
        <v>164</v>
      </c>
      <c r="B165" s="351" t="s">
        <v>2193</v>
      </c>
      <c r="C165" s="351" t="s">
        <v>2080</v>
      </c>
      <c r="D165" s="349" t="s">
        <v>2117</v>
      </c>
      <c r="E165" s="355"/>
    </row>
    <row r="166" customFormat="false" ht="12.8" hidden="false" customHeight="false" outlineLevel="0" collapsed="false">
      <c r="A166" s="351" t="n">
        <v>165</v>
      </c>
      <c r="B166" s="351" t="s">
        <v>2189</v>
      </c>
      <c r="C166" s="351" t="s">
        <v>2010</v>
      </c>
      <c r="D166" s="351" t="s">
        <v>2133</v>
      </c>
      <c r="E166" s="355" t="n">
        <v>26</v>
      </c>
    </row>
    <row r="167" customFormat="false" ht="12.8" hidden="false" customHeight="false" outlineLevel="0" collapsed="false">
      <c r="A167" s="351" t="n">
        <v>166</v>
      </c>
      <c r="B167" s="351" t="s">
        <v>2189</v>
      </c>
      <c r="C167" s="351" t="s">
        <v>2010</v>
      </c>
      <c r="D167" s="351" t="s">
        <v>2134</v>
      </c>
      <c r="E167" s="355"/>
    </row>
    <row r="168" customFormat="false" ht="12.8" hidden="false" customHeight="false" outlineLevel="0" collapsed="false">
      <c r="A168" s="349" t="n">
        <v>167</v>
      </c>
      <c r="B168" s="349" t="s">
        <v>2189</v>
      </c>
      <c r="C168" s="349" t="s">
        <v>2010</v>
      </c>
      <c r="D168" s="349" t="s">
        <v>1778</v>
      </c>
      <c r="E168" s="355"/>
    </row>
    <row r="169" customFormat="false" ht="12.8" hidden="false" customHeight="false" outlineLevel="0" collapsed="false">
      <c r="A169" s="349" t="n">
        <v>168</v>
      </c>
      <c r="B169" s="349" t="s">
        <v>2189</v>
      </c>
      <c r="C169" s="349" t="s">
        <v>2019</v>
      </c>
      <c r="D169" s="349" t="s">
        <v>1766</v>
      </c>
      <c r="E169" s="355"/>
    </row>
    <row r="170" customFormat="false" ht="12.8" hidden="false" customHeight="false" outlineLevel="0" collapsed="false">
      <c r="A170" s="349" t="n">
        <v>169</v>
      </c>
      <c r="B170" s="349" t="s">
        <v>2189</v>
      </c>
      <c r="C170" s="349" t="s">
        <v>2019</v>
      </c>
      <c r="D170" s="349" t="s">
        <v>2142</v>
      </c>
      <c r="E170" s="355"/>
    </row>
    <row r="171" customFormat="false" ht="12.8" hidden="false" customHeight="false" outlineLevel="0" collapsed="false">
      <c r="A171" s="349" t="n">
        <v>170</v>
      </c>
      <c r="B171" s="349" t="s">
        <v>2189</v>
      </c>
      <c r="C171" s="349" t="s">
        <v>2019</v>
      </c>
      <c r="D171" s="349" t="s">
        <v>2125</v>
      </c>
      <c r="E171" s="355"/>
    </row>
    <row r="172" customFormat="false" ht="12.8" hidden="false" customHeight="false" outlineLevel="0" collapsed="false">
      <c r="A172" s="349" t="n">
        <v>171</v>
      </c>
      <c r="B172" s="349" t="s">
        <v>2119</v>
      </c>
      <c r="C172" s="349" t="s">
        <v>2181</v>
      </c>
      <c r="D172" s="349" t="s">
        <v>2133</v>
      </c>
      <c r="E172" s="355"/>
    </row>
    <row r="173" customFormat="false" ht="12.8" hidden="false" customHeight="false" outlineLevel="0" collapsed="false">
      <c r="A173" s="349" t="n">
        <v>172</v>
      </c>
      <c r="B173" s="349" t="s">
        <v>2119</v>
      </c>
      <c r="C173" s="349" t="s">
        <v>2181</v>
      </c>
      <c r="D173" s="349" t="s">
        <v>2134</v>
      </c>
      <c r="E173" s="355"/>
    </row>
    <row r="174" customFormat="false" ht="12.8" hidden="false" customHeight="false" outlineLevel="0" collapsed="false">
      <c r="A174" s="349" t="n">
        <v>173</v>
      </c>
      <c r="B174" s="349" t="s">
        <v>2119</v>
      </c>
      <c r="C174" s="349" t="s">
        <v>2181</v>
      </c>
      <c r="D174" s="349" t="s">
        <v>1778</v>
      </c>
      <c r="E174" s="355"/>
    </row>
    <row r="175" customFormat="false" ht="12.8" hidden="false" customHeight="false" outlineLevel="0" collapsed="false">
      <c r="A175" s="349" t="n">
        <v>174</v>
      </c>
      <c r="B175" s="349" t="s">
        <v>2189</v>
      </c>
      <c r="C175" s="349" t="s">
        <v>2198</v>
      </c>
      <c r="D175" s="349" t="s">
        <v>2133</v>
      </c>
      <c r="E175" s="355"/>
    </row>
    <row r="176" customFormat="false" ht="12.8" hidden="false" customHeight="false" outlineLevel="0" collapsed="false">
      <c r="A176" s="349" t="n">
        <v>175</v>
      </c>
      <c r="B176" s="349" t="s">
        <v>2189</v>
      </c>
      <c r="C176" s="349" t="s">
        <v>2198</v>
      </c>
      <c r="D176" s="349" t="s">
        <v>2134</v>
      </c>
      <c r="E176" s="355"/>
    </row>
    <row r="177" customFormat="false" ht="12.8" hidden="false" customHeight="false" outlineLevel="0" collapsed="false">
      <c r="A177" s="349" t="n">
        <v>176</v>
      </c>
      <c r="B177" s="349" t="s">
        <v>2189</v>
      </c>
      <c r="C177" s="349" t="s">
        <v>2198</v>
      </c>
      <c r="D177" s="349" t="s">
        <v>1778</v>
      </c>
      <c r="E177" s="355"/>
    </row>
    <row r="178" customFormat="false" ht="12.8" hidden="false" customHeight="false" outlineLevel="0" collapsed="false">
      <c r="A178" s="349" t="n">
        <v>177</v>
      </c>
      <c r="B178" s="349" t="s">
        <v>2119</v>
      </c>
      <c r="C178" s="349" t="s">
        <v>2199</v>
      </c>
      <c r="D178" s="349" t="s">
        <v>1766</v>
      </c>
      <c r="E178" s="355"/>
    </row>
    <row r="179" customFormat="false" ht="12.8" hidden="false" customHeight="false" outlineLevel="0" collapsed="false">
      <c r="A179" s="349" t="n">
        <v>178</v>
      </c>
      <c r="B179" s="349" t="s">
        <v>2119</v>
      </c>
      <c r="C179" s="349" t="s">
        <v>2199</v>
      </c>
      <c r="D179" s="349" t="s">
        <v>2142</v>
      </c>
      <c r="E179" s="355"/>
    </row>
    <row r="180" customFormat="false" ht="12.8" hidden="false" customHeight="false" outlineLevel="0" collapsed="false">
      <c r="A180" s="349" t="n">
        <v>179</v>
      </c>
      <c r="B180" s="349" t="s">
        <v>2119</v>
      </c>
      <c r="C180" s="349" t="s">
        <v>2199</v>
      </c>
      <c r="D180" s="349" t="s">
        <v>2125</v>
      </c>
      <c r="E180" s="355" t="s">
        <v>2331</v>
      </c>
    </row>
    <row r="181" customFormat="false" ht="12.8" hidden="false" customHeight="false" outlineLevel="0" collapsed="false">
      <c r="A181" s="349" t="n">
        <v>180</v>
      </c>
      <c r="B181" s="349" t="s">
        <v>2119</v>
      </c>
      <c r="C181" s="349" t="s">
        <v>2199</v>
      </c>
      <c r="D181" s="349" t="s">
        <v>2130</v>
      </c>
      <c r="E181" s="355"/>
    </row>
    <row r="182" customFormat="false" ht="12.8" hidden="false" customHeight="false" outlineLevel="0" collapsed="false">
      <c r="A182" s="349" t="n">
        <v>181</v>
      </c>
      <c r="B182" s="349" t="s">
        <v>2119</v>
      </c>
      <c r="C182" s="349" t="s">
        <v>2199</v>
      </c>
      <c r="D182" s="349" t="s">
        <v>2153</v>
      </c>
      <c r="E182" s="355"/>
    </row>
    <row r="183" customFormat="false" ht="12.8" hidden="false" customHeight="false" outlineLevel="0" collapsed="false">
      <c r="A183" s="349" t="n">
        <v>182</v>
      </c>
      <c r="B183" s="349" t="s">
        <v>2119</v>
      </c>
      <c r="C183" s="349" t="s">
        <v>2200</v>
      </c>
      <c r="D183" s="349" t="s">
        <v>1766</v>
      </c>
      <c r="E183" s="355"/>
    </row>
    <row r="184" customFormat="false" ht="12.8" hidden="false" customHeight="false" outlineLevel="0" collapsed="false">
      <c r="A184" s="349" t="n">
        <v>183</v>
      </c>
      <c r="B184" s="349" t="s">
        <v>2119</v>
      </c>
      <c r="C184" s="349" t="s">
        <v>2200</v>
      </c>
      <c r="D184" s="349" t="s">
        <v>2142</v>
      </c>
      <c r="E184" s="355" t="n">
        <v>34</v>
      </c>
    </row>
    <row r="185" customFormat="false" ht="12.8" hidden="false" customHeight="false" outlineLevel="0" collapsed="false">
      <c r="A185" s="349" t="n">
        <v>184</v>
      </c>
      <c r="B185" s="349" t="s">
        <v>2119</v>
      </c>
      <c r="C185" s="349" t="s">
        <v>2200</v>
      </c>
      <c r="D185" s="349" t="s">
        <v>2125</v>
      </c>
      <c r="E185" s="355"/>
    </row>
    <row r="186" customFormat="false" ht="12.8" hidden="false" customHeight="false" outlineLevel="0" collapsed="false">
      <c r="A186" s="351" t="n">
        <v>185</v>
      </c>
      <c r="B186" s="351" t="s">
        <v>2119</v>
      </c>
      <c r="C186" s="351" t="s">
        <v>2200</v>
      </c>
      <c r="D186" s="351" t="s">
        <v>2130</v>
      </c>
      <c r="E186" s="355"/>
    </row>
    <row r="187" customFormat="false" ht="12.8" hidden="true" customHeight="false" outlineLevel="0" collapsed="false">
      <c r="A187" s="348" t="n">
        <v>186</v>
      </c>
      <c r="B187" s="351" t="s">
        <v>2189</v>
      </c>
      <c r="C187" s="351" t="s">
        <v>1787</v>
      </c>
      <c r="D187" s="351" t="s">
        <v>2117</v>
      </c>
      <c r="E187" s="355"/>
    </row>
    <row r="188" customFormat="false" ht="12.8" hidden="true" customHeight="false" outlineLevel="0" collapsed="false">
      <c r="A188" s="348" t="n">
        <v>187</v>
      </c>
      <c r="B188" s="351" t="s">
        <v>2138</v>
      </c>
      <c r="C188" s="351" t="s">
        <v>2187</v>
      </c>
      <c r="D188" s="351" t="s">
        <v>2133</v>
      </c>
      <c r="E188" s="350" t="n">
        <v>1.6</v>
      </c>
    </row>
    <row r="189" customFormat="false" ht="12.8" hidden="true" customHeight="false" outlineLevel="0" collapsed="false">
      <c r="A189" s="353" t="n">
        <v>188</v>
      </c>
      <c r="B189" s="349" t="s">
        <v>2138</v>
      </c>
      <c r="C189" s="349" t="s">
        <v>2187</v>
      </c>
      <c r="D189" s="349" t="s">
        <v>2134</v>
      </c>
      <c r="E189" s="350"/>
    </row>
    <row r="190" customFormat="false" ht="12.8" hidden="true" customHeight="false" outlineLevel="0" collapsed="false">
      <c r="A190" s="353" t="n">
        <v>189</v>
      </c>
      <c r="B190" s="349" t="s">
        <v>2138</v>
      </c>
      <c r="C190" s="349" t="s">
        <v>2187</v>
      </c>
      <c r="D190" s="349" t="s">
        <v>2162</v>
      </c>
      <c r="E190" s="350"/>
    </row>
    <row r="191" customFormat="false" ht="12.8" hidden="true" customHeight="false" outlineLevel="0" collapsed="false">
      <c r="A191" s="353" t="n">
        <v>190</v>
      </c>
      <c r="B191" s="349" t="s">
        <v>2138</v>
      </c>
      <c r="C191" s="349" t="s">
        <v>2187</v>
      </c>
      <c r="D191" s="349" t="s">
        <v>2163</v>
      </c>
      <c r="E191" s="350" t="s">
        <v>2332</v>
      </c>
    </row>
    <row r="192" customFormat="false" ht="12.8" hidden="true" customHeight="false" outlineLevel="0" collapsed="false">
      <c r="A192" s="353" t="n">
        <v>191</v>
      </c>
      <c r="B192" s="349" t="s">
        <v>2138</v>
      </c>
      <c r="C192" s="349" t="s">
        <v>2187</v>
      </c>
      <c r="D192" s="349" t="s">
        <v>2122</v>
      </c>
      <c r="E192" s="350" t="s">
        <v>2333</v>
      </c>
    </row>
    <row r="193" customFormat="false" ht="12.8" hidden="true" customHeight="false" outlineLevel="0" collapsed="false">
      <c r="A193" s="353" t="n">
        <v>192</v>
      </c>
      <c r="B193" s="349" t="s">
        <v>2138</v>
      </c>
      <c r="C193" s="349" t="s">
        <v>2187</v>
      </c>
      <c r="D193" s="349" t="s">
        <v>2201</v>
      </c>
      <c r="E193" s="357" t="n">
        <v>195</v>
      </c>
    </row>
    <row r="194" customFormat="false" ht="12.8" hidden="true" customHeight="false" outlineLevel="0" collapsed="false">
      <c r="A194" s="353" t="n">
        <v>193</v>
      </c>
      <c r="B194" s="349" t="s">
        <v>2138</v>
      </c>
      <c r="C194" s="349" t="s">
        <v>2202</v>
      </c>
      <c r="D194" s="349" t="s">
        <v>2133</v>
      </c>
      <c r="E194" s="357" t="s">
        <v>2334</v>
      </c>
    </row>
    <row r="195" customFormat="false" ht="12.8" hidden="true" customHeight="false" outlineLevel="0" collapsed="false">
      <c r="A195" s="353" t="n">
        <v>194</v>
      </c>
      <c r="B195" s="349" t="s">
        <v>2138</v>
      </c>
      <c r="C195" s="349" t="s">
        <v>2202</v>
      </c>
      <c r="D195" s="349" t="s">
        <v>2134</v>
      </c>
      <c r="E195" s="357" t="s">
        <v>2335</v>
      </c>
    </row>
    <row r="196" customFormat="false" ht="12.8" hidden="true" customHeight="false" outlineLevel="0" collapsed="false">
      <c r="A196" s="353" t="n">
        <v>195</v>
      </c>
      <c r="B196" s="349" t="s">
        <v>2138</v>
      </c>
      <c r="C196" s="349" t="s">
        <v>2202</v>
      </c>
      <c r="D196" s="349" t="s">
        <v>2168</v>
      </c>
      <c r="E196" s="350" t="s">
        <v>2336</v>
      </c>
    </row>
    <row r="197" customFormat="false" ht="12.8" hidden="true" customHeight="false" outlineLevel="0" collapsed="false">
      <c r="A197" s="353" t="n">
        <v>196</v>
      </c>
      <c r="B197" s="349" t="s">
        <v>2149</v>
      </c>
      <c r="C197" s="349" t="s">
        <v>2203</v>
      </c>
      <c r="D197" s="349" t="s">
        <v>2133</v>
      </c>
      <c r="E197" s="350" t="n">
        <v>8.54</v>
      </c>
    </row>
    <row r="198" customFormat="false" ht="12.8" hidden="true" customHeight="false" outlineLevel="0" collapsed="false">
      <c r="A198" s="353" t="n">
        <v>197</v>
      </c>
      <c r="B198" s="349" t="s">
        <v>2149</v>
      </c>
      <c r="C198" s="349" t="s">
        <v>2203</v>
      </c>
      <c r="D198" s="349" t="s">
        <v>2134</v>
      </c>
      <c r="E198" s="350" t="n">
        <v>105</v>
      </c>
    </row>
    <row r="199" customFormat="false" ht="13" hidden="true" customHeight="false" outlineLevel="0" collapsed="false">
      <c r="A199" s="353" t="n">
        <v>198</v>
      </c>
      <c r="B199" s="349" t="s">
        <v>2149</v>
      </c>
      <c r="C199" s="349" t="s">
        <v>2203</v>
      </c>
      <c r="D199" s="349" t="s">
        <v>2168</v>
      </c>
      <c r="E199" s="350" t="s">
        <v>2337</v>
      </c>
    </row>
    <row r="200" customFormat="false" ht="12.8" hidden="true" customHeight="false" outlineLevel="0" collapsed="false">
      <c r="A200" s="353" t="n">
        <v>199</v>
      </c>
      <c r="B200" s="349" t="s">
        <v>2149</v>
      </c>
      <c r="C200" s="349" t="s">
        <v>2204</v>
      </c>
      <c r="D200" s="349" t="s">
        <v>2133</v>
      </c>
      <c r="E200" s="350"/>
    </row>
    <row r="201" customFormat="false" ht="12.8" hidden="true" customHeight="false" outlineLevel="0" collapsed="false">
      <c r="A201" s="353" t="n">
        <v>200</v>
      </c>
      <c r="B201" s="349" t="s">
        <v>2149</v>
      </c>
      <c r="C201" s="349" t="s">
        <v>2204</v>
      </c>
      <c r="D201" s="349" t="s">
        <v>1772</v>
      </c>
      <c r="E201" s="350" t="s">
        <v>2338</v>
      </c>
    </row>
    <row r="202" customFormat="false" ht="12.8" hidden="true" customHeight="false" outlineLevel="0" collapsed="false">
      <c r="A202" s="353" t="n">
        <v>201</v>
      </c>
      <c r="B202" s="349" t="s">
        <v>2149</v>
      </c>
      <c r="C202" s="349" t="s">
        <v>2204</v>
      </c>
      <c r="D202" s="349" t="s">
        <v>1775</v>
      </c>
      <c r="E202" s="350" t="s">
        <v>2339</v>
      </c>
    </row>
    <row r="203" customFormat="false" ht="12.8" hidden="true" customHeight="false" outlineLevel="0" collapsed="false">
      <c r="A203" s="353" t="n">
        <v>202</v>
      </c>
      <c r="B203" s="349" t="s">
        <v>2149</v>
      </c>
      <c r="C203" s="349" t="s">
        <v>2204</v>
      </c>
      <c r="D203" s="349" t="s">
        <v>1778</v>
      </c>
      <c r="E203" s="355"/>
    </row>
    <row r="204" customFormat="false" ht="12.8" hidden="true" customHeight="false" outlineLevel="0" collapsed="false">
      <c r="A204" s="353" t="n">
        <v>203</v>
      </c>
      <c r="B204" s="349" t="s">
        <v>2149</v>
      </c>
      <c r="C204" s="349" t="s">
        <v>2204</v>
      </c>
      <c r="D204" s="349" t="s">
        <v>1780</v>
      </c>
      <c r="E204" s="355"/>
    </row>
    <row r="205" customFormat="false" ht="12.8" hidden="true" customHeight="false" outlineLevel="0" collapsed="false">
      <c r="A205" s="353" t="n">
        <v>204</v>
      </c>
      <c r="B205" s="349" t="s">
        <v>2149</v>
      </c>
      <c r="C205" s="349" t="s">
        <v>2204</v>
      </c>
      <c r="D205" s="349" t="s">
        <v>1782</v>
      </c>
      <c r="E205" s="355"/>
    </row>
    <row r="206" customFormat="false" ht="12.8" hidden="true" customHeight="false" outlineLevel="0" collapsed="false">
      <c r="A206" s="353" t="n">
        <v>205</v>
      </c>
      <c r="B206" s="349" t="s">
        <v>2149</v>
      </c>
      <c r="C206" s="349" t="s">
        <v>2204</v>
      </c>
      <c r="D206" s="349" t="s">
        <v>1785</v>
      </c>
      <c r="E206" s="355"/>
    </row>
    <row r="207" customFormat="false" ht="12.8" hidden="true" customHeight="false" outlineLevel="0" collapsed="false">
      <c r="A207" s="353" t="n">
        <v>206</v>
      </c>
      <c r="B207" s="349" t="s">
        <v>2149</v>
      </c>
      <c r="C207" s="349" t="s">
        <v>2204</v>
      </c>
      <c r="D207" s="349" t="s">
        <v>1787</v>
      </c>
      <c r="E207" s="355"/>
    </row>
    <row r="208" customFormat="false" ht="12.8" hidden="true" customHeight="false" outlineLevel="0" collapsed="false">
      <c r="A208" s="353" t="n">
        <v>207</v>
      </c>
      <c r="B208" s="349" t="s">
        <v>2149</v>
      </c>
      <c r="C208" s="349" t="s">
        <v>2204</v>
      </c>
      <c r="D208" s="349" t="s">
        <v>2089</v>
      </c>
      <c r="E208" s="355"/>
    </row>
    <row r="209" customFormat="false" ht="12.8" hidden="true" customHeight="false" outlineLevel="0" collapsed="false">
      <c r="A209" s="353" t="n">
        <v>208</v>
      </c>
      <c r="B209" s="349" t="s">
        <v>2149</v>
      </c>
      <c r="C209" s="349" t="s">
        <v>2204</v>
      </c>
      <c r="D209" s="349" t="s">
        <v>2201</v>
      </c>
      <c r="E209" s="350" t="n">
        <v>620</v>
      </c>
    </row>
    <row r="210" customFormat="false" ht="12.8" hidden="true" customHeight="false" outlineLevel="0" collapsed="false">
      <c r="A210" s="353" t="n">
        <v>209</v>
      </c>
      <c r="B210" s="349" t="s">
        <v>2149</v>
      </c>
      <c r="C210" s="349" t="s">
        <v>2204</v>
      </c>
      <c r="D210" s="349" t="s">
        <v>2172</v>
      </c>
      <c r="E210" s="355"/>
    </row>
    <row r="211" customFormat="false" ht="12.8" hidden="true" customHeight="false" outlineLevel="0" collapsed="false">
      <c r="A211" s="353" t="n">
        <v>210</v>
      </c>
      <c r="B211" s="349" t="s">
        <v>2205</v>
      </c>
      <c r="C211" s="349" t="s">
        <v>2206</v>
      </c>
      <c r="D211" s="349" t="s">
        <v>2133</v>
      </c>
      <c r="E211" s="350" t="s">
        <v>2340</v>
      </c>
    </row>
    <row r="212" customFormat="false" ht="12.8" hidden="true" customHeight="false" outlineLevel="0" collapsed="false">
      <c r="A212" s="353" t="n">
        <v>211</v>
      </c>
      <c r="B212" s="349" t="s">
        <v>2205</v>
      </c>
      <c r="C212" s="349" t="s">
        <v>2206</v>
      </c>
      <c r="D212" s="349" t="s">
        <v>1772</v>
      </c>
      <c r="E212" s="350" t="s">
        <v>2341</v>
      </c>
    </row>
    <row r="213" customFormat="false" ht="12.8" hidden="true" customHeight="false" outlineLevel="0" collapsed="false">
      <c r="A213" s="353" t="n">
        <v>212</v>
      </c>
      <c r="B213" s="349" t="s">
        <v>2205</v>
      </c>
      <c r="C213" s="349" t="s">
        <v>2206</v>
      </c>
      <c r="D213" s="349" t="s">
        <v>1775</v>
      </c>
      <c r="E213" s="350" t="n">
        <v>214.174</v>
      </c>
    </row>
    <row r="214" customFormat="false" ht="12.8" hidden="true" customHeight="false" outlineLevel="0" collapsed="false">
      <c r="A214" s="353" t="n">
        <v>213</v>
      </c>
      <c r="B214" s="349" t="s">
        <v>2205</v>
      </c>
      <c r="C214" s="349" t="s">
        <v>2206</v>
      </c>
      <c r="D214" s="349" t="s">
        <v>1778</v>
      </c>
      <c r="E214" s="350" t="n">
        <v>255</v>
      </c>
    </row>
    <row r="215" customFormat="false" ht="12.8" hidden="true" customHeight="false" outlineLevel="0" collapsed="false">
      <c r="A215" s="353" t="n">
        <v>214</v>
      </c>
      <c r="B215" s="349" t="s">
        <v>2205</v>
      </c>
      <c r="C215" s="349" t="s">
        <v>2206</v>
      </c>
      <c r="D215" s="349" t="s">
        <v>1780</v>
      </c>
      <c r="E215" s="350" t="s">
        <v>2342</v>
      </c>
    </row>
    <row r="216" customFormat="false" ht="12.8" hidden="true" customHeight="false" outlineLevel="0" collapsed="false">
      <c r="A216" s="353" t="n">
        <v>215</v>
      </c>
      <c r="B216" s="349" t="s">
        <v>2205</v>
      </c>
      <c r="C216" s="349" t="s">
        <v>2206</v>
      </c>
      <c r="D216" s="349" t="s">
        <v>1782</v>
      </c>
      <c r="E216" s="350" t="s">
        <v>2343</v>
      </c>
    </row>
    <row r="217" customFormat="false" ht="12.8" hidden="true" customHeight="false" outlineLevel="0" collapsed="false">
      <c r="A217" s="353" t="n">
        <v>216</v>
      </c>
      <c r="B217" s="349" t="s">
        <v>2205</v>
      </c>
      <c r="C217" s="349" t="s">
        <v>2206</v>
      </c>
      <c r="D217" s="349" t="s">
        <v>1785</v>
      </c>
      <c r="E217" s="355"/>
    </row>
    <row r="218" customFormat="false" ht="12.8" hidden="true" customHeight="false" outlineLevel="0" collapsed="false">
      <c r="A218" s="353" t="n">
        <v>217</v>
      </c>
      <c r="B218" s="349" t="s">
        <v>2205</v>
      </c>
      <c r="C218" s="349" t="s">
        <v>2206</v>
      </c>
      <c r="D218" s="349" t="s">
        <v>2122</v>
      </c>
      <c r="E218" s="350" t="s">
        <v>2344</v>
      </c>
    </row>
    <row r="219" customFormat="false" ht="12.8" hidden="true" customHeight="false" outlineLevel="0" collapsed="false">
      <c r="A219" s="348" t="n">
        <v>218</v>
      </c>
      <c r="B219" s="349" t="s">
        <v>2205</v>
      </c>
      <c r="C219" s="349" t="s">
        <v>2207</v>
      </c>
      <c r="D219" s="349" t="s">
        <v>1766</v>
      </c>
      <c r="E219" s="350" t="s">
        <v>2345</v>
      </c>
    </row>
    <row r="220" customFormat="false" ht="12.8" hidden="true" customHeight="false" outlineLevel="0" collapsed="false">
      <c r="A220" s="353" t="n">
        <v>219</v>
      </c>
      <c r="B220" s="349" t="s">
        <v>2205</v>
      </c>
      <c r="C220" s="349" t="s">
        <v>2207</v>
      </c>
      <c r="D220" s="349" t="s">
        <v>1769</v>
      </c>
      <c r="E220" s="350" t="s">
        <v>2346</v>
      </c>
    </row>
    <row r="221" customFormat="false" ht="12.8" hidden="true" customHeight="false" outlineLevel="0" collapsed="false">
      <c r="A221" s="353" t="n">
        <v>220</v>
      </c>
      <c r="B221" s="349" t="s">
        <v>2189</v>
      </c>
      <c r="C221" s="349" t="s">
        <v>2208</v>
      </c>
      <c r="D221" s="349" t="s">
        <v>2133</v>
      </c>
      <c r="E221" s="355"/>
    </row>
    <row r="222" customFormat="false" ht="12.8" hidden="true" customHeight="false" outlineLevel="0" collapsed="false">
      <c r="A222" s="353" t="n">
        <v>221</v>
      </c>
      <c r="B222" s="349" t="s">
        <v>2189</v>
      </c>
      <c r="C222" s="349" t="s">
        <v>2208</v>
      </c>
      <c r="D222" s="349" t="s">
        <v>2134</v>
      </c>
      <c r="E222" s="350" t="s">
        <v>2347</v>
      </c>
    </row>
    <row r="223" customFormat="false" ht="12.8" hidden="true" customHeight="false" outlineLevel="0" collapsed="false">
      <c r="A223" s="353" t="n">
        <v>222</v>
      </c>
      <c r="B223" s="349" t="s">
        <v>2189</v>
      </c>
      <c r="C223" s="349" t="s">
        <v>2208</v>
      </c>
      <c r="D223" s="349" t="s">
        <v>2162</v>
      </c>
      <c r="E223" s="350" t="s">
        <v>2348</v>
      </c>
    </row>
    <row r="224" customFormat="false" ht="12.8" hidden="true" customHeight="false" outlineLevel="0" collapsed="false">
      <c r="A224" s="353" t="n">
        <v>223</v>
      </c>
      <c r="B224" s="349" t="s">
        <v>2189</v>
      </c>
      <c r="C224" s="349" t="s">
        <v>2208</v>
      </c>
      <c r="D224" s="349" t="s">
        <v>2209</v>
      </c>
      <c r="E224" s="350" t="s">
        <v>2349</v>
      </c>
    </row>
    <row r="225" customFormat="false" ht="12.8" hidden="true" customHeight="false" outlineLevel="0" collapsed="false">
      <c r="A225" s="348" t="n">
        <v>224</v>
      </c>
      <c r="B225" s="351" t="s">
        <v>2189</v>
      </c>
      <c r="C225" s="351" t="s">
        <v>2208</v>
      </c>
      <c r="D225" s="351" t="s">
        <v>2089</v>
      </c>
      <c r="E225" s="350" t="s">
        <v>2350</v>
      </c>
    </row>
    <row r="226" customFormat="false" ht="12.8" hidden="true" customHeight="false" outlineLevel="0" collapsed="false">
      <c r="A226" s="348" t="n">
        <v>225</v>
      </c>
      <c r="B226" s="351" t="s">
        <v>2193</v>
      </c>
      <c r="C226" s="351" t="s">
        <v>2201</v>
      </c>
      <c r="D226" s="351" t="s">
        <v>2117</v>
      </c>
      <c r="E226" s="355"/>
    </row>
    <row r="227" customFormat="false" ht="12.8" hidden="true" customHeight="false" outlineLevel="0" collapsed="false">
      <c r="A227" s="348" t="n">
        <v>226</v>
      </c>
      <c r="B227" s="351" t="s">
        <v>2193</v>
      </c>
      <c r="C227" s="351" t="s">
        <v>1790</v>
      </c>
      <c r="D227" s="349" t="s">
        <v>2117</v>
      </c>
      <c r="E227" s="357" t="n">
        <v>14</v>
      </c>
    </row>
    <row r="228" customFormat="false" ht="12.8" hidden="true" customHeight="false" outlineLevel="0" collapsed="false">
      <c r="A228" s="353" t="n">
        <v>227</v>
      </c>
      <c r="B228" s="349" t="s">
        <v>2138</v>
      </c>
      <c r="C228" s="349" t="s">
        <v>2210</v>
      </c>
      <c r="D228" s="349" t="s">
        <v>2133</v>
      </c>
      <c r="E228" s="357" t="s">
        <v>2351</v>
      </c>
    </row>
    <row r="229" customFormat="false" ht="12.8" hidden="true" customHeight="false" outlineLevel="0" collapsed="false">
      <c r="A229" s="348" t="n">
        <v>228</v>
      </c>
      <c r="B229" s="349" t="s">
        <v>2138</v>
      </c>
      <c r="C229" s="349" t="s">
        <v>2210</v>
      </c>
      <c r="D229" s="349" t="s">
        <v>2134</v>
      </c>
      <c r="E229" s="357"/>
    </row>
    <row r="230" customFormat="false" ht="12.8" hidden="true" customHeight="false" outlineLevel="0" collapsed="false">
      <c r="A230" s="353" t="n">
        <v>229</v>
      </c>
      <c r="B230" s="349" t="s">
        <v>2138</v>
      </c>
      <c r="C230" s="349" t="s">
        <v>2210</v>
      </c>
      <c r="D230" s="349" t="s">
        <v>2162</v>
      </c>
      <c r="E230" s="357" t="n">
        <v>214</v>
      </c>
    </row>
    <row r="231" customFormat="false" ht="12.8" hidden="true" customHeight="false" outlineLevel="0" collapsed="false">
      <c r="A231" s="353" t="n">
        <v>230</v>
      </c>
      <c r="B231" s="349" t="s">
        <v>2138</v>
      </c>
      <c r="C231" s="349" t="s">
        <v>2210</v>
      </c>
      <c r="D231" s="349" t="s">
        <v>2163</v>
      </c>
      <c r="E231" s="357" t="s">
        <v>2352</v>
      </c>
    </row>
    <row r="232" customFormat="false" ht="12.8" hidden="true" customHeight="false" outlineLevel="0" collapsed="false">
      <c r="A232" s="353" t="n">
        <v>231</v>
      </c>
      <c r="B232" s="349" t="s">
        <v>2138</v>
      </c>
      <c r="C232" s="349" t="s">
        <v>2210</v>
      </c>
      <c r="D232" s="349" t="s">
        <v>2122</v>
      </c>
      <c r="E232" s="350" t="s">
        <v>2353</v>
      </c>
    </row>
    <row r="233" customFormat="false" ht="12.8" hidden="true" customHeight="false" outlineLevel="0" collapsed="false">
      <c r="A233" s="353" t="n">
        <v>232</v>
      </c>
      <c r="B233" s="349" t="s">
        <v>2138</v>
      </c>
      <c r="C233" s="349" t="s">
        <v>2210</v>
      </c>
      <c r="D233" s="349" t="s">
        <v>2180</v>
      </c>
      <c r="E233" s="350" t="s">
        <v>2354</v>
      </c>
    </row>
    <row r="234" customFormat="false" ht="12.8" hidden="true" customHeight="false" outlineLevel="0" collapsed="false">
      <c r="A234" s="353" t="n">
        <v>233</v>
      </c>
      <c r="B234" s="349" t="s">
        <v>2189</v>
      </c>
      <c r="C234" s="349" t="s">
        <v>2089</v>
      </c>
      <c r="D234" s="349" t="s">
        <v>2117</v>
      </c>
      <c r="E234" s="355"/>
    </row>
    <row r="235" customFormat="false" ht="12.8" hidden="true" customHeight="false" outlineLevel="0" collapsed="false">
      <c r="A235" s="353" t="n">
        <v>234</v>
      </c>
      <c r="B235" s="349" t="s">
        <v>2189</v>
      </c>
      <c r="C235" s="349" t="s">
        <v>2212</v>
      </c>
      <c r="D235" s="349" t="s">
        <v>2124</v>
      </c>
      <c r="E235" s="350" t="s">
        <v>2355</v>
      </c>
    </row>
    <row r="236" customFormat="false" ht="12.8" hidden="true" customHeight="false" outlineLevel="0" collapsed="false">
      <c r="A236" s="353" t="n">
        <v>235</v>
      </c>
      <c r="B236" s="349" t="s">
        <v>2189</v>
      </c>
      <c r="C236" s="349" t="s">
        <v>2212</v>
      </c>
      <c r="D236" s="349" t="s">
        <v>2125</v>
      </c>
      <c r="E236" s="350" t="n">
        <v>153</v>
      </c>
    </row>
    <row r="237" customFormat="false" ht="12.8" hidden="true" customHeight="false" outlineLevel="0" collapsed="false">
      <c r="A237" s="353" t="n">
        <v>236</v>
      </c>
      <c r="B237" s="349" t="s">
        <v>2189</v>
      </c>
      <c r="C237" s="349" t="s">
        <v>2212</v>
      </c>
      <c r="D237" s="349" t="s">
        <v>2130</v>
      </c>
      <c r="E237" s="350" t="s">
        <v>2356</v>
      </c>
    </row>
    <row r="238" customFormat="false" ht="12.8" hidden="true" customHeight="false" outlineLevel="0" collapsed="false">
      <c r="A238" s="353" t="n">
        <v>237</v>
      </c>
      <c r="B238" s="349" t="s">
        <v>2189</v>
      </c>
      <c r="C238" s="349" t="s">
        <v>2212</v>
      </c>
      <c r="D238" s="349" t="s">
        <v>2153</v>
      </c>
      <c r="E238" s="350" t="s">
        <v>2357</v>
      </c>
    </row>
    <row r="239" customFormat="false" ht="12.8" hidden="true" customHeight="false" outlineLevel="0" collapsed="false">
      <c r="A239" s="353" t="n">
        <v>238</v>
      </c>
      <c r="B239" s="349" t="s">
        <v>2189</v>
      </c>
      <c r="C239" s="349" t="s">
        <v>2212</v>
      </c>
      <c r="D239" s="349" t="s">
        <v>2171</v>
      </c>
      <c r="E239" s="350" t="s">
        <v>2358</v>
      </c>
    </row>
    <row r="240" customFormat="false" ht="12.8" hidden="true" customHeight="false" outlineLevel="0" collapsed="false">
      <c r="A240" s="353" t="n">
        <v>239</v>
      </c>
      <c r="B240" s="349" t="s">
        <v>2189</v>
      </c>
      <c r="C240" s="349" t="s">
        <v>2212</v>
      </c>
      <c r="D240" s="349" t="s">
        <v>2213</v>
      </c>
      <c r="E240" s="350" t="s">
        <v>2359</v>
      </c>
    </row>
    <row r="241" customFormat="false" ht="12.8" hidden="true" customHeight="false" outlineLevel="0" collapsed="false">
      <c r="A241" s="353" t="n">
        <v>240</v>
      </c>
      <c r="B241" s="349" t="s">
        <v>2189</v>
      </c>
      <c r="C241" s="349" t="s">
        <v>2156</v>
      </c>
      <c r="D241" s="349" t="s">
        <v>2133</v>
      </c>
      <c r="E241" s="350" t="s">
        <v>2360</v>
      </c>
    </row>
    <row r="242" customFormat="false" ht="12.8" hidden="true" customHeight="false" outlineLevel="0" collapsed="false">
      <c r="A242" s="353" t="n">
        <v>241</v>
      </c>
      <c r="B242" s="349" t="s">
        <v>2189</v>
      </c>
      <c r="C242" s="349" t="s">
        <v>2156</v>
      </c>
      <c r="D242" s="349" t="s">
        <v>2134</v>
      </c>
      <c r="E242" s="355"/>
    </row>
    <row r="243" customFormat="false" ht="12.8" hidden="true" customHeight="false" outlineLevel="0" collapsed="false">
      <c r="A243" s="353" t="n">
        <v>242</v>
      </c>
      <c r="B243" s="349" t="s">
        <v>2189</v>
      </c>
      <c r="C243" s="349" t="s">
        <v>2156</v>
      </c>
      <c r="D243" s="349" t="s">
        <v>2168</v>
      </c>
      <c r="E243" s="350" t="s">
        <v>2361</v>
      </c>
    </row>
    <row r="244" customFormat="false" ht="12.8" hidden="true" customHeight="false" outlineLevel="0" collapsed="false">
      <c r="A244" s="353" t="n">
        <v>243</v>
      </c>
      <c r="B244" s="349" t="s">
        <v>2193</v>
      </c>
      <c r="C244" s="349" t="s">
        <v>1787</v>
      </c>
      <c r="D244" s="349" t="s">
        <v>2124</v>
      </c>
      <c r="E244" s="350" t="s">
        <v>2362</v>
      </c>
    </row>
    <row r="245" customFormat="false" ht="12.8" hidden="true" customHeight="false" outlineLevel="0" collapsed="false">
      <c r="A245" s="348" t="n">
        <v>244</v>
      </c>
      <c r="B245" s="349" t="s">
        <v>2193</v>
      </c>
      <c r="C245" s="349" t="s">
        <v>1787</v>
      </c>
      <c r="D245" s="349" t="s">
        <v>2125</v>
      </c>
      <c r="E245" s="350" t="s">
        <v>2363</v>
      </c>
    </row>
    <row r="246" customFormat="false" ht="12.8" hidden="true" customHeight="false" outlineLevel="0" collapsed="false">
      <c r="A246" s="353" t="n">
        <v>245</v>
      </c>
      <c r="B246" s="349" t="s">
        <v>2193</v>
      </c>
      <c r="C246" s="349" t="s">
        <v>1787</v>
      </c>
      <c r="D246" s="349" t="s">
        <v>2130</v>
      </c>
      <c r="E246" s="350" t="s">
        <v>2364</v>
      </c>
    </row>
    <row r="247" customFormat="false" ht="12.8" hidden="true" customHeight="false" outlineLevel="0" collapsed="false">
      <c r="A247" s="353" t="n">
        <v>246</v>
      </c>
      <c r="B247" s="349" t="s">
        <v>2193</v>
      </c>
      <c r="C247" s="349" t="s">
        <v>1787</v>
      </c>
      <c r="D247" s="349" t="s">
        <v>1785</v>
      </c>
      <c r="E247" s="355"/>
    </row>
    <row r="248" customFormat="false" ht="12.8" hidden="true" customHeight="false" outlineLevel="0" collapsed="false">
      <c r="A248" s="353" t="n">
        <v>247</v>
      </c>
      <c r="B248" s="349" t="s">
        <v>2193</v>
      </c>
      <c r="C248" s="349" t="s">
        <v>1787</v>
      </c>
      <c r="D248" s="349" t="s">
        <v>2122</v>
      </c>
      <c r="E248" s="350" t="s">
        <v>2365</v>
      </c>
    </row>
    <row r="249" customFormat="false" ht="12.8" hidden="true" customHeight="false" outlineLevel="0" collapsed="false">
      <c r="A249" s="353" t="n">
        <v>248</v>
      </c>
      <c r="B249" s="349" t="s">
        <v>2193</v>
      </c>
      <c r="C249" s="349" t="s">
        <v>1787</v>
      </c>
      <c r="D249" s="349" t="s">
        <v>2180</v>
      </c>
      <c r="E249" s="350" t="s">
        <v>2366</v>
      </c>
    </row>
    <row r="250" customFormat="false" ht="12.8" hidden="true" customHeight="false" outlineLevel="0" collapsed="false">
      <c r="A250" s="353" t="n">
        <v>249</v>
      </c>
      <c r="B250" s="349" t="s">
        <v>2193</v>
      </c>
      <c r="C250" s="349" t="s">
        <v>1787</v>
      </c>
      <c r="D250" s="349" t="s">
        <v>2173</v>
      </c>
      <c r="E250" s="350" t="s">
        <v>2367</v>
      </c>
    </row>
    <row r="251" customFormat="false" ht="12.8" hidden="true" customHeight="false" outlineLevel="0" collapsed="false">
      <c r="A251" s="353" t="n">
        <v>250</v>
      </c>
      <c r="B251" s="349" t="s">
        <v>2193</v>
      </c>
      <c r="C251" s="349" t="s">
        <v>1787</v>
      </c>
      <c r="D251" s="349" t="s">
        <v>2174</v>
      </c>
      <c r="E251" s="350" t="s">
        <v>2368</v>
      </c>
    </row>
    <row r="252" customFormat="false" ht="12.8" hidden="true" customHeight="false" outlineLevel="0" collapsed="false">
      <c r="A252" s="353" t="n">
        <v>251</v>
      </c>
      <c r="B252" s="349" t="s">
        <v>2193</v>
      </c>
      <c r="C252" s="349" t="s">
        <v>1787</v>
      </c>
      <c r="D252" s="349" t="s">
        <v>2195</v>
      </c>
      <c r="E252" s="355"/>
    </row>
    <row r="253" customFormat="false" ht="12.8" hidden="true" customHeight="false" outlineLevel="0" collapsed="false">
      <c r="A253" s="348" t="n">
        <v>252</v>
      </c>
      <c r="B253" s="349" t="s">
        <v>2193</v>
      </c>
      <c r="C253" s="349" t="s">
        <v>1778</v>
      </c>
      <c r="D253" s="349" t="s">
        <v>2124</v>
      </c>
      <c r="E253" s="350" t="s">
        <v>2369</v>
      </c>
    </row>
    <row r="254" customFormat="false" ht="12.8" hidden="true" customHeight="false" outlineLevel="0" collapsed="false">
      <c r="A254" s="353" t="n">
        <v>253</v>
      </c>
      <c r="B254" s="349" t="s">
        <v>2193</v>
      </c>
      <c r="C254" s="349" t="s">
        <v>1778</v>
      </c>
      <c r="D254" s="349" t="s">
        <v>2125</v>
      </c>
      <c r="E254" s="350" t="s">
        <v>2370</v>
      </c>
    </row>
    <row r="255" customFormat="false" ht="12.8" hidden="true" customHeight="false" outlineLevel="0" collapsed="false">
      <c r="A255" s="353" t="n">
        <v>254</v>
      </c>
      <c r="B255" s="349" t="s">
        <v>2193</v>
      </c>
      <c r="C255" s="349" t="s">
        <v>1778</v>
      </c>
      <c r="D255" s="349" t="s">
        <v>2130</v>
      </c>
      <c r="E255" s="350" t="n">
        <v>237.238</v>
      </c>
    </row>
    <row r="256" customFormat="false" ht="12.8" hidden="true" customHeight="false" outlineLevel="0" collapsed="false">
      <c r="A256" s="348" t="n">
        <v>255</v>
      </c>
      <c r="B256" s="349" t="s">
        <v>2193</v>
      </c>
      <c r="C256" s="349" t="s">
        <v>1778</v>
      </c>
      <c r="D256" s="349" t="s">
        <v>2153</v>
      </c>
      <c r="E256" s="350" t="s">
        <v>2371</v>
      </c>
    </row>
    <row r="257" customFormat="false" ht="12.8" hidden="true" customHeight="false" outlineLevel="0" collapsed="false">
      <c r="A257" s="353" t="n">
        <v>256</v>
      </c>
      <c r="B257" s="349" t="s">
        <v>2193</v>
      </c>
      <c r="C257" s="349" t="s">
        <v>1778</v>
      </c>
      <c r="D257" s="349" t="s">
        <v>2171</v>
      </c>
      <c r="E257" s="350" t="s">
        <v>2372</v>
      </c>
    </row>
    <row r="258" customFormat="false" ht="12.8" hidden="true" customHeight="false" outlineLevel="0" collapsed="false">
      <c r="A258" s="353" t="n">
        <v>257</v>
      </c>
      <c r="B258" s="349" t="s">
        <v>2193</v>
      </c>
      <c r="C258" s="349" t="s">
        <v>1778</v>
      </c>
      <c r="D258" s="349" t="s">
        <v>2172</v>
      </c>
      <c r="E258" s="355"/>
    </row>
    <row r="259" customFormat="false" ht="12.8" hidden="true" customHeight="false" outlineLevel="0" collapsed="false">
      <c r="A259" s="353" t="n">
        <v>258</v>
      </c>
      <c r="B259" s="349" t="s">
        <v>2189</v>
      </c>
      <c r="C259" s="349" t="s">
        <v>2214</v>
      </c>
      <c r="D259" s="349" t="s">
        <v>2133</v>
      </c>
      <c r="E259" s="350" t="n">
        <v>17.73</v>
      </c>
    </row>
    <row r="260" customFormat="false" ht="12.8" hidden="true" customHeight="false" outlineLevel="0" collapsed="false">
      <c r="A260" s="353" t="n">
        <v>259</v>
      </c>
      <c r="B260" s="349" t="s">
        <v>2189</v>
      </c>
      <c r="C260" s="349" t="s">
        <v>2214</v>
      </c>
      <c r="D260" s="349" t="s">
        <v>2134</v>
      </c>
      <c r="E260" s="350" t="n">
        <v>212</v>
      </c>
    </row>
    <row r="261" customFormat="false" ht="12.8" hidden="true" customHeight="false" outlineLevel="0" collapsed="false">
      <c r="A261" s="353" t="n">
        <v>260</v>
      </c>
      <c r="B261" s="349" t="s">
        <v>2189</v>
      </c>
      <c r="C261" s="349" t="s">
        <v>2214</v>
      </c>
      <c r="D261" s="349" t="s">
        <v>2162</v>
      </c>
      <c r="E261" s="350" t="n">
        <v>274.276</v>
      </c>
    </row>
    <row r="262" customFormat="false" ht="12.8" hidden="true" customHeight="false" outlineLevel="0" collapsed="false">
      <c r="A262" s="353" t="n">
        <v>261</v>
      </c>
      <c r="B262" s="349" t="s">
        <v>2189</v>
      </c>
      <c r="C262" s="349" t="s">
        <v>2214</v>
      </c>
      <c r="D262" s="349" t="s">
        <v>2163</v>
      </c>
      <c r="E262" s="350" t="n">
        <v>468</v>
      </c>
    </row>
    <row r="263" customFormat="false" ht="12.8" hidden="true" customHeight="false" outlineLevel="0" collapsed="false">
      <c r="A263" s="348" t="n">
        <v>262</v>
      </c>
      <c r="B263" s="351" t="s">
        <v>2189</v>
      </c>
      <c r="C263" s="351" t="s">
        <v>2214</v>
      </c>
      <c r="D263" s="351" t="s">
        <v>2122</v>
      </c>
      <c r="E263" s="355"/>
    </row>
    <row r="264" customFormat="false" ht="12.8" hidden="false" customHeight="false" outlineLevel="0" collapsed="false">
      <c r="A264" s="351" t="n">
        <v>263</v>
      </c>
      <c r="B264" s="351" t="s">
        <v>2193</v>
      </c>
      <c r="C264" s="351" t="s">
        <v>2045</v>
      </c>
      <c r="D264" s="351" t="s">
        <v>2133</v>
      </c>
      <c r="E264" s="355" t="s">
        <v>2373</v>
      </c>
    </row>
    <row r="265" customFormat="false" ht="12.8" hidden="false" customHeight="false" outlineLevel="0" collapsed="false">
      <c r="A265" s="351" t="n">
        <v>264</v>
      </c>
      <c r="B265" s="351" t="s">
        <v>2193</v>
      </c>
      <c r="C265" s="351" t="s">
        <v>2045</v>
      </c>
      <c r="D265" s="351" t="s">
        <v>2134</v>
      </c>
      <c r="E265" s="355" t="s">
        <v>2374</v>
      </c>
    </row>
    <row r="266" customFormat="false" ht="12.8" hidden="false" customHeight="false" outlineLevel="0" collapsed="false">
      <c r="A266" s="349" t="n">
        <v>265</v>
      </c>
      <c r="B266" s="349" t="s">
        <v>2193</v>
      </c>
      <c r="C266" s="349" t="s">
        <v>2045</v>
      </c>
      <c r="D266" s="349" t="s">
        <v>2168</v>
      </c>
      <c r="E266" s="355"/>
    </row>
    <row r="267" customFormat="false" ht="12.8" hidden="false" customHeight="false" outlineLevel="0" collapsed="false">
      <c r="A267" s="349" t="n">
        <v>266</v>
      </c>
      <c r="B267" s="349" t="s">
        <v>2215</v>
      </c>
      <c r="C267" s="349" t="s">
        <v>2216</v>
      </c>
      <c r="D267" s="349" t="s">
        <v>2133</v>
      </c>
      <c r="E267" s="358" t="s">
        <v>2375</v>
      </c>
    </row>
    <row r="268" customFormat="false" ht="12.8" hidden="false" customHeight="false" outlineLevel="0" collapsed="false">
      <c r="A268" s="351" t="n">
        <v>267</v>
      </c>
      <c r="B268" s="349" t="s">
        <v>2215</v>
      </c>
      <c r="C268" s="349" t="s">
        <v>2216</v>
      </c>
      <c r="D268" s="349" t="s">
        <v>2134</v>
      </c>
      <c r="E268" s="358" t="s">
        <v>2376</v>
      </c>
    </row>
    <row r="269" customFormat="false" ht="12.8" hidden="false" customHeight="false" outlineLevel="0" collapsed="false">
      <c r="A269" s="351" t="n">
        <v>268</v>
      </c>
      <c r="B269" s="349" t="s">
        <v>2215</v>
      </c>
      <c r="C269" s="349" t="s">
        <v>2216</v>
      </c>
      <c r="D269" s="349" t="s">
        <v>2162</v>
      </c>
      <c r="E269" s="358" t="s">
        <v>2377</v>
      </c>
    </row>
    <row r="270" customFormat="false" ht="12.8" hidden="false" customHeight="false" outlineLevel="0" collapsed="false">
      <c r="A270" s="349" t="n">
        <v>269</v>
      </c>
      <c r="B270" s="349" t="s">
        <v>2215</v>
      </c>
      <c r="C270" s="349" t="s">
        <v>2216</v>
      </c>
      <c r="D270" s="349" t="s">
        <v>2163</v>
      </c>
      <c r="E270" s="358" t="s">
        <v>2378</v>
      </c>
    </row>
    <row r="271" customFormat="false" ht="12.8" hidden="false" customHeight="false" outlineLevel="0" collapsed="false">
      <c r="A271" s="351" t="n">
        <v>270</v>
      </c>
      <c r="B271" s="349" t="s">
        <v>2215</v>
      </c>
      <c r="C271" s="349" t="s">
        <v>2216</v>
      </c>
      <c r="D271" s="349" t="s">
        <v>1787</v>
      </c>
      <c r="E271" s="358"/>
    </row>
    <row r="272" customFormat="false" ht="12.8" hidden="false" customHeight="false" outlineLevel="0" collapsed="false">
      <c r="A272" s="349" t="n">
        <v>271</v>
      </c>
      <c r="B272" s="349" t="s">
        <v>2215</v>
      </c>
      <c r="C272" s="349" t="s">
        <v>2216</v>
      </c>
      <c r="D272" s="349" t="s">
        <v>2171</v>
      </c>
      <c r="E272" s="358" t="s">
        <v>2379</v>
      </c>
    </row>
    <row r="273" customFormat="false" ht="12.8" hidden="false" customHeight="false" outlineLevel="0" collapsed="false">
      <c r="A273" s="349" t="n">
        <v>272</v>
      </c>
      <c r="B273" s="349" t="s">
        <v>2215</v>
      </c>
      <c r="C273" s="349" t="s">
        <v>2217</v>
      </c>
      <c r="D273" s="349" t="s">
        <v>1766</v>
      </c>
      <c r="E273" s="355" t="s">
        <v>2380</v>
      </c>
    </row>
    <row r="274" customFormat="false" ht="12.8" hidden="false" customHeight="false" outlineLevel="0" collapsed="false">
      <c r="A274" s="349" t="n">
        <v>273</v>
      </c>
      <c r="B274" s="349" t="s">
        <v>2215</v>
      </c>
      <c r="C274" s="349" t="s">
        <v>2217</v>
      </c>
      <c r="D274" s="349" t="s">
        <v>2142</v>
      </c>
      <c r="E274" s="355" t="s">
        <v>2380</v>
      </c>
    </row>
    <row r="275" customFormat="false" ht="12.8" hidden="false" customHeight="false" outlineLevel="0" collapsed="false">
      <c r="A275" s="349" t="n">
        <v>274</v>
      </c>
      <c r="B275" s="349" t="s">
        <v>2215</v>
      </c>
      <c r="C275" s="349" t="s">
        <v>2381</v>
      </c>
      <c r="D275" s="349" t="s">
        <v>2117</v>
      </c>
      <c r="E275" s="355"/>
    </row>
    <row r="276" customFormat="false" ht="12.8" hidden="false" customHeight="false" outlineLevel="0" collapsed="false">
      <c r="A276" s="351" t="n">
        <v>275</v>
      </c>
      <c r="B276" s="349" t="s">
        <v>2215</v>
      </c>
      <c r="C276" s="349" t="s">
        <v>2219</v>
      </c>
      <c r="D276" s="349" t="s">
        <v>2133</v>
      </c>
      <c r="E276" s="358" t="s">
        <v>2382</v>
      </c>
    </row>
    <row r="277" customFormat="false" ht="12.8" hidden="false" customHeight="false" outlineLevel="0" collapsed="false">
      <c r="A277" s="351" t="n">
        <v>276</v>
      </c>
      <c r="B277" s="349" t="s">
        <v>2215</v>
      </c>
      <c r="C277" s="349" t="s">
        <v>2219</v>
      </c>
      <c r="D277" s="349" t="s">
        <v>1772</v>
      </c>
      <c r="E277" s="358" t="s">
        <v>2383</v>
      </c>
    </row>
    <row r="278" customFormat="false" ht="12.8" hidden="false" customHeight="false" outlineLevel="0" collapsed="false">
      <c r="A278" s="351" t="n">
        <v>277</v>
      </c>
      <c r="B278" s="349" t="s">
        <v>2215</v>
      </c>
      <c r="C278" s="349" t="s">
        <v>2219</v>
      </c>
      <c r="D278" s="349" t="s">
        <v>2125</v>
      </c>
      <c r="E278" s="358"/>
    </row>
    <row r="279" customFormat="false" ht="12.8" hidden="false" customHeight="false" outlineLevel="0" collapsed="false">
      <c r="A279" s="351" t="n">
        <v>278</v>
      </c>
      <c r="B279" s="349" t="s">
        <v>2215</v>
      </c>
      <c r="C279" s="349" t="s">
        <v>2219</v>
      </c>
      <c r="D279" s="349" t="s">
        <v>2130</v>
      </c>
      <c r="E279" s="358"/>
    </row>
    <row r="280" customFormat="false" ht="12.8" hidden="false" customHeight="false" outlineLevel="0" collapsed="false">
      <c r="A280" s="349" t="n">
        <v>279</v>
      </c>
      <c r="B280" s="349" t="s">
        <v>2215</v>
      </c>
      <c r="C280" s="349" t="s">
        <v>2219</v>
      </c>
      <c r="D280" s="349" t="s">
        <v>2153</v>
      </c>
      <c r="E280" s="358"/>
    </row>
    <row r="281" customFormat="false" ht="12.8" hidden="false" customHeight="false" outlineLevel="0" collapsed="false">
      <c r="A281" s="349" t="n">
        <v>280</v>
      </c>
      <c r="B281" s="349" t="s">
        <v>2215</v>
      </c>
      <c r="C281" s="349" t="s">
        <v>2219</v>
      </c>
      <c r="D281" s="349" t="s">
        <v>2171</v>
      </c>
      <c r="E281" s="358" t="s">
        <v>2384</v>
      </c>
    </row>
    <row r="282" customFormat="false" ht="12.8" hidden="false" customHeight="false" outlineLevel="0" collapsed="false">
      <c r="A282" s="349" t="n">
        <v>281</v>
      </c>
      <c r="B282" s="349" t="s">
        <v>2215</v>
      </c>
      <c r="C282" s="349" t="s">
        <v>2220</v>
      </c>
      <c r="D282" s="349" t="s">
        <v>2117</v>
      </c>
      <c r="E282" s="355"/>
    </row>
    <row r="283" customFormat="false" ht="12.8" hidden="false" customHeight="false" outlineLevel="0" collapsed="false">
      <c r="A283" s="351" t="n">
        <v>282</v>
      </c>
      <c r="B283" s="349" t="s">
        <v>2215</v>
      </c>
      <c r="C283" s="349" t="s">
        <v>2221</v>
      </c>
      <c r="D283" s="349" t="s">
        <v>2133</v>
      </c>
      <c r="E283" s="358"/>
    </row>
    <row r="284" customFormat="false" ht="12.8" hidden="false" customHeight="false" outlineLevel="0" collapsed="false">
      <c r="A284" s="349" t="n">
        <v>283</v>
      </c>
      <c r="B284" s="349" t="s">
        <v>2215</v>
      </c>
      <c r="C284" s="349" t="s">
        <v>2221</v>
      </c>
      <c r="D284" s="349" t="s">
        <v>1772</v>
      </c>
      <c r="E284" s="358" t="s">
        <v>2385</v>
      </c>
    </row>
    <row r="285" customFormat="false" ht="12.8" hidden="false" customHeight="false" outlineLevel="0" collapsed="false">
      <c r="A285" s="349" t="n">
        <v>284</v>
      </c>
      <c r="B285" s="349" t="s">
        <v>2215</v>
      </c>
      <c r="C285" s="349" t="s">
        <v>2223</v>
      </c>
      <c r="D285" s="349" t="s">
        <v>2133</v>
      </c>
      <c r="E285" s="359"/>
    </row>
    <row r="286" customFormat="false" ht="12.8" hidden="false" customHeight="false" outlineLevel="0" collapsed="false">
      <c r="A286" s="349" t="n">
        <v>285</v>
      </c>
      <c r="B286" s="349" t="s">
        <v>2215</v>
      </c>
      <c r="C286" s="349" t="s">
        <v>2223</v>
      </c>
      <c r="D286" s="349" t="s">
        <v>1772</v>
      </c>
      <c r="E286" s="355"/>
    </row>
    <row r="287" customFormat="false" ht="12.8" hidden="false" customHeight="false" outlineLevel="0" collapsed="false">
      <c r="A287" s="351" t="n">
        <v>286</v>
      </c>
      <c r="B287" s="349" t="s">
        <v>2215</v>
      </c>
      <c r="C287" s="349" t="s">
        <v>2223</v>
      </c>
      <c r="D287" s="349" t="s">
        <v>2125</v>
      </c>
      <c r="E287" s="355" t="s">
        <v>2386</v>
      </c>
    </row>
    <row r="288" customFormat="false" ht="12.8" hidden="false" customHeight="false" outlineLevel="0" collapsed="false">
      <c r="A288" s="349" t="n">
        <v>287</v>
      </c>
      <c r="B288" s="349" t="s">
        <v>2215</v>
      </c>
      <c r="C288" s="349" t="s">
        <v>2223</v>
      </c>
      <c r="D288" s="349" t="s">
        <v>2130</v>
      </c>
      <c r="E288" s="355" t="n">
        <v>216</v>
      </c>
    </row>
    <row r="289" customFormat="false" ht="12.8" hidden="false" customHeight="false" outlineLevel="0" collapsed="false">
      <c r="A289" s="349" t="n">
        <v>288</v>
      </c>
      <c r="B289" s="349" t="s">
        <v>2215</v>
      </c>
      <c r="C289" s="349" t="s">
        <v>2223</v>
      </c>
      <c r="D289" s="349" t="s">
        <v>2153</v>
      </c>
      <c r="E289" s="355"/>
    </row>
    <row r="290" customFormat="false" ht="12.8" hidden="false" customHeight="false" outlineLevel="0" collapsed="false">
      <c r="A290" s="351" t="n">
        <v>289</v>
      </c>
      <c r="B290" s="349" t="s">
        <v>2149</v>
      </c>
      <c r="C290" s="349" t="s">
        <v>2224</v>
      </c>
      <c r="D290" s="349" t="s">
        <v>1766</v>
      </c>
      <c r="E290" s="358"/>
    </row>
    <row r="291" customFormat="false" ht="12.8" hidden="false" customHeight="false" outlineLevel="0" collapsed="false">
      <c r="A291" s="351" t="n">
        <v>290</v>
      </c>
      <c r="B291" s="349" t="s">
        <v>2149</v>
      </c>
      <c r="C291" s="349" t="s">
        <v>2224</v>
      </c>
      <c r="D291" s="349" t="s">
        <v>2142</v>
      </c>
      <c r="E291" s="358" t="s">
        <v>2387</v>
      </c>
    </row>
    <row r="292" customFormat="false" ht="12.8" hidden="false" customHeight="false" outlineLevel="0" collapsed="false">
      <c r="A292" s="351" t="n">
        <v>291</v>
      </c>
      <c r="B292" s="349" t="s">
        <v>2149</v>
      </c>
      <c r="C292" s="349" t="s">
        <v>2224</v>
      </c>
      <c r="D292" s="349" t="s">
        <v>2125</v>
      </c>
      <c r="E292" s="358" t="s">
        <v>2388</v>
      </c>
    </row>
    <row r="293" customFormat="false" ht="12.8" hidden="false" customHeight="false" outlineLevel="0" collapsed="false">
      <c r="A293" s="349" t="n">
        <v>292</v>
      </c>
      <c r="B293" s="349" t="s">
        <v>2225</v>
      </c>
      <c r="C293" s="349" t="s">
        <v>2226</v>
      </c>
      <c r="D293" s="349" t="s">
        <v>1766</v>
      </c>
      <c r="E293" s="355"/>
    </row>
    <row r="294" customFormat="false" ht="12.8" hidden="false" customHeight="false" outlineLevel="0" collapsed="false">
      <c r="A294" s="349" t="n">
        <v>293</v>
      </c>
      <c r="B294" s="349" t="s">
        <v>2225</v>
      </c>
      <c r="C294" s="349" t="s">
        <v>2226</v>
      </c>
      <c r="D294" s="349" t="s">
        <v>2142</v>
      </c>
      <c r="E294" s="355" t="n">
        <v>48.61</v>
      </c>
    </row>
    <row r="295" customFormat="false" ht="12.8" hidden="false" customHeight="false" outlineLevel="0" collapsed="false">
      <c r="A295" s="349" t="n">
        <v>294</v>
      </c>
      <c r="B295" s="349" t="s">
        <v>2225</v>
      </c>
      <c r="C295" s="349" t="s">
        <v>2226</v>
      </c>
      <c r="D295" s="349" t="s">
        <v>2125</v>
      </c>
      <c r="E295" s="355"/>
    </row>
    <row r="296" customFormat="false" ht="12.8" hidden="false" customHeight="false" outlineLevel="0" collapsed="false">
      <c r="A296" s="349" t="n">
        <v>295</v>
      </c>
      <c r="B296" s="349" t="s">
        <v>2225</v>
      </c>
      <c r="C296" s="349" t="s">
        <v>2226</v>
      </c>
      <c r="D296" s="349" t="s">
        <v>2227</v>
      </c>
      <c r="E296" s="355"/>
    </row>
    <row r="297" customFormat="false" ht="12.8" hidden="false" customHeight="false" outlineLevel="0" collapsed="false">
      <c r="A297" s="349" t="n">
        <v>296</v>
      </c>
      <c r="B297" s="349" t="s">
        <v>2225</v>
      </c>
      <c r="C297" s="349" t="s">
        <v>2228</v>
      </c>
      <c r="D297" s="349" t="s">
        <v>2117</v>
      </c>
      <c r="E297" s="355"/>
    </row>
    <row r="298" customFormat="false" ht="12.8" hidden="false" customHeight="false" outlineLevel="0" collapsed="false">
      <c r="A298" s="351" t="n">
        <v>297</v>
      </c>
      <c r="B298" s="349" t="s">
        <v>2225</v>
      </c>
      <c r="C298" s="349" t="s">
        <v>2229</v>
      </c>
      <c r="D298" s="349" t="s">
        <v>2133</v>
      </c>
      <c r="E298" s="358" t="s">
        <v>2389</v>
      </c>
    </row>
    <row r="299" customFormat="false" ht="12.8" hidden="false" customHeight="false" outlineLevel="0" collapsed="false">
      <c r="A299" s="351" t="n">
        <v>298</v>
      </c>
      <c r="B299" s="349" t="s">
        <v>2225</v>
      </c>
      <c r="C299" s="349" t="s">
        <v>2229</v>
      </c>
      <c r="D299" s="349" t="s">
        <v>2134</v>
      </c>
      <c r="E299" s="358"/>
    </row>
    <row r="300" customFormat="false" ht="12.8" hidden="false" customHeight="false" outlineLevel="0" collapsed="false">
      <c r="A300" s="351" t="n">
        <v>299</v>
      </c>
      <c r="B300" s="349" t="s">
        <v>2225</v>
      </c>
      <c r="C300" s="349" t="s">
        <v>2229</v>
      </c>
      <c r="D300" s="349" t="s">
        <v>2168</v>
      </c>
      <c r="E300" s="358"/>
    </row>
    <row r="301" customFormat="false" ht="12.8" hidden="false" customHeight="false" outlineLevel="0" collapsed="false">
      <c r="A301" s="349" t="n">
        <v>300</v>
      </c>
      <c r="B301" s="349" t="s">
        <v>2193</v>
      </c>
      <c r="C301" s="349" t="s">
        <v>2230</v>
      </c>
      <c r="D301" s="349" t="s">
        <v>2133</v>
      </c>
      <c r="E301" s="358" t="s">
        <v>2390</v>
      </c>
    </row>
    <row r="302" customFormat="false" ht="12.8" hidden="false" customHeight="false" outlineLevel="0" collapsed="false">
      <c r="A302" s="351" t="n">
        <v>301</v>
      </c>
      <c r="B302" s="349" t="s">
        <v>2193</v>
      </c>
      <c r="C302" s="349" t="s">
        <v>2230</v>
      </c>
      <c r="D302" s="349" t="s">
        <v>2134</v>
      </c>
      <c r="E302" s="358"/>
    </row>
    <row r="303" customFormat="false" ht="12.8" hidden="false" customHeight="false" outlineLevel="0" collapsed="false">
      <c r="A303" s="349" t="n">
        <v>302</v>
      </c>
      <c r="B303" s="349" t="s">
        <v>2193</v>
      </c>
      <c r="C303" s="349" t="s">
        <v>2230</v>
      </c>
      <c r="D303" s="349" t="s">
        <v>2162</v>
      </c>
      <c r="E303" s="358"/>
    </row>
    <row r="304" customFormat="false" ht="12.8" hidden="false" customHeight="false" outlineLevel="0" collapsed="false">
      <c r="A304" s="349" t="n">
        <v>303</v>
      </c>
      <c r="B304" s="349" t="s">
        <v>2193</v>
      </c>
      <c r="C304" s="349" t="s">
        <v>2230</v>
      </c>
      <c r="D304" s="349" t="s">
        <v>2163</v>
      </c>
      <c r="E304" s="358" t="s">
        <v>2391</v>
      </c>
    </row>
    <row r="305" customFormat="false" ht="12.8" hidden="false" customHeight="false" outlineLevel="0" collapsed="false">
      <c r="A305" s="351" t="n">
        <v>304</v>
      </c>
      <c r="B305" s="349" t="s">
        <v>2225</v>
      </c>
      <c r="C305" s="349" t="s">
        <v>2231</v>
      </c>
      <c r="D305" s="349" t="s">
        <v>2133</v>
      </c>
      <c r="E305" s="358" t="s">
        <v>2392</v>
      </c>
    </row>
    <row r="306" customFormat="false" ht="12.8" hidden="false" customHeight="false" outlineLevel="0" collapsed="false">
      <c r="A306" s="349" t="n">
        <v>305</v>
      </c>
      <c r="B306" s="349" t="s">
        <v>2225</v>
      </c>
      <c r="C306" s="349" t="s">
        <v>2231</v>
      </c>
      <c r="D306" s="349" t="s">
        <v>2134</v>
      </c>
      <c r="E306" s="358" t="s">
        <v>2393</v>
      </c>
    </row>
    <row r="307" customFormat="false" ht="12.8" hidden="false" customHeight="false" outlineLevel="0" collapsed="false">
      <c r="A307" s="349" t="n">
        <v>306</v>
      </c>
      <c r="B307" s="349" t="s">
        <v>2225</v>
      </c>
      <c r="C307" s="349" t="s">
        <v>2232</v>
      </c>
      <c r="D307" s="349" t="s">
        <v>2117</v>
      </c>
      <c r="E307" s="355"/>
    </row>
    <row r="308" customFormat="false" ht="12.8" hidden="false" customHeight="false" outlineLevel="0" collapsed="false">
      <c r="A308" s="349" t="n">
        <v>307</v>
      </c>
      <c r="B308" s="349" t="s">
        <v>2225</v>
      </c>
      <c r="C308" s="349" t="s">
        <v>2233</v>
      </c>
      <c r="D308" s="349" t="s">
        <v>2117</v>
      </c>
      <c r="E308" s="355"/>
    </row>
    <row r="309" customFormat="false" ht="12.8" hidden="false" customHeight="false" outlineLevel="0" collapsed="false">
      <c r="A309" s="349" t="n">
        <v>308</v>
      </c>
      <c r="B309" s="349" t="s">
        <v>2225</v>
      </c>
      <c r="C309" s="349" t="s">
        <v>2234</v>
      </c>
      <c r="D309" s="349" t="s">
        <v>1766</v>
      </c>
      <c r="E309" s="355" t="s">
        <v>2394</v>
      </c>
    </row>
    <row r="310" customFormat="false" ht="12.8" hidden="false" customHeight="false" outlineLevel="0" collapsed="false">
      <c r="A310" s="349" t="n">
        <v>309</v>
      </c>
      <c r="B310" s="349" t="s">
        <v>2225</v>
      </c>
      <c r="C310" s="349" t="s">
        <v>2234</v>
      </c>
      <c r="D310" s="349" t="s">
        <v>1769</v>
      </c>
      <c r="E310" s="355"/>
    </row>
    <row r="311" customFormat="false" ht="12.8" hidden="false" customHeight="false" outlineLevel="0" collapsed="false">
      <c r="A311" s="349" t="n">
        <v>310</v>
      </c>
      <c r="B311" s="349" t="s">
        <v>2225</v>
      </c>
      <c r="C311" s="349" t="s">
        <v>2234</v>
      </c>
      <c r="D311" s="349" t="s">
        <v>1772</v>
      </c>
      <c r="E311" s="355" t="s">
        <v>2395</v>
      </c>
    </row>
    <row r="312" customFormat="false" ht="12.8" hidden="false" customHeight="false" outlineLevel="0" collapsed="false">
      <c r="A312" s="349" t="n">
        <v>311</v>
      </c>
      <c r="B312" s="349" t="s">
        <v>2225</v>
      </c>
      <c r="C312" s="349" t="s">
        <v>2235</v>
      </c>
      <c r="D312" s="349" t="s">
        <v>1766</v>
      </c>
      <c r="E312" s="358" t="s">
        <v>2396</v>
      </c>
    </row>
    <row r="313" customFormat="false" ht="12.8" hidden="false" customHeight="false" outlineLevel="0" collapsed="false">
      <c r="A313" s="349" t="n">
        <v>312</v>
      </c>
      <c r="B313" s="349" t="s">
        <v>2225</v>
      </c>
      <c r="C313" s="349" t="s">
        <v>2235</v>
      </c>
      <c r="D313" s="349" t="s">
        <v>1769</v>
      </c>
      <c r="E313" s="358" t="s">
        <v>2397</v>
      </c>
    </row>
    <row r="314" customFormat="false" ht="12.8" hidden="false" customHeight="false" outlineLevel="0" collapsed="false">
      <c r="A314" s="351" t="n">
        <v>313</v>
      </c>
      <c r="B314" s="349" t="s">
        <v>2225</v>
      </c>
      <c r="C314" s="349" t="s">
        <v>2235</v>
      </c>
      <c r="D314" s="349" t="s">
        <v>1772</v>
      </c>
      <c r="E314" s="358"/>
    </row>
    <row r="315" customFormat="false" ht="12.8" hidden="false" customHeight="false" outlineLevel="0" collapsed="false">
      <c r="A315" s="349" t="n">
        <v>314</v>
      </c>
      <c r="B315" s="349" t="s">
        <v>2225</v>
      </c>
      <c r="C315" s="349" t="s">
        <v>2235</v>
      </c>
      <c r="D315" s="349" t="s">
        <v>1775</v>
      </c>
      <c r="E315" s="358" t="s">
        <v>2398</v>
      </c>
    </row>
    <row r="316" customFormat="false" ht="12.8" hidden="false" customHeight="false" outlineLevel="0" collapsed="false">
      <c r="A316" s="351" t="n">
        <v>315</v>
      </c>
      <c r="B316" s="349" t="s">
        <v>2225</v>
      </c>
      <c r="C316" s="349" t="s">
        <v>2235</v>
      </c>
      <c r="D316" s="349" t="s">
        <v>1778</v>
      </c>
      <c r="E316" s="358" t="s">
        <v>2399</v>
      </c>
    </row>
    <row r="317" customFormat="false" ht="12.8" hidden="false" customHeight="false" outlineLevel="0" collapsed="false">
      <c r="A317" s="349" t="n">
        <v>316</v>
      </c>
      <c r="B317" s="349" t="s">
        <v>2225</v>
      </c>
      <c r="C317" s="349" t="s">
        <v>2236</v>
      </c>
      <c r="D317" s="349" t="s">
        <v>1766</v>
      </c>
      <c r="E317" s="355" t="s">
        <v>2400</v>
      </c>
    </row>
    <row r="318" customFormat="false" ht="12.8" hidden="false" customHeight="false" outlineLevel="0" collapsed="false">
      <c r="A318" s="349" t="n">
        <v>317</v>
      </c>
      <c r="B318" s="349" t="s">
        <v>2225</v>
      </c>
      <c r="C318" s="349" t="s">
        <v>2236</v>
      </c>
      <c r="D318" s="349" t="s">
        <v>1769</v>
      </c>
      <c r="E318" s="355" t="n">
        <v>76</v>
      </c>
    </row>
    <row r="319" customFormat="false" ht="12.8" hidden="false" customHeight="false" outlineLevel="0" collapsed="false">
      <c r="A319" s="351" t="n">
        <v>318</v>
      </c>
      <c r="B319" s="351" t="s">
        <v>2225</v>
      </c>
      <c r="C319" s="351" t="s">
        <v>2236</v>
      </c>
      <c r="D319" s="351" t="s">
        <v>1772</v>
      </c>
      <c r="E319" s="355"/>
    </row>
    <row r="320" customFormat="false" ht="12.8" hidden="false" customHeight="false" outlineLevel="0" collapsed="false">
      <c r="A320" s="360" t="n">
        <v>403</v>
      </c>
      <c r="B320" s="349" t="s">
        <v>2189</v>
      </c>
      <c r="C320" s="349" t="s">
        <v>2197</v>
      </c>
      <c r="D320" s="349" t="s">
        <v>2117</v>
      </c>
      <c r="E320" s="361"/>
    </row>
    <row r="321" customFormat="false" ht="12.8" hidden="false" customHeight="false" outlineLevel="0" collapsed="false">
      <c r="A321" s="360" t="n">
        <v>404</v>
      </c>
      <c r="B321" s="349" t="s">
        <v>2146</v>
      </c>
      <c r="C321" s="349" t="n">
        <v>19</v>
      </c>
      <c r="D321" s="349" t="n">
        <v>1.2</v>
      </c>
      <c r="E321" s="361"/>
    </row>
    <row r="322" customFormat="false" ht="12.8" hidden="false" customHeight="false" outlineLevel="0" collapsed="false">
      <c r="A322" s="360" t="n">
        <v>405</v>
      </c>
      <c r="B322" s="349" t="s">
        <v>2146</v>
      </c>
      <c r="C322" s="349" t="n">
        <v>19</v>
      </c>
      <c r="D322" s="349" t="n">
        <v>3.4</v>
      </c>
      <c r="E322" s="361"/>
    </row>
    <row r="323" customFormat="false" ht="12.8" hidden="false" customHeight="false" outlineLevel="0" collapsed="false">
      <c r="A323" s="360" t="n">
        <v>406</v>
      </c>
      <c r="B323" s="349" t="s">
        <v>2146</v>
      </c>
      <c r="C323" s="349" t="n">
        <v>17</v>
      </c>
      <c r="D323" s="349" t="s">
        <v>2124</v>
      </c>
      <c r="E323" s="361"/>
    </row>
    <row r="324" customFormat="false" ht="12.8" hidden="false" customHeight="false" outlineLevel="0" collapsed="false">
      <c r="A324" s="349" t="s">
        <v>2237</v>
      </c>
      <c r="B324" s="349" t="s">
        <v>2146</v>
      </c>
      <c r="C324" s="349" t="s">
        <v>1769</v>
      </c>
      <c r="D324" s="349" t="s">
        <v>1775</v>
      </c>
      <c r="E324" s="361" t="s">
        <v>2401</v>
      </c>
    </row>
  </sheetData>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532"/>
  <sheetViews>
    <sheetView showFormulas="false" showGridLines="true" showRowColHeaders="true" showZeros="true" rightToLeft="false" tabSelected="false" showOutlineSymbols="true" defaultGridColor="true" view="normal" topLeftCell="A1" colorId="64" zoomScale="156" zoomScaleNormal="156" zoomScalePageLayoutView="100" workbookViewId="0">
      <selection pane="topLeft" activeCell="B1" activeCellId="0" sqref="B1"/>
    </sheetView>
  </sheetViews>
  <sheetFormatPr defaultColWidth="11.53515625" defaultRowHeight="12.8" zeroHeight="false" outlineLevelRow="0" outlineLevelCol="0"/>
  <cols>
    <col collapsed="false" customWidth="true" hidden="true" outlineLevel="0" max="1" min="1" style="362" width="6.7"/>
    <col collapsed="false" customWidth="true" hidden="false" outlineLevel="0" max="2" min="2" style="362" width="6.7"/>
    <col collapsed="false" customWidth="true" hidden="false" outlineLevel="0" max="3" min="3" style="362" width="15.27"/>
    <col collapsed="false" customWidth="true" hidden="false" outlineLevel="0" max="4" min="4" style="362" width="8.7"/>
    <col collapsed="false" customWidth="true" hidden="false" outlineLevel="0" max="5" min="5" style="362" width="11.99"/>
    <col collapsed="false" customWidth="true" hidden="false" outlineLevel="0" max="6" min="6" style="0" width="21.94"/>
  </cols>
  <sheetData>
    <row r="1" customFormat="false" ht="15" hidden="false" customHeight="false" outlineLevel="0" collapsed="false">
      <c r="A1" s="302"/>
      <c r="B1" s="293" t="s">
        <v>0</v>
      </c>
      <c r="C1" s="188"/>
      <c r="D1" s="188"/>
      <c r="E1" s="189"/>
      <c r="F1" s="190"/>
      <c r="G1" s="189"/>
      <c r="H1" s="267"/>
      <c r="I1" s="267"/>
      <c r="J1" s="197"/>
      <c r="K1" s="188"/>
    </row>
    <row r="2" customFormat="false" ht="12.8" hidden="false" customHeight="false" outlineLevel="0" collapsed="false">
      <c r="A2" s="302"/>
      <c r="B2" s="302"/>
      <c r="C2" s="320"/>
      <c r="D2" s="320"/>
      <c r="E2" s="320"/>
      <c r="F2" s="355"/>
    </row>
    <row r="3" customFormat="false" ht="12.8" hidden="false" customHeight="false" outlineLevel="0" collapsed="false">
      <c r="A3" s="302" t="s">
        <v>2402</v>
      </c>
      <c r="B3" s="363" t="s">
        <v>2403</v>
      </c>
      <c r="C3" s="303" t="s">
        <v>2404</v>
      </c>
      <c r="D3" s="303" t="s">
        <v>2405</v>
      </c>
      <c r="E3" s="320" t="s">
        <v>2133</v>
      </c>
      <c r="F3" s="355" t="n">
        <v>63</v>
      </c>
    </row>
    <row r="4" customFormat="false" ht="12.8" hidden="false" customHeight="false" outlineLevel="0" collapsed="false">
      <c r="A4" s="302"/>
      <c r="B4" s="363"/>
      <c r="C4" s="303"/>
      <c r="D4" s="303"/>
      <c r="E4" s="320"/>
      <c r="F4" s="355"/>
    </row>
    <row r="5" customFormat="false" ht="12.8" hidden="false" customHeight="false" outlineLevel="0" collapsed="false">
      <c r="A5" s="302" t="s">
        <v>2406</v>
      </c>
      <c r="B5" s="363" t="s">
        <v>2407</v>
      </c>
      <c r="C5" s="303" t="s">
        <v>2404</v>
      </c>
      <c r="D5" s="303" t="s">
        <v>2405</v>
      </c>
      <c r="E5" s="302" t="s">
        <v>2134</v>
      </c>
      <c r="F5" s="355"/>
    </row>
    <row r="6" customFormat="false" ht="12.8" hidden="false" customHeight="false" outlineLevel="0" collapsed="false">
      <c r="A6" s="302"/>
      <c r="B6" s="363"/>
      <c r="C6" s="303"/>
      <c r="D6" s="303"/>
      <c r="E6" s="302"/>
      <c r="F6" s="355"/>
    </row>
    <row r="7" customFormat="false" ht="12.8" hidden="false" customHeight="false" outlineLevel="0" collapsed="false">
      <c r="A7" s="302" t="s">
        <v>2408</v>
      </c>
      <c r="B7" s="363" t="s">
        <v>2392</v>
      </c>
      <c r="C7" s="303" t="s">
        <v>2404</v>
      </c>
      <c r="D7" s="303" t="s">
        <v>2405</v>
      </c>
      <c r="E7" s="320" t="s">
        <v>2162</v>
      </c>
      <c r="F7" s="355"/>
    </row>
    <row r="8" customFormat="false" ht="12.8" hidden="false" customHeight="false" outlineLevel="0" collapsed="false">
      <c r="A8" s="302"/>
      <c r="B8" s="363"/>
      <c r="C8" s="303"/>
      <c r="D8" s="303"/>
      <c r="E8" s="320"/>
      <c r="F8" s="355"/>
    </row>
    <row r="9" customFormat="false" ht="12.8" hidden="false" customHeight="false" outlineLevel="0" collapsed="false">
      <c r="A9" s="303" t="s">
        <v>2409</v>
      </c>
      <c r="B9" s="364" t="s">
        <v>2410</v>
      </c>
      <c r="C9" s="303" t="s">
        <v>2404</v>
      </c>
      <c r="D9" s="303" t="s">
        <v>2405</v>
      </c>
      <c r="E9" s="303" t="s">
        <v>1782</v>
      </c>
      <c r="F9" s="355"/>
    </row>
    <row r="10" customFormat="false" ht="12.8" hidden="false" customHeight="false" outlineLevel="0" collapsed="false">
      <c r="A10" s="303"/>
      <c r="B10" s="364"/>
      <c r="C10" s="303"/>
      <c r="D10" s="303"/>
      <c r="E10" s="303"/>
      <c r="F10" s="355"/>
    </row>
    <row r="11" customFormat="false" ht="12.8" hidden="false" customHeight="false" outlineLevel="0" collapsed="false">
      <c r="A11" s="303" t="s">
        <v>2411</v>
      </c>
      <c r="B11" s="303" t="s">
        <v>2412</v>
      </c>
      <c r="C11" s="365" t="s">
        <v>2404</v>
      </c>
      <c r="D11" s="365" t="s">
        <v>2076</v>
      </c>
      <c r="E11" s="303" t="s">
        <v>2133</v>
      </c>
      <c r="F11" s="355" t="n">
        <v>16.49</v>
      </c>
    </row>
    <row r="12" customFormat="false" ht="12.8" hidden="false" customHeight="false" outlineLevel="0" collapsed="false">
      <c r="A12" s="303"/>
      <c r="B12" s="303"/>
      <c r="C12" s="365"/>
      <c r="D12" s="365"/>
      <c r="E12" s="303"/>
      <c r="F12" s="355"/>
    </row>
    <row r="13" customFormat="false" ht="12.8" hidden="false" customHeight="false" outlineLevel="0" collapsed="false">
      <c r="A13" s="302" t="s">
        <v>2413</v>
      </c>
      <c r="B13" s="302" t="s">
        <v>2414</v>
      </c>
      <c r="C13" s="365" t="s">
        <v>2404</v>
      </c>
      <c r="D13" s="365" t="s">
        <v>2076</v>
      </c>
      <c r="E13" s="303" t="s">
        <v>2134</v>
      </c>
      <c r="F13" s="355"/>
    </row>
    <row r="14" customFormat="false" ht="12.8" hidden="false" customHeight="false" outlineLevel="0" collapsed="false">
      <c r="A14" s="302"/>
      <c r="B14" s="302"/>
      <c r="C14" s="365"/>
      <c r="D14" s="365"/>
      <c r="E14" s="303"/>
      <c r="F14" s="355"/>
    </row>
    <row r="15" customFormat="false" ht="12.8" hidden="false" customHeight="false" outlineLevel="0" collapsed="false">
      <c r="A15" s="303" t="s">
        <v>2415</v>
      </c>
      <c r="B15" s="303" t="s">
        <v>2416</v>
      </c>
      <c r="C15" s="365" t="s">
        <v>2404</v>
      </c>
      <c r="D15" s="365" t="s">
        <v>2076</v>
      </c>
      <c r="E15" s="303" t="s">
        <v>2162</v>
      </c>
      <c r="F15" s="355"/>
    </row>
    <row r="16" customFormat="false" ht="12.8" hidden="false" customHeight="false" outlineLevel="0" collapsed="false">
      <c r="A16" s="303"/>
      <c r="B16" s="303"/>
      <c r="C16" s="365"/>
      <c r="D16" s="365"/>
      <c r="E16" s="303"/>
      <c r="F16" s="355"/>
    </row>
    <row r="17" customFormat="false" ht="12.8" hidden="false" customHeight="false" outlineLevel="0" collapsed="false">
      <c r="A17" s="303" t="s">
        <v>2417</v>
      </c>
      <c r="B17" s="303" t="s">
        <v>2418</v>
      </c>
      <c r="C17" s="365" t="s">
        <v>2404</v>
      </c>
      <c r="D17" s="365" t="s">
        <v>2076</v>
      </c>
      <c r="E17" s="303" t="s">
        <v>2163</v>
      </c>
      <c r="F17" s="355" t="s">
        <v>2419</v>
      </c>
    </row>
    <row r="18" customFormat="false" ht="12.8" hidden="false" customHeight="false" outlineLevel="0" collapsed="false">
      <c r="A18" s="303"/>
      <c r="B18" s="303"/>
      <c r="C18" s="365"/>
      <c r="D18" s="365"/>
      <c r="E18" s="303"/>
      <c r="F18" s="355"/>
    </row>
    <row r="19" customFormat="false" ht="12.8" hidden="false" customHeight="false" outlineLevel="0" collapsed="false">
      <c r="A19" s="303" t="s">
        <v>2420</v>
      </c>
      <c r="B19" s="303" t="s">
        <v>2178</v>
      </c>
      <c r="C19" s="365" t="s">
        <v>2404</v>
      </c>
      <c r="D19" s="365" t="s">
        <v>2076</v>
      </c>
      <c r="E19" s="303" t="s">
        <v>2122</v>
      </c>
      <c r="F19" s="355"/>
    </row>
    <row r="20" customFormat="false" ht="12.8" hidden="false" customHeight="false" outlineLevel="0" collapsed="false">
      <c r="A20" s="303"/>
      <c r="B20" s="303"/>
      <c r="C20" s="365"/>
      <c r="D20" s="365"/>
      <c r="E20" s="303"/>
      <c r="F20" s="355"/>
    </row>
    <row r="21" customFormat="false" ht="12.8" hidden="false" customHeight="false" outlineLevel="0" collapsed="false">
      <c r="A21" s="303" t="s">
        <v>2421</v>
      </c>
      <c r="B21" s="303" t="s">
        <v>2382</v>
      </c>
      <c r="C21" s="365" t="s">
        <v>2404</v>
      </c>
      <c r="D21" s="365" t="s">
        <v>2076</v>
      </c>
      <c r="E21" s="303" t="s">
        <v>2180</v>
      </c>
      <c r="F21" s="355" t="s">
        <v>2422</v>
      </c>
    </row>
    <row r="22" customFormat="false" ht="12.8" hidden="false" customHeight="false" outlineLevel="0" collapsed="false">
      <c r="A22" s="303"/>
      <c r="B22" s="303"/>
      <c r="C22" s="365"/>
      <c r="D22" s="365"/>
      <c r="E22" s="303"/>
      <c r="F22" s="355"/>
    </row>
    <row r="23" customFormat="false" ht="12.8" hidden="false" customHeight="false" outlineLevel="0" collapsed="false">
      <c r="A23" s="303" t="s">
        <v>2423</v>
      </c>
      <c r="B23" s="303" t="s">
        <v>2424</v>
      </c>
      <c r="C23" s="365" t="s">
        <v>2404</v>
      </c>
      <c r="D23" s="365" t="s">
        <v>2076</v>
      </c>
      <c r="E23" s="303" t="s">
        <v>2173</v>
      </c>
      <c r="F23" s="355"/>
    </row>
    <row r="24" customFormat="false" ht="12.8" hidden="false" customHeight="false" outlineLevel="0" collapsed="false">
      <c r="A24" s="303"/>
      <c r="B24" s="303"/>
      <c r="C24" s="365"/>
      <c r="D24" s="365"/>
      <c r="E24" s="303"/>
      <c r="F24" s="355"/>
    </row>
    <row r="25" customFormat="false" ht="12.8" hidden="false" customHeight="false" outlineLevel="0" collapsed="false">
      <c r="A25" s="303" t="s">
        <v>2425</v>
      </c>
      <c r="B25" s="303" t="s">
        <v>2426</v>
      </c>
      <c r="C25" s="365" t="s">
        <v>2404</v>
      </c>
      <c r="D25" s="365" t="s">
        <v>2077</v>
      </c>
      <c r="E25" s="303" t="s">
        <v>2133</v>
      </c>
      <c r="F25" s="355" t="n">
        <v>49</v>
      </c>
    </row>
    <row r="26" customFormat="false" ht="12.8" hidden="false" customHeight="false" outlineLevel="0" collapsed="false">
      <c r="A26" s="303"/>
      <c r="B26" s="303"/>
      <c r="C26" s="365"/>
      <c r="D26" s="365"/>
      <c r="E26" s="303"/>
      <c r="F26" s="355"/>
    </row>
    <row r="27" customFormat="false" ht="12.8" hidden="false" customHeight="false" outlineLevel="0" collapsed="false">
      <c r="A27" s="303" t="s">
        <v>2427</v>
      </c>
      <c r="B27" s="303" t="s">
        <v>2177</v>
      </c>
      <c r="C27" s="365" t="s">
        <v>2404</v>
      </c>
      <c r="D27" s="365" t="s">
        <v>2077</v>
      </c>
      <c r="E27" s="303" t="s">
        <v>2134</v>
      </c>
      <c r="F27" s="355" t="s">
        <v>2428</v>
      </c>
    </row>
    <row r="28" customFormat="false" ht="12.8" hidden="false" customHeight="false" outlineLevel="0" collapsed="false">
      <c r="A28" s="303"/>
      <c r="B28" s="303"/>
      <c r="C28" s="365"/>
      <c r="D28" s="365"/>
      <c r="E28" s="303"/>
      <c r="F28" s="355"/>
    </row>
    <row r="29" customFormat="false" ht="12.8" hidden="false" customHeight="false" outlineLevel="0" collapsed="false">
      <c r="A29" s="303" t="s">
        <v>2429</v>
      </c>
      <c r="B29" s="303" t="s">
        <v>2430</v>
      </c>
      <c r="C29" s="365" t="s">
        <v>2404</v>
      </c>
      <c r="D29" s="365" t="s">
        <v>2183</v>
      </c>
      <c r="E29" s="303" t="s">
        <v>2133</v>
      </c>
      <c r="F29" s="355" t="s">
        <v>2431</v>
      </c>
    </row>
    <row r="30" customFormat="false" ht="12.8" hidden="false" customHeight="false" outlineLevel="0" collapsed="false">
      <c r="A30" s="303"/>
      <c r="B30" s="303"/>
      <c r="C30" s="365"/>
      <c r="D30" s="365"/>
      <c r="E30" s="303"/>
      <c r="F30" s="355"/>
    </row>
    <row r="31" customFormat="false" ht="12.8" hidden="false" customHeight="false" outlineLevel="0" collapsed="false">
      <c r="A31" s="303" t="s">
        <v>2432</v>
      </c>
      <c r="B31" s="303" t="s">
        <v>2375</v>
      </c>
      <c r="C31" s="365" t="s">
        <v>2404</v>
      </c>
      <c r="D31" s="365" t="s">
        <v>2183</v>
      </c>
      <c r="E31" s="303" t="s">
        <v>1772</v>
      </c>
      <c r="F31" s="355"/>
    </row>
    <row r="32" customFormat="false" ht="12.8" hidden="false" customHeight="false" outlineLevel="0" collapsed="false">
      <c r="A32" s="303"/>
      <c r="B32" s="303"/>
      <c r="C32" s="365"/>
      <c r="D32" s="365"/>
      <c r="E32" s="303"/>
      <c r="F32" s="355"/>
    </row>
    <row r="33" customFormat="false" ht="12.8" hidden="false" customHeight="false" outlineLevel="0" collapsed="false">
      <c r="A33" s="303" t="s">
        <v>2433</v>
      </c>
      <c r="B33" s="303" t="s">
        <v>2434</v>
      </c>
      <c r="C33" s="303" t="s">
        <v>2404</v>
      </c>
      <c r="D33" s="303" t="s">
        <v>2182</v>
      </c>
      <c r="E33" s="303" t="s">
        <v>2435</v>
      </c>
      <c r="F33" s="355"/>
    </row>
    <row r="34" customFormat="false" ht="12.8" hidden="false" customHeight="false" outlineLevel="0" collapsed="false">
      <c r="A34" s="303"/>
      <c r="B34" s="303"/>
      <c r="C34" s="303"/>
      <c r="D34" s="303"/>
      <c r="E34" s="303"/>
      <c r="F34" s="355"/>
    </row>
    <row r="35" customFormat="false" ht="12.8" hidden="false" customHeight="false" outlineLevel="0" collapsed="false">
      <c r="A35" s="303" t="s">
        <v>2436</v>
      </c>
      <c r="B35" s="303" t="s">
        <v>2389</v>
      </c>
      <c r="C35" s="365" t="s">
        <v>2404</v>
      </c>
      <c r="D35" s="365" t="s">
        <v>2182</v>
      </c>
      <c r="E35" s="303" t="s">
        <v>2437</v>
      </c>
      <c r="F35" s="355" t="n">
        <v>24</v>
      </c>
    </row>
    <row r="36" customFormat="false" ht="12.8" hidden="false" customHeight="false" outlineLevel="0" collapsed="false">
      <c r="A36" s="303"/>
      <c r="B36" s="303"/>
      <c r="C36" s="365"/>
      <c r="D36" s="365"/>
      <c r="E36" s="303"/>
      <c r="F36" s="355"/>
    </row>
    <row r="37" customFormat="false" ht="12.8" hidden="false" customHeight="false" outlineLevel="0" collapsed="false">
      <c r="A37" s="303" t="s">
        <v>2438</v>
      </c>
      <c r="B37" s="303" t="s">
        <v>2439</v>
      </c>
      <c r="C37" s="303" t="s">
        <v>2404</v>
      </c>
      <c r="D37" s="303" t="s">
        <v>2440</v>
      </c>
      <c r="E37" s="303" t="s">
        <v>2133</v>
      </c>
      <c r="F37" s="355"/>
    </row>
    <row r="38" customFormat="false" ht="12.8" hidden="false" customHeight="false" outlineLevel="0" collapsed="false">
      <c r="A38" s="303"/>
      <c r="B38" s="303"/>
      <c r="C38" s="303"/>
      <c r="D38" s="303"/>
      <c r="E38" s="303"/>
      <c r="F38" s="355"/>
    </row>
    <row r="39" customFormat="false" ht="12.8" hidden="false" customHeight="false" outlineLevel="0" collapsed="false">
      <c r="A39" s="303" t="s">
        <v>2441</v>
      </c>
      <c r="B39" s="303" t="s">
        <v>2442</v>
      </c>
      <c r="C39" s="303" t="s">
        <v>2404</v>
      </c>
      <c r="D39" s="303" t="s">
        <v>2440</v>
      </c>
      <c r="E39" s="303" t="s">
        <v>2134</v>
      </c>
      <c r="F39" s="355"/>
    </row>
    <row r="40" customFormat="false" ht="12.8" hidden="false" customHeight="false" outlineLevel="0" collapsed="false">
      <c r="A40" s="303"/>
      <c r="B40" s="303"/>
      <c r="C40" s="303"/>
      <c r="D40" s="303"/>
      <c r="E40" s="303"/>
      <c r="F40" s="355"/>
    </row>
    <row r="41" customFormat="false" ht="12.8" hidden="false" customHeight="false" outlineLevel="0" collapsed="false">
      <c r="A41" s="303" t="s">
        <v>2443</v>
      </c>
      <c r="B41" s="303" t="s">
        <v>2444</v>
      </c>
      <c r="C41" s="303" t="s">
        <v>2404</v>
      </c>
      <c r="D41" s="303" t="s">
        <v>2440</v>
      </c>
      <c r="E41" s="303" t="s">
        <v>2162</v>
      </c>
      <c r="F41" s="355" t="n">
        <v>167</v>
      </c>
    </row>
    <row r="42" customFormat="false" ht="12.8" hidden="false" customHeight="false" outlineLevel="0" collapsed="false">
      <c r="A42" s="303"/>
      <c r="B42" s="303"/>
      <c r="C42" s="303"/>
      <c r="D42" s="303"/>
      <c r="E42" s="303"/>
      <c r="F42" s="355"/>
    </row>
    <row r="43" customFormat="false" ht="12.8" hidden="false" customHeight="false" outlineLevel="0" collapsed="false">
      <c r="A43" s="303" t="s">
        <v>2445</v>
      </c>
      <c r="B43" s="303" t="s">
        <v>2446</v>
      </c>
      <c r="C43" s="303" t="s">
        <v>2404</v>
      </c>
      <c r="D43" s="303" t="s">
        <v>2440</v>
      </c>
      <c r="E43" s="303" t="s">
        <v>2163</v>
      </c>
      <c r="F43" s="355" t="s">
        <v>2447</v>
      </c>
    </row>
    <row r="44" customFormat="false" ht="12.8" hidden="false" customHeight="false" outlineLevel="0" collapsed="false">
      <c r="A44" s="303"/>
      <c r="B44" s="303"/>
      <c r="C44" s="303"/>
      <c r="D44" s="303"/>
      <c r="E44" s="303"/>
      <c r="F44" s="355"/>
    </row>
    <row r="45" customFormat="false" ht="12.8" hidden="false" customHeight="false" outlineLevel="0" collapsed="false">
      <c r="A45" s="303" t="s">
        <v>2448</v>
      </c>
      <c r="B45" s="303" t="s">
        <v>2449</v>
      </c>
      <c r="C45" s="303" t="s">
        <v>2404</v>
      </c>
      <c r="D45" s="303" t="s">
        <v>2440</v>
      </c>
      <c r="E45" s="303" t="s">
        <v>2122</v>
      </c>
      <c r="F45" s="355"/>
    </row>
    <row r="46" customFormat="false" ht="12.8" hidden="false" customHeight="false" outlineLevel="0" collapsed="false">
      <c r="A46" s="303"/>
      <c r="B46" s="303"/>
      <c r="C46" s="303"/>
      <c r="D46" s="303"/>
      <c r="E46" s="303"/>
      <c r="F46" s="355"/>
    </row>
    <row r="47" customFormat="false" ht="12.8" hidden="false" customHeight="false" outlineLevel="0" collapsed="false">
      <c r="A47" s="303" t="s">
        <v>2450</v>
      </c>
      <c r="B47" s="303" t="s">
        <v>2140</v>
      </c>
      <c r="C47" s="303" t="s">
        <v>2404</v>
      </c>
      <c r="D47" s="303" t="s">
        <v>2440</v>
      </c>
      <c r="E47" s="303" t="s">
        <v>2180</v>
      </c>
      <c r="F47" s="355"/>
    </row>
    <row r="48" customFormat="false" ht="12.8" hidden="false" customHeight="false" outlineLevel="0" collapsed="false">
      <c r="A48" s="303"/>
      <c r="B48" s="303"/>
      <c r="C48" s="303"/>
      <c r="D48" s="303"/>
      <c r="E48" s="303"/>
      <c r="F48" s="355"/>
    </row>
    <row r="49" customFormat="false" ht="12.8" hidden="false" customHeight="false" outlineLevel="0" collapsed="false">
      <c r="A49" s="303" t="s">
        <v>2451</v>
      </c>
      <c r="B49" s="303" t="s">
        <v>2452</v>
      </c>
      <c r="C49" s="303" t="s">
        <v>2404</v>
      </c>
      <c r="D49" s="303" t="s">
        <v>2440</v>
      </c>
      <c r="E49" s="303" t="s">
        <v>2173</v>
      </c>
      <c r="F49" s="355" t="n">
        <v>165.169</v>
      </c>
    </row>
    <row r="50" customFormat="false" ht="12.8" hidden="false" customHeight="false" outlineLevel="0" collapsed="false">
      <c r="A50" s="303"/>
      <c r="B50" s="303"/>
      <c r="C50" s="303"/>
      <c r="D50" s="303"/>
      <c r="E50" s="303"/>
      <c r="F50" s="355"/>
    </row>
    <row r="51" customFormat="false" ht="12.8" hidden="false" customHeight="false" outlineLevel="0" collapsed="false">
      <c r="A51" s="303" t="s">
        <v>2453</v>
      </c>
      <c r="B51" s="303" t="s">
        <v>2454</v>
      </c>
      <c r="C51" s="303" t="s">
        <v>2404</v>
      </c>
      <c r="D51" s="303" t="s">
        <v>2440</v>
      </c>
      <c r="E51" s="303" t="s">
        <v>2197</v>
      </c>
      <c r="F51" s="355" t="n">
        <v>40</v>
      </c>
    </row>
    <row r="52" customFormat="false" ht="12.8" hidden="false" customHeight="false" outlineLevel="0" collapsed="false">
      <c r="A52" s="303"/>
      <c r="B52" s="303"/>
      <c r="C52" s="303"/>
      <c r="D52" s="303"/>
      <c r="E52" s="303"/>
      <c r="F52" s="355"/>
    </row>
    <row r="53" customFormat="false" ht="12.8" hidden="false" customHeight="false" outlineLevel="0" collapsed="false">
      <c r="A53" s="303" t="s">
        <v>2455</v>
      </c>
      <c r="B53" s="303" t="s">
        <v>2456</v>
      </c>
      <c r="C53" s="303" t="s">
        <v>2404</v>
      </c>
      <c r="D53" s="303" t="s">
        <v>2457</v>
      </c>
      <c r="E53" s="303" t="s">
        <v>2133</v>
      </c>
      <c r="F53" s="355"/>
    </row>
    <row r="54" customFormat="false" ht="12.8" hidden="false" customHeight="false" outlineLevel="0" collapsed="false">
      <c r="A54" s="303"/>
      <c r="B54" s="303"/>
      <c r="C54" s="303"/>
      <c r="D54" s="303"/>
      <c r="E54" s="303"/>
      <c r="F54" s="355"/>
    </row>
    <row r="55" customFormat="false" ht="12.8" hidden="false" customHeight="false" outlineLevel="0" collapsed="false">
      <c r="A55" s="303" t="s">
        <v>2458</v>
      </c>
      <c r="B55" s="303" t="s">
        <v>2459</v>
      </c>
      <c r="C55" s="302" t="s">
        <v>2404</v>
      </c>
      <c r="D55" s="302" t="s">
        <v>2188</v>
      </c>
      <c r="E55" s="303" t="s">
        <v>2133</v>
      </c>
      <c r="F55" s="355"/>
    </row>
    <row r="56" customFormat="false" ht="12.8" hidden="false" customHeight="false" outlineLevel="0" collapsed="false">
      <c r="A56" s="303"/>
      <c r="B56" s="303"/>
      <c r="C56" s="302"/>
      <c r="D56" s="302"/>
      <c r="E56" s="303"/>
      <c r="F56" s="355"/>
    </row>
    <row r="57" customFormat="false" ht="12.8" hidden="false" customHeight="false" outlineLevel="0" collapsed="false">
      <c r="A57" s="303" t="s">
        <v>2460</v>
      </c>
      <c r="B57" s="303" t="s">
        <v>2461</v>
      </c>
      <c r="C57" s="302" t="s">
        <v>2404</v>
      </c>
      <c r="D57" s="302" t="s">
        <v>2188</v>
      </c>
      <c r="E57" s="303" t="s">
        <v>2134</v>
      </c>
      <c r="F57" s="355"/>
    </row>
    <row r="58" customFormat="false" ht="12.8" hidden="false" customHeight="false" outlineLevel="0" collapsed="false">
      <c r="A58" s="303"/>
      <c r="B58" s="303"/>
      <c r="C58" s="302"/>
      <c r="D58" s="302"/>
      <c r="E58" s="303"/>
      <c r="F58" s="355"/>
    </row>
    <row r="59" customFormat="false" ht="12.8" hidden="false" customHeight="false" outlineLevel="0" collapsed="false">
      <c r="A59" s="303" t="s">
        <v>2462</v>
      </c>
      <c r="B59" s="303" t="s">
        <v>2463</v>
      </c>
      <c r="C59" s="302" t="s">
        <v>2404</v>
      </c>
      <c r="D59" s="302" t="s">
        <v>2188</v>
      </c>
      <c r="E59" s="303" t="s">
        <v>2162</v>
      </c>
      <c r="F59" s="355"/>
    </row>
    <row r="60" customFormat="false" ht="12.8" hidden="false" customHeight="false" outlineLevel="0" collapsed="false">
      <c r="A60" s="303"/>
      <c r="B60" s="303"/>
      <c r="C60" s="302"/>
      <c r="D60" s="302"/>
      <c r="E60" s="303"/>
      <c r="F60" s="355"/>
    </row>
    <row r="61" customFormat="false" ht="12.8" hidden="false" customHeight="false" outlineLevel="0" collapsed="false">
      <c r="A61" s="303" t="s">
        <v>2464</v>
      </c>
      <c r="B61" s="303" t="s">
        <v>2465</v>
      </c>
      <c r="C61" s="302" t="s">
        <v>2404</v>
      </c>
      <c r="D61" s="302" t="s">
        <v>2188</v>
      </c>
      <c r="E61" s="303" t="s">
        <v>2163</v>
      </c>
      <c r="F61" s="355" t="n">
        <v>244.283</v>
      </c>
    </row>
    <row r="62" customFormat="false" ht="12.8" hidden="false" customHeight="false" outlineLevel="0" collapsed="false">
      <c r="A62" s="303"/>
      <c r="B62" s="303"/>
      <c r="C62" s="302"/>
      <c r="D62" s="302"/>
      <c r="E62" s="303"/>
      <c r="F62" s="355"/>
    </row>
    <row r="63" customFormat="false" ht="12.8" hidden="false" customHeight="false" outlineLevel="0" collapsed="false">
      <c r="A63" s="302" t="s">
        <v>2466</v>
      </c>
      <c r="B63" s="302" t="s">
        <v>2467</v>
      </c>
      <c r="C63" s="302" t="s">
        <v>2404</v>
      </c>
      <c r="D63" s="302" t="s">
        <v>2188</v>
      </c>
      <c r="E63" s="302" t="s">
        <v>2122</v>
      </c>
      <c r="F63" s="355" t="n">
        <v>30.24</v>
      </c>
    </row>
    <row r="64" customFormat="false" ht="12.8" hidden="false" customHeight="false" outlineLevel="0" collapsed="false">
      <c r="A64" s="302"/>
      <c r="B64" s="302"/>
      <c r="C64" s="302"/>
      <c r="D64" s="302"/>
      <c r="E64" s="302"/>
      <c r="F64" s="355"/>
    </row>
    <row r="65" customFormat="false" ht="12.8" hidden="false" customHeight="false" outlineLevel="0" collapsed="false">
      <c r="A65" s="302" t="s">
        <v>2468</v>
      </c>
      <c r="B65" s="302" t="s">
        <v>2469</v>
      </c>
      <c r="C65" s="302" t="s">
        <v>2404</v>
      </c>
      <c r="D65" s="302" t="s">
        <v>2470</v>
      </c>
      <c r="E65" s="303" t="s">
        <v>2133</v>
      </c>
      <c r="F65" s="355" t="s">
        <v>2471</v>
      </c>
    </row>
    <row r="66" customFormat="false" ht="12.8" hidden="false" customHeight="false" outlineLevel="0" collapsed="false">
      <c r="A66" s="302"/>
      <c r="B66" s="302"/>
      <c r="C66" s="302"/>
      <c r="D66" s="302"/>
      <c r="E66" s="303"/>
      <c r="F66" s="355"/>
    </row>
    <row r="67" customFormat="false" ht="12.8" hidden="false" customHeight="false" outlineLevel="0" collapsed="false">
      <c r="A67" s="302" t="s">
        <v>2472</v>
      </c>
      <c r="B67" s="302" t="s">
        <v>2473</v>
      </c>
      <c r="C67" s="302" t="s">
        <v>2404</v>
      </c>
      <c r="D67" s="302" t="s">
        <v>2470</v>
      </c>
      <c r="E67" s="302" t="s">
        <v>1772</v>
      </c>
      <c r="F67" s="355"/>
    </row>
    <row r="68" customFormat="false" ht="12.8" hidden="false" customHeight="false" outlineLevel="0" collapsed="false">
      <c r="A68" s="302"/>
      <c r="B68" s="302"/>
      <c r="C68" s="302"/>
      <c r="D68" s="302"/>
      <c r="E68" s="302"/>
      <c r="F68" s="355"/>
    </row>
    <row r="69" customFormat="false" ht="12.8" hidden="false" customHeight="false" outlineLevel="0" collapsed="false">
      <c r="A69" s="302" t="s">
        <v>2474</v>
      </c>
      <c r="B69" s="302" t="s">
        <v>2475</v>
      </c>
      <c r="C69" s="302" t="s">
        <v>2404</v>
      </c>
      <c r="D69" s="302" t="s">
        <v>2476</v>
      </c>
      <c r="E69" s="302" t="s">
        <v>2435</v>
      </c>
      <c r="F69" s="355"/>
    </row>
    <row r="70" customFormat="false" ht="12.8" hidden="false" customHeight="false" outlineLevel="0" collapsed="false">
      <c r="A70" s="302"/>
      <c r="B70" s="302"/>
      <c r="C70" s="302"/>
      <c r="D70" s="302"/>
      <c r="E70" s="302"/>
      <c r="F70" s="355"/>
    </row>
    <row r="71" customFormat="false" ht="12.8" hidden="false" customHeight="false" outlineLevel="0" collapsed="false">
      <c r="A71" s="302" t="s">
        <v>2477</v>
      </c>
      <c r="B71" s="302" t="s">
        <v>2478</v>
      </c>
      <c r="C71" s="302" t="s">
        <v>2404</v>
      </c>
      <c r="D71" s="302" t="s">
        <v>2476</v>
      </c>
      <c r="E71" s="302" t="s">
        <v>2437</v>
      </c>
      <c r="F71" s="355"/>
    </row>
    <row r="72" customFormat="false" ht="12.8" hidden="false" customHeight="false" outlineLevel="0" collapsed="false">
      <c r="A72" s="302"/>
      <c r="B72" s="302"/>
      <c r="C72" s="302"/>
      <c r="D72" s="302"/>
      <c r="E72" s="302"/>
      <c r="F72" s="355"/>
    </row>
    <row r="73" customFormat="false" ht="12.8" hidden="false" customHeight="false" outlineLevel="0" collapsed="false">
      <c r="A73" s="302" t="s">
        <v>2479</v>
      </c>
      <c r="B73" s="325" t="s">
        <v>2480</v>
      </c>
      <c r="C73" s="302" t="s">
        <v>2205</v>
      </c>
      <c r="D73" s="303" t="s">
        <v>2481</v>
      </c>
      <c r="E73" s="302" t="s">
        <v>2133</v>
      </c>
      <c r="F73" s="355"/>
    </row>
    <row r="74" customFormat="false" ht="12.8" hidden="false" customHeight="false" outlineLevel="0" collapsed="false">
      <c r="A74" s="302"/>
      <c r="B74" s="325"/>
      <c r="C74" s="302"/>
      <c r="D74" s="302"/>
      <c r="E74" s="302"/>
      <c r="F74" s="355"/>
    </row>
    <row r="75" customFormat="false" ht="12.8" hidden="false" customHeight="false" outlineLevel="0" collapsed="false">
      <c r="A75" s="302" t="s">
        <v>2482</v>
      </c>
      <c r="B75" s="325" t="s">
        <v>2483</v>
      </c>
      <c r="C75" s="302" t="s">
        <v>2205</v>
      </c>
      <c r="D75" s="303" t="s">
        <v>2481</v>
      </c>
      <c r="E75" s="302" t="s">
        <v>2134</v>
      </c>
      <c r="F75" s="355"/>
    </row>
    <row r="76" customFormat="false" ht="12.8" hidden="false" customHeight="false" outlineLevel="0" collapsed="false">
      <c r="A76" s="302"/>
      <c r="B76" s="325"/>
      <c r="C76" s="302"/>
      <c r="D76" s="302"/>
      <c r="E76" s="302"/>
      <c r="F76" s="355"/>
    </row>
    <row r="77" customFormat="false" ht="12.8" hidden="false" customHeight="false" outlineLevel="0" collapsed="false">
      <c r="A77" s="302" t="s">
        <v>2484</v>
      </c>
      <c r="B77" s="325" t="s">
        <v>2485</v>
      </c>
      <c r="C77" s="302" t="s">
        <v>2205</v>
      </c>
      <c r="D77" s="303" t="s">
        <v>2481</v>
      </c>
      <c r="E77" s="302" t="s">
        <v>2162</v>
      </c>
      <c r="F77" s="355" t="n">
        <v>214</v>
      </c>
    </row>
    <row r="78" customFormat="false" ht="12.8" hidden="false" customHeight="false" outlineLevel="0" collapsed="false">
      <c r="A78" s="302"/>
      <c r="B78" s="325"/>
      <c r="C78" s="302"/>
      <c r="D78" s="302"/>
      <c r="E78" s="302"/>
      <c r="F78" s="355"/>
    </row>
    <row r="79" customFormat="false" ht="12.8" hidden="false" customHeight="false" outlineLevel="0" collapsed="false">
      <c r="A79" s="302" t="s">
        <v>2486</v>
      </c>
      <c r="B79" s="325" t="s">
        <v>2487</v>
      </c>
      <c r="C79" s="302" t="s">
        <v>2205</v>
      </c>
      <c r="D79" s="303" t="s">
        <v>2481</v>
      </c>
      <c r="E79" s="303" t="s">
        <v>1782</v>
      </c>
      <c r="F79" s="355" t="n">
        <v>235.248</v>
      </c>
    </row>
    <row r="80" customFormat="false" ht="12.8" hidden="false" customHeight="false" outlineLevel="0" collapsed="false">
      <c r="A80" s="302"/>
      <c r="B80" s="325"/>
      <c r="C80" s="302"/>
      <c r="D80" s="302"/>
      <c r="E80" s="302"/>
      <c r="F80" s="355"/>
    </row>
    <row r="81" customFormat="false" ht="12.8" hidden="false" customHeight="false" outlineLevel="0" collapsed="false">
      <c r="A81" s="303" t="s">
        <v>2488</v>
      </c>
      <c r="B81" s="323" t="s">
        <v>2489</v>
      </c>
      <c r="C81" s="302" t="s">
        <v>2205</v>
      </c>
      <c r="D81" s="303" t="s">
        <v>2490</v>
      </c>
      <c r="E81" s="303" t="s">
        <v>2133</v>
      </c>
      <c r="F81" s="355" t="n">
        <v>26.59</v>
      </c>
    </row>
    <row r="82" customFormat="false" ht="12.8" hidden="false" customHeight="false" outlineLevel="0" collapsed="false">
      <c r="A82" s="303"/>
      <c r="B82" s="323"/>
      <c r="C82" s="302"/>
      <c r="D82" s="302"/>
      <c r="E82" s="302"/>
      <c r="F82" s="355"/>
    </row>
    <row r="83" customFormat="false" ht="12.8" hidden="false" customHeight="false" outlineLevel="0" collapsed="false">
      <c r="A83" s="302" t="s">
        <v>2491</v>
      </c>
      <c r="B83" s="325" t="s">
        <v>2492</v>
      </c>
      <c r="C83" s="302" t="s">
        <v>2205</v>
      </c>
      <c r="D83" s="303" t="s">
        <v>2490</v>
      </c>
      <c r="E83" s="303" t="s">
        <v>2134</v>
      </c>
      <c r="F83" s="355" t="s">
        <v>2493</v>
      </c>
    </row>
    <row r="84" customFormat="false" ht="12.8" hidden="false" customHeight="false" outlineLevel="0" collapsed="false">
      <c r="A84" s="302"/>
      <c r="B84" s="325"/>
      <c r="C84" s="302"/>
      <c r="D84" s="302"/>
      <c r="E84" s="302"/>
      <c r="F84" s="355"/>
    </row>
    <row r="85" customFormat="false" ht="12.8" hidden="false" customHeight="false" outlineLevel="0" collapsed="false">
      <c r="A85" s="303" t="s">
        <v>2494</v>
      </c>
      <c r="B85" s="323" t="s">
        <v>2495</v>
      </c>
      <c r="C85" s="302" t="s">
        <v>2205</v>
      </c>
      <c r="D85" s="303" t="s">
        <v>2490</v>
      </c>
      <c r="E85" s="303" t="s">
        <v>2162</v>
      </c>
      <c r="F85" s="355"/>
    </row>
    <row r="86" customFormat="false" ht="12.8" hidden="false" customHeight="false" outlineLevel="0" collapsed="false">
      <c r="A86" s="303"/>
      <c r="B86" s="323"/>
      <c r="C86" s="302"/>
      <c r="D86" s="302"/>
      <c r="E86" s="302"/>
      <c r="F86" s="355"/>
    </row>
    <row r="87" customFormat="false" ht="12.8" hidden="false" customHeight="false" outlineLevel="0" collapsed="false">
      <c r="A87" s="303" t="s">
        <v>2496</v>
      </c>
      <c r="B87" s="323" t="s">
        <v>2497</v>
      </c>
      <c r="C87" s="302" t="s">
        <v>2205</v>
      </c>
      <c r="D87" s="320" t="s">
        <v>2490</v>
      </c>
      <c r="E87" s="320" t="s">
        <v>2163</v>
      </c>
      <c r="F87" s="355" t="n">
        <v>223</v>
      </c>
    </row>
    <row r="88" customFormat="false" ht="12.8" hidden="false" customHeight="false" outlineLevel="0" collapsed="false">
      <c r="A88" s="303"/>
      <c r="B88" s="323"/>
      <c r="C88" s="302"/>
      <c r="D88" s="302"/>
      <c r="E88" s="302"/>
      <c r="F88" s="355"/>
    </row>
    <row r="89" customFormat="false" ht="12.8" hidden="false" customHeight="false" outlineLevel="0" collapsed="false">
      <c r="A89" s="366" t="s">
        <v>2498</v>
      </c>
      <c r="B89" s="367" t="s">
        <v>2499</v>
      </c>
      <c r="C89" s="302" t="s">
        <v>2205</v>
      </c>
      <c r="D89" s="303" t="s">
        <v>2208</v>
      </c>
      <c r="E89" s="303" t="s">
        <v>2133</v>
      </c>
      <c r="F89" s="355"/>
    </row>
    <row r="90" customFormat="false" ht="12.8" hidden="false" customHeight="false" outlineLevel="0" collapsed="false">
      <c r="A90" s="366"/>
      <c r="B90" s="367"/>
      <c r="C90" s="302"/>
      <c r="D90" s="303"/>
      <c r="E90" s="303"/>
      <c r="F90" s="355"/>
    </row>
    <row r="91" customFormat="false" ht="12.8" hidden="false" customHeight="false" outlineLevel="0" collapsed="false">
      <c r="A91" s="302" t="s">
        <v>2500</v>
      </c>
      <c r="B91" s="325" t="s">
        <v>2501</v>
      </c>
      <c r="C91" s="302" t="s">
        <v>2205</v>
      </c>
      <c r="D91" s="303" t="s">
        <v>2208</v>
      </c>
      <c r="E91" s="302" t="s">
        <v>2134</v>
      </c>
      <c r="F91" s="355"/>
    </row>
    <row r="92" customFormat="false" ht="12.8" hidden="false" customHeight="false" outlineLevel="0" collapsed="false">
      <c r="A92" s="302"/>
      <c r="B92" s="325"/>
      <c r="C92" s="302"/>
      <c r="D92" s="303"/>
      <c r="E92" s="303"/>
      <c r="F92" s="355"/>
    </row>
    <row r="93" customFormat="false" ht="12.8" hidden="false" customHeight="false" outlineLevel="0" collapsed="false">
      <c r="A93" s="368" t="s">
        <v>2502</v>
      </c>
      <c r="B93" s="369" t="s">
        <v>2503</v>
      </c>
      <c r="C93" s="302" t="s">
        <v>2205</v>
      </c>
      <c r="D93" s="303" t="s">
        <v>2208</v>
      </c>
      <c r="E93" s="368" t="s">
        <v>2162</v>
      </c>
      <c r="F93" s="355"/>
    </row>
    <row r="94" customFormat="false" ht="12.8" hidden="false" customHeight="false" outlineLevel="0" collapsed="false">
      <c r="A94" s="368"/>
      <c r="B94" s="369"/>
      <c r="C94" s="302"/>
      <c r="D94" s="303"/>
      <c r="E94" s="303"/>
      <c r="F94" s="355"/>
    </row>
    <row r="95" customFormat="false" ht="12.8" hidden="false" customHeight="false" outlineLevel="0" collapsed="false">
      <c r="A95" s="303" t="s">
        <v>2504</v>
      </c>
      <c r="B95" s="323" t="s">
        <v>2505</v>
      </c>
      <c r="C95" s="302" t="s">
        <v>2205</v>
      </c>
      <c r="D95" s="303" t="s">
        <v>2208</v>
      </c>
      <c r="E95" s="303" t="s">
        <v>2163</v>
      </c>
      <c r="F95" s="355"/>
    </row>
    <row r="96" customFormat="false" ht="12.8" hidden="false" customHeight="false" outlineLevel="0" collapsed="false">
      <c r="A96" s="303"/>
      <c r="B96" s="323"/>
      <c r="C96" s="302"/>
      <c r="D96" s="302"/>
      <c r="E96" s="302"/>
      <c r="F96" s="355"/>
    </row>
    <row r="97" customFormat="false" ht="12.8" hidden="false" customHeight="false" outlineLevel="0" collapsed="false">
      <c r="A97" s="303" t="s">
        <v>2506</v>
      </c>
      <c r="B97" s="323" t="s">
        <v>2507</v>
      </c>
      <c r="C97" s="302" t="s">
        <v>2205</v>
      </c>
      <c r="D97" s="303" t="s">
        <v>2208</v>
      </c>
      <c r="E97" s="303" t="s">
        <v>2122</v>
      </c>
      <c r="F97" s="355" t="n">
        <v>289.339</v>
      </c>
    </row>
    <row r="98" customFormat="false" ht="12.8" hidden="false" customHeight="false" outlineLevel="0" collapsed="false">
      <c r="A98" s="303"/>
      <c r="B98" s="323"/>
      <c r="C98" s="302"/>
      <c r="D98" s="302"/>
      <c r="E98" s="302"/>
      <c r="F98" s="355"/>
    </row>
    <row r="99" customFormat="false" ht="12.8" hidden="false" customHeight="false" outlineLevel="0" collapsed="false">
      <c r="A99" s="303" t="s">
        <v>2508</v>
      </c>
      <c r="B99" s="323" t="s">
        <v>2509</v>
      </c>
      <c r="C99" s="302" t="s">
        <v>2205</v>
      </c>
      <c r="D99" s="303" t="s">
        <v>2510</v>
      </c>
      <c r="E99" s="303" t="s">
        <v>2133</v>
      </c>
      <c r="F99" s="355"/>
    </row>
    <row r="100" customFormat="false" ht="12.8" hidden="false" customHeight="false" outlineLevel="0" collapsed="false">
      <c r="A100" s="303"/>
      <c r="B100" s="323"/>
      <c r="C100" s="302"/>
      <c r="D100" s="302"/>
      <c r="E100" s="302"/>
      <c r="F100" s="355"/>
    </row>
    <row r="101" customFormat="false" ht="12.8" hidden="false" customHeight="false" outlineLevel="0" collapsed="false">
      <c r="A101" s="320" t="s">
        <v>2511</v>
      </c>
      <c r="B101" s="323" t="s">
        <v>2512</v>
      </c>
      <c r="C101" s="302" t="s">
        <v>2205</v>
      </c>
      <c r="D101" s="303" t="s">
        <v>2510</v>
      </c>
      <c r="E101" s="303" t="s">
        <v>2134</v>
      </c>
      <c r="F101" s="355"/>
    </row>
    <row r="102" customFormat="false" ht="12.8" hidden="false" customHeight="false" outlineLevel="0" collapsed="false">
      <c r="A102" s="320"/>
      <c r="B102" s="323"/>
      <c r="C102" s="302"/>
      <c r="D102" s="302"/>
      <c r="E102" s="302"/>
      <c r="F102" s="355"/>
    </row>
    <row r="103" customFormat="false" ht="12.8" hidden="false" customHeight="false" outlineLevel="0" collapsed="false">
      <c r="A103" s="320" t="s">
        <v>2513</v>
      </c>
      <c r="B103" s="323" t="s">
        <v>2514</v>
      </c>
      <c r="C103" s="302" t="s">
        <v>2205</v>
      </c>
      <c r="D103" s="303" t="s">
        <v>2510</v>
      </c>
      <c r="E103" s="320" t="s">
        <v>2162</v>
      </c>
      <c r="F103" s="355"/>
    </row>
    <row r="104" customFormat="false" ht="12.8" hidden="false" customHeight="false" outlineLevel="0" collapsed="false">
      <c r="A104" s="320"/>
      <c r="B104" s="323"/>
      <c r="C104" s="302"/>
      <c r="D104" s="302"/>
      <c r="E104" s="302"/>
      <c r="F104" s="355"/>
    </row>
    <row r="105" customFormat="false" ht="12.8" hidden="false" customHeight="false" outlineLevel="0" collapsed="false">
      <c r="A105" s="302" t="s">
        <v>2515</v>
      </c>
      <c r="B105" s="323" t="s">
        <v>2516</v>
      </c>
      <c r="C105" s="302" t="s">
        <v>2205</v>
      </c>
      <c r="D105" s="302" t="s">
        <v>2517</v>
      </c>
      <c r="E105" s="320" t="s">
        <v>1766</v>
      </c>
      <c r="F105" s="355"/>
    </row>
    <row r="106" customFormat="false" ht="12.8" hidden="false" customHeight="false" outlineLevel="0" collapsed="false">
      <c r="A106" s="302"/>
      <c r="B106" s="323"/>
      <c r="C106" s="302"/>
      <c r="D106" s="302"/>
      <c r="E106" s="302"/>
      <c r="F106" s="355"/>
    </row>
    <row r="107" customFormat="false" ht="12.8" hidden="false" customHeight="false" outlineLevel="0" collapsed="false">
      <c r="A107" s="302" t="s">
        <v>2518</v>
      </c>
      <c r="B107" s="325" t="s">
        <v>2519</v>
      </c>
      <c r="C107" s="302" t="s">
        <v>2205</v>
      </c>
      <c r="D107" s="302" t="s">
        <v>2517</v>
      </c>
      <c r="E107" s="320" t="s">
        <v>1769</v>
      </c>
      <c r="F107" s="355" t="n">
        <v>179</v>
      </c>
    </row>
    <row r="108" customFormat="false" ht="12.8" hidden="false" customHeight="false" outlineLevel="0" collapsed="false">
      <c r="A108" s="302"/>
      <c r="B108" s="325"/>
      <c r="C108" s="302"/>
      <c r="D108" s="302"/>
      <c r="E108" s="302"/>
      <c r="F108" s="355"/>
    </row>
    <row r="109" customFormat="false" ht="12.8" hidden="false" customHeight="false" outlineLevel="0" collapsed="false">
      <c r="A109" s="320" t="s">
        <v>2520</v>
      </c>
      <c r="B109" s="325" t="s">
        <v>2521</v>
      </c>
      <c r="C109" s="302" t="s">
        <v>2205</v>
      </c>
      <c r="D109" s="302" t="s">
        <v>2517</v>
      </c>
      <c r="E109" s="302" t="s">
        <v>1772</v>
      </c>
      <c r="F109" s="355"/>
    </row>
    <row r="110" customFormat="false" ht="12.8" hidden="false" customHeight="false" outlineLevel="0" collapsed="false">
      <c r="A110" s="320"/>
      <c r="B110" s="325"/>
      <c r="C110" s="302"/>
      <c r="D110" s="302"/>
      <c r="E110" s="302"/>
      <c r="F110" s="355"/>
    </row>
    <row r="111" customFormat="false" ht="12.8" hidden="false" customHeight="false" outlineLevel="0" collapsed="false">
      <c r="A111" s="320" t="s">
        <v>2522</v>
      </c>
      <c r="B111" s="323" t="s">
        <v>2385</v>
      </c>
      <c r="C111" s="320" t="s">
        <v>2205</v>
      </c>
      <c r="D111" s="320" t="s">
        <v>1787</v>
      </c>
      <c r="E111" s="320" t="s">
        <v>2133</v>
      </c>
      <c r="F111" s="355"/>
    </row>
    <row r="112" customFormat="false" ht="12.8" hidden="false" customHeight="false" outlineLevel="0" collapsed="false">
      <c r="A112" s="320"/>
      <c r="B112" s="323"/>
      <c r="C112" s="320"/>
      <c r="D112" s="320"/>
      <c r="E112" s="320"/>
      <c r="F112" s="355"/>
    </row>
    <row r="113" customFormat="false" ht="12.8" hidden="false" customHeight="false" outlineLevel="0" collapsed="false">
      <c r="A113" s="320" t="s">
        <v>2523</v>
      </c>
      <c r="B113" s="323" t="s">
        <v>2524</v>
      </c>
      <c r="C113" s="320" t="s">
        <v>2205</v>
      </c>
      <c r="D113" s="320" t="s">
        <v>2525</v>
      </c>
      <c r="E113" s="320" t="s">
        <v>1766</v>
      </c>
      <c r="F113" s="355" t="n">
        <v>29.35</v>
      </c>
    </row>
    <row r="114" customFormat="false" ht="12.8" hidden="false" customHeight="false" outlineLevel="0" collapsed="false">
      <c r="A114" s="320"/>
      <c r="B114" s="323"/>
      <c r="C114" s="320"/>
      <c r="D114" s="320"/>
      <c r="E114" s="320"/>
      <c r="F114" s="355"/>
    </row>
    <row r="115" customFormat="false" ht="12.8" hidden="false" customHeight="false" outlineLevel="0" collapsed="false">
      <c r="A115" s="302" t="s">
        <v>2526</v>
      </c>
      <c r="B115" s="323" t="s">
        <v>2527</v>
      </c>
      <c r="C115" s="320" t="s">
        <v>2205</v>
      </c>
      <c r="D115" s="320" t="s">
        <v>2525</v>
      </c>
      <c r="E115" s="320" t="s">
        <v>2528</v>
      </c>
      <c r="F115" s="355" t="n">
        <v>121</v>
      </c>
    </row>
    <row r="116" customFormat="false" ht="12.8" hidden="false" customHeight="false" outlineLevel="0" collapsed="false">
      <c r="A116" s="302"/>
      <c r="B116" s="323"/>
      <c r="C116" s="320"/>
      <c r="D116" s="320"/>
      <c r="E116" s="320"/>
      <c r="F116" s="355"/>
    </row>
    <row r="117" customFormat="false" ht="12.8" hidden="false" customHeight="false" outlineLevel="0" collapsed="false">
      <c r="A117" s="320" t="s">
        <v>2529</v>
      </c>
      <c r="B117" s="320" t="s">
        <v>2530</v>
      </c>
      <c r="C117" s="320" t="s">
        <v>2531</v>
      </c>
      <c r="D117" s="320" t="s">
        <v>2532</v>
      </c>
      <c r="E117" s="320" t="s">
        <v>2133</v>
      </c>
      <c r="F117" s="355"/>
    </row>
    <row r="118" customFormat="false" ht="12.8" hidden="false" customHeight="false" outlineLevel="0" collapsed="false">
      <c r="A118" s="320"/>
      <c r="B118" s="320"/>
      <c r="C118" s="320"/>
      <c r="D118" s="320"/>
      <c r="E118" s="320"/>
      <c r="F118" s="355"/>
    </row>
    <row r="119" customFormat="false" ht="12.8" hidden="false" customHeight="false" outlineLevel="0" collapsed="false">
      <c r="A119" s="302" t="s">
        <v>2533</v>
      </c>
      <c r="B119" s="302" t="s">
        <v>2534</v>
      </c>
      <c r="C119" s="320" t="s">
        <v>2531</v>
      </c>
      <c r="D119" s="320" t="s">
        <v>2532</v>
      </c>
      <c r="E119" s="320" t="s">
        <v>2134</v>
      </c>
      <c r="F119" s="355"/>
    </row>
    <row r="120" customFormat="false" ht="12.8" hidden="false" customHeight="false" outlineLevel="0" collapsed="false">
      <c r="A120" s="302"/>
      <c r="B120" s="302"/>
      <c r="C120" s="320"/>
      <c r="D120" s="320"/>
      <c r="E120" s="320"/>
      <c r="F120" s="355"/>
    </row>
    <row r="121" customFormat="false" ht="12.8" hidden="false" customHeight="false" outlineLevel="0" collapsed="false">
      <c r="A121" s="320" t="s">
        <v>2535</v>
      </c>
      <c r="B121" s="320" t="s">
        <v>2536</v>
      </c>
      <c r="C121" s="320" t="s">
        <v>2531</v>
      </c>
      <c r="D121" s="320" t="s">
        <v>2532</v>
      </c>
      <c r="E121" s="320" t="s">
        <v>2162</v>
      </c>
      <c r="F121" s="355"/>
    </row>
    <row r="122" customFormat="false" ht="12.8" hidden="false" customHeight="false" outlineLevel="0" collapsed="false">
      <c r="A122" s="320"/>
      <c r="B122" s="320"/>
      <c r="C122" s="320"/>
      <c r="D122" s="320"/>
      <c r="E122" s="320"/>
      <c r="F122" s="355"/>
    </row>
    <row r="123" customFormat="false" ht="12.8" hidden="false" customHeight="false" outlineLevel="0" collapsed="false">
      <c r="A123" s="320" t="s">
        <v>2537</v>
      </c>
      <c r="B123" s="320" t="s">
        <v>2538</v>
      </c>
      <c r="C123" s="320" t="s">
        <v>2531</v>
      </c>
      <c r="D123" s="320" t="s">
        <v>2176</v>
      </c>
      <c r="E123" s="320" t="s">
        <v>2133</v>
      </c>
      <c r="F123" s="355"/>
    </row>
    <row r="124" customFormat="false" ht="12.8" hidden="false" customHeight="false" outlineLevel="0" collapsed="false">
      <c r="A124" s="320"/>
      <c r="B124" s="320"/>
      <c r="C124" s="320"/>
      <c r="D124" s="320"/>
      <c r="E124" s="320"/>
      <c r="F124" s="355"/>
    </row>
    <row r="125" customFormat="false" ht="12.8" hidden="false" customHeight="false" outlineLevel="0" collapsed="false">
      <c r="A125" s="302" t="s">
        <v>2539</v>
      </c>
      <c r="B125" s="302" t="s">
        <v>2540</v>
      </c>
      <c r="C125" s="320" t="s">
        <v>2531</v>
      </c>
      <c r="D125" s="320" t="s">
        <v>2176</v>
      </c>
      <c r="E125" s="320" t="s">
        <v>2134</v>
      </c>
      <c r="F125" s="355"/>
    </row>
    <row r="126" customFormat="false" ht="12.8" hidden="false" customHeight="false" outlineLevel="0" collapsed="false">
      <c r="A126" s="302"/>
      <c r="B126" s="302"/>
      <c r="C126" s="320"/>
      <c r="D126" s="320"/>
      <c r="E126" s="320"/>
      <c r="F126" s="355"/>
    </row>
    <row r="127" customFormat="false" ht="12.8" hidden="false" customHeight="false" outlineLevel="0" collapsed="false">
      <c r="A127" s="320" t="s">
        <v>2541</v>
      </c>
      <c r="B127" s="320" t="s">
        <v>2542</v>
      </c>
      <c r="C127" s="320" t="s">
        <v>2531</v>
      </c>
      <c r="D127" s="320" t="s">
        <v>2177</v>
      </c>
      <c r="E127" s="320" t="s">
        <v>2133</v>
      </c>
      <c r="F127" s="355"/>
    </row>
    <row r="128" customFormat="false" ht="12.8" hidden="false" customHeight="false" outlineLevel="0" collapsed="false">
      <c r="A128" s="320"/>
      <c r="B128" s="320"/>
      <c r="C128" s="320"/>
      <c r="D128" s="320"/>
      <c r="E128" s="320"/>
      <c r="F128" s="355"/>
    </row>
    <row r="129" customFormat="false" ht="12.8" hidden="false" customHeight="false" outlineLevel="0" collapsed="false">
      <c r="A129" s="320" t="s">
        <v>2543</v>
      </c>
      <c r="B129" s="323" t="s">
        <v>2544</v>
      </c>
      <c r="C129" s="320" t="s">
        <v>2531</v>
      </c>
      <c r="D129" s="320" t="s">
        <v>2545</v>
      </c>
      <c r="E129" s="320" t="s">
        <v>2133</v>
      </c>
      <c r="F129" s="355"/>
    </row>
    <row r="130" customFormat="false" ht="12.8" hidden="false" customHeight="false" outlineLevel="0" collapsed="false">
      <c r="A130" s="320"/>
      <c r="B130" s="323"/>
      <c r="C130" s="320"/>
      <c r="D130" s="320"/>
      <c r="E130" s="320"/>
      <c r="F130" s="355"/>
    </row>
    <row r="131" customFormat="false" ht="12.8" hidden="false" customHeight="false" outlineLevel="0" collapsed="false">
      <c r="A131" s="320" t="s">
        <v>2546</v>
      </c>
      <c r="B131" s="323" t="s">
        <v>2547</v>
      </c>
      <c r="C131" s="320" t="s">
        <v>2531</v>
      </c>
      <c r="D131" s="320" t="s">
        <v>2545</v>
      </c>
      <c r="E131" s="320" t="s">
        <v>2134</v>
      </c>
      <c r="F131" s="355"/>
    </row>
    <row r="132" customFormat="false" ht="12.8" hidden="false" customHeight="false" outlineLevel="0" collapsed="false">
      <c r="A132" s="320"/>
      <c r="B132" s="323"/>
      <c r="C132" s="320"/>
      <c r="D132" s="320"/>
      <c r="E132" s="320"/>
      <c r="F132" s="355"/>
    </row>
    <row r="133" customFormat="false" ht="12.8" hidden="false" customHeight="false" outlineLevel="0" collapsed="false">
      <c r="A133" s="320" t="s">
        <v>2548</v>
      </c>
      <c r="B133" s="323" t="s">
        <v>2549</v>
      </c>
      <c r="C133" s="320" t="s">
        <v>2531</v>
      </c>
      <c r="D133" s="320" t="s">
        <v>2545</v>
      </c>
      <c r="E133" s="320" t="s">
        <v>2162</v>
      </c>
      <c r="F133" s="355"/>
    </row>
    <row r="134" customFormat="false" ht="12.8" hidden="false" customHeight="false" outlineLevel="0" collapsed="false">
      <c r="A134" s="320"/>
      <c r="B134" s="323"/>
      <c r="C134" s="320"/>
      <c r="D134" s="320"/>
      <c r="E134" s="320"/>
      <c r="F134" s="355"/>
    </row>
    <row r="135" customFormat="false" ht="12.8" hidden="false" customHeight="false" outlineLevel="0" collapsed="false">
      <c r="A135" s="320" t="s">
        <v>2550</v>
      </c>
      <c r="B135" s="323" t="s">
        <v>2551</v>
      </c>
      <c r="C135" s="320" t="s">
        <v>2531</v>
      </c>
      <c r="D135" s="320" t="s">
        <v>2545</v>
      </c>
      <c r="E135" s="320" t="s">
        <v>2163</v>
      </c>
      <c r="F135" s="355" t="n">
        <v>285</v>
      </c>
    </row>
    <row r="136" customFormat="false" ht="12.8" hidden="false" customHeight="false" outlineLevel="0" collapsed="false">
      <c r="A136" s="320"/>
      <c r="B136" s="323"/>
      <c r="C136" s="320"/>
      <c r="D136" s="320"/>
      <c r="E136" s="320"/>
      <c r="F136" s="355"/>
    </row>
    <row r="137" customFormat="false" ht="12.8" hidden="false" customHeight="false" outlineLevel="0" collapsed="false">
      <c r="A137" s="320" t="s">
        <v>2552</v>
      </c>
      <c r="B137" s="323" t="s">
        <v>2553</v>
      </c>
      <c r="C137" s="320" t="s">
        <v>2531</v>
      </c>
      <c r="D137" s="320" t="s">
        <v>2545</v>
      </c>
      <c r="E137" s="320" t="s">
        <v>2122</v>
      </c>
      <c r="F137" s="355"/>
    </row>
    <row r="138" customFormat="false" ht="12.8" hidden="false" customHeight="false" outlineLevel="0" collapsed="false">
      <c r="A138" s="320"/>
      <c r="B138" s="323"/>
      <c r="C138" s="320"/>
      <c r="D138" s="320"/>
      <c r="E138" s="320"/>
      <c r="F138" s="355"/>
    </row>
    <row r="139" customFormat="false" ht="12.8" hidden="false" customHeight="false" outlineLevel="0" collapsed="false">
      <c r="A139" s="302" t="s">
        <v>2554</v>
      </c>
      <c r="B139" s="325" t="s">
        <v>2555</v>
      </c>
      <c r="C139" s="320" t="s">
        <v>2531</v>
      </c>
      <c r="D139" s="320" t="s">
        <v>2556</v>
      </c>
      <c r="E139" s="320" t="s">
        <v>2133</v>
      </c>
      <c r="F139" s="355"/>
    </row>
    <row r="140" customFormat="false" ht="12.8" hidden="false" customHeight="false" outlineLevel="0" collapsed="false">
      <c r="A140" s="302"/>
      <c r="B140" s="325"/>
      <c r="C140" s="320"/>
      <c r="D140" s="320"/>
      <c r="E140" s="320"/>
      <c r="F140" s="355"/>
    </row>
    <row r="141" customFormat="false" ht="12.8" hidden="false" customHeight="false" outlineLevel="0" collapsed="false">
      <c r="A141" s="320" t="s">
        <v>2557</v>
      </c>
      <c r="B141" s="323" t="s">
        <v>2558</v>
      </c>
      <c r="C141" s="320" t="s">
        <v>2531</v>
      </c>
      <c r="D141" s="320" t="s">
        <v>2556</v>
      </c>
      <c r="E141" s="320" t="s">
        <v>2134</v>
      </c>
      <c r="F141" s="355" t="n">
        <v>83</v>
      </c>
    </row>
    <row r="142" customFormat="false" ht="12.8" hidden="false" customHeight="false" outlineLevel="0" collapsed="false">
      <c r="A142" s="320"/>
      <c r="B142" s="323"/>
      <c r="C142" s="320"/>
      <c r="D142" s="320"/>
      <c r="E142" s="320"/>
      <c r="F142" s="355"/>
    </row>
    <row r="143" customFormat="false" ht="12.8" hidden="false" customHeight="false" outlineLevel="0" collapsed="false">
      <c r="A143" s="320" t="s">
        <v>2559</v>
      </c>
      <c r="B143" s="323" t="s">
        <v>2560</v>
      </c>
      <c r="C143" s="320" t="s">
        <v>2531</v>
      </c>
      <c r="D143" s="320" t="s">
        <v>2556</v>
      </c>
      <c r="E143" s="320" t="s">
        <v>2162</v>
      </c>
      <c r="F143" s="355"/>
    </row>
    <row r="144" customFormat="false" ht="12.8" hidden="false" customHeight="false" outlineLevel="0" collapsed="false">
      <c r="A144" s="320"/>
      <c r="B144" s="323"/>
      <c r="C144" s="320"/>
      <c r="D144" s="320"/>
      <c r="E144" s="320"/>
      <c r="F144" s="355"/>
    </row>
    <row r="145" customFormat="false" ht="12.8" hidden="false" customHeight="false" outlineLevel="0" collapsed="false">
      <c r="A145" s="320" t="s">
        <v>2561</v>
      </c>
      <c r="B145" s="323" t="s">
        <v>2390</v>
      </c>
      <c r="C145" s="320" t="s">
        <v>2531</v>
      </c>
      <c r="D145" s="320" t="s">
        <v>2562</v>
      </c>
      <c r="E145" s="320" t="s">
        <v>2563</v>
      </c>
      <c r="F145" s="355"/>
    </row>
    <row r="146" customFormat="false" ht="12.8" hidden="false" customHeight="false" outlineLevel="0" collapsed="false">
      <c r="A146" s="320"/>
      <c r="B146" s="323"/>
      <c r="C146" s="320"/>
      <c r="D146" s="320"/>
      <c r="E146" s="320"/>
      <c r="F146" s="355"/>
    </row>
    <row r="147" customFormat="false" ht="12.8" hidden="false" customHeight="false" outlineLevel="0" collapsed="false">
      <c r="A147" s="320" t="s">
        <v>2564</v>
      </c>
      <c r="B147" s="323" t="s">
        <v>2565</v>
      </c>
      <c r="C147" s="320" t="s">
        <v>2531</v>
      </c>
      <c r="D147" s="320" t="s">
        <v>2566</v>
      </c>
      <c r="E147" s="320" t="s">
        <v>2567</v>
      </c>
      <c r="F147" s="355"/>
    </row>
    <row r="148" customFormat="false" ht="12.8" hidden="false" customHeight="false" outlineLevel="0" collapsed="false">
      <c r="A148" s="320"/>
      <c r="B148" s="323"/>
      <c r="C148" s="320"/>
      <c r="D148" s="320"/>
      <c r="E148" s="320"/>
      <c r="F148" s="355"/>
    </row>
    <row r="149" customFormat="false" ht="12.8" hidden="false" customHeight="false" outlineLevel="0" collapsed="false">
      <c r="A149" s="320" t="s">
        <v>2568</v>
      </c>
      <c r="B149" s="323" t="s">
        <v>2569</v>
      </c>
      <c r="C149" s="320" t="s">
        <v>2531</v>
      </c>
      <c r="D149" s="320" t="s">
        <v>2562</v>
      </c>
      <c r="E149" s="320" t="s">
        <v>2133</v>
      </c>
      <c r="F149" s="355"/>
    </row>
    <row r="150" customFormat="false" ht="12.8" hidden="false" customHeight="false" outlineLevel="0" collapsed="false">
      <c r="A150" s="320"/>
      <c r="B150" s="323"/>
      <c r="C150" s="320"/>
      <c r="D150" s="320"/>
      <c r="E150" s="320"/>
      <c r="F150" s="355"/>
    </row>
    <row r="151" customFormat="false" ht="12.8" hidden="false" customHeight="false" outlineLevel="0" collapsed="false">
      <c r="A151" s="320" t="s">
        <v>2570</v>
      </c>
      <c r="B151" s="323" t="s">
        <v>2571</v>
      </c>
      <c r="C151" s="320" t="s">
        <v>2531</v>
      </c>
      <c r="D151" s="320" t="s">
        <v>2562</v>
      </c>
      <c r="E151" s="320" t="s">
        <v>2134</v>
      </c>
      <c r="F151" s="355" t="n">
        <v>133</v>
      </c>
    </row>
    <row r="152" customFormat="false" ht="12.8" hidden="false" customHeight="false" outlineLevel="0" collapsed="false">
      <c r="A152" s="320"/>
      <c r="B152" s="323"/>
      <c r="C152" s="320"/>
      <c r="D152" s="320"/>
      <c r="E152" s="320"/>
      <c r="F152" s="355"/>
    </row>
    <row r="153" customFormat="false" ht="12.8" hidden="false" customHeight="false" outlineLevel="0" collapsed="false">
      <c r="A153" s="320" t="s">
        <v>2572</v>
      </c>
      <c r="B153" s="323" t="s">
        <v>2573</v>
      </c>
      <c r="C153" s="320" t="s">
        <v>2531</v>
      </c>
      <c r="D153" s="320" t="s">
        <v>2562</v>
      </c>
      <c r="E153" s="320" t="s">
        <v>2162</v>
      </c>
      <c r="F153" s="355"/>
    </row>
    <row r="154" customFormat="false" ht="12.8" hidden="false" customHeight="false" outlineLevel="0" collapsed="false">
      <c r="A154" s="320"/>
      <c r="B154" s="323"/>
      <c r="C154" s="320"/>
      <c r="D154" s="320"/>
      <c r="E154" s="320"/>
      <c r="F154" s="355"/>
    </row>
    <row r="155" customFormat="false" ht="12.8" hidden="false" customHeight="false" outlineLevel="0" collapsed="false">
      <c r="A155" s="320" t="s">
        <v>2574</v>
      </c>
      <c r="B155" s="323" t="s">
        <v>2575</v>
      </c>
      <c r="C155" s="320" t="s">
        <v>2531</v>
      </c>
      <c r="D155" s="320" t="s">
        <v>2576</v>
      </c>
      <c r="E155" s="320" t="s">
        <v>2133</v>
      </c>
      <c r="F155" s="355" t="n">
        <v>40.43</v>
      </c>
    </row>
    <row r="156" customFormat="false" ht="12.8" hidden="false" customHeight="false" outlineLevel="0" collapsed="false">
      <c r="A156" s="320"/>
      <c r="B156" s="323"/>
      <c r="C156" s="320"/>
      <c r="D156" s="320"/>
      <c r="E156" s="320"/>
      <c r="F156" s="355"/>
    </row>
    <row r="157" customFormat="false" ht="12.8" hidden="false" customHeight="false" outlineLevel="0" collapsed="false">
      <c r="A157" s="320" t="s">
        <v>2577</v>
      </c>
      <c r="B157" s="323" t="s">
        <v>2578</v>
      </c>
      <c r="C157" s="320" t="s">
        <v>2531</v>
      </c>
      <c r="D157" s="320" t="s">
        <v>2576</v>
      </c>
      <c r="E157" s="320" t="s">
        <v>2134</v>
      </c>
      <c r="F157" s="355" t="n">
        <v>140</v>
      </c>
    </row>
    <row r="158" customFormat="false" ht="12.8" hidden="false" customHeight="false" outlineLevel="0" collapsed="false">
      <c r="A158" s="320"/>
      <c r="B158" s="323"/>
      <c r="C158" s="320"/>
      <c r="D158" s="320"/>
      <c r="E158" s="320"/>
      <c r="F158" s="355"/>
    </row>
    <row r="159" customFormat="false" ht="12.8" hidden="false" customHeight="false" outlineLevel="0" collapsed="false">
      <c r="A159" s="320" t="s">
        <v>2579</v>
      </c>
      <c r="B159" s="323" t="s">
        <v>2580</v>
      </c>
      <c r="C159" s="320" t="s">
        <v>2531</v>
      </c>
      <c r="D159" s="320" t="s">
        <v>2576</v>
      </c>
      <c r="E159" s="320" t="s">
        <v>2162</v>
      </c>
      <c r="F159" s="355" t="n">
        <v>180</v>
      </c>
    </row>
    <row r="160" customFormat="false" ht="12.8" hidden="false" customHeight="false" outlineLevel="0" collapsed="false">
      <c r="A160" s="320"/>
      <c r="B160" s="323"/>
      <c r="C160" s="320"/>
      <c r="D160" s="320"/>
      <c r="E160" s="320"/>
      <c r="F160" s="355"/>
    </row>
    <row r="161" customFormat="false" ht="12.8" hidden="false" customHeight="false" outlineLevel="0" collapsed="false">
      <c r="A161" s="302" t="s">
        <v>2581</v>
      </c>
      <c r="B161" s="325" t="s">
        <v>2582</v>
      </c>
      <c r="C161" s="320" t="s">
        <v>2531</v>
      </c>
      <c r="D161" s="320" t="s">
        <v>2576</v>
      </c>
      <c r="E161" s="320" t="s">
        <v>1782</v>
      </c>
      <c r="F161" s="355"/>
    </row>
    <row r="162" customFormat="false" ht="12.8" hidden="false" customHeight="false" outlineLevel="0" collapsed="false">
      <c r="A162" s="302"/>
      <c r="B162" s="325"/>
      <c r="C162" s="320"/>
      <c r="D162" s="320"/>
      <c r="E162" s="320"/>
      <c r="F162" s="355"/>
    </row>
    <row r="163" customFormat="false" ht="12.8" hidden="false" customHeight="false" outlineLevel="0" collapsed="false">
      <c r="A163" s="302" t="s">
        <v>2583</v>
      </c>
      <c r="B163" s="325" t="s">
        <v>2584</v>
      </c>
      <c r="C163" s="370" t="s">
        <v>2531</v>
      </c>
      <c r="D163" s="370" t="s">
        <v>2585</v>
      </c>
      <c r="E163" s="320" t="s">
        <v>2133</v>
      </c>
      <c r="F163" s="355" t="n">
        <v>47.69</v>
      </c>
    </row>
    <row r="164" customFormat="false" ht="12.8" hidden="false" customHeight="false" outlineLevel="0" collapsed="false">
      <c r="A164" s="302"/>
      <c r="B164" s="325"/>
      <c r="C164" s="370"/>
      <c r="D164" s="370"/>
      <c r="E164" s="320"/>
      <c r="F164" s="355"/>
    </row>
    <row r="165" customFormat="false" ht="12.8" hidden="false" customHeight="false" outlineLevel="0" collapsed="false">
      <c r="A165" s="320" t="s">
        <v>2586</v>
      </c>
      <c r="B165" s="323" t="s">
        <v>2587</v>
      </c>
      <c r="C165" s="370" t="s">
        <v>2531</v>
      </c>
      <c r="D165" s="370" t="s">
        <v>2585</v>
      </c>
      <c r="E165" s="320" t="s">
        <v>2134</v>
      </c>
      <c r="F165" s="355" t="n">
        <v>119</v>
      </c>
    </row>
    <row r="166" customFormat="false" ht="12.8" hidden="false" customHeight="false" outlineLevel="0" collapsed="false">
      <c r="A166" s="320"/>
      <c r="B166" s="323"/>
      <c r="C166" s="370"/>
      <c r="D166" s="370"/>
      <c r="E166" s="320"/>
      <c r="F166" s="355"/>
    </row>
    <row r="167" customFormat="false" ht="12.8" hidden="false" customHeight="false" outlineLevel="0" collapsed="false">
      <c r="A167" s="320" t="s">
        <v>2588</v>
      </c>
      <c r="B167" s="323" t="s">
        <v>2589</v>
      </c>
      <c r="C167" s="370" t="s">
        <v>2531</v>
      </c>
      <c r="D167" s="370" t="s">
        <v>2585</v>
      </c>
      <c r="E167" s="320" t="s">
        <v>2162</v>
      </c>
      <c r="F167" s="355"/>
    </row>
    <row r="168" customFormat="false" ht="12.8" hidden="false" customHeight="false" outlineLevel="0" collapsed="false">
      <c r="A168" s="320"/>
      <c r="B168" s="323"/>
      <c r="C168" s="370"/>
      <c r="D168" s="370"/>
      <c r="E168" s="320"/>
      <c r="F168" s="355"/>
    </row>
    <row r="169" customFormat="false" ht="12.8" hidden="false" customHeight="false" outlineLevel="0" collapsed="false">
      <c r="A169" s="320" t="s">
        <v>2590</v>
      </c>
      <c r="B169" s="323" t="s">
        <v>2591</v>
      </c>
      <c r="C169" s="370" t="s">
        <v>2531</v>
      </c>
      <c r="D169" s="370" t="s">
        <v>2585</v>
      </c>
      <c r="E169" s="320" t="s">
        <v>2163</v>
      </c>
      <c r="F169" s="355"/>
    </row>
    <row r="170" customFormat="false" ht="12.8" hidden="false" customHeight="false" outlineLevel="0" collapsed="false">
      <c r="A170" s="320"/>
      <c r="B170" s="323"/>
      <c r="C170" s="370"/>
      <c r="D170" s="370"/>
      <c r="E170" s="320"/>
      <c r="F170" s="355"/>
    </row>
    <row r="171" customFormat="false" ht="12.8" hidden="false" customHeight="false" outlineLevel="0" collapsed="false">
      <c r="A171" s="320" t="s">
        <v>2592</v>
      </c>
      <c r="B171" s="323" t="s">
        <v>2593</v>
      </c>
      <c r="C171" s="370" t="s">
        <v>2531</v>
      </c>
      <c r="D171" s="370" t="s">
        <v>2585</v>
      </c>
      <c r="E171" s="320" t="s">
        <v>2122</v>
      </c>
      <c r="F171" s="355"/>
    </row>
    <row r="172" customFormat="false" ht="12.8" hidden="false" customHeight="false" outlineLevel="0" collapsed="false">
      <c r="A172" s="320"/>
      <c r="B172" s="323"/>
      <c r="C172" s="370"/>
      <c r="D172" s="370"/>
      <c r="E172" s="320"/>
      <c r="F172" s="355"/>
    </row>
    <row r="173" customFormat="false" ht="12.8" hidden="false" customHeight="false" outlineLevel="0" collapsed="false">
      <c r="A173" s="302" t="s">
        <v>2594</v>
      </c>
      <c r="B173" s="325" t="s">
        <v>2595</v>
      </c>
      <c r="C173" s="370" t="s">
        <v>2531</v>
      </c>
      <c r="D173" s="370" t="s">
        <v>2585</v>
      </c>
      <c r="E173" s="320" t="s">
        <v>2201</v>
      </c>
      <c r="F173" s="355" t="n">
        <v>372</v>
      </c>
    </row>
    <row r="174" customFormat="false" ht="12.8" hidden="false" customHeight="false" outlineLevel="0" collapsed="false">
      <c r="A174" s="302"/>
      <c r="B174" s="325"/>
      <c r="C174" s="370"/>
      <c r="D174" s="370"/>
      <c r="E174" s="320"/>
      <c r="F174" s="355"/>
    </row>
    <row r="175" customFormat="false" ht="12.8" hidden="false" customHeight="false" outlineLevel="0" collapsed="false">
      <c r="A175" s="320" t="s">
        <v>2596</v>
      </c>
      <c r="B175" s="323" t="s">
        <v>2597</v>
      </c>
      <c r="C175" s="370" t="s">
        <v>2531</v>
      </c>
      <c r="D175" s="370" t="s">
        <v>2598</v>
      </c>
      <c r="E175" s="320" t="s">
        <v>2133</v>
      </c>
      <c r="F175" s="355" t="n">
        <v>18</v>
      </c>
    </row>
    <row r="176" customFormat="false" ht="12.8" hidden="false" customHeight="false" outlineLevel="0" collapsed="false">
      <c r="A176" s="320"/>
      <c r="B176" s="323"/>
      <c r="C176" s="370"/>
      <c r="D176" s="370"/>
      <c r="E176" s="320"/>
      <c r="F176" s="355"/>
    </row>
    <row r="177" customFormat="false" ht="12.8" hidden="false" customHeight="false" outlineLevel="0" collapsed="false">
      <c r="A177" s="320" t="s">
        <v>2599</v>
      </c>
      <c r="B177" s="323" t="s">
        <v>2600</v>
      </c>
      <c r="C177" s="370" t="s">
        <v>2531</v>
      </c>
      <c r="D177" s="370" t="s">
        <v>2598</v>
      </c>
      <c r="E177" s="320" t="s">
        <v>2134</v>
      </c>
      <c r="F177" s="355"/>
    </row>
    <row r="178" customFormat="false" ht="12.8" hidden="false" customHeight="false" outlineLevel="0" collapsed="false">
      <c r="A178" s="320"/>
      <c r="B178" s="323"/>
      <c r="C178" s="370"/>
      <c r="D178" s="370"/>
      <c r="E178" s="320"/>
      <c r="F178" s="355"/>
    </row>
    <row r="179" customFormat="false" ht="12.8" hidden="false" customHeight="false" outlineLevel="0" collapsed="false">
      <c r="A179" s="302" t="s">
        <v>2601</v>
      </c>
      <c r="B179" s="325" t="s">
        <v>2602</v>
      </c>
      <c r="C179" s="370" t="s">
        <v>2531</v>
      </c>
      <c r="D179" s="370" t="s">
        <v>2598</v>
      </c>
      <c r="E179" s="320" t="s">
        <v>2162</v>
      </c>
      <c r="F179" s="355"/>
    </row>
    <row r="180" customFormat="false" ht="12.8" hidden="false" customHeight="false" outlineLevel="0" collapsed="false">
      <c r="A180" s="302"/>
      <c r="B180" s="325"/>
      <c r="C180" s="370"/>
      <c r="D180" s="370"/>
      <c r="E180" s="320"/>
      <c r="F180" s="355"/>
    </row>
    <row r="181" customFormat="false" ht="12.8" hidden="false" customHeight="false" outlineLevel="0" collapsed="false">
      <c r="A181" s="366" t="s">
        <v>2603</v>
      </c>
      <c r="B181" s="367" t="s">
        <v>2604</v>
      </c>
      <c r="C181" s="370" t="s">
        <v>2531</v>
      </c>
      <c r="D181" s="370" t="s">
        <v>2598</v>
      </c>
      <c r="E181" s="366" t="s">
        <v>2163</v>
      </c>
      <c r="F181" s="355" t="n">
        <v>217.272</v>
      </c>
    </row>
    <row r="182" customFormat="false" ht="12.8" hidden="false" customHeight="false" outlineLevel="0" collapsed="false">
      <c r="A182" s="366"/>
      <c r="B182" s="367"/>
      <c r="C182" s="370"/>
      <c r="D182" s="370"/>
      <c r="E182" s="366"/>
      <c r="F182" s="355"/>
    </row>
    <row r="183" customFormat="false" ht="12.8" hidden="false" customHeight="false" outlineLevel="0" collapsed="false">
      <c r="A183" s="302" t="s">
        <v>2605</v>
      </c>
      <c r="B183" s="325" t="s">
        <v>2606</v>
      </c>
      <c r="C183" s="370" t="s">
        <v>2531</v>
      </c>
      <c r="D183" s="370" t="s">
        <v>2598</v>
      </c>
      <c r="E183" s="302" t="s">
        <v>2122</v>
      </c>
      <c r="F183" s="355"/>
    </row>
    <row r="184" customFormat="false" ht="12.8" hidden="false" customHeight="false" outlineLevel="0" collapsed="false">
      <c r="A184" s="302"/>
      <c r="B184" s="325"/>
      <c r="C184" s="370"/>
      <c r="D184" s="370"/>
      <c r="E184" s="302"/>
      <c r="F184" s="355"/>
    </row>
    <row r="185" customFormat="false" ht="12.8" hidden="false" customHeight="false" outlineLevel="0" collapsed="false">
      <c r="A185" s="370" t="s">
        <v>2607</v>
      </c>
      <c r="B185" s="369" t="s">
        <v>2608</v>
      </c>
      <c r="C185" s="370" t="s">
        <v>2531</v>
      </c>
      <c r="D185" s="370" t="s">
        <v>2598</v>
      </c>
      <c r="E185" s="370" t="s">
        <v>2201</v>
      </c>
      <c r="F185" s="355"/>
    </row>
    <row r="186" customFormat="false" ht="12.8" hidden="false" customHeight="false" outlineLevel="0" collapsed="false">
      <c r="A186" s="370"/>
      <c r="B186" s="369"/>
      <c r="C186" s="370"/>
      <c r="D186" s="370"/>
      <c r="E186" s="370"/>
      <c r="F186" s="355"/>
    </row>
    <row r="187" customFormat="false" ht="12.8" hidden="false" customHeight="false" outlineLevel="0" collapsed="false">
      <c r="A187" s="320" t="s">
        <v>2609</v>
      </c>
      <c r="B187" s="320" t="s">
        <v>2610</v>
      </c>
      <c r="C187" s="320" t="s">
        <v>2611</v>
      </c>
      <c r="D187" s="320" t="s">
        <v>1766</v>
      </c>
      <c r="E187" s="320" t="s">
        <v>2133</v>
      </c>
      <c r="F187" s="355" t="n">
        <v>64</v>
      </c>
    </row>
    <row r="188" customFormat="false" ht="12.8" hidden="false" customHeight="false" outlineLevel="0" collapsed="false">
      <c r="A188" s="320"/>
      <c r="B188" s="320"/>
      <c r="C188" s="320"/>
      <c r="D188" s="320"/>
      <c r="E188" s="320"/>
      <c r="F188" s="355"/>
    </row>
    <row r="189" customFormat="false" ht="12.8" hidden="false" customHeight="false" outlineLevel="0" collapsed="false">
      <c r="A189" s="320" t="s">
        <v>2612</v>
      </c>
      <c r="B189" s="320" t="s">
        <v>2613</v>
      </c>
      <c r="C189" s="320" t="s">
        <v>2611</v>
      </c>
      <c r="D189" s="320" t="s">
        <v>1766</v>
      </c>
      <c r="E189" s="320" t="s">
        <v>1772</v>
      </c>
      <c r="F189" s="355" t="s">
        <v>2614</v>
      </c>
    </row>
    <row r="190" customFormat="false" ht="12.8" hidden="false" customHeight="false" outlineLevel="0" collapsed="false">
      <c r="A190" s="320"/>
      <c r="B190" s="320"/>
      <c r="C190" s="320"/>
      <c r="D190" s="320"/>
      <c r="E190" s="320"/>
      <c r="F190" s="355"/>
    </row>
    <row r="191" customFormat="false" ht="12.8" hidden="false" customHeight="false" outlineLevel="0" collapsed="false">
      <c r="A191" s="320" t="s">
        <v>2615</v>
      </c>
      <c r="B191" s="320" t="s">
        <v>2616</v>
      </c>
      <c r="C191" s="320" t="s">
        <v>2611</v>
      </c>
      <c r="D191" s="320" t="s">
        <v>1766</v>
      </c>
      <c r="E191" s="320" t="s">
        <v>1775</v>
      </c>
      <c r="F191" s="355" t="n">
        <v>175</v>
      </c>
    </row>
    <row r="192" customFormat="false" ht="12.8" hidden="false" customHeight="false" outlineLevel="0" collapsed="false">
      <c r="A192" s="320"/>
      <c r="B192" s="320"/>
      <c r="C192" s="320"/>
      <c r="D192" s="320"/>
      <c r="E192" s="320"/>
      <c r="F192" s="355"/>
    </row>
    <row r="193" customFormat="false" ht="12.8" hidden="false" customHeight="false" outlineLevel="0" collapsed="false">
      <c r="A193" s="320" t="s">
        <v>2617</v>
      </c>
      <c r="B193" s="320" t="s">
        <v>2618</v>
      </c>
      <c r="C193" s="320" t="s">
        <v>2611</v>
      </c>
      <c r="D193" s="320" t="s">
        <v>1766</v>
      </c>
      <c r="E193" s="320" t="s">
        <v>1778</v>
      </c>
      <c r="F193" s="355"/>
    </row>
    <row r="194" customFormat="false" ht="12.8" hidden="false" customHeight="false" outlineLevel="0" collapsed="false">
      <c r="A194" s="320"/>
      <c r="B194" s="320"/>
      <c r="C194" s="320"/>
      <c r="D194" s="320"/>
      <c r="E194" s="320"/>
      <c r="F194" s="355"/>
    </row>
    <row r="195" customFormat="false" ht="12.8" hidden="false" customHeight="false" outlineLevel="0" collapsed="false">
      <c r="A195" s="320" t="s">
        <v>2619</v>
      </c>
      <c r="B195" s="320" t="s">
        <v>2620</v>
      </c>
      <c r="C195" s="320" t="s">
        <v>2611</v>
      </c>
      <c r="D195" s="320" t="s">
        <v>1766</v>
      </c>
      <c r="E195" s="320" t="s">
        <v>1780</v>
      </c>
      <c r="F195" s="355"/>
    </row>
    <row r="196" customFormat="false" ht="12.8" hidden="false" customHeight="false" outlineLevel="0" collapsed="false">
      <c r="A196" s="320"/>
      <c r="B196" s="320"/>
      <c r="C196" s="320"/>
      <c r="D196" s="320"/>
      <c r="E196" s="320"/>
      <c r="F196" s="355"/>
    </row>
    <row r="197" customFormat="false" ht="12.8" hidden="false" customHeight="false" outlineLevel="0" collapsed="false">
      <c r="A197" s="320" t="s">
        <v>2621</v>
      </c>
      <c r="B197" s="320" t="s">
        <v>2622</v>
      </c>
      <c r="C197" s="320" t="s">
        <v>2611</v>
      </c>
      <c r="D197" s="320" t="s">
        <v>1766</v>
      </c>
      <c r="E197" s="320" t="s">
        <v>1782</v>
      </c>
      <c r="F197" s="355"/>
    </row>
    <row r="198" customFormat="false" ht="12.8" hidden="false" customHeight="false" outlineLevel="0" collapsed="false">
      <c r="A198" s="320"/>
      <c r="B198" s="320"/>
      <c r="C198" s="320"/>
      <c r="D198" s="320"/>
      <c r="E198" s="320"/>
      <c r="F198" s="355"/>
    </row>
    <row r="199" customFormat="false" ht="12.8" hidden="false" customHeight="false" outlineLevel="0" collapsed="false">
      <c r="A199" s="320" t="s">
        <v>2623</v>
      </c>
      <c r="B199" s="320" t="s">
        <v>2624</v>
      </c>
      <c r="C199" s="320" t="s">
        <v>2611</v>
      </c>
      <c r="D199" s="320" t="s">
        <v>1766</v>
      </c>
      <c r="E199" s="320" t="s">
        <v>1785</v>
      </c>
      <c r="F199" s="355"/>
    </row>
    <row r="200" customFormat="false" ht="12.8" hidden="false" customHeight="false" outlineLevel="0" collapsed="false">
      <c r="A200" s="320"/>
      <c r="B200" s="320"/>
      <c r="C200" s="320"/>
      <c r="D200" s="320"/>
      <c r="E200" s="320"/>
      <c r="F200" s="355"/>
    </row>
    <row r="201" customFormat="false" ht="12.8" hidden="false" customHeight="false" outlineLevel="0" collapsed="false">
      <c r="A201" s="320" t="s">
        <v>2625</v>
      </c>
      <c r="B201" s="320" t="s">
        <v>2626</v>
      </c>
      <c r="C201" s="320" t="s">
        <v>2611</v>
      </c>
      <c r="D201" s="320" t="s">
        <v>1766</v>
      </c>
      <c r="E201" s="320" t="s">
        <v>2122</v>
      </c>
      <c r="F201" s="355" t="n">
        <v>523</v>
      </c>
    </row>
    <row r="202" customFormat="false" ht="12.8" hidden="false" customHeight="false" outlineLevel="0" collapsed="false">
      <c r="A202" s="320"/>
      <c r="B202" s="320"/>
      <c r="C202" s="320"/>
      <c r="D202" s="320"/>
      <c r="E202" s="320"/>
      <c r="F202" s="355"/>
    </row>
    <row r="203" customFormat="false" ht="12.8" hidden="false" customHeight="false" outlineLevel="0" collapsed="false">
      <c r="A203" s="320" t="s">
        <v>2627</v>
      </c>
      <c r="B203" s="320" t="s">
        <v>2628</v>
      </c>
      <c r="C203" s="320" t="s">
        <v>2611</v>
      </c>
      <c r="D203" s="320" t="s">
        <v>1772</v>
      </c>
      <c r="E203" s="320" t="s">
        <v>2133</v>
      </c>
      <c r="F203" s="355" t="s">
        <v>2629</v>
      </c>
    </row>
    <row r="204" customFormat="false" ht="12.8" hidden="false" customHeight="false" outlineLevel="0" collapsed="false">
      <c r="A204" s="320"/>
      <c r="B204" s="320"/>
      <c r="C204" s="320"/>
      <c r="D204" s="320"/>
      <c r="E204" s="320"/>
      <c r="F204" s="355"/>
    </row>
    <row r="205" customFormat="false" ht="12.8" hidden="false" customHeight="false" outlineLevel="0" collapsed="false">
      <c r="A205" s="320" t="s">
        <v>2630</v>
      </c>
      <c r="B205" s="320" t="s">
        <v>2631</v>
      </c>
      <c r="C205" s="320" t="s">
        <v>2611</v>
      </c>
      <c r="D205" s="320" t="s">
        <v>1772</v>
      </c>
      <c r="E205" s="320" t="s">
        <v>2134</v>
      </c>
      <c r="F205" s="355" t="s">
        <v>2629</v>
      </c>
    </row>
    <row r="206" customFormat="false" ht="12.8" hidden="false" customHeight="false" outlineLevel="0" collapsed="false">
      <c r="A206" s="320"/>
      <c r="B206" s="320"/>
      <c r="C206" s="320"/>
      <c r="D206" s="320"/>
      <c r="E206" s="320"/>
      <c r="F206" s="355"/>
    </row>
    <row r="207" customFormat="false" ht="12.8" hidden="false" customHeight="false" outlineLevel="0" collapsed="false">
      <c r="A207" s="320" t="s">
        <v>2632</v>
      </c>
      <c r="B207" s="320" t="s">
        <v>2633</v>
      </c>
      <c r="C207" s="320" t="s">
        <v>2611</v>
      </c>
      <c r="D207" s="320" t="s">
        <v>1772</v>
      </c>
      <c r="E207" s="320" t="s">
        <v>1778</v>
      </c>
      <c r="F207" s="355" t="n">
        <v>161</v>
      </c>
    </row>
    <row r="208" customFormat="false" ht="12.8" hidden="false" customHeight="false" outlineLevel="0" collapsed="false">
      <c r="A208" s="320"/>
      <c r="B208" s="320"/>
      <c r="C208" s="320"/>
      <c r="D208" s="320"/>
      <c r="E208" s="320"/>
      <c r="F208" s="355"/>
    </row>
    <row r="209" customFormat="false" ht="12.8" hidden="false" customHeight="false" outlineLevel="0" collapsed="false">
      <c r="A209" s="320" t="s">
        <v>2634</v>
      </c>
      <c r="B209" s="320" t="s">
        <v>2635</v>
      </c>
      <c r="C209" s="320" t="s">
        <v>2611</v>
      </c>
      <c r="D209" s="320" t="s">
        <v>2481</v>
      </c>
      <c r="E209" s="320" t="s">
        <v>2636</v>
      </c>
      <c r="F209" s="355"/>
    </row>
    <row r="210" customFormat="false" ht="12.8" hidden="false" customHeight="false" outlineLevel="0" collapsed="false">
      <c r="A210" s="320"/>
      <c r="B210" s="320"/>
      <c r="C210" s="320"/>
      <c r="D210" s="320"/>
      <c r="E210" s="320"/>
      <c r="F210" s="355"/>
    </row>
    <row r="211" customFormat="false" ht="12.8" hidden="false" customHeight="false" outlineLevel="0" collapsed="false">
      <c r="A211" s="320" t="s">
        <v>2637</v>
      </c>
      <c r="B211" s="320" t="s">
        <v>2638</v>
      </c>
      <c r="C211" s="320" t="s">
        <v>2611</v>
      </c>
      <c r="D211" s="320" t="s">
        <v>2481</v>
      </c>
      <c r="E211" s="320" t="s">
        <v>2639</v>
      </c>
      <c r="F211" s="355" t="s">
        <v>2640</v>
      </c>
    </row>
    <row r="212" customFormat="false" ht="12.8" hidden="false" customHeight="false" outlineLevel="0" collapsed="false">
      <c r="A212" s="320"/>
      <c r="B212" s="320"/>
      <c r="C212" s="320"/>
      <c r="D212" s="320"/>
      <c r="E212" s="320"/>
      <c r="F212" s="355"/>
    </row>
    <row r="213" customFormat="false" ht="12.8" hidden="false" customHeight="false" outlineLevel="0" collapsed="false">
      <c r="A213" s="320" t="s">
        <v>2641</v>
      </c>
      <c r="B213" s="320" t="s">
        <v>2642</v>
      </c>
      <c r="C213" s="320" t="s">
        <v>2611</v>
      </c>
      <c r="D213" s="320" t="s">
        <v>2481</v>
      </c>
      <c r="E213" s="320" t="s">
        <v>1778</v>
      </c>
      <c r="F213" s="355" t="n">
        <v>149</v>
      </c>
    </row>
    <row r="214" customFormat="false" ht="12.8" hidden="false" customHeight="false" outlineLevel="0" collapsed="false">
      <c r="A214" s="320"/>
      <c r="B214" s="320"/>
      <c r="C214" s="320"/>
      <c r="D214" s="320"/>
      <c r="E214" s="320"/>
      <c r="F214" s="355"/>
    </row>
    <row r="215" customFormat="false" ht="12.8" hidden="false" customHeight="false" outlineLevel="0" collapsed="false">
      <c r="A215" s="320" t="s">
        <v>2643</v>
      </c>
      <c r="B215" s="320" t="s">
        <v>2644</v>
      </c>
      <c r="C215" s="320" t="s">
        <v>2611</v>
      </c>
      <c r="D215" s="320" t="s">
        <v>1785</v>
      </c>
      <c r="E215" s="320"/>
      <c r="F215" s="355" t="s">
        <v>2645</v>
      </c>
    </row>
    <row r="216" customFormat="false" ht="12.8" hidden="false" customHeight="false" outlineLevel="0" collapsed="false">
      <c r="A216" s="320"/>
      <c r="B216" s="320"/>
      <c r="C216" s="320"/>
      <c r="D216" s="320"/>
      <c r="E216" s="320"/>
      <c r="F216" s="355"/>
    </row>
    <row r="217" customFormat="false" ht="12.8" hidden="false" customHeight="false" outlineLevel="0" collapsed="false">
      <c r="A217" s="320" t="s">
        <v>2646</v>
      </c>
      <c r="B217" s="320" t="s">
        <v>2647</v>
      </c>
      <c r="C217" s="320" t="s">
        <v>2648</v>
      </c>
      <c r="D217" s="320" t="s">
        <v>2649</v>
      </c>
      <c r="E217" s="320" t="s">
        <v>2435</v>
      </c>
      <c r="F217" s="355"/>
    </row>
    <row r="218" customFormat="false" ht="12.8" hidden="false" customHeight="false" outlineLevel="0" collapsed="false">
      <c r="A218" s="320"/>
      <c r="B218" s="320"/>
      <c r="C218" s="320"/>
      <c r="D218" s="320"/>
      <c r="E218" s="320"/>
      <c r="F218" s="355"/>
    </row>
    <row r="219" customFormat="false" ht="12.8" hidden="false" customHeight="false" outlineLevel="0" collapsed="false">
      <c r="A219" s="320" t="s">
        <v>2650</v>
      </c>
      <c r="B219" s="320" t="s">
        <v>2651</v>
      </c>
      <c r="C219" s="320" t="s">
        <v>2648</v>
      </c>
      <c r="D219" s="320" t="s">
        <v>2649</v>
      </c>
      <c r="E219" s="320" t="s">
        <v>2437</v>
      </c>
      <c r="F219" s="355"/>
    </row>
    <row r="220" customFormat="false" ht="12.8" hidden="false" customHeight="false" outlineLevel="0" collapsed="false">
      <c r="A220" s="320"/>
      <c r="B220" s="320"/>
      <c r="C220" s="320"/>
      <c r="D220" s="320"/>
      <c r="E220" s="320"/>
      <c r="F220" s="355"/>
    </row>
    <row r="221" customFormat="false" ht="12.8" hidden="false" customHeight="false" outlineLevel="0" collapsed="false">
      <c r="A221" s="302" t="s">
        <v>2652</v>
      </c>
      <c r="B221" s="302" t="s">
        <v>2653</v>
      </c>
      <c r="C221" s="320" t="s">
        <v>2648</v>
      </c>
      <c r="D221" s="320" t="s">
        <v>2654</v>
      </c>
      <c r="E221" s="320" t="s">
        <v>2435</v>
      </c>
      <c r="F221" s="355"/>
    </row>
    <row r="222" customFormat="false" ht="12.8" hidden="false" customHeight="false" outlineLevel="0" collapsed="false">
      <c r="A222" s="302"/>
      <c r="B222" s="302"/>
      <c r="C222" s="320"/>
      <c r="D222" s="320"/>
      <c r="E222" s="320"/>
      <c r="F222" s="355"/>
    </row>
    <row r="223" customFormat="false" ht="12.8" hidden="false" customHeight="false" outlineLevel="0" collapsed="false">
      <c r="A223" s="320" t="s">
        <v>2655</v>
      </c>
      <c r="B223" s="320" t="s">
        <v>2656</v>
      </c>
      <c r="C223" s="320" t="s">
        <v>2648</v>
      </c>
      <c r="D223" s="320" t="s">
        <v>2654</v>
      </c>
      <c r="E223" s="320" t="s">
        <v>2437</v>
      </c>
      <c r="F223" s="355"/>
    </row>
    <row r="224" customFormat="false" ht="12.8" hidden="false" customHeight="false" outlineLevel="0" collapsed="false">
      <c r="A224" s="320"/>
      <c r="B224" s="320"/>
      <c r="C224" s="320"/>
      <c r="D224" s="320"/>
      <c r="E224" s="320"/>
      <c r="F224" s="355"/>
    </row>
    <row r="225" customFormat="false" ht="12.8" hidden="false" customHeight="false" outlineLevel="0" collapsed="false">
      <c r="A225" s="320" t="s">
        <v>2657</v>
      </c>
      <c r="B225" s="320" t="s">
        <v>2658</v>
      </c>
      <c r="C225" s="320" t="s">
        <v>2648</v>
      </c>
      <c r="D225" s="320" t="s">
        <v>2169</v>
      </c>
      <c r="E225" s="320" t="s">
        <v>1766</v>
      </c>
      <c r="F225" s="355"/>
    </row>
    <row r="226" customFormat="false" ht="12.8" hidden="false" customHeight="false" outlineLevel="0" collapsed="false">
      <c r="A226" s="320"/>
      <c r="B226" s="320"/>
      <c r="C226" s="320" t="s">
        <v>2648</v>
      </c>
      <c r="D226" s="320"/>
      <c r="E226" s="320"/>
      <c r="F226" s="355"/>
    </row>
    <row r="227" customFormat="false" ht="12.8" hidden="false" customHeight="false" outlineLevel="0" collapsed="false">
      <c r="A227" s="371" t="s">
        <v>2659</v>
      </c>
      <c r="B227" s="371" t="s">
        <v>2660</v>
      </c>
      <c r="C227" s="371" t="s">
        <v>2648</v>
      </c>
      <c r="D227" s="371" t="s">
        <v>2169</v>
      </c>
      <c r="E227" s="371" t="s">
        <v>1769</v>
      </c>
      <c r="F227" s="355"/>
    </row>
    <row r="228" customFormat="false" ht="12.8" hidden="false" customHeight="false" outlineLevel="0" collapsed="false">
      <c r="A228" s="371"/>
      <c r="B228" s="371"/>
      <c r="C228" s="371" t="s">
        <v>2648</v>
      </c>
      <c r="D228" s="371"/>
      <c r="E228" s="371"/>
      <c r="F228" s="355"/>
    </row>
    <row r="229" customFormat="false" ht="12.8" hidden="false" customHeight="false" outlineLevel="0" collapsed="false">
      <c r="A229" s="320" t="s">
        <v>2661</v>
      </c>
      <c r="B229" s="320" t="s">
        <v>2662</v>
      </c>
      <c r="C229" s="320" t="s">
        <v>2648</v>
      </c>
      <c r="D229" s="320" t="s">
        <v>2169</v>
      </c>
      <c r="E229" s="320" t="s">
        <v>1772</v>
      </c>
      <c r="F229" s="350" t="n">
        <v>439.438</v>
      </c>
    </row>
    <row r="230" customFormat="false" ht="12.8" hidden="false" customHeight="false" outlineLevel="0" collapsed="false">
      <c r="A230" s="320"/>
      <c r="B230" s="320"/>
      <c r="C230" s="320" t="s">
        <v>2648</v>
      </c>
      <c r="D230" s="320"/>
      <c r="E230" s="320"/>
      <c r="F230" s="355"/>
    </row>
    <row r="231" customFormat="false" ht="12.8" hidden="false" customHeight="false" outlineLevel="0" collapsed="false">
      <c r="A231" s="320" t="s">
        <v>2663</v>
      </c>
      <c r="B231" s="320" t="s">
        <v>2664</v>
      </c>
      <c r="C231" s="320" t="s">
        <v>2648</v>
      </c>
      <c r="D231" s="320" t="s">
        <v>2169</v>
      </c>
      <c r="E231" s="320" t="s">
        <v>1775</v>
      </c>
      <c r="F231" s="355"/>
    </row>
    <row r="232" customFormat="false" ht="12.8" hidden="false" customHeight="false" outlineLevel="0" collapsed="false">
      <c r="A232" s="320"/>
      <c r="B232" s="320"/>
      <c r="C232" s="320" t="s">
        <v>2648</v>
      </c>
      <c r="D232" s="320"/>
      <c r="E232" s="320"/>
      <c r="F232" s="355"/>
    </row>
    <row r="233" customFormat="false" ht="12.8" hidden="false" customHeight="false" outlineLevel="0" collapsed="false">
      <c r="A233" s="320" t="s">
        <v>2665</v>
      </c>
      <c r="B233" s="320" t="s">
        <v>2666</v>
      </c>
      <c r="C233" s="320" t="s">
        <v>2648</v>
      </c>
      <c r="D233" s="320" t="s">
        <v>2169</v>
      </c>
      <c r="E233" s="320" t="s">
        <v>1778</v>
      </c>
      <c r="F233" s="350" t="n">
        <v>236.314</v>
      </c>
    </row>
    <row r="234" customFormat="false" ht="12.8" hidden="false" customHeight="false" outlineLevel="0" collapsed="false">
      <c r="A234" s="320"/>
      <c r="B234" s="320"/>
      <c r="C234" s="320" t="s">
        <v>2648</v>
      </c>
      <c r="D234" s="320"/>
      <c r="E234" s="320"/>
      <c r="F234" s="350"/>
    </row>
    <row r="235" customFormat="false" ht="12.8" hidden="false" customHeight="false" outlineLevel="0" collapsed="false">
      <c r="A235" s="302" t="s">
        <v>2667</v>
      </c>
      <c r="B235" s="302" t="s">
        <v>2668</v>
      </c>
      <c r="C235" s="320" t="s">
        <v>2648</v>
      </c>
      <c r="D235" s="320" t="s">
        <v>2169</v>
      </c>
      <c r="E235" s="320" t="s">
        <v>1780</v>
      </c>
      <c r="F235" s="355"/>
    </row>
    <row r="236" customFormat="false" ht="12.8" hidden="false" customHeight="false" outlineLevel="0" collapsed="false">
      <c r="A236" s="302"/>
      <c r="B236" s="302"/>
      <c r="C236" s="320" t="s">
        <v>2648</v>
      </c>
      <c r="D236" s="320"/>
      <c r="E236" s="320"/>
      <c r="F236" s="355"/>
    </row>
    <row r="237" customFormat="false" ht="12.8" hidden="false" customHeight="false" outlineLevel="0" collapsed="false">
      <c r="A237" s="320" t="s">
        <v>2669</v>
      </c>
      <c r="B237" s="320" t="s">
        <v>2670</v>
      </c>
      <c r="C237" s="320" t="s">
        <v>2648</v>
      </c>
      <c r="D237" s="320" t="s">
        <v>2169</v>
      </c>
      <c r="E237" s="320" t="s">
        <v>1782</v>
      </c>
      <c r="F237" s="355"/>
    </row>
    <row r="238" customFormat="false" ht="12.8" hidden="false" customHeight="false" outlineLevel="0" collapsed="false">
      <c r="A238" s="320"/>
      <c r="B238" s="320"/>
      <c r="C238" s="320" t="s">
        <v>2648</v>
      </c>
      <c r="D238" s="320"/>
      <c r="E238" s="320"/>
      <c r="F238" s="355"/>
    </row>
    <row r="239" customFormat="false" ht="12.8" hidden="false" customHeight="false" outlineLevel="0" collapsed="false">
      <c r="A239" s="320" t="s">
        <v>2671</v>
      </c>
      <c r="B239" s="320" t="s">
        <v>2672</v>
      </c>
      <c r="C239" s="320" t="s">
        <v>2648</v>
      </c>
      <c r="D239" s="320" t="s">
        <v>2169</v>
      </c>
      <c r="E239" s="320" t="s">
        <v>1785</v>
      </c>
      <c r="F239" s="350" t="n">
        <v>46</v>
      </c>
    </row>
    <row r="240" customFormat="false" ht="12.8" hidden="false" customHeight="false" outlineLevel="0" collapsed="false">
      <c r="A240" s="320"/>
      <c r="B240" s="320"/>
      <c r="C240" s="320"/>
      <c r="D240" s="320"/>
      <c r="E240" s="320"/>
      <c r="F240" s="355"/>
    </row>
    <row r="241" customFormat="false" ht="12.8" hidden="false" customHeight="false" outlineLevel="0" collapsed="false">
      <c r="A241" s="320" t="s">
        <v>2673</v>
      </c>
      <c r="B241" s="320" t="s">
        <v>2674</v>
      </c>
      <c r="C241" s="320" t="s">
        <v>2648</v>
      </c>
      <c r="D241" s="320" t="s">
        <v>2675</v>
      </c>
      <c r="E241" s="320" t="s">
        <v>2676</v>
      </c>
      <c r="F241" s="350" t="n">
        <v>4</v>
      </c>
    </row>
    <row r="242" customFormat="false" ht="12.8" hidden="false" customHeight="false" outlineLevel="0" collapsed="false">
      <c r="A242" s="320"/>
      <c r="B242" s="320"/>
      <c r="C242" s="320"/>
      <c r="D242" s="320"/>
      <c r="E242" s="320"/>
      <c r="F242" s="355"/>
    </row>
    <row r="243" customFormat="false" ht="12.8" hidden="false" customHeight="false" outlineLevel="0" collapsed="false">
      <c r="A243" s="372" t="s">
        <v>2677</v>
      </c>
      <c r="B243" s="372" t="s">
        <v>2678</v>
      </c>
      <c r="C243" s="372" t="s">
        <v>2648</v>
      </c>
      <c r="D243" s="372" t="s">
        <v>2675</v>
      </c>
      <c r="E243" s="372" t="s">
        <v>2679</v>
      </c>
      <c r="F243" s="355"/>
    </row>
    <row r="244" customFormat="false" ht="12.8" hidden="false" customHeight="false" outlineLevel="0" collapsed="false">
      <c r="A244" s="372"/>
      <c r="B244" s="372"/>
      <c r="C244" s="372"/>
      <c r="D244" s="372"/>
      <c r="E244" s="372"/>
      <c r="F244" s="355"/>
    </row>
    <row r="245" customFormat="false" ht="12.8" hidden="false" customHeight="false" outlineLevel="0" collapsed="false">
      <c r="A245" s="320" t="s">
        <v>2680</v>
      </c>
      <c r="B245" s="320" t="s">
        <v>2681</v>
      </c>
      <c r="C245" s="320" t="s">
        <v>2648</v>
      </c>
      <c r="D245" s="320" t="s">
        <v>2675</v>
      </c>
      <c r="E245" s="320" t="s">
        <v>1785</v>
      </c>
      <c r="F245" s="355"/>
    </row>
    <row r="246" customFormat="false" ht="12.8" hidden="false" customHeight="false" outlineLevel="0" collapsed="false">
      <c r="A246" s="320"/>
      <c r="B246" s="320"/>
      <c r="C246" s="320"/>
      <c r="D246" s="320"/>
      <c r="E246" s="320"/>
      <c r="F246" s="355"/>
    </row>
    <row r="247" customFormat="false" ht="12.8" hidden="false" customHeight="false" outlineLevel="0" collapsed="false">
      <c r="A247" s="320" t="s">
        <v>2682</v>
      </c>
      <c r="B247" s="320" t="s">
        <v>2683</v>
      </c>
      <c r="C247" s="320" t="s">
        <v>2648</v>
      </c>
      <c r="D247" s="320" t="s">
        <v>2675</v>
      </c>
      <c r="E247" s="320" t="s">
        <v>1787</v>
      </c>
      <c r="F247" s="355"/>
    </row>
    <row r="248" customFormat="false" ht="12.8" hidden="false" customHeight="false" outlineLevel="0" collapsed="false">
      <c r="A248" s="320"/>
      <c r="B248" s="320"/>
      <c r="C248" s="320"/>
      <c r="D248" s="320"/>
      <c r="E248" s="320"/>
      <c r="F248" s="355"/>
    </row>
    <row r="249" customFormat="false" ht="12.8" hidden="false" customHeight="false" outlineLevel="0" collapsed="false">
      <c r="A249" s="320" t="s">
        <v>2684</v>
      </c>
      <c r="B249" s="320" t="s">
        <v>2685</v>
      </c>
      <c r="C249" s="320" t="s">
        <v>2648</v>
      </c>
      <c r="D249" s="320" t="s">
        <v>2675</v>
      </c>
      <c r="E249" s="320" t="s">
        <v>2089</v>
      </c>
      <c r="F249" s="350" t="n">
        <v>376.377</v>
      </c>
    </row>
    <row r="250" customFormat="false" ht="12.8" hidden="false" customHeight="false" outlineLevel="0" collapsed="false">
      <c r="A250" s="320"/>
      <c r="B250" s="320"/>
      <c r="C250" s="320"/>
      <c r="D250" s="320"/>
      <c r="E250" s="320"/>
      <c r="F250" s="350"/>
    </row>
    <row r="251" customFormat="false" ht="12.8" hidden="false" customHeight="false" outlineLevel="0" collapsed="false">
      <c r="A251" s="366" t="s">
        <v>2686</v>
      </c>
      <c r="B251" s="367" t="s">
        <v>2687</v>
      </c>
      <c r="C251" s="320" t="s">
        <v>2648</v>
      </c>
      <c r="D251" s="320" t="s">
        <v>2152</v>
      </c>
      <c r="E251" s="366" t="s">
        <v>1766</v>
      </c>
      <c r="F251" s="355" t="s">
        <v>2688</v>
      </c>
    </row>
    <row r="252" customFormat="false" ht="12.8" hidden="false" customHeight="false" outlineLevel="0" collapsed="false">
      <c r="A252" s="366"/>
      <c r="B252" s="367"/>
      <c r="C252" s="320"/>
      <c r="D252" s="320"/>
      <c r="E252" s="366"/>
      <c r="F252" s="355"/>
    </row>
    <row r="253" customFormat="false" ht="12.8" hidden="false" customHeight="false" outlineLevel="0" collapsed="false">
      <c r="A253" s="302" t="s">
        <v>2689</v>
      </c>
      <c r="B253" s="325" t="s">
        <v>2690</v>
      </c>
      <c r="C253" s="320" t="s">
        <v>2648</v>
      </c>
      <c r="D253" s="320" t="s">
        <v>2152</v>
      </c>
      <c r="E253" s="302" t="s">
        <v>1769</v>
      </c>
      <c r="F253" s="355" t="n">
        <v>123</v>
      </c>
    </row>
    <row r="254" customFormat="false" ht="12.8" hidden="false" customHeight="false" outlineLevel="0" collapsed="false">
      <c r="A254" s="302"/>
      <c r="B254" s="325"/>
      <c r="C254" s="320"/>
      <c r="D254" s="320"/>
      <c r="E254" s="302"/>
      <c r="F254" s="355"/>
    </row>
    <row r="255" customFormat="false" ht="12.8" hidden="false" customHeight="false" outlineLevel="0" collapsed="false">
      <c r="A255" s="370" t="s">
        <v>2691</v>
      </c>
      <c r="B255" s="369" t="s">
        <v>2692</v>
      </c>
      <c r="C255" s="320" t="s">
        <v>2648</v>
      </c>
      <c r="D255" s="320" t="s">
        <v>2152</v>
      </c>
      <c r="E255" s="370" t="s">
        <v>1772</v>
      </c>
      <c r="F255" s="355" t="n">
        <v>121.122</v>
      </c>
    </row>
    <row r="256" customFormat="false" ht="12.8" hidden="false" customHeight="false" outlineLevel="0" collapsed="false">
      <c r="A256" s="370"/>
      <c r="B256" s="369"/>
      <c r="C256" s="320"/>
      <c r="D256" s="320"/>
      <c r="E256" s="370"/>
      <c r="F256" s="355"/>
    </row>
    <row r="257" customFormat="false" ht="12.8" hidden="false" customHeight="false" outlineLevel="0" collapsed="false">
      <c r="A257" s="320" t="s">
        <v>2693</v>
      </c>
      <c r="B257" s="323" t="s">
        <v>2694</v>
      </c>
      <c r="C257" s="320" t="s">
        <v>2648</v>
      </c>
      <c r="D257" s="320" t="s">
        <v>2152</v>
      </c>
      <c r="E257" s="320" t="s">
        <v>1775</v>
      </c>
      <c r="F257" s="355"/>
    </row>
    <row r="258" customFormat="false" ht="12.8" hidden="false" customHeight="false" outlineLevel="0" collapsed="false">
      <c r="A258" s="320"/>
      <c r="B258" s="323"/>
      <c r="C258" s="320"/>
      <c r="D258" s="320"/>
      <c r="E258" s="320"/>
      <c r="F258" s="355"/>
    </row>
    <row r="259" customFormat="false" ht="12.8" hidden="false" customHeight="false" outlineLevel="0" collapsed="false">
      <c r="A259" s="320" t="s">
        <v>2695</v>
      </c>
      <c r="B259" s="323" t="s">
        <v>2696</v>
      </c>
      <c r="C259" s="320" t="s">
        <v>2648</v>
      </c>
      <c r="D259" s="320" t="s">
        <v>2152</v>
      </c>
      <c r="E259" s="320" t="s">
        <v>1778</v>
      </c>
      <c r="F259" s="355"/>
    </row>
    <row r="260" customFormat="false" ht="12.8" hidden="false" customHeight="false" outlineLevel="0" collapsed="false">
      <c r="A260" s="320"/>
      <c r="B260" s="323"/>
      <c r="C260" s="320"/>
      <c r="D260" s="320"/>
      <c r="E260" s="320"/>
      <c r="F260" s="355"/>
    </row>
    <row r="261" customFormat="false" ht="12.8" hidden="false" customHeight="false" outlineLevel="0" collapsed="false">
      <c r="A261" s="320" t="s">
        <v>2697</v>
      </c>
      <c r="B261" s="323" t="s">
        <v>2698</v>
      </c>
      <c r="C261" s="320" t="s">
        <v>2648</v>
      </c>
      <c r="D261" s="320" t="s">
        <v>2152</v>
      </c>
      <c r="E261" s="320" t="s">
        <v>1780</v>
      </c>
      <c r="F261" s="355"/>
    </row>
    <row r="262" customFormat="false" ht="12.8" hidden="false" customHeight="false" outlineLevel="0" collapsed="false">
      <c r="A262" s="320"/>
      <c r="B262" s="323"/>
      <c r="C262" s="320"/>
      <c r="D262" s="320"/>
      <c r="E262" s="320"/>
      <c r="F262" s="355"/>
    </row>
    <row r="263" customFormat="false" ht="12.8" hidden="false" customHeight="false" outlineLevel="0" collapsed="false">
      <c r="A263" s="320" t="s">
        <v>2699</v>
      </c>
      <c r="B263" s="323" t="s">
        <v>2700</v>
      </c>
      <c r="C263" s="320" t="s">
        <v>2648</v>
      </c>
      <c r="D263" s="320" t="s">
        <v>2152</v>
      </c>
      <c r="E263" s="320" t="s">
        <v>1782</v>
      </c>
      <c r="F263" s="355"/>
    </row>
    <row r="264" customFormat="false" ht="12.8" hidden="false" customHeight="false" outlineLevel="0" collapsed="false">
      <c r="A264" s="320"/>
      <c r="B264" s="323"/>
      <c r="C264" s="320"/>
      <c r="D264" s="320"/>
      <c r="E264" s="320"/>
      <c r="F264" s="355"/>
    </row>
    <row r="265" customFormat="false" ht="12.8" hidden="false" customHeight="false" outlineLevel="0" collapsed="false">
      <c r="A265" s="302" t="s">
        <v>2701</v>
      </c>
      <c r="B265" s="325" t="s">
        <v>2702</v>
      </c>
      <c r="C265" s="320" t="s">
        <v>2648</v>
      </c>
      <c r="D265" s="320" t="s">
        <v>2152</v>
      </c>
      <c r="E265" s="320" t="s">
        <v>1785</v>
      </c>
      <c r="F265" s="355" t="n">
        <v>494.497</v>
      </c>
    </row>
    <row r="266" customFormat="false" ht="12.8" hidden="false" customHeight="false" outlineLevel="0" collapsed="false">
      <c r="A266" s="302"/>
      <c r="B266" s="325"/>
      <c r="C266" s="320"/>
      <c r="D266" s="320"/>
      <c r="E266" s="320"/>
      <c r="F266" s="355"/>
    </row>
    <row r="267" customFormat="false" ht="12.8" hidden="false" customHeight="false" outlineLevel="0" collapsed="false">
      <c r="A267" s="302" t="s">
        <v>2703</v>
      </c>
      <c r="B267" s="302" t="s">
        <v>2704</v>
      </c>
      <c r="C267" s="320" t="s">
        <v>2705</v>
      </c>
      <c r="D267" s="320" t="s">
        <v>2706</v>
      </c>
      <c r="E267" s="320" t="s">
        <v>2563</v>
      </c>
      <c r="F267" s="355"/>
    </row>
    <row r="268" customFormat="false" ht="12.8" hidden="false" customHeight="false" outlineLevel="0" collapsed="false">
      <c r="A268" s="302"/>
      <c r="B268" s="302"/>
      <c r="C268" s="320"/>
      <c r="D268" s="320"/>
      <c r="E268" s="320"/>
      <c r="F268" s="355"/>
    </row>
    <row r="269" customFormat="false" ht="12.8" hidden="false" customHeight="false" outlineLevel="0" collapsed="false">
      <c r="A269" s="302" t="s">
        <v>2707</v>
      </c>
      <c r="B269" s="302" t="s">
        <v>2708</v>
      </c>
      <c r="C269" s="320" t="s">
        <v>2705</v>
      </c>
      <c r="D269" s="320" t="s">
        <v>2706</v>
      </c>
      <c r="E269" s="320" t="s">
        <v>2567</v>
      </c>
      <c r="F269" s="355"/>
    </row>
    <row r="270" customFormat="false" ht="12.8" hidden="false" customHeight="false" outlineLevel="0" collapsed="false">
      <c r="A270" s="302"/>
      <c r="B270" s="302"/>
      <c r="C270" s="320"/>
      <c r="D270" s="320"/>
      <c r="E270" s="320"/>
      <c r="F270" s="355"/>
    </row>
    <row r="271" customFormat="false" ht="12.8" hidden="false" customHeight="false" outlineLevel="0" collapsed="false">
      <c r="A271" s="320" t="s">
        <v>2709</v>
      </c>
      <c r="B271" s="320" t="s">
        <v>2710</v>
      </c>
      <c r="C271" s="320" t="s">
        <v>2705</v>
      </c>
      <c r="D271" s="320" t="s">
        <v>2076</v>
      </c>
      <c r="E271" s="320" t="s">
        <v>2133</v>
      </c>
      <c r="F271" s="355" t="n">
        <v>64</v>
      </c>
    </row>
    <row r="272" customFormat="false" ht="12.8" hidden="false" customHeight="false" outlineLevel="0" collapsed="false">
      <c r="A272" s="320"/>
      <c r="B272" s="320"/>
      <c r="C272" s="320"/>
      <c r="D272" s="320"/>
      <c r="E272" s="320"/>
      <c r="F272" s="355"/>
    </row>
    <row r="273" customFormat="false" ht="12.8" hidden="false" customHeight="false" outlineLevel="0" collapsed="false">
      <c r="A273" s="320" t="s">
        <v>2711</v>
      </c>
      <c r="B273" s="320" t="s">
        <v>2712</v>
      </c>
      <c r="C273" s="320" t="s">
        <v>2705</v>
      </c>
      <c r="D273" s="320" t="s">
        <v>2076</v>
      </c>
      <c r="E273" s="320" t="s">
        <v>2134</v>
      </c>
      <c r="F273" s="355"/>
    </row>
    <row r="274" customFormat="false" ht="12.8" hidden="false" customHeight="false" outlineLevel="0" collapsed="false">
      <c r="A274" s="320"/>
      <c r="B274" s="320"/>
      <c r="C274" s="320"/>
      <c r="D274" s="320"/>
      <c r="E274" s="320"/>
      <c r="F274" s="355"/>
    </row>
    <row r="275" customFormat="false" ht="12.8" hidden="false" customHeight="false" outlineLevel="0" collapsed="false">
      <c r="A275" s="302" t="s">
        <v>2713</v>
      </c>
      <c r="B275" s="302" t="s">
        <v>2714</v>
      </c>
      <c r="C275" s="320" t="s">
        <v>2705</v>
      </c>
      <c r="D275" s="320" t="s">
        <v>2076</v>
      </c>
      <c r="E275" s="320" t="s">
        <v>2162</v>
      </c>
      <c r="F275" s="355" t="n">
        <v>154.223</v>
      </c>
    </row>
    <row r="276" customFormat="false" ht="12.8" hidden="false" customHeight="false" outlineLevel="0" collapsed="false">
      <c r="A276" s="302"/>
      <c r="B276" s="302"/>
      <c r="C276" s="320"/>
      <c r="D276" s="320"/>
      <c r="E276" s="320"/>
      <c r="F276" s="355"/>
    </row>
    <row r="277" customFormat="false" ht="12.8" hidden="false" customHeight="false" outlineLevel="0" collapsed="false">
      <c r="A277" s="320" t="s">
        <v>2715</v>
      </c>
      <c r="B277" s="320" t="s">
        <v>2716</v>
      </c>
      <c r="C277" s="320" t="s">
        <v>2705</v>
      </c>
      <c r="D277" s="320" t="s">
        <v>2076</v>
      </c>
      <c r="E277" s="320" t="s">
        <v>2163</v>
      </c>
      <c r="F277" s="355" t="s">
        <v>2717</v>
      </c>
    </row>
    <row r="278" customFormat="false" ht="12.8" hidden="false" customHeight="false" outlineLevel="0" collapsed="false">
      <c r="A278" s="320"/>
      <c r="B278" s="320"/>
      <c r="C278" s="320"/>
      <c r="D278" s="320"/>
      <c r="E278" s="320"/>
      <c r="F278" s="355"/>
    </row>
    <row r="279" customFormat="false" ht="12.8" hidden="false" customHeight="false" outlineLevel="0" collapsed="false">
      <c r="A279" s="320" t="s">
        <v>2718</v>
      </c>
      <c r="B279" s="320" t="s">
        <v>2719</v>
      </c>
      <c r="C279" s="320" t="s">
        <v>2705</v>
      </c>
      <c r="D279" s="320" t="s">
        <v>2076</v>
      </c>
      <c r="E279" s="320" t="s">
        <v>2122</v>
      </c>
      <c r="F279" s="355" t="n">
        <v>316.325</v>
      </c>
    </row>
    <row r="280" customFormat="false" ht="12.8" hidden="false" customHeight="false" outlineLevel="0" collapsed="false">
      <c r="A280" s="320"/>
      <c r="B280" s="320"/>
      <c r="C280" s="320"/>
      <c r="D280" s="320"/>
      <c r="E280" s="320"/>
      <c r="F280" s="355"/>
    </row>
    <row r="281" customFormat="false" ht="12.8" hidden="false" customHeight="false" outlineLevel="0" collapsed="false">
      <c r="A281" s="320" t="s">
        <v>2720</v>
      </c>
      <c r="B281" s="320" t="s">
        <v>2721</v>
      </c>
      <c r="C281" s="320" t="s">
        <v>2705</v>
      </c>
      <c r="D281" s="320" t="s">
        <v>2076</v>
      </c>
      <c r="E281" s="320" t="s">
        <v>2180</v>
      </c>
      <c r="F281" s="355" t="n">
        <v>410</v>
      </c>
    </row>
    <row r="282" customFormat="false" ht="12.8" hidden="false" customHeight="false" outlineLevel="0" collapsed="false">
      <c r="A282" s="320"/>
      <c r="B282" s="320"/>
      <c r="C282" s="320"/>
      <c r="D282" s="320"/>
      <c r="E282" s="320"/>
      <c r="F282" s="355"/>
    </row>
    <row r="283" customFormat="false" ht="12.8" hidden="false" customHeight="false" outlineLevel="0" collapsed="false">
      <c r="A283" s="320" t="s">
        <v>2722</v>
      </c>
      <c r="B283" s="320" t="s">
        <v>2723</v>
      </c>
      <c r="C283" s="320" t="s">
        <v>2705</v>
      </c>
      <c r="D283" s="320" t="s">
        <v>2076</v>
      </c>
      <c r="E283" s="320" t="s">
        <v>1790</v>
      </c>
      <c r="F283" s="355"/>
    </row>
    <row r="284" customFormat="false" ht="12.8" hidden="false" customHeight="false" outlineLevel="0" collapsed="false">
      <c r="A284" s="320"/>
      <c r="B284" s="320"/>
      <c r="C284" s="320"/>
      <c r="D284" s="320"/>
      <c r="E284" s="320"/>
      <c r="F284" s="355"/>
    </row>
    <row r="285" customFormat="false" ht="12.8" hidden="false" customHeight="false" outlineLevel="0" collapsed="false">
      <c r="A285" s="320" t="s">
        <v>2724</v>
      </c>
      <c r="B285" s="320" t="s">
        <v>2725</v>
      </c>
      <c r="C285" s="320" t="s">
        <v>2705</v>
      </c>
      <c r="D285" s="320" t="s">
        <v>2726</v>
      </c>
      <c r="E285" s="320" t="s">
        <v>2133</v>
      </c>
      <c r="F285" s="355"/>
    </row>
    <row r="286" customFormat="false" ht="12.8" hidden="false" customHeight="false" outlineLevel="0" collapsed="false">
      <c r="A286" s="320"/>
      <c r="B286" s="320"/>
      <c r="C286" s="320"/>
      <c r="D286" s="320"/>
      <c r="E286" s="320"/>
      <c r="F286" s="355"/>
    </row>
    <row r="287" customFormat="false" ht="12.8" hidden="false" customHeight="false" outlineLevel="0" collapsed="false">
      <c r="A287" s="320" t="s">
        <v>2727</v>
      </c>
      <c r="B287" s="320" t="s">
        <v>2728</v>
      </c>
      <c r="C287" s="320" t="s">
        <v>2705</v>
      </c>
      <c r="D287" s="320" t="s">
        <v>2726</v>
      </c>
      <c r="E287" s="320" t="s">
        <v>1772</v>
      </c>
      <c r="F287" s="355"/>
    </row>
    <row r="288" customFormat="false" ht="12.8" hidden="false" customHeight="false" outlineLevel="0" collapsed="false">
      <c r="A288" s="320"/>
      <c r="B288" s="320"/>
      <c r="C288" s="320"/>
      <c r="D288" s="320"/>
      <c r="E288" s="320"/>
      <c r="F288" s="355"/>
    </row>
    <row r="289" customFormat="false" ht="12.8" hidden="false" customHeight="false" outlineLevel="0" collapsed="false">
      <c r="A289" s="320" t="s">
        <v>2729</v>
      </c>
      <c r="B289" s="323" t="s">
        <v>2730</v>
      </c>
      <c r="C289" s="320" t="s">
        <v>2705</v>
      </c>
      <c r="D289" s="320" t="s">
        <v>2077</v>
      </c>
      <c r="E289" s="320" t="s">
        <v>2133</v>
      </c>
      <c r="F289" s="355" t="n">
        <v>43</v>
      </c>
    </row>
    <row r="290" customFormat="false" ht="12.8" hidden="false" customHeight="false" outlineLevel="0" collapsed="false">
      <c r="A290" s="320"/>
      <c r="B290" s="323"/>
      <c r="C290" s="320"/>
      <c r="D290" s="320"/>
      <c r="E290" s="320"/>
      <c r="F290" s="355"/>
    </row>
    <row r="291" customFormat="false" ht="12.8" hidden="false" customHeight="false" outlineLevel="0" collapsed="false">
      <c r="A291" s="320" t="s">
        <v>2731</v>
      </c>
      <c r="B291" s="323" t="s">
        <v>2732</v>
      </c>
      <c r="C291" s="320" t="s">
        <v>2705</v>
      </c>
      <c r="D291" s="320" t="s">
        <v>2077</v>
      </c>
      <c r="E291" s="320" t="s">
        <v>2134</v>
      </c>
      <c r="F291" s="355"/>
    </row>
    <row r="292" customFormat="false" ht="12.8" hidden="false" customHeight="false" outlineLevel="0" collapsed="false">
      <c r="A292" s="320"/>
      <c r="B292" s="323"/>
      <c r="C292" s="320"/>
      <c r="D292" s="320"/>
      <c r="E292" s="320"/>
      <c r="F292" s="355"/>
    </row>
    <row r="293" customFormat="false" ht="12.8" hidden="false" customHeight="false" outlineLevel="0" collapsed="false">
      <c r="A293" s="320" t="s">
        <v>2733</v>
      </c>
      <c r="B293" s="323" t="s">
        <v>2734</v>
      </c>
      <c r="C293" s="320" t="s">
        <v>2705</v>
      </c>
      <c r="D293" s="320" t="s">
        <v>2077</v>
      </c>
      <c r="E293" s="320" t="s">
        <v>2162</v>
      </c>
      <c r="F293" s="355" t="n">
        <v>221.206</v>
      </c>
    </row>
    <row r="294" customFormat="false" ht="12.8" hidden="false" customHeight="false" outlineLevel="0" collapsed="false">
      <c r="A294" s="320"/>
      <c r="B294" s="323"/>
      <c r="C294" s="320"/>
      <c r="D294" s="320"/>
      <c r="E294" s="320"/>
      <c r="F294" s="355"/>
    </row>
    <row r="295" customFormat="false" ht="12.8" hidden="false" customHeight="false" outlineLevel="0" collapsed="false">
      <c r="A295" s="320" t="s">
        <v>2735</v>
      </c>
      <c r="B295" s="323" t="s">
        <v>2736</v>
      </c>
      <c r="C295" s="320" t="s">
        <v>2705</v>
      </c>
      <c r="D295" s="320" t="s">
        <v>2077</v>
      </c>
      <c r="E295" s="320" t="s">
        <v>2163</v>
      </c>
      <c r="F295" s="355"/>
    </row>
    <row r="296" customFormat="false" ht="12.8" hidden="false" customHeight="false" outlineLevel="0" collapsed="false">
      <c r="A296" s="320"/>
      <c r="B296" s="323"/>
      <c r="C296" s="320"/>
      <c r="D296" s="320"/>
      <c r="E296" s="320"/>
      <c r="F296" s="355"/>
    </row>
    <row r="297" customFormat="false" ht="12.8" hidden="false" customHeight="false" outlineLevel="0" collapsed="false">
      <c r="A297" s="320" t="s">
        <v>2737</v>
      </c>
      <c r="B297" s="323" t="s">
        <v>2738</v>
      </c>
      <c r="C297" s="320" t="s">
        <v>2705</v>
      </c>
      <c r="D297" s="320" t="s">
        <v>2077</v>
      </c>
      <c r="E297" s="320" t="s">
        <v>1787</v>
      </c>
      <c r="F297" s="355"/>
    </row>
    <row r="298" customFormat="false" ht="12.8" hidden="false" customHeight="false" outlineLevel="0" collapsed="false">
      <c r="A298" s="320"/>
      <c r="B298" s="323"/>
      <c r="C298" s="320"/>
      <c r="D298" s="320"/>
      <c r="E298" s="320"/>
      <c r="F298" s="355"/>
    </row>
    <row r="299" customFormat="false" ht="12.8" hidden="false" customHeight="false" outlineLevel="0" collapsed="false">
      <c r="A299" s="320" t="s">
        <v>2739</v>
      </c>
      <c r="B299" s="323" t="s">
        <v>2740</v>
      </c>
      <c r="C299" s="320" t="s">
        <v>2705</v>
      </c>
      <c r="D299" s="320" t="s">
        <v>2182</v>
      </c>
      <c r="E299" s="320"/>
      <c r="F299" s="355"/>
    </row>
    <row r="300" customFormat="false" ht="12.8" hidden="false" customHeight="false" outlineLevel="0" collapsed="false">
      <c r="A300" s="320"/>
      <c r="B300" s="323"/>
      <c r="C300" s="320"/>
      <c r="D300" s="320"/>
      <c r="E300" s="320"/>
      <c r="F300" s="355"/>
    </row>
    <row r="301" customFormat="false" ht="12.8" hidden="false" customHeight="false" outlineLevel="0" collapsed="false">
      <c r="A301" s="320" t="s">
        <v>2741</v>
      </c>
      <c r="B301" s="323" t="s">
        <v>2742</v>
      </c>
      <c r="C301" s="320" t="s">
        <v>2705</v>
      </c>
      <c r="D301" s="320" t="s">
        <v>2743</v>
      </c>
      <c r="E301" s="320" t="s">
        <v>2133</v>
      </c>
      <c r="F301" s="355"/>
    </row>
    <row r="302" customFormat="false" ht="12.8" hidden="false" customHeight="false" outlineLevel="0" collapsed="false">
      <c r="A302" s="320"/>
      <c r="B302" s="323"/>
      <c r="C302" s="320"/>
      <c r="D302" s="320"/>
      <c r="E302" s="320"/>
      <c r="F302" s="355"/>
    </row>
    <row r="303" customFormat="false" ht="12.8" hidden="false" customHeight="false" outlineLevel="0" collapsed="false">
      <c r="A303" s="320" t="s">
        <v>2744</v>
      </c>
      <c r="B303" s="323" t="s">
        <v>2745</v>
      </c>
      <c r="C303" s="320" t="s">
        <v>2705</v>
      </c>
      <c r="D303" s="320" t="s">
        <v>2743</v>
      </c>
      <c r="E303" s="320" t="s">
        <v>1772</v>
      </c>
      <c r="F303" s="355" t="n">
        <v>83.91</v>
      </c>
    </row>
    <row r="304" customFormat="false" ht="12.8" hidden="false" customHeight="false" outlineLevel="0" collapsed="false">
      <c r="A304" s="320"/>
      <c r="B304" s="323"/>
      <c r="C304" s="320"/>
      <c r="D304" s="320"/>
      <c r="E304" s="320"/>
      <c r="F304" s="355"/>
    </row>
    <row r="305" customFormat="false" ht="12.8" hidden="false" customHeight="false" outlineLevel="0" collapsed="false">
      <c r="A305" s="320" t="s">
        <v>2746</v>
      </c>
      <c r="B305" s="323" t="s">
        <v>2747</v>
      </c>
      <c r="C305" s="320" t="s">
        <v>2705</v>
      </c>
      <c r="D305" s="320" t="s">
        <v>2743</v>
      </c>
      <c r="E305" s="320" t="s">
        <v>1775</v>
      </c>
      <c r="F305" s="355"/>
    </row>
    <row r="306" customFormat="false" ht="12.8" hidden="false" customHeight="false" outlineLevel="0" collapsed="false">
      <c r="A306" s="320"/>
      <c r="B306" s="323"/>
      <c r="C306" s="320"/>
      <c r="D306" s="320"/>
      <c r="E306" s="320"/>
      <c r="F306" s="355"/>
    </row>
    <row r="307" customFormat="false" ht="12.8" hidden="false" customHeight="false" outlineLevel="0" collapsed="false">
      <c r="A307" s="320" t="s">
        <v>2748</v>
      </c>
      <c r="B307" s="323" t="s">
        <v>2749</v>
      </c>
      <c r="C307" s="320" t="s">
        <v>2705</v>
      </c>
      <c r="D307" s="320" t="s">
        <v>2743</v>
      </c>
      <c r="E307" s="320" t="s">
        <v>1778</v>
      </c>
      <c r="F307" s="355"/>
    </row>
    <row r="308" customFormat="false" ht="12.8" hidden="false" customHeight="false" outlineLevel="0" collapsed="false">
      <c r="A308" s="320"/>
      <c r="B308" s="323"/>
      <c r="C308" s="320"/>
      <c r="D308" s="320"/>
      <c r="E308" s="320"/>
      <c r="F308" s="355"/>
    </row>
    <row r="309" customFormat="false" ht="12.8" hidden="false" customHeight="false" outlineLevel="0" collapsed="false">
      <c r="A309" s="320" t="s">
        <v>2750</v>
      </c>
      <c r="B309" s="323" t="s">
        <v>2751</v>
      </c>
      <c r="C309" s="320" t="s">
        <v>2705</v>
      </c>
      <c r="D309" s="320" t="s">
        <v>2743</v>
      </c>
      <c r="E309" s="320" t="s">
        <v>1780</v>
      </c>
      <c r="F309" s="355" t="s">
        <v>2752</v>
      </c>
    </row>
    <row r="310" customFormat="false" ht="12.8" hidden="false" customHeight="false" outlineLevel="0" collapsed="false">
      <c r="A310" s="320"/>
      <c r="B310" s="323"/>
      <c r="C310" s="320"/>
      <c r="D310" s="320"/>
      <c r="E310" s="320"/>
      <c r="F310" s="355"/>
    </row>
    <row r="311" customFormat="false" ht="12.8" hidden="false" customHeight="false" outlineLevel="0" collapsed="false">
      <c r="A311" s="320" t="s">
        <v>2753</v>
      </c>
      <c r="B311" s="323" t="s">
        <v>2754</v>
      </c>
      <c r="C311" s="320" t="s">
        <v>2705</v>
      </c>
      <c r="D311" s="320" t="s">
        <v>2743</v>
      </c>
      <c r="E311" s="320" t="s">
        <v>1782</v>
      </c>
      <c r="F311" s="355" t="s">
        <v>2755</v>
      </c>
    </row>
    <row r="312" customFormat="false" ht="12.8" hidden="false" customHeight="false" outlineLevel="0" collapsed="false">
      <c r="A312" s="320"/>
      <c r="B312" s="323"/>
      <c r="C312" s="320"/>
      <c r="D312" s="320"/>
      <c r="E312" s="320"/>
      <c r="F312" s="355"/>
    </row>
    <row r="313" customFormat="false" ht="12.8" hidden="false" customHeight="false" outlineLevel="0" collapsed="false">
      <c r="A313" s="320" t="s">
        <v>2756</v>
      </c>
      <c r="B313" s="323" t="s">
        <v>2757</v>
      </c>
      <c r="C313" s="320" t="s">
        <v>2705</v>
      </c>
      <c r="D313" s="320" t="s">
        <v>2743</v>
      </c>
      <c r="E313" s="320" t="s">
        <v>1785</v>
      </c>
      <c r="F313" s="355" t="n">
        <v>338</v>
      </c>
    </row>
    <row r="314" customFormat="false" ht="12.8" hidden="false" customHeight="false" outlineLevel="0" collapsed="false">
      <c r="A314" s="320"/>
      <c r="B314" s="323"/>
      <c r="C314" s="320"/>
      <c r="D314" s="320"/>
      <c r="E314" s="320"/>
      <c r="F314" s="355"/>
    </row>
    <row r="315" customFormat="false" ht="12.8" hidden="false" customHeight="false" outlineLevel="0" collapsed="false">
      <c r="A315" s="320" t="s">
        <v>2758</v>
      </c>
      <c r="B315" s="323" t="s">
        <v>2759</v>
      </c>
      <c r="C315" s="320" t="s">
        <v>2705</v>
      </c>
      <c r="D315" s="320" t="s">
        <v>2743</v>
      </c>
      <c r="E315" s="320" t="s">
        <v>1787</v>
      </c>
      <c r="F315" s="355" t="n">
        <v>360</v>
      </c>
    </row>
    <row r="316" customFormat="false" ht="12.8" hidden="false" customHeight="false" outlineLevel="0" collapsed="false">
      <c r="A316" s="320"/>
      <c r="B316" s="323"/>
      <c r="C316" s="320"/>
      <c r="D316" s="320"/>
      <c r="E316" s="320"/>
      <c r="F316" s="355"/>
    </row>
    <row r="317" customFormat="false" ht="12.8" hidden="false" customHeight="false" outlineLevel="0" collapsed="false">
      <c r="A317" s="320" t="s">
        <v>2760</v>
      </c>
      <c r="B317" s="323" t="s">
        <v>2761</v>
      </c>
      <c r="C317" s="320" t="s">
        <v>2705</v>
      </c>
      <c r="D317" s="320" t="s">
        <v>2743</v>
      </c>
      <c r="E317" s="320" t="s">
        <v>2171</v>
      </c>
      <c r="F317" s="355"/>
    </row>
    <row r="318" customFormat="false" ht="12.8" hidden="false" customHeight="false" outlineLevel="0" collapsed="false">
      <c r="A318" s="320"/>
      <c r="B318" s="323"/>
      <c r="C318" s="320"/>
      <c r="D318" s="320"/>
      <c r="E318" s="320"/>
      <c r="F318" s="355"/>
    </row>
    <row r="319" customFormat="false" ht="12.8" hidden="false" customHeight="false" outlineLevel="0" collapsed="false">
      <c r="A319" s="320" t="s">
        <v>2762</v>
      </c>
      <c r="B319" s="323" t="s">
        <v>2763</v>
      </c>
      <c r="C319" s="320" t="s">
        <v>2705</v>
      </c>
      <c r="D319" s="320" t="s">
        <v>2764</v>
      </c>
      <c r="E319" s="320" t="s">
        <v>2133</v>
      </c>
      <c r="F319" s="355" t="s">
        <v>2765</v>
      </c>
    </row>
    <row r="320" customFormat="false" ht="12.8" hidden="false" customHeight="false" outlineLevel="0" collapsed="false">
      <c r="A320" s="320"/>
      <c r="B320" s="323"/>
      <c r="C320" s="320"/>
      <c r="D320" s="320"/>
      <c r="E320" s="320"/>
      <c r="F320" s="355"/>
    </row>
    <row r="321" customFormat="false" ht="12.8" hidden="false" customHeight="false" outlineLevel="0" collapsed="false">
      <c r="A321" s="320" t="s">
        <v>2766</v>
      </c>
      <c r="B321" s="323" t="s">
        <v>2767</v>
      </c>
      <c r="C321" s="320" t="s">
        <v>2705</v>
      </c>
      <c r="D321" s="320" t="s">
        <v>2764</v>
      </c>
      <c r="E321" s="320" t="s">
        <v>2134</v>
      </c>
      <c r="F321" s="355"/>
    </row>
    <row r="322" customFormat="false" ht="12.8" hidden="false" customHeight="false" outlineLevel="0" collapsed="false">
      <c r="A322" s="320"/>
      <c r="B322" s="323"/>
      <c r="C322" s="320"/>
      <c r="D322" s="320"/>
      <c r="E322" s="320"/>
      <c r="F322" s="355"/>
    </row>
    <row r="323" customFormat="false" ht="12.8" hidden="false" customHeight="false" outlineLevel="0" collapsed="false">
      <c r="A323" s="320" t="s">
        <v>2768</v>
      </c>
      <c r="B323" s="323" t="s">
        <v>2769</v>
      </c>
      <c r="C323" s="320" t="s">
        <v>2705</v>
      </c>
      <c r="D323" s="320" t="s">
        <v>2764</v>
      </c>
      <c r="E323" s="320" t="s">
        <v>2162</v>
      </c>
      <c r="F323" s="355" t="n">
        <v>213</v>
      </c>
    </row>
    <row r="324" customFormat="false" ht="12.8" hidden="false" customHeight="false" outlineLevel="0" collapsed="false">
      <c r="A324" s="320"/>
      <c r="B324" s="323"/>
      <c r="C324" s="320"/>
      <c r="D324" s="320"/>
      <c r="E324" s="320"/>
      <c r="F324" s="355"/>
    </row>
    <row r="325" customFormat="false" ht="12.8" hidden="false" customHeight="false" outlineLevel="0" collapsed="false">
      <c r="A325" s="320" t="s">
        <v>2770</v>
      </c>
      <c r="B325" s="323" t="s">
        <v>2771</v>
      </c>
      <c r="C325" s="320" t="s">
        <v>2705</v>
      </c>
      <c r="D325" s="320" t="s">
        <v>2764</v>
      </c>
      <c r="E325" s="320" t="s">
        <v>2163</v>
      </c>
      <c r="F325" s="355"/>
    </row>
    <row r="326" customFormat="false" ht="12.8" hidden="false" customHeight="false" outlineLevel="0" collapsed="false">
      <c r="A326" s="320"/>
      <c r="B326" s="323"/>
      <c r="C326" s="320"/>
      <c r="D326" s="320"/>
      <c r="E326" s="320"/>
      <c r="F326" s="355"/>
    </row>
    <row r="327" customFormat="false" ht="12.8" hidden="false" customHeight="false" outlineLevel="0" collapsed="false">
      <c r="A327" s="320" t="s">
        <v>2772</v>
      </c>
      <c r="B327" s="323" t="s">
        <v>2773</v>
      </c>
      <c r="C327" s="320" t="s">
        <v>2705</v>
      </c>
      <c r="D327" s="320" t="s">
        <v>2764</v>
      </c>
      <c r="E327" s="320" t="s">
        <v>1787</v>
      </c>
      <c r="F327" s="355"/>
    </row>
    <row r="328" customFormat="false" ht="12.8" hidden="false" customHeight="false" outlineLevel="0" collapsed="false">
      <c r="A328" s="320"/>
      <c r="B328" s="323"/>
      <c r="C328" s="320"/>
      <c r="D328" s="320"/>
      <c r="E328" s="320"/>
      <c r="F328" s="355"/>
    </row>
    <row r="329" customFormat="false" ht="12.8" hidden="false" customHeight="false" outlineLevel="0" collapsed="false">
      <c r="A329" s="320" t="s">
        <v>2774</v>
      </c>
      <c r="B329" s="323" t="s">
        <v>2775</v>
      </c>
      <c r="C329" s="320" t="s">
        <v>2705</v>
      </c>
      <c r="D329" s="320" t="s">
        <v>2764</v>
      </c>
      <c r="E329" s="320" t="s">
        <v>2089</v>
      </c>
      <c r="F329" s="355"/>
    </row>
    <row r="330" customFormat="false" ht="12.8" hidden="false" customHeight="false" outlineLevel="0" collapsed="false">
      <c r="A330" s="320"/>
      <c r="B330" s="323"/>
      <c r="C330" s="320"/>
      <c r="D330" s="320"/>
      <c r="E330" s="320"/>
      <c r="F330" s="355"/>
    </row>
    <row r="331" customFormat="false" ht="12.8" hidden="false" customHeight="false" outlineLevel="0" collapsed="false">
      <c r="A331" s="320" t="s">
        <v>2776</v>
      </c>
      <c r="B331" s="323" t="s">
        <v>2777</v>
      </c>
      <c r="C331" s="320" t="s">
        <v>2705</v>
      </c>
      <c r="D331" s="320" t="s">
        <v>2778</v>
      </c>
      <c r="E331" s="320" t="s">
        <v>2133</v>
      </c>
      <c r="F331" s="355"/>
    </row>
    <row r="332" customFormat="false" ht="12.8" hidden="false" customHeight="false" outlineLevel="0" collapsed="false">
      <c r="A332" s="320"/>
      <c r="B332" s="323"/>
      <c r="C332" s="320"/>
      <c r="D332" s="320"/>
      <c r="E332" s="320"/>
      <c r="F332" s="355"/>
    </row>
    <row r="333" customFormat="false" ht="12.8" hidden="false" customHeight="false" outlineLevel="0" collapsed="false">
      <c r="A333" s="320" t="s">
        <v>2779</v>
      </c>
      <c r="B333" s="323" t="s">
        <v>2780</v>
      </c>
      <c r="C333" s="320" t="s">
        <v>2705</v>
      </c>
      <c r="D333" s="320" t="s">
        <v>2778</v>
      </c>
      <c r="E333" s="320" t="s">
        <v>1772</v>
      </c>
      <c r="F333" s="355"/>
    </row>
    <row r="334" customFormat="false" ht="12.8" hidden="false" customHeight="false" outlineLevel="0" collapsed="false">
      <c r="A334" s="320"/>
      <c r="B334" s="323"/>
      <c r="C334" s="320"/>
      <c r="D334" s="320"/>
      <c r="E334" s="320"/>
      <c r="F334" s="355"/>
    </row>
    <row r="335" customFormat="false" ht="12.8" hidden="false" customHeight="false" outlineLevel="0" collapsed="false">
      <c r="A335" s="320" t="s">
        <v>2781</v>
      </c>
      <c r="B335" s="323" t="s">
        <v>2782</v>
      </c>
      <c r="C335" s="320" t="s">
        <v>2705</v>
      </c>
      <c r="D335" s="320" t="s">
        <v>2457</v>
      </c>
      <c r="E335" s="320" t="s">
        <v>1766</v>
      </c>
      <c r="F335" s="355"/>
    </row>
    <row r="336" customFormat="false" ht="12.8" hidden="false" customHeight="false" outlineLevel="0" collapsed="false">
      <c r="A336" s="320"/>
      <c r="B336" s="323"/>
      <c r="C336" s="320"/>
      <c r="D336" s="320"/>
      <c r="E336" s="320"/>
      <c r="F336" s="355"/>
    </row>
    <row r="337" customFormat="false" ht="12.8" hidden="false" customHeight="false" outlineLevel="0" collapsed="false">
      <c r="A337" s="320" t="s">
        <v>2783</v>
      </c>
      <c r="B337" s="323" t="s">
        <v>2784</v>
      </c>
      <c r="C337" s="320" t="s">
        <v>2705</v>
      </c>
      <c r="D337" s="320" t="s">
        <v>2457</v>
      </c>
      <c r="E337" s="320" t="s">
        <v>1769</v>
      </c>
      <c r="F337" s="355" t="n">
        <v>129</v>
      </c>
    </row>
    <row r="338" customFormat="false" ht="12.8" hidden="false" customHeight="false" outlineLevel="0" collapsed="false">
      <c r="A338" s="320"/>
      <c r="B338" s="323"/>
      <c r="C338" s="320"/>
      <c r="D338" s="320"/>
      <c r="E338" s="320"/>
      <c r="F338" s="355"/>
    </row>
    <row r="339" customFormat="false" ht="12.8" hidden="false" customHeight="false" outlineLevel="0" collapsed="false">
      <c r="A339" s="320" t="s">
        <v>2785</v>
      </c>
      <c r="B339" s="323" t="s">
        <v>2786</v>
      </c>
      <c r="C339" s="371" t="s">
        <v>2705</v>
      </c>
      <c r="D339" s="371" t="s">
        <v>2457</v>
      </c>
      <c r="E339" s="371" t="s">
        <v>1772</v>
      </c>
      <c r="F339" s="355"/>
    </row>
    <row r="340" customFormat="false" ht="12.8" hidden="false" customHeight="false" outlineLevel="0" collapsed="false">
      <c r="A340" s="320"/>
      <c r="B340" s="323"/>
      <c r="C340" s="371"/>
      <c r="D340" s="371"/>
      <c r="E340" s="371"/>
      <c r="F340" s="355"/>
    </row>
    <row r="341" customFormat="false" ht="12.8" hidden="false" customHeight="false" outlineLevel="0" collapsed="false">
      <c r="A341" s="320" t="s">
        <v>2787</v>
      </c>
      <c r="B341" s="323" t="s">
        <v>2788</v>
      </c>
      <c r="C341" s="371" t="s">
        <v>2705</v>
      </c>
      <c r="D341" s="371" t="s">
        <v>2457</v>
      </c>
      <c r="E341" s="371" t="s">
        <v>1775</v>
      </c>
      <c r="F341" s="355"/>
    </row>
    <row r="342" customFormat="false" ht="12.8" hidden="false" customHeight="false" outlineLevel="0" collapsed="false">
      <c r="A342" s="320"/>
      <c r="B342" s="323"/>
      <c r="C342" s="371"/>
      <c r="D342" s="371"/>
      <c r="E342" s="371"/>
      <c r="F342" s="355"/>
    </row>
    <row r="343" customFormat="false" ht="12.8" hidden="false" customHeight="false" outlineLevel="0" collapsed="false">
      <c r="A343" s="320" t="s">
        <v>2789</v>
      </c>
      <c r="B343" s="323" t="s">
        <v>2790</v>
      </c>
      <c r="C343" s="320" t="s">
        <v>2705</v>
      </c>
      <c r="D343" s="320" t="s">
        <v>2791</v>
      </c>
      <c r="E343" s="320" t="s">
        <v>2133</v>
      </c>
      <c r="F343" s="355" t="s">
        <v>2792</v>
      </c>
    </row>
    <row r="344" customFormat="false" ht="12.8" hidden="false" customHeight="false" outlineLevel="0" collapsed="false">
      <c r="A344" s="320"/>
      <c r="B344" s="323"/>
      <c r="C344" s="320"/>
      <c r="D344" s="320"/>
      <c r="E344" s="320"/>
      <c r="F344" s="355"/>
    </row>
    <row r="345" customFormat="false" ht="12.8" hidden="false" customHeight="false" outlineLevel="0" collapsed="false">
      <c r="A345" s="320" t="s">
        <v>2793</v>
      </c>
      <c r="B345" s="323" t="s">
        <v>2794</v>
      </c>
      <c r="C345" s="320" t="s">
        <v>2705</v>
      </c>
      <c r="D345" s="320" t="s">
        <v>2791</v>
      </c>
      <c r="E345" s="320" t="s">
        <v>2134</v>
      </c>
      <c r="F345" s="355"/>
    </row>
    <row r="346" customFormat="false" ht="12.8" hidden="false" customHeight="false" outlineLevel="0" collapsed="false">
      <c r="A346" s="320"/>
      <c r="B346" s="323"/>
      <c r="C346" s="320"/>
      <c r="D346" s="320"/>
      <c r="E346" s="320"/>
      <c r="F346" s="355"/>
    </row>
    <row r="347" customFormat="false" ht="12.8" hidden="false" customHeight="false" outlineLevel="0" collapsed="false">
      <c r="A347" s="320" t="s">
        <v>2795</v>
      </c>
      <c r="B347" s="323" t="s">
        <v>2796</v>
      </c>
      <c r="C347" s="320" t="s">
        <v>2705</v>
      </c>
      <c r="D347" s="320" t="s">
        <v>2791</v>
      </c>
      <c r="E347" s="320" t="s">
        <v>2162</v>
      </c>
      <c r="F347" s="355"/>
    </row>
    <row r="348" customFormat="false" ht="12.8" hidden="false" customHeight="false" outlineLevel="0" collapsed="false">
      <c r="A348" s="320"/>
      <c r="B348" s="323"/>
      <c r="C348" s="320"/>
      <c r="D348" s="320"/>
      <c r="E348" s="320"/>
      <c r="F348" s="355"/>
    </row>
    <row r="349" customFormat="false" ht="12.8" hidden="false" customHeight="false" outlineLevel="0" collapsed="false">
      <c r="A349" s="320" t="s">
        <v>2797</v>
      </c>
      <c r="B349" s="320" t="s">
        <v>2798</v>
      </c>
      <c r="C349" s="320" t="s">
        <v>2799</v>
      </c>
      <c r="D349" s="320" t="s">
        <v>2800</v>
      </c>
      <c r="E349" s="320" t="s">
        <v>2133</v>
      </c>
      <c r="F349" s="355" t="n">
        <v>45</v>
      </c>
    </row>
    <row r="350" customFormat="false" ht="12.8" hidden="false" customHeight="false" outlineLevel="0" collapsed="false">
      <c r="A350" s="320"/>
      <c r="B350" s="320"/>
      <c r="C350" s="320"/>
      <c r="D350" s="320"/>
      <c r="E350" s="320"/>
      <c r="F350" s="355"/>
    </row>
    <row r="351" customFormat="false" ht="12.8" hidden="false" customHeight="false" outlineLevel="0" collapsed="false">
      <c r="A351" s="320" t="s">
        <v>2801</v>
      </c>
      <c r="B351" s="320" t="s">
        <v>2802</v>
      </c>
      <c r="C351" s="320" t="s">
        <v>2799</v>
      </c>
      <c r="D351" s="320" t="s">
        <v>2800</v>
      </c>
      <c r="E351" s="320" t="s">
        <v>2134</v>
      </c>
      <c r="F351" s="355" t="n">
        <v>114.117</v>
      </c>
    </row>
    <row r="352" customFormat="false" ht="12.8" hidden="false" customHeight="false" outlineLevel="0" collapsed="false">
      <c r="A352" s="320"/>
      <c r="B352" s="320"/>
      <c r="C352" s="320"/>
      <c r="D352" s="320"/>
      <c r="E352" s="320"/>
      <c r="F352" s="355"/>
    </row>
    <row r="353" customFormat="false" ht="12.8" hidden="false" customHeight="false" outlineLevel="0" collapsed="false">
      <c r="A353" s="320" t="s">
        <v>2803</v>
      </c>
      <c r="B353" s="320" t="s">
        <v>2804</v>
      </c>
      <c r="C353" s="320" t="s">
        <v>2799</v>
      </c>
      <c r="D353" s="320" t="s">
        <v>2800</v>
      </c>
      <c r="E353" s="320" t="s">
        <v>2162</v>
      </c>
      <c r="F353" s="355" t="n">
        <v>208</v>
      </c>
    </row>
    <row r="354" customFormat="false" ht="12.8" hidden="false" customHeight="false" outlineLevel="0" collapsed="false">
      <c r="A354" s="320"/>
      <c r="B354" s="320"/>
      <c r="C354" s="320"/>
      <c r="D354" s="320"/>
      <c r="E354" s="320"/>
      <c r="F354" s="355"/>
    </row>
    <row r="355" customFormat="false" ht="12.8" hidden="false" customHeight="false" outlineLevel="0" collapsed="false">
      <c r="A355" s="320" t="s">
        <v>2805</v>
      </c>
      <c r="B355" s="320" t="s">
        <v>2806</v>
      </c>
      <c r="C355" s="320" t="s">
        <v>2799</v>
      </c>
      <c r="D355" s="320" t="s">
        <v>2807</v>
      </c>
      <c r="E355" s="320" t="s">
        <v>2133</v>
      </c>
      <c r="F355" s="355" t="n">
        <v>96</v>
      </c>
    </row>
    <row r="356" customFormat="false" ht="12.8" hidden="false" customHeight="false" outlineLevel="0" collapsed="false">
      <c r="A356" s="320"/>
      <c r="B356" s="320"/>
      <c r="C356" s="320"/>
      <c r="D356" s="320"/>
      <c r="E356" s="320"/>
      <c r="F356" s="355"/>
    </row>
    <row r="357" customFormat="false" ht="12.8" hidden="false" customHeight="false" outlineLevel="0" collapsed="false">
      <c r="A357" s="320" t="s">
        <v>2808</v>
      </c>
      <c r="B357" s="320" t="s">
        <v>2809</v>
      </c>
      <c r="C357" s="320" t="s">
        <v>2799</v>
      </c>
      <c r="D357" s="320" t="s">
        <v>2807</v>
      </c>
      <c r="E357" s="320" t="s">
        <v>1772</v>
      </c>
      <c r="F357" s="355" t="s">
        <v>2810</v>
      </c>
    </row>
    <row r="358" customFormat="false" ht="12.8" hidden="false" customHeight="false" outlineLevel="0" collapsed="false">
      <c r="A358" s="320"/>
      <c r="B358" s="320"/>
      <c r="C358" s="320"/>
      <c r="D358" s="320"/>
      <c r="E358" s="320"/>
      <c r="F358" s="355"/>
    </row>
    <row r="359" customFormat="false" ht="12.8" hidden="false" customHeight="false" outlineLevel="0" collapsed="false">
      <c r="A359" s="320" t="s">
        <v>2811</v>
      </c>
      <c r="B359" s="320" t="s">
        <v>2812</v>
      </c>
      <c r="C359" s="320" t="s">
        <v>2799</v>
      </c>
      <c r="D359" s="320" t="s">
        <v>2813</v>
      </c>
      <c r="E359" s="320" t="s">
        <v>1766</v>
      </c>
      <c r="F359" s="355" t="s">
        <v>2814</v>
      </c>
    </row>
    <row r="360" customFormat="false" ht="12.8" hidden="false" customHeight="false" outlineLevel="0" collapsed="false">
      <c r="A360" s="320"/>
      <c r="B360" s="320"/>
      <c r="C360" s="320"/>
      <c r="D360" s="320"/>
      <c r="E360" s="320"/>
      <c r="F360" s="355"/>
    </row>
    <row r="361" customFormat="false" ht="12.8" hidden="false" customHeight="false" outlineLevel="0" collapsed="false">
      <c r="A361" s="320" t="s">
        <v>2815</v>
      </c>
      <c r="B361" s="320" t="s">
        <v>2816</v>
      </c>
      <c r="C361" s="320" t="s">
        <v>2799</v>
      </c>
      <c r="D361" s="320" t="s">
        <v>2306</v>
      </c>
      <c r="E361" s="320" t="s">
        <v>2133</v>
      </c>
      <c r="F361" s="355" t="s">
        <v>2817</v>
      </c>
    </row>
    <row r="362" customFormat="false" ht="12.8" hidden="false" customHeight="false" outlineLevel="0" collapsed="false">
      <c r="A362" s="320"/>
      <c r="B362" s="320"/>
      <c r="C362" s="320"/>
      <c r="D362" s="320"/>
      <c r="E362" s="320"/>
      <c r="F362" s="355"/>
    </row>
    <row r="363" customFormat="false" ht="12.8" hidden="false" customHeight="false" outlineLevel="0" collapsed="false">
      <c r="A363" s="320" t="s">
        <v>2818</v>
      </c>
      <c r="B363" s="320" t="s">
        <v>2819</v>
      </c>
      <c r="C363" s="320" t="s">
        <v>2799</v>
      </c>
      <c r="D363" s="320" t="s">
        <v>2306</v>
      </c>
      <c r="E363" s="320" t="s">
        <v>2134</v>
      </c>
      <c r="F363" s="355" t="s">
        <v>2820</v>
      </c>
    </row>
    <row r="364" customFormat="false" ht="12.8" hidden="false" customHeight="false" outlineLevel="0" collapsed="false">
      <c r="A364" s="320"/>
      <c r="B364" s="320"/>
      <c r="C364" s="320"/>
      <c r="D364" s="320"/>
      <c r="E364" s="320"/>
      <c r="F364" s="355"/>
    </row>
    <row r="365" customFormat="false" ht="12.8" hidden="false" customHeight="false" outlineLevel="0" collapsed="false">
      <c r="A365" s="320" t="s">
        <v>2821</v>
      </c>
      <c r="B365" s="320" t="s">
        <v>2822</v>
      </c>
      <c r="C365" s="320" t="s">
        <v>2799</v>
      </c>
      <c r="D365" s="320" t="s">
        <v>2306</v>
      </c>
      <c r="E365" s="320" t="s">
        <v>2162</v>
      </c>
      <c r="F365" s="355" t="s">
        <v>2823</v>
      </c>
    </row>
    <row r="366" customFormat="false" ht="12.8" hidden="false" customHeight="false" outlineLevel="0" collapsed="false">
      <c r="A366" s="320"/>
      <c r="B366" s="320"/>
      <c r="C366" s="320"/>
      <c r="D366" s="320"/>
      <c r="E366" s="320"/>
      <c r="F366" s="355"/>
    </row>
    <row r="367" customFormat="false" ht="12.8" hidden="false" customHeight="false" outlineLevel="0" collapsed="false">
      <c r="A367" s="320" t="s">
        <v>2824</v>
      </c>
      <c r="B367" s="320" t="s">
        <v>2825</v>
      </c>
      <c r="C367" s="320" t="s">
        <v>2799</v>
      </c>
      <c r="D367" s="320" t="s">
        <v>2826</v>
      </c>
      <c r="E367" s="320" t="s">
        <v>2133</v>
      </c>
      <c r="F367" s="355"/>
    </row>
    <row r="368" customFormat="false" ht="12.8" hidden="false" customHeight="false" outlineLevel="0" collapsed="false">
      <c r="A368" s="320"/>
      <c r="B368" s="320"/>
      <c r="C368" s="320"/>
      <c r="D368" s="320"/>
      <c r="E368" s="320"/>
      <c r="F368" s="355"/>
    </row>
    <row r="369" customFormat="false" ht="12.8" hidden="false" customHeight="false" outlineLevel="0" collapsed="false">
      <c r="A369" s="320" t="s">
        <v>2827</v>
      </c>
      <c r="B369" s="320" t="s">
        <v>2828</v>
      </c>
      <c r="C369" s="320" t="s">
        <v>2799</v>
      </c>
      <c r="D369" s="320" t="s">
        <v>2829</v>
      </c>
      <c r="E369" s="320" t="s">
        <v>1766</v>
      </c>
      <c r="F369" s="355"/>
    </row>
    <row r="370" customFormat="false" ht="12.8" hidden="false" customHeight="false" outlineLevel="0" collapsed="false">
      <c r="A370" s="320"/>
      <c r="B370" s="320"/>
      <c r="C370" s="320"/>
      <c r="D370" s="320"/>
      <c r="E370" s="320"/>
      <c r="F370" s="355"/>
    </row>
    <row r="371" customFormat="false" ht="12.8" hidden="false" customHeight="false" outlineLevel="0" collapsed="false">
      <c r="A371" s="320" t="s">
        <v>2830</v>
      </c>
      <c r="B371" s="320" t="s">
        <v>2831</v>
      </c>
      <c r="C371" s="320" t="s">
        <v>2799</v>
      </c>
      <c r="D371" s="320" t="s">
        <v>2829</v>
      </c>
      <c r="E371" s="320" t="s">
        <v>1769</v>
      </c>
      <c r="F371" s="355"/>
    </row>
    <row r="372" customFormat="false" ht="12.8" hidden="false" customHeight="false" outlineLevel="0" collapsed="false">
      <c r="A372" s="320"/>
      <c r="B372" s="320"/>
      <c r="C372" s="320"/>
      <c r="D372" s="320"/>
      <c r="E372" s="320"/>
      <c r="F372" s="355"/>
    </row>
    <row r="373" customFormat="false" ht="12.8" hidden="false" customHeight="false" outlineLevel="0" collapsed="false">
      <c r="A373" s="320" t="s">
        <v>2832</v>
      </c>
      <c r="B373" s="320" t="s">
        <v>2833</v>
      </c>
      <c r="C373" s="320" t="s">
        <v>2799</v>
      </c>
      <c r="D373" s="320" t="s">
        <v>2829</v>
      </c>
      <c r="E373" s="320" t="s">
        <v>1772</v>
      </c>
      <c r="F373" s="355"/>
    </row>
    <row r="374" customFormat="false" ht="12.8" hidden="false" customHeight="false" outlineLevel="0" collapsed="false">
      <c r="A374" s="320"/>
      <c r="B374" s="320"/>
      <c r="C374" s="320"/>
      <c r="D374" s="320"/>
      <c r="E374" s="320"/>
      <c r="F374" s="355"/>
    </row>
    <row r="375" customFormat="false" ht="12.8" hidden="false" customHeight="false" outlineLevel="0" collapsed="false">
      <c r="A375" s="320" t="s">
        <v>2834</v>
      </c>
      <c r="B375" s="320" t="s">
        <v>2835</v>
      </c>
      <c r="C375" s="320" t="s">
        <v>2799</v>
      </c>
      <c r="D375" s="320" t="s">
        <v>2829</v>
      </c>
      <c r="E375" s="320" t="s">
        <v>1775</v>
      </c>
      <c r="F375" s="355" t="n">
        <v>262</v>
      </c>
    </row>
    <row r="376" customFormat="false" ht="12.8" hidden="false" customHeight="false" outlineLevel="0" collapsed="false">
      <c r="A376" s="320"/>
      <c r="B376" s="320"/>
      <c r="C376" s="320"/>
      <c r="D376" s="320"/>
      <c r="E376" s="320"/>
      <c r="F376" s="355"/>
    </row>
    <row r="377" customFormat="false" ht="12.8" hidden="false" customHeight="false" outlineLevel="0" collapsed="false">
      <c r="A377" s="320" t="s">
        <v>2836</v>
      </c>
      <c r="B377" s="320" t="s">
        <v>2837</v>
      </c>
      <c r="C377" s="320" t="s">
        <v>2799</v>
      </c>
      <c r="D377" s="320" t="s">
        <v>2829</v>
      </c>
      <c r="E377" s="320" t="s">
        <v>1778</v>
      </c>
      <c r="F377" s="355"/>
    </row>
    <row r="378" customFormat="false" ht="12.8" hidden="false" customHeight="false" outlineLevel="0" collapsed="false">
      <c r="A378" s="320"/>
      <c r="B378" s="320"/>
      <c r="C378" s="320"/>
      <c r="D378" s="320"/>
      <c r="E378" s="320"/>
      <c r="F378" s="355"/>
    </row>
    <row r="379" customFormat="false" ht="12.8" hidden="false" customHeight="false" outlineLevel="0" collapsed="false">
      <c r="A379" s="320" t="s">
        <v>2838</v>
      </c>
      <c r="B379" s="371" t="s">
        <v>2839</v>
      </c>
      <c r="C379" s="371"/>
      <c r="D379" s="371"/>
      <c r="E379" s="371"/>
      <c r="F379" s="355"/>
    </row>
    <row r="380" customFormat="false" ht="12.8" hidden="false" customHeight="false" outlineLevel="0" collapsed="false">
      <c r="A380" s="320"/>
      <c r="B380" s="371"/>
      <c r="C380" s="371"/>
      <c r="D380" s="371"/>
      <c r="E380" s="371"/>
      <c r="F380" s="355"/>
    </row>
    <row r="381" customFormat="false" ht="12.8" hidden="false" customHeight="false" outlineLevel="0" collapsed="false">
      <c r="A381" s="320" t="s">
        <v>2840</v>
      </c>
      <c r="B381" s="320" t="s">
        <v>2841</v>
      </c>
      <c r="C381" s="320" t="s">
        <v>2799</v>
      </c>
      <c r="D381" s="320" t="s">
        <v>2842</v>
      </c>
      <c r="E381" s="320" t="s">
        <v>2133</v>
      </c>
      <c r="F381" s="355" t="n">
        <v>17</v>
      </c>
    </row>
    <row r="382" customFormat="false" ht="12.8" hidden="false" customHeight="false" outlineLevel="0" collapsed="false">
      <c r="A382" s="320"/>
      <c r="B382" s="320"/>
      <c r="C382" s="320"/>
      <c r="D382" s="320"/>
      <c r="E382" s="320"/>
      <c r="F382" s="355"/>
    </row>
    <row r="383" customFormat="false" ht="12.8" hidden="false" customHeight="false" outlineLevel="0" collapsed="false">
      <c r="A383" s="320" t="s">
        <v>2843</v>
      </c>
      <c r="B383" s="320" t="s">
        <v>2844</v>
      </c>
      <c r="C383" s="320" t="s">
        <v>2799</v>
      </c>
      <c r="D383" s="320" t="s">
        <v>2842</v>
      </c>
      <c r="E383" s="320" t="s">
        <v>2134</v>
      </c>
      <c r="F383" s="355"/>
    </row>
    <row r="384" customFormat="false" ht="12.8" hidden="false" customHeight="false" outlineLevel="0" collapsed="false">
      <c r="A384" s="320"/>
      <c r="B384" s="320"/>
      <c r="C384" s="320"/>
      <c r="D384" s="320"/>
      <c r="E384" s="320"/>
      <c r="F384" s="355"/>
    </row>
    <row r="385" customFormat="false" ht="12.8" hidden="false" customHeight="false" outlineLevel="0" collapsed="false">
      <c r="A385" s="320" t="s">
        <v>2845</v>
      </c>
      <c r="B385" s="320" t="s">
        <v>2846</v>
      </c>
      <c r="C385" s="320" t="s">
        <v>2799</v>
      </c>
      <c r="D385" s="320" t="s">
        <v>2842</v>
      </c>
      <c r="E385" s="320" t="s">
        <v>2162</v>
      </c>
      <c r="F385" s="355" t="s">
        <v>2847</v>
      </c>
    </row>
    <row r="386" customFormat="false" ht="12.8" hidden="false" customHeight="false" outlineLevel="0" collapsed="false">
      <c r="A386" s="320"/>
      <c r="B386" s="320"/>
      <c r="C386" s="320"/>
      <c r="D386" s="320"/>
      <c r="E386" s="320"/>
      <c r="F386" s="355"/>
    </row>
    <row r="387" customFormat="false" ht="12.8" hidden="false" customHeight="false" outlineLevel="0" collapsed="false">
      <c r="A387" s="320" t="s">
        <v>2848</v>
      </c>
      <c r="B387" s="320" t="s">
        <v>2849</v>
      </c>
      <c r="C387" s="320" t="s">
        <v>2799</v>
      </c>
      <c r="D387" s="320" t="s">
        <v>2850</v>
      </c>
      <c r="E387" s="320" t="s">
        <v>2435</v>
      </c>
      <c r="F387" s="355"/>
    </row>
    <row r="388" customFormat="false" ht="12.8" hidden="false" customHeight="false" outlineLevel="0" collapsed="false">
      <c r="A388" s="320"/>
      <c r="B388" s="320"/>
      <c r="C388" s="320"/>
      <c r="D388" s="320"/>
      <c r="E388" s="320"/>
      <c r="F388" s="355"/>
    </row>
    <row r="389" customFormat="false" ht="12.8" hidden="false" customHeight="false" outlineLevel="0" collapsed="false">
      <c r="A389" s="320" t="s">
        <v>2851</v>
      </c>
      <c r="B389" s="320" t="s">
        <v>2852</v>
      </c>
      <c r="C389" s="320" t="s">
        <v>2799</v>
      </c>
      <c r="D389" s="320" t="s">
        <v>2850</v>
      </c>
      <c r="E389" s="320" t="s">
        <v>2437</v>
      </c>
      <c r="F389" s="355"/>
    </row>
    <row r="390" customFormat="false" ht="12.8" hidden="false" customHeight="false" outlineLevel="0" collapsed="false">
      <c r="A390" s="320"/>
      <c r="B390" s="320"/>
      <c r="C390" s="320"/>
      <c r="D390" s="320"/>
      <c r="E390" s="320"/>
      <c r="F390" s="355"/>
    </row>
    <row r="391" customFormat="false" ht="12.8" hidden="false" customHeight="false" outlineLevel="0" collapsed="false">
      <c r="A391" s="320" t="s">
        <v>2853</v>
      </c>
      <c r="B391" s="320" t="s">
        <v>2854</v>
      </c>
      <c r="C391" s="320" t="s">
        <v>2799</v>
      </c>
      <c r="D391" s="320" t="s">
        <v>2855</v>
      </c>
      <c r="E391" s="320" t="s">
        <v>2133</v>
      </c>
      <c r="F391" s="355" t="n">
        <v>5</v>
      </c>
    </row>
    <row r="392" customFormat="false" ht="12.8" hidden="false" customHeight="false" outlineLevel="0" collapsed="false">
      <c r="A392" s="320"/>
      <c r="B392" s="320"/>
      <c r="C392" s="320"/>
      <c r="D392" s="320"/>
      <c r="E392" s="320"/>
      <c r="F392" s="355"/>
    </row>
    <row r="393" customFormat="false" ht="12.8" hidden="false" customHeight="false" outlineLevel="0" collapsed="false">
      <c r="A393" s="320" t="s">
        <v>2856</v>
      </c>
      <c r="B393" s="320" t="s">
        <v>2857</v>
      </c>
      <c r="C393" s="320" t="s">
        <v>2799</v>
      </c>
      <c r="D393" s="320" t="s">
        <v>2855</v>
      </c>
      <c r="E393" s="320" t="s">
        <v>2134</v>
      </c>
      <c r="F393" s="355"/>
    </row>
    <row r="394" customFormat="false" ht="12.8" hidden="false" customHeight="false" outlineLevel="0" collapsed="false">
      <c r="A394" s="320"/>
      <c r="B394" s="320"/>
      <c r="C394" s="320"/>
      <c r="D394" s="320"/>
      <c r="E394" s="320"/>
      <c r="F394" s="355"/>
    </row>
    <row r="395" customFormat="false" ht="12.8" hidden="false" customHeight="false" outlineLevel="0" collapsed="false">
      <c r="A395" s="320" t="s">
        <v>2858</v>
      </c>
      <c r="B395" s="320" t="s">
        <v>2859</v>
      </c>
      <c r="C395" s="320" t="s">
        <v>2799</v>
      </c>
      <c r="D395" s="320" t="s">
        <v>2860</v>
      </c>
      <c r="E395" s="320" t="s">
        <v>2133</v>
      </c>
      <c r="F395" s="355"/>
    </row>
    <row r="396" customFormat="false" ht="12.8" hidden="false" customHeight="false" outlineLevel="0" collapsed="false">
      <c r="A396" s="320"/>
      <c r="B396" s="320"/>
      <c r="C396" s="320"/>
      <c r="D396" s="320"/>
      <c r="E396" s="320"/>
      <c r="F396" s="355"/>
    </row>
    <row r="397" customFormat="false" ht="12.8" hidden="false" customHeight="false" outlineLevel="0" collapsed="false">
      <c r="A397" s="320" t="s">
        <v>2861</v>
      </c>
      <c r="B397" s="320" t="s">
        <v>2862</v>
      </c>
      <c r="C397" s="320" t="s">
        <v>2799</v>
      </c>
      <c r="D397" s="320" t="s">
        <v>2860</v>
      </c>
      <c r="E397" s="320" t="s">
        <v>2134</v>
      </c>
      <c r="F397" s="355"/>
    </row>
    <row r="398" customFormat="false" ht="12.8" hidden="false" customHeight="false" outlineLevel="0" collapsed="false">
      <c r="A398" s="320"/>
      <c r="B398" s="320"/>
      <c r="C398" s="320"/>
      <c r="D398" s="320"/>
      <c r="E398" s="320"/>
      <c r="F398" s="355"/>
    </row>
    <row r="399" customFormat="false" ht="12.8" hidden="false" customHeight="false" outlineLevel="0" collapsed="false">
      <c r="A399" s="320" t="s">
        <v>2863</v>
      </c>
      <c r="B399" s="320" t="s">
        <v>2864</v>
      </c>
      <c r="C399" s="320" t="s">
        <v>2799</v>
      </c>
      <c r="D399" s="320" t="s">
        <v>2860</v>
      </c>
      <c r="E399" s="320" t="s">
        <v>2162</v>
      </c>
      <c r="F399" s="355"/>
    </row>
    <row r="400" customFormat="false" ht="12.8" hidden="false" customHeight="false" outlineLevel="0" collapsed="false">
      <c r="A400" s="320"/>
      <c r="B400" s="320"/>
      <c r="C400" s="320"/>
      <c r="D400" s="320"/>
      <c r="E400" s="320"/>
      <c r="F400" s="355"/>
    </row>
    <row r="401" customFormat="false" ht="12.8" hidden="false" customHeight="false" outlineLevel="0" collapsed="false">
      <c r="A401" s="320" t="s">
        <v>2865</v>
      </c>
      <c r="B401" s="320" t="s">
        <v>2866</v>
      </c>
      <c r="C401" s="320" t="s">
        <v>2799</v>
      </c>
      <c r="D401" s="320" t="s">
        <v>2867</v>
      </c>
      <c r="E401" s="320" t="s">
        <v>2133</v>
      </c>
      <c r="F401" s="355" t="s">
        <v>2868</v>
      </c>
    </row>
    <row r="402" customFormat="false" ht="12.8" hidden="false" customHeight="false" outlineLevel="0" collapsed="false">
      <c r="A402" s="320"/>
      <c r="B402" s="320"/>
      <c r="C402" s="320"/>
      <c r="D402" s="320"/>
      <c r="E402" s="320"/>
      <c r="F402" s="355"/>
    </row>
    <row r="403" customFormat="false" ht="12.8" hidden="false" customHeight="false" outlineLevel="0" collapsed="false">
      <c r="A403" s="320" t="s">
        <v>2869</v>
      </c>
      <c r="B403" s="320" t="s">
        <v>2870</v>
      </c>
      <c r="C403" s="320" t="s">
        <v>2799</v>
      </c>
      <c r="D403" s="320" t="s">
        <v>2871</v>
      </c>
      <c r="E403" s="320" t="s">
        <v>1766</v>
      </c>
      <c r="F403" s="355" t="s">
        <v>2872</v>
      </c>
    </row>
    <row r="404" customFormat="false" ht="12.8" hidden="false" customHeight="false" outlineLevel="0" collapsed="false">
      <c r="A404" s="320"/>
      <c r="B404" s="320"/>
      <c r="C404" s="320"/>
      <c r="D404" s="320"/>
      <c r="E404" s="320"/>
      <c r="F404" s="355"/>
    </row>
    <row r="405" customFormat="false" ht="12.8" hidden="false" customHeight="false" outlineLevel="0" collapsed="false">
      <c r="A405" s="320" t="s">
        <v>2873</v>
      </c>
      <c r="B405" s="320" t="s">
        <v>2379</v>
      </c>
      <c r="C405" s="320" t="s">
        <v>2799</v>
      </c>
      <c r="D405" s="320" t="s">
        <v>2871</v>
      </c>
      <c r="E405" s="320" t="s">
        <v>1769</v>
      </c>
      <c r="F405" s="355" t="s">
        <v>2874</v>
      </c>
    </row>
    <row r="406" customFormat="false" ht="12.8" hidden="false" customHeight="false" outlineLevel="0" collapsed="false">
      <c r="A406" s="320"/>
      <c r="B406" s="320"/>
      <c r="C406" s="320"/>
      <c r="D406" s="320"/>
      <c r="E406" s="320"/>
      <c r="F406" s="355"/>
    </row>
    <row r="407" customFormat="false" ht="12.8" hidden="false" customHeight="false" outlineLevel="0" collapsed="false">
      <c r="A407" s="320" t="s">
        <v>2875</v>
      </c>
      <c r="B407" s="320" t="s">
        <v>2876</v>
      </c>
      <c r="C407" s="320" t="s">
        <v>2799</v>
      </c>
      <c r="D407" s="320" t="s">
        <v>2871</v>
      </c>
      <c r="E407" s="320" t="s">
        <v>1772</v>
      </c>
      <c r="F407" s="355"/>
    </row>
    <row r="408" customFormat="false" ht="12.8" hidden="false" customHeight="false" outlineLevel="0" collapsed="false">
      <c r="A408" s="320"/>
      <c r="B408" s="320"/>
      <c r="C408" s="320"/>
      <c r="D408" s="320"/>
      <c r="E408" s="320"/>
      <c r="F408" s="355"/>
    </row>
    <row r="409" customFormat="false" ht="12.8" hidden="false" customHeight="false" outlineLevel="0" collapsed="false">
      <c r="A409" s="320" t="s">
        <v>2877</v>
      </c>
      <c r="B409" s="320" t="s">
        <v>2878</v>
      </c>
      <c r="C409" s="320" t="s">
        <v>2799</v>
      </c>
      <c r="D409" s="320" t="s">
        <v>2871</v>
      </c>
      <c r="E409" s="320" t="s">
        <v>1775</v>
      </c>
      <c r="F409" s="355"/>
    </row>
    <row r="410" customFormat="false" ht="12.8" hidden="false" customHeight="false" outlineLevel="0" collapsed="false">
      <c r="A410" s="320"/>
      <c r="B410" s="320"/>
      <c r="C410" s="320"/>
      <c r="D410" s="320"/>
      <c r="E410" s="320"/>
      <c r="F410" s="355"/>
    </row>
    <row r="411" customFormat="false" ht="12.8" hidden="false" customHeight="false" outlineLevel="0" collapsed="false">
      <c r="A411" s="320" t="s">
        <v>2879</v>
      </c>
      <c r="B411" s="320" t="s">
        <v>2880</v>
      </c>
      <c r="C411" s="320" t="s">
        <v>2799</v>
      </c>
      <c r="D411" s="320" t="s">
        <v>2871</v>
      </c>
      <c r="E411" s="320" t="s">
        <v>1778</v>
      </c>
      <c r="F411" s="355"/>
    </row>
    <row r="412" customFormat="false" ht="12.8" hidden="false" customHeight="false" outlineLevel="0" collapsed="false">
      <c r="A412" s="320"/>
      <c r="B412" s="320"/>
      <c r="C412" s="320"/>
      <c r="D412" s="320"/>
      <c r="E412" s="320"/>
      <c r="F412" s="355"/>
    </row>
    <row r="413" customFormat="false" ht="12.8" hidden="false" customHeight="false" outlineLevel="0" collapsed="false">
      <c r="A413" s="320" t="s">
        <v>2881</v>
      </c>
      <c r="B413" s="320" t="s">
        <v>2882</v>
      </c>
      <c r="C413" s="320" t="s">
        <v>2799</v>
      </c>
      <c r="D413" s="320" t="s">
        <v>2871</v>
      </c>
      <c r="E413" s="320" t="s">
        <v>1780</v>
      </c>
      <c r="F413" s="355"/>
    </row>
    <row r="414" customFormat="false" ht="12.8" hidden="false" customHeight="false" outlineLevel="0" collapsed="false">
      <c r="A414" s="320"/>
      <c r="B414" s="320"/>
      <c r="C414" s="320"/>
      <c r="D414" s="320"/>
      <c r="E414" s="320"/>
      <c r="F414" s="355"/>
    </row>
    <row r="415" customFormat="false" ht="12.8" hidden="false" customHeight="false" outlineLevel="0" collapsed="false">
      <c r="A415" s="320" t="s">
        <v>2883</v>
      </c>
      <c r="B415" s="320" t="s">
        <v>2884</v>
      </c>
      <c r="C415" s="320" t="s">
        <v>2799</v>
      </c>
      <c r="D415" s="320" t="s">
        <v>2871</v>
      </c>
      <c r="E415" s="320" t="s">
        <v>1782</v>
      </c>
      <c r="F415" s="355" t="n">
        <v>389.405</v>
      </c>
    </row>
    <row r="416" customFormat="false" ht="12.8" hidden="false" customHeight="false" outlineLevel="0" collapsed="false">
      <c r="A416" s="320"/>
      <c r="B416" s="320"/>
      <c r="C416" s="320"/>
      <c r="D416" s="320"/>
      <c r="E416" s="320"/>
      <c r="F416" s="355"/>
    </row>
    <row r="417" customFormat="false" ht="12.8" hidden="false" customHeight="false" outlineLevel="0" collapsed="false">
      <c r="A417" s="320" t="s">
        <v>2885</v>
      </c>
      <c r="B417" s="320" t="s">
        <v>2885</v>
      </c>
      <c r="C417" s="320" t="s">
        <v>2205</v>
      </c>
      <c r="D417" s="320" t="s">
        <v>1772</v>
      </c>
      <c r="E417" s="320"/>
      <c r="F417" s="355"/>
    </row>
    <row r="418" customFormat="false" ht="12.8" hidden="false" customHeight="false" outlineLevel="0" collapsed="false">
      <c r="A418" s="320"/>
      <c r="B418" s="320"/>
      <c r="C418" s="320"/>
      <c r="D418" s="320"/>
      <c r="E418" s="320"/>
      <c r="F418" s="355"/>
    </row>
    <row r="419" customFormat="false" ht="12.8" hidden="false" customHeight="false" outlineLevel="0" collapsed="false">
      <c r="A419" s="320"/>
      <c r="B419" s="320"/>
      <c r="C419" s="320"/>
      <c r="D419" s="320"/>
      <c r="E419" s="320"/>
    </row>
    <row r="420" customFormat="false" ht="12.8" hidden="false" customHeight="false" outlineLevel="0" collapsed="false">
      <c r="A420" s="320"/>
      <c r="B420" s="320"/>
      <c r="C420" s="320"/>
      <c r="D420" s="320"/>
      <c r="E420" s="320"/>
    </row>
    <row r="421" customFormat="false" ht="12.8" hidden="false" customHeight="false" outlineLevel="0" collapsed="false">
      <c r="A421" s="320"/>
      <c r="B421" s="320"/>
      <c r="C421" s="320"/>
      <c r="D421" s="320"/>
      <c r="E421" s="320"/>
    </row>
    <row r="422" customFormat="false" ht="12.8" hidden="false" customHeight="false" outlineLevel="0" collapsed="false">
      <c r="A422" s="320"/>
      <c r="B422" s="320"/>
      <c r="C422" s="320"/>
      <c r="D422" s="320"/>
      <c r="E422" s="320"/>
    </row>
    <row r="423" customFormat="false" ht="12.8" hidden="false" customHeight="false" outlineLevel="0" collapsed="false">
      <c r="A423" s="320"/>
      <c r="B423" s="320"/>
      <c r="C423" s="320"/>
      <c r="D423" s="320"/>
      <c r="E423" s="320"/>
    </row>
    <row r="424" customFormat="false" ht="12.8" hidden="false" customHeight="false" outlineLevel="0" collapsed="false">
      <c r="A424" s="320"/>
      <c r="B424" s="320"/>
      <c r="C424" s="320"/>
      <c r="D424" s="320"/>
      <c r="E424" s="320"/>
    </row>
    <row r="425" customFormat="false" ht="12.8" hidden="false" customHeight="false" outlineLevel="0" collapsed="false">
      <c r="A425" s="320"/>
      <c r="B425" s="320"/>
      <c r="C425" s="320"/>
      <c r="D425" s="320"/>
      <c r="E425" s="320"/>
    </row>
    <row r="426" customFormat="false" ht="12.8" hidden="false" customHeight="false" outlineLevel="0" collapsed="false">
      <c r="A426" s="320"/>
      <c r="B426" s="320"/>
      <c r="C426" s="320"/>
      <c r="D426" s="320"/>
      <c r="E426" s="320"/>
    </row>
    <row r="427" customFormat="false" ht="12.8" hidden="false" customHeight="false" outlineLevel="0" collapsed="false">
      <c r="A427" s="320"/>
      <c r="B427" s="0"/>
      <c r="C427" s="0"/>
      <c r="D427" s="0"/>
      <c r="E427" s="0"/>
    </row>
    <row r="428" customFormat="false" ht="12.8" hidden="false" customHeight="false" outlineLevel="0" collapsed="false">
      <c r="A428" s="320"/>
      <c r="B428" s="0"/>
      <c r="C428" s="0"/>
      <c r="D428" s="0"/>
      <c r="E428" s="0"/>
    </row>
    <row r="429" customFormat="false" ht="12.8" hidden="false" customHeight="false" outlineLevel="0" collapsed="false">
      <c r="A429" s="320"/>
      <c r="B429" s="0"/>
      <c r="C429" s="0"/>
      <c r="D429" s="0"/>
      <c r="E429" s="0"/>
    </row>
    <row r="430" customFormat="false" ht="12.8" hidden="false" customHeight="false" outlineLevel="0" collapsed="false">
      <c r="A430" s="320"/>
      <c r="B430" s="0"/>
      <c r="C430" s="0"/>
      <c r="D430" s="0"/>
      <c r="E430" s="0"/>
    </row>
    <row r="431" customFormat="false" ht="12.8" hidden="false" customHeight="false" outlineLevel="0" collapsed="false">
      <c r="A431" s="320"/>
      <c r="B431" s="0"/>
      <c r="C431" s="0"/>
      <c r="D431" s="0"/>
      <c r="E431" s="0"/>
    </row>
    <row r="432" customFormat="false" ht="12.8" hidden="false" customHeight="false" outlineLevel="0" collapsed="false">
      <c r="A432" s="320"/>
      <c r="B432" s="0"/>
      <c r="C432" s="0"/>
      <c r="D432" s="0"/>
      <c r="E432" s="0"/>
    </row>
    <row r="433" customFormat="false" ht="12.8" hidden="false" customHeight="false" outlineLevel="0" collapsed="false">
      <c r="A433" s="320"/>
      <c r="B433" s="0"/>
      <c r="C433" s="0"/>
      <c r="D433" s="0"/>
      <c r="E433" s="0"/>
    </row>
    <row r="434" customFormat="false" ht="12.8" hidden="false" customHeight="false" outlineLevel="0" collapsed="false">
      <c r="A434" s="320"/>
      <c r="B434" s="0"/>
      <c r="C434" s="0"/>
      <c r="D434" s="0"/>
      <c r="E434" s="0"/>
    </row>
    <row r="435" customFormat="false" ht="12.8" hidden="false" customHeight="false" outlineLevel="0" collapsed="false">
      <c r="A435" s="320"/>
      <c r="B435" s="0"/>
      <c r="C435" s="0"/>
      <c r="D435" s="0"/>
      <c r="E435" s="0"/>
    </row>
    <row r="436" customFormat="false" ht="12.8" hidden="false" customHeight="false" outlineLevel="0" collapsed="false">
      <c r="A436" s="320"/>
      <c r="B436" s="0"/>
      <c r="C436" s="0"/>
      <c r="D436" s="0"/>
      <c r="E436" s="0"/>
    </row>
    <row r="437" customFormat="false" ht="12.8" hidden="false" customHeight="false" outlineLevel="0" collapsed="false">
      <c r="A437" s="320"/>
      <c r="B437" s="0"/>
      <c r="C437" s="0"/>
      <c r="D437" s="0"/>
      <c r="E437" s="0"/>
    </row>
    <row r="438" customFormat="false" ht="12.8" hidden="false" customHeight="false" outlineLevel="0" collapsed="false">
      <c r="A438" s="320"/>
      <c r="B438" s="0"/>
      <c r="C438" s="0"/>
      <c r="D438" s="0"/>
      <c r="E438" s="0"/>
    </row>
    <row r="439" customFormat="false" ht="12.8" hidden="false" customHeight="false" outlineLevel="0" collapsed="false">
      <c r="A439" s="320"/>
      <c r="B439" s="0"/>
      <c r="C439" s="0"/>
      <c r="D439" s="0"/>
      <c r="E439" s="0"/>
    </row>
    <row r="440" customFormat="false" ht="12.8" hidden="false" customHeight="false" outlineLevel="0" collapsed="false">
      <c r="A440" s="320"/>
      <c r="B440" s="0"/>
      <c r="C440" s="0"/>
      <c r="D440" s="0"/>
      <c r="E440" s="0"/>
    </row>
    <row r="441" customFormat="false" ht="12.8" hidden="false" customHeight="false" outlineLevel="0" collapsed="false">
      <c r="A441" s="320"/>
      <c r="B441" s="0"/>
      <c r="C441" s="0"/>
      <c r="D441" s="0"/>
      <c r="E441" s="0"/>
    </row>
    <row r="442" customFormat="false" ht="12.8" hidden="false" customHeight="false" outlineLevel="0" collapsed="false">
      <c r="A442" s="320"/>
      <c r="B442" s="0"/>
      <c r="C442" s="0"/>
      <c r="D442" s="0"/>
      <c r="E442" s="0"/>
    </row>
    <row r="517" customFormat="false" ht="12.8" hidden="false" customHeight="false" outlineLevel="0" collapsed="false">
      <c r="A517" s="0"/>
    </row>
    <row r="518" customFormat="false" ht="12.8" hidden="false" customHeight="false" outlineLevel="0" collapsed="false">
      <c r="A518" s="0"/>
    </row>
    <row r="519" customFormat="false" ht="12.8" hidden="false" customHeight="false" outlineLevel="0" collapsed="false">
      <c r="A519" s="0"/>
    </row>
    <row r="520" customFormat="false" ht="12.8" hidden="false" customHeight="false" outlineLevel="0" collapsed="false">
      <c r="A520" s="0"/>
    </row>
    <row r="521" customFormat="false" ht="12.8" hidden="false" customHeight="false" outlineLevel="0" collapsed="false">
      <c r="A521" s="0"/>
    </row>
    <row r="522" customFormat="false" ht="12.8" hidden="false" customHeight="false" outlineLevel="0" collapsed="false">
      <c r="A522" s="0"/>
    </row>
    <row r="523" customFormat="false" ht="12.8" hidden="false" customHeight="false" outlineLevel="0" collapsed="false">
      <c r="A523" s="0"/>
    </row>
    <row r="524" customFormat="false" ht="12.8" hidden="false" customHeight="false" outlineLevel="0" collapsed="false">
      <c r="A524" s="0"/>
    </row>
    <row r="525" customFormat="false" ht="12.8" hidden="false" customHeight="false" outlineLevel="0" collapsed="false">
      <c r="A525" s="0"/>
    </row>
    <row r="526" customFormat="false" ht="12.8" hidden="false" customHeight="false" outlineLevel="0" collapsed="false">
      <c r="A526" s="0"/>
    </row>
    <row r="527" customFormat="false" ht="12.8" hidden="false" customHeight="false" outlineLevel="0" collapsed="false">
      <c r="A527" s="0"/>
    </row>
    <row r="528" customFormat="false" ht="12.8" hidden="false" customHeight="false" outlineLevel="0" collapsed="false">
      <c r="A528" s="0"/>
    </row>
    <row r="529" customFormat="false" ht="12.8" hidden="false" customHeight="false" outlineLevel="0" collapsed="false">
      <c r="A529" s="0"/>
    </row>
    <row r="530" customFormat="false" ht="12.8" hidden="false" customHeight="false" outlineLevel="0" collapsed="false">
      <c r="A530" s="0"/>
    </row>
    <row r="531" customFormat="false" ht="12.8" hidden="false" customHeight="false" outlineLevel="0" collapsed="false">
      <c r="A531" s="0"/>
    </row>
    <row r="532" customFormat="false" ht="12.8" hidden="false" customHeight="false" outlineLevel="0" collapsed="false">
      <c r="A532" s="0"/>
    </row>
  </sheetData>
  <mergeCells count="1137">
    <mergeCell ref="A3:A4"/>
    <mergeCell ref="B3:B4"/>
    <mergeCell ref="C3:C4"/>
    <mergeCell ref="D3:D4"/>
    <mergeCell ref="E3:E4"/>
    <mergeCell ref="F3:F4"/>
    <mergeCell ref="A5:A6"/>
    <mergeCell ref="B5:B6"/>
    <mergeCell ref="C5:C6"/>
    <mergeCell ref="D5:D6"/>
    <mergeCell ref="E5:E6"/>
    <mergeCell ref="A7:A8"/>
    <mergeCell ref="B7:B8"/>
    <mergeCell ref="C7:C8"/>
    <mergeCell ref="D7:D8"/>
    <mergeCell ref="E7:E8"/>
    <mergeCell ref="A9:A10"/>
    <mergeCell ref="B9:B10"/>
    <mergeCell ref="C9:C10"/>
    <mergeCell ref="D9:D10"/>
    <mergeCell ref="E9:E10"/>
    <mergeCell ref="A11:A12"/>
    <mergeCell ref="B11:B12"/>
    <mergeCell ref="C11:C12"/>
    <mergeCell ref="D11:D12"/>
    <mergeCell ref="E11:E12"/>
    <mergeCell ref="F11:F12"/>
    <mergeCell ref="A13:A14"/>
    <mergeCell ref="B13:B14"/>
    <mergeCell ref="C13:C14"/>
    <mergeCell ref="D13:D14"/>
    <mergeCell ref="E13:E14"/>
    <mergeCell ref="A15:A16"/>
    <mergeCell ref="B15:B16"/>
    <mergeCell ref="C15:C16"/>
    <mergeCell ref="D15:D16"/>
    <mergeCell ref="E15:E16"/>
    <mergeCell ref="A17:A18"/>
    <mergeCell ref="B17:B18"/>
    <mergeCell ref="C17:C18"/>
    <mergeCell ref="D17:D18"/>
    <mergeCell ref="E17:E18"/>
    <mergeCell ref="F17:F18"/>
    <mergeCell ref="A19:A20"/>
    <mergeCell ref="B19:B20"/>
    <mergeCell ref="C19:C20"/>
    <mergeCell ref="D19:D20"/>
    <mergeCell ref="E19:E20"/>
    <mergeCell ref="A21:A22"/>
    <mergeCell ref="B21:B22"/>
    <mergeCell ref="C21:C22"/>
    <mergeCell ref="D21:D22"/>
    <mergeCell ref="E21:E22"/>
    <mergeCell ref="F21:F22"/>
    <mergeCell ref="A23:A24"/>
    <mergeCell ref="B23:B24"/>
    <mergeCell ref="C23:C24"/>
    <mergeCell ref="D23:D24"/>
    <mergeCell ref="E23:E24"/>
    <mergeCell ref="A25:A26"/>
    <mergeCell ref="B25:B26"/>
    <mergeCell ref="C25:C26"/>
    <mergeCell ref="D25:D26"/>
    <mergeCell ref="E25:E26"/>
    <mergeCell ref="F25:F26"/>
    <mergeCell ref="A27:A28"/>
    <mergeCell ref="B27:B28"/>
    <mergeCell ref="C27:C28"/>
    <mergeCell ref="D27:D28"/>
    <mergeCell ref="E27:E28"/>
    <mergeCell ref="F27:F28"/>
    <mergeCell ref="A29:A30"/>
    <mergeCell ref="B29:B30"/>
    <mergeCell ref="C29:C30"/>
    <mergeCell ref="D29:D30"/>
    <mergeCell ref="E29:E30"/>
    <mergeCell ref="F29:F30"/>
    <mergeCell ref="A31:A32"/>
    <mergeCell ref="B31:B32"/>
    <mergeCell ref="C31:C32"/>
    <mergeCell ref="D31:D32"/>
    <mergeCell ref="E31:E32"/>
    <mergeCell ref="A33:A34"/>
    <mergeCell ref="B33:B34"/>
    <mergeCell ref="C33:C34"/>
    <mergeCell ref="D33:D34"/>
    <mergeCell ref="E33:E34"/>
    <mergeCell ref="A35:A36"/>
    <mergeCell ref="B35:B36"/>
    <mergeCell ref="C35:C36"/>
    <mergeCell ref="D35:D36"/>
    <mergeCell ref="E35:E36"/>
    <mergeCell ref="F35:F36"/>
    <mergeCell ref="A37:A38"/>
    <mergeCell ref="B37:B38"/>
    <mergeCell ref="C37:C38"/>
    <mergeCell ref="D37:D38"/>
    <mergeCell ref="E37:E38"/>
    <mergeCell ref="F37:F38"/>
    <mergeCell ref="A39:A40"/>
    <mergeCell ref="B39:B40"/>
    <mergeCell ref="C39:C40"/>
    <mergeCell ref="D39:D40"/>
    <mergeCell ref="E39:E40"/>
    <mergeCell ref="F39:F40"/>
    <mergeCell ref="A41:A42"/>
    <mergeCell ref="B41:B42"/>
    <mergeCell ref="C41:C42"/>
    <mergeCell ref="D41:D42"/>
    <mergeCell ref="E41:E42"/>
    <mergeCell ref="F41:F42"/>
    <mergeCell ref="A43:A44"/>
    <mergeCell ref="B43:B44"/>
    <mergeCell ref="C43:C44"/>
    <mergeCell ref="D43:D44"/>
    <mergeCell ref="E43:E44"/>
    <mergeCell ref="F43:F44"/>
    <mergeCell ref="A45:A46"/>
    <mergeCell ref="B45:B46"/>
    <mergeCell ref="C45:C46"/>
    <mergeCell ref="D45:D46"/>
    <mergeCell ref="E45:E46"/>
    <mergeCell ref="A47:A48"/>
    <mergeCell ref="B47:B48"/>
    <mergeCell ref="C47:C48"/>
    <mergeCell ref="D47:D48"/>
    <mergeCell ref="E47:E48"/>
    <mergeCell ref="A49:A50"/>
    <mergeCell ref="B49:B50"/>
    <mergeCell ref="C49:C50"/>
    <mergeCell ref="D49:D50"/>
    <mergeCell ref="E49:E50"/>
    <mergeCell ref="F49:F50"/>
    <mergeCell ref="A51:A52"/>
    <mergeCell ref="B51:B52"/>
    <mergeCell ref="C51:C52"/>
    <mergeCell ref="D51:D52"/>
    <mergeCell ref="E51:E52"/>
    <mergeCell ref="A53:A54"/>
    <mergeCell ref="B53:B54"/>
    <mergeCell ref="C53:C54"/>
    <mergeCell ref="D53:D54"/>
    <mergeCell ref="E53:E54"/>
    <mergeCell ref="A55:A56"/>
    <mergeCell ref="B55:B56"/>
    <mergeCell ref="C55:C56"/>
    <mergeCell ref="D55:D56"/>
    <mergeCell ref="E55:E56"/>
    <mergeCell ref="A57:A58"/>
    <mergeCell ref="B57:B58"/>
    <mergeCell ref="C57:C58"/>
    <mergeCell ref="D57:D58"/>
    <mergeCell ref="E57:E58"/>
    <mergeCell ref="A59:A60"/>
    <mergeCell ref="B59:B60"/>
    <mergeCell ref="C59:C60"/>
    <mergeCell ref="D59:D60"/>
    <mergeCell ref="E59:E60"/>
    <mergeCell ref="A61:A62"/>
    <mergeCell ref="B61:B62"/>
    <mergeCell ref="C61:C62"/>
    <mergeCell ref="D61:D62"/>
    <mergeCell ref="E61:E62"/>
    <mergeCell ref="F61:F62"/>
    <mergeCell ref="A63:A64"/>
    <mergeCell ref="B63:B64"/>
    <mergeCell ref="C63:C64"/>
    <mergeCell ref="D63:D64"/>
    <mergeCell ref="E63:E64"/>
    <mergeCell ref="F63:F64"/>
    <mergeCell ref="A65:A66"/>
    <mergeCell ref="B65:B66"/>
    <mergeCell ref="C65:C66"/>
    <mergeCell ref="D65:D66"/>
    <mergeCell ref="E65:E66"/>
    <mergeCell ref="F65:F66"/>
    <mergeCell ref="A67:A68"/>
    <mergeCell ref="B67:B68"/>
    <mergeCell ref="C67:C68"/>
    <mergeCell ref="D67:D68"/>
    <mergeCell ref="E67:E68"/>
    <mergeCell ref="A69:A70"/>
    <mergeCell ref="B69:B70"/>
    <mergeCell ref="C69:C70"/>
    <mergeCell ref="D69:D70"/>
    <mergeCell ref="E69:E70"/>
    <mergeCell ref="A71:A72"/>
    <mergeCell ref="B71:B72"/>
    <mergeCell ref="C71:C72"/>
    <mergeCell ref="D71:D72"/>
    <mergeCell ref="E71:E72"/>
    <mergeCell ref="A73:A74"/>
    <mergeCell ref="B73:B74"/>
    <mergeCell ref="C73:C74"/>
    <mergeCell ref="D73:D74"/>
    <mergeCell ref="E73:E74"/>
    <mergeCell ref="A75:A76"/>
    <mergeCell ref="B75:B76"/>
    <mergeCell ref="C75:C76"/>
    <mergeCell ref="D75:D76"/>
    <mergeCell ref="E75:E76"/>
    <mergeCell ref="F75:F76"/>
    <mergeCell ref="A77:A78"/>
    <mergeCell ref="B77:B78"/>
    <mergeCell ref="C77:C78"/>
    <mergeCell ref="D77:D78"/>
    <mergeCell ref="E77:E78"/>
    <mergeCell ref="A79:A80"/>
    <mergeCell ref="B79:B80"/>
    <mergeCell ref="C79:C80"/>
    <mergeCell ref="D79:D80"/>
    <mergeCell ref="E79:E80"/>
    <mergeCell ref="F79:F80"/>
    <mergeCell ref="A81:A82"/>
    <mergeCell ref="B81:B82"/>
    <mergeCell ref="C81:C82"/>
    <mergeCell ref="D81:D82"/>
    <mergeCell ref="E81:E82"/>
    <mergeCell ref="F81:F82"/>
    <mergeCell ref="A83:A84"/>
    <mergeCell ref="B83:B84"/>
    <mergeCell ref="C83:C84"/>
    <mergeCell ref="D83:D84"/>
    <mergeCell ref="E83:E84"/>
    <mergeCell ref="A85:A86"/>
    <mergeCell ref="B85:B86"/>
    <mergeCell ref="C85:C86"/>
    <mergeCell ref="D85:D86"/>
    <mergeCell ref="E85:E86"/>
    <mergeCell ref="A87:A88"/>
    <mergeCell ref="B87:B88"/>
    <mergeCell ref="C87:C88"/>
    <mergeCell ref="D87:D88"/>
    <mergeCell ref="E87:E88"/>
    <mergeCell ref="F87:F88"/>
    <mergeCell ref="A89:A90"/>
    <mergeCell ref="B89:B90"/>
    <mergeCell ref="C89:C90"/>
    <mergeCell ref="D89:D90"/>
    <mergeCell ref="E89:E90"/>
    <mergeCell ref="A91:A92"/>
    <mergeCell ref="B91:B92"/>
    <mergeCell ref="C91:C92"/>
    <mergeCell ref="D91:D92"/>
    <mergeCell ref="E91:E92"/>
    <mergeCell ref="A93:A94"/>
    <mergeCell ref="B93:B94"/>
    <mergeCell ref="C93:C94"/>
    <mergeCell ref="D93:D94"/>
    <mergeCell ref="E93:E94"/>
    <mergeCell ref="A95:A96"/>
    <mergeCell ref="B95:B96"/>
    <mergeCell ref="C95:C96"/>
    <mergeCell ref="D95:D96"/>
    <mergeCell ref="E95:E96"/>
    <mergeCell ref="A97:A98"/>
    <mergeCell ref="B97:B98"/>
    <mergeCell ref="C97:C98"/>
    <mergeCell ref="D97:D98"/>
    <mergeCell ref="E97:E98"/>
    <mergeCell ref="F97:F98"/>
    <mergeCell ref="A99:A100"/>
    <mergeCell ref="B99:B100"/>
    <mergeCell ref="C99:C100"/>
    <mergeCell ref="D99:D100"/>
    <mergeCell ref="E99:E100"/>
    <mergeCell ref="A101:A102"/>
    <mergeCell ref="B101:B102"/>
    <mergeCell ref="C101:C102"/>
    <mergeCell ref="D101:D102"/>
    <mergeCell ref="E101:E102"/>
    <mergeCell ref="A103:A104"/>
    <mergeCell ref="B103:B104"/>
    <mergeCell ref="C103:C104"/>
    <mergeCell ref="D103:D104"/>
    <mergeCell ref="E103:E104"/>
    <mergeCell ref="A105:A106"/>
    <mergeCell ref="B105:B106"/>
    <mergeCell ref="C105:C106"/>
    <mergeCell ref="D105:D106"/>
    <mergeCell ref="E105:E106"/>
    <mergeCell ref="F105:F106"/>
    <mergeCell ref="A107:A108"/>
    <mergeCell ref="B107:B108"/>
    <mergeCell ref="C107:C108"/>
    <mergeCell ref="D107:D108"/>
    <mergeCell ref="E107:E108"/>
    <mergeCell ref="F107:F108"/>
    <mergeCell ref="A109:A110"/>
    <mergeCell ref="B109:B110"/>
    <mergeCell ref="C109:C110"/>
    <mergeCell ref="D109:D110"/>
    <mergeCell ref="E109:E110"/>
    <mergeCell ref="F109:F110"/>
    <mergeCell ref="A111:A112"/>
    <mergeCell ref="B111:B112"/>
    <mergeCell ref="C111:C112"/>
    <mergeCell ref="D111:D112"/>
    <mergeCell ref="E111:E112"/>
    <mergeCell ref="A113:A114"/>
    <mergeCell ref="B113:B114"/>
    <mergeCell ref="C113:C114"/>
    <mergeCell ref="D113:D114"/>
    <mergeCell ref="E113:E114"/>
    <mergeCell ref="F113:F114"/>
    <mergeCell ref="A115:A116"/>
    <mergeCell ref="B115:B116"/>
    <mergeCell ref="C115:C116"/>
    <mergeCell ref="D115:D116"/>
    <mergeCell ref="E115:E116"/>
    <mergeCell ref="F115:F116"/>
    <mergeCell ref="A117:A118"/>
    <mergeCell ref="B117:B118"/>
    <mergeCell ref="C117:C118"/>
    <mergeCell ref="D117:D118"/>
    <mergeCell ref="E117:E118"/>
    <mergeCell ref="A119:A120"/>
    <mergeCell ref="B119:B120"/>
    <mergeCell ref="C119:C120"/>
    <mergeCell ref="D119:D120"/>
    <mergeCell ref="E119:E120"/>
    <mergeCell ref="A121:A122"/>
    <mergeCell ref="B121:B122"/>
    <mergeCell ref="C121:C122"/>
    <mergeCell ref="D121:D122"/>
    <mergeCell ref="E121:E122"/>
    <mergeCell ref="A123:A124"/>
    <mergeCell ref="B123:B124"/>
    <mergeCell ref="C123:C124"/>
    <mergeCell ref="D123:D124"/>
    <mergeCell ref="E123:E124"/>
    <mergeCell ref="A125:A126"/>
    <mergeCell ref="B125:B126"/>
    <mergeCell ref="C125:C126"/>
    <mergeCell ref="D125:D126"/>
    <mergeCell ref="E125:E126"/>
    <mergeCell ref="A127:A128"/>
    <mergeCell ref="B127:B128"/>
    <mergeCell ref="C127:C128"/>
    <mergeCell ref="D127:D128"/>
    <mergeCell ref="E127:E128"/>
    <mergeCell ref="A129:A130"/>
    <mergeCell ref="B129:B130"/>
    <mergeCell ref="C129:C130"/>
    <mergeCell ref="D129:D130"/>
    <mergeCell ref="E129:E130"/>
    <mergeCell ref="A131:A132"/>
    <mergeCell ref="B131:B132"/>
    <mergeCell ref="C131:C132"/>
    <mergeCell ref="D131:D132"/>
    <mergeCell ref="E131:E132"/>
    <mergeCell ref="A133:A134"/>
    <mergeCell ref="B133:B134"/>
    <mergeCell ref="C133:C134"/>
    <mergeCell ref="D133:D134"/>
    <mergeCell ref="E133:E134"/>
    <mergeCell ref="A135:A136"/>
    <mergeCell ref="B135:B136"/>
    <mergeCell ref="C135:C136"/>
    <mergeCell ref="D135:D136"/>
    <mergeCell ref="E135:E136"/>
    <mergeCell ref="A137:A138"/>
    <mergeCell ref="B137:B138"/>
    <mergeCell ref="C137:C138"/>
    <mergeCell ref="D137:D138"/>
    <mergeCell ref="E137:E138"/>
    <mergeCell ref="A139:A140"/>
    <mergeCell ref="B139:B140"/>
    <mergeCell ref="C139:C140"/>
    <mergeCell ref="D139:D140"/>
    <mergeCell ref="E139:E140"/>
    <mergeCell ref="A141:A142"/>
    <mergeCell ref="B141:B142"/>
    <mergeCell ref="C141:C142"/>
    <mergeCell ref="D141:D142"/>
    <mergeCell ref="E141:E142"/>
    <mergeCell ref="F141:F142"/>
    <mergeCell ref="A143:A144"/>
    <mergeCell ref="B143:B144"/>
    <mergeCell ref="C143:C144"/>
    <mergeCell ref="D143:D144"/>
    <mergeCell ref="E143:E144"/>
    <mergeCell ref="A145:A146"/>
    <mergeCell ref="B145:B146"/>
    <mergeCell ref="C145:C146"/>
    <mergeCell ref="D145:D146"/>
    <mergeCell ref="E145:E146"/>
    <mergeCell ref="A147:A148"/>
    <mergeCell ref="B147:B148"/>
    <mergeCell ref="C147:C148"/>
    <mergeCell ref="D147:D148"/>
    <mergeCell ref="E147:E148"/>
    <mergeCell ref="A149:A150"/>
    <mergeCell ref="B149:B150"/>
    <mergeCell ref="C149:C150"/>
    <mergeCell ref="D149:D150"/>
    <mergeCell ref="E149:E150"/>
    <mergeCell ref="A151:A152"/>
    <mergeCell ref="B151:B152"/>
    <mergeCell ref="C151:C152"/>
    <mergeCell ref="D151:D152"/>
    <mergeCell ref="E151:E152"/>
    <mergeCell ref="F151:F152"/>
    <mergeCell ref="A153:A154"/>
    <mergeCell ref="B153:B154"/>
    <mergeCell ref="C153:C154"/>
    <mergeCell ref="D153:D154"/>
    <mergeCell ref="E153:E154"/>
    <mergeCell ref="A155:A156"/>
    <mergeCell ref="B155:B156"/>
    <mergeCell ref="C155:C156"/>
    <mergeCell ref="D155:D156"/>
    <mergeCell ref="E155:E156"/>
    <mergeCell ref="F155:F156"/>
    <mergeCell ref="A157:A158"/>
    <mergeCell ref="B157:B158"/>
    <mergeCell ref="C157:C158"/>
    <mergeCell ref="D157:D158"/>
    <mergeCell ref="E157:E158"/>
    <mergeCell ref="A159:A160"/>
    <mergeCell ref="B159:B160"/>
    <mergeCell ref="C159:C160"/>
    <mergeCell ref="D159:D160"/>
    <mergeCell ref="E159:E160"/>
    <mergeCell ref="F159:F160"/>
    <mergeCell ref="A161:A162"/>
    <mergeCell ref="B161:B162"/>
    <mergeCell ref="C161:C162"/>
    <mergeCell ref="D161:D162"/>
    <mergeCell ref="E161:E162"/>
    <mergeCell ref="A163:A164"/>
    <mergeCell ref="B163:B164"/>
    <mergeCell ref="C163:C164"/>
    <mergeCell ref="D163:D164"/>
    <mergeCell ref="E163:E164"/>
    <mergeCell ref="A165:A166"/>
    <mergeCell ref="B165:B166"/>
    <mergeCell ref="C165:C166"/>
    <mergeCell ref="D165:D166"/>
    <mergeCell ref="E165:E166"/>
    <mergeCell ref="F165:F166"/>
    <mergeCell ref="A167:A168"/>
    <mergeCell ref="B167:B168"/>
    <mergeCell ref="C167:C168"/>
    <mergeCell ref="D167:D168"/>
    <mergeCell ref="E167:E168"/>
    <mergeCell ref="A169:A170"/>
    <mergeCell ref="B169:B170"/>
    <mergeCell ref="C169:C170"/>
    <mergeCell ref="D169:D170"/>
    <mergeCell ref="E169:E170"/>
    <mergeCell ref="A171:A172"/>
    <mergeCell ref="B171:B172"/>
    <mergeCell ref="C171:C172"/>
    <mergeCell ref="D171:D172"/>
    <mergeCell ref="E171:E172"/>
    <mergeCell ref="A173:A174"/>
    <mergeCell ref="B173:B174"/>
    <mergeCell ref="C173:C174"/>
    <mergeCell ref="D173:D174"/>
    <mergeCell ref="E173:E174"/>
    <mergeCell ref="F173:F174"/>
    <mergeCell ref="A175:A176"/>
    <mergeCell ref="B175:B176"/>
    <mergeCell ref="C175:C176"/>
    <mergeCell ref="D175:D176"/>
    <mergeCell ref="E175:E176"/>
    <mergeCell ref="F175:F176"/>
    <mergeCell ref="A177:A178"/>
    <mergeCell ref="B177:B178"/>
    <mergeCell ref="C177:C178"/>
    <mergeCell ref="D177:D178"/>
    <mergeCell ref="E177:E178"/>
    <mergeCell ref="A179:A180"/>
    <mergeCell ref="B179:B180"/>
    <mergeCell ref="C179:C180"/>
    <mergeCell ref="D179:D180"/>
    <mergeCell ref="E179:E180"/>
    <mergeCell ref="A181:A182"/>
    <mergeCell ref="B181:B182"/>
    <mergeCell ref="C181:C182"/>
    <mergeCell ref="D181:D182"/>
    <mergeCell ref="E181:E182"/>
    <mergeCell ref="F181:F182"/>
    <mergeCell ref="A183:A184"/>
    <mergeCell ref="B183:B184"/>
    <mergeCell ref="C183:C184"/>
    <mergeCell ref="D183:D184"/>
    <mergeCell ref="E183:E184"/>
    <mergeCell ref="A185:A186"/>
    <mergeCell ref="B185:B186"/>
    <mergeCell ref="C185:C186"/>
    <mergeCell ref="D185:D186"/>
    <mergeCell ref="E185:E186"/>
    <mergeCell ref="A187:A188"/>
    <mergeCell ref="B187:B188"/>
    <mergeCell ref="C187:C188"/>
    <mergeCell ref="D187:D188"/>
    <mergeCell ref="E187:E188"/>
    <mergeCell ref="A189:A190"/>
    <mergeCell ref="B189:B190"/>
    <mergeCell ref="C189:C190"/>
    <mergeCell ref="D189:D190"/>
    <mergeCell ref="E189:E190"/>
    <mergeCell ref="F189:F190"/>
    <mergeCell ref="A191:A192"/>
    <mergeCell ref="B191:B192"/>
    <mergeCell ref="C191:C192"/>
    <mergeCell ref="D191:D192"/>
    <mergeCell ref="E191:E192"/>
    <mergeCell ref="F191:F192"/>
    <mergeCell ref="A193:A194"/>
    <mergeCell ref="B193:B194"/>
    <mergeCell ref="C193:C194"/>
    <mergeCell ref="D193:D194"/>
    <mergeCell ref="E193:E194"/>
    <mergeCell ref="A195:A196"/>
    <mergeCell ref="B195:B196"/>
    <mergeCell ref="C195:C196"/>
    <mergeCell ref="D195:D196"/>
    <mergeCell ref="E195:E196"/>
    <mergeCell ref="A197:A198"/>
    <mergeCell ref="B197:B198"/>
    <mergeCell ref="C197:C198"/>
    <mergeCell ref="D197:D198"/>
    <mergeCell ref="E197:E198"/>
    <mergeCell ref="A199:A200"/>
    <mergeCell ref="B199:B200"/>
    <mergeCell ref="C199:C200"/>
    <mergeCell ref="D199:D200"/>
    <mergeCell ref="E199:E200"/>
    <mergeCell ref="A201:A202"/>
    <mergeCell ref="B201:B202"/>
    <mergeCell ref="C201:C202"/>
    <mergeCell ref="D201:D202"/>
    <mergeCell ref="E201:E202"/>
    <mergeCell ref="F201:F202"/>
    <mergeCell ref="A203:A204"/>
    <mergeCell ref="B203:B204"/>
    <mergeCell ref="C203:C204"/>
    <mergeCell ref="D203:D204"/>
    <mergeCell ref="E203:E204"/>
    <mergeCell ref="F203:F204"/>
    <mergeCell ref="A205:A206"/>
    <mergeCell ref="B205:B206"/>
    <mergeCell ref="C205:C206"/>
    <mergeCell ref="D205:D206"/>
    <mergeCell ref="E205:E206"/>
    <mergeCell ref="F205:F206"/>
    <mergeCell ref="A207:A208"/>
    <mergeCell ref="B207:B208"/>
    <mergeCell ref="C207:C208"/>
    <mergeCell ref="D207:D208"/>
    <mergeCell ref="E207:E208"/>
    <mergeCell ref="F207:F208"/>
    <mergeCell ref="A209:A210"/>
    <mergeCell ref="B209:B210"/>
    <mergeCell ref="C209:C210"/>
    <mergeCell ref="D209:D210"/>
    <mergeCell ref="E209:E210"/>
    <mergeCell ref="F209:F210"/>
    <mergeCell ref="A211:A212"/>
    <mergeCell ref="B211:B212"/>
    <mergeCell ref="C211:C212"/>
    <mergeCell ref="D211:D212"/>
    <mergeCell ref="E211:E212"/>
    <mergeCell ref="F211:F212"/>
    <mergeCell ref="A213:A214"/>
    <mergeCell ref="B213:B214"/>
    <mergeCell ref="C213:C214"/>
    <mergeCell ref="D213:D214"/>
    <mergeCell ref="E213:E214"/>
    <mergeCell ref="F213:F214"/>
    <mergeCell ref="A215:A216"/>
    <mergeCell ref="B215:B216"/>
    <mergeCell ref="C215:C216"/>
    <mergeCell ref="D215:D216"/>
    <mergeCell ref="E215:E216"/>
    <mergeCell ref="A217:A218"/>
    <mergeCell ref="B217:B218"/>
    <mergeCell ref="C217:C218"/>
    <mergeCell ref="D217:D218"/>
    <mergeCell ref="E217:E218"/>
    <mergeCell ref="A219:A220"/>
    <mergeCell ref="B219:B220"/>
    <mergeCell ref="C219:C220"/>
    <mergeCell ref="D219:D220"/>
    <mergeCell ref="E219:E220"/>
    <mergeCell ref="A221:A222"/>
    <mergeCell ref="B221:B222"/>
    <mergeCell ref="C221:C222"/>
    <mergeCell ref="D221:D222"/>
    <mergeCell ref="E221:E222"/>
    <mergeCell ref="A223:A224"/>
    <mergeCell ref="B223:B224"/>
    <mergeCell ref="C223:C224"/>
    <mergeCell ref="D223:D224"/>
    <mergeCell ref="E223:E224"/>
    <mergeCell ref="A225:A226"/>
    <mergeCell ref="B225:B226"/>
    <mergeCell ref="C225:C226"/>
    <mergeCell ref="D225:D226"/>
    <mergeCell ref="E225:E226"/>
    <mergeCell ref="A227:A228"/>
    <mergeCell ref="B227:B228"/>
    <mergeCell ref="C227:C228"/>
    <mergeCell ref="D227:D228"/>
    <mergeCell ref="E227:E228"/>
    <mergeCell ref="A229:A230"/>
    <mergeCell ref="B229:B230"/>
    <mergeCell ref="C229:C230"/>
    <mergeCell ref="D229:D230"/>
    <mergeCell ref="E229:E230"/>
    <mergeCell ref="A231:A232"/>
    <mergeCell ref="B231:B232"/>
    <mergeCell ref="C231:C232"/>
    <mergeCell ref="D231:D232"/>
    <mergeCell ref="E231:E232"/>
    <mergeCell ref="A233:A234"/>
    <mergeCell ref="B233:B234"/>
    <mergeCell ref="C233:C234"/>
    <mergeCell ref="D233:D234"/>
    <mergeCell ref="E233:E234"/>
    <mergeCell ref="F233:F234"/>
    <mergeCell ref="A235:A236"/>
    <mergeCell ref="B235:B236"/>
    <mergeCell ref="C235:C236"/>
    <mergeCell ref="D235:D236"/>
    <mergeCell ref="E235:E236"/>
    <mergeCell ref="A237:A238"/>
    <mergeCell ref="B237:B238"/>
    <mergeCell ref="C237:C238"/>
    <mergeCell ref="D237:D238"/>
    <mergeCell ref="E237:E238"/>
    <mergeCell ref="A239:A240"/>
    <mergeCell ref="B239:B240"/>
    <mergeCell ref="C239:C240"/>
    <mergeCell ref="D239:D240"/>
    <mergeCell ref="E239:E240"/>
    <mergeCell ref="A241:A242"/>
    <mergeCell ref="B241:B242"/>
    <mergeCell ref="C241:C242"/>
    <mergeCell ref="D241:D242"/>
    <mergeCell ref="E241:E242"/>
    <mergeCell ref="A243:A244"/>
    <mergeCell ref="B243:B244"/>
    <mergeCell ref="C243:C244"/>
    <mergeCell ref="D243:D244"/>
    <mergeCell ref="E243:E244"/>
    <mergeCell ref="A245:A246"/>
    <mergeCell ref="B245:B246"/>
    <mergeCell ref="C245:C246"/>
    <mergeCell ref="D245:D246"/>
    <mergeCell ref="E245:E246"/>
    <mergeCell ref="A247:A248"/>
    <mergeCell ref="B247:B248"/>
    <mergeCell ref="C247:C248"/>
    <mergeCell ref="D247:D248"/>
    <mergeCell ref="E247:E248"/>
    <mergeCell ref="A249:A250"/>
    <mergeCell ref="B249:B250"/>
    <mergeCell ref="C249:C250"/>
    <mergeCell ref="D249:D250"/>
    <mergeCell ref="E249:E250"/>
    <mergeCell ref="F249:F250"/>
    <mergeCell ref="A251:A252"/>
    <mergeCell ref="B251:B252"/>
    <mergeCell ref="C251:C252"/>
    <mergeCell ref="D251:D252"/>
    <mergeCell ref="E251:E252"/>
    <mergeCell ref="F251:F252"/>
    <mergeCell ref="A253:A254"/>
    <mergeCell ref="B253:B254"/>
    <mergeCell ref="C253:C254"/>
    <mergeCell ref="D253:D254"/>
    <mergeCell ref="E253:E254"/>
    <mergeCell ref="F253:F254"/>
    <mergeCell ref="A255:A256"/>
    <mergeCell ref="B255:B256"/>
    <mergeCell ref="C255:C256"/>
    <mergeCell ref="D255:D256"/>
    <mergeCell ref="E255:E256"/>
    <mergeCell ref="F255:F256"/>
    <mergeCell ref="A257:A258"/>
    <mergeCell ref="B257:B258"/>
    <mergeCell ref="C257:C258"/>
    <mergeCell ref="D257:D258"/>
    <mergeCell ref="E257:E258"/>
    <mergeCell ref="A259:A260"/>
    <mergeCell ref="B259:B260"/>
    <mergeCell ref="C259:C260"/>
    <mergeCell ref="D259:D260"/>
    <mergeCell ref="E259:E260"/>
    <mergeCell ref="A261:A262"/>
    <mergeCell ref="B261:B262"/>
    <mergeCell ref="C261:C262"/>
    <mergeCell ref="D261:D262"/>
    <mergeCell ref="E261:E262"/>
    <mergeCell ref="A263:A264"/>
    <mergeCell ref="B263:B264"/>
    <mergeCell ref="C263:C264"/>
    <mergeCell ref="D263:D264"/>
    <mergeCell ref="E263:E264"/>
    <mergeCell ref="A265:A266"/>
    <mergeCell ref="B265:B266"/>
    <mergeCell ref="C265:C266"/>
    <mergeCell ref="D265:D266"/>
    <mergeCell ref="E265:E266"/>
    <mergeCell ref="F265:F266"/>
    <mergeCell ref="A267:A268"/>
    <mergeCell ref="B267:B268"/>
    <mergeCell ref="C267:C268"/>
    <mergeCell ref="D267:D268"/>
    <mergeCell ref="E267:E268"/>
    <mergeCell ref="A269:A270"/>
    <mergeCell ref="B269:B270"/>
    <mergeCell ref="C269:C270"/>
    <mergeCell ref="D269:D270"/>
    <mergeCell ref="E269:E270"/>
    <mergeCell ref="A271:A272"/>
    <mergeCell ref="B271:B272"/>
    <mergeCell ref="C271:C272"/>
    <mergeCell ref="D271:D272"/>
    <mergeCell ref="E271:E272"/>
    <mergeCell ref="A273:A274"/>
    <mergeCell ref="B273:B274"/>
    <mergeCell ref="C273:C274"/>
    <mergeCell ref="D273:D274"/>
    <mergeCell ref="E273:E274"/>
    <mergeCell ref="A275:A276"/>
    <mergeCell ref="B275:B276"/>
    <mergeCell ref="C275:C276"/>
    <mergeCell ref="D275:D276"/>
    <mergeCell ref="E275:E276"/>
    <mergeCell ref="A277:A278"/>
    <mergeCell ref="B277:B278"/>
    <mergeCell ref="C277:C278"/>
    <mergeCell ref="D277:D278"/>
    <mergeCell ref="E277:E278"/>
    <mergeCell ref="A279:A280"/>
    <mergeCell ref="B279:B280"/>
    <mergeCell ref="C279:C280"/>
    <mergeCell ref="D279:D280"/>
    <mergeCell ref="E279:E280"/>
    <mergeCell ref="F279:F280"/>
    <mergeCell ref="A281:A282"/>
    <mergeCell ref="B281:B282"/>
    <mergeCell ref="C281:C282"/>
    <mergeCell ref="D281:D282"/>
    <mergeCell ref="E281:E282"/>
    <mergeCell ref="F281:F282"/>
    <mergeCell ref="A283:A284"/>
    <mergeCell ref="B283:B284"/>
    <mergeCell ref="C283:C284"/>
    <mergeCell ref="D283:D284"/>
    <mergeCell ref="E283:E284"/>
    <mergeCell ref="A285:A286"/>
    <mergeCell ref="B285:B286"/>
    <mergeCell ref="C285:C286"/>
    <mergeCell ref="D285:D286"/>
    <mergeCell ref="E285:E286"/>
    <mergeCell ref="A287:A288"/>
    <mergeCell ref="B287:B288"/>
    <mergeCell ref="C287:C288"/>
    <mergeCell ref="D287:D288"/>
    <mergeCell ref="E287:E288"/>
    <mergeCell ref="A289:A290"/>
    <mergeCell ref="B289:B290"/>
    <mergeCell ref="C289:C290"/>
    <mergeCell ref="D289:D290"/>
    <mergeCell ref="E289:E290"/>
    <mergeCell ref="A291:A292"/>
    <mergeCell ref="B291:B292"/>
    <mergeCell ref="C291:C292"/>
    <mergeCell ref="D291:D292"/>
    <mergeCell ref="E291:E292"/>
    <mergeCell ref="A293:A294"/>
    <mergeCell ref="B293:B294"/>
    <mergeCell ref="C293:C294"/>
    <mergeCell ref="D293:D294"/>
    <mergeCell ref="E293:E294"/>
    <mergeCell ref="A295:A296"/>
    <mergeCell ref="B295:B296"/>
    <mergeCell ref="C295:C296"/>
    <mergeCell ref="D295:D296"/>
    <mergeCell ref="E295:E296"/>
    <mergeCell ref="A297:A298"/>
    <mergeCell ref="B297:B298"/>
    <mergeCell ref="C297:C298"/>
    <mergeCell ref="D297:D298"/>
    <mergeCell ref="E297:E298"/>
    <mergeCell ref="A299:A300"/>
    <mergeCell ref="B299:B300"/>
    <mergeCell ref="C299:C300"/>
    <mergeCell ref="D299:D300"/>
    <mergeCell ref="E299:E300"/>
    <mergeCell ref="A301:A302"/>
    <mergeCell ref="B301:B302"/>
    <mergeCell ref="C301:C302"/>
    <mergeCell ref="D301:D302"/>
    <mergeCell ref="E301:E302"/>
    <mergeCell ref="A303:A304"/>
    <mergeCell ref="B303:B304"/>
    <mergeCell ref="C303:C304"/>
    <mergeCell ref="D303:D304"/>
    <mergeCell ref="E303:E304"/>
    <mergeCell ref="F303:F304"/>
    <mergeCell ref="A305:A306"/>
    <mergeCell ref="B305:B306"/>
    <mergeCell ref="C305:C306"/>
    <mergeCell ref="D305:D306"/>
    <mergeCell ref="E305:E306"/>
    <mergeCell ref="A307:A308"/>
    <mergeCell ref="B307:B308"/>
    <mergeCell ref="C307:C308"/>
    <mergeCell ref="D307:D308"/>
    <mergeCell ref="E307:E308"/>
    <mergeCell ref="A309:A310"/>
    <mergeCell ref="B309:B310"/>
    <mergeCell ref="C309:C310"/>
    <mergeCell ref="D309:D310"/>
    <mergeCell ref="E309:E310"/>
    <mergeCell ref="F309:F310"/>
    <mergeCell ref="A311:A312"/>
    <mergeCell ref="B311:B312"/>
    <mergeCell ref="C311:C312"/>
    <mergeCell ref="D311:D312"/>
    <mergeCell ref="E311:E312"/>
    <mergeCell ref="F311:F312"/>
    <mergeCell ref="A313:A314"/>
    <mergeCell ref="B313:B314"/>
    <mergeCell ref="C313:C314"/>
    <mergeCell ref="D313:D314"/>
    <mergeCell ref="E313:E314"/>
    <mergeCell ref="F313:F314"/>
    <mergeCell ref="A315:A316"/>
    <mergeCell ref="B315:B316"/>
    <mergeCell ref="C315:C316"/>
    <mergeCell ref="D315:D316"/>
    <mergeCell ref="E315:E316"/>
    <mergeCell ref="A317:A318"/>
    <mergeCell ref="B317:B318"/>
    <mergeCell ref="C317:C318"/>
    <mergeCell ref="D317:D318"/>
    <mergeCell ref="E317:E318"/>
    <mergeCell ref="A319:A320"/>
    <mergeCell ref="B319:B320"/>
    <mergeCell ref="C319:C320"/>
    <mergeCell ref="D319:D320"/>
    <mergeCell ref="E319:E320"/>
    <mergeCell ref="F319:F320"/>
    <mergeCell ref="A321:A322"/>
    <mergeCell ref="B321:B322"/>
    <mergeCell ref="C321:C322"/>
    <mergeCell ref="D321:D322"/>
    <mergeCell ref="E321:E322"/>
    <mergeCell ref="A323:A324"/>
    <mergeCell ref="B323:B324"/>
    <mergeCell ref="C323:C324"/>
    <mergeCell ref="D323:D324"/>
    <mergeCell ref="E323:E324"/>
    <mergeCell ref="F323:F324"/>
    <mergeCell ref="A325:A326"/>
    <mergeCell ref="B325:B326"/>
    <mergeCell ref="C325:C326"/>
    <mergeCell ref="D325:D326"/>
    <mergeCell ref="E325:E326"/>
    <mergeCell ref="A327:A328"/>
    <mergeCell ref="B327:B328"/>
    <mergeCell ref="C327:C328"/>
    <mergeCell ref="D327:D328"/>
    <mergeCell ref="E327:E328"/>
    <mergeCell ref="A329:A330"/>
    <mergeCell ref="B329:B330"/>
    <mergeCell ref="C329:C330"/>
    <mergeCell ref="D329:D330"/>
    <mergeCell ref="E329:E330"/>
    <mergeCell ref="A331:A332"/>
    <mergeCell ref="B331:B332"/>
    <mergeCell ref="C331:C332"/>
    <mergeCell ref="D331:D332"/>
    <mergeCell ref="E331:E332"/>
    <mergeCell ref="A333:A334"/>
    <mergeCell ref="B333:B334"/>
    <mergeCell ref="C333:C334"/>
    <mergeCell ref="D333:D334"/>
    <mergeCell ref="E333:E334"/>
    <mergeCell ref="A335:A336"/>
    <mergeCell ref="B335:B336"/>
    <mergeCell ref="C335:C336"/>
    <mergeCell ref="D335:D336"/>
    <mergeCell ref="E335:E336"/>
    <mergeCell ref="A337:A338"/>
    <mergeCell ref="B337:B338"/>
    <mergeCell ref="C337:C338"/>
    <mergeCell ref="D337:D338"/>
    <mergeCell ref="E337:E338"/>
    <mergeCell ref="A339:A340"/>
    <mergeCell ref="B339:B340"/>
    <mergeCell ref="C339:C340"/>
    <mergeCell ref="D339:D340"/>
    <mergeCell ref="E339:E340"/>
    <mergeCell ref="A341:A342"/>
    <mergeCell ref="B341:B342"/>
    <mergeCell ref="C341:C342"/>
    <mergeCell ref="D341:D342"/>
    <mergeCell ref="E341:E342"/>
    <mergeCell ref="A343:A344"/>
    <mergeCell ref="B343:B344"/>
    <mergeCell ref="C343:C344"/>
    <mergeCell ref="D343:D344"/>
    <mergeCell ref="E343:E344"/>
    <mergeCell ref="F343:F344"/>
    <mergeCell ref="A345:A346"/>
    <mergeCell ref="B345:B346"/>
    <mergeCell ref="C345:C346"/>
    <mergeCell ref="D345:D346"/>
    <mergeCell ref="E345:E346"/>
    <mergeCell ref="A347:A348"/>
    <mergeCell ref="B347:B348"/>
    <mergeCell ref="C347:C348"/>
    <mergeCell ref="D347:D348"/>
    <mergeCell ref="E347:E348"/>
    <mergeCell ref="A349:A350"/>
    <mergeCell ref="B349:B350"/>
    <mergeCell ref="C349:C350"/>
    <mergeCell ref="D349:D350"/>
    <mergeCell ref="E349:E350"/>
    <mergeCell ref="A351:A352"/>
    <mergeCell ref="B351:B352"/>
    <mergeCell ref="C351:C352"/>
    <mergeCell ref="D351:D352"/>
    <mergeCell ref="E351:E352"/>
    <mergeCell ref="F351:F352"/>
    <mergeCell ref="A353:A354"/>
    <mergeCell ref="B353:B354"/>
    <mergeCell ref="C353:C354"/>
    <mergeCell ref="D353:D354"/>
    <mergeCell ref="E353:E354"/>
    <mergeCell ref="A355:A356"/>
    <mergeCell ref="B355:B356"/>
    <mergeCell ref="C355:C356"/>
    <mergeCell ref="D355:D356"/>
    <mergeCell ref="E355:E356"/>
    <mergeCell ref="A357:A358"/>
    <mergeCell ref="B357:B358"/>
    <mergeCell ref="C357:C358"/>
    <mergeCell ref="D357:D358"/>
    <mergeCell ref="E357:E358"/>
    <mergeCell ref="F357:F358"/>
    <mergeCell ref="A359:A360"/>
    <mergeCell ref="B359:B360"/>
    <mergeCell ref="C359:C360"/>
    <mergeCell ref="D359:D360"/>
    <mergeCell ref="E359:E360"/>
    <mergeCell ref="A361:A362"/>
    <mergeCell ref="B361:B362"/>
    <mergeCell ref="C361:C362"/>
    <mergeCell ref="D361:D362"/>
    <mergeCell ref="E361:E362"/>
    <mergeCell ref="F361:F362"/>
    <mergeCell ref="A363:A364"/>
    <mergeCell ref="B363:B364"/>
    <mergeCell ref="C363:C364"/>
    <mergeCell ref="D363:D364"/>
    <mergeCell ref="E363:E364"/>
    <mergeCell ref="F363:F364"/>
    <mergeCell ref="A365:A366"/>
    <mergeCell ref="B365:B366"/>
    <mergeCell ref="C365:C366"/>
    <mergeCell ref="D365:D366"/>
    <mergeCell ref="E365:E366"/>
    <mergeCell ref="F365:F366"/>
    <mergeCell ref="A367:A368"/>
    <mergeCell ref="B367:B368"/>
    <mergeCell ref="C367:C368"/>
    <mergeCell ref="D367:D368"/>
    <mergeCell ref="E367:E368"/>
    <mergeCell ref="A369:A370"/>
    <mergeCell ref="B369:B370"/>
    <mergeCell ref="C369:C370"/>
    <mergeCell ref="D369:D370"/>
    <mergeCell ref="E369:E370"/>
    <mergeCell ref="A371:A372"/>
    <mergeCell ref="B371:B372"/>
    <mergeCell ref="C371:C372"/>
    <mergeCell ref="D371:D372"/>
    <mergeCell ref="E371:E372"/>
    <mergeCell ref="A373:A374"/>
    <mergeCell ref="B373:B374"/>
    <mergeCell ref="C373:C374"/>
    <mergeCell ref="D373:D374"/>
    <mergeCell ref="E373:E374"/>
    <mergeCell ref="A375:A376"/>
    <mergeCell ref="B375:B376"/>
    <mergeCell ref="C375:C376"/>
    <mergeCell ref="D375:D376"/>
    <mergeCell ref="E375:E376"/>
    <mergeCell ref="F375:F376"/>
    <mergeCell ref="A377:A378"/>
    <mergeCell ref="B377:B378"/>
    <mergeCell ref="C377:C378"/>
    <mergeCell ref="D377:D378"/>
    <mergeCell ref="E377:E378"/>
    <mergeCell ref="F377:F378"/>
    <mergeCell ref="A379:A380"/>
    <mergeCell ref="B379:B380"/>
    <mergeCell ref="C379:C380"/>
    <mergeCell ref="D379:D380"/>
    <mergeCell ref="E379:E380"/>
    <mergeCell ref="A381:A382"/>
    <mergeCell ref="B381:B382"/>
    <mergeCell ref="C381:C382"/>
    <mergeCell ref="D381:D382"/>
    <mergeCell ref="E381:E382"/>
    <mergeCell ref="F381:F382"/>
    <mergeCell ref="A383:A384"/>
    <mergeCell ref="B383:B384"/>
    <mergeCell ref="C383:C384"/>
    <mergeCell ref="D383:D384"/>
    <mergeCell ref="E383:E384"/>
    <mergeCell ref="A385:A386"/>
    <mergeCell ref="B385:B386"/>
    <mergeCell ref="C385:C386"/>
    <mergeCell ref="D385:D386"/>
    <mergeCell ref="E385:E386"/>
    <mergeCell ref="F385:F386"/>
    <mergeCell ref="A387:A388"/>
    <mergeCell ref="B387:B388"/>
    <mergeCell ref="C387:C388"/>
    <mergeCell ref="D387:D388"/>
    <mergeCell ref="E387:E388"/>
    <mergeCell ref="A389:A390"/>
    <mergeCell ref="B389:B390"/>
    <mergeCell ref="C389:C390"/>
    <mergeCell ref="D389:D390"/>
    <mergeCell ref="E389:E390"/>
    <mergeCell ref="A391:A392"/>
    <mergeCell ref="B391:B392"/>
    <mergeCell ref="C391:C392"/>
    <mergeCell ref="D391:D392"/>
    <mergeCell ref="E391:E392"/>
    <mergeCell ref="A393:A394"/>
    <mergeCell ref="B393:B394"/>
    <mergeCell ref="C393:C394"/>
    <mergeCell ref="D393:D394"/>
    <mergeCell ref="E393:E394"/>
    <mergeCell ref="A395:A396"/>
    <mergeCell ref="B395:B396"/>
    <mergeCell ref="C395:C396"/>
    <mergeCell ref="D395:D396"/>
    <mergeCell ref="E395:E396"/>
    <mergeCell ref="A397:A398"/>
    <mergeCell ref="B397:B398"/>
    <mergeCell ref="C397:C398"/>
    <mergeCell ref="D397:D398"/>
    <mergeCell ref="E397:E398"/>
    <mergeCell ref="A399:A400"/>
    <mergeCell ref="B399:B400"/>
    <mergeCell ref="C399:C400"/>
    <mergeCell ref="D399:D400"/>
    <mergeCell ref="E399:E400"/>
    <mergeCell ref="A401:A402"/>
    <mergeCell ref="B401:B402"/>
    <mergeCell ref="C401:C402"/>
    <mergeCell ref="D401:D402"/>
    <mergeCell ref="E401:E402"/>
    <mergeCell ref="F401:F402"/>
    <mergeCell ref="A403:A404"/>
    <mergeCell ref="B403:B404"/>
    <mergeCell ref="C403:C404"/>
    <mergeCell ref="D403:D404"/>
    <mergeCell ref="E403:E404"/>
    <mergeCell ref="F403:F404"/>
    <mergeCell ref="A405:A406"/>
    <mergeCell ref="B405:B406"/>
    <mergeCell ref="C405:C406"/>
    <mergeCell ref="D405:D406"/>
    <mergeCell ref="E405:E406"/>
    <mergeCell ref="A407:A408"/>
    <mergeCell ref="B407:B408"/>
    <mergeCell ref="C407:C408"/>
    <mergeCell ref="D407:D408"/>
    <mergeCell ref="E407:E408"/>
    <mergeCell ref="A409:A410"/>
    <mergeCell ref="B409:B410"/>
    <mergeCell ref="C409:C410"/>
    <mergeCell ref="D409:D410"/>
    <mergeCell ref="E409:E410"/>
    <mergeCell ref="A411:A412"/>
    <mergeCell ref="B411:B412"/>
    <mergeCell ref="C411:C412"/>
    <mergeCell ref="D411:D412"/>
    <mergeCell ref="E411:E412"/>
    <mergeCell ref="A413:A414"/>
    <mergeCell ref="B413:B414"/>
    <mergeCell ref="C413:C414"/>
    <mergeCell ref="D413:D414"/>
    <mergeCell ref="E413:E414"/>
    <mergeCell ref="A415:A416"/>
    <mergeCell ref="B415:B416"/>
    <mergeCell ref="C415:C416"/>
    <mergeCell ref="D415:D416"/>
    <mergeCell ref="E415:E416"/>
    <mergeCell ref="A417:A418"/>
    <mergeCell ref="B417:B418"/>
    <mergeCell ref="C417:C418"/>
    <mergeCell ref="D417:D418"/>
    <mergeCell ref="E417:E418"/>
    <mergeCell ref="A419:A420"/>
    <mergeCell ref="B419:B420"/>
    <mergeCell ref="C419:C420"/>
    <mergeCell ref="D419:D420"/>
    <mergeCell ref="E419:E420"/>
    <mergeCell ref="A421:A422"/>
    <mergeCell ref="B421:B422"/>
    <mergeCell ref="C421:C422"/>
    <mergeCell ref="D421:D422"/>
    <mergeCell ref="E421:E422"/>
    <mergeCell ref="A423:A424"/>
    <mergeCell ref="B423:B424"/>
    <mergeCell ref="C423:C424"/>
    <mergeCell ref="D423:D424"/>
    <mergeCell ref="E423:E424"/>
    <mergeCell ref="A425:A426"/>
    <mergeCell ref="B425:B426"/>
    <mergeCell ref="C425:C426"/>
    <mergeCell ref="D425:D426"/>
    <mergeCell ref="E425:E426"/>
    <mergeCell ref="A427:A428"/>
    <mergeCell ref="A429:A430"/>
    <mergeCell ref="A431:A432"/>
    <mergeCell ref="A433:A434"/>
    <mergeCell ref="A435:A436"/>
    <mergeCell ref="A437:A438"/>
    <mergeCell ref="A439:A440"/>
    <mergeCell ref="A441:A442"/>
  </mergeCell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171"/>
  <sheetViews>
    <sheetView showFormulas="false" showGridLines="true" showRowColHeaders="true" showZeros="true" rightToLeft="false" tabSelected="false" showOutlineSymbols="true" defaultGridColor="true" view="normal" topLeftCell="A1" colorId="64" zoomScale="156" zoomScaleNormal="156"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5" min="5" style="0" width="32.7"/>
  </cols>
  <sheetData>
    <row r="1" customFormat="false" ht="15" hidden="false" customHeight="false" outlineLevel="0" collapsed="false">
      <c r="A1" s="293" t="s">
        <v>0</v>
      </c>
      <c r="B1" s="188"/>
      <c r="C1" s="188"/>
      <c r="D1" s="189"/>
      <c r="E1" s="190"/>
      <c r="F1" s="189"/>
      <c r="G1" s="267"/>
      <c r="H1" s="267"/>
      <c r="I1" s="197"/>
      <c r="J1" s="188"/>
    </row>
    <row r="2" customFormat="false" ht="12.8" hidden="false" customHeight="false" outlineLevel="0" collapsed="false">
      <c r="A2" s="351" t="n">
        <v>319</v>
      </c>
      <c r="B2" s="351" t="s">
        <v>2009</v>
      </c>
      <c r="C2" s="351" t="s">
        <v>2010</v>
      </c>
      <c r="D2" s="373" t="s">
        <v>1837</v>
      </c>
      <c r="E2" s="361"/>
    </row>
    <row r="3" customFormat="false" ht="12.8" hidden="false" customHeight="false" outlineLevel="0" collapsed="false">
      <c r="A3" s="351" t="n">
        <v>320</v>
      </c>
      <c r="B3" s="351" t="s">
        <v>2009</v>
      </c>
      <c r="C3" s="351" t="s">
        <v>2010</v>
      </c>
      <c r="D3" s="373" t="s">
        <v>2011</v>
      </c>
      <c r="E3" s="361"/>
    </row>
    <row r="4" customFormat="false" ht="12.8" hidden="false" customHeight="false" outlineLevel="0" collapsed="false">
      <c r="A4" s="351" t="n">
        <v>321</v>
      </c>
      <c r="B4" s="349" t="s">
        <v>2009</v>
      </c>
      <c r="C4" s="349" t="s">
        <v>2010</v>
      </c>
      <c r="D4" s="373" t="s">
        <v>1802</v>
      </c>
      <c r="E4" s="361"/>
    </row>
    <row r="5" customFormat="false" ht="12.8" hidden="false" customHeight="false" outlineLevel="0" collapsed="false">
      <c r="A5" s="351" t="n">
        <v>322</v>
      </c>
      <c r="B5" s="349" t="s">
        <v>2009</v>
      </c>
      <c r="C5" s="349" t="s">
        <v>2010</v>
      </c>
      <c r="D5" s="373" t="s">
        <v>2012</v>
      </c>
      <c r="E5" s="361"/>
    </row>
    <row r="6" customFormat="false" ht="12.8" hidden="false" customHeight="false" outlineLevel="0" collapsed="false">
      <c r="A6" s="349" t="n">
        <v>323</v>
      </c>
      <c r="B6" s="349" t="s">
        <v>2009</v>
      </c>
      <c r="C6" s="349" t="s">
        <v>2010</v>
      </c>
      <c r="D6" s="373" t="s">
        <v>2014</v>
      </c>
      <c r="E6" s="361" t="s">
        <v>2886</v>
      </c>
    </row>
    <row r="7" customFormat="false" ht="12.8" hidden="false" customHeight="false" outlineLevel="0" collapsed="false">
      <c r="A7" s="349" t="n">
        <v>324</v>
      </c>
      <c r="B7" s="349" t="s">
        <v>2009</v>
      </c>
      <c r="C7" s="349" t="s">
        <v>2010</v>
      </c>
      <c r="D7" s="373" t="s">
        <v>2015</v>
      </c>
      <c r="E7" s="361" t="s">
        <v>2887</v>
      </c>
    </row>
    <row r="8" customFormat="false" ht="12.8" hidden="false" customHeight="false" outlineLevel="0" collapsed="false">
      <c r="A8" s="349" t="n">
        <v>325</v>
      </c>
      <c r="B8" s="349" t="s">
        <v>2009</v>
      </c>
      <c r="C8" s="349" t="s">
        <v>2010</v>
      </c>
      <c r="D8" s="373" t="s">
        <v>2026</v>
      </c>
      <c r="E8" s="361"/>
    </row>
    <row r="9" customFormat="false" ht="12.8" hidden="false" customHeight="false" outlineLevel="0" collapsed="false">
      <c r="A9" s="349" t="n">
        <v>326</v>
      </c>
      <c r="B9" s="349" t="s">
        <v>2009</v>
      </c>
      <c r="C9" s="349" t="s">
        <v>2010</v>
      </c>
      <c r="D9" s="373" t="s">
        <v>2027</v>
      </c>
      <c r="E9" s="361"/>
    </row>
    <row r="10" customFormat="false" ht="12.8" hidden="false" customHeight="false" outlineLevel="0" collapsed="false">
      <c r="A10" s="351" t="n">
        <v>327</v>
      </c>
      <c r="B10" s="349" t="s">
        <v>2009</v>
      </c>
      <c r="C10" s="349" t="s">
        <v>2019</v>
      </c>
      <c r="D10" s="374" t="s">
        <v>1837</v>
      </c>
      <c r="E10" s="361" t="s">
        <v>2888</v>
      </c>
    </row>
    <row r="11" customFormat="false" ht="12.8" hidden="false" customHeight="false" outlineLevel="0" collapsed="false">
      <c r="A11" s="351" t="n">
        <v>328</v>
      </c>
      <c r="B11" s="349" t="s">
        <v>2009</v>
      </c>
      <c r="C11" s="349" t="s">
        <v>2019</v>
      </c>
      <c r="D11" s="349" t="s">
        <v>2011</v>
      </c>
      <c r="E11" s="361"/>
    </row>
    <row r="12" customFormat="false" ht="12.8" hidden="false" customHeight="false" outlineLevel="0" collapsed="false">
      <c r="A12" s="351" t="n">
        <v>329</v>
      </c>
      <c r="B12" s="349" t="s">
        <v>2009</v>
      </c>
      <c r="C12" s="349" t="s">
        <v>2019</v>
      </c>
      <c r="D12" s="373" t="s">
        <v>1802</v>
      </c>
      <c r="E12" s="361"/>
    </row>
    <row r="13" customFormat="false" ht="12.8" hidden="false" customHeight="false" outlineLevel="0" collapsed="false">
      <c r="A13" s="351" t="n">
        <v>330</v>
      </c>
      <c r="B13" s="349" t="s">
        <v>2009</v>
      </c>
      <c r="C13" s="349" t="s">
        <v>2019</v>
      </c>
      <c r="D13" s="373" t="s">
        <v>2012</v>
      </c>
      <c r="E13" s="361"/>
    </row>
    <row r="14" customFormat="false" ht="12.8" hidden="false" customHeight="false" outlineLevel="0" collapsed="false">
      <c r="A14" s="349" t="n">
        <v>331</v>
      </c>
      <c r="B14" s="349" t="s">
        <v>2009</v>
      </c>
      <c r="C14" s="349" t="s">
        <v>2019</v>
      </c>
      <c r="D14" s="373" t="s">
        <v>2014</v>
      </c>
      <c r="E14" s="361"/>
    </row>
    <row r="15" customFormat="false" ht="12.8" hidden="false" customHeight="false" outlineLevel="0" collapsed="false">
      <c r="A15" s="349" t="n">
        <v>332</v>
      </c>
      <c r="B15" s="349" t="s">
        <v>2009</v>
      </c>
      <c r="C15" s="349" t="s">
        <v>2019</v>
      </c>
      <c r="D15" s="373" t="s">
        <v>2015</v>
      </c>
      <c r="E15" s="361"/>
    </row>
    <row r="16" customFormat="false" ht="12.8" hidden="false" customHeight="false" outlineLevel="0" collapsed="false">
      <c r="A16" s="349" t="n">
        <v>333</v>
      </c>
      <c r="B16" s="349" t="s">
        <v>2009</v>
      </c>
      <c r="C16" s="349" t="s">
        <v>2019</v>
      </c>
      <c r="D16" s="373" t="s">
        <v>2026</v>
      </c>
      <c r="E16" s="361"/>
    </row>
    <row r="17" customFormat="false" ht="12.8" hidden="false" customHeight="false" outlineLevel="0" collapsed="false">
      <c r="A17" s="349" t="n">
        <v>334</v>
      </c>
      <c r="B17" s="349" t="s">
        <v>2009</v>
      </c>
      <c r="C17" s="349" t="s">
        <v>2019</v>
      </c>
      <c r="D17" s="373" t="s">
        <v>2027</v>
      </c>
      <c r="E17" s="361"/>
    </row>
    <row r="18" customFormat="false" ht="12.8" hidden="false" customHeight="false" outlineLevel="0" collapsed="false">
      <c r="A18" s="349" t="n">
        <v>335</v>
      </c>
      <c r="B18" s="349" t="s">
        <v>2009</v>
      </c>
      <c r="C18" s="349" t="s">
        <v>2019</v>
      </c>
      <c r="D18" s="373" t="s">
        <v>2028</v>
      </c>
      <c r="E18" s="361"/>
    </row>
    <row r="19" customFormat="false" ht="12.8" hidden="false" customHeight="false" outlineLevel="0" collapsed="false">
      <c r="A19" s="349" t="n">
        <v>336</v>
      </c>
      <c r="B19" s="349" t="s">
        <v>2009</v>
      </c>
      <c r="C19" s="349" t="s">
        <v>2019</v>
      </c>
      <c r="D19" s="349" t="s">
        <v>2029</v>
      </c>
      <c r="E19" s="361"/>
    </row>
    <row r="20" customFormat="false" ht="12.8" hidden="false" customHeight="false" outlineLevel="0" collapsed="false">
      <c r="A20" s="351" t="n">
        <v>337</v>
      </c>
      <c r="B20" s="349" t="s">
        <v>2009</v>
      </c>
      <c r="C20" s="349" t="s">
        <v>2030</v>
      </c>
      <c r="D20" s="374" t="s">
        <v>1837</v>
      </c>
      <c r="E20" s="361" t="s">
        <v>2889</v>
      </c>
    </row>
    <row r="21" customFormat="false" ht="12.8" hidden="false" customHeight="false" outlineLevel="0" collapsed="false">
      <c r="A21" s="351" t="n">
        <v>338</v>
      </c>
      <c r="B21" s="349" t="s">
        <v>2009</v>
      </c>
      <c r="C21" s="349" t="s">
        <v>2030</v>
      </c>
      <c r="D21" s="349" t="s">
        <v>2011</v>
      </c>
      <c r="E21" s="361"/>
    </row>
    <row r="22" customFormat="false" ht="12.8" hidden="false" customHeight="false" outlineLevel="0" collapsed="false">
      <c r="A22" s="349" t="n">
        <v>339</v>
      </c>
      <c r="B22" s="349" t="s">
        <v>2009</v>
      </c>
      <c r="C22" s="349" t="s">
        <v>2030</v>
      </c>
      <c r="D22" s="373" t="s">
        <v>1802</v>
      </c>
      <c r="E22" s="361"/>
    </row>
    <row r="23" customFormat="false" ht="12.8" hidden="false" customHeight="false" outlineLevel="0" collapsed="false">
      <c r="A23" s="349" t="n">
        <v>340</v>
      </c>
      <c r="B23" s="349" t="s">
        <v>2009</v>
      </c>
      <c r="C23" s="349" t="s">
        <v>2030</v>
      </c>
      <c r="D23" s="373" t="s">
        <v>2012</v>
      </c>
      <c r="E23" s="361"/>
    </row>
    <row r="24" customFormat="false" ht="12.8" hidden="false" customHeight="false" outlineLevel="0" collapsed="false">
      <c r="A24" s="349" t="n">
        <v>341</v>
      </c>
      <c r="B24" s="349" t="s">
        <v>2009</v>
      </c>
      <c r="C24" s="349" t="s">
        <v>2030</v>
      </c>
      <c r="D24" s="373" t="s">
        <v>2014</v>
      </c>
      <c r="E24" s="361"/>
    </row>
    <row r="25" customFormat="false" ht="12.8" hidden="false" customHeight="false" outlineLevel="0" collapsed="false">
      <c r="A25" s="349" t="n">
        <v>342</v>
      </c>
      <c r="B25" s="349" t="s">
        <v>2009</v>
      </c>
      <c r="C25" s="349" t="s">
        <v>2030</v>
      </c>
      <c r="D25" s="373" t="s">
        <v>2015</v>
      </c>
      <c r="E25" s="361"/>
    </row>
    <row r="26" customFormat="false" ht="12.8" hidden="false" customHeight="false" outlineLevel="0" collapsed="false">
      <c r="A26" s="351" t="n">
        <v>343</v>
      </c>
      <c r="B26" s="349" t="s">
        <v>2009</v>
      </c>
      <c r="C26" s="349" t="s">
        <v>2030</v>
      </c>
      <c r="D26" s="373" t="s">
        <v>2026</v>
      </c>
      <c r="E26" s="361" t="s">
        <v>2890</v>
      </c>
    </row>
    <row r="27" customFormat="false" ht="12.8" hidden="false" customHeight="false" outlineLevel="0" collapsed="false">
      <c r="A27" s="351" t="n">
        <v>344</v>
      </c>
      <c r="B27" s="349" t="s">
        <v>2009</v>
      </c>
      <c r="C27" s="349" t="s">
        <v>2030</v>
      </c>
      <c r="D27" s="373" t="s">
        <v>2027</v>
      </c>
      <c r="E27" s="361"/>
    </row>
    <row r="28" customFormat="false" ht="12.8" hidden="false" customHeight="false" outlineLevel="0" collapsed="false">
      <c r="A28" s="351" t="n">
        <v>345</v>
      </c>
      <c r="B28" s="349" t="s">
        <v>2009</v>
      </c>
      <c r="C28" s="349" t="s">
        <v>2030</v>
      </c>
      <c r="D28" s="373" t="s">
        <v>2028</v>
      </c>
      <c r="E28" s="361"/>
    </row>
    <row r="29" customFormat="false" ht="12.8" hidden="false" customHeight="false" outlineLevel="0" collapsed="false">
      <c r="A29" s="351" t="n">
        <v>346</v>
      </c>
      <c r="B29" s="349" t="s">
        <v>2009</v>
      </c>
      <c r="C29" s="349" t="s">
        <v>2030</v>
      </c>
      <c r="D29" s="349" t="s">
        <v>2029</v>
      </c>
      <c r="E29" s="361"/>
    </row>
    <row r="30" customFormat="false" ht="12.8" hidden="false" customHeight="false" outlineLevel="0" collapsed="false">
      <c r="A30" s="351" t="n">
        <v>347</v>
      </c>
      <c r="B30" s="349" t="s">
        <v>2009</v>
      </c>
      <c r="C30" s="349" t="s">
        <v>2030</v>
      </c>
      <c r="D30" s="349" t="s">
        <v>2042</v>
      </c>
      <c r="E30" s="361"/>
    </row>
    <row r="31" customFormat="false" ht="12.8" hidden="false" customHeight="false" outlineLevel="0" collapsed="false">
      <c r="A31" s="351" t="n">
        <v>348</v>
      </c>
      <c r="B31" s="349" t="s">
        <v>2009</v>
      </c>
      <c r="C31" s="349" t="s">
        <v>2030</v>
      </c>
      <c r="D31" s="349" t="s">
        <v>2043</v>
      </c>
      <c r="E31" s="361"/>
    </row>
    <row r="32" customFormat="false" ht="12.8" hidden="false" customHeight="false" outlineLevel="0" collapsed="false">
      <c r="A32" s="349" t="n">
        <v>349</v>
      </c>
      <c r="B32" s="349" t="s">
        <v>1764</v>
      </c>
      <c r="C32" s="349" t="s">
        <v>2034</v>
      </c>
      <c r="D32" s="374" t="s">
        <v>1837</v>
      </c>
      <c r="E32" s="361"/>
    </row>
    <row r="33" customFormat="false" ht="12.8" hidden="false" customHeight="false" outlineLevel="0" collapsed="false">
      <c r="A33" s="349" t="n">
        <v>350</v>
      </c>
      <c r="B33" s="349" t="s">
        <v>1764</v>
      </c>
      <c r="C33" s="349" t="s">
        <v>2034</v>
      </c>
      <c r="D33" s="349" t="s">
        <v>2035</v>
      </c>
      <c r="E33" s="361"/>
    </row>
    <row r="34" customFormat="false" ht="12.8" hidden="false" customHeight="false" outlineLevel="0" collapsed="false">
      <c r="A34" s="349" t="n">
        <v>351</v>
      </c>
      <c r="B34" s="349" t="s">
        <v>1764</v>
      </c>
      <c r="C34" s="349" t="s">
        <v>2034</v>
      </c>
      <c r="D34" s="373" t="s">
        <v>1802</v>
      </c>
      <c r="E34" s="361"/>
    </row>
    <row r="35" customFormat="false" ht="12.8" hidden="false" customHeight="false" outlineLevel="0" collapsed="false">
      <c r="A35" s="349" t="n">
        <v>352</v>
      </c>
      <c r="B35" s="349" t="s">
        <v>1764</v>
      </c>
      <c r="C35" s="349" t="s">
        <v>2034</v>
      </c>
      <c r="D35" s="373" t="s">
        <v>2047</v>
      </c>
      <c r="E35" s="361"/>
    </row>
    <row r="36" customFormat="false" ht="12.8" hidden="false" customHeight="false" outlineLevel="0" collapsed="false">
      <c r="A36" s="349" t="n">
        <v>353</v>
      </c>
      <c r="B36" s="349" t="s">
        <v>1764</v>
      </c>
      <c r="C36" s="349" t="s">
        <v>2034</v>
      </c>
      <c r="D36" s="373" t="s">
        <v>2014</v>
      </c>
      <c r="E36" s="361"/>
    </row>
    <row r="37" customFormat="false" ht="12.8" hidden="false" customHeight="false" outlineLevel="0" collapsed="false">
      <c r="A37" s="349" t="n">
        <v>354</v>
      </c>
      <c r="B37" s="349" t="s">
        <v>1764</v>
      </c>
      <c r="C37" s="349" t="s">
        <v>2034</v>
      </c>
      <c r="D37" s="373" t="s">
        <v>2054</v>
      </c>
      <c r="E37" s="361"/>
    </row>
    <row r="38" customFormat="false" ht="12.8" hidden="false" customHeight="false" outlineLevel="0" collapsed="false">
      <c r="A38" s="349" t="n">
        <v>355</v>
      </c>
      <c r="B38" s="349" t="s">
        <v>1764</v>
      </c>
      <c r="C38" s="349" t="s">
        <v>2034</v>
      </c>
      <c r="D38" s="373" t="s">
        <v>2026</v>
      </c>
      <c r="E38" s="361"/>
    </row>
    <row r="39" customFormat="false" ht="12.8" hidden="false" customHeight="false" outlineLevel="0" collapsed="false">
      <c r="A39" s="349" t="n">
        <v>356</v>
      </c>
      <c r="B39" s="349" t="s">
        <v>1764</v>
      </c>
      <c r="C39" s="349" t="s">
        <v>2034</v>
      </c>
      <c r="D39" s="373" t="s">
        <v>2055</v>
      </c>
      <c r="E39" s="361"/>
    </row>
    <row r="40" customFormat="false" ht="12.8" hidden="false" customHeight="false" outlineLevel="0" collapsed="false">
      <c r="A40" s="349" t="n">
        <v>357</v>
      </c>
      <c r="B40" s="349" t="s">
        <v>1859</v>
      </c>
      <c r="C40" s="349" t="s">
        <v>2041</v>
      </c>
      <c r="D40" s="374" t="s">
        <v>1837</v>
      </c>
      <c r="E40" s="361"/>
    </row>
    <row r="41" customFormat="false" ht="12.8" hidden="false" customHeight="false" outlineLevel="0" collapsed="false">
      <c r="A41" s="349" t="n">
        <v>358</v>
      </c>
      <c r="B41" s="349" t="s">
        <v>1859</v>
      </c>
      <c r="C41" s="349" t="s">
        <v>2041</v>
      </c>
      <c r="D41" s="349" t="s">
        <v>2011</v>
      </c>
      <c r="E41" s="361"/>
    </row>
    <row r="42" customFormat="false" ht="12.8" hidden="false" customHeight="false" outlineLevel="0" collapsed="false">
      <c r="A42" s="349" t="n">
        <v>359</v>
      </c>
      <c r="B42" s="349" t="s">
        <v>1859</v>
      </c>
      <c r="C42" s="349" t="s">
        <v>2041</v>
      </c>
      <c r="D42" s="373" t="s">
        <v>1802</v>
      </c>
      <c r="E42" s="361" t="s">
        <v>2891</v>
      </c>
    </row>
    <row r="43" customFormat="false" ht="12.8" hidden="false" customHeight="false" outlineLevel="0" collapsed="false">
      <c r="A43" s="349" t="n">
        <v>360</v>
      </c>
      <c r="B43" s="349" t="s">
        <v>1859</v>
      </c>
      <c r="C43" s="349" t="s">
        <v>2041</v>
      </c>
      <c r="D43" s="373" t="s">
        <v>2012</v>
      </c>
      <c r="E43" s="361" t="s">
        <v>2892</v>
      </c>
    </row>
    <row r="44" customFormat="false" ht="12.8" hidden="false" customHeight="false" outlineLevel="0" collapsed="false">
      <c r="A44" s="349" t="n">
        <v>361</v>
      </c>
      <c r="B44" s="349" t="s">
        <v>1859</v>
      </c>
      <c r="C44" s="349" t="s">
        <v>2041</v>
      </c>
      <c r="D44" s="373" t="s">
        <v>2014</v>
      </c>
      <c r="E44" s="361"/>
    </row>
    <row r="45" customFormat="false" ht="12.8" hidden="false" customHeight="false" outlineLevel="0" collapsed="false">
      <c r="A45" s="349" t="n">
        <v>362</v>
      </c>
      <c r="B45" s="349" t="s">
        <v>1859</v>
      </c>
      <c r="C45" s="349" t="s">
        <v>2041</v>
      </c>
      <c r="D45" s="373" t="s">
        <v>2015</v>
      </c>
      <c r="E45" s="361"/>
    </row>
    <row r="46" customFormat="false" ht="12.8" hidden="false" customHeight="false" outlineLevel="0" collapsed="false">
      <c r="A46" s="349" t="n">
        <v>363</v>
      </c>
      <c r="B46" s="349" t="s">
        <v>1859</v>
      </c>
      <c r="C46" s="349" t="s">
        <v>2041</v>
      </c>
      <c r="D46" s="373" t="s">
        <v>2026</v>
      </c>
      <c r="E46" s="361" t="s">
        <v>2893</v>
      </c>
    </row>
    <row r="47" customFormat="false" ht="12.8" hidden="false" customHeight="false" outlineLevel="0" collapsed="false">
      <c r="A47" s="349" t="n">
        <v>364</v>
      </c>
      <c r="B47" s="349" t="s">
        <v>1859</v>
      </c>
      <c r="C47" s="349" t="s">
        <v>2041</v>
      </c>
      <c r="D47" s="373" t="s">
        <v>2027</v>
      </c>
      <c r="E47" s="361"/>
    </row>
    <row r="48" customFormat="false" ht="12.8" hidden="false" customHeight="false" outlineLevel="0" collapsed="false">
      <c r="A48" s="349" t="n">
        <v>365</v>
      </c>
      <c r="B48" s="349" t="s">
        <v>1859</v>
      </c>
      <c r="C48" s="349" t="s">
        <v>2041</v>
      </c>
      <c r="D48" s="373" t="s">
        <v>2028</v>
      </c>
      <c r="E48" s="361"/>
    </row>
    <row r="49" customFormat="false" ht="12.8" hidden="false" customHeight="false" outlineLevel="0" collapsed="false">
      <c r="A49" s="349" t="n">
        <v>366</v>
      </c>
      <c r="B49" s="349" t="s">
        <v>1859</v>
      </c>
      <c r="C49" s="349" t="s">
        <v>2041</v>
      </c>
      <c r="D49" s="349" t="s">
        <v>2029</v>
      </c>
      <c r="E49" s="361" t="s">
        <v>2894</v>
      </c>
    </row>
    <row r="50" customFormat="false" ht="12.8" hidden="false" customHeight="false" outlineLevel="0" collapsed="false">
      <c r="A50" s="349" t="n">
        <v>367</v>
      </c>
      <c r="B50" s="349" t="s">
        <v>1859</v>
      </c>
      <c r="C50" s="349" t="s">
        <v>2041</v>
      </c>
      <c r="D50" s="349" t="s">
        <v>2042</v>
      </c>
      <c r="E50" s="361"/>
    </row>
    <row r="51" customFormat="false" ht="12.8" hidden="false" customHeight="false" outlineLevel="0" collapsed="false">
      <c r="A51" s="349" t="n">
        <v>368</v>
      </c>
      <c r="B51" s="349" t="s">
        <v>1859</v>
      </c>
      <c r="C51" s="349" t="s">
        <v>2041</v>
      </c>
      <c r="D51" s="349" t="s">
        <v>2043</v>
      </c>
      <c r="E51" s="375" t="s">
        <v>2671</v>
      </c>
    </row>
    <row r="52" customFormat="false" ht="20" hidden="false" customHeight="false" outlineLevel="0" collapsed="false">
      <c r="A52" s="349" t="n">
        <v>369</v>
      </c>
      <c r="B52" s="349" t="s">
        <v>2044</v>
      </c>
      <c r="C52" s="349" t="s">
        <v>2045</v>
      </c>
      <c r="D52" s="374" t="s">
        <v>1837</v>
      </c>
      <c r="E52" s="376" t="s">
        <v>2895</v>
      </c>
    </row>
    <row r="53" customFormat="false" ht="12.8" hidden="false" customHeight="false" outlineLevel="0" collapsed="false">
      <c r="A53" s="349" t="n">
        <v>370</v>
      </c>
      <c r="B53" s="349" t="s">
        <v>2044</v>
      </c>
      <c r="C53" s="349" t="s">
        <v>2045</v>
      </c>
      <c r="D53" s="349" t="s">
        <v>2035</v>
      </c>
      <c r="E53" s="361" t="s">
        <v>2670</v>
      </c>
    </row>
    <row r="54" customFormat="false" ht="12.8" hidden="false" customHeight="false" outlineLevel="0" collapsed="false">
      <c r="A54" s="349" t="n">
        <v>371</v>
      </c>
      <c r="B54" s="349" t="s">
        <v>2044</v>
      </c>
      <c r="C54" s="349" t="s">
        <v>2045</v>
      </c>
      <c r="D54" s="373" t="s">
        <v>1802</v>
      </c>
      <c r="E54" s="361"/>
    </row>
    <row r="55" customFormat="false" ht="12.8" hidden="false" customHeight="false" outlineLevel="0" collapsed="false">
      <c r="A55" s="349" t="n">
        <v>372</v>
      </c>
      <c r="B55" s="349" t="s">
        <v>2044</v>
      </c>
      <c r="C55" s="349" t="s">
        <v>2045</v>
      </c>
      <c r="D55" s="373" t="s">
        <v>2047</v>
      </c>
      <c r="E55" s="361" t="s">
        <v>2896</v>
      </c>
    </row>
    <row r="56" customFormat="false" ht="12.8" hidden="false" customHeight="false" outlineLevel="0" collapsed="false">
      <c r="A56" s="349" t="n">
        <v>373</v>
      </c>
      <c r="B56" s="349" t="s">
        <v>2044</v>
      </c>
      <c r="C56" s="349" t="s">
        <v>2045</v>
      </c>
      <c r="D56" s="373" t="s">
        <v>2014</v>
      </c>
      <c r="E56" s="361" t="s">
        <v>2897</v>
      </c>
    </row>
    <row r="57" customFormat="false" ht="12.8" hidden="false" customHeight="false" outlineLevel="0" collapsed="false">
      <c r="A57" s="349" t="n">
        <v>374</v>
      </c>
      <c r="B57" s="349" t="s">
        <v>2044</v>
      </c>
      <c r="C57" s="349" t="s">
        <v>2045</v>
      </c>
      <c r="D57" s="373" t="s">
        <v>2054</v>
      </c>
      <c r="E57" s="361"/>
    </row>
    <row r="58" customFormat="false" ht="12.8" hidden="false" customHeight="false" outlineLevel="0" collapsed="false">
      <c r="A58" s="349" t="n">
        <v>375</v>
      </c>
      <c r="B58" s="349" t="s">
        <v>2044</v>
      </c>
      <c r="C58" s="349" t="s">
        <v>2049</v>
      </c>
      <c r="D58" s="374" t="s">
        <v>1837</v>
      </c>
      <c r="E58" s="361"/>
    </row>
    <row r="59" customFormat="false" ht="12.8" hidden="false" customHeight="false" outlineLevel="0" collapsed="false">
      <c r="A59" s="349" t="n">
        <v>376</v>
      </c>
      <c r="B59" s="349" t="s">
        <v>2044</v>
      </c>
      <c r="C59" s="349" t="s">
        <v>2049</v>
      </c>
      <c r="D59" s="349" t="s">
        <v>2035</v>
      </c>
      <c r="E59" s="361" t="s">
        <v>2898</v>
      </c>
    </row>
    <row r="60" customFormat="false" ht="12.8" hidden="false" customHeight="false" outlineLevel="0" collapsed="false">
      <c r="A60" s="349" t="n">
        <v>377</v>
      </c>
      <c r="B60" s="349" t="s">
        <v>2044</v>
      </c>
      <c r="C60" s="349" t="s">
        <v>2049</v>
      </c>
      <c r="D60" s="373" t="s">
        <v>1802</v>
      </c>
      <c r="E60" s="361"/>
    </row>
    <row r="61" customFormat="false" ht="12.8" hidden="false" customHeight="false" outlineLevel="0" collapsed="false">
      <c r="A61" s="349" t="n">
        <v>378</v>
      </c>
      <c r="B61" s="349" t="s">
        <v>2044</v>
      </c>
      <c r="C61" s="349" t="s">
        <v>2049</v>
      </c>
      <c r="D61" s="373" t="s">
        <v>2047</v>
      </c>
      <c r="E61" s="361"/>
    </row>
    <row r="62" customFormat="false" ht="12.8" hidden="false" customHeight="false" outlineLevel="0" collapsed="false">
      <c r="A62" s="351" t="n">
        <v>379</v>
      </c>
      <c r="B62" s="349" t="s">
        <v>2044</v>
      </c>
      <c r="C62" s="349" t="s">
        <v>1778</v>
      </c>
      <c r="D62" s="374" t="s">
        <v>1837</v>
      </c>
      <c r="E62" s="361"/>
    </row>
    <row r="63" customFormat="false" ht="12.8" hidden="false" customHeight="false" outlineLevel="0" collapsed="false">
      <c r="A63" s="351" t="n">
        <v>380</v>
      </c>
      <c r="B63" s="349" t="s">
        <v>2044</v>
      </c>
      <c r="C63" s="349" t="s">
        <v>1778</v>
      </c>
      <c r="D63" s="349" t="s">
        <v>2011</v>
      </c>
      <c r="E63" s="361"/>
    </row>
    <row r="64" customFormat="false" ht="12.8" hidden="false" customHeight="false" outlineLevel="0" collapsed="false">
      <c r="A64" s="351" t="n">
        <v>381</v>
      </c>
      <c r="B64" s="349" t="s">
        <v>2044</v>
      </c>
      <c r="C64" s="349" t="s">
        <v>1778</v>
      </c>
      <c r="D64" s="373" t="s">
        <v>1802</v>
      </c>
      <c r="E64" s="361"/>
    </row>
    <row r="65" customFormat="false" ht="12.8" hidden="false" customHeight="false" outlineLevel="0" collapsed="false">
      <c r="A65" s="351" t="n">
        <v>382</v>
      </c>
      <c r="B65" s="349" t="s">
        <v>2044</v>
      </c>
      <c r="C65" s="349" t="s">
        <v>1778</v>
      </c>
      <c r="D65" s="373" t="s">
        <v>2012</v>
      </c>
      <c r="E65" s="361"/>
    </row>
    <row r="66" customFormat="false" ht="12.8" hidden="false" customHeight="false" outlineLevel="0" collapsed="false">
      <c r="A66" s="351" t="n">
        <v>383</v>
      </c>
      <c r="B66" s="349" t="s">
        <v>2044</v>
      </c>
      <c r="C66" s="349" t="s">
        <v>1778</v>
      </c>
      <c r="D66" s="373" t="s">
        <v>2014</v>
      </c>
      <c r="E66" s="361"/>
    </row>
    <row r="67" customFormat="false" ht="12.8" hidden="false" customHeight="false" outlineLevel="0" collapsed="false">
      <c r="A67" s="351" t="n">
        <v>384</v>
      </c>
      <c r="B67" s="349" t="s">
        <v>2044</v>
      </c>
      <c r="C67" s="349" t="s">
        <v>1778</v>
      </c>
      <c r="D67" s="373" t="s">
        <v>2015</v>
      </c>
      <c r="E67" s="361"/>
    </row>
    <row r="68" customFormat="false" ht="12.8" hidden="false" customHeight="false" outlineLevel="0" collapsed="false">
      <c r="A68" s="351" t="n">
        <v>385</v>
      </c>
      <c r="B68" s="349" t="s">
        <v>2044</v>
      </c>
      <c r="C68" s="349" t="s">
        <v>1778</v>
      </c>
      <c r="D68" s="373" t="s">
        <v>2026</v>
      </c>
      <c r="E68" s="361"/>
    </row>
    <row r="69" customFormat="false" ht="12.8" hidden="false" customHeight="false" outlineLevel="0" collapsed="false">
      <c r="A69" s="351" t="n">
        <v>386</v>
      </c>
      <c r="B69" s="349" t="s">
        <v>2044</v>
      </c>
      <c r="C69" s="349" t="s">
        <v>1778</v>
      </c>
      <c r="D69" s="373" t="s">
        <v>2027</v>
      </c>
      <c r="E69" s="361"/>
    </row>
    <row r="70" customFormat="false" ht="12.8" hidden="false" customHeight="false" outlineLevel="0" collapsed="false">
      <c r="A70" s="351" t="n">
        <v>387</v>
      </c>
      <c r="B70" s="349" t="s">
        <v>2044</v>
      </c>
      <c r="C70" s="349" t="s">
        <v>1778</v>
      </c>
      <c r="D70" s="373" t="s">
        <v>2028</v>
      </c>
      <c r="E70" s="361"/>
    </row>
    <row r="71" customFormat="false" ht="12.8" hidden="false" customHeight="false" outlineLevel="0" collapsed="false">
      <c r="A71" s="351" t="n">
        <v>388</v>
      </c>
      <c r="B71" s="349" t="s">
        <v>2044</v>
      </c>
      <c r="C71" s="349" t="s">
        <v>1778</v>
      </c>
      <c r="D71" s="349" t="s">
        <v>2029</v>
      </c>
      <c r="E71" s="361"/>
    </row>
    <row r="72" customFormat="false" ht="12.8" hidden="false" customHeight="false" outlineLevel="0" collapsed="false">
      <c r="A72" s="351" t="n">
        <v>389</v>
      </c>
      <c r="B72" s="349" t="s">
        <v>2044</v>
      </c>
      <c r="C72" s="349" t="s">
        <v>1778</v>
      </c>
      <c r="D72" s="349" t="s">
        <v>2042</v>
      </c>
      <c r="E72" s="361"/>
    </row>
    <row r="73" customFormat="false" ht="12.8" hidden="false" customHeight="false" outlineLevel="0" collapsed="false">
      <c r="A73" s="351" t="n">
        <v>390</v>
      </c>
      <c r="B73" s="349" t="s">
        <v>2044</v>
      </c>
      <c r="C73" s="349" t="s">
        <v>1778</v>
      </c>
      <c r="D73" s="349" t="s">
        <v>2043</v>
      </c>
      <c r="E73" s="361"/>
    </row>
    <row r="74" customFormat="false" ht="12.8" hidden="false" customHeight="false" outlineLevel="0" collapsed="false">
      <c r="A74" s="351" t="n">
        <v>391</v>
      </c>
      <c r="B74" s="349" t="s">
        <v>1789</v>
      </c>
      <c r="C74" s="349" t="s">
        <v>2050</v>
      </c>
      <c r="D74" s="349" t="s">
        <v>1837</v>
      </c>
      <c r="E74" s="361"/>
    </row>
    <row r="75" customFormat="false" ht="12.8" hidden="false" customHeight="false" outlineLevel="0" collapsed="false">
      <c r="A75" s="351" t="n">
        <v>392</v>
      </c>
      <c r="B75" s="349" t="s">
        <v>1789</v>
      </c>
      <c r="C75" s="349" t="s">
        <v>2050</v>
      </c>
      <c r="D75" s="349" t="s">
        <v>2035</v>
      </c>
      <c r="E75" s="361"/>
    </row>
    <row r="76" customFormat="false" ht="12.8" hidden="false" customHeight="false" outlineLevel="0" collapsed="false">
      <c r="A76" s="351" t="n">
        <v>393</v>
      </c>
      <c r="B76" s="349" t="s">
        <v>1789</v>
      </c>
      <c r="C76" s="349" t="s">
        <v>2050</v>
      </c>
      <c r="D76" s="349" t="s">
        <v>1802</v>
      </c>
      <c r="E76" s="361" t="s">
        <v>2899</v>
      </c>
    </row>
    <row r="77" customFormat="false" ht="30" hidden="false" customHeight="false" outlineLevel="0" collapsed="false">
      <c r="A77" s="351" t="n">
        <v>394</v>
      </c>
      <c r="B77" s="349" t="s">
        <v>1789</v>
      </c>
      <c r="C77" s="349" t="s">
        <v>2050</v>
      </c>
      <c r="D77" s="349" t="s">
        <v>2047</v>
      </c>
      <c r="E77" s="377" t="s">
        <v>2900</v>
      </c>
    </row>
    <row r="78" customFormat="false" ht="12.8" hidden="false" customHeight="false" outlineLevel="0" collapsed="false">
      <c r="A78" s="351" t="n">
        <v>395</v>
      </c>
      <c r="B78" s="349" t="s">
        <v>1789</v>
      </c>
      <c r="C78" s="349" t="s">
        <v>2050</v>
      </c>
      <c r="D78" s="349" t="s">
        <v>2014</v>
      </c>
      <c r="E78" s="361"/>
    </row>
    <row r="79" customFormat="false" ht="12.8" hidden="false" customHeight="false" outlineLevel="0" collapsed="false">
      <c r="A79" s="351" t="n">
        <v>396</v>
      </c>
      <c r="B79" s="349" t="s">
        <v>1789</v>
      </c>
      <c r="C79" s="349" t="s">
        <v>2050</v>
      </c>
      <c r="D79" s="349" t="s">
        <v>2054</v>
      </c>
      <c r="E79" s="361"/>
    </row>
    <row r="80" customFormat="false" ht="12.8" hidden="false" customHeight="false" outlineLevel="0" collapsed="false">
      <c r="A80" s="351" t="n">
        <v>397</v>
      </c>
      <c r="B80" s="349" t="s">
        <v>1789</v>
      </c>
      <c r="C80" s="349" t="s">
        <v>2050</v>
      </c>
      <c r="D80" s="349" t="s">
        <v>2026</v>
      </c>
      <c r="E80" s="361"/>
    </row>
    <row r="81" customFormat="false" ht="12.8" hidden="false" customHeight="false" outlineLevel="0" collapsed="false">
      <c r="A81" s="351" t="n">
        <v>398</v>
      </c>
      <c r="B81" s="349" t="s">
        <v>1789</v>
      </c>
      <c r="C81" s="349" t="s">
        <v>2050</v>
      </c>
      <c r="D81" s="349" t="s">
        <v>2055</v>
      </c>
      <c r="E81" s="361" t="s">
        <v>2901</v>
      </c>
    </row>
    <row r="82" customFormat="false" ht="12.8" hidden="false" customHeight="false" outlineLevel="0" collapsed="false">
      <c r="A82" s="351" t="n">
        <v>399</v>
      </c>
      <c r="B82" s="349" t="s">
        <v>1789</v>
      </c>
      <c r="C82" s="349" t="s">
        <v>2050</v>
      </c>
      <c r="D82" s="349" t="s">
        <v>2028</v>
      </c>
      <c r="E82" s="361"/>
    </row>
    <row r="83" customFormat="false" ht="12.8" hidden="false" customHeight="false" outlineLevel="0" collapsed="false">
      <c r="A83" s="351" t="n">
        <v>400</v>
      </c>
      <c r="B83" s="349" t="s">
        <v>1789</v>
      </c>
      <c r="C83" s="349" t="s">
        <v>2050</v>
      </c>
      <c r="D83" s="349" t="s">
        <v>2061</v>
      </c>
      <c r="E83" s="361"/>
    </row>
    <row r="84" customFormat="false" ht="12.8" hidden="false" customHeight="false" outlineLevel="0" collapsed="false">
      <c r="A84" s="351" t="n">
        <v>401</v>
      </c>
      <c r="B84" s="349" t="s">
        <v>1789</v>
      </c>
      <c r="C84" s="349" t="s">
        <v>2050</v>
      </c>
      <c r="D84" s="349" t="s">
        <v>2042</v>
      </c>
      <c r="E84" s="361"/>
    </row>
    <row r="85" customFormat="false" ht="12.8" hidden="false" customHeight="false" outlineLevel="0" collapsed="false">
      <c r="A85" s="351" t="n">
        <v>402</v>
      </c>
      <c r="B85" s="349" t="s">
        <v>1789</v>
      </c>
      <c r="C85" s="349" t="s">
        <v>2050</v>
      </c>
      <c r="D85" s="349" t="s">
        <v>2062</v>
      </c>
      <c r="E85" s="361"/>
    </row>
    <row r="86" customFormat="false" ht="12.8" hidden="false" customHeight="false" outlineLevel="0" collapsed="false">
      <c r="A86" s="360" t="n">
        <v>407</v>
      </c>
      <c r="B86" s="349" t="s">
        <v>1764</v>
      </c>
      <c r="C86" s="349" t="s">
        <v>1785</v>
      </c>
      <c r="D86" s="349" t="s">
        <v>1837</v>
      </c>
      <c r="E86" s="361"/>
    </row>
    <row r="87" customFormat="false" ht="12.8" hidden="false" customHeight="false" outlineLevel="0" collapsed="false">
      <c r="A87" s="360" t="n">
        <v>408</v>
      </c>
      <c r="B87" s="349" t="s">
        <v>1764</v>
      </c>
      <c r="C87" s="349" t="s">
        <v>1785</v>
      </c>
      <c r="D87" s="349" t="s">
        <v>2035</v>
      </c>
      <c r="E87" s="361"/>
    </row>
    <row r="88" customFormat="false" ht="12.8" hidden="false" customHeight="false" outlineLevel="0" collapsed="false">
      <c r="A88" s="360" t="n">
        <v>409</v>
      </c>
      <c r="B88" s="349" t="s">
        <v>1764</v>
      </c>
      <c r="C88" s="349" t="s">
        <v>1785</v>
      </c>
      <c r="D88" s="349" t="s">
        <v>1802</v>
      </c>
      <c r="E88" s="361" t="s">
        <v>2902</v>
      </c>
    </row>
    <row r="89" customFormat="false" ht="12.8" hidden="false" customHeight="false" outlineLevel="0" collapsed="false">
      <c r="A89" s="351" t="s">
        <v>2903</v>
      </c>
      <c r="B89" s="349" t="s">
        <v>1764</v>
      </c>
      <c r="C89" s="351" t="s">
        <v>1785</v>
      </c>
      <c r="D89" s="349" t="s">
        <v>2047</v>
      </c>
      <c r="E89" s="361"/>
    </row>
    <row r="90" customFormat="false" ht="12.8" hidden="false" customHeight="false" outlineLevel="0" collapsed="false">
      <c r="A90" s="351" t="s">
        <v>2904</v>
      </c>
      <c r="B90" s="349" t="s">
        <v>1764</v>
      </c>
      <c r="C90" s="351" t="s">
        <v>1785</v>
      </c>
      <c r="D90" s="349" t="s">
        <v>2014</v>
      </c>
      <c r="E90" s="361" t="s">
        <v>2905</v>
      </c>
    </row>
    <row r="91" customFormat="false" ht="12.8" hidden="false" customHeight="false" outlineLevel="0" collapsed="false">
      <c r="A91" s="351" t="s">
        <v>2906</v>
      </c>
      <c r="B91" s="349" t="s">
        <v>1764</v>
      </c>
      <c r="C91" s="351" t="s">
        <v>1785</v>
      </c>
      <c r="D91" s="349" t="s">
        <v>2054</v>
      </c>
      <c r="E91" s="361"/>
    </row>
    <row r="92" customFormat="false" ht="12.8" hidden="false" customHeight="false" outlineLevel="0" collapsed="false">
      <c r="A92" s="351" t="s">
        <v>2907</v>
      </c>
      <c r="B92" s="349" t="s">
        <v>1764</v>
      </c>
      <c r="C92" s="351" t="s">
        <v>1785</v>
      </c>
      <c r="D92" s="349" t="s">
        <v>2026</v>
      </c>
      <c r="E92" s="361"/>
    </row>
    <row r="93" customFormat="false" ht="12.8" hidden="false" customHeight="false" outlineLevel="0" collapsed="false">
      <c r="A93" s="351" t="s">
        <v>2908</v>
      </c>
      <c r="B93" s="349" t="s">
        <v>1764</v>
      </c>
      <c r="C93" s="351" t="s">
        <v>1785</v>
      </c>
      <c r="D93" s="349" t="s">
        <v>2055</v>
      </c>
      <c r="E93" s="361"/>
    </row>
    <row r="94" customFormat="false" ht="12.8" hidden="false" customHeight="false" outlineLevel="0" collapsed="false">
      <c r="A94" s="351" t="s">
        <v>2909</v>
      </c>
      <c r="B94" s="349" t="s">
        <v>1764</v>
      </c>
      <c r="C94" s="351" t="s">
        <v>1785</v>
      </c>
      <c r="D94" s="349" t="s">
        <v>2028</v>
      </c>
      <c r="E94" s="361"/>
    </row>
    <row r="95" customFormat="false" ht="12.8" hidden="false" customHeight="false" outlineLevel="0" collapsed="false">
      <c r="A95" s="351" t="s">
        <v>2910</v>
      </c>
      <c r="B95" s="349" t="s">
        <v>1764</v>
      </c>
      <c r="C95" s="351" t="s">
        <v>1785</v>
      </c>
      <c r="D95" s="349" t="s">
        <v>2061</v>
      </c>
      <c r="E95" s="361"/>
    </row>
    <row r="96" customFormat="false" ht="12.8" hidden="false" customHeight="false" outlineLevel="0" collapsed="false">
      <c r="A96" s="351" t="s">
        <v>2911</v>
      </c>
      <c r="B96" s="349" t="s">
        <v>1764</v>
      </c>
      <c r="C96" s="351" t="s">
        <v>1785</v>
      </c>
      <c r="D96" s="349" t="s">
        <v>2042</v>
      </c>
      <c r="E96" s="361"/>
    </row>
    <row r="97" customFormat="false" ht="12.8" hidden="false" customHeight="false" outlineLevel="0" collapsed="false">
      <c r="A97" s="351" t="s">
        <v>2912</v>
      </c>
      <c r="B97" s="349" t="s">
        <v>1764</v>
      </c>
      <c r="C97" s="351" t="s">
        <v>1785</v>
      </c>
      <c r="D97" s="349" t="s">
        <v>2062</v>
      </c>
      <c r="E97" s="361"/>
    </row>
    <row r="98" customFormat="false" ht="12.8" hidden="false" customHeight="false" outlineLevel="0" collapsed="false">
      <c r="A98" s="351" t="s">
        <v>2913</v>
      </c>
      <c r="B98" s="349" t="s">
        <v>1764</v>
      </c>
      <c r="C98" s="351" t="s">
        <v>1785</v>
      </c>
      <c r="D98" s="349" t="s">
        <v>2063</v>
      </c>
      <c r="E98" s="361"/>
    </row>
    <row r="99" customFormat="false" ht="12.8" hidden="false" customHeight="false" outlineLevel="0" collapsed="false">
      <c r="A99" s="351" t="s">
        <v>2914</v>
      </c>
      <c r="B99" s="349" t="s">
        <v>1764</v>
      </c>
      <c r="C99" s="351" t="s">
        <v>1785</v>
      </c>
      <c r="D99" s="349" t="s">
        <v>2064</v>
      </c>
      <c r="E99" s="361"/>
    </row>
    <row r="100" customFormat="false" ht="12.8" hidden="false" customHeight="false" outlineLevel="0" collapsed="false">
      <c r="A100" s="351" t="s">
        <v>2915</v>
      </c>
      <c r="B100" s="349" t="s">
        <v>1764</v>
      </c>
      <c r="C100" s="351" t="s">
        <v>1785</v>
      </c>
      <c r="D100" s="349" t="s">
        <v>2065</v>
      </c>
      <c r="E100" s="361"/>
    </row>
    <row r="101" customFormat="false" ht="12.8" hidden="false" customHeight="false" outlineLevel="0" collapsed="false">
      <c r="A101" s="351" t="s">
        <v>2916</v>
      </c>
      <c r="B101" s="349" t="s">
        <v>1764</v>
      </c>
      <c r="C101" s="351" t="s">
        <v>1785</v>
      </c>
      <c r="D101" s="349" t="s">
        <v>2066</v>
      </c>
      <c r="E101" s="361"/>
    </row>
    <row r="102" customFormat="false" ht="12.8" hidden="false" customHeight="false" outlineLevel="0" collapsed="false">
      <c r="A102" s="351" t="s">
        <v>2917</v>
      </c>
      <c r="B102" s="349" t="s">
        <v>1764</v>
      </c>
      <c r="C102" s="351" t="s">
        <v>1785</v>
      </c>
      <c r="D102" s="349" t="s">
        <v>2067</v>
      </c>
      <c r="E102" s="361"/>
    </row>
    <row r="103" customFormat="false" ht="12.8" hidden="false" customHeight="false" outlineLevel="0" collapsed="false">
      <c r="A103" s="351" t="s">
        <v>2918</v>
      </c>
      <c r="B103" s="349" t="s">
        <v>1764</v>
      </c>
      <c r="C103" s="351" t="s">
        <v>1785</v>
      </c>
      <c r="D103" s="349" t="s">
        <v>2068</v>
      </c>
      <c r="E103" s="361"/>
    </row>
    <row r="104" customFormat="false" ht="12.8" hidden="false" customHeight="false" outlineLevel="0" collapsed="false">
      <c r="A104" s="378" t="s">
        <v>2919</v>
      </c>
      <c r="B104" s="379" t="s">
        <v>1789</v>
      </c>
      <c r="C104" s="378" t="s">
        <v>1787</v>
      </c>
      <c r="D104" s="379" t="s">
        <v>1837</v>
      </c>
      <c r="E104" s="355" t="s">
        <v>2920</v>
      </c>
    </row>
    <row r="105" customFormat="false" ht="12.8" hidden="false" customHeight="false" outlineLevel="0" collapsed="false">
      <c r="A105" s="378" t="s">
        <v>2921</v>
      </c>
      <c r="B105" s="379" t="s">
        <v>1789</v>
      </c>
      <c r="C105" s="378" t="s">
        <v>1787</v>
      </c>
      <c r="D105" s="379" t="s">
        <v>2069</v>
      </c>
      <c r="E105" s="355"/>
    </row>
    <row r="106" customFormat="false" ht="12.8" hidden="false" customHeight="false" outlineLevel="0" collapsed="false">
      <c r="A106" s="378" t="s">
        <v>2922</v>
      </c>
      <c r="B106" s="379" t="s">
        <v>1789</v>
      </c>
      <c r="C106" s="378" t="s">
        <v>1787</v>
      </c>
      <c r="D106" s="379" t="s">
        <v>1802</v>
      </c>
      <c r="E106" s="355"/>
    </row>
    <row r="107" customFormat="false" ht="12.8" hidden="false" customHeight="false" outlineLevel="0" collapsed="false">
      <c r="A107" s="378" t="s">
        <v>2923</v>
      </c>
      <c r="B107" s="379" t="s">
        <v>1789</v>
      </c>
      <c r="C107" s="378" t="s">
        <v>1787</v>
      </c>
      <c r="D107" s="379" t="s">
        <v>1805</v>
      </c>
      <c r="E107" s="355"/>
    </row>
    <row r="108" customFormat="false" ht="12.8" hidden="false" customHeight="false" outlineLevel="0" collapsed="false">
      <c r="A108" s="378" t="s">
        <v>2924</v>
      </c>
      <c r="B108" s="379" t="s">
        <v>1789</v>
      </c>
      <c r="C108" s="378" t="s">
        <v>1787</v>
      </c>
      <c r="D108" s="379" t="s">
        <v>2014</v>
      </c>
      <c r="E108" s="355"/>
    </row>
    <row r="109" customFormat="false" ht="12.8" hidden="false" customHeight="false" outlineLevel="0" collapsed="false">
      <c r="A109" s="378" t="s">
        <v>2925</v>
      </c>
      <c r="B109" s="379" t="s">
        <v>1789</v>
      </c>
      <c r="C109" s="378" t="s">
        <v>1787</v>
      </c>
      <c r="D109" s="379" t="s">
        <v>1857</v>
      </c>
      <c r="E109" s="355"/>
    </row>
    <row r="110" customFormat="false" ht="12.8" hidden="false" customHeight="false" outlineLevel="0" collapsed="false">
      <c r="A110" s="378" t="s">
        <v>2926</v>
      </c>
      <c r="B110" s="379" t="s">
        <v>1789</v>
      </c>
      <c r="C110" s="378" t="s">
        <v>1787</v>
      </c>
      <c r="D110" s="379" t="s">
        <v>2026</v>
      </c>
      <c r="E110" s="355"/>
    </row>
    <row r="111" customFormat="false" ht="12.8" hidden="false" customHeight="false" outlineLevel="0" collapsed="false">
      <c r="A111" s="378" t="s">
        <v>2927</v>
      </c>
      <c r="B111" s="379" t="s">
        <v>1789</v>
      </c>
      <c r="C111" s="378" t="s">
        <v>1787</v>
      </c>
      <c r="D111" s="379" t="s">
        <v>2071</v>
      </c>
      <c r="E111" s="355"/>
    </row>
    <row r="112" customFormat="false" ht="12.8" hidden="false" customHeight="false" outlineLevel="0" collapsed="false">
      <c r="A112" s="378" t="s">
        <v>2928</v>
      </c>
      <c r="B112" s="379" t="s">
        <v>1789</v>
      </c>
      <c r="C112" s="378" t="s">
        <v>1787</v>
      </c>
      <c r="D112" s="379" t="s">
        <v>2072</v>
      </c>
      <c r="E112" s="355"/>
    </row>
    <row r="113" customFormat="false" ht="12.8" hidden="false" customHeight="false" outlineLevel="0" collapsed="false">
      <c r="A113" s="378" t="s">
        <v>2929</v>
      </c>
      <c r="B113" s="379" t="s">
        <v>1789</v>
      </c>
      <c r="C113" s="378" t="s">
        <v>1787</v>
      </c>
      <c r="D113" s="379" t="s">
        <v>2073</v>
      </c>
      <c r="E113" s="355"/>
    </row>
    <row r="114" customFormat="false" ht="12.8" hidden="false" customHeight="false" outlineLevel="0" collapsed="false">
      <c r="A114" s="378" t="s">
        <v>2930</v>
      </c>
      <c r="B114" s="379" t="s">
        <v>1789</v>
      </c>
      <c r="C114" s="378" t="s">
        <v>1787</v>
      </c>
      <c r="D114" s="379" t="s">
        <v>2042</v>
      </c>
      <c r="E114" s="355"/>
    </row>
    <row r="115" customFormat="false" ht="12.8" hidden="false" customHeight="false" outlineLevel="0" collapsed="false">
      <c r="A115" s="378" t="s">
        <v>2931</v>
      </c>
      <c r="B115" s="379" t="s">
        <v>1789</v>
      </c>
      <c r="C115" s="378" t="s">
        <v>1787</v>
      </c>
      <c r="D115" s="379" t="s">
        <v>2074</v>
      </c>
      <c r="E115" s="355"/>
    </row>
    <row r="116" customFormat="false" ht="12.8" hidden="false" customHeight="false" outlineLevel="0" collapsed="false">
      <c r="A116" s="378" t="s">
        <v>2932</v>
      </c>
      <c r="B116" s="378" t="s">
        <v>1764</v>
      </c>
      <c r="C116" s="378" t="s">
        <v>2075</v>
      </c>
      <c r="D116" s="379" t="s">
        <v>1837</v>
      </c>
      <c r="E116" s="355"/>
    </row>
    <row r="117" customFormat="false" ht="12.8" hidden="false" customHeight="false" outlineLevel="0" collapsed="false">
      <c r="A117" s="378" t="s">
        <v>2933</v>
      </c>
      <c r="B117" s="378" t="s">
        <v>1764</v>
      </c>
      <c r="C117" s="378" t="s">
        <v>2075</v>
      </c>
      <c r="D117" s="379" t="s">
        <v>2069</v>
      </c>
      <c r="E117" s="355"/>
    </row>
    <row r="118" customFormat="false" ht="12.8" hidden="false" customHeight="false" outlineLevel="0" collapsed="false">
      <c r="A118" s="378" t="s">
        <v>2934</v>
      </c>
      <c r="B118" s="378" t="s">
        <v>1764</v>
      </c>
      <c r="C118" s="378" t="s">
        <v>2075</v>
      </c>
      <c r="D118" s="379" t="s">
        <v>1802</v>
      </c>
      <c r="E118" s="355"/>
    </row>
    <row r="119" customFormat="false" ht="12.8" hidden="false" customHeight="false" outlineLevel="0" collapsed="false">
      <c r="A119" s="378" t="s">
        <v>2935</v>
      </c>
      <c r="B119" s="378" t="s">
        <v>1764</v>
      </c>
      <c r="C119" s="378" t="s">
        <v>2075</v>
      </c>
      <c r="D119" s="379" t="s">
        <v>1805</v>
      </c>
      <c r="E119" s="355"/>
    </row>
    <row r="120" customFormat="false" ht="12.8" hidden="false" customHeight="false" outlineLevel="0" collapsed="false">
      <c r="A120" s="378" t="s">
        <v>2936</v>
      </c>
      <c r="B120" s="378" t="s">
        <v>1764</v>
      </c>
      <c r="C120" s="378" t="s">
        <v>2075</v>
      </c>
      <c r="D120" s="379" t="s">
        <v>2014</v>
      </c>
      <c r="E120" s="355"/>
    </row>
    <row r="121" customFormat="false" ht="12.8" hidden="false" customHeight="false" outlineLevel="0" collapsed="false">
      <c r="A121" s="378" t="s">
        <v>2937</v>
      </c>
      <c r="B121" s="378" t="s">
        <v>1764</v>
      </c>
      <c r="C121" s="378" t="s">
        <v>2075</v>
      </c>
      <c r="D121" s="379" t="s">
        <v>1857</v>
      </c>
      <c r="E121" s="355"/>
    </row>
    <row r="122" customFormat="false" ht="12.8" hidden="false" customHeight="false" outlineLevel="0" collapsed="false">
      <c r="A122" s="380" t="s">
        <v>2938</v>
      </c>
      <c r="B122" s="380" t="s">
        <v>1764</v>
      </c>
      <c r="C122" s="380" t="s">
        <v>2075</v>
      </c>
      <c r="D122" s="380" t="s">
        <v>2026</v>
      </c>
      <c r="E122" s="380"/>
    </row>
    <row r="123" customFormat="false" ht="12.8" hidden="false" customHeight="false" outlineLevel="0" collapsed="false">
      <c r="A123" s="380" t="s">
        <v>2939</v>
      </c>
      <c r="B123" s="380" t="s">
        <v>1764</v>
      </c>
      <c r="C123" s="380" t="s">
        <v>2075</v>
      </c>
      <c r="D123" s="380" t="s">
        <v>2071</v>
      </c>
      <c r="E123" s="380"/>
    </row>
    <row r="124" customFormat="false" ht="12.8" hidden="false" customHeight="false" outlineLevel="0" collapsed="false">
      <c r="A124" s="380" t="s">
        <v>2940</v>
      </c>
      <c r="B124" s="380" t="s">
        <v>1764</v>
      </c>
      <c r="C124" s="380" t="s">
        <v>2075</v>
      </c>
      <c r="D124" s="380" t="s">
        <v>2028</v>
      </c>
      <c r="E124" s="380"/>
    </row>
    <row r="125" customFormat="false" ht="12.8" hidden="false" customHeight="false" outlineLevel="0" collapsed="false">
      <c r="A125" s="380" t="s">
        <v>2941</v>
      </c>
      <c r="B125" s="380" t="s">
        <v>1764</v>
      </c>
      <c r="C125" s="380" t="s">
        <v>2075</v>
      </c>
      <c r="D125" s="380" t="s">
        <v>2073</v>
      </c>
      <c r="E125" s="380"/>
    </row>
    <row r="126" customFormat="false" ht="12.8" hidden="false" customHeight="false" outlineLevel="0" collapsed="false">
      <c r="A126" s="380" t="s">
        <v>2942</v>
      </c>
      <c r="B126" s="380" t="s">
        <v>1764</v>
      </c>
      <c r="C126" s="380" t="s">
        <v>2075</v>
      </c>
      <c r="D126" s="380" t="s">
        <v>2042</v>
      </c>
      <c r="E126" s="380"/>
    </row>
    <row r="127" customFormat="false" ht="12.8" hidden="false" customHeight="false" outlineLevel="0" collapsed="false">
      <c r="A127" s="380" t="s">
        <v>2943</v>
      </c>
      <c r="B127" s="380" t="s">
        <v>1764</v>
      </c>
      <c r="C127" s="380" t="s">
        <v>2075</v>
      </c>
      <c r="D127" s="380" t="s">
        <v>2074</v>
      </c>
      <c r="E127" s="380"/>
    </row>
    <row r="128" customFormat="false" ht="12.8" hidden="false" customHeight="false" outlineLevel="0" collapsed="false">
      <c r="A128" s="380" t="s">
        <v>2944</v>
      </c>
      <c r="B128" s="380" t="s">
        <v>1764</v>
      </c>
      <c r="C128" s="380" t="s">
        <v>2076</v>
      </c>
      <c r="D128" s="380" t="s">
        <v>1837</v>
      </c>
      <c r="E128" s="380"/>
    </row>
    <row r="129" customFormat="false" ht="12.8" hidden="false" customHeight="false" outlineLevel="0" collapsed="false">
      <c r="A129" s="380" t="s">
        <v>2945</v>
      </c>
      <c r="B129" s="380" t="s">
        <v>1764</v>
      </c>
      <c r="C129" s="380" t="s">
        <v>2076</v>
      </c>
      <c r="D129" s="380" t="s">
        <v>2069</v>
      </c>
      <c r="E129" s="380"/>
    </row>
    <row r="130" customFormat="false" ht="12.8" hidden="false" customHeight="false" outlineLevel="0" collapsed="false">
      <c r="A130" s="380" t="s">
        <v>2946</v>
      </c>
      <c r="B130" s="380" t="s">
        <v>1764</v>
      </c>
      <c r="C130" s="380" t="s">
        <v>2076</v>
      </c>
      <c r="D130" s="380" t="s">
        <v>1802</v>
      </c>
      <c r="E130" s="380"/>
    </row>
    <row r="131" customFormat="false" ht="12.8" hidden="false" customHeight="false" outlineLevel="0" collapsed="false">
      <c r="A131" s="380" t="s">
        <v>2947</v>
      </c>
      <c r="B131" s="380" t="s">
        <v>1764</v>
      </c>
      <c r="C131" s="380" t="s">
        <v>2076</v>
      </c>
      <c r="D131" s="380" t="s">
        <v>1805</v>
      </c>
      <c r="E131" s="355" t="s">
        <v>2948</v>
      </c>
    </row>
    <row r="132" customFormat="false" ht="12.8" hidden="false" customHeight="false" outlineLevel="0" collapsed="false">
      <c r="A132" s="380" t="s">
        <v>2949</v>
      </c>
      <c r="B132" s="380" t="s">
        <v>1764</v>
      </c>
      <c r="C132" s="380" t="s">
        <v>2076</v>
      </c>
      <c r="D132" s="380" t="s">
        <v>2014</v>
      </c>
      <c r="E132" s="355" t="n">
        <v>699</v>
      </c>
    </row>
    <row r="133" customFormat="false" ht="12.8" hidden="false" customHeight="false" outlineLevel="0" collapsed="false">
      <c r="A133" s="380" t="s">
        <v>2950</v>
      </c>
      <c r="B133" s="380" t="s">
        <v>1764</v>
      </c>
      <c r="C133" s="380" t="s">
        <v>2076</v>
      </c>
      <c r="D133" s="380" t="s">
        <v>1857</v>
      </c>
      <c r="E133" s="380"/>
    </row>
    <row r="134" customFormat="false" ht="12.8" hidden="false" customHeight="false" outlineLevel="0" collapsed="false">
      <c r="A134" s="380" t="s">
        <v>2951</v>
      </c>
      <c r="B134" s="380" t="s">
        <v>1764</v>
      </c>
      <c r="C134" s="380" t="s">
        <v>2076</v>
      </c>
      <c r="D134" s="380" t="s">
        <v>2026</v>
      </c>
      <c r="E134" s="380"/>
    </row>
    <row r="135" customFormat="false" ht="12.8" hidden="false" customHeight="false" outlineLevel="0" collapsed="false">
      <c r="A135" s="380" t="s">
        <v>2952</v>
      </c>
      <c r="B135" s="380" t="s">
        <v>1764</v>
      </c>
      <c r="C135" s="380" t="s">
        <v>2076</v>
      </c>
      <c r="D135" s="380" t="s">
        <v>2071</v>
      </c>
      <c r="E135" s="355"/>
    </row>
    <row r="136" customFormat="false" ht="12.8" hidden="false" customHeight="false" outlineLevel="0" collapsed="false">
      <c r="A136" s="380" t="s">
        <v>2953</v>
      </c>
      <c r="B136" s="380" t="s">
        <v>1764</v>
      </c>
      <c r="C136" s="380" t="s">
        <v>2077</v>
      </c>
      <c r="D136" s="380" t="s">
        <v>1837</v>
      </c>
      <c r="E136" s="380" t="n">
        <v>24</v>
      </c>
    </row>
    <row r="137" customFormat="false" ht="12.8" hidden="false" customHeight="false" outlineLevel="0" collapsed="false">
      <c r="A137" s="380" t="s">
        <v>2954</v>
      </c>
      <c r="B137" s="380" t="s">
        <v>1764</v>
      </c>
      <c r="C137" s="380" t="s">
        <v>2077</v>
      </c>
      <c r="D137" s="380" t="s">
        <v>2069</v>
      </c>
      <c r="E137" s="380"/>
    </row>
    <row r="138" customFormat="false" ht="12.8" hidden="false" customHeight="false" outlineLevel="0" collapsed="false">
      <c r="A138" s="380" t="s">
        <v>2955</v>
      </c>
      <c r="B138" s="380" t="s">
        <v>1764</v>
      </c>
      <c r="C138" s="380" t="s">
        <v>2077</v>
      </c>
      <c r="D138" s="380" t="s">
        <v>1802</v>
      </c>
      <c r="E138" s="380"/>
    </row>
    <row r="139" customFormat="false" ht="12.8" hidden="false" customHeight="false" outlineLevel="0" collapsed="false">
      <c r="A139" s="380" t="s">
        <v>2956</v>
      </c>
      <c r="B139" s="380" t="s">
        <v>1764</v>
      </c>
      <c r="C139" s="380" t="s">
        <v>2077</v>
      </c>
      <c r="D139" s="380" t="s">
        <v>1805</v>
      </c>
      <c r="E139" s="380"/>
    </row>
    <row r="140" customFormat="false" ht="12.8" hidden="false" customHeight="false" outlineLevel="0" collapsed="false">
      <c r="A140" s="380" t="s">
        <v>2957</v>
      </c>
      <c r="B140" s="380" t="s">
        <v>1764</v>
      </c>
      <c r="C140" s="380" t="s">
        <v>2077</v>
      </c>
      <c r="D140" s="380" t="s">
        <v>2014</v>
      </c>
      <c r="E140" s="380"/>
    </row>
    <row r="141" customFormat="false" ht="12.8" hidden="false" customHeight="false" outlineLevel="0" collapsed="false">
      <c r="A141" s="380" t="s">
        <v>2958</v>
      </c>
      <c r="B141" s="380" t="s">
        <v>1764</v>
      </c>
      <c r="C141" s="380" t="s">
        <v>2077</v>
      </c>
      <c r="D141" s="380" t="s">
        <v>1857</v>
      </c>
      <c r="E141" s="380"/>
    </row>
    <row r="142" customFormat="false" ht="12.8" hidden="false" customHeight="false" outlineLevel="0" collapsed="false">
      <c r="A142" s="380" t="s">
        <v>2959</v>
      </c>
      <c r="B142" s="380" t="s">
        <v>1764</v>
      </c>
      <c r="C142" s="380" t="s">
        <v>2077</v>
      </c>
      <c r="D142" s="380" t="s">
        <v>2026</v>
      </c>
      <c r="E142" s="380"/>
    </row>
    <row r="143" customFormat="false" ht="12.8" hidden="false" customHeight="false" outlineLevel="0" collapsed="false">
      <c r="A143" s="380" t="s">
        <v>2960</v>
      </c>
      <c r="B143" s="380" t="s">
        <v>1764</v>
      </c>
      <c r="C143" s="380" t="s">
        <v>2077</v>
      </c>
      <c r="D143" s="380" t="s">
        <v>2078</v>
      </c>
      <c r="E143" s="380"/>
    </row>
    <row r="144" customFormat="false" ht="12.8" hidden="false" customHeight="false" outlineLevel="0" collapsed="false">
      <c r="A144" s="380" t="s">
        <v>2961</v>
      </c>
      <c r="B144" s="380" t="s">
        <v>1764</v>
      </c>
      <c r="C144" s="380" t="s">
        <v>2077</v>
      </c>
      <c r="D144" s="380" t="s">
        <v>2072</v>
      </c>
      <c r="E144" s="380"/>
    </row>
    <row r="145" customFormat="false" ht="12.8" hidden="false" customHeight="false" outlineLevel="0" collapsed="false">
      <c r="A145" s="380" t="s">
        <v>2962</v>
      </c>
      <c r="B145" s="380" t="s">
        <v>1764</v>
      </c>
      <c r="C145" s="380" t="s">
        <v>2077</v>
      </c>
      <c r="D145" s="380" t="s">
        <v>2073</v>
      </c>
      <c r="E145" s="380"/>
    </row>
    <row r="146" customFormat="false" ht="12.8" hidden="false" customHeight="false" outlineLevel="0" collapsed="false">
      <c r="A146" s="380" t="s">
        <v>2963</v>
      </c>
      <c r="B146" s="380" t="s">
        <v>1859</v>
      </c>
      <c r="C146" s="380" t="s">
        <v>2080</v>
      </c>
      <c r="D146" s="380" t="s">
        <v>1861</v>
      </c>
      <c r="E146" s="380"/>
    </row>
    <row r="147" customFormat="false" ht="12.8" hidden="false" customHeight="false" outlineLevel="0" collapsed="false">
      <c r="A147" s="380" t="s">
        <v>2964</v>
      </c>
      <c r="B147" s="380" t="s">
        <v>1859</v>
      </c>
      <c r="C147" s="380" t="s">
        <v>2080</v>
      </c>
      <c r="D147" s="380" t="s">
        <v>1862</v>
      </c>
      <c r="E147" s="380"/>
    </row>
    <row r="148" customFormat="false" ht="12.8" hidden="false" customHeight="false" outlineLevel="0" collapsed="false">
      <c r="A148" s="380" t="s">
        <v>2965</v>
      </c>
      <c r="B148" s="380" t="s">
        <v>1859</v>
      </c>
      <c r="C148" s="380" t="s">
        <v>2080</v>
      </c>
      <c r="D148" s="380" t="s">
        <v>2081</v>
      </c>
      <c r="E148" s="380"/>
    </row>
    <row r="149" customFormat="false" ht="12.8" hidden="false" customHeight="false" outlineLevel="0" collapsed="false">
      <c r="A149" s="380" t="s">
        <v>2966</v>
      </c>
      <c r="B149" s="380" t="s">
        <v>1859</v>
      </c>
      <c r="C149" s="380" t="s">
        <v>2080</v>
      </c>
      <c r="D149" s="380" t="s">
        <v>2082</v>
      </c>
      <c r="E149" s="380"/>
    </row>
    <row r="150" customFormat="false" ht="12.8" hidden="false" customHeight="false" outlineLevel="0" collapsed="false">
      <c r="A150" s="380" t="s">
        <v>2967</v>
      </c>
      <c r="B150" s="380" t="s">
        <v>1859</v>
      </c>
      <c r="C150" s="380" t="s">
        <v>2080</v>
      </c>
      <c r="D150" s="380" t="s">
        <v>1841</v>
      </c>
      <c r="E150" s="380"/>
    </row>
    <row r="151" customFormat="false" ht="12.8" hidden="false" customHeight="false" outlineLevel="0" collapsed="false">
      <c r="A151" s="380" t="s">
        <v>2968</v>
      </c>
      <c r="B151" s="380" t="s">
        <v>1859</v>
      </c>
      <c r="C151" s="380" t="s">
        <v>2080</v>
      </c>
      <c r="D151" s="380" t="s">
        <v>1842</v>
      </c>
      <c r="E151" s="380"/>
    </row>
    <row r="152" customFormat="false" ht="12.8" hidden="false" customHeight="false" outlineLevel="0" collapsed="false">
      <c r="A152" s="380" t="s">
        <v>2969</v>
      </c>
      <c r="B152" s="380" t="s">
        <v>1859</v>
      </c>
      <c r="C152" s="380" t="s">
        <v>2080</v>
      </c>
      <c r="D152" s="380" t="s">
        <v>1843</v>
      </c>
      <c r="E152" s="355" t="s">
        <v>2970</v>
      </c>
    </row>
    <row r="153" customFormat="false" ht="12.8" hidden="false" customHeight="false" outlineLevel="0" collapsed="false">
      <c r="A153" s="380" t="s">
        <v>2971</v>
      </c>
      <c r="B153" s="380" t="s">
        <v>1859</v>
      </c>
      <c r="C153" s="380" t="s">
        <v>2080</v>
      </c>
      <c r="D153" s="380" t="s">
        <v>1844</v>
      </c>
      <c r="E153" s="355" t="s">
        <v>2972</v>
      </c>
    </row>
    <row r="154" customFormat="false" ht="12.8" hidden="false" customHeight="false" outlineLevel="0" collapsed="false">
      <c r="A154" s="380" t="s">
        <v>2973</v>
      </c>
      <c r="B154" s="380" t="s">
        <v>1859</v>
      </c>
      <c r="C154" s="380" t="s">
        <v>2080</v>
      </c>
      <c r="D154" s="380" t="s">
        <v>1910</v>
      </c>
      <c r="E154" s="380"/>
    </row>
    <row r="155" customFormat="false" ht="12.8" hidden="false" customHeight="false" outlineLevel="0" collapsed="false">
      <c r="A155" s="380" t="s">
        <v>2974</v>
      </c>
      <c r="B155" s="380" t="s">
        <v>1859</v>
      </c>
      <c r="C155" s="380" t="s">
        <v>2080</v>
      </c>
      <c r="D155" s="380" t="s">
        <v>2083</v>
      </c>
      <c r="E155" s="380"/>
    </row>
    <row r="156" customFormat="false" ht="12.8" hidden="false" customHeight="false" outlineLevel="0" collapsed="false">
      <c r="A156" s="380" t="s">
        <v>2975</v>
      </c>
      <c r="B156" s="380" t="s">
        <v>1859</v>
      </c>
      <c r="C156" s="380" t="s">
        <v>2080</v>
      </c>
      <c r="D156" s="380" t="s">
        <v>2084</v>
      </c>
      <c r="E156" s="380"/>
    </row>
    <row r="157" customFormat="false" ht="12.8" hidden="false" customHeight="false" outlineLevel="0" collapsed="false">
      <c r="A157" s="380" t="s">
        <v>2976</v>
      </c>
      <c r="B157" s="380" t="s">
        <v>1859</v>
      </c>
      <c r="C157" s="380" t="s">
        <v>2080</v>
      </c>
      <c r="D157" s="380" t="s">
        <v>2085</v>
      </c>
      <c r="E157" s="380"/>
    </row>
    <row r="158" customFormat="false" ht="12.8" hidden="false" customHeight="false" outlineLevel="0" collapsed="false">
      <c r="A158" s="380" t="s">
        <v>2977</v>
      </c>
      <c r="B158" s="380" t="s">
        <v>1859</v>
      </c>
      <c r="C158" s="380" t="s">
        <v>2080</v>
      </c>
      <c r="D158" s="380" t="s">
        <v>2086</v>
      </c>
      <c r="E158" s="380"/>
    </row>
    <row r="159" customFormat="false" ht="12.8" hidden="false" customHeight="false" outlineLevel="0" collapsed="false">
      <c r="A159" s="380" t="s">
        <v>2978</v>
      </c>
      <c r="B159" s="380" t="s">
        <v>1859</v>
      </c>
      <c r="C159" s="380" t="s">
        <v>2080</v>
      </c>
      <c r="D159" s="380" t="s">
        <v>2087</v>
      </c>
      <c r="E159" s="380"/>
    </row>
    <row r="160" customFormat="false" ht="12.8" hidden="false" customHeight="false" outlineLevel="0" collapsed="false">
      <c r="A160" s="378"/>
      <c r="B160" s="378"/>
      <c r="C160" s="378"/>
      <c r="D160" s="379"/>
      <c r="E160" s="380"/>
    </row>
    <row r="161" customFormat="false" ht="12.8" hidden="false" customHeight="false" outlineLevel="0" collapsed="false">
      <c r="A161" s="378"/>
      <c r="B161" s="378"/>
      <c r="C161" s="378"/>
      <c r="D161" s="379"/>
      <c r="E161" s="380"/>
    </row>
    <row r="162" customFormat="false" ht="12.8" hidden="false" customHeight="false" outlineLevel="0" collapsed="false">
      <c r="A162" s="378"/>
      <c r="B162" s="378"/>
      <c r="C162" s="378"/>
      <c r="D162" s="379"/>
      <c r="E162" s="380"/>
    </row>
    <row r="163" customFormat="false" ht="12.8" hidden="false" customHeight="false" outlineLevel="0" collapsed="false">
      <c r="A163" s="378"/>
      <c r="B163" s="378"/>
      <c r="C163" s="378"/>
      <c r="D163" s="379"/>
      <c r="E163" s="380"/>
    </row>
    <row r="164" customFormat="false" ht="12.8" hidden="false" customHeight="false" outlineLevel="0" collapsed="false">
      <c r="A164" s="378"/>
      <c r="B164" s="378"/>
      <c r="C164" s="378"/>
      <c r="D164" s="379"/>
      <c r="E164" s="380"/>
    </row>
    <row r="165" customFormat="false" ht="12.8" hidden="false" customHeight="false" outlineLevel="0" collapsed="false">
      <c r="A165" s="378" t="s">
        <v>1822</v>
      </c>
      <c r="B165" s="378" t="s">
        <v>1764</v>
      </c>
      <c r="C165" s="378" t="s">
        <v>2080</v>
      </c>
      <c r="D165" s="379" t="s">
        <v>1811</v>
      </c>
      <c r="E165" s="355" t="n">
        <v>537</v>
      </c>
    </row>
    <row r="166" customFormat="false" ht="12.8" hidden="false" customHeight="false" outlineLevel="0" collapsed="false">
      <c r="A166" s="378" t="s">
        <v>1855</v>
      </c>
      <c r="B166" s="378" t="s">
        <v>2979</v>
      </c>
      <c r="C166" s="378" t="s">
        <v>2201</v>
      </c>
      <c r="D166" s="379" t="s">
        <v>1805</v>
      </c>
      <c r="E166" s="355" t="n">
        <v>329</v>
      </c>
    </row>
    <row r="167" customFormat="false" ht="12.8" hidden="false" customHeight="false" outlineLevel="0" collapsed="false">
      <c r="A167" s="378"/>
      <c r="B167" s="378"/>
      <c r="C167" s="378"/>
      <c r="D167" s="379"/>
      <c r="E167" s="380"/>
    </row>
    <row r="168" customFormat="false" ht="12.8" hidden="false" customHeight="false" outlineLevel="0" collapsed="false">
      <c r="A168" s="378"/>
      <c r="B168" s="378"/>
      <c r="C168" s="378"/>
      <c r="D168" s="379"/>
      <c r="E168" s="380"/>
    </row>
    <row r="169" customFormat="false" ht="12.8" hidden="false" customHeight="false" outlineLevel="0" collapsed="false">
      <c r="A169" s="378"/>
      <c r="B169" s="378"/>
      <c r="C169" s="378"/>
      <c r="D169" s="379"/>
      <c r="E169" s="380"/>
    </row>
    <row r="170" customFormat="false" ht="12.8" hidden="false" customHeight="false" outlineLevel="0" collapsed="false">
      <c r="A170" s="378"/>
      <c r="B170" s="378"/>
      <c r="C170" s="378"/>
      <c r="D170" s="379"/>
      <c r="E170" s="380"/>
    </row>
    <row r="171" customFormat="false" ht="12.8" hidden="false" customHeight="false" outlineLevel="0" collapsed="false">
      <c r="A171" s="378" t="s">
        <v>1919</v>
      </c>
      <c r="B171" s="378" t="s">
        <v>1764</v>
      </c>
      <c r="C171" s="378" t="s">
        <v>2980</v>
      </c>
      <c r="D171" s="379" t="s">
        <v>2981</v>
      </c>
      <c r="E171" s="380" t="n">
        <v>164</v>
      </c>
    </row>
  </sheetData>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L1048576"/>
  <sheetViews>
    <sheetView showFormulas="false" showGridLines="true" showRowColHeaders="true" showZeros="true" rightToLeft="false" tabSelected="false" showOutlineSymbols="true" defaultGridColor="true" view="normal" topLeftCell="A1" colorId="64" zoomScale="156" zoomScaleNormal="156" zoomScalePageLayoutView="100" workbookViewId="0">
      <selection pane="topLeft" activeCell="B1" activeCellId="0" sqref="B1"/>
    </sheetView>
  </sheetViews>
  <sheetFormatPr defaultColWidth="11.53515625" defaultRowHeight="12.25" zeroHeight="false" outlineLevelRow="0" outlineLevelCol="0"/>
  <cols>
    <col collapsed="false" customWidth="true" hidden="true" outlineLevel="0" max="1" min="1" style="362" width="6.7"/>
    <col collapsed="false" customWidth="true" hidden="false" outlineLevel="0" max="2" min="2" style="362" width="6.7"/>
    <col collapsed="false" customWidth="true" hidden="false" outlineLevel="0" max="3" min="3" style="362" width="15.27"/>
    <col collapsed="false" customWidth="true" hidden="false" outlineLevel="0" max="4" min="4" style="362" width="8.7"/>
    <col collapsed="false" customWidth="true" hidden="false" outlineLevel="0" max="5" min="5" style="362" width="11.99"/>
    <col collapsed="false" customWidth="false" hidden="true" outlineLevel="0" max="6" min="6" style="362" width="11.57"/>
    <col collapsed="false" customWidth="false" hidden="true" outlineLevel="0" max="8" min="7" style="0" width="11.57"/>
    <col collapsed="false" customWidth="true" hidden="true" outlineLevel="0" max="9" min="9" style="0" width="16.87"/>
    <col collapsed="false" customWidth="false" hidden="true" outlineLevel="0" max="10" min="10" style="381" width="11.57"/>
    <col collapsed="false" customWidth="true" hidden="true" outlineLevel="0" max="11" min="11" style="381" width="15.37"/>
    <col collapsed="false" customWidth="true" hidden="true" outlineLevel="0" max="12" min="12" style="0" width="16.87"/>
    <col collapsed="false" customWidth="false" hidden="true" outlineLevel="0" max="16" min="13" style="0" width="11.57"/>
    <col collapsed="false" customWidth="false" hidden="true" outlineLevel="0" max="18" min="17" style="300" width="11.57"/>
    <col collapsed="false" customWidth="true" hidden="false" outlineLevel="0" max="19" min="19" style="300" width="12.81"/>
    <col collapsed="false" customWidth="false" hidden="false" outlineLevel="0" max="20" min="20" style="301" width="11.57"/>
    <col collapsed="false" customWidth="true" hidden="false" outlineLevel="0" max="21" min="21" style="300" width="12.81"/>
    <col collapsed="false" customWidth="false" hidden="false" outlineLevel="0" max="84" min="22" style="300" width="11.57"/>
  </cols>
  <sheetData>
    <row r="1" customFormat="false" ht="15" hidden="false" customHeight="false" outlineLevel="0" collapsed="false">
      <c r="A1" s="302"/>
      <c r="B1" s="293" t="s">
        <v>0</v>
      </c>
      <c r="C1" s="188"/>
      <c r="D1" s="188"/>
      <c r="E1" s="189"/>
      <c r="F1" s="190"/>
      <c r="G1" s="189"/>
      <c r="H1" s="267"/>
      <c r="I1" s="267"/>
      <c r="J1" s="197"/>
      <c r="K1" s="188"/>
      <c r="L1" s="305"/>
      <c r="M1" s="306"/>
      <c r="N1" s="79"/>
      <c r="P1" s="79"/>
      <c r="R1" s="301"/>
      <c r="S1" s="382"/>
      <c r="T1" s="383"/>
      <c r="U1" s="382"/>
      <c r="V1" s="382"/>
      <c r="W1" s="382"/>
      <c r="X1" s="382"/>
      <c r="Y1" s="382"/>
      <c r="Z1" s="382"/>
      <c r="AA1" s="382"/>
    </row>
    <row r="2" customFormat="false" ht="12.8" hidden="false" customHeight="false" outlineLevel="0" collapsed="false">
      <c r="A2" s="302"/>
      <c r="B2" s="302"/>
      <c r="C2" s="320"/>
      <c r="D2" s="320"/>
      <c r="E2" s="320"/>
      <c r="F2" s="320"/>
      <c r="G2" s="79" t="n">
        <v>41365</v>
      </c>
      <c r="J2" s="384" t="s">
        <v>2114</v>
      </c>
      <c r="K2" s="384" t="s">
        <v>2115</v>
      </c>
      <c r="L2" s="305" t="n">
        <f aca="true">TODAY()</f>
        <v>44281</v>
      </c>
      <c r="M2" s="306" t="n">
        <v>120</v>
      </c>
      <c r="N2" s="79"/>
      <c r="P2" s="79"/>
      <c r="R2" s="301"/>
    </row>
    <row r="3" customFormat="false" ht="12.8" hidden="false" customHeight="false" outlineLevel="0" collapsed="false">
      <c r="A3" s="302" t="s">
        <v>2402</v>
      </c>
      <c r="B3" s="325" t="s">
        <v>2403</v>
      </c>
      <c r="C3" s="303" t="s">
        <v>2404</v>
      </c>
      <c r="D3" s="303" t="s">
        <v>2405</v>
      </c>
      <c r="E3" s="320" t="s">
        <v>2133</v>
      </c>
      <c r="F3" s="320"/>
      <c r="G3" s="0" t="n">
        <f aca="false">COUNT(Q3:V3)</f>
        <v>0</v>
      </c>
      <c r="J3" s="381" t="e">
        <f aca="false">IF(N3&lt;0,$L$2-O3,0)</f>
        <v>#VALUE!</v>
      </c>
      <c r="K3" s="314" t="e">
        <f aca="false">N4</f>
        <v>#VALUE!</v>
      </c>
      <c r="N3" s="0" t="e">
        <f aca="false">O4-O3</f>
        <v>#VALUE!</v>
      </c>
      <c r="O3" s="79" t="str">
        <f aca="false">IF(ISERROR(P3),"",P3)</f>
        <v/>
      </c>
      <c r="P3" s="79" t="e">
        <f aca="false">LOOKUP(9E+307,R3:AY3)</f>
        <v>#N/A</v>
      </c>
      <c r="R3" s="301"/>
      <c r="V3" s="301"/>
    </row>
    <row r="4" customFormat="false" ht="13" hidden="false" customHeight="false" outlineLevel="0" collapsed="false">
      <c r="A4" s="302"/>
      <c r="B4" s="325"/>
      <c r="C4" s="303"/>
      <c r="D4" s="303"/>
      <c r="E4" s="320"/>
      <c r="F4" s="320"/>
      <c r="K4" s="314"/>
      <c r="L4" s="0" t="n">
        <f aca="false">IF(ISERROR(P4),0,(IF((P4-$G$2)&gt;=0,1,0)))</f>
        <v>0</v>
      </c>
      <c r="M4" s="308" t="e">
        <f aca="false">IF((N4-$M$2)&gt;0,1,0)</f>
        <v>#VALUE!</v>
      </c>
      <c r="N4" s="0" t="e">
        <f aca="false">IF(N3&gt;0,$L$2-O4,0)</f>
        <v>#VALUE!</v>
      </c>
      <c r="O4" s="79" t="str">
        <f aca="false">IF(ISERROR(P4),"",P4)</f>
        <v/>
      </c>
      <c r="P4" s="79" t="e">
        <f aca="false">LOOKUP(9E+307,Q4:BK4)</f>
        <v>#N/A</v>
      </c>
      <c r="Q4" s="301"/>
      <c r="R4" s="301"/>
      <c r="S4" s="301"/>
      <c r="U4" s="301"/>
      <c r="V4" s="301"/>
    </row>
    <row r="5" customFormat="false" ht="12.8" hidden="false" customHeight="false" outlineLevel="0" collapsed="false">
      <c r="A5" s="302" t="s">
        <v>2406</v>
      </c>
      <c r="B5" s="325" t="s">
        <v>2407</v>
      </c>
      <c r="C5" s="303" t="s">
        <v>2404</v>
      </c>
      <c r="D5" s="303" t="s">
        <v>2405</v>
      </c>
      <c r="E5" s="302" t="s">
        <v>2134</v>
      </c>
      <c r="F5" s="302"/>
      <c r="G5" s="0" t="n">
        <f aca="false">COUNT(Q5:V5)</f>
        <v>0</v>
      </c>
      <c r="J5" s="381" t="e">
        <f aca="false">IF(N5&lt;0,$L$2-O5,0)</f>
        <v>#VALUE!</v>
      </c>
      <c r="K5" s="314" t="e">
        <f aca="false">N6</f>
        <v>#VALUE!</v>
      </c>
      <c r="N5" s="0" t="e">
        <f aca="false">O6-O5</f>
        <v>#VALUE!</v>
      </c>
      <c r="O5" s="79" t="str">
        <f aca="false">IF(ISERROR(P5),"",P5)</f>
        <v/>
      </c>
      <c r="P5" s="79" t="e">
        <f aca="false">LOOKUP(9E+307,R5:AY5)</f>
        <v>#N/A</v>
      </c>
      <c r="R5" s="301"/>
    </row>
    <row r="6" customFormat="false" ht="13" hidden="false" customHeight="false" outlineLevel="0" collapsed="false">
      <c r="A6" s="302"/>
      <c r="B6" s="325"/>
      <c r="C6" s="303"/>
      <c r="D6" s="303"/>
      <c r="E6" s="302"/>
      <c r="F6" s="302"/>
      <c r="K6" s="314"/>
      <c r="M6" s="308" t="e">
        <f aca="false">IF((N6-$M$2)&gt;0,1,0)</f>
        <v>#VALUE!</v>
      </c>
      <c r="N6" s="0" t="e">
        <f aca="false">IF(N5&gt;0,$L$2-O6,0)</f>
        <v>#VALUE!</v>
      </c>
      <c r="O6" s="79" t="str">
        <f aca="false">IF(ISERROR(P6),"",P6)</f>
        <v/>
      </c>
      <c r="P6" s="79" t="e">
        <f aca="false">LOOKUP(9E+307,Q6:BK6)</f>
        <v>#N/A</v>
      </c>
      <c r="Q6" s="301"/>
      <c r="R6" s="301"/>
      <c r="S6" s="301"/>
    </row>
    <row r="7" customFormat="false" ht="12.8" hidden="false" customHeight="false" outlineLevel="0" collapsed="false">
      <c r="A7" s="302" t="s">
        <v>2408</v>
      </c>
      <c r="B7" s="325" t="s">
        <v>2392</v>
      </c>
      <c r="C7" s="303" t="s">
        <v>2404</v>
      </c>
      <c r="D7" s="303" t="s">
        <v>2405</v>
      </c>
      <c r="E7" s="320" t="s">
        <v>2162</v>
      </c>
      <c r="F7" s="320"/>
      <c r="G7" s="0" t="n">
        <f aca="false">COUNT(Q7:V7)</f>
        <v>0</v>
      </c>
      <c r="J7" s="381" t="e">
        <f aca="false">IF(N7&lt;0,$L$2-O7,0)</f>
        <v>#VALUE!</v>
      </c>
      <c r="K7" s="314" t="e">
        <f aca="false">N8</f>
        <v>#VALUE!</v>
      </c>
      <c r="N7" s="0" t="e">
        <f aca="false">O8-O7</f>
        <v>#VALUE!</v>
      </c>
      <c r="O7" s="79" t="str">
        <f aca="false">IF(ISERROR(P7),"",P7)</f>
        <v/>
      </c>
      <c r="P7" s="79" t="e">
        <f aca="false">LOOKUP(9E+307,R7:AY7)</f>
        <v>#N/A</v>
      </c>
      <c r="R7" s="301"/>
      <c r="V7" s="301"/>
      <c r="X7" s="301"/>
      <c r="Z7" s="301"/>
    </row>
    <row r="8" customFormat="false" ht="13" hidden="false" customHeight="false" outlineLevel="0" collapsed="false">
      <c r="A8" s="302"/>
      <c r="B8" s="325"/>
      <c r="C8" s="303"/>
      <c r="D8" s="303"/>
      <c r="E8" s="320"/>
      <c r="F8" s="320"/>
      <c r="K8" s="314"/>
      <c r="L8" s="0" t="n">
        <f aca="false">IF(ISERROR(P8),0,(IF((P8-$G$2)&gt;=0,1,0)))</f>
        <v>0</v>
      </c>
      <c r="M8" s="308" t="e">
        <f aca="false">IF((N8-$M$2)&gt;0,1,0)</f>
        <v>#VALUE!</v>
      </c>
      <c r="N8" s="0" t="e">
        <f aca="false">IF(N7&gt;0,$L$2-O8,0)</f>
        <v>#VALUE!</v>
      </c>
      <c r="O8" s="79" t="str">
        <f aca="false">IF(ISERROR(P8),"",P8)</f>
        <v/>
      </c>
      <c r="P8" s="79" t="e">
        <f aca="false">LOOKUP(9E+307,Q8:BK8)</f>
        <v>#N/A</v>
      </c>
      <c r="Q8" s="301"/>
      <c r="R8" s="301"/>
      <c r="S8" s="301"/>
      <c r="U8" s="301"/>
      <c r="V8" s="301"/>
      <c r="W8" s="301"/>
      <c r="X8" s="301"/>
      <c r="Y8" s="301"/>
      <c r="Z8" s="301"/>
    </row>
    <row r="9" customFormat="false" ht="12.8" hidden="false" customHeight="false" outlineLevel="0" collapsed="false">
      <c r="A9" s="303" t="s">
        <v>2409</v>
      </c>
      <c r="B9" s="323" t="s">
        <v>2410</v>
      </c>
      <c r="C9" s="303" t="s">
        <v>2404</v>
      </c>
      <c r="D9" s="303" t="s">
        <v>2405</v>
      </c>
      <c r="E9" s="303" t="s">
        <v>1782</v>
      </c>
      <c r="F9" s="303"/>
      <c r="G9" s="0" t="n">
        <f aca="false">COUNT(Q9:V9)</f>
        <v>0</v>
      </c>
      <c r="J9" s="381" t="e">
        <f aca="false">IF(N9&lt;0,$L$2-O9,0)</f>
        <v>#VALUE!</v>
      </c>
      <c r="K9" s="314" t="e">
        <f aca="false">N10</f>
        <v>#VALUE!</v>
      </c>
      <c r="N9" s="0" t="e">
        <f aca="false">O10-O9</f>
        <v>#VALUE!</v>
      </c>
      <c r="O9" s="79" t="str">
        <f aca="false">IF(ISERROR(P9),"",P9)</f>
        <v/>
      </c>
      <c r="P9" s="79" t="e">
        <f aca="false">LOOKUP(9E+307,R9:AY9)</f>
        <v>#N/A</v>
      </c>
      <c r="R9" s="301"/>
      <c r="V9" s="301"/>
    </row>
    <row r="10" customFormat="false" ht="13" hidden="false" customHeight="false" outlineLevel="0" collapsed="false">
      <c r="A10" s="303"/>
      <c r="B10" s="323"/>
      <c r="C10" s="303"/>
      <c r="D10" s="303"/>
      <c r="E10" s="303"/>
      <c r="F10" s="303"/>
      <c r="K10" s="314"/>
      <c r="L10" s="0" t="n">
        <f aca="false">IF(ISERROR(P10),0,(IF((P10-$G$2)&gt;=0,1,0)))</f>
        <v>0</v>
      </c>
      <c r="M10" s="308" t="e">
        <f aca="false">IF((N10-$M$2)&gt;0,1,0)</f>
        <v>#VALUE!</v>
      </c>
      <c r="N10" s="0" t="e">
        <f aca="false">IF(N9&gt;0,$L$2-O10,0)</f>
        <v>#VALUE!</v>
      </c>
      <c r="O10" s="79" t="str">
        <f aca="false">IF(ISERROR(P10),"",P10)</f>
        <v/>
      </c>
      <c r="P10" s="79" t="e">
        <f aca="false">LOOKUP(9E+307,Q10:BK10)</f>
        <v>#N/A</v>
      </c>
      <c r="Q10" s="301"/>
      <c r="R10" s="301"/>
      <c r="S10" s="301"/>
      <c r="U10" s="301"/>
      <c r="V10" s="301"/>
    </row>
    <row r="11" customFormat="false" ht="12.8" hidden="true" customHeight="false" outlineLevel="0" collapsed="false">
      <c r="A11" s="303" t="s">
        <v>2411</v>
      </c>
      <c r="B11" s="385" t="s">
        <v>2412</v>
      </c>
      <c r="C11" s="365" t="s">
        <v>2404</v>
      </c>
      <c r="D11" s="365" t="s">
        <v>2076</v>
      </c>
      <c r="E11" s="303" t="s">
        <v>2133</v>
      </c>
      <c r="F11" s="303"/>
      <c r="G11" s="0" t="n">
        <f aca="false">COUNT(Q11:V11)</f>
        <v>0</v>
      </c>
      <c r="J11" s="381" t="e">
        <f aca="false">IF(N11&lt;0,$L$2-O11,0)</f>
        <v>#VALUE!</v>
      </c>
      <c r="K11" s="314" t="e">
        <f aca="false">N12</f>
        <v>#VALUE!</v>
      </c>
      <c r="N11" s="0" t="e">
        <f aca="false">O12-O11</f>
        <v>#VALUE!</v>
      </c>
      <c r="O11" s="79" t="str">
        <f aca="false">IF(ISERROR(P11),"",P11)</f>
        <v/>
      </c>
      <c r="P11" s="79" t="e">
        <f aca="false">LOOKUP(9E+307,R11:AY11)</f>
        <v>#N/A</v>
      </c>
      <c r="R11" s="301"/>
      <c r="V11" s="301"/>
    </row>
    <row r="12" customFormat="false" ht="13" hidden="true" customHeight="false" outlineLevel="0" collapsed="false">
      <c r="A12" s="303"/>
      <c r="B12" s="385"/>
      <c r="C12" s="365"/>
      <c r="D12" s="365"/>
      <c r="E12" s="303"/>
      <c r="F12" s="303"/>
      <c r="K12" s="314"/>
      <c r="L12" s="0" t="n">
        <f aca="false">IF(ISERROR(P12),0,(IF((P12-$G$2)&gt;=0,1,0)))</f>
        <v>0</v>
      </c>
      <c r="M12" s="308" t="e">
        <f aca="false">IF((N12-$M$2)&gt;0,1,0)</f>
        <v>#VALUE!</v>
      </c>
      <c r="N12" s="0" t="e">
        <f aca="false">IF(N11&gt;0,$L$2-O12,0)</f>
        <v>#VALUE!</v>
      </c>
      <c r="O12" s="79" t="str">
        <f aca="false">IF(ISERROR(P12),"",P12)</f>
        <v/>
      </c>
      <c r="P12" s="79" t="e">
        <f aca="false">LOOKUP(9E+307,Q12:BK12)</f>
        <v>#N/A</v>
      </c>
      <c r="Q12" s="301"/>
      <c r="R12" s="301"/>
      <c r="S12" s="301"/>
      <c r="U12" s="301"/>
      <c r="V12" s="301"/>
    </row>
    <row r="13" customFormat="false" ht="12.8" hidden="true" customHeight="false" outlineLevel="0" collapsed="false">
      <c r="A13" s="302" t="s">
        <v>2413</v>
      </c>
      <c r="B13" s="386" t="s">
        <v>2414</v>
      </c>
      <c r="C13" s="365" t="s">
        <v>2404</v>
      </c>
      <c r="D13" s="365" t="s">
        <v>2076</v>
      </c>
      <c r="E13" s="303" t="s">
        <v>2134</v>
      </c>
      <c r="F13" s="303"/>
      <c r="G13" s="0" t="n">
        <f aca="false">COUNT(Q13:V13)</f>
        <v>0</v>
      </c>
      <c r="J13" s="381" t="e">
        <f aca="false">IF(N13&lt;0,$L$2-O13,0)</f>
        <v>#VALUE!</v>
      </c>
      <c r="K13" s="314" t="e">
        <f aca="false">N14</f>
        <v>#VALUE!</v>
      </c>
      <c r="N13" s="0" t="e">
        <f aca="false">O14-O13</f>
        <v>#VALUE!</v>
      </c>
      <c r="O13" s="79" t="str">
        <f aca="false">IF(ISERROR(P13),"",P13)</f>
        <v/>
      </c>
      <c r="P13" s="79" t="e">
        <f aca="false">LOOKUP(9E+307,R13:AY13)</f>
        <v>#N/A</v>
      </c>
      <c r="R13" s="301"/>
      <c r="V13" s="301"/>
      <c r="X13" s="301"/>
    </row>
    <row r="14" customFormat="false" ht="13" hidden="true" customHeight="false" outlineLevel="0" collapsed="false">
      <c r="A14" s="302"/>
      <c r="B14" s="386"/>
      <c r="C14" s="365"/>
      <c r="D14" s="365"/>
      <c r="E14" s="303"/>
      <c r="F14" s="303"/>
      <c r="K14" s="314"/>
      <c r="L14" s="0" t="n">
        <f aca="false">IF(ISERROR(P14),0,(IF((P14-$G$2)&gt;=0,1,0)))</f>
        <v>0</v>
      </c>
      <c r="M14" s="308" t="e">
        <f aca="false">IF((N14-$M$2)&gt;0,1,0)</f>
        <v>#VALUE!</v>
      </c>
      <c r="N14" s="0" t="e">
        <f aca="false">IF(N13&gt;0,$L$2-O14,0)</f>
        <v>#VALUE!</v>
      </c>
      <c r="O14" s="79" t="str">
        <f aca="false">IF(ISERROR(P14),"",P14)</f>
        <v/>
      </c>
      <c r="P14" s="79" t="e">
        <f aca="false">LOOKUP(9E+307,Q14:BK14)</f>
        <v>#N/A</v>
      </c>
      <c r="Q14" s="301"/>
      <c r="R14" s="301"/>
      <c r="S14" s="301"/>
      <c r="U14" s="301"/>
      <c r="V14" s="301"/>
      <c r="W14" s="301"/>
      <c r="X14" s="301"/>
    </row>
    <row r="15" customFormat="false" ht="12.8" hidden="true" customHeight="false" outlineLevel="0" collapsed="false">
      <c r="A15" s="303" t="s">
        <v>2415</v>
      </c>
      <c r="B15" s="385" t="s">
        <v>2416</v>
      </c>
      <c r="C15" s="365" t="s">
        <v>2404</v>
      </c>
      <c r="D15" s="365" t="s">
        <v>2076</v>
      </c>
      <c r="E15" s="303" t="s">
        <v>2162</v>
      </c>
      <c r="F15" s="303"/>
      <c r="G15" s="0" t="n">
        <f aca="false">COUNT(Q15:V15)</f>
        <v>0</v>
      </c>
      <c r="J15" s="381" t="e">
        <f aca="false">IF(N15&lt;0,$L$2-O15,0)</f>
        <v>#VALUE!</v>
      </c>
      <c r="K15" s="314" t="e">
        <f aca="false">N16</f>
        <v>#VALUE!</v>
      </c>
      <c r="N15" s="0" t="e">
        <f aca="false">O16-O15</f>
        <v>#VALUE!</v>
      </c>
      <c r="O15" s="79" t="str">
        <f aca="false">IF(ISERROR(P15),"",P15)</f>
        <v/>
      </c>
      <c r="P15" s="79" t="e">
        <f aca="false">LOOKUP(9E+307,R15:AY15)</f>
        <v>#N/A</v>
      </c>
      <c r="R15" s="301"/>
      <c r="V15" s="301"/>
      <c r="X15" s="301"/>
    </row>
    <row r="16" customFormat="false" ht="13" hidden="true" customHeight="false" outlineLevel="0" collapsed="false">
      <c r="A16" s="303"/>
      <c r="B16" s="385"/>
      <c r="C16" s="365"/>
      <c r="D16" s="365"/>
      <c r="E16" s="303"/>
      <c r="F16" s="303"/>
      <c r="K16" s="314"/>
      <c r="L16" s="0" t="n">
        <f aca="false">IF(ISERROR(P16),0,(IF((P16-$G$2)&gt;=0,1,0)))</f>
        <v>0</v>
      </c>
      <c r="M16" s="308" t="e">
        <f aca="false">IF((N16-$M$2)&gt;0,1,0)</f>
        <v>#VALUE!</v>
      </c>
      <c r="N16" s="0" t="e">
        <f aca="false">IF(N15&gt;0,$L$2-O16,0)</f>
        <v>#VALUE!</v>
      </c>
      <c r="O16" s="79" t="str">
        <f aca="false">IF(ISERROR(P16),"",P16)</f>
        <v/>
      </c>
      <c r="P16" s="79" t="e">
        <f aca="false">LOOKUP(9E+307,Q16:BK16)</f>
        <v>#N/A</v>
      </c>
      <c r="Q16" s="301"/>
      <c r="R16" s="301"/>
      <c r="S16" s="301"/>
      <c r="U16" s="301"/>
      <c r="V16" s="301"/>
      <c r="W16" s="387"/>
      <c r="X16" s="387"/>
    </row>
    <row r="17" customFormat="false" ht="12.8" hidden="true" customHeight="false" outlineLevel="0" collapsed="false">
      <c r="A17" s="303" t="s">
        <v>2417</v>
      </c>
      <c r="B17" s="385" t="s">
        <v>2418</v>
      </c>
      <c r="C17" s="365" t="s">
        <v>2404</v>
      </c>
      <c r="D17" s="365" t="s">
        <v>2076</v>
      </c>
      <c r="E17" s="303" t="s">
        <v>2163</v>
      </c>
      <c r="F17" s="303"/>
      <c r="G17" s="0" t="n">
        <f aca="false">COUNT(Q17:V17)</f>
        <v>0</v>
      </c>
      <c r="J17" s="381" t="e">
        <f aca="false">IF(N17&lt;0,$L$2-O17,0)</f>
        <v>#VALUE!</v>
      </c>
      <c r="K17" s="314" t="e">
        <f aca="false">N18</f>
        <v>#VALUE!</v>
      </c>
      <c r="N17" s="0" t="e">
        <f aca="false">O18-O17</f>
        <v>#VALUE!</v>
      </c>
      <c r="O17" s="79" t="str">
        <f aca="false">IF(ISERROR(P17),"",P17)</f>
        <v/>
      </c>
      <c r="P17" s="79" t="e">
        <f aca="false">LOOKUP(9E+307,R17:AY17)</f>
        <v>#N/A</v>
      </c>
      <c r="R17" s="301"/>
      <c r="V17" s="301"/>
      <c r="X17" s="301"/>
    </row>
    <row r="18" customFormat="false" ht="13" hidden="true" customHeight="false" outlineLevel="0" collapsed="false">
      <c r="A18" s="303"/>
      <c r="B18" s="385"/>
      <c r="C18" s="365"/>
      <c r="D18" s="365"/>
      <c r="E18" s="303"/>
      <c r="F18" s="303"/>
      <c r="K18" s="314"/>
      <c r="L18" s="0" t="n">
        <f aca="false">IF(ISERROR(P18),0,(IF((P18-$G$2)&gt;=0,1,0)))</f>
        <v>0</v>
      </c>
      <c r="M18" s="308" t="e">
        <f aca="false">IF((N18-$M$2)&gt;0,1,0)</f>
        <v>#VALUE!</v>
      </c>
      <c r="N18" s="0" t="e">
        <f aca="false">IF(N17&gt;0,$L$2-O18,0)</f>
        <v>#VALUE!</v>
      </c>
      <c r="O18" s="79" t="str">
        <f aca="false">IF(ISERROR(P18),"",P18)</f>
        <v/>
      </c>
      <c r="P18" s="79" t="e">
        <f aca="false">LOOKUP(9E+307,Q18:BK18)</f>
        <v>#N/A</v>
      </c>
      <c r="Q18" s="301"/>
      <c r="R18" s="301"/>
      <c r="S18" s="301"/>
      <c r="U18" s="301"/>
      <c r="V18" s="301"/>
    </row>
    <row r="19" customFormat="false" ht="12.8" hidden="true" customHeight="false" outlineLevel="0" collapsed="false">
      <c r="A19" s="303" t="s">
        <v>2420</v>
      </c>
      <c r="B19" s="385" t="s">
        <v>2178</v>
      </c>
      <c r="C19" s="365" t="s">
        <v>2404</v>
      </c>
      <c r="D19" s="365" t="s">
        <v>2076</v>
      </c>
      <c r="E19" s="303" t="s">
        <v>2122</v>
      </c>
      <c r="F19" s="303"/>
      <c r="G19" s="0" t="n">
        <f aca="false">COUNT(Q19:V19)</f>
        <v>0</v>
      </c>
      <c r="J19" s="381" t="e">
        <f aca="false">IF(N19&lt;0,$L$2-O19,0)</f>
        <v>#VALUE!</v>
      </c>
      <c r="K19" s="314" t="e">
        <f aca="false">N20</f>
        <v>#VALUE!</v>
      </c>
      <c r="N19" s="0" t="e">
        <f aca="false">O20-O19</f>
        <v>#VALUE!</v>
      </c>
      <c r="O19" s="79" t="str">
        <f aca="false">IF(ISERROR(P19),"",P19)</f>
        <v/>
      </c>
      <c r="P19" s="79" t="e">
        <f aca="false">LOOKUP(9E+307,R19:AY19)</f>
        <v>#N/A</v>
      </c>
      <c r="R19" s="301"/>
      <c r="V19" s="301"/>
    </row>
    <row r="20" customFormat="false" ht="13" hidden="true" customHeight="false" outlineLevel="0" collapsed="false">
      <c r="A20" s="303"/>
      <c r="B20" s="385"/>
      <c r="C20" s="365"/>
      <c r="D20" s="365"/>
      <c r="E20" s="303"/>
      <c r="F20" s="303"/>
      <c r="K20" s="314"/>
      <c r="L20" s="0" t="n">
        <f aca="false">IF(ISERROR(P20),0,(IF((P20-$G$2)&gt;=0,1,0)))</f>
        <v>0</v>
      </c>
      <c r="M20" s="308" t="e">
        <f aca="false">IF((N20-$M$2)&gt;0,1,0)</f>
        <v>#VALUE!</v>
      </c>
      <c r="N20" s="0" t="e">
        <f aca="false">IF(N19&gt;0,$L$2-O20,0)</f>
        <v>#VALUE!</v>
      </c>
      <c r="O20" s="79" t="str">
        <f aca="false">IF(ISERROR(P20),"",P20)</f>
        <v/>
      </c>
      <c r="P20" s="79" t="e">
        <f aca="false">LOOKUP(9E+307,Q20:BK20)</f>
        <v>#N/A</v>
      </c>
      <c r="Q20" s="301"/>
      <c r="R20" s="301"/>
      <c r="S20" s="301"/>
      <c r="U20" s="301"/>
      <c r="V20" s="301"/>
    </row>
    <row r="21" customFormat="false" ht="12.8" hidden="true" customHeight="false" outlineLevel="0" collapsed="false">
      <c r="A21" s="303" t="s">
        <v>2421</v>
      </c>
      <c r="B21" s="385" t="s">
        <v>2382</v>
      </c>
      <c r="C21" s="365" t="s">
        <v>2404</v>
      </c>
      <c r="D21" s="365" t="s">
        <v>2076</v>
      </c>
      <c r="E21" s="303" t="s">
        <v>2180</v>
      </c>
      <c r="F21" s="303"/>
      <c r="G21" s="0" t="n">
        <f aca="false">COUNT(Q21:V21)</f>
        <v>0</v>
      </c>
      <c r="J21" s="381" t="e">
        <f aca="false">IF(N21&lt;0,$L$2-O21,0)</f>
        <v>#VALUE!</v>
      </c>
      <c r="K21" s="314" t="e">
        <f aca="false">N22</f>
        <v>#VALUE!</v>
      </c>
      <c r="N21" s="0" t="e">
        <f aca="false">O22-O21</f>
        <v>#VALUE!</v>
      </c>
      <c r="O21" s="79" t="str">
        <f aca="false">IF(ISERROR(P21),"",P21)</f>
        <v/>
      </c>
      <c r="P21" s="79" t="e">
        <f aca="false">LOOKUP(9E+307,R21:AY21)</f>
        <v>#N/A</v>
      </c>
      <c r="R21" s="301"/>
      <c r="T21" s="388"/>
      <c r="V21" s="301"/>
    </row>
    <row r="22" customFormat="false" ht="13" hidden="true" customHeight="false" outlineLevel="0" collapsed="false">
      <c r="A22" s="303"/>
      <c r="B22" s="385"/>
      <c r="C22" s="365"/>
      <c r="D22" s="365"/>
      <c r="E22" s="303"/>
      <c r="F22" s="303"/>
      <c r="K22" s="314"/>
      <c r="L22" s="0" t="n">
        <f aca="false">IF(ISERROR(P22),0,(IF((P22-$G$2)&gt;=0,1,0)))</f>
        <v>0</v>
      </c>
      <c r="M22" s="308" t="e">
        <f aca="false">IF((N22-$M$2)&gt;0,1,0)</f>
        <v>#VALUE!</v>
      </c>
      <c r="N22" s="0" t="e">
        <f aca="false">IF(N21&gt;0,$L$2-O22,0)</f>
        <v>#VALUE!</v>
      </c>
      <c r="O22" s="79" t="str">
        <f aca="false">IF(ISERROR(P22),"",P22)</f>
        <v/>
      </c>
      <c r="P22" s="79" t="e">
        <f aca="false">LOOKUP(9E+307,Q22:BK22)</f>
        <v>#N/A</v>
      </c>
      <c r="Q22" s="301"/>
      <c r="R22" s="301"/>
      <c r="S22" s="301"/>
      <c r="U22" s="387"/>
      <c r="V22" s="387"/>
    </row>
    <row r="23" customFormat="false" ht="12.8" hidden="true" customHeight="false" outlineLevel="0" collapsed="false">
      <c r="A23" s="303" t="s">
        <v>2423</v>
      </c>
      <c r="B23" s="385" t="s">
        <v>2424</v>
      </c>
      <c r="C23" s="365" t="s">
        <v>2404</v>
      </c>
      <c r="D23" s="365" t="s">
        <v>2076</v>
      </c>
      <c r="E23" s="303" t="s">
        <v>2173</v>
      </c>
      <c r="F23" s="303"/>
      <c r="G23" s="0" t="n">
        <f aca="false">COUNT(Q23:V23)</f>
        <v>0</v>
      </c>
      <c r="J23" s="381" t="e">
        <f aca="false">IF(N23&lt;0,$L$2-O23,0)</f>
        <v>#VALUE!</v>
      </c>
      <c r="K23" s="314" t="e">
        <f aca="false">N24</f>
        <v>#VALUE!</v>
      </c>
      <c r="N23" s="0" t="e">
        <f aca="false">O24-O23</f>
        <v>#VALUE!</v>
      </c>
      <c r="O23" s="79" t="str">
        <f aca="false">IF(ISERROR(P23),"",P23)</f>
        <v/>
      </c>
      <c r="P23" s="79" t="e">
        <f aca="false">LOOKUP(9E+307,R23:AY23)</f>
        <v>#N/A</v>
      </c>
      <c r="R23" s="301"/>
      <c r="V23" s="301"/>
      <c r="X23" s="301"/>
    </row>
    <row r="24" customFormat="false" ht="13" hidden="true" customHeight="false" outlineLevel="0" collapsed="false">
      <c r="A24" s="303"/>
      <c r="B24" s="385"/>
      <c r="C24" s="365"/>
      <c r="D24" s="365"/>
      <c r="E24" s="303"/>
      <c r="F24" s="303"/>
      <c r="K24" s="314"/>
      <c r="L24" s="0" t="n">
        <f aca="false">IF(ISERROR(P24),0,(IF((P24-$G$2)&gt;=0,1,0)))</f>
        <v>0</v>
      </c>
      <c r="M24" s="308" t="e">
        <f aca="false">IF((N24-$M$2)&gt;0,1,0)</f>
        <v>#VALUE!</v>
      </c>
      <c r="N24" s="0" t="e">
        <f aca="false">IF(N23&gt;0,$L$2-O24,0)</f>
        <v>#VALUE!</v>
      </c>
      <c r="O24" s="79" t="str">
        <f aca="false">IF(ISERROR(P24),"",P24)</f>
        <v/>
      </c>
      <c r="P24" s="79" t="e">
        <f aca="false">LOOKUP(9E+307,Q24:BK24)</f>
        <v>#N/A</v>
      </c>
      <c r="Q24" s="301"/>
      <c r="R24" s="301"/>
      <c r="S24" s="301"/>
      <c r="U24" s="301"/>
      <c r="V24" s="301"/>
    </row>
    <row r="25" customFormat="false" ht="12.8" hidden="true" customHeight="false" outlineLevel="0" collapsed="false">
      <c r="A25" s="303" t="s">
        <v>2425</v>
      </c>
      <c r="B25" s="385" t="s">
        <v>2426</v>
      </c>
      <c r="C25" s="365" t="s">
        <v>2404</v>
      </c>
      <c r="D25" s="365" t="s">
        <v>2077</v>
      </c>
      <c r="E25" s="303" t="s">
        <v>2133</v>
      </c>
      <c r="F25" s="303"/>
      <c r="G25" s="0" t="n">
        <f aca="false">COUNT(Q25:V25)</f>
        <v>0</v>
      </c>
      <c r="J25" s="381" t="e">
        <f aca="false">IF(N25&lt;0,$L$2-O25,0)</f>
        <v>#VALUE!</v>
      </c>
      <c r="K25" s="314" t="e">
        <f aca="false">N26</f>
        <v>#VALUE!</v>
      </c>
      <c r="N25" s="0" t="e">
        <f aca="false">O26-O25</f>
        <v>#VALUE!</v>
      </c>
      <c r="O25" s="79" t="str">
        <f aca="false">IF(ISERROR(P25),"",P25)</f>
        <v/>
      </c>
      <c r="P25" s="79" t="e">
        <f aca="false">LOOKUP(9E+307,R25:AY25)</f>
        <v>#N/A</v>
      </c>
      <c r="R25" s="301"/>
      <c r="V25" s="301"/>
      <c r="X25" s="301"/>
    </row>
    <row r="26" customFormat="false" ht="13" hidden="true" customHeight="false" outlineLevel="0" collapsed="false">
      <c r="A26" s="303"/>
      <c r="B26" s="385"/>
      <c r="C26" s="365"/>
      <c r="D26" s="365"/>
      <c r="E26" s="303"/>
      <c r="F26" s="303"/>
      <c r="K26" s="314"/>
      <c r="L26" s="0" t="n">
        <f aca="false">IF(ISERROR(P26),0,(IF((P26-$G$2)&gt;=0,1,0)))</f>
        <v>0</v>
      </c>
      <c r="M26" s="308" t="e">
        <f aca="false">IF((N26-$M$2)&gt;0,1,0)</f>
        <v>#VALUE!</v>
      </c>
      <c r="N26" s="0" t="e">
        <f aca="false">IF(N25&gt;0,$L$2-O26,0)</f>
        <v>#VALUE!</v>
      </c>
      <c r="O26" s="79" t="str">
        <f aca="false">IF(ISERROR(P26),"",P26)</f>
        <v/>
      </c>
      <c r="P26" s="79" t="e">
        <f aca="false">LOOKUP(9E+307,Q26:BK26)</f>
        <v>#N/A</v>
      </c>
      <c r="Q26" s="301"/>
      <c r="R26" s="301"/>
      <c r="S26" s="301"/>
      <c r="U26" s="387"/>
      <c r="V26" s="387"/>
    </row>
    <row r="27" customFormat="false" ht="12.8" hidden="true" customHeight="false" outlineLevel="0" collapsed="false">
      <c r="A27" s="303" t="s">
        <v>2427</v>
      </c>
      <c r="B27" s="385" t="s">
        <v>2177</v>
      </c>
      <c r="C27" s="365" t="s">
        <v>2404</v>
      </c>
      <c r="D27" s="365" t="s">
        <v>2077</v>
      </c>
      <c r="E27" s="303" t="s">
        <v>2134</v>
      </c>
      <c r="F27" s="303"/>
      <c r="G27" s="0" t="n">
        <f aca="false">COUNT(Q27:V27)</f>
        <v>0</v>
      </c>
      <c r="J27" s="381" t="e">
        <f aca="false">IF(N27&lt;0,$L$2-O27,0)</f>
        <v>#VALUE!</v>
      </c>
      <c r="K27" s="314" t="e">
        <f aca="false">N28</f>
        <v>#VALUE!</v>
      </c>
      <c r="N27" s="0" t="e">
        <f aca="false">O28-O27</f>
        <v>#VALUE!</v>
      </c>
      <c r="O27" s="79" t="str">
        <f aca="false">IF(ISERROR(P27),"",P27)</f>
        <v/>
      </c>
      <c r="P27" s="79" t="e">
        <f aca="false">LOOKUP(9E+307,R27:AY27)</f>
        <v>#N/A</v>
      </c>
      <c r="R27" s="301"/>
      <c r="V27" s="301"/>
    </row>
    <row r="28" customFormat="false" ht="13" hidden="true" customHeight="false" outlineLevel="0" collapsed="false">
      <c r="A28" s="303"/>
      <c r="B28" s="385"/>
      <c r="C28" s="365"/>
      <c r="D28" s="365"/>
      <c r="E28" s="303"/>
      <c r="F28" s="303"/>
      <c r="K28" s="314"/>
      <c r="L28" s="0" t="n">
        <f aca="false">IF(ISERROR(P28),0,(IF((P28-$G$2)&gt;=0,1,0)))</f>
        <v>0</v>
      </c>
      <c r="M28" s="308" t="e">
        <f aca="false">IF((N28-$M$2)&gt;0,1,0)</f>
        <v>#VALUE!</v>
      </c>
      <c r="N28" s="0" t="e">
        <f aca="false">IF(N27&gt;0,$L$2-O28,0)</f>
        <v>#VALUE!</v>
      </c>
      <c r="O28" s="79" t="str">
        <f aca="false">IF(ISERROR(P28),"",P28)</f>
        <v/>
      </c>
      <c r="P28" s="79" t="e">
        <f aca="false">LOOKUP(9E+307,Q28:BK28)</f>
        <v>#N/A</v>
      </c>
      <c r="Q28" s="301"/>
      <c r="R28" s="301"/>
      <c r="S28" s="301"/>
      <c r="U28" s="301"/>
      <c r="V28" s="301"/>
    </row>
    <row r="29" customFormat="false" ht="12.8" hidden="true" customHeight="false" outlineLevel="0" collapsed="false">
      <c r="A29" s="303" t="s">
        <v>2429</v>
      </c>
      <c r="B29" s="385" t="s">
        <v>2430</v>
      </c>
      <c r="C29" s="365" t="s">
        <v>2404</v>
      </c>
      <c r="D29" s="365" t="s">
        <v>2183</v>
      </c>
      <c r="E29" s="303" t="s">
        <v>2133</v>
      </c>
      <c r="F29" s="303"/>
      <c r="G29" s="0" t="n">
        <f aca="false">COUNT(Q29:V29)</f>
        <v>0</v>
      </c>
      <c r="J29" s="381" t="e">
        <f aca="false">IF(N29&lt;0,$L$2-O29,0)</f>
        <v>#VALUE!</v>
      </c>
      <c r="K29" s="314" t="e">
        <f aca="false">N30</f>
        <v>#VALUE!</v>
      </c>
      <c r="N29" s="0" t="e">
        <f aca="false">O30-O29</f>
        <v>#VALUE!</v>
      </c>
      <c r="O29" s="79" t="str">
        <f aca="false">IF(ISERROR(P29),"",P29)</f>
        <v/>
      </c>
      <c r="P29" s="79" t="e">
        <f aca="false">LOOKUP(9E+307,R29:AY29)</f>
        <v>#N/A</v>
      </c>
      <c r="R29" s="301"/>
      <c r="V29" s="301"/>
    </row>
    <row r="30" customFormat="false" ht="13" hidden="true" customHeight="false" outlineLevel="0" collapsed="false">
      <c r="A30" s="303"/>
      <c r="B30" s="385"/>
      <c r="C30" s="365"/>
      <c r="D30" s="365"/>
      <c r="E30" s="303"/>
      <c r="F30" s="303"/>
      <c r="K30" s="314"/>
      <c r="L30" s="0" t="n">
        <f aca="false">IF(ISERROR(P30),0,(IF((P30-$G$2)&gt;=0,1,0)))</f>
        <v>0</v>
      </c>
      <c r="M30" s="308" t="e">
        <f aca="false">IF((N30-$M$2)&gt;0,1,0)</f>
        <v>#VALUE!</v>
      </c>
      <c r="N30" s="0" t="e">
        <f aca="false">IF(N29&gt;0,$L$2-O30,0)</f>
        <v>#VALUE!</v>
      </c>
      <c r="O30" s="79" t="str">
        <f aca="false">IF(ISERROR(P30),"",P30)</f>
        <v/>
      </c>
      <c r="P30" s="79" t="e">
        <f aca="false">LOOKUP(9E+307,Q30:BK30)</f>
        <v>#N/A</v>
      </c>
      <c r="Q30" s="301"/>
      <c r="R30" s="301"/>
      <c r="S30" s="301"/>
      <c r="U30" s="301"/>
      <c r="V30" s="301"/>
    </row>
    <row r="31" customFormat="false" ht="12.8" hidden="true" customHeight="false" outlineLevel="0" collapsed="false">
      <c r="A31" s="303" t="s">
        <v>2432</v>
      </c>
      <c r="B31" s="385" t="s">
        <v>2375</v>
      </c>
      <c r="C31" s="365" t="s">
        <v>2404</v>
      </c>
      <c r="D31" s="365" t="s">
        <v>2183</v>
      </c>
      <c r="E31" s="303" t="s">
        <v>1772</v>
      </c>
      <c r="F31" s="303"/>
      <c r="G31" s="0" t="n">
        <f aca="false">COUNT(Q31:V31)</f>
        <v>0</v>
      </c>
      <c r="J31" s="381" t="e">
        <f aca="false">IF(N31&lt;0,$L$2-O31,0)</f>
        <v>#VALUE!</v>
      </c>
      <c r="K31" s="314" t="e">
        <f aca="false">N32</f>
        <v>#VALUE!</v>
      </c>
      <c r="N31" s="0" t="e">
        <f aca="false">O32-O31</f>
        <v>#VALUE!</v>
      </c>
      <c r="O31" s="79" t="str">
        <f aca="false">IF(ISERROR(P31),"",P31)</f>
        <v/>
      </c>
      <c r="P31" s="79" t="e">
        <f aca="false">LOOKUP(9E+307,R31:AY31)</f>
        <v>#N/A</v>
      </c>
      <c r="R31" s="301"/>
      <c r="V31" s="301"/>
    </row>
    <row r="32" customFormat="false" ht="13" hidden="true" customHeight="false" outlineLevel="0" collapsed="false">
      <c r="A32" s="303"/>
      <c r="B32" s="385"/>
      <c r="C32" s="365"/>
      <c r="D32" s="365"/>
      <c r="E32" s="303"/>
      <c r="F32" s="303"/>
      <c r="K32" s="314"/>
      <c r="L32" s="0" t="n">
        <f aca="false">IF(ISERROR(P32),0,(IF((P32-$G$2)&gt;=0,1,0)))</f>
        <v>0</v>
      </c>
      <c r="M32" s="308" t="e">
        <f aca="false">IF((N32-$M$2)&gt;0,1,0)</f>
        <v>#VALUE!</v>
      </c>
      <c r="N32" s="0" t="e">
        <f aca="false">IF(N31&gt;0,$L$2-O32,0)</f>
        <v>#VALUE!</v>
      </c>
      <c r="O32" s="79" t="str">
        <f aca="false">IF(ISERROR(P32),"",P32)</f>
        <v/>
      </c>
      <c r="P32" s="79" t="e">
        <f aca="false">LOOKUP(9E+307,Q32:BK32)</f>
        <v>#N/A</v>
      </c>
      <c r="Q32" s="301"/>
      <c r="R32" s="301"/>
      <c r="S32" s="301"/>
      <c r="U32" s="387"/>
      <c r="V32" s="387"/>
    </row>
    <row r="33" customFormat="false" ht="12.8" hidden="true" customHeight="false" outlineLevel="0" collapsed="false">
      <c r="A33" s="303" t="s">
        <v>2433</v>
      </c>
      <c r="B33" s="303" t="s">
        <v>2434</v>
      </c>
      <c r="C33" s="303" t="s">
        <v>2404</v>
      </c>
      <c r="D33" s="303" t="s">
        <v>2182</v>
      </c>
      <c r="E33" s="303" t="s">
        <v>2435</v>
      </c>
      <c r="F33" s="303"/>
      <c r="G33" s="0" t="n">
        <f aca="false">COUNT(Q33:V33)</f>
        <v>0</v>
      </c>
      <c r="J33" s="381" t="e">
        <f aca="false">IF(N33&lt;0,$L$2-O33,0)</f>
        <v>#VALUE!</v>
      </c>
      <c r="K33" s="314" t="e">
        <f aca="false">N34</f>
        <v>#VALUE!</v>
      </c>
      <c r="N33" s="0" t="e">
        <f aca="false">O34-O33</f>
        <v>#VALUE!</v>
      </c>
      <c r="O33" s="79" t="str">
        <f aca="false">IF(ISERROR(P33),"",P33)</f>
        <v/>
      </c>
      <c r="P33" s="79" t="e">
        <f aca="false">LOOKUP(9E+307,R33:AY33)</f>
        <v>#N/A</v>
      </c>
      <c r="R33" s="301"/>
    </row>
    <row r="34" customFormat="false" ht="13" hidden="true" customHeight="false" outlineLevel="0" collapsed="false">
      <c r="A34" s="303"/>
      <c r="B34" s="303"/>
      <c r="C34" s="303"/>
      <c r="D34" s="303"/>
      <c r="E34" s="303"/>
      <c r="F34" s="303"/>
      <c r="K34" s="314"/>
      <c r="L34" s="0" t="n">
        <f aca="false">IF(ISERROR(P34),0,(IF((P34-$G$2)&gt;=0,1,0)))</f>
        <v>0</v>
      </c>
      <c r="M34" s="308" t="e">
        <f aca="false">IF((N34-$M$2)&gt;0,1,0)</f>
        <v>#VALUE!</v>
      </c>
      <c r="N34" s="0" t="e">
        <f aca="false">IF(N33&gt;0,$L$2-O34,0)</f>
        <v>#VALUE!</v>
      </c>
      <c r="O34" s="79" t="str">
        <f aca="false">IF(ISERROR(P34),"",P34)</f>
        <v/>
      </c>
      <c r="P34" s="79" t="e">
        <f aca="false">LOOKUP(9E+307,Q34:BK34)</f>
        <v>#N/A</v>
      </c>
      <c r="Q34" s="301"/>
      <c r="R34" s="301"/>
      <c r="S34" s="301"/>
    </row>
    <row r="35" customFormat="false" ht="12.8" hidden="true" customHeight="false" outlineLevel="0" collapsed="false">
      <c r="A35" s="303" t="s">
        <v>2436</v>
      </c>
      <c r="B35" s="303" t="s">
        <v>2389</v>
      </c>
      <c r="C35" s="365" t="s">
        <v>2404</v>
      </c>
      <c r="D35" s="365" t="s">
        <v>2182</v>
      </c>
      <c r="E35" s="303" t="s">
        <v>2437</v>
      </c>
      <c r="F35" s="303"/>
      <c r="G35" s="0" t="n">
        <f aca="false">COUNT(Q35:V35)</f>
        <v>0</v>
      </c>
      <c r="J35" s="381" t="e">
        <f aca="false">IF(N35&lt;0,$L$2-O35,0)</f>
        <v>#VALUE!</v>
      </c>
      <c r="K35" s="314" t="e">
        <f aca="false">N36</f>
        <v>#VALUE!</v>
      </c>
      <c r="N35" s="0" t="e">
        <f aca="false">O36-O35</f>
        <v>#VALUE!</v>
      </c>
      <c r="O35" s="79" t="str">
        <f aca="false">IF(ISERROR(P35),"",P35)</f>
        <v/>
      </c>
      <c r="P35" s="79" t="e">
        <f aca="false">LOOKUP(9E+307,R35:AY35)</f>
        <v>#N/A</v>
      </c>
      <c r="R35" s="301"/>
      <c r="V35" s="301"/>
    </row>
    <row r="36" customFormat="false" ht="13" hidden="true" customHeight="false" outlineLevel="0" collapsed="false">
      <c r="A36" s="303"/>
      <c r="B36" s="303"/>
      <c r="C36" s="365"/>
      <c r="D36" s="365"/>
      <c r="E36" s="303"/>
      <c r="F36" s="303"/>
      <c r="K36" s="314"/>
      <c r="L36" s="0" t="n">
        <f aca="false">IF(ISERROR(P36),0,(IF((P36-$G$2)&gt;=0,1,0)))</f>
        <v>0</v>
      </c>
      <c r="M36" s="308" t="e">
        <f aca="false">IF((N36-$M$2)&gt;0,1,0)</f>
        <v>#VALUE!</v>
      </c>
      <c r="N36" s="0" t="e">
        <f aca="false">IF(N35&gt;0,$L$2-O36,0)</f>
        <v>#VALUE!</v>
      </c>
      <c r="O36" s="79" t="str">
        <f aca="false">IF(ISERROR(P36),"",P36)</f>
        <v/>
      </c>
      <c r="P36" s="79" t="e">
        <f aca="false">LOOKUP(9E+307,Q36:BK36)</f>
        <v>#N/A</v>
      </c>
      <c r="Q36" s="301"/>
      <c r="R36" s="301"/>
      <c r="S36" s="301"/>
      <c r="U36" s="301"/>
      <c r="V36" s="301"/>
    </row>
    <row r="37" customFormat="false" ht="12.8" hidden="true" customHeight="false" outlineLevel="0" collapsed="false">
      <c r="A37" s="303" t="s">
        <v>2438</v>
      </c>
      <c r="B37" s="385" t="s">
        <v>2439</v>
      </c>
      <c r="C37" s="303" t="s">
        <v>2404</v>
      </c>
      <c r="D37" s="303" t="s">
        <v>2440</v>
      </c>
      <c r="E37" s="303" t="s">
        <v>2133</v>
      </c>
      <c r="F37" s="303"/>
      <c r="G37" s="0" t="n">
        <f aca="false">COUNT(Q37:V37)</f>
        <v>0</v>
      </c>
      <c r="J37" s="381" t="e">
        <f aca="false">IF(N37&lt;0,$L$2-O37,0)</f>
        <v>#VALUE!</v>
      </c>
      <c r="K37" s="314" t="e">
        <f aca="false">N38</f>
        <v>#VALUE!</v>
      </c>
      <c r="N37" s="0" t="e">
        <f aca="false">O38-O37</f>
        <v>#VALUE!</v>
      </c>
      <c r="O37" s="79" t="str">
        <f aca="false">IF(ISERROR(P37),"",P37)</f>
        <v/>
      </c>
      <c r="P37" s="79" t="e">
        <f aca="false">LOOKUP(9E+307,R37:AY37)</f>
        <v>#N/A</v>
      </c>
      <c r="R37" s="301"/>
      <c r="V37" s="301"/>
      <c r="X37" s="301"/>
    </row>
    <row r="38" customFormat="false" ht="13" hidden="true" customHeight="false" outlineLevel="0" collapsed="false">
      <c r="A38" s="303"/>
      <c r="B38" s="385"/>
      <c r="C38" s="303"/>
      <c r="D38" s="303"/>
      <c r="E38" s="303"/>
      <c r="F38" s="303"/>
      <c r="K38" s="314"/>
      <c r="L38" s="0" t="n">
        <f aca="false">IF(ISERROR(P38),0,(IF((P38-$G$2)&gt;=0,1,0)))</f>
        <v>0</v>
      </c>
      <c r="M38" s="308" t="e">
        <f aca="false">IF((N38-$M$2)&gt;0,1,0)</f>
        <v>#VALUE!</v>
      </c>
      <c r="N38" s="0" t="e">
        <f aca="false">IF(N37&gt;0,$L$2-O38,0)</f>
        <v>#VALUE!</v>
      </c>
      <c r="O38" s="79" t="str">
        <f aca="false">IF(ISERROR(P38),"",P38)</f>
        <v/>
      </c>
      <c r="P38" s="79" t="e">
        <f aca="false">LOOKUP(9E+307,Q38:BK38)</f>
        <v>#N/A</v>
      </c>
      <c r="Q38" s="301"/>
      <c r="R38" s="301"/>
      <c r="S38" s="301"/>
      <c r="U38" s="301"/>
      <c r="V38" s="301"/>
      <c r="W38" s="387"/>
      <c r="X38" s="387"/>
    </row>
    <row r="39" customFormat="false" ht="12.8" hidden="true" customHeight="false" outlineLevel="0" collapsed="false">
      <c r="A39" s="303" t="s">
        <v>2441</v>
      </c>
      <c r="B39" s="385" t="s">
        <v>2442</v>
      </c>
      <c r="C39" s="303" t="s">
        <v>2404</v>
      </c>
      <c r="D39" s="303" t="s">
        <v>2440</v>
      </c>
      <c r="E39" s="303" t="s">
        <v>2134</v>
      </c>
      <c r="F39" s="303"/>
      <c r="G39" s="0" t="n">
        <f aca="false">COUNT(Q39:V39)</f>
        <v>0</v>
      </c>
      <c r="J39" s="381" t="e">
        <f aca="false">IF(N39&lt;0,$L$2-O39,0)</f>
        <v>#VALUE!</v>
      </c>
      <c r="K39" s="314" t="e">
        <f aca="false">N40</f>
        <v>#VALUE!</v>
      </c>
      <c r="N39" s="0" t="e">
        <f aca="false">O40-O39</f>
        <v>#VALUE!</v>
      </c>
      <c r="O39" s="79" t="str">
        <f aca="false">IF(ISERROR(P39),"",P39)</f>
        <v/>
      </c>
      <c r="P39" s="79" t="e">
        <f aca="false">LOOKUP(9E+307,R39:AY39)</f>
        <v>#N/A</v>
      </c>
      <c r="R39" s="301"/>
      <c r="V39" s="301"/>
    </row>
    <row r="40" customFormat="false" ht="13" hidden="true" customHeight="false" outlineLevel="0" collapsed="false">
      <c r="A40" s="303"/>
      <c r="B40" s="385"/>
      <c r="C40" s="303"/>
      <c r="D40" s="303"/>
      <c r="E40" s="303"/>
      <c r="F40" s="303"/>
      <c r="K40" s="314"/>
      <c r="L40" s="0" t="n">
        <f aca="false">IF(ISERROR(P40),0,(IF((P40-$G$2)&gt;=0,1,0)))</f>
        <v>0</v>
      </c>
      <c r="M40" s="308" t="e">
        <f aca="false">IF((N40-$M$2)&gt;0,1,0)</f>
        <v>#VALUE!</v>
      </c>
      <c r="N40" s="0" t="e">
        <f aca="false">IF(N39&gt;0,$L$2-O40,0)</f>
        <v>#VALUE!</v>
      </c>
      <c r="O40" s="79" t="str">
        <f aca="false">IF(ISERROR(P40),"",P40)</f>
        <v/>
      </c>
      <c r="P40" s="79" t="e">
        <f aca="false">LOOKUP(9E+307,Q40:BK40)</f>
        <v>#N/A</v>
      </c>
      <c r="Q40" s="301"/>
      <c r="R40" s="301"/>
      <c r="S40" s="301"/>
      <c r="U40" s="301"/>
      <c r="V40" s="301"/>
    </row>
    <row r="41" customFormat="false" ht="12.8" hidden="true" customHeight="false" outlineLevel="0" collapsed="false">
      <c r="A41" s="303" t="s">
        <v>2443</v>
      </c>
      <c r="B41" s="385" t="s">
        <v>2444</v>
      </c>
      <c r="C41" s="303" t="s">
        <v>2404</v>
      </c>
      <c r="D41" s="303" t="s">
        <v>2440</v>
      </c>
      <c r="E41" s="303" t="s">
        <v>2162</v>
      </c>
      <c r="F41" s="303"/>
      <c r="G41" s="0" t="n">
        <f aca="false">COUNT(Q41:V41)</f>
        <v>0</v>
      </c>
      <c r="J41" s="381" t="e">
        <f aca="false">IF(N41&lt;0,$L$2-O41,0)</f>
        <v>#VALUE!</v>
      </c>
      <c r="K41" s="314" t="e">
        <f aca="false">N42</f>
        <v>#VALUE!</v>
      </c>
      <c r="N41" s="0" t="e">
        <f aca="false">O42-O41</f>
        <v>#VALUE!</v>
      </c>
      <c r="O41" s="79" t="str">
        <f aca="false">IF(ISERROR(P41),"",P41)</f>
        <v/>
      </c>
      <c r="P41" s="79" t="e">
        <f aca="false">LOOKUP(9E+307,R41:AY41)</f>
        <v>#N/A</v>
      </c>
      <c r="R41" s="301"/>
      <c r="V41" s="301"/>
      <c r="X41" s="301"/>
    </row>
    <row r="42" customFormat="false" ht="13" hidden="true" customHeight="false" outlineLevel="0" collapsed="false">
      <c r="A42" s="303"/>
      <c r="B42" s="385"/>
      <c r="C42" s="303"/>
      <c r="D42" s="303"/>
      <c r="E42" s="303"/>
      <c r="F42" s="303"/>
      <c r="K42" s="314"/>
      <c r="L42" s="0" t="n">
        <f aca="false">IF(ISERROR(P42),0,(IF((P42-$G$2)&gt;=0,1,0)))</f>
        <v>0</v>
      </c>
      <c r="M42" s="308" t="e">
        <f aca="false">IF((N42-$M$2)&gt;0,1,0)</f>
        <v>#VALUE!</v>
      </c>
      <c r="N42" s="0" t="e">
        <f aca="false">IF(N41&gt;0,$L$2-O42,0)</f>
        <v>#VALUE!</v>
      </c>
      <c r="O42" s="79" t="str">
        <f aca="false">IF(ISERROR(P42),"",P42)</f>
        <v/>
      </c>
      <c r="P42" s="79" t="e">
        <f aca="false">LOOKUP(9E+307,Q42:BK42)</f>
        <v>#N/A</v>
      </c>
      <c r="Q42" s="301"/>
      <c r="R42" s="301"/>
      <c r="S42" s="301"/>
      <c r="U42" s="301"/>
      <c r="V42" s="301"/>
      <c r="W42" s="387"/>
      <c r="X42" s="387"/>
    </row>
    <row r="43" customFormat="false" ht="12.8" hidden="true" customHeight="false" outlineLevel="0" collapsed="false">
      <c r="A43" s="303" t="s">
        <v>2445</v>
      </c>
      <c r="B43" s="385" t="s">
        <v>2446</v>
      </c>
      <c r="C43" s="303" t="s">
        <v>2404</v>
      </c>
      <c r="D43" s="303" t="s">
        <v>2440</v>
      </c>
      <c r="E43" s="303" t="s">
        <v>2163</v>
      </c>
      <c r="F43" s="303"/>
      <c r="G43" s="0" t="n">
        <f aca="false">COUNT(Q43:V43)</f>
        <v>0</v>
      </c>
      <c r="J43" s="381" t="e">
        <f aca="false">IF(N43&lt;0,$L$2-O43,0)</f>
        <v>#VALUE!</v>
      </c>
      <c r="K43" s="314" t="e">
        <f aca="false">N44</f>
        <v>#VALUE!</v>
      </c>
      <c r="N43" s="0" t="e">
        <f aca="false">O44-O43</f>
        <v>#VALUE!</v>
      </c>
      <c r="O43" s="79" t="str">
        <f aca="false">IF(ISERROR(P43),"",P43)</f>
        <v/>
      </c>
      <c r="P43" s="79" t="e">
        <f aca="false">LOOKUP(9E+307,R43:AY43)</f>
        <v>#N/A</v>
      </c>
      <c r="R43" s="301"/>
      <c r="V43" s="301"/>
    </row>
    <row r="44" customFormat="false" ht="13" hidden="true" customHeight="false" outlineLevel="0" collapsed="false">
      <c r="A44" s="303"/>
      <c r="B44" s="385"/>
      <c r="C44" s="303"/>
      <c r="D44" s="303"/>
      <c r="E44" s="303"/>
      <c r="F44" s="303"/>
      <c r="K44" s="314"/>
      <c r="L44" s="0" t="n">
        <f aca="false">IF(ISERROR(P44),0,(IF((P44-$G$2)&gt;=0,1,0)))</f>
        <v>0</v>
      </c>
      <c r="M44" s="308" t="e">
        <f aca="false">IF((N44-$M$2)&gt;0,1,0)</f>
        <v>#VALUE!</v>
      </c>
      <c r="N44" s="0" t="e">
        <f aca="false">IF(N43&gt;0,$L$2-O44,0)</f>
        <v>#VALUE!</v>
      </c>
      <c r="O44" s="79" t="str">
        <f aca="false">IF(ISERROR(P44),"",P44)</f>
        <v/>
      </c>
      <c r="P44" s="79" t="e">
        <f aca="false">LOOKUP(9E+307,Q44:BK44)</f>
        <v>#N/A</v>
      </c>
      <c r="Q44" s="301"/>
      <c r="R44" s="301"/>
      <c r="S44" s="301"/>
      <c r="U44" s="301"/>
      <c r="V44" s="301"/>
    </row>
    <row r="45" customFormat="false" ht="12.8" hidden="true" customHeight="false" outlineLevel="0" collapsed="false">
      <c r="A45" s="303" t="s">
        <v>2448</v>
      </c>
      <c r="B45" s="385" t="s">
        <v>2449</v>
      </c>
      <c r="C45" s="303" t="s">
        <v>2404</v>
      </c>
      <c r="D45" s="303" t="s">
        <v>2440</v>
      </c>
      <c r="E45" s="303" t="s">
        <v>2122</v>
      </c>
      <c r="F45" s="303"/>
      <c r="G45" s="0" t="n">
        <f aca="false">COUNT(Q45:V45)</f>
        <v>0</v>
      </c>
      <c r="J45" s="381" t="e">
        <f aca="false">IF(N45&lt;0,$L$2-O45,0)</f>
        <v>#VALUE!</v>
      </c>
      <c r="K45" s="314" t="e">
        <f aca="false">N46</f>
        <v>#VALUE!</v>
      </c>
      <c r="N45" s="0" t="e">
        <f aca="false">O46-O45</f>
        <v>#VALUE!</v>
      </c>
      <c r="O45" s="79" t="str">
        <f aca="false">IF(ISERROR(P45),"",P45)</f>
        <v/>
      </c>
      <c r="P45" s="79" t="e">
        <f aca="false">LOOKUP(9E+307,R45:AY45)</f>
        <v>#N/A</v>
      </c>
      <c r="R45" s="301"/>
      <c r="V45" s="301"/>
    </row>
    <row r="46" customFormat="false" ht="13" hidden="true" customHeight="false" outlineLevel="0" collapsed="false">
      <c r="A46" s="303"/>
      <c r="B46" s="385"/>
      <c r="C46" s="303"/>
      <c r="D46" s="303"/>
      <c r="E46" s="303"/>
      <c r="F46" s="303"/>
      <c r="K46" s="314"/>
      <c r="L46" s="0" t="n">
        <f aca="false">IF(ISERROR(P46),0,(IF((P46-$G$2)&gt;=0,1,0)))</f>
        <v>0</v>
      </c>
      <c r="M46" s="308" t="e">
        <f aca="false">IF((N46-$M$2)&gt;0,1,0)</f>
        <v>#VALUE!</v>
      </c>
      <c r="N46" s="0" t="e">
        <f aca="false">IF(N45&gt;0,$L$2-O46,0)</f>
        <v>#VALUE!</v>
      </c>
      <c r="O46" s="79" t="str">
        <f aca="false">IF(ISERROR(P46),"",P46)</f>
        <v/>
      </c>
      <c r="P46" s="79" t="e">
        <f aca="false">LOOKUP(9E+307,Q46:BK46)</f>
        <v>#N/A</v>
      </c>
      <c r="Q46" s="301"/>
      <c r="R46" s="301"/>
      <c r="S46" s="301"/>
      <c r="U46" s="387"/>
      <c r="V46" s="387"/>
    </row>
    <row r="47" customFormat="false" ht="12.8" hidden="true" customHeight="false" outlineLevel="0" collapsed="false">
      <c r="A47" s="303" t="s">
        <v>2450</v>
      </c>
      <c r="B47" s="385" t="s">
        <v>2140</v>
      </c>
      <c r="C47" s="303" t="s">
        <v>2404</v>
      </c>
      <c r="D47" s="303" t="s">
        <v>2440</v>
      </c>
      <c r="E47" s="303" t="s">
        <v>2180</v>
      </c>
      <c r="F47" s="303"/>
      <c r="G47" s="0" t="n">
        <f aca="false">COUNT(Q47:V47)</f>
        <v>0</v>
      </c>
      <c r="J47" s="381" t="e">
        <f aca="false">IF(N47&lt;0,$L$2-O47,0)</f>
        <v>#VALUE!</v>
      </c>
      <c r="K47" s="314" t="e">
        <f aca="false">N48</f>
        <v>#VALUE!</v>
      </c>
      <c r="N47" s="0" t="e">
        <f aca="false">O48-O47</f>
        <v>#VALUE!</v>
      </c>
      <c r="O47" s="79" t="str">
        <f aca="false">IF(ISERROR(P47),"",P47)</f>
        <v/>
      </c>
      <c r="P47" s="79" t="e">
        <f aca="false">LOOKUP(9E+307,R47:AY47)</f>
        <v>#N/A</v>
      </c>
      <c r="R47" s="301"/>
      <c r="U47" s="301"/>
      <c r="V47" s="301"/>
      <c r="X47" s="301"/>
    </row>
    <row r="48" customFormat="false" ht="13" hidden="true" customHeight="false" outlineLevel="0" collapsed="false">
      <c r="A48" s="303"/>
      <c r="B48" s="385"/>
      <c r="C48" s="303"/>
      <c r="D48" s="303"/>
      <c r="E48" s="303"/>
      <c r="F48" s="303"/>
      <c r="K48" s="314"/>
      <c r="L48" s="0" t="n">
        <f aca="false">IF(ISERROR(P48),0,(IF((P48-$G$2)&gt;=0,1,0)))</f>
        <v>0</v>
      </c>
      <c r="M48" s="308" t="e">
        <f aca="false">IF((N48-$M$2)&gt;0,1,0)</f>
        <v>#VALUE!</v>
      </c>
      <c r="N48" s="0" t="e">
        <f aca="false">IF(N47&gt;0,$L$2-O48,0)</f>
        <v>#VALUE!</v>
      </c>
      <c r="O48" s="79" t="str">
        <f aca="false">IF(ISERROR(P48),"",P48)</f>
        <v/>
      </c>
      <c r="P48" s="79" t="e">
        <f aca="false">LOOKUP(9E+307,Q48:BK48)</f>
        <v>#N/A</v>
      </c>
      <c r="Q48" s="301"/>
      <c r="R48" s="301"/>
      <c r="S48" s="301"/>
      <c r="U48" s="301"/>
      <c r="V48" s="301"/>
      <c r="W48" s="301"/>
      <c r="X48" s="301"/>
    </row>
    <row r="49" customFormat="false" ht="12.8" hidden="true" customHeight="false" outlineLevel="0" collapsed="false">
      <c r="A49" s="303" t="s">
        <v>2451</v>
      </c>
      <c r="B49" s="385" t="s">
        <v>2452</v>
      </c>
      <c r="C49" s="303" t="s">
        <v>2404</v>
      </c>
      <c r="D49" s="303" t="s">
        <v>2440</v>
      </c>
      <c r="E49" s="303" t="s">
        <v>2173</v>
      </c>
      <c r="F49" s="303"/>
      <c r="G49" s="0" t="n">
        <f aca="false">COUNT(Q49:V49)</f>
        <v>0</v>
      </c>
      <c r="J49" s="381" t="e">
        <f aca="false">IF(N49&lt;0,$L$2-O49,0)</f>
        <v>#VALUE!</v>
      </c>
      <c r="K49" s="314" t="e">
        <f aca="false">N50</f>
        <v>#VALUE!</v>
      </c>
      <c r="N49" s="0" t="e">
        <f aca="false">O50-O49</f>
        <v>#VALUE!</v>
      </c>
      <c r="O49" s="79" t="str">
        <f aca="false">IF(ISERROR(P49),"",P49)</f>
        <v/>
      </c>
      <c r="P49" s="79" t="e">
        <f aca="false">LOOKUP(9E+307,R49:AY49)</f>
        <v>#N/A</v>
      </c>
      <c r="R49" s="301"/>
      <c r="V49" s="301"/>
    </row>
    <row r="50" customFormat="false" ht="13" hidden="true" customHeight="false" outlineLevel="0" collapsed="false">
      <c r="A50" s="303"/>
      <c r="B50" s="385"/>
      <c r="C50" s="303"/>
      <c r="D50" s="303"/>
      <c r="E50" s="303"/>
      <c r="F50" s="303"/>
      <c r="K50" s="314"/>
      <c r="L50" s="0" t="n">
        <f aca="false">IF(ISERROR(P50),0,(IF((P50-$G$2)&gt;=0,1,0)))</f>
        <v>0</v>
      </c>
      <c r="M50" s="308" t="e">
        <f aca="false">IF((N50-$M$2)&gt;0,1,0)</f>
        <v>#VALUE!</v>
      </c>
      <c r="N50" s="0" t="e">
        <f aca="false">IF(N49&gt;0,$L$2-O50,0)</f>
        <v>#VALUE!</v>
      </c>
      <c r="O50" s="79" t="str">
        <f aca="false">IF(ISERROR(P50),"",P50)</f>
        <v/>
      </c>
      <c r="P50" s="79" t="e">
        <f aca="false">LOOKUP(9E+307,Q50:BK50)</f>
        <v>#N/A</v>
      </c>
      <c r="Q50" s="301"/>
      <c r="R50" s="301"/>
      <c r="S50" s="301"/>
      <c r="U50" s="301"/>
      <c r="V50" s="301"/>
    </row>
    <row r="51" customFormat="false" ht="12.8" hidden="true" customHeight="false" outlineLevel="0" collapsed="false">
      <c r="A51" s="303" t="s">
        <v>2453</v>
      </c>
      <c r="B51" s="385" t="s">
        <v>2454</v>
      </c>
      <c r="C51" s="303" t="s">
        <v>2404</v>
      </c>
      <c r="D51" s="303" t="s">
        <v>2440</v>
      </c>
      <c r="E51" s="303" t="s">
        <v>2197</v>
      </c>
      <c r="F51" s="303"/>
      <c r="G51" s="0" t="n">
        <f aca="false">COUNT(Q51:V51)</f>
        <v>0</v>
      </c>
      <c r="J51" s="381" t="e">
        <f aca="false">IF(N51&lt;0,$L$2-O51,0)</f>
        <v>#VALUE!</v>
      </c>
      <c r="K51" s="314" t="e">
        <f aca="false">N52</f>
        <v>#VALUE!</v>
      </c>
      <c r="N51" s="0" t="e">
        <f aca="false">O52-O51</f>
        <v>#VALUE!</v>
      </c>
      <c r="O51" s="79" t="str">
        <f aca="false">IF(ISERROR(P51),"",P51)</f>
        <v/>
      </c>
      <c r="P51" s="79" t="e">
        <f aca="false">LOOKUP(9E+307,R51:AY51)</f>
        <v>#N/A</v>
      </c>
      <c r="R51" s="301"/>
      <c r="V51" s="301"/>
      <c r="X51" s="301"/>
      <c r="Z51" s="301"/>
    </row>
    <row r="52" customFormat="false" ht="13" hidden="true" customHeight="false" outlineLevel="0" collapsed="false">
      <c r="A52" s="303"/>
      <c r="B52" s="385"/>
      <c r="C52" s="303"/>
      <c r="D52" s="303"/>
      <c r="E52" s="303"/>
      <c r="F52" s="303"/>
      <c r="K52" s="314"/>
      <c r="L52" s="0" t="n">
        <f aca="false">IF(ISERROR(P52),0,(IF((P52-$G$2)&gt;=0,1,0)))</f>
        <v>0</v>
      </c>
      <c r="M52" s="308" t="e">
        <f aca="false">IF((N52-$M$2)&gt;0,1,0)</f>
        <v>#VALUE!</v>
      </c>
      <c r="N52" s="0" t="e">
        <f aca="false">IF(N51&gt;0,$L$2-O52,0)</f>
        <v>#VALUE!</v>
      </c>
      <c r="O52" s="79" t="str">
        <f aca="false">IF(ISERROR(P52),"",P52)</f>
        <v/>
      </c>
      <c r="P52" s="79" t="e">
        <f aca="false">LOOKUP(9E+307,Q52:BK52)</f>
        <v>#N/A</v>
      </c>
      <c r="Q52" s="301"/>
      <c r="R52" s="301"/>
      <c r="S52" s="387"/>
      <c r="T52" s="387"/>
      <c r="U52" s="301"/>
      <c r="V52" s="301"/>
      <c r="W52" s="301"/>
      <c r="X52" s="301"/>
    </row>
    <row r="53" customFormat="false" ht="12.8" hidden="true" customHeight="false" outlineLevel="0" collapsed="false">
      <c r="A53" s="303" t="s">
        <v>2455</v>
      </c>
      <c r="B53" s="385" t="s">
        <v>2456</v>
      </c>
      <c r="C53" s="303" t="s">
        <v>2404</v>
      </c>
      <c r="D53" s="303" t="s">
        <v>2457</v>
      </c>
      <c r="E53" s="303" t="s">
        <v>2133</v>
      </c>
      <c r="F53" s="303"/>
      <c r="G53" s="0" t="n">
        <f aca="false">COUNT(Q53:V53)</f>
        <v>0</v>
      </c>
      <c r="J53" s="381" t="e">
        <f aca="false">IF(N53&lt;0,$L$2-O53,0)</f>
        <v>#VALUE!</v>
      </c>
      <c r="K53" s="314" t="e">
        <f aca="false">N54</f>
        <v>#VALUE!</v>
      </c>
      <c r="N53" s="0" t="e">
        <f aca="false">O54-O53</f>
        <v>#VALUE!</v>
      </c>
      <c r="O53" s="79" t="str">
        <f aca="false">IF(ISERROR(P53),"",P53)</f>
        <v/>
      </c>
      <c r="P53" s="79" t="e">
        <f aca="false">LOOKUP(9E+307,R53:AY53)</f>
        <v>#N/A</v>
      </c>
      <c r="R53" s="301"/>
      <c r="V53" s="301"/>
      <c r="X53" s="301"/>
    </row>
    <row r="54" customFormat="false" ht="13" hidden="true" customHeight="false" outlineLevel="0" collapsed="false">
      <c r="A54" s="303"/>
      <c r="B54" s="385"/>
      <c r="C54" s="303"/>
      <c r="D54" s="303"/>
      <c r="E54" s="303"/>
      <c r="F54" s="303"/>
      <c r="K54" s="314"/>
      <c r="L54" s="0" t="n">
        <f aca="false">IF(ISERROR(P54),0,(IF((P54-$G$2)&gt;=0,1,0)))</f>
        <v>0</v>
      </c>
      <c r="M54" s="308" t="e">
        <f aca="false">IF((N54-$M$2)&gt;0,1,0)</f>
        <v>#VALUE!</v>
      </c>
      <c r="N54" s="0" t="e">
        <f aca="false">IF(N53&gt;0,$L$2-O54,0)</f>
        <v>#VALUE!</v>
      </c>
      <c r="O54" s="79" t="str">
        <f aca="false">IF(ISERROR(P54),"",P54)</f>
        <v/>
      </c>
      <c r="P54" s="79" t="e">
        <f aca="false">LOOKUP(9E+307,Q54:BK54)</f>
        <v>#N/A</v>
      </c>
      <c r="Q54" s="301"/>
      <c r="R54" s="301"/>
      <c r="S54" s="301"/>
      <c r="U54" s="387"/>
      <c r="V54" s="387"/>
    </row>
    <row r="55" customFormat="false" ht="12.8" hidden="true" customHeight="false" outlineLevel="0" collapsed="false">
      <c r="A55" s="303" t="s">
        <v>2458</v>
      </c>
      <c r="B55" s="385" t="s">
        <v>2459</v>
      </c>
      <c r="C55" s="302" t="s">
        <v>2404</v>
      </c>
      <c r="D55" s="302" t="s">
        <v>2188</v>
      </c>
      <c r="E55" s="303" t="s">
        <v>2133</v>
      </c>
      <c r="F55" s="303"/>
      <c r="G55" s="0" t="n">
        <f aca="false">COUNT(Q55:V55)</f>
        <v>0</v>
      </c>
      <c r="J55" s="381" t="e">
        <f aca="false">IF(N55&lt;0,$L$2-O55,0)</f>
        <v>#VALUE!</v>
      </c>
      <c r="K55" s="314" t="n">
        <v>0</v>
      </c>
      <c r="N55" s="0" t="e">
        <f aca="false">O56-O55</f>
        <v>#VALUE!</v>
      </c>
      <c r="O55" s="79" t="str">
        <f aca="false">IF(ISERROR(P55),"",P55)</f>
        <v/>
      </c>
      <c r="P55" s="79" t="e">
        <f aca="false">LOOKUP(9E+307,R55:AY55)</f>
        <v>#N/A</v>
      </c>
      <c r="R55" s="301"/>
    </row>
    <row r="56" customFormat="false" ht="13" hidden="true" customHeight="false" outlineLevel="0" collapsed="false">
      <c r="A56" s="303"/>
      <c r="B56" s="385"/>
      <c r="C56" s="302"/>
      <c r="D56" s="302"/>
      <c r="E56" s="303"/>
      <c r="F56" s="303"/>
      <c r="K56" s="314"/>
      <c r="L56" s="0" t="n">
        <f aca="false">IF(ISERROR(P56),0,(IF((P56-$G$2)&gt;=0,1,0)))</f>
        <v>0</v>
      </c>
      <c r="M56" s="308" t="e">
        <f aca="false">IF((N56-$M$2)&gt;0,1,0)</f>
        <v>#VALUE!</v>
      </c>
      <c r="N56" s="0" t="e">
        <f aca="false">IF(N55&gt;0,$L$2-O56,0)</f>
        <v>#VALUE!</v>
      </c>
      <c r="O56" s="79" t="str">
        <f aca="false">IF(ISERROR(P56),"",P56)</f>
        <v/>
      </c>
      <c r="P56" s="79" t="e">
        <f aca="false">LOOKUP(9E+307,Q56:BK56)</f>
        <v>#N/A</v>
      </c>
      <c r="Q56" s="301"/>
      <c r="R56" s="301"/>
      <c r="S56" s="301"/>
    </row>
    <row r="57" customFormat="false" ht="12.8" hidden="true" customHeight="false" outlineLevel="0" collapsed="false">
      <c r="A57" s="303" t="s">
        <v>2460</v>
      </c>
      <c r="B57" s="385" t="s">
        <v>2461</v>
      </c>
      <c r="C57" s="302" t="s">
        <v>2404</v>
      </c>
      <c r="D57" s="302" t="s">
        <v>2188</v>
      </c>
      <c r="E57" s="303" t="s">
        <v>2134</v>
      </c>
      <c r="F57" s="303"/>
      <c r="G57" s="0" t="n">
        <f aca="false">COUNT(Q57:V57)</f>
        <v>0</v>
      </c>
      <c r="J57" s="381" t="e">
        <f aca="false">IF(N57&lt;0,$L$2-O57,0)</f>
        <v>#VALUE!</v>
      </c>
      <c r="K57" s="314" t="e">
        <f aca="false">N58</f>
        <v>#VALUE!</v>
      </c>
      <c r="N57" s="0" t="e">
        <f aca="false">O58-O57</f>
        <v>#VALUE!</v>
      </c>
      <c r="O57" s="79" t="str">
        <f aca="false">IF(ISERROR(P57),"",P57)</f>
        <v/>
      </c>
      <c r="P57" s="79" t="e">
        <f aca="false">LOOKUP(9E+307,R57:AY57)</f>
        <v>#N/A</v>
      </c>
      <c r="R57" s="301"/>
      <c r="V57" s="301"/>
      <c r="X57" s="301"/>
    </row>
    <row r="58" customFormat="false" ht="13" hidden="true" customHeight="false" outlineLevel="0" collapsed="false">
      <c r="A58" s="303"/>
      <c r="B58" s="385"/>
      <c r="C58" s="302"/>
      <c r="D58" s="302"/>
      <c r="E58" s="303"/>
      <c r="F58" s="303"/>
      <c r="K58" s="314"/>
      <c r="L58" s="0" t="n">
        <f aca="false">IF(ISERROR(P58),0,(IF((P58-$G$2)&gt;=0,1,0)))</f>
        <v>0</v>
      </c>
      <c r="M58" s="308" t="e">
        <f aca="false">IF((N58-$M$2)&gt;0,1,0)</f>
        <v>#VALUE!</v>
      </c>
      <c r="N58" s="0" t="e">
        <f aca="false">IF(N57&gt;0,$L$2-O58,0)</f>
        <v>#VALUE!</v>
      </c>
      <c r="O58" s="79" t="str">
        <f aca="false">IF(ISERROR(P58),"",P58)</f>
        <v/>
      </c>
      <c r="P58" s="79" t="e">
        <f aca="false">LOOKUP(9E+307,Q58:BK58)</f>
        <v>#N/A</v>
      </c>
      <c r="Q58" s="301"/>
      <c r="R58" s="301"/>
      <c r="S58" s="301"/>
      <c r="U58" s="301"/>
      <c r="V58" s="301"/>
      <c r="W58" s="301"/>
      <c r="X58" s="301"/>
    </row>
    <row r="59" customFormat="false" ht="12.8" hidden="true" customHeight="false" outlineLevel="0" collapsed="false">
      <c r="A59" s="303" t="s">
        <v>2462</v>
      </c>
      <c r="B59" s="385" t="s">
        <v>2463</v>
      </c>
      <c r="C59" s="302" t="s">
        <v>2404</v>
      </c>
      <c r="D59" s="302" t="s">
        <v>2188</v>
      </c>
      <c r="E59" s="303" t="s">
        <v>2162</v>
      </c>
      <c r="F59" s="303"/>
      <c r="G59" s="0" t="n">
        <f aca="false">COUNT(Q59:V59)</f>
        <v>0</v>
      </c>
      <c r="J59" s="381" t="e">
        <f aca="false">IF(N59&lt;0,$L$2-O59,0)</f>
        <v>#VALUE!</v>
      </c>
      <c r="K59" s="314" t="e">
        <f aca="false">N60</f>
        <v>#VALUE!</v>
      </c>
      <c r="N59" s="0" t="e">
        <f aca="false">O60-O59</f>
        <v>#VALUE!</v>
      </c>
      <c r="O59" s="79" t="str">
        <f aca="false">IF(ISERROR(P59),"",P59)</f>
        <v/>
      </c>
      <c r="P59" s="79" t="e">
        <f aca="false">LOOKUP(9E+307,R59:AY59)</f>
        <v>#N/A</v>
      </c>
      <c r="R59" s="301"/>
      <c r="V59" s="301"/>
      <c r="X59" s="301"/>
    </row>
    <row r="60" customFormat="false" ht="13" hidden="true" customHeight="false" outlineLevel="0" collapsed="false">
      <c r="A60" s="303"/>
      <c r="B60" s="385"/>
      <c r="C60" s="302"/>
      <c r="D60" s="302"/>
      <c r="E60" s="303"/>
      <c r="F60" s="303"/>
      <c r="K60" s="314"/>
      <c r="L60" s="0" t="n">
        <f aca="false">IF(ISERROR(P60),0,(IF((P60-$G$2)&gt;=0,1,0)))</f>
        <v>0</v>
      </c>
      <c r="M60" s="308" t="e">
        <f aca="false">IF((N60-$M$2)&gt;0,1,0)</f>
        <v>#VALUE!</v>
      </c>
      <c r="N60" s="0" t="e">
        <f aca="false">IF(N59&gt;0,$L$2-O60,0)</f>
        <v>#VALUE!</v>
      </c>
      <c r="O60" s="79" t="str">
        <f aca="false">IF(ISERROR(P60),"",P60)</f>
        <v/>
      </c>
      <c r="P60" s="79" t="e">
        <f aca="false">LOOKUP(9E+307,Q60:BK60)</f>
        <v>#N/A</v>
      </c>
      <c r="Q60" s="301"/>
      <c r="R60" s="301"/>
      <c r="S60" s="301"/>
      <c r="U60" s="301"/>
      <c r="V60" s="301"/>
      <c r="W60" s="301"/>
      <c r="X60" s="301"/>
    </row>
    <row r="61" customFormat="false" ht="12.8" hidden="true" customHeight="false" outlineLevel="0" collapsed="false">
      <c r="A61" s="303" t="s">
        <v>2464</v>
      </c>
      <c r="B61" s="385" t="s">
        <v>2465</v>
      </c>
      <c r="C61" s="302" t="s">
        <v>2404</v>
      </c>
      <c r="D61" s="302" t="s">
        <v>2188</v>
      </c>
      <c r="E61" s="303" t="s">
        <v>2163</v>
      </c>
      <c r="F61" s="303"/>
      <c r="G61" s="0" t="n">
        <f aca="false">COUNT(Q61:V61)</f>
        <v>0</v>
      </c>
      <c r="J61" s="381" t="e">
        <f aca="false">IF(N61&lt;0,$L$2-O61,0)</f>
        <v>#VALUE!</v>
      </c>
      <c r="K61" s="314" t="e">
        <f aca="false">N62</f>
        <v>#VALUE!</v>
      </c>
      <c r="N61" s="0" t="e">
        <f aca="false">O62-O61</f>
        <v>#VALUE!</v>
      </c>
      <c r="O61" s="79" t="str">
        <f aca="false">IF(ISERROR(P61),"",P61)</f>
        <v/>
      </c>
      <c r="P61" s="79" t="e">
        <f aca="false">LOOKUP(9E+307,R61:AY61)</f>
        <v>#N/A</v>
      </c>
      <c r="R61" s="301"/>
      <c r="V61" s="301"/>
    </row>
    <row r="62" customFormat="false" ht="13" hidden="true" customHeight="false" outlineLevel="0" collapsed="false">
      <c r="A62" s="303"/>
      <c r="B62" s="385"/>
      <c r="C62" s="302"/>
      <c r="D62" s="302"/>
      <c r="E62" s="303"/>
      <c r="F62" s="303"/>
      <c r="K62" s="314"/>
      <c r="L62" s="0" t="n">
        <f aca="false">IF(ISERROR(P62),0,(IF((P62-$G$2)&gt;=0,1,0)))</f>
        <v>0</v>
      </c>
      <c r="M62" s="308" t="e">
        <f aca="false">IF((N62-$M$2)&gt;0,1,0)</f>
        <v>#VALUE!</v>
      </c>
      <c r="N62" s="0" t="e">
        <f aca="false">IF(N61&gt;0,$L$2-O62,0)</f>
        <v>#VALUE!</v>
      </c>
      <c r="O62" s="79" t="str">
        <f aca="false">IF(ISERROR(P62),"",P62)</f>
        <v/>
      </c>
      <c r="P62" s="79" t="e">
        <f aca="false">LOOKUP(9E+307,Q62:BK62)</f>
        <v>#N/A</v>
      </c>
      <c r="Q62" s="301"/>
      <c r="R62" s="301"/>
      <c r="S62" s="301"/>
      <c r="U62" s="387"/>
      <c r="V62" s="387"/>
    </row>
    <row r="63" customFormat="false" ht="12.8" hidden="true" customHeight="false" outlineLevel="0" collapsed="false">
      <c r="A63" s="302" t="s">
        <v>2466</v>
      </c>
      <c r="B63" s="386" t="s">
        <v>2467</v>
      </c>
      <c r="C63" s="302" t="s">
        <v>2404</v>
      </c>
      <c r="D63" s="302" t="s">
        <v>2188</v>
      </c>
      <c r="E63" s="302" t="s">
        <v>2122</v>
      </c>
      <c r="F63" s="302"/>
      <c r="G63" s="0" t="n">
        <f aca="false">COUNT(Q63:V63)</f>
        <v>0</v>
      </c>
      <c r="J63" s="381" t="e">
        <f aca="false">IF(N63&lt;0,$L$2-O63,0)</f>
        <v>#VALUE!</v>
      </c>
      <c r="K63" s="314" t="e">
        <f aca="false">N64</f>
        <v>#VALUE!</v>
      </c>
      <c r="N63" s="0" t="e">
        <f aca="false">O64-O63</f>
        <v>#VALUE!</v>
      </c>
      <c r="O63" s="79" t="str">
        <f aca="false">IF(ISERROR(P63),"",P63)</f>
        <v/>
      </c>
      <c r="P63" s="79" t="e">
        <f aca="false">LOOKUP(9E+307,R63:AY63)</f>
        <v>#N/A</v>
      </c>
      <c r="R63" s="301"/>
    </row>
    <row r="64" customFormat="false" ht="13" hidden="true" customHeight="false" outlineLevel="0" collapsed="false">
      <c r="A64" s="302"/>
      <c r="B64" s="386"/>
      <c r="C64" s="302"/>
      <c r="D64" s="302"/>
      <c r="E64" s="302"/>
      <c r="F64" s="302"/>
      <c r="K64" s="314"/>
      <c r="L64" s="0" t="n">
        <f aca="false">IF(ISERROR(P64),0,(IF((P64-$G$2)&gt;=0,1,0)))</f>
        <v>0</v>
      </c>
      <c r="M64" s="308" t="e">
        <f aca="false">IF((N64-$M$2)&gt;0,1,0)</f>
        <v>#VALUE!</v>
      </c>
      <c r="N64" s="0" t="e">
        <f aca="false">IF(N63&gt;0,$L$2-O64,0)</f>
        <v>#VALUE!</v>
      </c>
      <c r="O64" s="79" t="str">
        <f aca="false">IF(ISERROR(P64),"",P64)</f>
        <v/>
      </c>
      <c r="P64" s="79" t="e">
        <f aca="false">LOOKUP(9E+307,Q64:BK64)</f>
        <v>#N/A</v>
      </c>
      <c r="Q64" s="301"/>
      <c r="R64" s="301"/>
      <c r="S64" s="301"/>
    </row>
    <row r="65" customFormat="false" ht="12.8" hidden="true" customHeight="false" outlineLevel="0" collapsed="false">
      <c r="A65" s="302" t="s">
        <v>2468</v>
      </c>
      <c r="B65" s="386" t="s">
        <v>2469</v>
      </c>
      <c r="C65" s="302" t="s">
        <v>2404</v>
      </c>
      <c r="D65" s="302" t="s">
        <v>2470</v>
      </c>
      <c r="E65" s="303" t="s">
        <v>2133</v>
      </c>
      <c r="F65" s="303"/>
      <c r="G65" s="0" t="n">
        <f aca="false">COUNT(Q65:V65)</f>
        <v>0</v>
      </c>
      <c r="J65" s="381" t="e">
        <f aca="false">IF(N65&lt;0,$L$2-O65,0)</f>
        <v>#VALUE!</v>
      </c>
      <c r="K65" s="314" t="e">
        <f aca="false">N66</f>
        <v>#VALUE!</v>
      </c>
      <c r="N65" s="0" t="e">
        <f aca="false">O66-O65</f>
        <v>#VALUE!</v>
      </c>
      <c r="O65" s="79" t="str">
        <f aca="false">IF(ISERROR(P65),"",P65)</f>
        <v/>
      </c>
      <c r="P65" s="79" t="e">
        <f aca="false">LOOKUP(9E+307,R65:AY65)</f>
        <v>#N/A</v>
      </c>
      <c r="R65" s="301"/>
      <c r="V65" s="301"/>
      <c r="X65" s="301"/>
    </row>
    <row r="66" customFormat="false" ht="13" hidden="true" customHeight="false" outlineLevel="0" collapsed="false">
      <c r="A66" s="302"/>
      <c r="B66" s="386"/>
      <c r="C66" s="302"/>
      <c r="D66" s="302"/>
      <c r="E66" s="303"/>
      <c r="F66" s="303"/>
      <c r="K66" s="314"/>
      <c r="L66" s="0" t="n">
        <f aca="false">IF(ISERROR(P66),0,(IF((P66-$G$2)&gt;=0,1,0)))</f>
        <v>0</v>
      </c>
      <c r="M66" s="308" t="e">
        <f aca="false">IF((N66-$M$2)&gt;0,1,0)</f>
        <v>#VALUE!</v>
      </c>
      <c r="N66" s="0" t="e">
        <f aca="false">IF(N65&gt;0,$L$2-O66,0)</f>
        <v>#VALUE!</v>
      </c>
      <c r="O66" s="79" t="str">
        <f aca="false">IF(ISERROR(P66),"",P66)</f>
        <v/>
      </c>
      <c r="P66" s="79" t="e">
        <f aca="false">LOOKUP(9E+307,Q66:BK66)</f>
        <v>#N/A</v>
      </c>
      <c r="Q66" s="301"/>
      <c r="R66" s="301"/>
      <c r="S66" s="301"/>
      <c r="U66" s="387"/>
      <c r="V66" s="387"/>
      <c r="W66" s="301"/>
      <c r="X66" s="301"/>
    </row>
    <row r="67" customFormat="false" ht="12.8" hidden="true" customHeight="false" outlineLevel="0" collapsed="false">
      <c r="A67" s="302" t="s">
        <v>2472</v>
      </c>
      <c r="B67" s="386" t="s">
        <v>2473</v>
      </c>
      <c r="C67" s="302" t="s">
        <v>2404</v>
      </c>
      <c r="D67" s="302" t="s">
        <v>2470</v>
      </c>
      <c r="E67" s="302" t="s">
        <v>1772</v>
      </c>
      <c r="F67" s="302"/>
      <c r="G67" s="0" t="n">
        <f aca="false">COUNT(Q67:V67)</f>
        <v>0</v>
      </c>
      <c r="J67" s="381" t="e">
        <f aca="false">IF(N67&lt;0,$L$2-O67,0)</f>
        <v>#VALUE!</v>
      </c>
      <c r="K67" s="314" t="e">
        <f aca="false">N68</f>
        <v>#VALUE!</v>
      </c>
      <c r="N67" s="0" t="e">
        <f aca="false">O68-O67</f>
        <v>#VALUE!</v>
      </c>
      <c r="O67" s="79" t="str">
        <f aca="false">IF(ISERROR(P67),"",P67)</f>
        <v/>
      </c>
      <c r="P67" s="79" t="e">
        <f aca="false">LOOKUP(9E+307,R67:AY67)</f>
        <v>#N/A</v>
      </c>
      <c r="R67" s="301"/>
      <c r="V67" s="301"/>
    </row>
    <row r="68" customFormat="false" ht="13" hidden="true" customHeight="false" outlineLevel="0" collapsed="false">
      <c r="A68" s="302"/>
      <c r="B68" s="386"/>
      <c r="C68" s="302"/>
      <c r="D68" s="302"/>
      <c r="E68" s="302"/>
      <c r="F68" s="302"/>
      <c r="K68" s="314"/>
      <c r="L68" s="0" t="n">
        <f aca="false">IF(ISERROR(P68),0,(IF((P68-$G$2)&gt;=0,1,0)))</f>
        <v>0</v>
      </c>
      <c r="M68" s="308" t="e">
        <f aca="false">IF((N68-$M$2)&gt;0,1,0)</f>
        <v>#VALUE!</v>
      </c>
      <c r="N68" s="0" t="e">
        <f aca="false">IF(N67&gt;0,$L$2-O68,0)</f>
        <v>#VALUE!</v>
      </c>
      <c r="O68" s="79" t="str">
        <f aca="false">IF(ISERROR(P68),"",P68)</f>
        <v/>
      </c>
      <c r="P68" s="79" t="e">
        <f aca="false">LOOKUP(9E+307,Q68:BK68)</f>
        <v>#N/A</v>
      </c>
      <c r="Q68" s="301"/>
      <c r="R68" s="301"/>
      <c r="S68" s="301"/>
      <c r="U68" s="387"/>
      <c r="V68" s="387"/>
    </row>
    <row r="69" customFormat="false" ht="12.8" hidden="true" customHeight="false" outlineLevel="0" collapsed="false">
      <c r="A69" s="302" t="s">
        <v>2474</v>
      </c>
      <c r="B69" s="389" t="s">
        <v>2475</v>
      </c>
      <c r="C69" s="389" t="s">
        <v>2404</v>
      </c>
      <c r="D69" s="389" t="s">
        <v>2476</v>
      </c>
      <c r="E69" s="389" t="s">
        <v>2435</v>
      </c>
      <c r="F69" s="302"/>
      <c r="G69" s="0" t="n">
        <f aca="false">COUNT(Q69:V69)</f>
        <v>0</v>
      </c>
      <c r="J69" s="381" t="e">
        <f aca="false">IF(N69&lt;0,$L$2-O69,0)</f>
        <v>#VALUE!</v>
      </c>
      <c r="K69" s="314" t="e">
        <f aca="false">N70</f>
        <v>#VALUE!</v>
      </c>
      <c r="N69" s="0" t="e">
        <f aca="false">O70-O69</f>
        <v>#VALUE!</v>
      </c>
      <c r="O69" s="79" t="str">
        <f aca="false">IF(ISERROR(P69),"",P69)</f>
        <v/>
      </c>
      <c r="P69" s="79" t="e">
        <f aca="false">LOOKUP(9E+307,R69:AY69)</f>
        <v>#N/A</v>
      </c>
      <c r="R69" s="301"/>
    </row>
    <row r="70" customFormat="false" ht="13" hidden="true" customHeight="false" outlineLevel="0" collapsed="false">
      <c r="A70" s="302"/>
      <c r="B70" s="389"/>
      <c r="C70" s="389"/>
      <c r="D70" s="389"/>
      <c r="E70" s="389"/>
      <c r="F70" s="302"/>
      <c r="K70" s="314"/>
      <c r="L70" s="0" t="n">
        <f aca="false">IF(ISERROR(P70),0,(IF((P70-$G$2)&gt;=0,1,0)))</f>
        <v>0</v>
      </c>
      <c r="M70" s="308" t="e">
        <f aca="false">IF((N70-$M$2)&gt;0,1,0)</f>
        <v>#VALUE!</v>
      </c>
      <c r="N70" s="0" t="e">
        <f aca="false">IF(N69&gt;0,$L$2-O70,0)</f>
        <v>#VALUE!</v>
      </c>
      <c r="O70" s="79" t="str">
        <f aca="false">IF(ISERROR(P70),"",P70)</f>
        <v/>
      </c>
      <c r="P70" s="79" t="e">
        <f aca="false">LOOKUP(9E+307,Q70:BK70)</f>
        <v>#N/A</v>
      </c>
      <c r="Q70" s="301"/>
      <c r="R70" s="301"/>
      <c r="S70" s="301"/>
    </row>
    <row r="71" customFormat="false" ht="12.8" hidden="true" customHeight="false" outlineLevel="0" collapsed="false">
      <c r="A71" s="302" t="s">
        <v>2477</v>
      </c>
      <c r="B71" s="389" t="s">
        <v>2478</v>
      </c>
      <c r="C71" s="389" t="s">
        <v>2404</v>
      </c>
      <c r="D71" s="389" t="s">
        <v>2476</v>
      </c>
      <c r="E71" s="389" t="s">
        <v>2437</v>
      </c>
      <c r="F71" s="302"/>
      <c r="G71" s="0" t="n">
        <f aca="false">COUNT(Q71:V71)</f>
        <v>0</v>
      </c>
      <c r="J71" s="381" t="e">
        <f aca="false">IF(N71&lt;0,$L$2-O71,0)</f>
        <v>#VALUE!</v>
      </c>
      <c r="K71" s="314" t="e">
        <f aca="false">N72</f>
        <v>#VALUE!</v>
      </c>
      <c r="N71" s="0" t="e">
        <f aca="false">O72-O71</f>
        <v>#VALUE!</v>
      </c>
      <c r="O71" s="79" t="str">
        <f aca="false">IF(ISERROR(P71),"",P71)</f>
        <v/>
      </c>
      <c r="P71" s="79" t="e">
        <f aca="false">LOOKUP(9E+307,R71:AY71)</f>
        <v>#N/A</v>
      </c>
      <c r="R71" s="301"/>
    </row>
    <row r="72" customFormat="false" ht="13" hidden="true" customHeight="false" outlineLevel="0" collapsed="false">
      <c r="A72" s="302"/>
      <c r="B72" s="389"/>
      <c r="C72" s="389"/>
      <c r="D72" s="389"/>
      <c r="E72" s="389"/>
      <c r="F72" s="302"/>
      <c r="K72" s="314"/>
      <c r="L72" s="0" t="n">
        <f aca="false">IF(ISERROR(P72),0,(IF((P72-$G$2)&gt;=0,1,0)))</f>
        <v>0</v>
      </c>
      <c r="M72" s="308" t="e">
        <f aca="false">IF((N72-$M$2)&gt;0,1,0)</f>
        <v>#VALUE!</v>
      </c>
      <c r="N72" s="0" t="e">
        <f aca="false">IF(N71&gt;0,$L$2-O72,0)</f>
        <v>#VALUE!</v>
      </c>
      <c r="O72" s="79" t="str">
        <f aca="false">IF(ISERROR(P72),"",P72)</f>
        <v/>
      </c>
      <c r="P72" s="79" t="e">
        <f aca="false">LOOKUP(9E+307,Q72:BK72)</f>
        <v>#N/A</v>
      </c>
      <c r="Q72" s="301"/>
      <c r="R72" s="301"/>
      <c r="S72" s="301"/>
    </row>
    <row r="73" customFormat="false" ht="12.8" hidden="false" customHeight="false" outlineLevel="0" collapsed="false">
      <c r="A73" s="302" t="s">
        <v>2479</v>
      </c>
      <c r="B73" s="325" t="s">
        <v>2480</v>
      </c>
      <c r="C73" s="302" t="s">
        <v>2205</v>
      </c>
      <c r="D73" s="303" t="s">
        <v>2481</v>
      </c>
      <c r="E73" s="302" t="s">
        <v>2636</v>
      </c>
      <c r="F73" s="302"/>
      <c r="G73" s="0" t="n">
        <f aca="false">COUNT(Q73:V73)</f>
        <v>0</v>
      </c>
      <c r="J73" s="381" t="e">
        <f aca="false">IF(N73&lt;0,$L$2-O73,0)</f>
        <v>#VALUE!</v>
      </c>
      <c r="K73" s="314" t="e">
        <f aca="false">N74</f>
        <v>#VALUE!</v>
      </c>
      <c r="N73" s="0" t="e">
        <f aca="false">O74-O73</f>
        <v>#VALUE!</v>
      </c>
      <c r="O73" s="79" t="str">
        <f aca="false">IF(ISERROR(P73),"",P73)</f>
        <v/>
      </c>
      <c r="P73" s="79" t="e">
        <f aca="false">LOOKUP(9E+307,R73:AY73)</f>
        <v>#N/A</v>
      </c>
      <c r="R73" s="301"/>
      <c r="V73" s="301"/>
    </row>
    <row r="74" customFormat="false" ht="13" hidden="false" customHeight="false" outlineLevel="0" collapsed="false">
      <c r="A74" s="302"/>
      <c r="B74" s="325"/>
      <c r="C74" s="302"/>
      <c r="D74" s="302"/>
      <c r="E74" s="302"/>
      <c r="F74" s="302"/>
      <c r="K74" s="314"/>
      <c r="L74" s="0" t="n">
        <f aca="false">IF(ISERROR(P74),0,(IF((P74-$G$2)&gt;=0,1,0)))</f>
        <v>0</v>
      </c>
      <c r="M74" s="308" t="e">
        <f aca="false">IF((N74-$M$2)&gt;0,1,0)</f>
        <v>#VALUE!</v>
      </c>
      <c r="N74" s="0" t="e">
        <f aca="false">IF(N73&gt;0,$L$2-O74,0)</f>
        <v>#VALUE!</v>
      </c>
      <c r="O74" s="79" t="str">
        <f aca="false">IF(ISERROR(P74),"",P74)</f>
        <v/>
      </c>
      <c r="P74" s="79" t="e">
        <f aca="false">LOOKUP(9E+307,Q74:BK74)</f>
        <v>#N/A</v>
      </c>
      <c r="Q74" s="301"/>
      <c r="R74" s="301"/>
      <c r="S74" s="301"/>
    </row>
    <row r="75" customFormat="false" ht="12.8" hidden="false" customHeight="false" outlineLevel="0" collapsed="false">
      <c r="A75" s="302" t="s">
        <v>2482</v>
      </c>
      <c r="B75" s="325" t="s">
        <v>2483</v>
      </c>
      <c r="C75" s="302" t="s">
        <v>2205</v>
      </c>
      <c r="D75" s="303" t="s">
        <v>2481</v>
      </c>
      <c r="E75" s="302" t="s">
        <v>2639</v>
      </c>
      <c r="F75" s="302"/>
      <c r="G75" s="0" t="n">
        <f aca="false">COUNT(Q75:V75)</f>
        <v>0</v>
      </c>
      <c r="J75" s="381" t="e">
        <f aca="false">IF(N75&lt;0,$L$2-O75,0)</f>
        <v>#VALUE!</v>
      </c>
      <c r="K75" s="314" t="e">
        <f aca="false">N76</f>
        <v>#VALUE!</v>
      </c>
      <c r="N75" s="0" t="e">
        <f aca="false">O76-O75</f>
        <v>#VALUE!</v>
      </c>
      <c r="O75" s="79" t="str">
        <f aca="false">IF(ISERROR(P75),"",P75)</f>
        <v/>
      </c>
      <c r="P75" s="79" t="e">
        <f aca="false">LOOKUP(9E+307,R75:AY75)</f>
        <v>#N/A</v>
      </c>
      <c r="R75" s="301"/>
      <c r="V75" s="301"/>
    </row>
    <row r="76" customFormat="false" ht="13" hidden="false" customHeight="false" outlineLevel="0" collapsed="false">
      <c r="A76" s="302"/>
      <c r="B76" s="325"/>
      <c r="C76" s="302"/>
      <c r="D76" s="302"/>
      <c r="E76" s="302"/>
      <c r="F76" s="302"/>
      <c r="J76" s="327" t="s">
        <v>2170</v>
      </c>
      <c r="K76" s="314"/>
      <c r="L76" s="0" t="n">
        <f aca="false">IF(ISERROR(P76),0,(IF((P76-$G$2)&gt;=0,1,0)))</f>
        <v>0</v>
      </c>
      <c r="M76" s="308" t="e">
        <f aca="false">IF((N76-$M$2)&gt;0,1,0)</f>
        <v>#VALUE!</v>
      </c>
      <c r="N76" s="0" t="e">
        <f aca="false">IF(N75&gt;0,$L$2-O76,0)</f>
        <v>#VALUE!</v>
      </c>
      <c r="O76" s="79" t="str">
        <f aca="false">IF(ISERROR(P76),"",P76)</f>
        <v/>
      </c>
      <c r="P76" s="79" t="e">
        <f aca="false">LOOKUP(9E+307,Q76:BK76)</f>
        <v>#N/A</v>
      </c>
      <c r="Q76" s="301"/>
      <c r="R76" s="301"/>
      <c r="S76" s="301"/>
    </row>
    <row r="77" customFormat="false" ht="12.8" hidden="false" customHeight="false" outlineLevel="0" collapsed="false">
      <c r="A77" s="302" t="s">
        <v>2484</v>
      </c>
      <c r="B77" s="325" t="s">
        <v>2485</v>
      </c>
      <c r="C77" s="302" t="s">
        <v>2205</v>
      </c>
      <c r="D77" s="303" t="s">
        <v>2481</v>
      </c>
      <c r="E77" s="302" t="s">
        <v>2162</v>
      </c>
      <c r="F77" s="302"/>
      <c r="G77" s="0" t="n">
        <f aca="false">COUNT(Q77:V77)</f>
        <v>0</v>
      </c>
      <c r="J77" s="381" t="e">
        <f aca="false">IF(N77&lt;0,$L$2-O77,0)</f>
        <v>#VALUE!</v>
      </c>
      <c r="K77" s="314" t="e">
        <f aca="false">N78</f>
        <v>#VALUE!</v>
      </c>
      <c r="N77" s="0" t="e">
        <f aca="false">O78-O77</f>
        <v>#VALUE!</v>
      </c>
      <c r="O77" s="79" t="str">
        <f aca="false">IF(ISERROR(P77),"",P77)</f>
        <v/>
      </c>
      <c r="P77" s="79" t="e">
        <f aca="false">LOOKUP(9E+307,R77:AY77)</f>
        <v>#N/A</v>
      </c>
      <c r="R77" s="301"/>
      <c r="V77" s="301"/>
      <c r="X77" s="301"/>
    </row>
    <row r="78" customFormat="false" ht="13" hidden="false" customHeight="false" outlineLevel="0" collapsed="false">
      <c r="A78" s="302"/>
      <c r="B78" s="325"/>
      <c r="C78" s="302"/>
      <c r="D78" s="302"/>
      <c r="E78" s="302"/>
      <c r="F78" s="302"/>
      <c r="K78" s="314"/>
      <c r="L78" s="0" t="n">
        <f aca="false">IF(ISERROR(P78),0,(IF((P78-$G$2)&gt;=0,1,0)))</f>
        <v>0</v>
      </c>
      <c r="M78" s="308" t="e">
        <f aca="false">IF((N78-$M$2)&gt;0,1,0)</f>
        <v>#VALUE!</v>
      </c>
      <c r="N78" s="0" t="e">
        <f aca="false">IF(N77&gt;0,$L$2-O78,0)</f>
        <v>#VALUE!</v>
      </c>
      <c r="O78" s="79" t="str">
        <f aca="false">IF(ISERROR(P78),"",P78)</f>
        <v/>
      </c>
      <c r="P78" s="79" t="e">
        <f aca="false">LOOKUP(9E+307,Q78:BK78)</f>
        <v>#N/A</v>
      </c>
      <c r="Q78" s="301"/>
      <c r="R78" s="301"/>
      <c r="S78" s="301"/>
      <c r="U78" s="301"/>
      <c r="V78" s="301"/>
      <c r="W78" s="301"/>
      <c r="X78" s="301"/>
    </row>
    <row r="79" customFormat="false" ht="12.8" hidden="false" customHeight="false" outlineLevel="0" collapsed="false">
      <c r="A79" s="302" t="s">
        <v>2486</v>
      </c>
      <c r="B79" s="325" t="s">
        <v>2487</v>
      </c>
      <c r="C79" s="302" t="s">
        <v>2205</v>
      </c>
      <c r="D79" s="303" t="s">
        <v>2481</v>
      </c>
      <c r="E79" s="303" t="s">
        <v>1782</v>
      </c>
      <c r="F79" s="303"/>
      <c r="G79" s="0" t="n">
        <f aca="false">COUNT(Q79:V79)</f>
        <v>0</v>
      </c>
      <c r="J79" s="390" t="e">
        <f aca="false">IF(N79&lt;0,$L$2-O79,0)</f>
        <v>#VALUE!</v>
      </c>
      <c r="K79" s="314" t="e">
        <f aca="false">N80</f>
        <v>#VALUE!</v>
      </c>
      <c r="N79" s="0" t="e">
        <f aca="false">O80-O79</f>
        <v>#VALUE!</v>
      </c>
      <c r="O79" s="79" t="str">
        <f aca="false">IF(ISERROR(P79),"",P79)</f>
        <v/>
      </c>
      <c r="P79" s="79" t="e">
        <f aca="false">LOOKUP(9E+307,R79:AY79)</f>
        <v>#N/A</v>
      </c>
      <c r="R79" s="301"/>
      <c r="V79" s="301"/>
    </row>
    <row r="80" customFormat="false" ht="13" hidden="false" customHeight="false" outlineLevel="0" collapsed="false">
      <c r="A80" s="302"/>
      <c r="B80" s="325"/>
      <c r="C80" s="302"/>
      <c r="D80" s="302"/>
      <c r="E80" s="302"/>
      <c r="F80" s="303"/>
      <c r="K80" s="314"/>
      <c r="L80" s="0" t="n">
        <f aca="false">IF(ISERROR(P80),0,(IF((P80-$G$2)&gt;=0,1,0)))</f>
        <v>0</v>
      </c>
      <c r="M80" s="308" t="e">
        <f aca="false">IF((N80-$M$2)&gt;0,1,0)</f>
        <v>#VALUE!</v>
      </c>
      <c r="N80" s="0" t="e">
        <f aca="false">IF(N79&gt;0,$L$2-O80,0)</f>
        <v>#VALUE!</v>
      </c>
      <c r="O80" s="79" t="str">
        <f aca="false">IF(ISERROR(P80),"",P80)</f>
        <v/>
      </c>
      <c r="P80" s="79" t="e">
        <f aca="false">LOOKUP(9E+307,Q80:BK80)</f>
        <v>#N/A</v>
      </c>
      <c r="Q80" s="301"/>
      <c r="R80" s="301"/>
      <c r="S80" s="301"/>
      <c r="U80" s="301"/>
      <c r="V80" s="301"/>
    </row>
    <row r="81" customFormat="false" ht="12.8" hidden="false" customHeight="false" outlineLevel="0" collapsed="false">
      <c r="A81" s="303" t="s">
        <v>2488</v>
      </c>
      <c r="B81" s="323" t="s">
        <v>2489</v>
      </c>
      <c r="C81" s="302" t="s">
        <v>2205</v>
      </c>
      <c r="D81" s="303" t="s">
        <v>2490</v>
      </c>
      <c r="E81" s="303" t="s">
        <v>2133</v>
      </c>
      <c r="F81" s="303"/>
      <c r="G81" s="0" t="n">
        <f aca="false">COUNT(Q81:V81)</f>
        <v>0</v>
      </c>
      <c r="J81" s="381" t="e">
        <f aca="false">IF(N81&lt;0,$L$2-O81,0)</f>
        <v>#VALUE!</v>
      </c>
      <c r="K81" s="314" t="e">
        <f aca="false">N82</f>
        <v>#VALUE!</v>
      </c>
      <c r="N81" s="0" t="e">
        <f aca="false">O82-O81</f>
        <v>#VALUE!</v>
      </c>
      <c r="O81" s="79" t="str">
        <f aca="false">IF(ISERROR(P81),"",P81)</f>
        <v/>
      </c>
      <c r="P81" s="79" t="e">
        <f aca="false">LOOKUP(9E+307,R81:AY81)</f>
        <v>#N/A</v>
      </c>
      <c r="R81" s="301"/>
      <c r="V81" s="301"/>
      <c r="X81" s="301"/>
    </row>
    <row r="82" customFormat="false" ht="13" hidden="false" customHeight="false" outlineLevel="0" collapsed="false">
      <c r="A82" s="303"/>
      <c r="B82" s="323"/>
      <c r="C82" s="302"/>
      <c r="D82" s="302"/>
      <c r="E82" s="302"/>
      <c r="F82" s="303"/>
      <c r="J82" s="327" t="s">
        <v>2982</v>
      </c>
      <c r="K82" s="314"/>
      <c r="L82" s="0" t="n">
        <f aca="false">IF(ISERROR(P82),0,(IF((P82-$G$2)&gt;=0,1,0)))</f>
        <v>0</v>
      </c>
      <c r="M82" s="308" t="e">
        <f aca="false">IF((N82-$M$2)&gt;0,1,0)</f>
        <v>#VALUE!</v>
      </c>
      <c r="N82" s="0" t="e">
        <f aca="false">IF(N81&gt;0,$L$2-O82,0)</f>
        <v>#VALUE!</v>
      </c>
      <c r="O82" s="79" t="str">
        <f aca="false">IF(ISERROR(P82),"",P82)</f>
        <v/>
      </c>
      <c r="P82" s="79" t="e">
        <f aca="false">LOOKUP(9E+307,Q82:BK82)</f>
        <v>#N/A</v>
      </c>
      <c r="Q82" s="301"/>
      <c r="R82" s="301"/>
      <c r="S82" s="301"/>
      <c r="U82" s="301"/>
      <c r="V82" s="301"/>
      <c r="W82" s="301"/>
      <c r="X82" s="301"/>
    </row>
    <row r="83" customFormat="false" ht="12.8" hidden="false" customHeight="false" outlineLevel="0" collapsed="false">
      <c r="A83" s="302" t="s">
        <v>2491</v>
      </c>
      <c r="B83" s="325" t="s">
        <v>2492</v>
      </c>
      <c r="C83" s="302" t="s">
        <v>2205</v>
      </c>
      <c r="D83" s="303" t="s">
        <v>2490</v>
      </c>
      <c r="E83" s="303" t="s">
        <v>2134</v>
      </c>
      <c r="F83" s="303"/>
      <c r="G83" s="0" t="n">
        <f aca="false">COUNT(Q83:V83)</f>
        <v>0</v>
      </c>
      <c r="J83" s="381" t="e">
        <f aca="false">IF(N83&lt;0,$L$2-O83,0)</f>
        <v>#VALUE!</v>
      </c>
      <c r="K83" s="314" t="e">
        <f aca="false">N84</f>
        <v>#VALUE!</v>
      </c>
      <c r="N83" s="0" t="e">
        <f aca="false">O84-O83</f>
        <v>#VALUE!</v>
      </c>
      <c r="O83" s="79" t="str">
        <f aca="false">IF(ISERROR(P83),"",P83)</f>
        <v/>
      </c>
      <c r="P83" s="79" t="e">
        <f aca="false">LOOKUP(9E+307,R83:AY83)</f>
        <v>#N/A</v>
      </c>
      <c r="R83" s="301"/>
      <c r="V83" s="301"/>
      <c r="X83" s="301"/>
    </row>
    <row r="84" customFormat="false" ht="13" hidden="false" customHeight="false" outlineLevel="0" collapsed="false">
      <c r="A84" s="302"/>
      <c r="B84" s="325"/>
      <c r="C84" s="302"/>
      <c r="D84" s="302"/>
      <c r="E84" s="302"/>
      <c r="F84" s="303"/>
      <c r="K84" s="314"/>
      <c r="L84" s="0" t="n">
        <f aca="false">IF(ISERROR(P84),0,(IF((P84-$G$2)&gt;=0,1,0)))</f>
        <v>0</v>
      </c>
      <c r="M84" s="308" t="e">
        <f aca="false">IF((N84-$M$2)&gt;0,1,0)</f>
        <v>#VALUE!</v>
      </c>
      <c r="N84" s="0" t="e">
        <f aca="false">IF(N83&gt;0,$L$2-O84,0)</f>
        <v>#VALUE!</v>
      </c>
      <c r="O84" s="79" t="str">
        <f aca="false">IF(ISERROR(P84),"",P84)</f>
        <v/>
      </c>
      <c r="P84" s="79" t="e">
        <f aca="false">LOOKUP(9E+307,Q84:BK84)</f>
        <v>#N/A</v>
      </c>
      <c r="Q84" s="301"/>
      <c r="R84" s="301"/>
      <c r="S84" s="301"/>
      <c r="U84" s="301"/>
      <c r="V84" s="301"/>
      <c r="W84" s="301"/>
      <c r="X84" s="301"/>
    </row>
    <row r="85" customFormat="false" ht="12.8" hidden="false" customHeight="false" outlineLevel="0" collapsed="false">
      <c r="A85" s="303" t="s">
        <v>2494</v>
      </c>
      <c r="B85" s="323" t="s">
        <v>2495</v>
      </c>
      <c r="C85" s="302" t="s">
        <v>2205</v>
      </c>
      <c r="D85" s="303" t="s">
        <v>2490</v>
      </c>
      <c r="E85" s="303" t="s">
        <v>2162</v>
      </c>
      <c r="F85" s="303"/>
      <c r="G85" s="0" t="n">
        <f aca="false">COUNT(Q85:V85)</f>
        <v>0</v>
      </c>
      <c r="J85" s="381" t="e">
        <f aca="false">IF(N85&lt;0,$L$2-O85,0)</f>
        <v>#VALUE!</v>
      </c>
      <c r="K85" s="314" t="e">
        <f aca="false">N86</f>
        <v>#VALUE!</v>
      </c>
      <c r="N85" s="0" t="e">
        <f aca="false">O86-O85</f>
        <v>#VALUE!</v>
      </c>
      <c r="O85" s="79" t="str">
        <f aca="false">IF(ISERROR(P85),"",P85)</f>
        <v/>
      </c>
      <c r="P85" s="79" t="e">
        <f aca="false">LOOKUP(9E+307,R85:AY85)</f>
        <v>#N/A</v>
      </c>
      <c r="R85" s="301"/>
      <c r="V85" s="301"/>
    </row>
    <row r="86" customFormat="false" ht="13" hidden="false" customHeight="false" outlineLevel="0" collapsed="false">
      <c r="A86" s="303"/>
      <c r="B86" s="323"/>
      <c r="C86" s="302"/>
      <c r="D86" s="302"/>
      <c r="E86" s="302"/>
      <c r="F86" s="303"/>
      <c r="K86" s="314"/>
      <c r="L86" s="0" t="n">
        <f aca="false">IF(ISERROR(P86),0,(IF((P86-$G$2)&gt;=0,1,0)))</f>
        <v>0</v>
      </c>
      <c r="M86" s="308" t="e">
        <f aca="false">IF((N86-$M$2)&gt;0,1,0)</f>
        <v>#VALUE!</v>
      </c>
      <c r="N86" s="0" t="e">
        <f aca="false">IF(N85&gt;0,$L$2-O86,0)</f>
        <v>#VALUE!</v>
      </c>
      <c r="O86" s="79" t="str">
        <f aca="false">IF(ISERROR(P86),"",P86)</f>
        <v/>
      </c>
      <c r="P86" s="79" t="e">
        <f aca="false">LOOKUP(9E+307,Q86:BK86)</f>
        <v>#N/A</v>
      </c>
      <c r="Q86" s="301"/>
      <c r="R86" s="301"/>
      <c r="S86" s="301"/>
      <c r="U86" s="301"/>
      <c r="V86" s="301"/>
    </row>
    <row r="87" customFormat="false" ht="12.8" hidden="false" customHeight="false" outlineLevel="0" collapsed="false">
      <c r="A87" s="303" t="s">
        <v>2496</v>
      </c>
      <c r="B87" s="323" t="s">
        <v>2497</v>
      </c>
      <c r="C87" s="391" t="s">
        <v>2205</v>
      </c>
      <c r="D87" s="371" t="s">
        <v>2490</v>
      </c>
      <c r="E87" s="371" t="s">
        <v>2163</v>
      </c>
      <c r="F87" s="303"/>
      <c r="G87" s="0" t="n">
        <f aca="false">COUNT(Q87:V87)</f>
        <v>0</v>
      </c>
      <c r="J87" s="381" t="e">
        <f aca="false">IF(N87&lt;0,$L$2-O87,0)</f>
        <v>#VALUE!</v>
      </c>
      <c r="K87" s="314" t="e">
        <f aca="false">N88</f>
        <v>#VALUE!</v>
      </c>
      <c r="N87" s="0" t="e">
        <f aca="false">O88-O87</f>
        <v>#VALUE!</v>
      </c>
      <c r="O87" s="79" t="str">
        <f aca="false">IF(ISERROR(P87),"",P87)</f>
        <v/>
      </c>
      <c r="P87" s="79" t="e">
        <f aca="false">LOOKUP(9E+307,R87:AY87)</f>
        <v>#N/A</v>
      </c>
      <c r="R87" s="301"/>
      <c r="V87" s="301"/>
    </row>
    <row r="88" customFormat="false" ht="13" hidden="false" customHeight="false" outlineLevel="0" collapsed="false">
      <c r="A88" s="303"/>
      <c r="B88" s="323"/>
      <c r="C88" s="391"/>
      <c r="D88" s="391"/>
      <c r="E88" s="391"/>
      <c r="F88" s="303"/>
      <c r="K88" s="314"/>
      <c r="L88" s="0" t="n">
        <f aca="false">IF(ISERROR(P88),0,(IF((P88-$G$2)&gt;=0,1,0)))</f>
        <v>0</v>
      </c>
      <c r="M88" s="308" t="e">
        <f aca="false">IF((N88-$M$2)&gt;0,1,0)</f>
        <v>#VALUE!</v>
      </c>
      <c r="N88" s="0" t="e">
        <f aca="false">IF(N87&gt;0,$L$2-O88,0)</f>
        <v>#VALUE!</v>
      </c>
      <c r="O88" s="79" t="str">
        <f aca="false">IF(ISERROR(P88),"",P88)</f>
        <v/>
      </c>
      <c r="P88" s="79" t="e">
        <f aca="false">LOOKUP(9E+307,Q88:BK88)</f>
        <v>#N/A</v>
      </c>
      <c r="Q88" s="301"/>
      <c r="R88" s="301"/>
      <c r="S88" s="301"/>
      <c r="U88" s="301"/>
      <c r="V88" s="301"/>
    </row>
    <row r="89" customFormat="false" ht="12.8" hidden="false" customHeight="false" outlineLevel="0" collapsed="false">
      <c r="A89" s="366" t="s">
        <v>2498</v>
      </c>
      <c r="B89" s="367" t="s">
        <v>2499</v>
      </c>
      <c r="C89" s="302" t="s">
        <v>2205</v>
      </c>
      <c r="D89" s="303" t="s">
        <v>2208</v>
      </c>
      <c r="E89" s="303" t="s">
        <v>2133</v>
      </c>
      <c r="F89" s="303"/>
      <c r="G89" s="0" t="n">
        <f aca="false">COUNT(Q89:V89)</f>
        <v>0</v>
      </c>
      <c r="J89" s="381" t="e">
        <f aca="false">IF(N89&lt;0,$L$2-O89,0)</f>
        <v>#VALUE!</v>
      </c>
      <c r="K89" s="314" t="e">
        <f aca="false">N90</f>
        <v>#VALUE!</v>
      </c>
      <c r="N89" s="0" t="e">
        <f aca="false">O90-O89</f>
        <v>#VALUE!</v>
      </c>
      <c r="O89" s="79" t="str">
        <f aca="false">IF(ISERROR(P89),"",P89)</f>
        <v/>
      </c>
      <c r="P89" s="79" t="e">
        <f aca="false">LOOKUP(9E+307,R89:AY89)</f>
        <v>#N/A</v>
      </c>
      <c r="R89" s="301"/>
      <c r="V89" s="301"/>
      <c r="X89" s="301"/>
    </row>
    <row r="90" customFormat="false" ht="13" hidden="false" customHeight="false" outlineLevel="0" collapsed="false">
      <c r="A90" s="366"/>
      <c r="B90" s="367"/>
      <c r="C90" s="302"/>
      <c r="D90" s="303"/>
      <c r="E90" s="303"/>
      <c r="F90" s="303"/>
      <c r="K90" s="314"/>
      <c r="L90" s="0" t="n">
        <f aca="false">IF(ISERROR(P90),0,(IF((P90-$G$2)&gt;=0,1,0)))</f>
        <v>0</v>
      </c>
      <c r="M90" s="308" t="e">
        <f aca="false">IF((N90-$M$2)&gt;0,1,0)</f>
        <v>#VALUE!</v>
      </c>
      <c r="N90" s="0" t="e">
        <f aca="false">IF(N89&gt;0,$L$2-O90,0)</f>
        <v>#VALUE!</v>
      </c>
      <c r="O90" s="79" t="str">
        <f aca="false">IF(ISERROR(P90),"",P90)</f>
        <v/>
      </c>
      <c r="P90" s="79" t="e">
        <f aca="false">LOOKUP(9E+307,Q90:BK90)</f>
        <v>#N/A</v>
      </c>
      <c r="Q90" s="301"/>
      <c r="R90" s="301"/>
      <c r="S90" s="301"/>
      <c r="U90" s="301"/>
      <c r="V90" s="301"/>
      <c r="W90" s="301"/>
      <c r="X90" s="301"/>
    </row>
    <row r="91" customFormat="false" ht="12.8" hidden="false" customHeight="false" outlineLevel="0" collapsed="false">
      <c r="A91" s="302" t="s">
        <v>2500</v>
      </c>
      <c r="B91" s="325" t="s">
        <v>2501</v>
      </c>
      <c r="C91" s="302" t="s">
        <v>2205</v>
      </c>
      <c r="D91" s="303" t="s">
        <v>2208</v>
      </c>
      <c r="E91" s="302" t="s">
        <v>2134</v>
      </c>
      <c r="F91" s="302"/>
      <c r="G91" s="0" t="n">
        <f aca="false">COUNT(Q91:V91)</f>
        <v>0</v>
      </c>
      <c r="J91" s="381" t="e">
        <f aca="false">IF(N91&lt;0,$L$2-O91,0)</f>
        <v>#VALUE!</v>
      </c>
      <c r="K91" s="314" t="e">
        <f aca="false">N92</f>
        <v>#VALUE!</v>
      </c>
      <c r="N91" s="0" t="e">
        <f aca="false">O92-O91</f>
        <v>#VALUE!</v>
      </c>
      <c r="O91" s="79" t="str">
        <f aca="false">IF(ISERROR(P91),"",P91)</f>
        <v/>
      </c>
      <c r="P91" s="79" t="e">
        <f aca="false">LOOKUP(9E+307,R91:AY91)</f>
        <v>#N/A</v>
      </c>
      <c r="R91" s="301"/>
    </row>
    <row r="92" customFormat="false" ht="13" hidden="false" customHeight="false" outlineLevel="0" collapsed="false">
      <c r="A92" s="302"/>
      <c r="B92" s="325"/>
      <c r="C92" s="302"/>
      <c r="D92" s="303"/>
      <c r="E92" s="303"/>
      <c r="F92" s="302"/>
      <c r="K92" s="314"/>
      <c r="L92" s="0" t="n">
        <f aca="false">IF(ISERROR(P92),0,(IF((P92-$G$2)&gt;=0,1,0)))</f>
        <v>0</v>
      </c>
      <c r="M92" s="308" t="e">
        <f aca="false">IF((N92-$M$2)&gt;0,1,0)</f>
        <v>#VALUE!</v>
      </c>
      <c r="N92" s="0" t="e">
        <f aca="false">IF(N91&gt;0,$L$2-O92,0)</f>
        <v>#VALUE!</v>
      </c>
      <c r="O92" s="79" t="str">
        <f aca="false">IF(ISERROR(P92),"",P92)</f>
        <v/>
      </c>
      <c r="P92" s="79" t="e">
        <f aca="false">LOOKUP(9E+307,Q92:BK92)</f>
        <v>#N/A</v>
      </c>
      <c r="Q92" s="301"/>
      <c r="R92" s="301"/>
      <c r="S92" s="301"/>
    </row>
    <row r="93" customFormat="false" ht="12.8" hidden="false" customHeight="false" outlineLevel="0" collapsed="false">
      <c r="A93" s="368" t="s">
        <v>2502</v>
      </c>
      <c r="B93" s="369" t="s">
        <v>2503</v>
      </c>
      <c r="C93" s="302" t="s">
        <v>2205</v>
      </c>
      <c r="D93" s="303" t="s">
        <v>2208</v>
      </c>
      <c r="E93" s="368" t="s">
        <v>2162</v>
      </c>
      <c r="F93" s="392"/>
      <c r="G93" s="0" t="n">
        <f aca="false">COUNT(Q93:V93)</f>
        <v>0</v>
      </c>
      <c r="J93" s="381" t="e">
        <f aca="false">IF(N93&lt;0,$L$2-O93,0)</f>
        <v>#VALUE!</v>
      </c>
      <c r="K93" s="314" t="e">
        <f aca="false">N94</f>
        <v>#VALUE!</v>
      </c>
      <c r="N93" s="0" t="e">
        <f aca="false">O94-O93</f>
        <v>#VALUE!</v>
      </c>
      <c r="O93" s="79" t="str">
        <f aca="false">IF(ISERROR(P93),"",P93)</f>
        <v/>
      </c>
      <c r="P93" s="79" t="e">
        <f aca="false">LOOKUP(9E+307,R93:AY93)</f>
        <v>#N/A</v>
      </c>
      <c r="R93" s="301"/>
      <c r="V93" s="301"/>
    </row>
    <row r="94" customFormat="false" ht="13" hidden="false" customHeight="false" outlineLevel="0" collapsed="false">
      <c r="A94" s="368"/>
      <c r="B94" s="369"/>
      <c r="C94" s="302"/>
      <c r="D94" s="303"/>
      <c r="E94" s="303"/>
      <c r="F94" s="392"/>
      <c r="K94" s="314"/>
      <c r="L94" s="0" t="n">
        <f aca="false">IF(ISERROR(P94),0,(IF((P94-$G$2)&gt;=0,1,0)))</f>
        <v>0</v>
      </c>
      <c r="M94" s="308" t="e">
        <f aca="false">IF((N94-$M$2)&gt;0,1,0)</f>
        <v>#VALUE!</v>
      </c>
      <c r="N94" s="0" t="e">
        <f aca="false">IF(N93&gt;0,$L$2-O94,0)</f>
        <v>#VALUE!</v>
      </c>
      <c r="O94" s="79" t="str">
        <f aca="false">IF(ISERROR(P94),"",P94)</f>
        <v/>
      </c>
      <c r="P94" s="79" t="e">
        <f aca="false">LOOKUP(9E+307,Q94:BK94)</f>
        <v>#N/A</v>
      </c>
      <c r="Q94" s="301"/>
      <c r="R94" s="301"/>
      <c r="S94" s="301"/>
      <c r="U94" s="301"/>
      <c r="V94" s="301"/>
    </row>
    <row r="95" customFormat="false" ht="12.8" hidden="false" customHeight="false" outlineLevel="0" collapsed="false">
      <c r="A95" s="303" t="s">
        <v>2504</v>
      </c>
      <c r="B95" s="323" t="s">
        <v>2505</v>
      </c>
      <c r="C95" s="302" t="s">
        <v>2205</v>
      </c>
      <c r="D95" s="303" t="s">
        <v>2208</v>
      </c>
      <c r="E95" s="303" t="s">
        <v>2163</v>
      </c>
      <c r="F95" s="303"/>
      <c r="G95" s="0" t="n">
        <f aca="false">COUNT(Q95:V95)</f>
        <v>0</v>
      </c>
      <c r="J95" s="381" t="e">
        <f aca="false">IF(N95&lt;0,$L$2-O95,0)</f>
        <v>#VALUE!</v>
      </c>
      <c r="K95" s="314" t="e">
        <f aca="false">N96</f>
        <v>#VALUE!</v>
      </c>
      <c r="N95" s="0" t="e">
        <f aca="false">O96-O95</f>
        <v>#VALUE!</v>
      </c>
      <c r="O95" s="79" t="str">
        <f aca="false">IF(ISERROR(P95),"",P95)</f>
        <v/>
      </c>
      <c r="P95" s="79" t="e">
        <f aca="false">LOOKUP(9E+307,R95:AY95)</f>
        <v>#N/A</v>
      </c>
      <c r="R95" s="301"/>
      <c r="V95" s="301"/>
      <c r="X95" s="301"/>
    </row>
    <row r="96" customFormat="false" ht="13" hidden="false" customHeight="false" outlineLevel="0" collapsed="false">
      <c r="A96" s="303"/>
      <c r="B96" s="323"/>
      <c r="C96" s="302"/>
      <c r="D96" s="302"/>
      <c r="E96" s="302"/>
      <c r="F96" s="303"/>
      <c r="K96" s="314"/>
      <c r="L96" s="0" t="n">
        <f aca="false">IF(ISERROR(P96),0,(IF((P96-$G$2)&gt;=0,1,0)))</f>
        <v>0</v>
      </c>
      <c r="M96" s="308" t="e">
        <f aca="false">IF((N96-$M$2)&gt;0,1,0)</f>
        <v>#VALUE!</v>
      </c>
      <c r="N96" s="0" t="e">
        <f aca="false">IF(N95&gt;0,$L$2-O96,0)</f>
        <v>#VALUE!</v>
      </c>
      <c r="O96" s="79" t="str">
        <f aca="false">IF(ISERROR(P96),"",P96)</f>
        <v/>
      </c>
      <c r="P96" s="79" t="e">
        <f aca="false">LOOKUP(9E+307,Q96:BK96)</f>
        <v>#N/A</v>
      </c>
      <c r="Q96" s="301"/>
      <c r="R96" s="301"/>
      <c r="S96" s="301"/>
      <c r="U96" s="301"/>
      <c r="V96" s="301"/>
    </row>
    <row r="97" customFormat="false" ht="12.8" hidden="false" customHeight="false" outlineLevel="0" collapsed="false">
      <c r="A97" s="303" t="s">
        <v>2506</v>
      </c>
      <c r="B97" s="323" t="s">
        <v>2507</v>
      </c>
      <c r="C97" s="302" t="s">
        <v>2205</v>
      </c>
      <c r="D97" s="303" t="s">
        <v>2208</v>
      </c>
      <c r="E97" s="303" t="s">
        <v>2122</v>
      </c>
      <c r="F97" s="303"/>
      <c r="G97" s="0" t="n">
        <f aca="false">COUNT(Q97:V97)</f>
        <v>0</v>
      </c>
      <c r="J97" s="381" t="e">
        <f aca="false">IF(N97&lt;0,$L$2-O97,0)</f>
        <v>#VALUE!</v>
      </c>
      <c r="K97" s="314" t="e">
        <f aca="false">N98</f>
        <v>#VALUE!</v>
      </c>
      <c r="N97" s="0" t="e">
        <f aca="false">O98-O97</f>
        <v>#VALUE!</v>
      </c>
      <c r="O97" s="79" t="str">
        <f aca="false">IF(ISERROR(P97),"",P97)</f>
        <v/>
      </c>
      <c r="P97" s="79" t="e">
        <f aca="false">LOOKUP(9E+307,R97:AY97)</f>
        <v>#N/A</v>
      </c>
      <c r="R97" s="301"/>
      <c r="V97" s="301"/>
      <c r="X97" s="301"/>
    </row>
    <row r="98" customFormat="false" ht="13" hidden="false" customHeight="false" outlineLevel="0" collapsed="false">
      <c r="A98" s="303"/>
      <c r="B98" s="323"/>
      <c r="C98" s="302"/>
      <c r="D98" s="302"/>
      <c r="E98" s="302"/>
      <c r="F98" s="303"/>
      <c r="J98" s="393" t="s">
        <v>2170</v>
      </c>
      <c r="K98" s="314"/>
      <c r="L98" s="0" t="n">
        <f aca="false">IF(ISERROR(P98),0,(IF((P98-$G$2)&gt;=0,1,0)))</f>
        <v>0</v>
      </c>
      <c r="M98" s="308" t="e">
        <f aca="false">IF((N98-$M$2)&gt;0,1,0)</f>
        <v>#VALUE!</v>
      </c>
      <c r="N98" s="0" t="e">
        <f aca="false">IF(N97&gt;0,$L$2-O98,0)</f>
        <v>#VALUE!</v>
      </c>
      <c r="O98" s="79" t="str">
        <f aca="false">IF(ISERROR(P98),"",P98)</f>
        <v/>
      </c>
      <c r="P98" s="79" t="e">
        <f aca="false">LOOKUP(9E+307,Q98:BK98)</f>
        <v>#N/A</v>
      </c>
      <c r="Q98" s="301"/>
      <c r="R98" s="301"/>
      <c r="S98" s="301"/>
      <c r="U98" s="301"/>
      <c r="V98" s="301"/>
      <c r="W98" s="301"/>
      <c r="X98" s="301"/>
    </row>
    <row r="99" customFormat="false" ht="12.8" hidden="false" customHeight="false" outlineLevel="0" collapsed="false">
      <c r="A99" s="303" t="s">
        <v>2508</v>
      </c>
      <c r="B99" s="323" t="s">
        <v>2509</v>
      </c>
      <c r="C99" s="302" t="s">
        <v>2205</v>
      </c>
      <c r="D99" s="303" t="s">
        <v>2510</v>
      </c>
      <c r="E99" s="303" t="s">
        <v>2133</v>
      </c>
      <c r="F99" s="303"/>
      <c r="G99" s="0" t="n">
        <f aca="false">COUNT(Q99:V99)</f>
        <v>0</v>
      </c>
      <c r="J99" s="381" t="e">
        <f aca="false">IF(N99&lt;0,$L$2-O99,0)</f>
        <v>#VALUE!</v>
      </c>
      <c r="K99" s="314" t="e">
        <f aca="false">N100</f>
        <v>#VALUE!</v>
      </c>
      <c r="N99" s="0" t="e">
        <f aca="false">O100-O99</f>
        <v>#VALUE!</v>
      </c>
      <c r="O99" s="79" t="str">
        <f aca="false">IF(ISERROR(P99),"",P99)</f>
        <v/>
      </c>
      <c r="P99" s="79" t="e">
        <f aca="false">LOOKUP(9E+307,R99:AY99)</f>
        <v>#N/A</v>
      </c>
      <c r="R99" s="301"/>
      <c r="V99" s="301"/>
    </row>
    <row r="100" customFormat="false" ht="13" hidden="false" customHeight="false" outlineLevel="0" collapsed="false">
      <c r="A100" s="303"/>
      <c r="B100" s="323"/>
      <c r="C100" s="302"/>
      <c r="D100" s="302"/>
      <c r="E100" s="302"/>
      <c r="F100" s="303"/>
      <c r="K100" s="314"/>
      <c r="L100" s="0" t="n">
        <f aca="false">IF(ISERROR(P100),0,(IF((P100-$G$2)&gt;=0,1,0)))</f>
        <v>0</v>
      </c>
      <c r="M100" s="308" t="e">
        <f aca="false">IF((N100-$M$2)&gt;0,1,0)</f>
        <v>#VALUE!</v>
      </c>
      <c r="N100" s="0" t="e">
        <f aca="false">IF(N99&gt;0,$L$2-O100,0)</f>
        <v>#VALUE!</v>
      </c>
      <c r="O100" s="79" t="str">
        <f aca="false">IF(ISERROR(P100),"",P100)</f>
        <v/>
      </c>
      <c r="P100" s="79" t="e">
        <f aca="false">LOOKUP(9E+307,Q100:BK100)</f>
        <v>#N/A</v>
      </c>
      <c r="Q100" s="301"/>
      <c r="R100" s="301"/>
      <c r="S100" s="301"/>
    </row>
    <row r="101" customFormat="false" ht="12.8" hidden="false" customHeight="false" outlineLevel="0" collapsed="false">
      <c r="A101" s="320" t="s">
        <v>2511</v>
      </c>
      <c r="B101" s="323" t="s">
        <v>2512</v>
      </c>
      <c r="C101" s="302" t="s">
        <v>2205</v>
      </c>
      <c r="D101" s="303" t="s">
        <v>2510</v>
      </c>
      <c r="E101" s="303" t="s">
        <v>2134</v>
      </c>
      <c r="F101" s="320"/>
      <c r="G101" s="0" t="n">
        <f aca="false">COUNT(Q101:V101)</f>
        <v>0</v>
      </c>
      <c r="J101" s="381" t="e">
        <f aca="false">IF(N101&lt;0,$L$2-O101,0)</f>
        <v>#VALUE!</v>
      </c>
      <c r="K101" s="314" t="e">
        <f aca="false">N102</f>
        <v>#VALUE!</v>
      </c>
      <c r="N101" s="0" t="e">
        <f aca="false">O102-O101</f>
        <v>#VALUE!</v>
      </c>
      <c r="O101" s="79" t="str">
        <f aca="false">IF(ISERROR(P101),"",P101)</f>
        <v/>
      </c>
      <c r="P101" s="79" t="e">
        <f aca="false">LOOKUP(9E+307,R101:AY101)</f>
        <v>#N/A</v>
      </c>
      <c r="R101" s="301"/>
      <c r="V101" s="301"/>
      <c r="X101" s="301"/>
    </row>
    <row r="102" customFormat="false" ht="13" hidden="false" customHeight="false" outlineLevel="0" collapsed="false">
      <c r="A102" s="320"/>
      <c r="B102" s="323"/>
      <c r="C102" s="302"/>
      <c r="D102" s="302"/>
      <c r="E102" s="302"/>
      <c r="F102" s="320"/>
      <c r="K102" s="314"/>
      <c r="L102" s="0" t="n">
        <f aca="false">IF(ISERROR(P102),0,(IF((P102-$G$2)&gt;=0,1,0)))</f>
        <v>0</v>
      </c>
      <c r="M102" s="308" t="e">
        <f aca="false">IF((N102-$M$2)&gt;0,1,0)</f>
        <v>#VALUE!</v>
      </c>
      <c r="N102" s="0" t="e">
        <f aca="false">IF(N101&gt;0,$L$2-O102,0)</f>
        <v>#VALUE!</v>
      </c>
      <c r="O102" s="79" t="str">
        <f aca="false">IF(ISERROR(P102),"",P102)</f>
        <v/>
      </c>
      <c r="P102" s="79" t="e">
        <f aca="false">LOOKUP(9E+307,Q102:BK102)</f>
        <v>#N/A</v>
      </c>
      <c r="Q102" s="301"/>
      <c r="R102" s="301"/>
      <c r="S102" s="301"/>
      <c r="U102" s="301"/>
      <c r="V102" s="301"/>
      <c r="W102" s="301"/>
      <c r="X102" s="301"/>
    </row>
    <row r="103" customFormat="false" ht="12.8" hidden="false" customHeight="false" outlineLevel="0" collapsed="false">
      <c r="A103" s="320" t="s">
        <v>2513</v>
      </c>
      <c r="B103" s="323" t="s">
        <v>2514</v>
      </c>
      <c r="C103" s="302" t="s">
        <v>2205</v>
      </c>
      <c r="D103" s="303" t="s">
        <v>2510</v>
      </c>
      <c r="E103" s="320" t="s">
        <v>2162</v>
      </c>
      <c r="F103" s="320"/>
      <c r="G103" s="0" t="n">
        <f aca="false">COUNT(Q103:V103)</f>
        <v>0</v>
      </c>
      <c r="J103" s="381" t="e">
        <f aca="false">IF(N103&lt;0,$L$2-O103,0)</f>
        <v>#VALUE!</v>
      </c>
      <c r="K103" s="314" t="e">
        <f aca="false">N104</f>
        <v>#VALUE!</v>
      </c>
      <c r="N103" s="0" t="e">
        <f aca="false">O104-O103</f>
        <v>#VALUE!</v>
      </c>
      <c r="O103" s="79" t="str">
        <f aca="false">IF(ISERROR(P103),"",P103)</f>
        <v/>
      </c>
      <c r="P103" s="79" t="e">
        <f aca="false">LOOKUP(9E+307,R103:AY103)</f>
        <v>#N/A</v>
      </c>
      <c r="R103" s="301"/>
      <c r="V103" s="301"/>
    </row>
    <row r="104" customFormat="false" ht="13" hidden="false" customHeight="false" outlineLevel="0" collapsed="false">
      <c r="A104" s="320"/>
      <c r="B104" s="323"/>
      <c r="C104" s="302"/>
      <c r="D104" s="302"/>
      <c r="E104" s="302"/>
      <c r="F104" s="320"/>
      <c r="K104" s="314"/>
      <c r="L104" s="0" t="n">
        <f aca="false">IF(ISERROR(P104),0,(IF((P104-$G$2)&gt;=0,1,0)))</f>
        <v>0</v>
      </c>
      <c r="M104" s="308" t="e">
        <f aca="false">IF((N104-$M$2)&gt;0,1,0)</f>
        <v>#VALUE!</v>
      </c>
      <c r="N104" s="0" t="e">
        <f aca="false">IF(N103&gt;0,$L$2-O104,0)</f>
        <v>#VALUE!</v>
      </c>
      <c r="O104" s="79" t="str">
        <f aca="false">IF(ISERROR(P104),"",P104)</f>
        <v/>
      </c>
      <c r="P104" s="79" t="e">
        <f aca="false">LOOKUP(9E+307,Q104:BK104)</f>
        <v>#N/A</v>
      </c>
      <c r="Q104" s="301"/>
      <c r="R104" s="301"/>
      <c r="S104" s="301"/>
      <c r="U104" s="301"/>
      <c r="V104" s="301"/>
    </row>
    <row r="105" customFormat="false" ht="12.8" hidden="false" customHeight="false" outlineLevel="0" collapsed="false">
      <c r="A105" s="302" t="s">
        <v>2515</v>
      </c>
      <c r="B105" s="323" t="s">
        <v>2516</v>
      </c>
      <c r="C105" s="302" t="s">
        <v>2205</v>
      </c>
      <c r="D105" s="302" t="s">
        <v>2517</v>
      </c>
      <c r="E105" s="320" t="s">
        <v>1766</v>
      </c>
      <c r="F105" s="320"/>
      <c r="G105" s="0" t="n">
        <f aca="false">COUNT(Q105:V105)</f>
        <v>0</v>
      </c>
      <c r="J105" s="381" t="e">
        <f aca="false">IF(N105&lt;0,$L$2-O105,0)</f>
        <v>#VALUE!</v>
      </c>
      <c r="K105" s="314" t="e">
        <f aca="false">N106</f>
        <v>#VALUE!</v>
      </c>
      <c r="N105" s="0" t="e">
        <f aca="false">O106-O105</f>
        <v>#VALUE!</v>
      </c>
      <c r="O105" s="79" t="str">
        <f aca="false">IF(ISERROR(P105),"",P105)</f>
        <v/>
      </c>
      <c r="P105" s="79" t="e">
        <f aca="false">LOOKUP(9E+307,R105:AY105)</f>
        <v>#N/A</v>
      </c>
      <c r="R105" s="301"/>
      <c r="V105" s="301"/>
      <c r="X105" s="301"/>
    </row>
    <row r="106" customFormat="false" ht="13" hidden="false" customHeight="false" outlineLevel="0" collapsed="false">
      <c r="A106" s="302"/>
      <c r="B106" s="323"/>
      <c r="C106" s="302"/>
      <c r="D106" s="302"/>
      <c r="E106" s="302"/>
      <c r="F106" s="320"/>
      <c r="K106" s="314"/>
      <c r="L106" s="0" t="n">
        <f aca="false">IF(ISERROR(P106),0,(IF((P106-$G$2)&gt;=0,1,0)))</f>
        <v>0</v>
      </c>
      <c r="M106" s="308" t="e">
        <f aca="false">IF((N106-$M$2)&gt;0,1,0)</f>
        <v>#VALUE!</v>
      </c>
      <c r="N106" s="0" t="e">
        <f aca="false">IF(N105&gt;0,$L$2-O106,0)</f>
        <v>#VALUE!</v>
      </c>
      <c r="O106" s="79" t="str">
        <f aca="false">IF(ISERROR(P106),"",P106)</f>
        <v/>
      </c>
      <c r="P106" s="79" t="e">
        <f aca="false">LOOKUP(9E+307,Q106:BK106)</f>
        <v>#N/A</v>
      </c>
      <c r="Q106" s="301"/>
      <c r="R106" s="301"/>
      <c r="S106" s="301"/>
      <c r="U106" s="301"/>
      <c r="V106" s="301"/>
      <c r="W106" s="301"/>
      <c r="X106" s="301"/>
    </row>
    <row r="107" customFormat="false" ht="12.8" hidden="false" customHeight="false" outlineLevel="0" collapsed="false">
      <c r="A107" s="302" t="s">
        <v>2518</v>
      </c>
      <c r="B107" s="325" t="s">
        <v>2519</v>
      </c>
      <c r="C107" s="302" t="s">
        <v>2205</v>
      </c>
      <c r="D107" s="302" t="s">
        <v>2517</v>
      </c>
      <c r="E107" s="320" t="s">
        <v>1769</v>
      </c>
      <c r="F107" s="302"/>
      <c r="G107" s="0" t="n">
        <f aca="false">COUNT(Q107:V107)</f>
        <v>0</v>
      </c>
      <c r="J107" s="381" t="e">
        <f aca="false">IF(N107&lt;0,$L$2-O107,0)</f>
        <v>#VALUE!</v>
      </c>
      <c r="K107" s="314" t="e">
        <f aca="false">N108</f>
        <v>#VALUE!</v>
      </c>
      <c r="N107" s="0" t="e">
        <f aca="false">O108-O107</f>
        <v>#VALUE!</v>
      </c>
      <c r="O107" s="79" t="str">
        <f aca="false">IF(ISERROR(P107),"",P107)</f>
        <v/>
      </c>
      <c r="P107" s="79" t="e">
        <f aca="false">LOOKUP(9E+307,R107:AY107)</f>
        <v>#N/A</v>
      </c>
      <c r="R107" s="301"/>
    </row>
    <row r="108" customFormat="false" ht="13" hidden="false" customHeight="false" outlineLevel="0" collapsed="false">
      <c r="A108" s="302"/>
      <c r="B108" s="325"/>
      <c r="C108" s="302"/>
      <c r="D108" s="302"/>
      <c r="E108" s="302"/>
      <c r="F108" s="302"/>
      <c r="K108" s="314"/>
      <c r="L108" s="0" t="n">
        <f aca="false">IF(ISERROR(P108),0,(IF((P108-$G$2)&gt;=0,1,0)))</f>
        <v>0</v>
      </c>
      <c r="M108" s="308" t="e">
        <f aca="false">IF((N108-$M$2)&gt;0,1,0)</f>
        <v>#VALUE!</v>
      </c>
      <c r="N108" s="0" t="e">
        <f aca="false">IF(N107&gt;0,$L$2-O108,0)</f>
        <v>#VALUE!</v>
      </c>
      <c r="O108" s="79" t="str">
        <f aca="false">IF(ISERROR(P108),"",P108)</f>
        <v/>
      </c>
      <c r="P108" s="79" t="e">
        <f aca="false">LOOKUP(9E+307,Q108:BK108)</f>
        <v>#N/A</v>
      </c>
      <c r="Q108" s="301"/>
      <c r="R108" s="301"/>
      <c r="S108" s="301"/>
    </row>
    <row r="109" customFormat="false" ht="12.8" hidden="false" customHeight="false" outlineLevel="0" collapsed="false">
      <c r="A109" s="320" t="s">
        <v>2520</v>
      </c>
      <c r="B109" s="325" t="s">
        <v>2521</v>
      </c>
      <c r="C109" s="302" t="s">
        <v>2205</v>
      </c>
      <c r="D109" s="302" t="s">
        <v>2517</v>
      </c>
      <c r="E109" s="302" t="s">
        <v>1772</v>
      </c>
      <c r="F109" s="320"/>
      <c r="G109" s="0" t="n">
        <f aca="false">COUNT(Q109:V109)</f>
        <v>0</v>
      </c>
      <c r="J109" s="390" t="e">
        <f aca="false">IF(N109&lt;0,$L$2-O109,0)</f>
        <v>#VALUE!</v>
      </c>
      <c r="K109" s="314" t="e">
        <f aca="false">N110</f>
        <v>#VALUE!</v>
      </c>
      <c r="N109" s="0" t="e">
        <f aca="false">O110-O109</f>
        <v>#VALUE!</v>
      </c>
      <c r="O109" s="79" t="str">
        <f aca="false">IF(ISERROR(P109),"",P109)</f>
        <v/>
      </c>
      <c r="P109" s="79" t="e">
        <f aca="false">LOOKUP(9E+307,R109:AY109)</f>
        <v>#N/A</v>
      </c>
      <c r="R109" s="301"/>
      <c r="V109" s="301"/>
    </row>
    <row r="110" customFormat="false" ht="13" hidden="false" customHeight="false" outlineLevel="0" collapsed="false">
      <c r="A110" s="320"/>
      <c r="B110" s="325"/>
      <c r="C110" s="302"/>
      <c r="D110" s="302"/>
      <c r="E110" s="302"/>
      <c r="F110" s="320"/>
      <c r="K110" s="314"/>
      <c r="L110" s="0" t="n">
        <f aca="false">IF(ISERROR(P110),0,(IF((P110-$G$2)&gt;=0,1,0)))</f>
        <v>0</v>
      </c>
      <c r="M110" s="308" t="e">
        <f aca="false">IF((N110-$M$2)&gt;0,1,0)</f>
        <v>#VALUE!</v>
      </c>
      <c r="N110" s="0" t="e">
        <f aca="false">IF(N109&gt;0,$L$2-O110,0)</f>
        <v>#VALUE!</v>
      </c>
      <c r="O110" s="79" t="str">
        <f aca="false">IF(ISERROR(P110),"",P110)</f>
        <v/>
      </c>
      <c r="P110" s="79" t="e">
        <f aca="false">LOOKUP(9E+307,Q110:BK110)</f>
        <v>#N/A</v>
      </c>
      <c r="Q110" s="301"/>
      <c r="R110" s="301"/>
      <c r="S110" s="301"/>
      <c r="U110" s="301"/>
      <c r="V110" s="301"/>
    </row>
    <row r="111" customFormat="false" ht="12.8" hidden="false" customHeight="false" outlineLevel="0" collapsed="false">
      <c r="A111" s="320" t="s">
        <v>2522</v>
      </c>
      <c r="B111" s="323" t="s">
        <v>2385</v>
      </c>
      <c r="C111" s="320" t="s">
        <v>2205</v>
      </c>
      <c r="D111" s="320" t="s">
        <v>1787</v>
      </c>
      <c r="E111" s="320" t="s">
        <v>2133</v>
      </c>
      <c r="F111" s="320"/>
      <c r="G111" s="0" t="n">
        <f aca="false">COUNT(Q111:V111)</f>
        <v>0</v>
      </c>
      <c r="J111" s="381" t="e">
        <f aca="false">IF(N111&lt;0,$L$2-O111,0)</f>
        <v>#VALUE!</v>
      </c>
      <c r="K111" s="314" t="e">
        <f aca="false">N112</f>
        <v>#VALUE!</v>
      </c>
      <c r="N111" s="0" t="e">
        <f aca="false">O112-O111</f>
        <v>#VALUE!</v>
      </c>
      <c r="O111" s="79" t="str">
        <f aca="false">IF(ISERROR(P111),"",P111)</f>
        <v/>
      </c>
      <c r="P111" s="79" t="e">
        <f aca="false">LOOKUP(9E+307,R111:AY111)</f>
        <v>#N/A</v>
      </c>
      <c r="R111" s="301"/>
      <c r="V111" s="301"/>
    </row>
    <row r="112" customFormat="false" ht="13" hidden="false" customHeight="false" outlineLevel="0" collapsed="false">
      <c r="A112" s="320"/>
      <c r="B112" s="323"/>
      <c r="C112" s="320"/>
      <c r="D112" s="320"/>
      <c r="E112" s="320"/>
      <c r="F112" s="320"/>
      <c r="K112" s="314"/>
      <c r="L112" s="0" t="n">
        <f aca="false">IF(ISERROR(P112),0,(IF((P112-$G$2)&gt;=0,1,0)))</f>
        <v>0</v>
      </c>
      <c r="M112" s="308" t="e">
        <f aca="false">IF((N112-$M$2)&gt;0,1,0)</f>
        <v>#VALUE!</v>
      </c>
      <c r="N112" s="0" t="e">
        <f aca="false">IF(N111&gt;0,$L$2-O112,0)</f>
        <v>#VALUE!</v>
      </c>
      <c r="O112" s="79" t="str">
        <f aca="false">IF(ISERROR(P112),"",P112)</f>
        <v/>
      </c>
      <c r="P112" s="79" t="e">
        <f aca="false">LOOKUP(9E+307,Q112:BK112)</f>
        <v>#N/A</v>
      </c>
      <c r="Q112" s="301"/>
      <c r="R112" s="301"/>
      <c r="S112" s="301"/>
    </row>
    <row r="113" customFormat="false" ht="12.8" hidden="false" customHeight="false" outlineLevel="0" collapsed="false">
      <c r="A113" s="320" t="s">
        <v>2523</v>
      </c>
      <c r="B113" s="323" t="s">
        <v>2524</v>
      </c>
      <c r="C113" s="320" t="s">
        <v>2205</v>
      </c>
      <c r="D113" s="320" t="s">
        <v>2525</v>
      </c>
      <c r="E113" s="320" t="s">
        <v>1766</v>
      </c>
      <c r="F113" s="320"/>
      <c r="G113" s="0" t="n">
        <f aca="false">COUNT(Q113:V113)</f>
        <v>0</v>
      </c>
      <c r="J113" s="381" t="e">
        <f aca="false">IF(N113&lt;0,$L$2-O113,0)</f>
        <v>#VALUE!</v>
      </c>
      <c r="K113" s="314" t="e">
        <f aca="false">N114</f>
        <v>#VALUE!</v>
      </c>
      <c r="N113" s="0" t="e">
        <f aca="false">O114-O113</f>
        <v>#VALUE!</v>
      </c>
      <c r="O113" s="79" t="str">
        <f aca="false">IF(ISERROR(P113),"",P113)</f>
        <v/>
      </c>
      <c r="P113" s="79" t="e">
        <f aca="false">LOOKUP(9E+307,R113:AY113)</f>
        <v>#N/A</v>
      </c>
      <c r="R113" s="301"/>
      <c r="V113" s="301"/>
      <c r="X113" s="301"/>
    </row>
    <row r="114" customFormat="false" ht="13" hidden="false" customHeight="false" outlineLevel="0" collapsed="false">
      <c r="A114" s="320"/>
      <c r="B114" s="323"/>
      <c r="C114" s="320"/>
      <c r="D114" s="320"/>
      <c r="E114" s="320"/>
      <c r="F114" s="320"/>
      <c r="K114" s="314"/>
      <c r="L114" s="0" t="n">
        <f aca="false">IF(ISERROR(P114),0,(IF((P114-$G$2)&gt;=0,1,0)))</f>
        <v>0</v>
      </c>
      <c r="M114" s="308" t="e">
        <f aca="false">IF((N114-$M$2)&gt;0,1,0)</f>
        <v>#VALUE!</v>
      </c>
      <c r="N114" s="0" t="e">
        <f aca="false">IF(N113&gt;0,$L$2-O114,0)</f>
        <v>#VALUE!</v>
      </c>
      <c r="O114" s="79" t="str">
        <f aca="false">IF(ISERROR(P114),"",P114)</f>
        <v/>
      </c>
      <c r="P114" s="79" t="e">
        <f aca="false">LOOKUP(9E+307,Q114:BK114)</f>
        <v>#N/A</v>
      </c>
      <c r="Q114" s="301"/>
      <c r="R114" s="301"/>
      <c r="S114" s="301"/>
      <c r="U114" s="301"/>
      <c r="V114" s="301"/>
      <c r="W114" s="301"/>
      <c r="X114" s="301"/>
    </row>
    <row r="115" customFormat="false" ht="12.8" hidden="false" customHeight="false" outlineLevel="0" collapsed="false">
      <c r="A115" s="302" t="s">
        <v>2526</v>
      </c>
      <c r="B115" s="323" t="s">
        <v>2527</v>
      </c>
      <c r="C115" s="320" t="s">
        <v>2205</v>
      </c>
      <c r="D115" s="320" t="s">
        <v>2525</v>
      </c>
      <c r="E115" s="320" t="s">
        <v>2528</v>
      </c>
      <c r="F115" s="320"/>
      <c r="G115" s="0" t="n">
        <f aca="false">COUNT(Q115:V115)</f>
        <v>0</v>
      </c>
      <c r="J115" s="381" t="e">
        <f aca="false">IF(N115&lt;0,$L$2-O115,0)</f>
        <v>#VALUE!</v>
      </c>
      <c r="K115" s="314" t="e">
        <f aca="false">N116</f>
        <v>#VALUE!</v>
      </c>
      <c r="N115" s="0" t="e">
        <f aca="false">O116-O115</f>
        <v>#VALUE!</v>
      </c>
      <c r="O115" s="79" t="str">
        <f aca="false">IF(ISERROR(P115),"",P115)</f>
        <v/>
      </c>
      <c r="P115" s="79" t="e">
        <f aca="false">LOOKUP(9E+307,R115:AY115)</f>
        <v>#N/A</v>
      </c>
      <c r="R115" s="301"/>
      <c r="V115" s="301"/>
    </row>
    <row r="116" customFormat="false" ht="13" hidden="false" customHeight="false" outlineLevel="0" collapsed="false">
      <c r="A116" s="302"/>
      <c r="B116" s="323"/>
      <c r="C116" s="320"/>
      <c r="D116" s="320"/>
      <c r="E116" s="320"/>
      <c r="F116" s="320"/>
      <c r="K116" s="314"/>
      <c r="L116" s="0" t="n">
        <f aca="false">IF(ISERROR(P116),0,(IF((P116-$G$2)&gt;=0,1,0)))</f>
        <v>0</v>
      </c>
      <c r="M116" s="308" t="e">
        <f aca="false">IF((N116-$M$2)&gt;0,1,0)</f>
        <v>#VALUE!</v>
      </c>
      <c r="N116" s="0" t="e">
        <f aca="false">IF(N115&gt;0,$L$2-O116,0)</f>
        <v>#VALUE!</v>
      </c>
      <c r="O116" s="79" t="str">
        <f aca="false">IF(ISERROR(P116),"",P116)</f>
        <v/>
      </c>
      <c r="P116" s="79" t="e">
        <f aca="false">LOOKUP(9E+307,Q116:BK116)</f>
        <v>#N/A</v>
      </c>
      <c r="Q116" s="301"/>
      <c r="R116" s="301"/>
      <c r="S116" s="301"/>
      <c r="U116" s="301"/>
      <c r="V116" s="301"/>
    </row>
    <row r="117" customFormat="false" ht="12.8" hidden="true" customHeight="false" outlineLevel="0" collapsed="false">
      <c r="A117" s="310" t="s">
        <v>2529</v>
      </c>
      <c r="B117" s="310" t="s">
        <v>2530</v>
      </c>
      <c r="C117" s="310" t="s">
        <v>2531</v>
      </c>
      <c r="D117" s="310" t="s">
        <v>2532</v>
      </c>
      <c r="E117" s="310" t="s">
        <v>2133</v>
      </c>
      <c r="F117" s="310"/>
      <c r="G117" s="311" t="n">
        <f aca="false">COUNT(Q117:V117)</f>
        <v>0</v>
      </c>
      <c r="H117" s="311"/>
      <c r="I117" s="311"/>
      <c r="J117" s="381" t="e">
        <f aca="false">IF(N117&lt;0,$L$2-O117,0)</f>
        <v>#VALUE!</v>
      </c>
      <c r="K117" s="314" t="e">
        <f aca="false">N118</f>
        <v>#VALUE!</v>
      </c>
      <c r="N117" s="0" t="e">
        <f aca="false">O118-O117</f>
        <v>#VALUE!</v>
      </c>
      <c r="O117" s="79" t="str">
        <f aca="false">IF(ISERROR(P117),"",P117)</f>
        <v/>
      </c>
      <c r="P117" s="79" t="e">
        <f aca="false">LOOKUP(9E+307,R117:AY117)</f>
        <v>#N/A</v>
      </c>
      <c r="R117" s="301"/>
      <c r="V117" s="301"/>
    </row>
    <row r="118" customFormat="false" ht="13" hidden="true" customHeight="false" outlineLevel="0" collapsed="false">
      <c r="A118" s="310"/>
      <c r="B118" s="310"/>
      <c r="C118" s="310"/>
      <c r="D118" s="310"/>
      <c r="E118" s="310"/>
      <c r="F118" s="310"/>
      <c r="G118" s="311"/>
      <c r="H118" s="311"/>
      <c r="I118" s="311"/>
      <c r="K118" s="314"/>
      <c r="L118" s="0" t="n">
        <f aca="false">IF(ISERROR(P118),0,(IF((P118-$G$2)&gt;=0,1,0)))</f>
        <v>0</v>
      </c>
      <c r="M118" s="308" t="e">
        <f aca="false">IF((N118-$M$2)&gt;0,1,0)</f>
        <v>#VALUE!</v>
      </c>
      <c r="N118" s="0" t="e">
        <f aca="false">IF(N117&gt;0,$L$2-O118,0)</f>
        <v>#VALUE!</v>
      </c>
      <c r="O118" s="79" t="str">
        <f aca="false">IF(ISERROR(P118),"",P118)</f>
        <v/>
      </c>
      <c r="P118" s="79" t="e">
        <f aca="false">LOOKUP(9E+307,Q118:BK118)</f>
        <v>#N/A</v>
      </c>
      <c r="Q118" s="301"/>
      <c r="R118" s="301"/>
      <c r="S118" s="301"/>
      <c r="U118" s="301"/>
      <c r="V118" s="301"/>
    </row>
    <row r="119" customFormat="false" ht="12.8" hidden="true" customHeight="false" outlineLevel="0" collapsed="false">
      <c r="A119" s="317" t="s">
        <v>2533</v>
      </c>
      <c r="B119" s="317" t="s">
        <v>2534</v>
      </c>
      <c r="C119" s="310" t="s">
        <v>2531</v>
      </c>
      <c r="D119" s="310" t="s">
        <v>2532</v>
      </c>
      <c r="E119" s="310" t="s">
        <v>2134</v>
      </c>
      <c r="F119" s="310"/>
      <c r="G119" s="311" t="n">
        <f aca="false">COUNT(Q119:V119)</f>
        <v>0</v>
      </c>
      <c r="H119" s="311"/>
      <c r="I119" s="311"/>
      <c r="J119" s="381" t="e">
        <f aca="false">IF(N119&lt;0,$L$2-O119,0)</f>
        <v>#VALUE!</v>
      </c>
      <c r="K119" s="314" t="e">
        <f aca="false">N120</f>
        <v>#VALUE!</v>
      </c>
      <c r="N119" s="0" t="e">
        <f aca="false">O120-O119</f>
        <v>#VALUE!</v>
      </c>
      <c r="O119" s="79" t="str">
        <f aca="false">IF(ISERROR(P119),"",P119)</f>
        <v/>
      </c>
      <c r="P119" s="79" t="e">
        <f aca="false">LOOKUP(9E+307,R119:AY119)</f>
        <v>#N/A</v>
      </c>
      <c r="R119" s="301"/>
      <c r="V119" s="301"/>
    </row>
    <row r="120" customFormat="false" ht="13" hidden="true" customHeight="false" outlineLevel="0" collapsed="false">
      <c r="A120" s="317"/>
      <c r="B120" s="317"/>
      <c r="C120" s="310"/>
      <c r="D120" s="310"/>
      <c r="E120" s="310"/>
      <c r="F120" s="310"/>
      <c r="G120" s="311"/>
      <c r="H120" s="311"/>
      <c r="I120" s="311"/>
      <c r="K120" s="314"/>
      <c r="L120" s="0" t="n">
        <f aca="false">IF(ISERROR(P120),0,(IF((P120-$G$2)&gt;=0,1,0)))</f>
        <v>0</v>
      </c>
      <c r="M120" s="308" t="e">
        <f aca="false">IF((N120-$M$2)&gt;0,1,0)</f>
        <v>#VALUE!</v>
      </c>
      <c r="N120" s="0" t="e">
        <f aca="false">IF(N119&gt;0,$L$2-O120,0)</f>
        <v>#VALUE!</v>
      </c>
      <c r="O120" s="79" t="str">
        <f aca="false">IF(ISERROR(P120),"",P120)</f>
        <v/>
      </c>
      <c r="P120" s="79" t="e">
        <f aca="false">LOOKUP(9E+307,Q120:BK120)</f>
        <v>#N/A</v>
      </c>
      <c r="Q120" s="301"/>
      <c r="R120" s="301"/>
      <c r="S120" s="301"/>
    </row>
    <row r="121" customFormat="false" ht="12.8" hidden="true" customHeight="false" outlineLevel="0" collapsed="false">
      <c r="A121" s="310" t="s">
        <v>2535</v>
      </c>
      <c r="B121" s="310" t="s">
        <v>2536</v>
      </c>
      <c r="C121" s="310" t="s">
        <v>2531</v>
      </c>
      <c r="D121" s="310" t="s">
        <v>2532</v>
      </c>
      <c r="E121" s="310" t="s">
        <v>2162</v>
      </c>
      <c r="F121" s="310"/>
      <c r="G121" s="311" t="n">
        <f aca="false">COUNT(Q121:V121)</f>
        <v>0</v>
      </c>
      <c r="H121" s="311"/>
      <c r="I121" s="311"/>
      <c r="J121" s="381" t="e">
        <f aca="false">IF(N121&lt;0,$L$2-O121,0)</f>
        <v>#VALUE!</v>
      </c>
      <c r="K121" s="314" t="e">
        <f aca="false">N122</f>
        <v>#VALUE!</v>
      </c>
      <c r="N121" s="0" t="e">
        <f aca="false">O122-O121</f>
        <v>#VALUE!</v>
      </c>
      <c r="O121" s="79" t="str">
        <f aca="false">IF(ISERROR(P121),"",P121)</f>
        <v/>
      </c>
      <c r="P121" s="79" t="e">
        <f aca="false">LOOKUP(9E+307,R121:AY121)</f>
        <v>#N/A</v>
      </c>
      <c r="R121" s="301"/>
      <c r="V121" s="301"/>
      <c r="X121" s="301"/>
    </row>
    <row r="122" customFormat="false" ht="13" hidden="true" customHeight="false" outlineLevel="0" collapsed="false">
      <c r="A122" s="310"/>
      <c r="B122" s="310"/>
      <c r="C122" s="310"/>
      <c r="D122" s="310"/>
      <c r="E122" s="310"/>
      <c r="F122" s="310"/>
      <c r="G122" s="311"/>
      <c r="H122" s="311"/>
      <c r="I122" s="311"/>
      <c r="K122" s="314"/>
      <c r="L122" s="0" t="n">
        <f aca="false">IF(ISERROR(P122),0,(IF((P122-$G$2)&gt;=0,1,0)))</f>
        <v>0</v>
      </c>
      <c r="M122" s="308" t="e">
        <f aca="false">IF((N122-$M$2)&gt;0,1,0)</f>
        <v>#VALUE!</v>
      </c>
      <c r="N122" s="0" t="e">
        <f aca="false">IF(N121&gt;0,$L$2-O122,0)</f>
        <v>#VALUE!</v>
      </c>
      <c r="O122" s="79" t="str">
        <f aca="false">IF(ISERROR(P122),"",P122)</f>
        <v/>
      </c>
      <c r="P122" s="79" t="e">
        <f aca="false">LOOKUP(9E+307,Q122:BK122)</f>
        <v>#N/A</v>
      </c>
      <c r="Q122" s="301"/>
      <c r="R122" s="301"/>
      <c r="S122" s="301"/>
      <c r="U122" s="301"/>
      <c r="V122" s="301"/>
    </row>
    <row r="123" customFormat="false" ht="12.8" hidden="true" customHeight="false" outlineLevel="0" collapsed="false">
      <c r="A123" s="310" t="s">
        <v>2537</v>
      </c>
      <c r="B123" s="310" t="s">
        <v>2538</v>
      </c>
      <c r="C123" s="310" t="s">
        <v>2531</v>
      </c>
      <c r="D123" s="310" t="s">
        <v>2176</v>
      </c>
      <c r="E123" s="310" t="s">
        <v>2133</v>
      </c>
      <c r="F123" s="310"/>
      <c r="G123" s="311" t="n">
        <f aca="false">COUNT(Q123:V123)</f>
        <v>0</v>
      </c>
      <c r="H123" s="311"/>
      <c r="I123" s="311"/>
      <c r="J123" s="381" t="e">
        <f aca="false">IF(N123&lt;0,$L$2-O123,0)</f>
        <v>#VALUE!</v>
      </c>
      <c r="K123" s="314" t="e">
        <f aca="false">N124</f>
        <v>#VALUE!</v>
      </c>
      <c r="N123" s="0" t="e">
        <f aca="false">O124-O123</f>
        <v>#VALUE!</v>
      </c>
      <c r="O123" s="79" t="str">
        <f aca="false">IF(ISERROR(P123),"",P123)</f>
        <v/>
      </c>
      <c r="P123" s="79" t="e">
        <f aca="false">LOOKUP(9E+307,R123:AY123)</f>
        <v>#N/A</v>
      </c>
      <c r="R123" s="301"/>
    </row>
    <row r="124" customFormat="false" ht="13" hidden="true" customHeight="false" outlineLevel="0" collapsed="false">
      <c r="A124" s="310"/>
      <c r="B124" s="310"/>
      <c r="C124" s="310"/>
      <c r="D124" s="310"/>
      <c r="E124" s="310"/>
      <c r="F124" s="310"/>
      <c r="G124" s="311"/>
      <c r="H124" s="311"/>
      <c r="I124" s="311"/>
      <c r="K124" s="314"/>
      <c r="L124" s="0" t="n">
        <f aca="false">IF(ISERROR(P124),0,(IF((P124-$G$2)&gt;=0,1,0)))</f>
        <v>0</v>
      </c>
      <c r="M124" s="308" t="e">
        <f aca="false">IF((N124-$M$2)&gt;0,1,0)</f>
        <v>#VALUE!</v>
      </c>
      <c r="N124" s="0" t="e">
        <f aca="false">IF(N123&gt;0,$L$2-O124,0)</f>
        <v>#VALUE!</v>
      </c>
      <c r="O124" s="79" t="str">
        <f aca="false">IF(ISERROR(P124),"",P124)</f>
        <v/>
      </c>
      <c r="P124" s="79" t="e">
        <f aca="false">LOOKUP(9E+307,Q124:BK124)</f>
        <v>#N/A</v>
      </c>
      <c r="Q124" s="301"/>
      <c r="R124" s="301"/>
      <c r="T124" s="300"/>
    </row>
    <row r="125" customFormat="false" ht="12.8" hidden="true" customHeight="false" outlineLevel="0" collapsed="false">
      <c r="A125" s="317" t="s">
        <v>2539</v>
      </c>
      <c r="B125" s="317" t="s">
        <v>2540</v>
      </c>
      <c r="C125" s="310" t="s">
        <v>2531</v>
      </c>
      <c r="D125" s="310" t="s">
        <v>2176</v>
      </c>
      <c r="E125" s="310" t="s">
        <v>2134</v>
      </c>
      <c r="F125" s="310"/>
      <c r="G125" s="311" t="n">
        <f aca="false">COUNT(Q125:V125)</f>
        <v>0</v>
      </c>
      <c r="H125" s="311"/>
      <c r="I125" s="311"/>
      <c r="J125" s="381" t="e">
        <f aca="false">IF(N125&lt;0,$L$2-O125,0)</f>
        <v>#VALUE!</v>
      </c>
      <c r="K125" s="314" t="e">
        <f aca="false">N126</f>
        <v>#VALUE!</v>
      </c>
      <c r="N125" s="0" t="e">
        <f aca="false">O126-O125</f>
        <v>#VALUE!</v>
      </c>
      <c r="O125" s="79" t="str">
        <f aca="false">IF(ISERROR(P125),"",P125)</f>
        <v/>
      </c>
      <c r="P125" s="79" t="e">
        <f aca="false">LOOKUP(9E+307,R125:AY125)</f>
        <v>#N/A</v>
      </c>
      <c r="R125" s="301"/>
      <c r="V125" s="301"/>
      <c r="X125" s="301"/>
      <c r="Z125" s="301"/>
    </row>
    <row r="126" customFormat="false" ht="13" hidden="true" customHeight="false" outlineLevel="0" collapsed="false">
      <c r="A126" s="317"/>
      <c r="B126" s="317"/>
      <c r="C126" s="310"/>
      <c r="D126" s="310"/>
      <c r="E126" s="310"/>
      <c r="F126" s="310"/>
      <c r="G126" s="311"/>
      <c r="H126" s="311"/>
      <c r="I126" s="311"/>
      <c r="K126" s="314"/>
      <c r="L126" s="0" t="n">
        <f aca="false">IF(ISERROR(P126),0,(IF((P126-$G$2)&gt;=0,1,0)))</f>
        <v>0</v>
      </c>
      <c r="M126" s="308" t="e">
        <f aca="false">IF((N126-$M$2)&gt;0,1,0)</f>
        <v>#VALUE!</v>
      </c>
      <c r="N126" s="0" t="e">
        <f aca="false">IF(N125&gt;0,$L$2-O126,0)</f>
        <v>#VALUE!</v>
      </c>
      <c r="O126" s="79" t="str">
        <f aca="false">IF(ISERROR(P126),"",P126)</f>
        <v/>
      </c>
      <c r="P126" s="79" t="e">
        <f aca="false">LOOKUP(9E+307,Q126:BK126)</f>
        <v>#N/A</v>
      </c>
      <c r="Q126" s="301"/>
      <c r="R126" s="301"/>
      <c r="S126" s="301"/>
      <c r="U126" s="301"/>
      <c r="V126" s="301"/>
      <c r="W126" s="301"/>
      <c r="X126" s="301"/>
    </row>
    <row r="127" customFormat="false" ht="12.8" hidden="true" customHeight="false" outlineLevel="0" collapsed="false">
      <c r="A127" s="310" t="s">
        <v>2541</v>
      </c>
      <c r="B127" s="310" t="s">
        <v>2542</v>
      </c>
      <c r="C127" s="310" t="s">
        <v>2531</v>
      </c>
      <c r="D127" s="310" t="s">
        <v>2177</v>
      </c>
      <c r="E127" s="310" t="s">
        <v>2133</v>
      </c>
      <c r="F127" s="310"/>
      <c r="G127" s="311" t="n">
        <f aca="false">COUNT(Q127:V127)</f>
        <v>0</v>
      </c>
      <c r="H127" s="311"/>
      <c r="I127" s="311"/>
      <c r="J127" s="381" t="e">
        <f aca="false">IF(N127&lt;0,$L$2-O127,0)</f>
        <v>#VALUE!</v>
      </c>
      <c r="K127" s="314" t="e">
        <f aca="false">N128</f>
        <v>#VALUE!</v>
      </c>
      <c r="N127" s="0" t="e">
        <f aca="false">O128-O127</f>
        <v>#VALUE!</v>
      </c>
      <c r="O127" s="79" t="str">
        <f aca="false">IF(ISERROR(P127),"",P127)</f>
        <v/>
      </c>
      <c r="P127" s="79" t="e">
        <f aca="false">LOOKUP(9E+307,R127:AY127)</f>
        <v>#N/A</v>
      </c>
      <c r="R127" s="301"/>
      <c r="V127" s="301"/>
    </row>
    <row r="128" customFormat="false" ht="13" hidden="true" customHeight="false" outlineLevel="0" collapsed="false">
      <c r="A128" s="310"/>
      <c r="B128" s="310"/>
      <c r="C128" s="310"/>
      <c r="D128" s="310"/>
      <c r="E128" s="310"/>
      <c r="F128" s="310"/>
      <c r="G128" s="311"/>
      <c r="H128" s="311"/>
      <c r="I128" s="311"/>
      <c r="K128" s="314"/>
      <c r="L128" s="0" t="n">
        <f aca="false">IF(ISERROR(P128),0,(IF((P128-$G$2)&gt;=0,1,0)))</f>
        <v>0</v>
      </c>
      <c r="M128" s="308" t="e">
        <f aca="false">IF((N128-$M$2)&gt;0,1,0)</f>
        <v>#VALUE!</v>
      </c>
      <c r="N128" s="0" t="e">
        <f aca="false">IF(N127&gt;0,$L$2-O128,0)</f>
        <v>#VALUE!</v>
      </c>
      <c r="O128" s="79" t="str">
        <f aca="false">IF(ISERROR(P128),"",P128)</f>
        <v/>
      </c>
      <c r="P128" s="79" t="e">
        <f aca="false">LOOKUP(9E+307,Q128:BK128)</f>
        <v>#N/A</v>
      </c>
      <c r="Q128" s="301"/>
      <c r="R128" s="301"/>
      <c r="S128" s="301"/>
      <c r="U128" s="301"/>
      <c r="V128" s="301"/>
    </row>
    <row r="129" customFormat="false" ht="12.8" hidden="false" customHeight="false" outlineLevel="0" collapsed="false">
      <c r="A129" s="320" t="s">
        <v>2543</v>
      </c>
      <c r="B129" s="323" t="s">
        <v>2544</v>
      </c>
      <c r="C129" s="320" t="s">
        <v>2531</v>
      </c>
      <c r="D129" s="320" t="s">
        <v>2545</v>
      </c>
      <c r="E129" s="320" t="s">
        <v>2133</v>
      </c>
      <c r="F129" s="320"/>
      <c r="G129" s="0" t="n">
        <f aca="false">COUNT(Q129:V129)</f>
        <v>0</v>
      </c>
      <c r="J129" s="381" t="e">
        <f aca="false">IF(N129&lt;0,$L$2-O129,0)</f>
        <v>#VALUE!</v>
      </c>
      <c r="K129" s="314" t="e">
        <f aca="false">N130</f>
        <v>#VALUE!</v>
      </c>
      <c r="N129" s="0" t="e">
        <f aca="false">O130-O129</f>
        <v>#VALUE!</v>
      </c>
      <c r="O129" s="79" t="str">
        <f aca="false">IF(ISERROR(P129),"",P129)</f>
        <v/>
      </c>
      <c r="P129" s="79" t="e">
        <f aca="false">LOOKUP(9E+307,R129:AY129)</f>
        <v>#N/A</v>
      </c>
      <c r="R129" s="301"/>
    </row>
    <row r="130" customFormat="false" ht="13" hidden="false" customHeight="false" outlineLevel="0" collapsed="false">
      <c r="A130" s="320"/>
      <c r="B130" s="323"/>
      <c r="C130" s="320"/>
      <c r="D130" s="320"/>
      <c r="E130" s="320"/>
      <c r="F130" s="320"/>
      <c r="K130" s="314"/>
      <c r="L130" s="0" t="n">
        <f aca="false">IF(ISERROR(P130),0,(IF((P130-$G$2)&gt;=0,1,0)))</f>
        <v>0</v>
      </c>
      <c r="M130" s="308" t="e">
        <f aca="false">IF((N130-$M$2)&gt;0,1,0)</f>
        <v>#VALUE!</v>
      </c>
      <c r="N130" s="0" t="e">
        <f aca="false">IF(N129&gt;0,$L$2-O130,0)</f>
        <v>#VALUE!</v>
      </c>
      <c r="O130" s="79" t="str">
        <f aca="false">IF(ISERROR(P130),"",P130)</f>
        <v/>
      </c>
      <c r="P130" s="79" t="e">
        <f aca="false">LOOKUP(9E+307,Q130:BK130)</f>
        <v>#N/A</v>
      </c>
      <c r="Q130" s="301"/>
      <c r="R130" s="301"/>
      <c r="S130" s="301"/>
    </row>
    <row r="131" customFormat="false" ht="12.8" hidden="false" customHeight="false" outlineLevel="0" collapsed="false">
      <c r="A131" s="320" t="s">
        <v>2546</v>
      </c>
      <c r="B131" s="323" t="s">
        <v>2547</v>
      </c>
      <c r="C131" s="320" t="s">
        <v>2531</v>
      </c>
      <c r="D131" s="320" t="s">
        <v>2545</v>
      </c>
      <c r="E131" s="320" t="s">
        <v>2134</v>
      </c>
      <c r="F131" s="320"/>
      <c r="G131" s="0" t="n">
        <f aca="false">COUNT(Q131:V131)</f>
        <v>0</v>
      </c>
      <c r="J131" s="381" t="e">
        <f aca="false">IF(N131&lt;0,$L$2-O131,0)</f>
        <v>#VALUE!</v>
      </c>
      <c r="K131" s="314" t="e">
        <f aca="false">N132</f>
        <v>#VALUE!</v>
      </c>
      <c r="N131" s="0" t="e">
        <f aca="false">O132-O131</f>
        <v>#VALUE!</v>
      </c>
      <c r="O131" s="79" t="str">
        <f aca="false">IF(ISERROR(P131),"",P131)</f>
        <v/>
      </c>
      <c r="P131" s="79" t="e">
        <f aca="false">LOOKUP(9E+307,R131:AY131)</f>
        <v>#N/A</v>
      </c>
      <c r="R131" s="301"/>
      <c r="V131" s="301"/>
    </row>
    <row r="132" customFormat="false" ht="13" hidden="false" customHeight="false" outlineLevel="0" collapsed="false">
      <c r="A132" s="320"/>
      <c r="B132" s="323"/>
      <c r="C132" s="320"/>
      <c r="D132" s="320"/>
      <c r="E132" s="320"/>
      <c r="F132" s="320"/>
      <c r="K132" s="314"/>
      <c r="L132" s="0" t="n">
        <f aca="false">IF(ISERROR(P132),0,(IF((P132-$G$2)&gt;=0,1,0)))</f>
        <v>0</v>
      </c>
      <c r="M132" s="308" t="e">
        <f aca="false">IF((N132-$M$2)&gt;0,1,0)</f>
        <v>#VALUE!</v>
      </c>
      <c r="N132" s="0" t="e">
        <f aca="false">IF(N131&gt;0,$L$2-O132,0)</f>
        <v>#VALUE!</v>
      </c>
      <c r="O132" s="79" t="str">
        <f aca="false">IF(ISERROR(P132),"",P132)</f>
        <v/>
      </c>
      <c r="P132" s="79" t="e">
        <f aca="false">LOOKUP(9E+307,Q132:BK132)</f>
        <v>#N/A</v>
      </c>
      <c r="Q132" s="301"/>
      <c r="R132" s="301"/>
      <c r="S132" s="301"/>
      <c r="U132" s="301"/>
      <c r="V132" s="301"/>
    </row>
    <row r="133" customFormat="false" ht="12.8" hidden="false" customHeight="false" outlineLevel="0" collapsed="false">
      <c r="A133" s="320" t="s">
        <v>2548</v>
      </c>
      <c r="B133" s="323" t="s">
        <v>2549</v>
      </c>
      <c r="C133" s="320" t="s">
        <v>2531</v>
      </c>
      <c r="D133" s="320" t="s">
        <v>2545</v>
      </c>
      <c r="E133" s="320" t="s">
        <v>2162</v>
      </c>
      <c r="F133" s="320"/>
      <c r="G133" s="0" t="n">
        <f aca="false">COUNT(Q133:V133)</f>
        <v>0</v>
      </c>
      <c r="J133" s="390" t="e">
        <f aca="false">IF(N133&lt;0,$L$2-O133,0)</f>
        <v>#VALUE!</v>
      </c>
      <c r="K133" s="314" t="e">
        <f aca="false">N134</f>
        <v>#VALUE!</v>
      </c>
      <c r="N133" s="0" t="e">
        <f aca="false">O134-O133</f>
        <v>#VALUE!</v>
      </c>
      <c r="O133" s="79" t="str">
        <f aca="false">IF(ISERROR(P133),"",P133)</f>
        <v/>
      </c>
      <c r="P133" s="79" t="e">
        <f aca="false">LOOKUP(9E+307,R133:AY133)</f>
        <v>#N/A</v>
      </c>
      <c r="R133" s="301"/>
      <c r="V133" s="301"/>
    </row>
    <row r="134" customFormat="false" ht="13" hidden="false" customHeight="false" outlineLevel="0" collapsed="false">
      <c r="A134" s="320"/>
      <c r="B134" s="323"/>
      <c r="C134" s="320"/>
      <c r="D134" s="320"/>
      <c r="E134" s="320"/>
      <c r="F134" s="320"/>
      <c r="K134" s="314"/>
      <c r="L134" s="0" t="n">
        <f aca="false">IF(ISERROR(P134),0,(IF((P134-$G$2)&gt;=0,1,0)))</f>
        <v>0</v>
      </c>
      <c r="M134" s="308" t="e">
        <f aca="false">IF((N134-$M$2)&gt;0,1,0)</f>
        <v>#VALUE!</v>
      </c>
      <c r="N134" s="0" t="e">
        <f aca="false">IF(N133&gt;0,$L$2-O134,0)</f>
        <v>#VALUE!</v>
      </c>
      <c r="O134" s="79" t="str">
        <f aca="false">IF(ISERROR(P134),"",P134)</f>
        <v/>
      </c>
      <c r="P134" s="79" t="e">
        <f aca="false">LOOKUP(9E+307,Q134:BK134)</f>
        <v>#N/A</v>
      </c>
      <c r="Q134" s="301"/>
      <c r="R134" s="301"/>
      <c r="S134" s="301"/>
      <c r="U134" s="301"/>
      <c r="V134" s="301"/>
    </row>
    <row r="135" customFormat="false" ht="12.8" hidden="false" customHeight="false" outlineLevel="0" collapsed="false">
      <c r="A135" s="320" t="s">
        <v>2550</v>
      </c>
      <c r="B135" s="323" t="s">
        <v>2551</v>
      </c>
      <c r="C135" s="320" t="s">
        <v>2531</v>
      </c>
      <c r="D135" s="320" t="s">
        <v>2545</v>
      </c>
      <c r="E135" s="320" t="s">
        <v>2163</v>
      </c>
      <c r="F135" s="320"/>
      <c r="G135" s="0" t="n">
        <f aca="false">COUNT(Q135:V135)</f>
        <v>0</v>
      </c>
      <c r="J135" s="390" t="e">
        <f aca="false">IF(N135&lt;0,$L$2-O135,0)</f>
        <v>#VALUE!</v>
      </c>
      <c r="K135" s="314" t="e">
        <f aca="false">N136</f>
        <v>#VALUE!</v>
      </c>
      <c r="N135" s="0" t="e">
        <f aca="false">O136-O135</f>
        <v>#VALUE!</v>
      </c>
      <c r="O135" s="79" t="str">
        <f aca="false">IF(ISERROR(P135),"",P135)</f>
        <v/>
      </c>
      <c r="P135" s="79" t="e">
        <f aca="false">LOOKUP(9E+307,R135:AY135)</f>
        <v>#N/A</v>
      </c>
      <c r="R135" s="301"/>
      <c r="V135" s="301"/>
      <c r="X135" s="301"/>
    </row>
    <row r="136" customFormat="false" ht="13" hidden="false" customHeight="false" outlineLevel="0" collapsed="false">
      <c r="A136" s="320"/>
      <c r="B136" s="323"/>
      <c r="C136" s="320"/>
      <c r="D136" s="320"/>
      <c r="E136" s="320"/>
      <c r="F136" s="320"/>
      <c r="K136" s="314"/>
      <c r="L136" s="0" t="n">
        <f aca="false">IF(ISERROR(P136),0,(IF((P136-$G$2)&gt;=0,1,0)))</f>
        <v>0</v>
      </c>
      <c r="M136" s="308" t="e">
        <f aca="false">IF((N136-$M$2)&gt;0,1,0)</f>
        <v>#VALUE!</v>
      </c>
      <c r="N136" s="0" t="e">
        <f aca="false">IF(N135&gt;0,$L$2-O136,0)</f>
        <v>#VALUE!</v>
      </c>
      <c r="O136" s="79" t="str">
        <f aca="false">IF(ISERROR(P136),"",P136)</f>
        <v/>
      </c>
      <c r="P136" s="79" t="e">
        <f aca="false">LOOKUP(9E+307,Q136:BK136)</f>
        <v>#N/A</v>
      </c>
      <c r="Q136" s="301"/>
      <c r="R136" s="301"/>
      <c r="S136" s="301"/>
      <c r="U136" s="301"/>
      <c r="V136" s="301"/>
      <c r="W136" s="301"/>
      <c r="X136" s="301"/>
    </row>
    <row r="137" customFormat="false" ht="12.8" hidden="false" customHeight="false" outlineLevel="0" collapsed="false">
      <c r="A137" s="320" t="s">
        <v>2552</v>
      </c>
      <c r="B137" s="323" t="s">
        <v>2553</v>
      </c>
      <c r="C137" s="320" t="s">
        <v>2531</v>
      </c>
      <c r="D137" s="320" t="s">
        <v>2545</v>
      </c>
      <c r="E137" s="320" t="s">
        <v>2122</v>
      </c>
      <c r="F137" s="320"/>
      <c r="G137" s="0" t="n">
        <f aca="false">COUNT(Q137:V137)</f>
        <v>0</v>
      </c>
      <c r="J137" s="381" t="e">
        <f aca="false">IF(N137&lt;0,$L$2-O137,0)</f>
        <v>#VALUE!</v>
      </c>
      <c r="K137" s="314" t="e">
        <f aca="false">N138</f>
        <v>#VALUE!</v>
      </c>
      <c r="N137" s="0" t="e">
        <f aca="false">O138-O137</f>
        <v>#VALUE!</v>
      </c>
      <c r="O137" s="79" t="str">
        <f aca="false">IF(ISERROR(P137),"",P137)</f>
        <v/>
      </c>
      <c r="P137" s="79" t="e">
        <f aca="false">LOOKUP(9E+307,R137:AY137)</f>
        <v>#N/A</v>
      </c>
      <c r="R137" s="301"/>
      <c r="V137" s="301"/>
    </row>
    <row r="138" customFormat="false" ht="13" hidden="false" customHeight="false" outlineLevel="0" collapsed="false">
      <c r="A138" s="320"/>
      <c r="B138" s="323"/>
      <c r="C138" s="320"/>
      <c r="D138" s="320"/>
      <c r="E138" s="320"/>
      <c r="F138" s="320"/>
      <c r="K138" s="314"/>
      <c r="L138" s="0" t="n">
        <f aca="false">IF(ISERROR(P138),0,(IF((P138-$G$2)&gt;=0,1,0)))</f>
        <v>0</v>
      </c>
      <c r="M138" s="308" t="e">
        <f aca="false">IF((N138-$M$2)&gt;0,1,0)</f>
        <v>#VALUE!</v>
      </c>
      <c r="N138" s="0" t="e">
        <f aca="false">IF(N137&gt;0,$L$2-O138,0)</f>
        <v>#VALUE!</v>
      </c>
      <c r="O138" s="79" t="str">
        <f aca="false">IF(ISERROR(P138),"",P138)</f>
        <v/>
      </c>
      <c r="P138" s="79" t="e">
        <f aca="false">LOOKUP(9E+307,Q138:BK138)</f>
        <v>#N/A</v>
      </c>
      <c r="Q138" s="301"/>
      <c r="R138" s="301"/>
      <c r="S138" s="301"/>
      <c r="U138" s="301"/>
      <c r="V138" s="301"/>
    </row>
    <row r="139" customFormat="false" ht="12.8" hidden="false" customHeight="false" outlineLevel="0" collapsed="false">
      <c r="A139" s="302" t="s">
        <v>2554</v>
      </c>
      <c r="B139" s="325" t="s">
        <v>2555</v>
      </c>
      <c r="C139" s="320" t="s">
        <v>2531</v>
      </c>
      <c r="D139" s="320" t="s">
        <v>2556</v>
      </c>
      <c r="E139" s="320" t="s">
        <v>2133</v>
      </c>
      <c r="F139" s="320"/>
      <c r="G139" s="0" t="n">
        <f aca="false">COUNT(Q139:V139)</f>
        <v>0</v>
      </c>
      <c r="J139" s="381" t="e">
        <f aca="false">IF(N139&lt;0,$L$2-O139,0)</f>
        <v>#VALUE!</v>
      </c>
      <c r="K139" s="314" t="e">
        <f aca="false">N140</f>
        <v>#VALUE!</v>
      </c>
      <c r="N139" s="0" t="e">
        <f aca="false">O140-O139</f>
        <v>#VALUE!</v>
      </c>
      <c r="O139" s="79" t="str">
        <f aca="false">IF(ISERROR(P139),"",P139)</f>
        <v/>
      </c>
      <c r="P139" s="79" t="e">
        <f aca="false">LOOKUP(9E+307,R139:AY139)</f>
        <v>#N/A</v>
      </c>
      <c r="R139" s="301"/>
    </row>
    <row r="140" customFormat="false" ht="13" hidden="false" customHeight="false" outlineLevel="0" collapsed="false">
      <c r="A140" s="302"/>
      <c r="B140" s="325"/>
      <c r="C140" s="320"/>
      <c r="D140" s="320"/>
      <c r="E140" s="320"/>
      <c r="F140" s="320"/>
      <c r="K140" s="314"/>
      <c r="L140" s="0" t="n">
        <f aca="false">IF(ISERROR(P140),0,(IF((P140-$G$2)&gt;=0,1,0)))</f>
        <v>0</v>
      </c>
      <c r="M140" s="308" t="e">
        <f aca="false">IF((N140-$M$2)&gt;0,1,0)</f>
        <v>#VALUE!</v>
      </c>
      <c r="N140" s="0" t="e">
        <f aca="false">IF(N139&gt;0,$L$2-O140,0)</f>
        <v>#VALUE!</v>
      </c>
      <c r="O140" s="79" t="str">
        <f aca="false">IF(ISERROR(P140),"",P140)</f>
        <v/>
      </c>
      <c r="P140" s="79" t="e">
        <f aca="false">LOOKUP(9E+307,Q140:BK140)</f>
        <v>#N/A</v>
      </c>
      <c r="Q140" s="301"/>
      <c r="R140" s="301"/>
      <c r="S140" s="301"/>
    </row>
    <row r="141" customFormat="false" ht="12.8" hidden="false" customHeight="false" outlineLevel="0" collapsed="false">
      <c r="A141" s="320" t="s">
        <v>2557</v>
      </c>
      <c r="B141" s="323" t="s">
        <v>2558</v>
      </c>
      <c r="C141" s="320" t="s">
        <v>2531</v>
      </c>
      <c r="D141" s="320" t="s">
        <v>2556</v>
      </c>
      <c r="E141" s="320" t="s">
        <v>2134</v>
      </c>
      <c r="F141" s="320"/>
      <c r="G141" s="0" t="n">
        <f aca="false">COUNT(Q141:V141)</f>
        <v>0</v>
      </c>
      <c r="J141" s="381" t="e">
        <f aca="false">IF(N141&lt;0,$L$2-O141,0)</f>
        <v>#VALUE!</v>
      </c>
      <c r="K141" s="314" t="e">
        <f aca="false">N142</f>
        <v>#VALUE!</v>
      </c>
      <c r="N141" s="0" t="e">
        <f aca="false">O142-O141</f>
        <v>#VALUE!</v>
      </c>
      <c r="O141" s="79" t="str">
        <f aca="false">IF(ISERROR(P141),"",P141)</f>
        <v/>
      </c>
      <c r="P141" s="79" t="e">
        <f aca="false">LOOKUP(9E+307,R141:AY141)</f>
        <v>#N/A</v>
      </c>
      <c r="R141" s="301"/>
      <c r="V141" s="301"/>
      <c r="X141" s="301"/>
    </row>
    <row r="142" customFormat="false" ht="13" hidden="false" customHeight="false" outlineLevel="0" collapsed="false">
      <c r="A142" s="320"/>
      <c r="B142" s="323"/>
      <c r="C142" s="320"/>
      <c r="D142" s="320"/>
      <c r="E142" s="320"/>
      <c r="F142" s="320"/>
      <c r="K142" s="314"/>
      <c r="L142" s="0" t="n">
        <f aca="false">IF(ISERROR(P142),0,(IF((P142-$G$2)&gt;=0,1,0)))</f>
        <v>0</v>
      </c>
      <c r="M142" s="308" t="e">
        <f aca="false">IF((N142-$M$2)&gt;0,1,0)</f>
        <v>#VALUE!</v>
      </c>
      <c r="N142" s="0" t="e">
        <f aca="false">IF(N141&gt;0,$L$2-O142,0)</f>
        <v>#VALUE!</v>
      </c>
      <c r="O142" s="79" t="str">
        <f aca="false">IF(ISERROR(P142),"",P142)</f>
        <v/>
      </c>
      <c r="P142" s="79" t="e">
        <f aca="false">LOOKUP(9E+307,Q142:BK142)</f>
        <v>#N/A</v>
      </c>
      <c r="Q142" s="301"/>
      <c r="R142" s="301"/>
      <c r="S142" s="301"/>
      <c r="U142" s="301"/>
      <c r="V142" s="301"/>
      <c r="W142" s="301"/>
      <c r="X142" s="301"/>
    </row>
    <row r="143" customFormat="false" ht="12.8" hidden="false" customHeight="false" outlineLevel="0" collapsed="false">
      <c r="A143" s="320" t="s">
        <v>2559</v>
      </c>
      <c r="B143" s="323" t="s">
        <v>2560</v>
      </c>
      <c r="C143" s="320" t="s">
        <v>2531</v>
      </c>
      <c r="D143" s="320" t="s">
        <v>2556</v>
      </c>
      <c r="E143" s="320" t="s">
        <v>2162</v>
      </c>
      <c r="F143" s="320"/>
      <c r="G143" s="0" t="n">
        <f aca="false">COUNT(Q143:V143)</f>
        <v>0</v>
      </c>
      <c r="J143" s="381" t="e">
        <f aca="false">IF(N143&lt;0,$L$2-O143,0)</f>
        <v>#VALUE!</v>
      </c>
      <c r="K143" s="314" t="e">
        <f aca="false">N144</f>
        <v>#VALUE!</v>
      </c>
      <c r="N143" s="0" t="e">
        <f aca="false">O144-O143</f>
        <v>#VALUE!</v>
      </c>
      <c r="O143" s="79" t="str">
        <f aca="false">IF(ISERROR(P143),"",P143)</f>
        <v/>
      </c>
      <c r="P143" s="79" t="e">
        <f aca="false">LOOKUP(9E+307,R143:AY143)</f>
        <v>#N/A</v>
      </c>
      <c r="R143" s="301"/>
      <c r="V143" s="301"/>
    </row>
    <row r="144" customFormat="false" ht="13" hidden="false" customHeight="false" outlineLevel="0" collapsed="false">
      <c r="A144" s="320"/>
      <c r="B144" s="323"/>
      <c r="C144" s="320"/>
      <c r="D144" s="320"/>
      <c r="E144" s="320"/>
      <c r="F144" s="320"/>
      <c r="K144" s="314"/>
      <c r="L144" s="0" t="n">
        <f aca="false">IF(ISERROR(P144),0,(IF((P144-$G$2)&gt;=0,1,0)))</f>
        <v>0</v>
      </c>
      <c r="M144" s="308" t="e">
        <f aca="false">IF((N144-$M$2)&gt;0,1,0)</f>
        <v>#VALUE!</v>
      </c>
      <c r="N144" s="0" t="e">
        <f aca="false">IF(N143&gt;0,$L$2-O144,0)</f>
        <v>#VALUE!</v>
      </c>
      <c r="O144" s="79" t="str">
        <f aca="false">IF(ISERROR(P144),"",P144)</f>
        <v/>
      </c>
      <c r="P144" s="79" t="e">
        <f aca="false">LOOKUP(9E+307,Q144:BK144)</f>
        <v>#N/A</v>
      </c>
      <c r="Q144" s="301"/>
      <c r="R144" s="301"/>
      <c r="S144" s="301"/>
      <c r="U144" s="301"/>
      <c r="V144" s="301"/>
    </row>
    <row r="145" customFormat="false" ht="12.8" hidden="true" customHeight="false" outlineLevel="0" collapsed="false">
      <c r="A145" s="320" t="s">
        <v>2561</v>
      </c>
      <c r="B145" s="323" t="s">
        <v>2390</v>
      </c>
      <c r="C145" s="394" t="s">
        <v>2531</v>
      </c>
      <c r="D145" s="394" t="s">
        <v>2566</v>
      </c>
      <c r="E145" s="394" t="s">
        <v>2563</v>
      </c>
      <c r="F145" s="320"/>
      <c r="G145" s="0" t="n">
        <f aca="false">COUNT(Q145:V145)</f>
        <v>0</v>
      </c>
      <c r="J145" s="381" t="e">
        <f aca="false">IF(N145&lt;0,$L$2-O145,0)</f>
        <v>#VALUE!</v>
      </c>
      <c r="K145" s="314" t="e">
        <f aca="false">N146</f>
        <v>#VALUE!</v>
      </c>
      <c r="N145" s="0" t="e">
        <f aca="false">O146-O145</f>
        <v>#VALUE!</v>
      </c>
      <c r="O145" s="79" t="str">
        <f aca="false">IF(ISERROR(P145),"",P145)</f>
        <v/>
      </c>
      <c r="P145" s="79" t="e">
        <f aca="false">LOOKUP(9E+307,R145:AY145)</f>
        <v>#N/A</v>
      </c>
      <c r="R145" s="301"/>
      <c r="V145" s="301"/>
    </row>
    <row r="146" customFormat="false" ht="13" hidden="true" customHeight="false" outlineLevel="0" collapsed="false">
      <c r="A146" s="320"/>
      <c r="B146" s="323"/>
      <c r="C146" s="394"/>
      <c r="D146" s="394"/>
      <c r="E146" s="394"/>
      <c r="F146" s="320"/>
      <c r="K146" s="314"/>
      <c r="L146" s="0" t="n">
        <f aca="false">IF(ISERROR(P146),0,(IF((P146-$G$2)&gt;=0,1,0)))</f>
        <v>0</v>
      </c>
      <c r="M146" s="308" t="e">
        <f aca="false">IF((N146-$M$2)&gt;0,1,0)</f>
        <v>#VALUE!</v>
      </c>
      <c r="N146" s="0" t="e">
        <f aca="false">IF(N145&gt;0,$L$2-O146,0)</f>
        <v>#VALUE!</v>
      </c>
      <c r="O146" s="79" t="str">
        <f aca="false">IF(ISERROR(P146),"",P146)</f>
        <v/>
      </c>
      <c r="P146" s="79" t="e">
        <f aca="false">LOOKUP(9E+307,Q146:BK146)</f>
        <v>#N/A</v>
      </c>
      <c r="Q146" s="301"/>
      <c r="R146" s="301"/>
      <c r="S146" s="301"/>
    </row>
    <row r="147" customFormat="false" ht="12.8" hidden="true" customHeight="false" outlineLevel="0" collapsed="false">
      <c r="A147" s="320" t="s">
        <v>2564</v>
      </c>
      <c r="B147" s="323" t="s">
        <v>2565</v>
      </c>
      <c r="C147" s="394" t="s">
        <v>2531</v>
      </c>
      <c r="D147" s="394" t="s">
        <v>2566</v>
      </c>
      <c r="E147" s="394" t="s">
        <v>2567</v>
      </c>
      <c r="F147" s="320"/>
      <c r="G147" s="0" t="n">
        <f aca="false">COUNT(Q147:V147)</f>
        <v>0</v>
      </c>
      <c r="J147" s="381" t="e">
        <f aca="false">IF(N147&lt;0,$L$2-O147,0)</f>
        <v>#VALUE!</v>
      </c>
      <c r="K147" s="314" t="e">
        <f aca="false">N148</f>
        <v>#VALUE!</v>
      </c>
      <c r="N147" s="0" t="e">
        <f aca="false">O148-O147</f>
        <v>#VALUE!</v>
      </c>
      <c r="O147" s="79" t="str">
        <f aca="false">IF(ISERROR(P147),"",P147)</f>
        <v/>
      </c>
      <c r="P147" s="79" t="e">
        <f aca="false">LOOKUP(9E+307,R147:AY147)</f>
        <v>#N/A</v>
      </c>
      <c r="R147" s="301"/>
      <c r="V147" s="301"/>
    </row>
    <row r="148" customFormat="false" ht="13" hidden="true" customHeight="false" outlineLevel="0" collapsed="false">
      <c r="A148" s="320"/>
      <c r="B148" s="323"/>
      <c r="C148" s="394"/>
      <c r="D148" s="394"/>
      <c r="E148" s="394"/>
      <c r="F148" s="320"/>
      <c r="K148" s="314"/>
      <c r="L148" s="0" t="n">
        <f aca="false">IF(ISERROR(P148),0,(IF((P148-$G$2)&gt;=0,1,0)))</f>
        <v>0</v>
      </c>
      <c r="M148" s="308" t="e">
        <f aca="false">IF((N148-$M$2)&gt;0,1,0)</f>
        <v>#VALUE!</v>
      </c>
      <c r="N148" s="0" t="e">
        <f aca="false">IF(N147&gt;0,$L$2-O148,0)</f>
        <v>#VALUE!</v>
      </c>
      <c r="O148" s="79" t="str">
        <f aca="false">IF(ISERROR(P148),"",P148)</f>
        <v/>
      </c>
      <c r="P148" s="79" t="e">
        <f aca="false">LOOKUP(9E+307,Q148:BK148)</f>
        <v>#N/A</v>
      </c>
      <c r="Q148" s="301"/>
      <c r="R148" s="301"/>
      <c r="S148" s="301"/>
    </row>
    <row r="149" customFormat="false" ht="12.8" hidden="false" customHeight="false" outlineLevel="0" collapsed="false">
      <c r="A149" s="320" t="s">
        <v>2568</v>
      </c>
      <c r="B149" s="323" t="s">
        <v>2569</v>
      </c>
      <c r="C149" s="320" t="s">
        <v>2531</v>
      </c>
      <c r="D149" s="320" t="s">
        <v>2562</v>
      </c>
      <c r="E149" s="320" t="s">
        <v>2133</v>
      </c>
      <c r="F149" s="320"/>
      <c r="G149" s="0" t="n">
        <f aca="false">COUNT(Q149:V149)</f>
        <v>0</v>
      </c>
      <c r="J149" s="395" t="e">
        <f aca="false">IF(N149&lt;0,$L$2-O149,0)</f>
        <v>#VALUE!</v>
      </c>
      <c r="K149" s="314" t="e">
        <f aca="false">N150</f>
        <v>#VALUE!</v>
      </c>
      <c r="N149" s="0" t="e">
        <f aca="false">O150-O149</f>
        <v>#VALUE!</v>
      </c>
      <c r="O149" s="79" t="str">
        <f aca="false">IF(ISERROR(P149),"",P149)</f>
        <v/>
      </c>
      <c r="P149" s="79" t="e">
        <f aca="false">LOOKUP(9E+307,R149:AY149)</f>
        <v>#N/A</v>
      </c>
      <c r="R149" s="301"/>
      <c r="V149" s="301"/>
    </row>
    <row r="150" customFormat="false" ht="13" hidden="false" customHeight="false" outlineLevel="0" collapsed="false">
      <c r="A150" s="320"/>
      <c r="B150" s="323"/>
      <c r="C150" s="320"/>
      <c r="D150" s="320"/>
      <c r="E150" s="320"/>
      <c r="F150" s="320"/>
      <c r="J150" s="327" t="s">
        <v>2982</v>
      </c>
      <c r="K150" s="314"/>
      <c r="L150" s="0" t="n">
        <f aca="false">IF(ISERROR(P150),0,(IF((P150-$G$2)&gt;=0,1,0)))</f>
        <v>0</v>
      </c>
      <c r="M150" s="308" t="e">
        <f aca="false">IF((N150-$M$2)&gt;0,1,0)</f>
        <v>#VALUE!</v>
      </c>
      <c r="N150" s="0" t="e">
        <f aca="false">IF(N149&gt;0,$L$2-O150,0)</f>
        <v>#VALUE!</v>
      </c>
      <c r="O150" s="79" t="str">
        <f aca="false">IF(ISERROR(P150),"",P150)</f>
        <v/>
      </c>
      <c r="P150" s="79" t="e">
        <f aca="false">LOOKUP(9E+307,Q150:BK150)</f>
        <v>#N/A</v>
      </c>
      <c r="Q150" s="301"/>
      <c r="R150" s="301"/>
      <c r="S150" s="301"/>
    </row>
    <row r="151" customFormat="false" ht="12.8" hidden="false" customHeight="false" outlineLevel="0" collapsed="false">
      <c r="A151" s="320" t="s">
        <v>2570</v>
      </c>
      <c r="B151" s="323" t="s">
        <v>2571</v>
      </c>
      <c r="C151" s="320" t="s">
        <v>2531</v>
      </c>
      <c r="D151" s="320" t="s">
        <v>2562</v>
      </c>
      <c r="E151" s="320" t="s">
        <v>2134</v>
      </c>
      <c r="F151" s="320"/>
      <c r="G151" s="0" t="n">
        <f aca="false">COUNT(Q151:V151)</f>
        <v>0</v>
      </c>
      <c r="J151" s="381" t="e">
        <f aca="false">IF(N151&lt;0,$L$2-O151,0)</f>
        <v>#VALUE!</v>
      </c>
      <c r="K151" s="314" t="e">
        <f aca="false">N152</f>
        <v>#VALUE!</v>
      </c>
      <c r="N151" s="0" t="e">
        <f aca="false">O152-O151</f>
        <v>#VALUE!</v>
      </c>
      <c r="O151" s="79" t="str">
        <f aca="false">IF(ISERROR(P151),"",P151)</f>
        <v/>
      </c>
      <c r="P151" s="79" t="e">
        <f aca="false">LOOKUP(9E+307,R151:AY151)</f>
        <v>#N/A</v>
      </c>
      <c r="R151" s="301"/>
      <c r="V151" s="301"/>
      <c r="X151" s="301"/>
    </row>
    <row r="152" customFormat="false" ht="13" hidden="false" customHeight="false" outlineLevel="0" collapsed="false">
      <c r="A152" s="320"/>
      <c r="B152" s="323"/>
      <c r="C152" s="320"/>
      <c r="D152" s="320"/>
      <c r="E152" s="320"/>
      <c r="F152" s="320"/>
      <c r="K152" s="314"/>
      <c r="L152" s="0" t="n">
        <f aca="false">IF(ISERROR(P152),0,(IF((P152-$G$2)&gt;=0,1,0)))</f>
        <v>0</v>
      </c>
      <c r="M152" s="308" t="e">
        <f aca="false">IF((N152-$M$2)&gt;0,1,0)</f>
        <v>#VALUE!</v>
      </c>
      <c r="N152" s="0" t="e">
        <f aca="false">IF(N151&gt;0,$L$2-O152,0)</f>
        <v>#VALUE!</v>
      </c>
      <c r="O152" s="79" t="str">
        <f aca="false">IF(ISERROR(P152),"",P152)</f>
        <v/>
      </c>
      <c r="P152" s="79" t="e">
        <f aca="false">LOOKUP(9E+307,Q152:BK152)</f>
        <v>#N/A</v>
      </c>
      <c r="Q152" s="301"/>
      <c r="R152" s="301"/>
      <c r="S152" s="301"/>
      <c r="U152" s="301"/>
      <c r="V152" s="301"/>
    </row>
    <row r="153" customFormat="false" ht="12.8" hidden="false" customHeight="false" outlineLevel="0" collapsed="false">
      <c r="A153" s="320" t="s">
        <v>2572</v>
      </c>
      <c r="B153" s="323" t="s">
        <v>2573</v>
      </c>
      <c r="C153" s="320" t="s">
        <v>2531</v>
      </c>
      <c r="D153" s="320" t="s">
        <v>2562</v>
      </c>
      <c r="E153" s="320" t="s">
        <v>2162</v>
      </c>
      <c r="F153" s="320"/>
      <c r="G153" s="0" t="n">
        <f aca="false">COUNT(Q153:V153)</f>
        <v>0</v>
      </c>
      <c r="J153" s="390" t="e">
        <f aca="false">IF(N153&lt;0,$L$2-O153,0)</f>
        <v>#VALUE!</v>
      </c>
      <c r="K153" s="314" t="e">
        <f aca="false">N154</f>
        <v>#VALUE!</v>
      </c>
      <c r="N153" s="0" t="e">
        <f aca="false">O154-O153</f>
        <v>#VALUE!</v>
      </c>
      <c r="O153" s="79" t="str">
        <f aca="false">IF(ISERROR(P153),"",P153)</f>
        <v/>
      </c>
      <c r="P153" s="79" t="e">
        <f aca="false">LOOKUP(9E+307,R153:AY153)</f>
        <v>#N/A</v>
      </c>
      <c r="R153" s="301"/>
      <c r="V153" s="301"/>
    </row>
    <row r="154" customFormat="false" ht="13" hidden="false" customHeight="false" outlineLevel="0" collapsed="false">
      <c r="A154" s="320"/>
      <c r="B154" s="323"/>
      <c r="C154" s="320"/>
      <c r="D154" s="320"/>
      <c r="E154" s="320"/>
      <c r="F154" s="320"/>
      <c r="K154" s="314"/>
      <c r="L154" s="0" t="n">
        <f aca="false">IF(ISERROR(P154),0,(IF((P154-$G$2)&gt;=0,1,0)))</f>
        <v>0</v>
      </c>
      <c r="M154" s="308" t="e">
        <f aca="false">IF((N154-$M$2)&gt;0,1,0)</f>
        <v>#VALUE!</v>
      </c>
      <c r="N154" s="0" t="e">
        <f aca="false">IF(N153&gt;0,$L$2-O154,0)</f>
        <v>#VALUE!</v>
      </c>
      <c r="O154" s="79" t="str">
        <f aca="false">IF(ISERROR(P154),"",P154)</f>
        <v/>
      </c>
      <c r="P154" s="79" t="e">
        <f aca="false">LOOKUP(9E+307,Q154:BK154)</f>
        <v>#N/A</v>
      </c>
      <c r="Q154" s="301"/>
      <c r="R154" s="301"/>
      <c r="S154" s="301"/>
    </row>
    <row r="155" customFormat="false" ht="12.8" hidden="false" customHeight="false" outlineLevel="0" collapsed="false">
      <c r="A155" s="320" t="s">
        <v>2574</v>
      </c>
      <c r="B155" s="323" t="s">
        <v>2575</v>
      </c>
      <c r="C155" s="320" t="s">
        <v>2531</v>
      </c>
      <c r="D155" s="320" t="s">
        <v>2576</v>
      </c>
      <c r="E155" s="320" t="s">
        <v>2133</v>
      </c>
      <c r="F155" s="320"/>
      <c r="G155" s="0" t="n">
        <f aca="false">COUNT(Q155:V155)</f>
        <v>0</v>
      </c>
      <c r="J155" s="381" t="e">
        <f aca="false">IF(N155&lt;0,$L$2-O155,0)</f>
        <v>#VALUE!</v>
      </c>
      <c r="K155" s="314" t="e">
        <f aca="false">N156</f>
        <v>#VALUE!</v>
      </c>
      <c r="N155" s="0" t="e">
        <f aca="false">O156-O155</f>
        <v>#VALUE!</v>
      </c>
      <c r="O155" s="79" t="str">
        <f aca="false">IF(ISERROR(P155),"",P155)</f>
        <v/>
      </c>
      <c r="P155" s="79" t="e">
        <f aca="false">LOOKUP(9E+307,R155:AY155)</f>
        <v>#N/A</v>
      </c>
      <c r="R155" s="301"/>
    </row>
    <row r="156" customFormat="false" ht="13" hidden="false" customHeight="false" outlineLevel="0" collapsed="false">
      <c r="A156" s="320"/>
      <c r="B156" s="323"/>
      <c r="C156" s="320"/>
      <c r="D156" s="320"/>
      <c r="E156" s="320"/>
      <c r="F156" s="320"/>
      <c r="K156" s="314"/>
      <c r="L156" s="0" t="n">
        <f aca="false">IF(ISERROR(P156),0,(IF((P156-$G$2)&gt;=0,1,0)))</f>
        <v>0</v>
      </c>
      <c r="M156" s="308" t="e">
        <f aca="false">IF((N156-$M$2)&gt;0,1,0)</f>
        <v>#VALUE!</v>
      </c>
      <c r="N156" s="0" t="e">
        <f aca="false">IF(N155&gt;0,$L$2-O156,0)</f>
        <v>#VALUE!</v>
      </c>
      <c r="O156" s="79" t="str">
        <f aca="false">IF(ISERROR(P156),"",P156)</f>
        <v/>
      </c>
      <c r="P156" s="79" t="e">
        <f aca="false">LOOKUP(9E+307,Q156:BK156)</f>
        <v>#N/A</v>
      </c>
      <c r="Q156" s="301"/>
      <c r="R156" s="301"/>
      <c r="S156" s="301"/>
    </row>
    <row r="157" customFormat="false" ht="12.8" hidden="false" customHeight="false" outlineLevel="0" collapsed="false">
      <c r="A157" s="320" t="s">
        <v>2577</v>
      </c>
      <c r="B157" s="323" t="s">
        <v>2578</v>
      </c>
      <c r="C157" s="320" t="s">
        <v>2531</v>
      </c>
      <c r="D157" s="320" t="s">
        <v>2576</v>
      </c>
      <c r="E157" s="320" t="s">
        <v>2134</v>
      </c>
      <c r="F157" s="320"/>
      <c r="G157" s="0" t="n">
        <f aca="false">COUNT(Q157:V157)</f>
        <v>0</v>
      </c>
      <c r="J157" s="390" t="e">
        <f aca="false">IF(N157&lt;0,$L$2-O157,0)</f>
        <v>#VALUE!</v>
      </c>
      <c r="K157" s="314" t="e">
        <f aca="false">N158</f>
        <v>#VALUE!</v>
      </c>
      <c r="N157" s="0" t="e">
        <f aca="false">O158-O157</f>
        <v>#VALUE!</v>
      </c>
      <c r="O157" s="79" t="str">
        <f aca="false">IF(ISERROR(P157),"",P157)</f>
        <v/>
      </c>
      <c r="P157" s="79" t="e">
        <f aca="false">LOOKUP(9E+307,R157:AY157)</f>
        <v>#N/A</v>
      </c>
      <c r="R157" s="301"/>
      <c r="V157" s="301"/>
    </row>
    <row r="158" customFormat="false" ht="13" hidden="false" customHeight="false" outlineLevel="0" collapsed="false">
      <c r="A158" s="320"/>
      <c r="B158" s="323"/>
      <c r="C158" s="320"/>
      <c r="D158" s="320"/>
      <c r="E158" s="320"/>
      <c r="F158" s="320"/>
      <c r="K158" s="314"/>
      <c r="L158" s="0" t="n">
        <f aca="false">IF(ISERROR(P158),0,(IF((P158-$G$2)&gt;=0,1,0)))</f>
        <v>0</v>
      </c>
      <c r="M158" s="308" t="e">
        <f aca="false">IF((N158-$M$2)&gt;0,1,0)</f>
        <v>#VALUE!</v>
      </c>
      <c r="N158" s="0" t="e">
        <f aca="false">IF(N157&gt;0,$L$2-O158,0)</f>
        <v>#VALUE!</v>
      </c>
      <c r="O158" s="79" t="str">
        <f aca="false">IF(ISERROR(P158),"",P158)</f>
        <v/>
      </c>
      <c r="P158" s="79" t="e">
        <f aca="false">LOOKUP(9E+307,Q158:BK158)</f>
        <v>#N/A</v>
      </c>
      <c r="Q158" s="301"/>
      <c r="R158" s="301"/>
      <c r="S158" s="301"/>
    </row>
    <row r="159" customFormat="false" ht="12.8" hidden="false" customHeight="false" outlineLevel="0" collapsed="false">
      <c r="A159" s="320" t="s">
        <v>2579</v>
      </c>
      <c r="B159" s="323" t="s">
        <v>2580</v>
      </c>
      <c r="C159" s="320" t="s">
        <v>2531</v>
      </c>
      <c r="D159" s="320" t="s">
        <v>2576</v>
      </c>
      <c r="E159" s="320" t="s">
        <v>2162</v>
      </c>
      <c r="F159" s="320"/>
      <c r="G159" s="0" t="n">
        <f aca="false">COUNT(Q159:V159)</f>
        <v>0</v>
      </c>
      <c r="J159" s="381" t="e">
        <f aca="false">IF(N159&lt;0,$L$2-O159,0)</f>
        <v>#VALUE!</v>
      </c>
      <c r="K159" s="314" t="e">
        <f aca="false">N160</f>
        <v>#VALUE!</v>
      </c>
      <c r="N159" s="0" t="e">
        <f aca="false">O160-O159</f>
        <v>#VALUE!</v>
      </c>
      <c r="O159" s="79" t="str">
        <f aca="false">IF(ISERROR(P159),"",P159)</f>
        <v/>
      </c>
      <c r="P159" s="79" t="e">
        <f aca="false">LOOKUP(9E+307,R159:AY159)</f>
        <v>#N/A</v>
      </c>
      <c r="R159" s="301"/>
    </row>
    <row r="160" customFormat="false" ht="13" hidden="false" customHeight="false" outlineLevel="0" collapsed="false">
      <c r="A160" s="320"/>
      <c r="B160" s="323"/>
      <c r="C160" s="320"/>
      <c r="D160" s="320"/>
      <c r="E160" s="320"/>
      <c r="F160" s="320"/>
      <c r="K160" s="314"/>
      <c r="L160" s="0" t="n">
        <f aca="false">IF(ISERROR(P160),0,(IF((P160-$G$2)&gt;=0,1,0)))</f>
        <v>0</v>
      </c>
      <c r="M160" s="308" t="e">
        <f aca="false">IF((N160-$M$2)&gt;0,1,0)</f>
        <v>#VALUE!</v>
      </c>
      <c r="N160" s="0" t="e">
        <f aca="false">IF(N159&gt;0,$L$2-O160,0)</f>
        <v>#VALUE!</v>
      </c>
      <c r="O160" s="79" t="str">
        <f aca="false">IF(ISERROR(P160),"",P160)</f>
        <v/>
      </c>
      <c r="P160" s="79" t="e">
        <f aca="false">LOOKUP(9E+307,Q160:BK160)</f>
        <v>#N/A</v>
      </c>
      <c r="Q160" s="301"/>
      <c r="R160" s="301"/>
      <c r="S160" s="301"/>
    </row>
    <row r="161" customFormat="false" ht="12.8" hidden="false" customHeight="false" outlineLevel="0" collapsed="false">
      <c r="A161" s="302" t="s">
        <v>2581</v>
      </c>
      <c r="B161" s="325" t="s">
        <v>2582</v>
      </c>
      <c r="C161" s="320" t="s">
        <v>2531</v>
      </c>
      <c r="D161" s="320" t="s">
        <v>2576</v>
      </c>
      <c r="E161" s="320" t="s">
        <v>1782</v>
      </c>
      <c r="F161" s="320"/>
      <c r="G161" s="0" t="n">
        <f aca="false">COUNT(Q161:V161)</f>
        <v>0</v>
      </c>
      <c r="J161" s="390" t="e">
        <f aca="false">IF(N161&lt;0,$L$2-O161,0)</f>
        <v>#VALUE!</v>
      </c>
      <c r="K161" s="314" t="e">
        <f aca="false">N162</f>
        <v>#VALUE!</v>
      </c>
      <c r="N161" s="0" t="e">
        <f aca="false">O162-O161</f>
        <v>#VALUE!</v>
      </c>
      <c r="O161" s="79" t="str">
        <f aca="false">IF(ISERROR(P161),"",P161)</f>
        <v/>
      </c>
      <c r="P161" s="79" t="e">
        <f aca="false">LOOKUP(9E+307,R161:AY161)</f>
        <v>#N/A</v>
      </c>
      <c r="R161" s="301"/>
      <c r="V161" s="301"/>
      <c r="X161" s="301"/>
    </row>
    <row r="162" customFormat="false" ht="13" hidden="false" customHeight="false" outlineLevel="0" collapsed="false">
      <c r="A162" s="302"/>
      <c r="B162" s="325"/>
      <c r="C162" s="320"/>
      <c r="D162" s="320"/>
      <c r="E162" s="320"/>
      <c r="F162" s="320"/>
      <c r="K162" s="314"/>
      <c r="L162" s="0" t="n">
        <f aca="false">IF(ISERROR(P162),0,(IF((P162-$G$2)&gt;=0,1,0)))</f>
        <v>0</v>
      </c>
      <c r="M162" s="308" t="e">
        <f aca="false">IF((N162-$M$2)&gt;0,1,0)</f>
        <v>#VALUE!</v>
      </c>
      <c r="N162" s="0" t="e">
        <f aca="false">IF(N161&gt;0,$L$2-O162,0)</f>
        <v>#VALUE!</v>
      </c>
      <c r="O162" s="79" t="str">
        <f aca="false">IF(ISERROR(P162),"",P162)</f>
        <v/>
      </c>
      <c r="P162" s="79" t="e">
        <f aca="false">LOOKUP(9E+307,Q162:BK162)</f>
        <v>#N/A</v>
      </c>
      <c r="Q162" s="301"/>
      <c r="R162" s="301"/>
      <c r="S162" s="301"/>
      <c r="U162" s="301"/>
      <c r="V162" s="301"/>
      <c r="W162" s="301"/>
      <c r="X162" s="301"/>
    </row>
    <row r="163" customFormat="false" ht="12.8" hidden="false" customHeight="false" outlineLevel="0" collapsed="false">
      <c r="A163" s="302" t="s">
        <v>2583</v>
      </c>
      <c r="B163" s="325" t="s">
        <v>2584</v>
      </c>
      <c r="C163" s="370" t="s">
        <v>2531</v>
      </c>
      <c r="D163" s="370" t="s">
        <v>2585</v>
      </c>
      <c r="E163" s="320" t="s">
        <v>2133</v>
      </c>
      <c r="F163" s="320"/>
      <c r="G163" s="0" t="n">
        <f aca="false">COUNT(Q163:V163)</f>
        <v>0</v>
      </c>
      <c r="J163" s="381" t="e">
        <f aca="false">IF(N163&lt;0,$L$2-O163,0)</f>
        <v>#VALUE!</v>
      </c>
      <c r="K163" s="314" t="e">
        <f aca="false">N164</f>
        <v>#VALUE!</v>
      </c>
      <c r="N163" s="0" t="e">
        <f aca="false">O164-O163</f>
        <v>#VALUE!</v>
      </c>
      <c r="O163" s="79" t="str">
        <f aca="false">IF(ISERROR(P163),"",P163)</f>
        <v/>
      </c>
      <c r="P163" s="79" t="e">
        <f aca="false">LOOKUP(9E+307,R163:AY163)</f>
        <v>#N/A</v>
      </c>
      <c r="R163" s="301"/>
      <c r="V163" s="301"/>
    </row>
    <row r="164" customFormat="false" ht="13" hidden="false" customHeight="false" outlineLevel="0" collapsed="false">
      <c r="A164" s="302"/>
      <c r="B164" s="325"/>
      <c r="C164" s="370"/>
      <c r="D164" s="370"/>
      <c r="E164" s="320"/>
      <c r="F164" s="320"/>
      <c r="K164" s="314"/>
      <c r="L164" s="0" t="n">
        <f aca="false">IF(ISERROR(P164),0,(IF((P164-$G$2)&gt;=0,1,0)))</f>
        <v>0</v>
      </c>
      <c r="M164" s="308" t="e">
        <f aca="false">IF((N164-$M$2)&gt;0,1,0)</f>
        <v>#VALUE!</v>
      </c>
      <c r="N164" s="0" t="e">
        <f aca="false">IF(N163&gt;0,$L$2-O164,0)</f>
        <v>#VALUE!</v>
      </c>
      <c r="O164" s="79" t="str">
        <f aca="false">IF(ISERROR(P164),"",P164)</f>
        <v/>
      </c>
      <c r="P164" s="79" t="e">
        <f aca="false">LOOKUP(9E+307,Q164:BK164)</f>
        <v>#N/A</v>
      </c>
      <c r="Q164" s="301"/>
      <c r="R164" s="301"/>
      <c r="S164" s="301"/>
      <c r="U164" s="301"/>
      <c r="V164" s="301"/>
    </row>
    <row r="165" customFormat="false" ht="12.8" hidden="false" customHeight="false" outlineLevel="0" collapsed="false">
      <c r="A165" s="320" t="s">
        <v>2586</v>
      </c>
      <c r="B165" s="323" t="s">
        <v>2587</v>
      </c>
      <c r="C165" s="370" t="s">
        <v>2531</v>
      </c>
      <c r="D165" s="370" t="s">
        <v>2585</v>
      </c>
      <c r="E165" s="320" t="s">
        <v>2134</v>
      </c>
      <c r="F165" s="320"/>
      <c r="G165" s="0" t="n">
        <f aca="false">COUNT(Q165:V165)</f>
        <v>0</v>
      </c>
      <c r="J165" s="390" t="e">
        <f aca="false">IF(N165&lt;0,$L$2-O165,0)</f>
        <v>#VALUE!</v>
      </c>
      <c r="K165" s="314" t="e">
        <f aca="false">N166</f>
        <v>#VALUE!</v>
      </c>
      <c r="N165" s="0" t="e">
        <f aca="false">O166-O165</f>
        <v>#VALUE!</v>
      </c>
      <c r="O165" s="79" t="str">
        <f aca="false">IF(ISERROR(P165),"",P165)</f>
        <v/>
      </c>
      <c r="P165" s="79" t="e">
        <f aca="false">LOOKUP(9E+307,R165:AY165)</f>
        <v>#N/A</v>
      </c>
      <c r="R165" s="301"/>
      <c r="V165" s="301"/>
      <c r="X165" s="301"/>
    </row>
    <row r="166" customFormat="false" ht="13" hidden="false" customHeight="false" outlineLevel="0" collapsed="false">
      <c r="A166" s="320"/>
      <c r="B166" s="323"/>
      <c r="C166" s="370"/>
      <c r="D166" s="370"/>
      <c r="E166" s="320"/>
      <c r="F166" s="320"/>
      <c r="J166" s="327" t="s">
        <v>2170</v>
      </c>
      <c r="K166" s="314"/>
      <c r="L166" s="0" t="n">
        <f aca="false">IF(ISERROR(P166),0,(IF((P166-$G$2)&gt;=0,1,0)))</f>
        <v>0</v>
      </c>
      <c r="M166" s="308" t="e">
        <f aca="false">IF((N166-$M$2)&gt;0,1,0)</f>
        <v>#VALUE!</v>
      </c>
      <c r="N166" s="0" t="e">
        <f aca="false">IF(N165&gt;0,$L$2-O166,0)</f>
        <v>#VALUE!</v>
      </c>
      <c r="O166" s="79" t="str">
        <f aca="false">IF(ISERROR(P166),"",P166)</f>
        <v/>
      </c>
      <c r="P166" s="79" t="e">
        <f aca="false">LOOKUP(9E+307,Q166:BK166)</f>
        <v>#N/A</v>
      </c>
      <c r="Q166" s="301"/>
      <c r="R166" s="301"/>
      <c r="S166" s="301"/>
      <c r="U166" s="301"/>
      <c r="V166" s="301"/>
    </row>
    <row r="167" customFormat="false" ht="12.8" hidden="false" customHeight="false" outlineLevel="0" collapsed="false">
      <c r="A167" s="320" t="s">
        <v>2588</v>
      </c>
      <c r="B167" s="323" t="s">
        <v>2589</v>
      </c>
      <c r="C167" s="370" t="s">
        <v>2531</v>
      </c>
      <c r="D167" s="370" t="s">
        <v>2585</v>
      </c>
      <c r="E167" s="320" t="s">
        <v>2162</v>
      </c>
      <c r="F167" s="320"/>
      <c r="G167" s="0" t="n">
        <f aca="false">COUNT(Q167:V167)</f>
        <v>0</v>
      </c>
      <c r="J167" s="390" t="e">
        <f aca="false">IF(N167&lt;0,$L$2-O167,0)</f>
        <v>#VALUE!</v>
      </c>
      <c r="K167" s="314" t="e">
        <f aca="false">N168</f>
        <v>#VALUE!</v>
      </c>
      <c r="N167" s="0" t="e">
        <f aca="false">O168-O167</f>
        <v>#VALUE!</v>
      </c>
      <c r="O167" s="79" t="str">
        <f aca="false">IF(ISERROR(P167),"",P167)</f>
        <v/>
      </c>
      <c r="P167" s="79" t="e">
        <f aca="false">LOOKUP(9E+307,R167:AY167)</f>
        <v>#N/A</v>
      </c>
      <c r="R167" s="301"/>
      <c r="V167" s="301"/>
    </row>
    <row r="168" customFormat="false" ht="13" hidden="false" customHeight="false" outlineLevel="0" collapsed="false">
      <c r="A168" s="320"/>
      <c r="B168" s="323"/>
      <c r="C168" s="370"/>
      <c r="D168" s="370"/>
      <c r="E168" s="320"/>
      <c r="F168" s="320"/>
      <c r="K168" s="314"/>
      <c r="L168" s="0" t="n">
        <f aca="false">IF(ISERROR(P168),0,(IF((P168-$G$2)&gt;=0,1,0)))</f>
        <v>0</v>
      </c>
      <c r="M168" s="308" t="e">
        <f aca="false">IF((N168-$M$2)&gt;0,1,0)</f>
        <v>#VALUE!</v>
      </c>
      <c r="N168" s="0" t="e">
        <f aca="false">IF(N167&gt;0,$L$2-O168,0)</f>
        <v>#VALUE!</v>
      </c>
      <c r="O168" s="79" t="str">
        <f aca="false">IF(ISERROR(P168),"",P168)</f>
        <v/>
      </c>
      <c r="P168" s="79" t="e">
        <f aca="false">LOOKUP(9E+307,Q168:BK168)</f>
        <v>#N/A</v>
      </c>
      <c r="Q168" s="301"/>
      <c r="R168" s="301"/>
      <c r="S168" s="301"/>
      <c r="U168" s="301"/>
      <c r="V168" s="301"/>
    </row>
    <row r="169" customFormat="false" ht="12.8" hidden="false" customHeight="false" outlineLevel="0" collapsed="false">
      <c r="A169" s="320" t="s">
        <v>2590</v>
      </c>
      <c r="B169" s="323" t="s">
        <v>2591</v>
      </c>
      <c r="C169" s="370" t="s">
        <v>2531</v>
      </c>
      <c r="D169" s="370" t="s">
        <v>2585</v>
      </c>
      <c r="E169" s="320" t="s">
        <v>2163</v>
      </c>
      <c r="F169" s="320"/>
      <c r="G169" s="0" t="n">
        <f aca="false">COUNT(Q169:V169)</f>
        <v>0</v>
      </c>
      <c r="J169" s="390" t="e">
        <f aca="false">IF(N169&lt;0,$L$2-O169,0)</f>
        <v>#VALUE!</v>
      </c>
      <c r="K169" s="314" t="e">
        <f aca="false">N170</f>
        <v>#VALUE!</v>
      </c>
      <c r="N169" s="0" t="e">
        <f aca="false">O170-O169</f>
        <v>#VALUE!</v>
      </c>
      <c r="O169" s="79" t="str">
        <f aca="false">IF(ISERROR(P169),"",P169)</f>
        <v/>
      </c>
      <c r="P169" s="79" t="e">
        <f aca="false">LOOKUP(9E+307,R169:AY169)</f>
        <v>#N/A</v>
      </c>
      <c r="R169" s="301"/>
      <c r="V169" s="301"/>
    </row>
    <row r="170" customFormat="false" ht="13" hidden="false" customHeight="false" outlineLevel="0" collapsed="false">
      <c r="A170" s="320"/>
      <c r="B170" s="323"/>
      <c r="C170" s="370"/>
      <c r="D170" s="370"/>
      <c r="E170" s="320"/>
      <c r="F170" s="320"/>
      <c r="K170" s="314"/>
      <c r="L170" s="0" t="n">
        <f aca="false">IF(ISERROR(P170),0,(IF((P170-$G$2)&gt;=0,1,0)))</f>
        <v>0</v>
      </c>
      <c r="M170" s="308" t="e">
        <f aca="false">IF((N170-$M$2)&gt;0,1,0)</f>
        <v>#VALUE!</v>
      </c>
      <c r="N170" s="0" t="e">
        <f aca="false">IF(N169&gt;0,$L$2-O170,0)</f>
        <v>#VALUE!</v>
      </c>
      <c r="O170" s="79" t="str">
        <f aca="false">IF(ISERROR(P170),"",P170)</f>
        <v/>
      </c>
      <c r="P170" s="79" t="e">
        <f aca="false">LOOKUP(9E+307,Q170:BK170)</f>
        <v>#N/A</v>
      </c>
      <c r="Q170" s="301"/>
      <c r="R170" s="301"/>
      <c r="S170" s="328"/>
      <c r="T170" s="328"/>
      <c r="U170" s="301"/>
      <c r="V170" s="301"/>
    </row>
    <row r="171" customFormat="false" ht="12.8" hidden="false" customHeight="false" outlineLevel="0" collapsed="false">
      <c r="A171" s="320" t="s">
        <v>2592</v>
      </c>
      <c r="B171" s="323" t="s">
        <v>2593</v>
      </c>
      <c r="C171" s="370" t="s">
        <v>2531</v>
      </c>
      <c r="D171" s="370" t="s">
        <v>2585</v>
      </c>
      <c r="E171" s="320" t="s">
        <v>2122</v>
      </c>
      <c r="F171" s="320"/>
      <c r="G171" s="0" t="n">
        <f aca="false">COUNT(Q171:V171)</f>
        <v>0</v>
      </c>
      <c r="J171" s="381" t="e">
        <f aca="false">IF(N171&lt;0,$L$2-O171,0)</f>
        <v>#VALUE!</v>
      </c>
      <c r="K171" s="314" t="e">
        <f aca="false">N172</f>
        <v>#VALUE!</v>
      </c>
      <c r="N171" s="269" t="e">
        <f aca="false">O172-O171</f>
        <v>#VALUE!</v>
      </c>
      <c r="O171" s="269" t="str">
        <f aca="false">IF(ISERROR(P171),"",P171)</f>
        <v/>
      </c>
      <c r="P171" s="329" t="e">
        <f aca="false">LOOKUP(9E+307,R171:AY171)</f>
        <v>#N/A</v>
      </c>
      <c r="R171" s="301"/>
      <c r="S171" s="330"/>
      <c r="T171" s="328"/>
      <c r="V171" s="301"/>
    </row>
    <row r="172" customFormat="false" ht="13" hidden="false" customHeight="false" outlineLevel="0" collapsed="false">
      <c r="A172" s="320"/>
      <c r="B172" s="323"/>
      <c r="C172" s="370"/>
      <c r="D172" s="370"/>
      <c r="E172" s="320"/>
      <c r="F172" s="320"/>
      <c r="K172" s="314"/>
      <c r="L172" s="0" t="n">
        <f aca="false">IF(ISERROR(P172),0,(IF((P172-$G$2)&gt;=0,1,0)))</f>
        <v>0</v>
      </c>
      <c r="M172" s="308" t="e">
        <f aca="false">IF((N172-$M$2)&gt;0,1,0)</f>
        <v>#VALUE!</v>
      </c>
      <c r="N172" s="269" t="e">
        <f aca="false">IF(N171&gt;0,$L$2-O172,0)</f>
        <v>#VALUE!</v>
      </c>
      <c r="O172" s="269" t="str">
        <f aca="false">IF(ISERROR(P172),"",P172)</f>
        <v/>
      </c>
      <c r="P172" s="329" t="e">
        <f aca="false">LOOKUP(9E+307,Q172:BK172)</f>
        <v>#N/A</v>
      </c>
      <c r="Q172" s="301"/>
      <c r="R172" s="301"/>
      <c r="S172" s="301"/>
      <c r="U172" s="301"/>
      <c r="V172" s="301"/>
    </row>
    <row r="173" customFormat="false" ht="12.8" hidden="false" customHeight="false" outlineLevel="0" collapsed="false">
      <c r="A173" s="302" t="s">
        <v>2594</v>
      </c>
      <c r="B173" s="325" t="s">
        <v>2595</v>
      </c>
      <c r="C173" s="370" t="s">
        <v>2531</v>
      </c>
      <c r="D173" s="370" t="s">
        <v>2585</v>
      </c>
      <c r="E173" s="320" t="s">
        <v>2201</v>
      </c>
      <c r="F173" s="320"/>
      <c r="G173" s="0" t="n">
        <f aca="false">COUNT(Q173:V173)</f>
        <v>0</v>
      </c>
      <c r="J173" s="381" t="e">
        <f aca="false">IF(N173&lt;0,$L$2-O173,0)</f>
        <v>#VALUE!</v>
      </c>
      <c r="K173" s="314" t="e">
        <f aca="false">N174</f>
        <v>#VALUE!</v>
      </c>
      <c r="N173" s="0" t="e">
        <f aca="false">O174-O173</f>
        <v>#VALUE!</v>
      </c>
      <c r="O173" s="79" t="str">
        <f aca="false">IF(ISERROR(P173),"",P173)</f>
        <v/>
      </c>
      <c r="P173" s="79" t="e">
        <f aca="false">LOOKUP(9E+307,R173:AY173)</f>
        <v>#N/A</v>
      </c>
      <c r="R173" s="301"/>
      <c r="V173" s="301"/>
    </row>
    <row r="174" customFormat="false" ht="13" hidden="false" customHeight="false" outlineLevel="0" collapsed="false">
      <c r="A174" s="302"/>
      <c r="B174" s="325"/>
      <c r="C174" s="370"/>
      <c r="D174" s="370"/>
      <c r="E174" s="320"/>
      <c r="F174" s="320"/>
      <c r="K174" s="314"/>
      <c r="L174" s="0" t="n">
        <f aca="false">IF(ISERROR(P174),0,(IF((P174-$G$2)&gt;=0,1,0)))</f>
        <v>0</v>
      </c>
      <c r="M174" s="308" t="e">
        <f aca="false">IF((N174-$M$2)&gt;0,1,0)</f>
        <v>#VALUE!</v>
      </c>
      <c r="N174" s="0" t="e">
        <f aca="false">IF(N173&gt;0,$L$2-O174,0)</f>
        <v>#VALUE!</v>
      </c>
      <c r="O174" s="79" t="str">
        <f aca="false">IF(ISERROR(P174),"",P174)</f>
        <v/>
      </c>
      <c r="P174" s="79" t="e">
        <f aca="false">LOOKUP(9E+307,Q174:BK174)</f>
        <v>#N/A</v>
      </c>
      <c r="Q174" s="301"/>
      <c r="R174" s="301"/>
      <c r="S174" s="301"/>
      <c r="U174" s="301"/>
      <c r="V174" s="301"/>
    </row>
    <row r="175" customFormat="false" ht="12.8" hidden="false" customHeight="false" outlineLevel="0" collapsed="false">
      <c r="A175" s="320" t="s">
        <v>2596</v>
      </c>
      <c r="B175" s="323" t="s">
        <v>2597</v>
      </c>
      <c r="C175" s="370" t="s">
        <v>2531</v>
      </c>
      <c r="D175" s="370" t="s">
        <v>2598</v>
      </c>
      <c r="E175" s="320" t="s">
        <v>2133</v>
      </c>
      <c r="F175" s="320"/>
      <c r="G175" s="0" t="n">
        <f aca="false">COUNT(Q175:V175)</f>
        <v>0</v>
      </c>
      <c r="J175" s="381" t="e">
        <f aca="false">IF(N175&lt;0,$L$2-O175,0)</f>
        <v>#VALUE!</v>
      </c>
      <c r="K175" s="314" t="e">
        <f aca="false">N176</f>
        <v>#VALUE!</v>
      </c>
      <c r="N175" s="0" t="e">
        <f aca="false">O176-O175</f>
        <v>#VALUE!</v>
      </c>
      <c r="O175" s="79" t="str">
        <f aca="false">IF(ISERROR(P175),"",P175)</f>
        <v/>
      </c>
      <c r="P175" s="79" t="e">
        <f aca="false">LOOKUP(9E+307,R175:AY175)</f>
        <v>#N/A</v>
      </c>
      <c r="R175" s="301"/>
      <c r="V175" s="301"/>
    </row>
    <row r="176" customFormat="false" ht="13" hidden="false" customHeight="false" outlineLevel="0" collapsed="false">
      <c r="A176" s="320"/>
      <c r="B176" s="323"/>
      <c r="C176" s="370"/>
      <c r="D176" s="370"/>
      <c r="E176" s="320"/>
      <c r="F176" s="320"/>
      <c r="K176" s="314"/>
      <c r="L176" s="0" t="n">
        <f aca="false">IF(ISERROR(P176),0,(IF((P176-$G$2)&gt;=0,1,0)))</f>
        <v>0</v>
      </c>
      <c r="M176" s="308" t="e">
        <f aca="false">IF((N176-$M$2)&gt;0,1,0)</f>
        <v>#VALUE!</v>
      </c>
      <c r="N176" s="0" t="e">
        <f aca="false">IF(N175&gt;0,$L$2-O176,0)</f>
        <v>#VALUE!</v>
      </c>
      <c r="O176" s="79" t="str">
        <f aca="false">IF(ISERROR(P176),"",P176)</f>
        <v/>
      </c>
      <c r="P176" s="79" t="e">
        <f aca="false">LOOKUP(9E+307,Q176:BK176)</f>
        <v>#N/A</v>
      </c>
      <c r="Q176" s="301"/>
      <c r="R176" s="301"/>
      <c r="S176" s="301"/>
      <c r="U176" s="301"/>
      <c r="V176" s="301"/>
    </row>
    <row r="177" customFormat="false" ht="12.8" hidden="false" customHeight="false" outlineLevel="0" collapsed="false">
      <c r="A177" s="320" t="s">
        <v>2599</v>
      </c>
      <c r="B177" s="323" t="s">
        <v>2600</v>
      </c>
      <c r="C177" s="370" t="s">
        <v>2531</v>
      </c>
      <c r="D177" s="370" t="s">
        <v>2598</v>
      </c>
      <c r="E177" s="320" t="s">
        <v>2134</v>
      </c>
      <c r="F177" s="320"/>
      <c r="G177" s="0" t="n">
        <f aca="false">COUNT(Q177:V177)</f>
        <v>0</v>
      </c>
      <c r="J177" s="381" t="e">
        <f aca="false">IF(N177&lt;0,$L$2-O177,0)</f>
        <v>#VALUE!</v>
      </c>
      <c r="K177" s="314" t="e">
        <f aca="false">N178</f>
        <v>#VALUE!</v>
      </c>
      <c r="N177" s="0" t="e">
        <f aca="false">O178-O177</f>
        <v>#VALUE!</v>
      </c>
      <c r="O177" s="79" t="str">
        <f aca="false">IF(ISERROR(P177),"",P177)</f>
        <v/>
      </c>
      <c r="P177" s="79" t="e">
        <f aca="false">LOOKUP(9E+307,R177:AY177)</f>
        <v>#N/A</v>
      </c>
      <c r="R177" s="301"/>
      <c r="V177" s="301"/>
    </row>
    <row r="178" customFormat="false" ht="13" hidden="false" customHeight="false" outlineLevel="0" collapsed="false">
      <c r="A178" s="320"/>
      <c r="B178" s="323"/>
      <c r="C178" s="370"/>
      <c r="D178" s="370"/>
      <c r="E178" s="320"/>
      <c r="F178" s="320"/>
      <c r="K178" s="314"/>
      <c r="L178" s="0" t="n">
        <f aca="false">IF(ISERROR(P178),0,(IF((P178-$G$2)&gt;=0,1,0)))</f>
        <v>0</v>
      </c>
      <c r="M178" s="308" t="e">
        <f aca="false">IF((N178-$M$2)&gt;0,1,0)</f>
        <v>#VALUE!</v>
      </c>
      <c r="N178" s="0" t="e">
        <f aca="false">IF(N177&gt;0,$L$2-O178,0)</f>
        <v>#VALUE!</v>
      </c>
      <c r="O178" s="79" t="str">
        <f aca="false">IF(ISERROR(P178),"",P178)</f>
        <v/>
      </c>
      <c r="P178" s="79" t="e">
        <f aca="false">LOOKUP(9E+307,Q178:BK178)</f>
        <v>#N/A</v>
      </c>
      <c r="Q178" s="301"/>
      <c r="R178" s="301"/>
      <c r="S178" s="301"/>
      <c r="U178" s="301"/>
      <c r="V178" s="301"/>
    </row>
    <row r="179" customFormat="false" ht="12.8" hidden="false" customHeight="false" outlineLevel="0" collapsed="false">
      <c r="A179" s="302" t="s">
        <v>2601</v>
      </c>
      <c r="B179" s="325" t="s">
        <v>2602</v>
      </c>
      <c r="C179" s="370" t="s">
        <v>2531</v>
      </c>
      <c r="D179" s="370" t="s">
        <v>2598</v>
      </c>
      <c r="E179" s="320" t="s">
        <v>2162</v>
      </c>
      <c r="F179" s="320"/>
      <c r="G179" s="0" t="n">
        <f aca="false">COUNT(Q179:V179)</f>
        <v>0</v>
      </c>
      <c r="J179" s="390" t="e">
        <f aca="false">IF(N179&lt;0,$L$2-O179,0)</f>
        <v>#VALUE!</v>
      </c>
      <c r="K179" s="314" t="e">
        <f aca="false">N180</f>
        <v>#VALUE!</v>
      </c>
      <c r="N179" s="0" t="e">
        <f aca="false">O180-O179</f>
        <v>#VALUE!</v>
      </c>
      <c r="O179" s="79" t="str">
        <f aca="false">IF(ISERROR(P179),"",P179)</f>
        <v/>
      </c>
      <c r="P179" s="79" t="e">
        <f aca="false">LOOKUP(9E+307,R179:AY179)</f>
        <v>#N/A</v>
      </c>
      <c r="R179" s="301"/>
      <c r="V179" s="301"/>
    </row>
    <row r="180" customFormat="false" ht="13" hidden="false" customHeight="false" outlineLevel="0" collapsed="false">
      <c r="A180" s="302"/>
      <c r="B180" s="325"/>
      <c r="C180" s="370"/>
      <c r="D180" s="370"/>
      <c r="E180" s="320"/>
      <c r="F180" s="320"/>
      <c r="K180" s="314"/>
      <c r="L180" s="0" t="n">
        <f aca="false">IF(ISERROR(P180),0,(IF((P180-$G$2)&gt;=0,1,0)))</f>
        <v>0</v>
      </c>
      <c r="M180" s="308" t="e">
        <f aca="false">IF((N180-$M$2)&gt;0,1,0)</f>
        <v>#VALUE!</v>
      </c>
      <c r="N180" s="0" t="e">
        <f aca="false">IF(N179&gt;0,$L$2-O180,0)</f>
        <v>#VALUE!</v>
      </c>
      <c r="O180" s="79" t="str">
        <f aca="false">IF(ISERROR(P180),"",P180)</f>
        <v/>
      </c>
      <c r="P180" s="79" t="e">
        <f aca="false">LOOKUP(9E+307,Q180:BK180)</f>
        <v>#N/A</v>
      </c>
      <c r="Q180" s="301"/>
      <c r="R180" s="301"/>
      <c r="S180" s="301"/>
      <c r="U180" s="301"/>
      <c r="V180" s="301"/>
    </row>
    <row r="181" customFormat="false" ht="12.8" hidden="false" customHeight="false" outlineLevel="0" collapsed="false">
      <c r="A181" s="366" t="s">
        <v>2603</v>
      </c>
      <c r="B181" s="367" t="s">
        <v>2604</v>
      </c>
      <c r="C181" s="370" t="s">
        <v>2531</v>
      </c>
      <c r="D181" s="370" t="s">
        <v>2598</v>
      </c>
      <c r="E181" s="366" t="s">
        <v>2163</v>
      </c>
      <c r="F181" s="396"/>
      <c r="G181" s="0" t="n">
        <f aca="false">COUNT(Q181:V181)</f>
        <v>0</v>
      </c>
      <c r="J181" s="381" t="e">
        <f aca="false">IF(N181&lt;0,$L$2-O181,0)</f>
        <v>#VALUE!</v>
      </c>
      <c r="K181" s="314" t="e">
        <f aca="false">N182</f>
        <v>#VALUE!</v>
      </c>
      <c r="N181" s="0" t="e">
        <f aca="false">O182-O181</f>
        <v>#VALUE!</v>
      </c>
      <c r="O181" s="79" t="str">
        <f aca="false">IF(ISERROR(P181),"",P181)</f>
        <v/>
      </c>
      <c r="P181" s="79" t="e">
        <f aca="false">LOOKUP(9E+307,R181:AY181)</f>
        <v>#N/A</v>
      </c>
      <c r="R181" s="301"/>
      <c r="V181" s="301"/>
    </row>
    <row r="182" customFormat="false" ht="13" hidden="false" customHeight="false" outlineLevel="0" collapsed="false">
      <c r="A182" s="366"/>
      <c r="B182" s="367"/>
      <c r="C182" s="370"/>
      <c r="D182" s="370"/>
      <c r="E182" s="366"/>
      <c r="F182" s="396"/>
      <c r="K182" s="314"/>
      <c r="L182" s="0" t="n">
        <f aca="false">IF(ISERROR(P182),0,(IF((P182-$G$2)&gt;=0,1,0)))</f>
        <v>0</v>
      </c>
      <c r="M182" s="308" t="e">
        <f aca="false">IF((N182-$M$2)&gt;0,1,0)</f>
        <v>#VALUE!</v>
      </c>
      <c r="N182" s="0" t="e">
        <f aca="false">IF(N181&gt;0,$L$2-O182,0)</f>
        <v>#VALUE!</v>
      </c>
      <c r="O182" s="79" t="str">
        <f aca="false">IF(ISERROR(P182),"",P182)</f>
        <v/>
      </c>
      <c r="P182" s="79" t="e">
        <f aca="false">LOOKUP(9E+307,Q182:BK182)</f>
        <v>#N/A</v>
      </c>
      <c r="Q182" s="301"/>
      <c r="R182" s="301"/>
      <c r="S182" s="301"/>
    </row>
    <row r="183" customFormat="false" ht="12.8" hidden="false" customHeight="false" outlineLevel="0" collapsed="false">
      <c r="A183" s="302" t="s">
        <v>2605</v>
      </c>
      <c r="B183" s="325" t="s">
        <v>2606</v>
      </c>
      <c r="C183" s="370" t="s">
        <v>2531</v>
      </c>
      <c r="D183" s="370" t="s">
        <v>2598</v>
      </c>
      <c r="E183" s="302" t="s">
        <v>2122</v>
      </c>
      <c r="F183" s="302"/>
      <c r="G183" s="0" t="n">
        <f aca="false">COUNT(Q183:V183)</f>
        <v>0</v>
      </c>
      <c r="J183" s="381" t="e">
        <f aca="false">IF(N183&lt;0,$L$2-O183,0)</f>
        <v>#VALUE!</v>
      </c>
      <c r="K183" s="314" t="e">
        <f aca="false">N184</f>
        <v>#VALUE!</v>
      </c>
      <c r="N183" s="0" t="e">
        <f aca="false">O184-O183</f>
        <v>#VALUE!</v>
      </c>
      <c r="O183" s="79" t="str">
        <f aca="false">IF(ISERROR(P183),"",P183)</f>
        <v/>
      </c>
      <c r="P183" s="79" t="e">
        <f aca="false">LOOKUP(9E+307,R183:AY183)</f>
        <v>#N/A</v>
      </c>
      <c r="R183" s="301"/>
      <c r="V183" s="301"/>
    </row>
    <row r="184" customFormat="false" ht="13" hidden="false" customHeight="false" outlineLevel="0" collapsed="false">
      <c r="A184" s="302"/>
      <c r="B184" s="325"/>
      <c r="C184" s="370"/>
      <c r="D184" s="370"/>
      <c r="E184" s="302"/>
      <c r="F184" s="302"/>
      <c r="K184" s="314"/>
      <c r="L184" s="0" t="n">
        <f aca="false">IF(ISERROR(P184),0,(IF((P184-$G$2)&gt;=0,1,0)))</f>
        <v>0</v>
      </c>
      <c r="M184" s="308" t="e">
        <f aca="false">IF((N184-$M$2)&gt;0,1,0)</f>
        <v>#VALUE!</v>
      </c>
      <c r="N184" s="0" t="e">
        <f aca="false">IF(N183&gt;0,$L$2-O184,0)</f>
        <v>#VALUE!</v>
      </c>
      <c r="O184" s="79" t="str">
        <f aca="false">IF(ISERROR(P184),"",P184)</f>
        <v/>
      </c>
      <c r="P184" s="79" t="e">
        <f aca="false">LOOKUP(9E+307,Q184:BK184)</f>
        <v>#N/A</v>
      </c>
      <c r="Q184" s="301"/>
      <c r="R184" s="301"/>
      <c r="S184" s="301"/>
    </row>
    <row r="185" customFormat="false" ht="12.8" hidden="false" customHeight="false" outlineLevel="0" collapsed="false">
      <c r="A185" s="370" t="s">
        <v>2607</v>
      </c>
      <c r="B185" s="369" t="s">
        <v>2608</v>
      </c>
      <c r="C185" s="370" t="s">
        <v>2531</v>
      </c>
      <c r="D185" s="370" t="s">
        <v>2598</v>
      </c>
      <c r="E185" s="370" t="s">
        <v>2201</v>
      </c>
      <c r="F185" s="397"/>
      <c r="G185" s="0" t="n">
        <f aca="false">COUNT(Q185:V185)</f>
        <v>0</v>
      </c>
      <c r="J185" s="381" t="e">
        <f aca="false">IF(N185&lt;0,$L$2-O185,0)</f>
        <v>#VALUE!</v>
      </c>
      <c r="K185" s="314" t="e">
        <f aca="false">N186</f>
        <v>#VALUE!</v>
      </c>
      <c r="N185" s="0" t="e">
        <f aca="false">O186-O185</f>
        <v>#VALUE!</v>
      </c>
      <c r="O185" s="79" t="str">
        <f aca="false">IF(ISERROR(P185),"",P185)</f>
        <v/>
      </c>
      <c r="P185" s="79" t="e">
        <f aca="false">LOOKUP(9E+307,R185:AY185)</f>
        <v>#N/A</v>
      </c>
      <c r="R185" s="301"/>
      <c r="V185" s="301"/>
    </row>
    <row r="186" customFormat="false" ht="13" hidden="false" customHeight="false" outlineLevel="0" collapsed="false">
      <c r="A186" s="370"/>
      <c r="B186" s="369"/>
      <c r="C186" s="370"/>
      <c r="D186" s="370"/>
      <c r="E186" s="370"/>
      <c r="F186" s="397"/>
      <c r="K186" s="314"/>
      <c r="L186" s="0" t="n">
        <f aca="false">IF(ISERROR(P186),0,(IF((P186-$G$2)&gt;=0,1,0)))</f>
        <v>0</v>
      </c>
      <c r="M186" s="308" t="e">
        <f aca="false">IF((N186-$M$2)&gt;0,1,0)</f>
        <v>#VALUE!</v>
      </c>
      <c r="N186" s="0" t="e">
        <f aca="false">IF(N185&gt;0,$L$2-O186,0)</f>
        <v>#VALUE!</v>
      </c>
      <c r="O186" s="79" t="str">
        <f aca="false">IF(ISERROR(P186),"",P186)</f>
        <v/>
      </c>
      <c r="P186" s="79" t="e">
        <f aca="false">LOOKUP(9E+307,Q186:BK186)</f>
        <v>#N/A</v>
      </c>
      <c r="Q186" s="301"/>
      <c r="R186" s="301"/>
      <c r="S186" s="301"/>
    </row>
    <row r="187" customFormat="false" ht="12.8" hidden="false" customHeight="false" outlineLevel="0" collapsed="false">
      <c r="A187" s="320" t="s">
        <v>2609</v>
      </c>
      <c r="B187" s="320" t="s">
        <v>2610</v>
      </c>
      <c r="C187" s="320" t="s">
        <v>2611</v>
      </c>
      <c r="D187" s="320" t="s">
        <v>1766</v>
      </c>
      <c r="E187" s="320" t="s">
        <v>2133</v>
      </c>
      <c r="F187" s="320"/>
      <c r="G187" s="0" t="n">
        <f aca="false">COUNT(Q187:V187)</f>
        <v>0</v>
      </c>
      <c r="J187" s="381" t="e">
        <f aca="false">IF(N187&lt;0,$L$2-O187,0)</f>
        <v>#VALUE!</v>
      </c>
      <c r="K187" s="314" t="e">
        <f aca="false">N188</f>
        <v>#VALUE!</v>
      </c>
      <c r="N187" s="0" t="e">
        <f aca="false">O188-O187</f>
        <v>#VALUE!</v>
      </c>
      <c r="O187" s="79" t="str">
        <f aca="false">IF(ISERROR(P187),"",P187)</f>
        <v/>
      </c>
      <c r="P187" s="79" t="e">
        <f aca="false">LOOKUP(9E+307,R187:AY187)</f>
        <v>#N/A</v>
      </c>
      <c r="R187" s="301"/>
      <c r="V187" s="301"/>
    </row>
    <row r="188" customFormat="false" ht="13" hidden="false" customHeight="false" outlineLevel="0" collapsed="false">
      <c r="A188" s="320"/>
      <c r="B188" s="320"/>
      <c r="C188" s="320"/>
      <c r="D188" s="320"/>
      <c r="E188" s="320"/>
      <c r="F188" s="320"/>
      <c r="K188" s="314"/>
      <c r="L188" s="0" t="n">
        <f aca="false">IF(ISERROR(P188),0,(IF((P188-$G$2)&gt;=0,1,0)))</f>
        <v>0</v>
      </c>
      <c r="M188" s="308" t="e">
        <f aca="false">IF((N188-$M$2)&gt;0,1,0)</f>
        <v>#VALUE!</v>
      </c>
      <c r="N188" s="0" t="e">
        <f aca="false">IF(N187&gt;0,$L$2-O188,0)</f>
        <v>#VALUE!</v>
      </c>
      <c r="O188" s="79" t="str">
        <f aca="false">IF(ISERROR(P188),"",P188)</f>
        <v/>
      </c>
      <c r="P188" s="79" t="e">
        <f aca="false">LOOKUP(9E+307,Q188:BK188)</f>
        <v>#N/A</v>
      </c>
      <c r="Q188" s="301"/>
      <c r="R188" s="301"/>
      <c r="S188" s="301"/>
      <c r="U188" s="301"/>
      <c r="V188" s="301"/>
    </row>
    <row r="189" customFormat="false" ht="12.8" hidden="false" customHeight="false" outlineLevel="0" collapsed="false">
      <c r="A189" s="320" t="s">
        <v>2612</v>
      </c>
      <c r="B189" s="320" t="s">
        <v>2613</v>
      </c>
      <c r="C189" s="320" t="s">
        <v>2611</v>
      </c>
      <c r="D189" s="320" t="s">
        <v>1766</v>
      </c>
      <c r="E189" s="320" t="s">
        <v>1772</v>
      </c>
      <c r="F189" s="320"/>
      <c r="G189" s="0" t="n">
        <f aca="false">COUNT(Q189:V189)</f>
        <v>0</v>
      </c>
      <c r="J189" s="381" t="e">
        <f aca="false">IF(N189&lt;0,$L$2-O189,0)</f>
        <v>#VALUE!</v>
      </c>
      <c r="K189" s="314" t="e">
        <f aca="false">N190</f>
        <v>#VALUE!</v>
      </c>
      <c r="N189" s="0" t="e">
        <f aca="false">O190-O189</f>
        <v>#VALUE!</v>
      </c>
      <c r="O189" s="79" t="str">
        <f aca="false">IF(ISERROR(P189),"",P189)</f>
        <v/>
      </c>
      <c r="P189" s="79" t="e">
        <f aca="false">LOOKUP(9E+307,R189:AY189)</f>
        <v>#N/A</v>
      </c>
      <c r="R189" s="301"/>
      <c r="V189" s="301"/>
    </row>
    <row r="190" customFormat="false" ht="13" hidden="false" customHeight="false" outlineLevel="0" collapsed="false">
      <c r="A190" s="320"/>
      <c r="B190" s="320"/>
      <c r="C190" s="320"/>
      <c r="D190" s="320"/>
      <c r="E190" s="320"/>
      <c r="F190" s="320"/>
      <c r="K190" s="314"/>
      <c r="L190" s="0" t="n">
        <f aca="false">IF(ISERROR(P190),0,(IF((P190-$G$2)&gt;=0,1,0)))</f>
        <v>0</v>
      </c>
      <c r="M190" s="308" t="e">
        <f aca="false">IF((N190-$M$2)&gt;0,1,0)</f>
        <v>#VALUE!</v>
      </c>
      <c r="N190" s="0" t="e">
        <f aca="false">IF(N189&gt;0,$L$2-O190,0)</f>
        <v>#VALUE!</v>
      </c>
      <c r="O190" s="79" t="str">
        <f aca="false">IF(ISERROR(P190),"",P190)</f>
        <v/>
      </c>
      <c r="P190" s="79" t="e">
        <f aca="false">LOOKUP(9E+307,Q190:BK190)</f>
        <v>#N/A</v>
      </c>
      <c r="Q190" s="301"/>
      <c r="R190" s="301"/>
      <c r="S190" s="301"/>
    </row>
    <row r="191" customFormat="false" ht="12.8" hidden="false" customHeight="false" outlineLevel="0" collapsed="false">
      <c r="A191" s="320" t="s">
        <v>2615</v>
      </c>
      <c r="B191" s="320" t="s">
        <v>2616</v>
      </c>
      <c r="C191" s="320" t="s">
        <v>2611</v>
      </c>
      <c r="D191" s="320" t="s">
        <v>1766</v>
      </c>
      <c r="E191" s="320" t="s">
        <v>1775</v>
      </c>
      <c r="F191" s="320"/>
      <c r="G191" s="0" t="n">
        <f aca="false">COUNT(Q191:V191)</f>
        <v>0</v>
      </c>
      <c r="J191" s="390" t="e">
        <f aca="false">IF(N191&lt;0,$L$2-O191,0)</f>
        <v>#VALUE!</v>
      </c>
      <c r="K191" s="314" t="e">
        <f aca="false">N192</f>
        <v>#VALUE!</v>
      </c>
      <c r="N191" s="0" t="e">
        <f aca="false">O192-O191</f>
        <v>#VALUE!</v>
      </c>
      <c r="O191" s="79" t="str">
        <f aca="false">IF(ISERROR(P191),"",P191)</f>
        <v/>
      </c>
      <c r="P191" s="79" t="e">
        <f aca="false">LOOKUP(9E+307,R191:AY191)</f>
        <v>#N/A</v>
      </c>
      <c r="R191" s="301"/>
      <c r="V191" s="301"/>
    </row>
    <row r="192" customFormat="false" ht="13" hidden="false" customHeight="false" outlineLevel="0" collapsed="false">
      <c r="A192" s="320"/>
      <c r="B192" s="320"/>
      <c r="C192" s="320"/>
      <c r="D192" s="320"/>
      <c r="E192" s="320"/>
      <c r="F192" s="320"/>
      <c r="K192" s="314"/>
      <c r="L192" s="0" t="n">
        <f aca="false">IF(ISERROR(P192),0,(IF((P192-$G$2)&gt;=0,1,0)))</f>
        <v>0</v>
      </c>
      <c r="M192" s="308" t="e">
        <f aca="false">IF((N192-$M$2)&gt;0,1,0)</f>
        <v>#VALUE!</v>
      </c>
      <c r="N192" s="0" t="e">
        <f aca="false">IF(N191&gt;0,$L$2-O192,0)</f>
        <v>#VALUE!</v>
      </c>
      <c r="O192" s="79" t="str">
        <f aca="false">IF(ISERROR(P192),"",P192)</f>
        <v/>
      </c>
      <c r="P192" s="79" t="e">
        <f aca="false">LOOKUP(9E+307,Q192:BK192)</f>
        <v>#N/A</v>
      </c>
      <c r="Q192" s="301"/>
      <c r="R192" s="301"/>
      <c r="S192" s="301"/>
    </row>
    <row r="193" customFormat="false" ht="12.8" hidden="false" customHeight="false" outlineLevel="0" collapsed="false">
      <c r="A193" s="320" t="s">
        <v>2617</v>
      </c>
      <c r="B193" s="320" t="s">
        <v>2618</v>
      </c>
      <c r="C193" s="320" t="s">
        <v>2611</v>
      </c>
      <c r="D193" s="320" t="s">
        <v>1766</v>
      </c>
      <c r="E193" s="320" t="s">
        <v>1778</v>
      </c>
      <c r="F193" s="320"/>
      <c r="G193" s="0" t="n">
        <f aca="false">COUNT(Q193:V193)</f>
        <v>0</v>
      </c>
      <c r="J193" s="390" t="e">
        <f aca="false">IF(N193&lt;0,$L$2-O193,0)</f>
        <v>#VALUE!</v>
      </c>
      <c r="K193" s="314" t="e">
        <f aca="false">N194</f>
        <v>#VALUE!</v>
      </c>
      <c r="N193" s="0" t="e">
        <f aca="false">O194-O193</f>
        <v>#VALUE!</v>
      </c>
      <c r="O193" s="79" t="str">
        <f aca="false">IF(ISERROR(P193),"",P193)</f>
        <v/>
      </c>
      <c r="P193" s="79" t="e">
        <f aca="false">LOOKUP(9E+307,R193:AY193)</f>
        <v>#N/A</v>
      </c>
      <c r="R193" s="301"/>
      <c r="V193" s="301"/>
    </row>
    <row r="194" customFormat="false" ht="13" hidden="false" customHeight="false" outlineLevel="0" collapsed="false">
      <c r="A194" s="320"/>
      <c r="B194" s="320"/>
      <c r="C194" s="320"/>
      <c r="D194" s="320"/>
      <c r="E194" s="320"/>
      <c r="F194" s="320"/>
      <c r="K194" s="314"/>
      <c r="L194" s="0" t="n">
        <f aca="false">IF(ISERROR(P194),0,(IF((P194-$G$2)&gt;=0,1,0)))</f>
        <v>0</v>
      </c>
      <c r="M194" s="308" t="e">
        <f aca="false">IF((N194-$M$2)&gt;0,1,0)</f>
        <v>#VALUE!</v>
      </c>
      <c r="N194" s="0" t="e">
        <f aca="false">IF(N193&gt;0,$L$2-O194,0)</f>
        <v>#VALUE!</v>
      </c>
      <c r="O194" s="79" t="str">
        <f aca="false">IF(ISERROR(P194),"",P194)</f>
        <v/>
      </c>
      <c r="P194" s="79" t="e">
        <f aca="false">LOOKUP(9E+307,Q194:BK194)</f>
        <v>#N/A</v>
      </c>
      <c r="Q194" s="301"/>
      <c r="R194" s="301"/>
      <c r="S194" s="301"/>
    </row>
    <row r="195" customFormat="false" ht="12.8" hidden="false" customHeight="false" outlineLevel="0" collapsed="false">
      <c r="A195" s="320" t="s">
        <v>2619</v>
      </c>
      <c r="B195" s="320" t="s">
        <v>2620</v>
      </c>
      <c r="C195" s="320" t="s">
        <v>2611</v>
      </c>
      <c r="D195" s="320" t="s">
        <v>1766</v>
      </c>
      <c r="E195" s="320" t="s">
        <v>1780</v>
      </c>
      <c r="F195" s="320"/>
      <c r="G195" s="0" t="n">
        <f aca="false">COUNT(Q195:V195)</f>
        <v>0</v>
      </c>
      <c r="J195" s="381" t="e">
        <f aca="false">IF(N195&lt;0,$L$2-O195,0)</f>
        <v>#VALUE!</v>
      </c>
      <c r="K195" s="314" t="e">
        <f aca="false">N196</f>
        <v>#VALUE!</v>
      </c>
      <c r="N195" s="0" t="e">
        <f aca="false">O196-O195</f>
        <v>#VALUE!</v>
      </c>
      <c r="O195" s="79" t="str">
        <f aca="false">IF(ISERROR(P195),"",P195)</f>
        <v/>
      </c>
      <c r="P195" s="79" t="e">
        <f aca="false">LOOKUP(9E+307,R195:AY195)</f>
        <v>#N/A</v>
      </c>
      <c r="R195" s="301"/>
      <c r="V195" s="301"/>
      <c r="X195" s="301"/>
    </row>
    <row r="196" customFormat="false" ht="13" hidden="false" customHeight="false" outlineLevel="0" collapsed="false">
      <c r="A196" s="320"/>
      <c r="B196" s="320"/>
      <c r="C196" s="320"/>
      <c r="D196" s="320"/>
      <c r="E196" s="320"/>
      <c r="F196" s="320"/>
      <c r="K196" s="314"/>
      <c r="L196" s="0" t="n">
        <f aca="false">IF(ISERROR(P196),0,(IF((P196-$G$2)&gt;=0,1,0)))</f>
        <v>0</v>
      </c>
      <c r="M196" s="308" t="e">
        <f aca="false">IF((N196-$M$2)&gt;0,1,0)</f>
        <v>#VALUE!</v>
      </c>
      <c r="N196" s="0" t="e">
        <f aca="false">IF(N195&gt;0,$L$2-O196,0)</f>
        <v>#VALUE!</v>
      </c>
      <c r="O196" s="79" t="str">
        <f aca="false">IF(ISERROR(P196),"",P196)</f>
        <v/>
      </c>
      <c r="P196" s="79" t="e">
        <f aca="false">LOOKUP(9E+307,Q196:BK196)</f>
        <v>#N/A</v>
      </c>
      <c r="Q196" s="301"/>
      <c r="R196" s="301"/>
      <c r="S196" s="301"/>
      <c r="U196" s="301"/>
      <c r="V196" s="301"/>
    </row>
    <row r="197" customFormat="false" ht="12.8" hidden="false" customHeight="false" outlineLevel="0" collapsed="false">
      <c r="A197" s="320" t="s">
        <v>2621</v>
      </c>
      <c r="B197" s="320" t="s">
        <v>2622</v>
      </c>
      <c r="C197" s="320" t="s">
        <v>2611</v>
      </c>
      <c r="D197" s="320" t="s">
        <v>1766</v>
      </c>
      <c r="E197" s="320" t="s">
        <v>1782</v>
      </c>
      <c r="F197" s="320"/>
      <c r="G197" s="0" t="n">
        <f aca="false">COUNT(Q197:V197)</f>
        <v>0</v>
      </c>
      <c r="J197" s="390" t="e">
        <f aca="false">IF(N197&lt;0,$L$2-O197,0)</f>
        <v>#VALUE!</v>
      </c>
      <c r="K197" s="314" t="e">
        <f aca="false">N198</f>
        <v>#VALUE!</v>
      </c>
      <c r="N197" s="0" t="e">
        <f aca="false">O198-O197</f>
        <v>#VALUE!</v>
      </c>
      <c r="O197" s="79" t="str">
        <f aca="false">IF(ISERROR(P197),"",P197)</f>
        <v/>
      </c>
      <c r="P197" s="79" t="e">
        <f aca="false">LOOKUP(9E+307,R197:AY197)</f>
        <v>#N/A</v>
      </c>
      <c r="R197" s="301"/>
      <c r="V197" s="301"/>
      <c r="X197" s="301"/>
    </row>
    <row r="198" customFormat="false" ht="13" hidden="false" customHeight="false" outlineLevel="0" collapsed="false">
      <c r="A198" s="320"/>
      <c r="B198" s="320"/>
      <c r="C198" s="320"/>
      <c r="D198" s="320"/>
      <c r="E198" s="320"/>
      <c r="F198" s="320"/>
      <c r="J198" s="327" t="s">
        <v>2170</v>
      </c>
      <c r="K198" s="314"/>
      <c r="L198" s="0" t="n">
        <f aca="false">IF(ISERROR(P198),0,(IF((P198-$G$2)&gt;=0,1,0)))</f>
        <v>0</v>
      </c>
      <c r="M198" s="308" t="e">
        <f aca="false">IF((N198-$M$2)&gt;0,1,0)</f>
        <v>#VALUE!</v>
      </c>
      <c r="N198" s="0" t="e">
        <f aca="false">IF(N197&gt;0,$L$2-O198,0)</f>
        <v>#VALUE!</v>
      </c>
      <c r="O198" s="79" t="str">
        <f aca="false">IF(ISERROR(P198),"",P198)</f>
        <v/>
      </c>
      <c r="P198" s="79" t="e">
        <f aca="false">LOOKUP(9E+307,Q198:BK198)</f>
        <v>#N/A</v>
      </c>
      <c r="Q198" s="301"/>
      <c r="R198" s="301"/>
      <c r="S198" s="301"/>
      <c r="U198" s="301"/>
      <c r="V198" s="301"/>
    </row>
    <row r="199" customFormat="false" ht="12.8" hidden="false" customHeight="false" outlineLevel="0" collapsed="false">
      <c r="A199" s="320" t="s">
        <v>2623</v>
      </c>
      <c r="B199" s="320" t="s">
        <v>2624</v>
      </c>
      <c r="C199" s="320" t="s">
        <v>2611</v>
      </c>
      <c r="D199" s="320" t="s">
        <v>1766</v>
      </c>
      <c r="E199" s="320" t="s">
        <v>1785</v>
      </c>
      <c r="F199" s="320"/>
      <c r="G199" s="0" t="n">
        <f aca="false">COUNT(Q199:V199)</f>
        <v>0</v>
      </c>
      <c r="J199" s="381" t="e">
        <f aca="false">IF(N199&lt;0,$L$2-O199,0)</f>
        <v>#VALUE!</v>
      </c>
      <c r="K199" s="314" t="e">
        <f aca="false">N200</f>
        <v>#VALUE!</v>
      </c>
      <c r="N199" s="0" t="e">
        <f aca="false">O200-O199</f>
        <v>#VALUE!</v>
      </c>
      <c r="O199" s="79" t="str">
        <f aca="false">IF(ISERROR(P199),"",P199)</f>
        <v/>
      </c>
      <c r="P199" s="79" t="e">
        <f aca="false">LOOKUP(9E+307,R199:AY199)</f>
        <v>#N/A</v>
      </c>
      <c r="R199" s="301"/>
      <c r="V199" s="301"/>
    </row>
    <row r="200" customFormat="false" ht="13" hidden="false" customHeight="false" outlineLevel="0" collapsed="false">
      <c r="A200" s="320"/>
      <c r="B200" s="320"/>
      <c r="C200" s="320"/>
      <c r="D200" s="320"/>
      <c r="E200" s="320"/>
      <c r="F200" s="320"/>
      <c r="K200" s="314"/>
      <c r="L200" s="0" t="n">
        <f aca="false">IF(ISERROR(P200),0,(IF((P200-$G$2)&gt;=0,1,0)))</f>
        <v>0</v>
      </c>
      <c r="M200" s="308" t="e">
        <f aca="false">IF((N200-$M$2)&gt;0,1,0)</f>
        <v>#VALUE!</v>
      </c>
      <c r="N200" s="0" t="e">
        <f aca="false">IF(N199&gt;0,$L$2-O200,0)</f>
        <v>#VALUE!</v>
      </c>
      <c r="O200" s="79" t="str">
        <f aca="false">IF(ISERROR(P200),"",P200)</f>
        <v/>
      </c>
      <c r="P200" s="79" t="e">
        <f aca="false">LOOKUP(9E+307,Q200:BK200)</f>
        <v>#N/A</v>
      </c>
      <c r="Q200" s="301"/>
      <c r="R200" s="301"/>
      <c r="S200" s="301"/>
      <c r="U200" s="301"/>
      <c r="V200" s="301"/>
    </row>
    <row r="201" customFormat="false" ht="12.8" hidden="false" customHeight="false" outlineLevel="0" collapsed="false">
      <c r="A201" s="320" t="s">
        <v>2625</v>
      </c>
      <c r="B201" s="320" t="s">
        <v>2626</v>
      </c>
      <c r="C201" s="320" t="s">
        <v>2611</v>
      </c>
      <c r="D201" s="320" t="s">
        <v>1766</v>
      </c>
      <c r="E201" s="320" t="s">
        <v>2122</v>
      </c>
      <c r="F201" s="320"/>
      <c r="G201" s="0" t="n">
        <f aca="false">COUNT(Q201:V201)</f>
        <v>0</v>
      </c>
      <c r="J201" s="381" t="e">
        <f aca="false">IF(N201&lt;0,$L$2-O201,0)</f>
        <v>#VALUE!</v>
      </c>
      <c r="K201" s="314" t="e">
        <f aca="false">N202</f>
        <v>#VALUE!</v>
      </c>
      <c r="N201" s="0" t="e">
        <f aca="false">O202-O201</f>
        <v>#VALUE!</v>
      </c>
      <c r="O201" s="79" t="str">
        <f aca="false">IF(ISERROR(P201),"",P201)</f>
        <v/>
      </c>
      <c r="P201" s="79" t="e">
        <f aca="false">LOOKUP(9E+307,R201:AY201)</f>
        <v>#N/A</v>
      </c>
      <c r="R201" s="301"/>
      <c r="V201" s="301"/>
    </row>
    <row r="202" customFormat="false" ht="13" hidden="false" customHeight="false" outlineLevel="0" collapsed="false">
      <c r="A202" s="320"/>
      <c r="B202" s="320"/>
      <c r="C202" s="320"/>
      <c r="D202" s="320"/>
      <c r="E202" s="320"/>
      <c r="F202" s="320"/>
      <c r="K202" s="314"/>
      <c r="L202" s="0" t="n">
        <f aca="false">IF(ISERROR(P202),0,(IF((P202-$G$2)&gt;=0,1,0)))</f>
        <v>0</v>
      </c>
      <c r="M202" s="308" t="e">
        <f aca="false">IF((N202-$M$2)&gt;0,1,0)</f>
        <v>#VALUE!</v>
      </c>
      <c r="N202" s="0" t="e">
        <f aca="false">IF(N201&gt;0,$L$2-O202,0)</f>
        <v>#VALUE!</v>
      </c>
      <c r="O202" s="79" t="str">
        <f aca="false">IF(ISERROR(P202),"",P202)</f>
        <v/>
      </c>
      <c r="P202" s="79" t="e">
        <f aca="false">LOOKUP(9E+307,Q202:BK202)</f>
        <v>#N/A</v>
      </c>
      <c r="Q202" s="301"/>
      <c r="R202" s="301"/>
      <c r="S202" s="301"/>
      <c r="U202" s="301"/>
      <c r="V202" s="301"/>
    </row>
    <row r="203" customFormat="false" ht="12.8" hidden="false" customHeight="false" outlineLevel="0" collapsed="false">
      <c r="A203" s="320" t="s">
        <v>2627</v>
      </c>
      <c r="B203" s="320" t="s">
        <v>2628</v>
      </c>
      <c r="C203" s="320" t="s">
        <v>2611</v>
      </c>
      <c r="D203" s="320" t="s">
        <v>1772</v>
      </c>
      <c r="E203" s="320" t="s">
        <v>2636</v>
      </c>
      <c r="F203" s="320"/>
      <c r="G203" s="0" t="n">
        <f aca="false">COUNT(Q203:V203)</f>
        <v>0</v>
      </c>
      <c r="J203" s="381" t="e">
        <f aca="false">IF(N203&lt;0,$L$2-O203,0)</f>
        <v>#VALUE!</v>
      </c>
      <c r="K203" s="314" t="e">
        <f aca="false">N204</f>
        <v>#VALUE!</v>
      </c>
      <c r="N203" s="0" t="e">
        <f aca="false">O204-O203</f>
        <v>#VALUE!</v>
      </c>
      <c r="O203" s="79" t="str">
        <f aca="false">IF(ISERROR(P203),"",P203)</f>
        <v/>
      </c>
      <c r="P203" s="79" t="e">
        <f aca="false">LOOKUP(9E+307,R203:AY203)</f>
        <v>#N/A</v>
      </c>
      <c r="R203" s="301"/>
      <c r="V203" s="301"/>
      <c r="X203" s="301"/>
    </row>
    <row r="204" customFormat="false" ht="13" hidden="false" customHeight="false" outlineLevel="0" collapsed="false">
      <c r="A204" s="320"/>
      <c r="B204" s="320"/>
      <c r="C204" s="320"/>
      <c r="D204" s="320"/>
      <c r="E204" s="320"/>
      <c r="F204" s="320"/>
      <c r="K204" s="314"/>
      <c r="L204" s="0" t="n">
        <f aca="false">IF(ISERROR(P204),0,(IF((P204-$G$2)&gt;=0,1,0)))</f>
        <v>0</v>
      </c>
      <c r="M204" s="308" t="e">
        <f aca="false">IF((N204-$M$2)&gt;0,1,0)</f>
        <v>#VALUE!</v>
      </c>
      <c r="N204" s="0" t="e">
        <f aca="false">IF(N203&gt;0,$L$2-O204,0)</f>
        <v>#VALUE!</v>
      </c>
      <c r="O204" s="79" t="str">
        <f aca="false">IF(ISERROR(P204),"",P204)</f>
        <v/>
      </c>
      <c r="P204" s="79" t="e">
        <f aca="false">LOOKUP(9E+307,Q204:BK204)</f>
        <v>#N/A</v>
      </c>
      <c r="Q204" s="301"/>
      <c r="R204" s="301"/>
      <c r="S204" s="301"/>
      <c r="U204" s="301"/>
      <c r="V204" s="301"/>
    </row>
    <row r="205" customFormat="false" ht="12.8" hidden="false" customHeight="false" outlineLevel="0" collapsed="false">
      <c r="A205" s="320" t="s">
        <v>2630</v>
      </c>
      <c r="B205" s="320" t="s">
        <v>2631</v>
      </c>
      <c r="C205" s="320" t="s">
        <v>2611</v>
      </c>
      <c r="D205" s="320" t="s">
        <v>1772</v>
      </c>
      <c r="E205" s="320" t="s">
        <v>2639</v>
      </c>
      <c r="F205" s="320"/>
      <c r="G205" s="0" t="n">
        <f aca="false">COUNT(Q205:V205)</f>
        <v>0</v>
      </c>
      <c r="J205" s="381" t="e">
        <f aca="false">IF(N205&lt;0,$L$2-O205,0)</f>
        <v>#VALUE!</v>
      </c>
      <c r="K205" s="314" t="e">
        <f aca="false">N206</f>
        <v>#VALUE!</v>
      </c>
      <c r="N205" s="0" t="e">
        <f aca="false">O206-O205</f>
        <v>#VALUE!</v>
      </c>
      <c r="O205" s="79" t="str">
        <f aca="false">IF(ISERROR(P205),"",P205)</f>
        <v/>
      </c>
      <c r="P205" s="79" t="e">
        <f aca="false">LOOKUP(9E+307,R205:AY205)</f>
        <v>#N/A</v>
      </c>
      <c r="R205" s="301"/>
      <c r="V205" s="301"/>
    </row>
    <row r="206" customFormat="false" ht="13" hidden="false" customHeight="false" outlineLevel="0" collapsed="false">
      <c r="A206" s="320"/>
      <c r="B206" s="320"/>
      <c r="C206" s="320"/>
      <c r="D206" s="320"/>
      <c r="E206" s="320"/>
      <c r="F206" s="320"/>
      <c r="K206" s="314"/>
      <c r="L206" s="0" t="n">
        <f aca="false">IF(ISERROR(P206),0,(IF((P206-$G$2)&gt;=0,1,0)))</f>
        <v>0</v>
      </c>
      <c r="M206" s="308" t="e">
        <f aca="false">IF((N206-$M$2)&gt;0,1,0)</f>
        <v>#VALUE!</v>
      </c>
      <c r="N206" s="0" t="e">
        <f aca="false">IF(N205&gt;0,$L$2-O206,0)</f>
        <v>#VALUE!</v>
      </c>
      <c r="O206" s="79" t="str">
        <f aca="false">IF(ISERROR(P206),"",P206)</f>
        <v/>
      </c>
      <c r="P206" s="79" t="e">
        <f aca="false">LOOKUP(9E+307,Q206:BK206)</f>
        <v>#N/A</v>
      </c>
      <c r="Q206" s="301"/>
      <c r="R206" s="301"/>
      <c r="S206" s="301"/>
    </row>
    <row r="207" customFormat="false" ht="12.8" hidden="false" customHeight="false" outlineLevel="0" collapsed="false">
      <c r="A207" s="320" t="s">
        <v>2632</v>
      </c>
      <c r="B207" s="320" t="s">
        <v>2633</v>
      </c>
      <c r="C207" s="320" t="s">
        <v>2611</v>
      </c>
      <c r="D207" s="320" t="s">
        <v>1772</v>
      </c>
      <c r="E207" s="320" t="s">
        <v>1778</v>
      </c>
      <c r="F207" s="320"/>
      <c r="G207" s="0" t="n">
        <f aca="false">COUNT(Q207:V207)</f>
        <v>0</v>
      </c>
      <c r="J207" s="390" t="e">
        <f aca="false">IF(N207&lt;0,$L$2-O207,0)</f>
        <v>#VALUE!</v>
      </c>
      <c r="K207" s="314" t="e">
        <f aca="false">N208</f>
        <v>#VALUE!</v>
      </c>
      <c r="N207" s="0" t="e">
        <f aca="false">O208-O207</f>
        <v>#VALUE!</v>
      </c>
      <c r="O207" s="79" t="str">
        <f aca="false">IF(ISERROR(P207),"",P207)</f>
        <v/>
      </c>
      <c r="P207" s="79" t="e">
        <f aca="false">LOOKUP(9E+307,R207:AY207)</f>
        <v>#N/A</v>
      </c>
      <c r="R207" s="301"/>
      <c r="V207" s="301"/>
    </row>
    <row r="208" customFormat="false" ht="13" hidden="false" customHeight="false" outlineLevel="0" collapsed="false">
      <c r="A208" s="320"/>
      <c r="B208" s="320"/>
      <c r="C208" s="320"/>
      <c r="D208" s="320"/>
      <c r="E208" s="320"/>
      <c r="F208" s="320"/>
      <c r="K208" s="314"/>
      <c r="L208" s="0" t="n">
        <f aca="false">IF(ISERROR(P208),0,(IF((P208-$G$2)&gt;=0,1,0)))</f>
        <v>0</v>
      </c>
      <c r="M208" s="308" t="e">
        <f aca="false">IF((N208-$M$2)&gt;0,1,0)</f>
        <v>#VALUE!</v>
      </c>
      <c r="N208" s="0" t="e">
        <f aca="false">IF(N207&gt;0,$L$2-O208,0)</f>
        <v>#VALUE!</v>
      </c>
      <c r="O208" s="79" t="str">
        <f aca="false">IF(ISERROR(P208),"",P208)</f>
        <v/>
      </c>
      <c r="P208" s="79" t="e">
        <f aca="false">LOOKUP(9E+307,Q208:BK208)</f>
        <v>#N/A</v>
      </c>
      <c r="Q208" s="301"/>
      <c r="R208" s="301"/>
      <c r="S208" s="301"/>
    </row>
    <row r="209" customFormat="false" ht="12.8" hidden="false" customHeight="false" outlineLevel="0" collapsed="false">
      <c r="A209" s="320" t="s">
        <v>2634</v>
      </c>
      <c r="B209" s="320" t="s">
        <v>2635</v>
      </c>
      <c r="C209" s="320" t="s">
        <v>2611</v>
      </c>
      <c r="D209" s="320" t="s">
        <v>2481</v>
      </c>
      <c r="E209" s="320" t="s">
        <v>2636</v>
      </c>
      <c r="F209" s="320"/>
      <c r="G209" s="0" t="n">
        <f aca="false">COUNT(Q209:V209)</f>
        <v>0</v>
      </c>
      <c r="J209" s="390" t="e">
        <f aca="false">IF(N209&lt;0,$L$2-O209,0)</f>
        <v>#VALUE!</v>
      </c>
      <c r="K209" s="314" t="e">
        <f aca="false">N210</f>
        <v>#VALUE!</v>
      </c>
      <c r="N209" s="0" t="e">
        <f aca="false">O210-O209</f>
        <v>#VALUE!</v>
      </c>
      <c r="O209" s="79" t="str">
        <f aca="false">IF(ISERROR(P209),"",P209)</f>
        <v/>
      </c>
      <c r="P209" s="79" t="e">
        <f aca="false">LOOKUP(9E+307,R209:AY209)</f>
        <v>#N/A</v>
      </c>
      <c r="R209" s="301"/>
      <c r="V209" s="301"/>
      <c r="X209" s="301"/>
    </row>
    <row r="210" customFormat="false" ht="13" hidden="false" customHeight="false" outlineLevel="0" collapsed="false">
      <c r="A210" s="320"/>
      <c r="B210" s="320"/>
      <c r="C210" s="320"/>
      <c r="D210" s="320"/>
      <c r="E210" s="320"/>
      <c r="F210" s="320"/>
      <c r="K210" s="314"/>
      <c r="L210" s="0" t="n">
        <f aca="false">IF(ISERROR(P210),0,(IF((P210-$G$2)&gt;=0,1,0)))</f>
        <v>0</v>
      </c>
      <c r="M210" s="308" t="e">
        <f aca="false">IF((N210-$M$2)&gt;0,1,0)</f>
        <v>#VALUE!</v>
      </c>
      <c r="N210" s="0" t="e">
        <f aca="false">IF(N209&gt;0,$L$2-O210,0)</f>
        <v>#VALUE!</v>
      </c>
      <c r="O210" s="79" t="str">
        <f aca="false">IF(ISERROR(P210),"",P210)</f>
        <v/>
      </c>
      <c r="P210" s="79" t="e">
        <f aca="false">LOOKUP(9E+307,Q210:BK210)</f>
        <v>#N/A</v>
      </c>
      <c r="Q210" s="301"/>
      <c r="R210" s="301"/>
      <c r="S210" s="301"/>
      <c r="U210" s="301"/>
      <c r="V210" s="301"/>
    </row>
    <row r="211" customFormat="false" ht="12.8" hidden="false" customHeight="false" outlineLevel="0" collapsed="false">
      <c r="A211" s="320" t="s">
        <v>2637</v>
      </c>
      <c r="B211" s="320" t="s">
        <v>2638</v>
      </c>
      <c r="C211" s="320" t="s">
        <v>2611</v>
      </c>
      <c r="D211" s="320" t="s">
        <v>2481</v>
      </c>
      <c r="E211" s="320" t="s">
        <v>2639</v>
      </c>
      <c r="F211" s="320"/>
      <c r="G211" s="0" t="n">
        <f aca="false">COUNT(Q211:V211)</f>
        <v>0</v>
      </c>
      <c r="J211" s="381" t="e">
        <f aca="false">IF(N211&lt;0,$L$2-O211,0)</f>
        <v>#VALUE!</v>
      </c>
      <c r="K211" s="314" t="e">
        <f aca="false">N212</f>
        <v>#VALUE!</v>
      </c>
      <c r="N211" s="0" t="e">
        <f aca="false">O212-O211</f>
        <v>#VALUE!</v>
      </c>
      <c r="O211" s="79" t="str">
        <f aca="false">IF(ISERROR(P211),"",P211)</f>
        <v/>
      </c>
      <c r="P211" s="79" t="e">
        <f aca="false">LOOKUP(9E+307,R211:AY211)</f>
        <v>#N/A</v>
      </c>
      <c r="R211" s="301"/>
      <c r="V211" s="301"/>
      <c r="X211" s="301"/>
    </row>
    <row r="212" customFormat="false" ht="13" hidden="false" customHeight="false" outlineLevel="0" collapsed="false">
      <c r="A212" s="320"/>
      <c r="B212" s="320"/>
      <c r="C212" s="320"/>
      <c r="D212" s="320"/>
      <c r="E212" s="320"/>
      <c r="F212" s="320"/>
      <c r="K212" s="314"/>
      <c r="L212" s="0" t="n">
        <f aca="false">IF(ISERROR(P212),0,(IF((P212-$G$2)&gt;=0,1,0)))</f>
        <v>0</v>
      </c>
      <c r="M212" s="308" t="e">
        <f aca="false">IF((N212-$M$2)&gt;0,1,0)</f>
        <v>#VALUE!</v>
      </c>
      <c r="N212" s="0" t="e">
        <f aca="false">IF(N211&gt;0,$L$2-O212,0)</f>
        <v>#VALUE!</v>
      </c>
      <c r="O212" s="79" t="str">
        <f aca="false">IF(ISERROR(P212),"",P212)</f>
        <v/>
      </c>
      <c r="P212" s="79" t="e">
        <f aca="false">LOOKUP(9E+307,Q212:BK212)</f>
        <v>#N/A</v>
      </c>
      <c r="Q212" s="301"/>
      <c r="R212" s="301"/>
      <c r="S212" s="301"/>
      <c r="U212" s="301"/>
      <c r="V212" s="301"/>
    </row>
    <row r="213" customFormat="false" ht="12.8" hidden="false" customHeight="false" outlineLevel="0" collapsed="false">
      <c r="A213" s="320" t="s">
        <v>2641</v>
      </c>
      <c r="B213" s="320" t="s">
        <v>2642</v>
      </c>
      <c r="C213" s="320" t="s">
        <v>2611</v>
      </c>
      <c r="D213" s="320" t="s">
        <v>2481</v>
      </c>
      <c r="E213" s="320" t="s">
        <v>1778</v>
      </c>
      <c r="F213" s="320"/>
      <c r="G213" s="0" t="n">
        <f aca="false">COUNT(Q213:V213)</f>
        <v>0</v>
      </c>
      <c r="J213" s="381" t="e">
        <f aca="false">IF(N213&lt;0,$L$2-O213,0)</f>
        <v>#VALUE!</v>
      </c>
      <c r="K213" s="314" t="e">
        <f aca="false">N214</f>
        <v>#VALUE!</v>
      </c>
      <c r="N213" s="0" t="e">
        <f aca="false">O214-O213</f>
        <v>#VALUE!</v>
      </c>
      <c r="O213" s="79" t="str">
        <f aca="false">IF(ISERROR(P213),"",P213)</f>
        <v/>
      </c>
      <c r="P213" s="79" t="e">
        <f aca="false">LOOKUP(9E+307,R213:AY213)</f>
        <v>#N/A</v>
      </c>
      <c r="R213" s="301"/>
      <c r="V213" s="301"/>
    </row>
    <row r="214" customFormat="false" ht="13" hidden="false" customHeight="false" outlineLevel="0" collapsed="false">
      <c r="A214" s="320"/>
      <c r="B214" s="320"/>
      <c r="C214" s="320"/>
      <c r="D214" s="320"/>
      <c r="E214" s="320"/>
      <c r="F214" s="320"/>
      <c r="K214" s="314"/>
      <c r="L214" s="0" t="n">
        <f aca="false">IF(ISERROR(P214),0,(IF((P214-$G$2)&gt;=0,1,0)))</f>
        <v>0</v>
      </c>
      <c r="M214" s="308" t="e">
        <f aca="false">IF((N214-$M$2)&gt;0,1,0)</f>
        <v>#VALUE!</v>
      </c>
      <c r="N214" s="0" t="e">
        <f aca="false">IF(N213&gt;0,$L$2-O214,0)</f>
        <v>#VALUE!</v>
      </c>
      <c r="O214" s="79" t="str">
        <f aca="false">IF(ISERROR(P214),"",P214)</f>
        <v/>
      </c>
      <c r="P214" s="79" t="e">
        <f aca="false">LOOKUP(9E+307,Q214:BK214)</f>
        <v>#N/A</v>
      </c>
      <c r="Q214" s="301"/>
      <c r="R214" s="301"/>
      <c r="S214" s="301"/>
      <c r="U214" s="301"/>
      <c r="V214" s="301"/>
    </row>
    <row r="215" customFormat="false" ht="12.8" hidden="false" customHeight="false" outlineLevel="0" collapsed="false">
      <c r="A215" s="320" t="s">
        <v>2643</v>
      </c>
      <c r="B215" s="320" t="s">
        <v>2644</v>
      </c>
      <c r="C215" s="320" t="s">
        <v>2611</v>
      </c>
      <c r="D215" s="320" t="s">
        <v>1785</v>
      </c>
      <c r="E215" s="320"/>
      <c r="F215" s="320"/>
      <c r="G215" s="0" t="n">
        <f aca="false">COUNT(Q215:V215)</f>
        <v>0</v>
      </c>
      <c r="J215" s="381" t="e">
        <f aca="false">IF(N215&lt;0,$L$2-O215,0)</f>
        <v>#VALUE!</v>
      </c>
      <c r="K215" s="314" t="e">
        <f aca="false">N216</f>
        <v>#VALUE!</v>
      </c>
      <c r="N215" s="0" t="e">
        <f aca="false">O216-O215</f>
        <v>#VALUE!</v>
      </c>
      <c r="O215" s="79" t="str">
        <f aca="false">IF(ISERROR(P215),"",P215)</f>
        <v/>
      </c>
      <c r="P215" s="79" t="e">
        <f aca="false">LOOKUP(9E+307,R215:AY215)</f>
        <v>#N/A</v>
      </c>
      <c r="R215" s="301"/>
      <c r="V215" s="301"/>
      <c r="X215" s="301"/>
    </row>
    <row r="216" customFormat="false" ht="13" hidden="false" customHeight="false" outlineLevel="0" collapsed="false">
      <c r="A216" s="320"/>
      <c r="B216" s="320"/>
      <c r="C216" s="320"/>
      <c r="D216" s="320"/>
      <c r="E216" s="320"/>
      <c r="F216" s="320"/>
      <c r="K216" s="314"/>
      <c r="L216" s="0" t="n">
        <f aca="false">IF(ISERROR(P216),0,(IF((P216-$G$2)&gt;=0,1,0)))</f>
        <v>0</v>
      </c>
      <c r="M216" s="308" t="e">
        <f aca="false">IF((N216-$M$2)&gt;0,1,0)</f>
        <v>#VALUE!</v>
      </c>
      <c r="N216" s="0" t="e">
        <f aca="false">IF(N215&gt;0,$L$2-O216,0)</f>
        <v>#VALUE!</v>
      </c>
      <c r="O216" s="79" t="str">
        <f aca="false">IF(ISERROR(P216),"",P216)</f>
        <v/>
      </c>
      <c r="P216" s="79" t="e">
        <f aca="false">LOOKUP(9E+307,Q216:BK216)</f>
        <v>#N/A</v>
      </c>
      <c r="Q216" s="301"/>
      <c r="R216" s="301"/>
      <c r="S216" s="301"/>
      <c r="U216" s="301"/>
      <c r="V216" s="301"/>
    </row>
    <row r="217" customFormat="false" ht="12.8" hidden="false" customHeight="false" outlineLevel="0" collapsed="false">
      <c r="A217" s="320" t="s">
        <v>2646</v>
      </c>
      <c r="B217" s="320" t="s">
        <v>2647</v>
      </c>
      <c r="C217" s="320" t="s">
        <v>2648</v>
      </c>
      <c r="D217" s="320" t="s">
        <v>2649</v>
      </c>
      <c r="E217" s="320" t="s">
        <v>2435</v>
      </c>
      <c r="F217" s="320"/>
      <c r="G217" s="0" t="n">
        <f aca="false">COUNT(Q217:V217)</f>
        <v>0</v>
      </c>
      <c r="J217" s="381" t="e">
        <f aca="false">IF(N217&lt;0,$L$2-O217,0)</f>
        <v>#VALUE!</v>
      </c>
      <c r="K217" s="314" t="e">
        <f aca="false">N218</f>
        <v>#VALUE!</v>
      </c>
      <c r="N217" s="0" t="e">
        <f aca="false">O218-O217</f>
        <v>#VALUE!</v>
      </c>
      <c r="O217" s="79" t="str">
        <f aca="false">IF(ISERROR(P217),"",P217)</f>
        <v/>
      </c>
      <c r="P217" s="79" t="e">
        <f aca="false">LOOKUP(9E+307,R217:AY217)</f>
        <v>#N/A</v>
      </c>
      <c r="R217" s="301"/>
      <c r="V217" s="301"/>
    </row>
    <row r="218" customFormat="false" ht="13" hidden="false" customHeight="false" outlineLevel="0" collapsed="false">
      <c r="A218" s="320"/>
      <c r="B218" s="320"/>
      <c r="C218" s="320"/>
      <c r="D218" s="320"/>
      <c r="E218" s="320"/>
      <c r="F218" s="320"/>
      <c r="K218" s="314"/>
      <c r="L218" s="0" t="n">
        <f aca="false">IF(ISERROR(P218),0,(IF((P218-$G$2)&gt;=0,1,0)))</f>
        <v>0</v>
      </c>
      <c r="M218" s="308" t="e">
        <f aca="false">IF((N218-$M$2)&gt;0,1,0)</f>
        <v>#VALUE!</v>
      </c>
      <c r="N218" s="0" t="e">
        <f aca="false">IF(N217&gt;0,$L$2-O218,0)</f>
        <v>#VALUE!</v>
      </c>
      <c r="O218" s="79" t="str">
        <f aca="false">IF(ISERROR(P218),"",P218)</f>
        <v/>
      </c>
      <c r="P218" s="79" t="e">
        <f aca="false">LOOKUP(9E+307,Q218:BK218)</f>
        <v>#N/A</v>
      </c>
      <c r="Q218" s="301"/>
      <c r="R218" s="301"/>
      <c r="S218" s="301"/>
    </row>
    <row r="219" customFormat="false" ht="12.8" hidden="false" customHeight="false" outlineLevel="0" collapsed="false">
      <c r="A219" s="320" t="s">
        <v>2650</v>
      </c>
      <c r="B219" s="320" t="s">
        <v>2651</v>
      </c>
      <c r="C219" s="320" t="s">
        <v>2648</v>
      </c>
      <c r="D219" s="320" t="s">
        <v>2649</v>
      </c>
      <c r="E219" s="320" t="s">
        <v>2437</v>
      </c>
      <c r="F219" s="320"/>
      <c r="G219" s="0" t="n">
        <f aca="false">COUNT(Q219:V219)</f>
        <v>0</v>
      </c>
      <c r="J219" s="381" t="e">
        <f aca="false">IF(N219&lt;0,$L$2-O219,0)</f>
        <v>#VALUE!</v>
      </c>
      <c r="K219" s="314" t="e">
        <f aca="false">N220</f>
        <v>#VALUE!</v>
      </c>
      <c r="N219" s="0" t="e">
        <f aca="false">O220-O219</f>
        <v>#VALUE!</v>
      </c>
      <c r="O219" s="79" t="str">
        <f aca="false">IF(ISERROR(P219),"",P219)</f>
        <v/>
      </c>
      <c r="P219" s="79" t="e">
        <f aca="false">LOOKUP(9E+307,R219:AY219)</f>
        <v>#N/A</v>
      </c>
      <c r="R219" s="301"/>
      <c r="V219" s="301"/>
      <c r="X219" s="301"/>
    </row>
    <row r="220" customFormat="false" ht="13" hidden="false" customHeight="false" outlineLevel="0" collapsed="false">
      <c r="A220" s="320"/>
      <c r="B220" s="320"/>
      <c r="C220" s="320"/>
      <c r="D220" s="320"/>
      <c r="E220" s="320"/>
      <c r="F220" s="320"/>
      <c r="K220" s="314"/>
      <c r="L220" s="0" t="n">
        <f aca="false">IF(ISERROR(P220),0,(IF((P220-$G$2)&gt;=0,1,0)))</f>
        <v>0</v>
      </c>
      <c r="M220" s="308" t="e">
        <f aca="false">IF((N220-$M$2)&gt;0,1,0)</f>
        <v>#VALUE!</v>
      </c>
      <c r="N220" s="0" t="e">
        <f aca="false">IF(N219&gt;0,$L$2-O220,0)</f>
        <v>#VALUE!</v>
      </c>
      <c r="O220" s="79" t="str">
        <f aca="false">IF(ISERROR(P220),"",P220)</f>
        <v/>
      </c>
      <c r="P220" s="79" t="e">
        <f aca="false">LOOKUP(9E+307,Q220:BK220)</f>
        <v>#N/A</v>
      </c>
      <c r="Q220" s="301"/>
      <c r="R220" s="301"/>
      <c r="S220" s="301"/>
      <c r="U220" s="301"/>
      <c r="V220" s="301"/>
    </row>
    <row r="221" customFormat="false" ht="12.8" hidden="true" customHeight="false" outlineLevel="0" collapsed="false">
      <c r="A221" s="398" t="s">
        <v>2652</v>
      </c>
      <c r="B221" s="398" t="s">
        <v>2653</v>
      </c>
      <c r="C221" s="399" t="s">
        <v>2648</v>
      </c>
      <c r="D221" s="399" t="s">
        <v>2654</v>
      </c>
      <c r="E221" s="399" t="s">
        <v>2435</v>
      </c>
      <c r="F221" s="399"/>
      <c r="G221" s="400" t="n">
        <f aca="false">COUNT(Q221:V221)</f>
        <v>0</v>
      </c>
      <c r="H221" s="400"/>
      <c r="I221" s="400"/>
      <c r="J221" s="381" t="e">
        <f aca="false">IF(N221&lt;0,$L$2-O221,0)</f>
        <v>#VALUE!</v>
      </c>
      <c r="K221" s="314" t="e">
        <f aca="false">N222</f>
        <v>#VALUE!</v>
      </c>
      <c r="L221" s="400"/>
      <c r="M221" s="400"/>
      <c r="N221" s="400" t="e">
        <f aca="false">O222-O221</f>
        <v>#VALUE!</v>
      </c>
      <c r="O221" s="400" t="str">
        <f aca="false">IF(ISERROR(P221),"",P221)</f>
        <v/>
      </c>
      <c r="P221" s="401" t="e">
        <f aca="false">LOOKUP(9E+307,R221:AY221)</f>
        <v>#N/A</v>
      </c>
      <c r="Q221" s="402"/>
      <c r="R221" s="403"/>
      <c r="V221" s="301"/>
    </row>
    <row r="222" customFormat="false" ht="13" hidden="true" customHeight="false" outlineLevel="0" collapsed="false">
      <c r="A222" s="398"/>
      <c r="B222" s="398"/>
      <c r="C222" s="399"/>
      <c r="D222" s="399"/>
      <c r="E222" s="399"/>
      <c r="F222" s="399"/>
      <c r="G222" s="400"/>
      <c r="H222" s="400"/>
      <c r="I222" s="400"/>
      <c r="K222" s="314"/>
      <c r="L222" s="400" t="n">
        <f aca="false">IF(ISERROR(P222),0,(IF((P222-$G$2)&gt;=0,1,0)))</f>
        <v>0</v>
      </c>
      <c r="M222" s="400" t="e">
        <f aca="false">IF((N222-$M$2)&gt;0,1,0)</f>
        <v>#VALUE!</v>
      </c>
      <c r="N222" s="400" t="e">
        <f aca="false">IF(N221&gt;0,$L$2-O222,0)</f>
        <v>#VALUE!</v>
      </c>
      <c r="O222" s="400" t="str">
        <f aca="false">IF(ISERROR(P222),"",P222)</f>
        <v/>
      </c>
      <c r="P222" s="401" t="e">
        <f aca="false">LOOKUP(9E+307,Q222:BK222)</f>
        <v>#N/A</v>
      </c>
      <c r="Q222" s="403"/>
      <c r="R222" s="403"/>
      <c r="S222" s="301"/>
    </row>
    <row r="223" customFormat="false" ht="12.8" hidden="true" customHeight="false" outlineLevel="0" collapsed="false">
      <c r="A223" s="364" t="s">
        <v>2655</v>
      </c>
      <c r="B223" s="364" t="s">
        <v>2656</v>
      </c>
      <c r="C223" s="364" t="s">
        <v>2648</v>
      </c>
      <c r="D223" s="364" t="s">
        <v>2654</v>
      </c>
      <c r="E223" s="364" t="s">
        <v>2437</v>
      </c>
      <c r="F223" s="364"/>
      <c r="G223" s="404" t="n">
        <f aca="false">COUNT(Q223:V223)</f>
        <v>0</v>
      </c>
      <c r="H223" s="404"/>
      <c r="I223" s="404"/>
      <c r="J223" s="405" t="e">
        <f aca="false">IF(N223&lt;0,$L$2-O223,0)</f>
        <v>#VALUE!</v>
      </c>
      <c r="K223" s="406" t="e">
        <f aca="false">N224</f>
        <v>#VALUE!</v>
      </c>
      <c r="L223" s="404"/>
      <c r="M223" s="404"/>
      <c r="N223" s="404" t="e">
        <f aca="false">O224-O223</f>
        <v>#VALUE!</v>
      </c>
      <c r="O223" s="404" t="str">
        <f aca="false">IF(ISERROR(P223),"",P223)</f>
        <v/>
      </c>
      <c r="P223" s="407" t="e">
        <f aca="false">LOOKUP(9E+307,R223:AY223)</f>
        <v>#N/A</v>
      </c>
      <c r="Q223" s="408"/>
      <c r="R223" s="409"/>
    </row>
    <row r="224" customFormat="false" ht="13" hidden="true" customHeight="false" outlineLevel="0" collapsed="false">
      <c r="A224" s="364"/>
      <c r="B224" s="364"/>
      <c r="C224" s="364"/>
      <c r="D224" s="364"/>
      <c r="E224" s="364"/>
      <c r="F224" s="364"/>
      <c r="G224" s="404"/>
      <c r="H224" s="404"/>
      <c r="I224" s="404"/>
      <c r="J224" s="405"/>
      <c r="K224" s="406"/>
      <c r="L224" s="404" t="n">
        <f aca="false">IF(ISERROR(P224),0,(IF((P224-$G$2)&gt;=0,1,0)))</f>
        <v>0</v>
      </c>
      <c r="M224" s="404" t="e">
        <f aca="false">IF((N224-$M$2)&gt;0,1,0)</f>
        <v>#VALUE!</v>
      </c>
      <c r="N224" s="404" t="e">
        <f aca="false">IF(N223&gt;0,$L$2-O224,0)</f>
        <v>#VALUE!</v>
      </c>
      <c r="O224" s="404" t="str">
        <f aca="false">IF(ISERROR(P224),"",P224)</f>
        <v/>
      </c>
      <c r="P224" s="407" t="e">
        <f aca="false">LOOKUP(9E+307,Q224:BK224)</f>
        <v>#N/A</v>
      </c>
      <c r="Q224" s="409"/>
      <c r="R224" s="409"/>
      <c r="T224" s="300"/>
    </row>
    <row r="225" customFormat="false" ht="12.8" hidden="false" customHeight="false" outlineLevel="0" collapsed="false">
      <c r="A225" s="320" t="s">
        <v>2657</v>
      </c>
      <c r="B225" s="320" t="s">
        <v>2658</v>
      </c>
      <c r="C225" s="320" t="s">
        <v>2648</v>
      </c>
      <c r="D225" s="320" t="s">
        <v>2169</v>
      </c>
      <c r="E225" s="320" t="s">
        <v>1766</v>
      </c>
      <c r="F225" s="320"/>
      <c r="G225" s="0" t="n">
        <f aca="false">COUNT(Q225:V225)</f>
        <v>0</v>
      </c>
      <c r="J225" s="381" t="e">
        <f aca="false">IF(N225&lt;0,$L$2-O225,0)</f>
        <v>#VALUE!</v>
      </c>
      <c r="K225" s="314" t="e">
        <f aca="false">N226</f>
        <v>#VALUE!</v>
      </c>
      <c r="N225" s="0" t="e">
        <f aca="false">O226-O225</f>
        <v>#VALUE!</v>
      </c>
      <c r="O225" s="79" t="str">
        <f aca="false">IF(ISERROR(P225),"",P225)</f>
        <v/>
      </c>
      <c r="P225" s="79" t="e">
        <f aca="false">LOOKUP(9E+307,R225:AY225)</f>
        <v>#N/A</v>
      </c>
      <c r="R225" s="301"/>
      <c r="V225" s="301"/>
    </row>
    <row r="226" customFormat="false" ht="13" hidden="false" customHeight="false" outlineLevel="0" collapsed="false">
      <c r="A226" s="320"/>
      <c r="B226" s="320"/>
      <c r="C226" s="320" t="s">
        <v>2648</v>
      </c>
      <c r="D226" s="320"/>
      <c r="E226" s="320"/>
      <c r="F226" s="320"/>
      <c r="K226" s="314"/>
      <c r="L226" s="0" t="n">
        <f aca="false">IF(ISERROR(P226),0,(IF((P226-$G$2)&gt;=0,1,0)))</f>
        <v>0</v>
      </c>
      <c r="M226" s="308" t="e">
        <f aca="false">IF((N226-$M$2)&gt;0,1,0)</f>
        <v>#VALUE!</v>
      </c>
      <c r="N226" s="0" t="e">
        <f aca="false">IF(N225&gt;0,$L$2-O226,0)</f>
        <v>#VALUE!</v>
      </c>
      <c r="O226" s="79" t="str">
        <f aca="false">IF(ISERROR(P226),"",P226)</f>
        <v/>
      </c>
      <c r="P226" s="79" t="e">
        <f aca="false">LOOKUP(9E+307,Q226:BK226)</f>
        <v>#N/A</v>
      </c>
      <c r="Q226" s="301"/>
      <c r="R226" s="301"/>
      <c r="S226" s="301"/>
      <c r="U226" s="301"/>
      <c r="V226" s="301"/>
    </row>
    <row r="227" customFormat="false" ht="12.8" hidden="false" customHeight="false" outlineLevel="0" collapsed="false">
      <c r="A227" s="371" t="s">
        <v>2659</v>
      </c>
      <c r="B227" s="371" t="s">
        <v>2660</v>
      </c>
      <c r="C227" s="371" t="s">
        <v>2648</v>
      </c>
      <c r="D227" s="371" t="s">
        <v>2169</v>
      </c>
      <c r="E227" s="371" t="s">
        <v>1769</v>
      </c>
      <c r="F227" s="320"/>
      <c r="G227" s="0" t="n">
        <f aca="false">COUNT(Q227:V227)</f>
        <v>0</v>
      </c>
      <c r="J227" s="381" t="e">
        <f aca="false">IF(N227&lt;0,$L$2-O227,0)</f>
        <v>#VALUE!</v>
      </c>
      <c r="K227" s="314" t="e">
        <f aca="false">N228</f>
        <v>#VALUE!</v>
      </c>
      <c r="N227" s="0" t="e">
        <f aca="false">O228-O227</f>
        <v>#VALUE!</v>
      </c>
      <c r="O227" s="79" t="str">
        <f aca="false">IF(ISERROR(P227),"",P227)</f>
        <v/>
      </c>
      <c r="P227" s="79" t="e">
        <f aca="false">LOOKUP(9E+307,R227:AY227)</f>
        <v>#N/A</v>
      </c>
      <c r="R227" s="301"/>
      <c r="S227" s="301"/>
    </row>
    <row r="228" customFormat="false" ht="13" hidden="false" customHeight="false" outlineLevel="0" collapsed="false">
      <c r="A228" s="371"/>
      <c r="B228" s="371"/>
      <c r="C228" s="371" t="s">
        <v>2648</v>
      </c>
      <c r="D228" s="371"/>
      <c r="E228" s="371"/>
      <c r="F228" s="320"/>
      <c r="K228" s="314"/>
      <c r="L228" s="0" t="n">
        <f aca="false">IF(ISERROR(P228),0,(IF((P228-$G$2)&gt;=0,1,0)))</f>
        <v>0</v>
      </c>
      <c r="M228" s="308" t="e">
        <f aca="false">IF((N228-$M$2)&gt;0,1,0)</f>
        <v>#VALUE!</v>
      </c>
      <c r="N228" s="0" t="e">
        <f aca="false">IF(N227&gt;0,$L$2-O228,0)</f>
        <v>#VALUE!</v>
      </c>
      <c r="O228" s="79" t="str">
        <f aca="false">IF(ISERROR(P228),"",P228)</f>
        <v/>
      </c>
      <c r="P228" s="79" t="e">
        <f aca="false">LOOKUP(9E+307,Q228:BK228)</f>
        <v>#N/A</v>
      </c>
      <c r="Q228" s="301"/>
      <c r="R228" s="301"/>
      <c r="T228" s="300"/>
    </row>
    <row r="229" customFormat="false" ht="12.8" hidden="false" customHeight="false" outlineLevel="0" collapsed="false">
      <c r="A229" s="320" t="s">
        <v>2661</v>
      </c>
      <c r="B229" s="320" t="s">
        <v>2662</v>
      </c>
      <c r="C229" s="320" t="s">
        <v>2648</v>
      </c>
      <c r="D229" s="320" t="s">
        <v>2169</v>
      </c>
      <c r="E229" s="320" t="s">
        <v>1772</v>
      </c>
      <c r="F229" s="320"/>
      <c r="G229" s="0" t="n">
        <f aca="false">COUNT(Q229:V229)</f>
        <v>0</v>
      </c>
      <c r="J229" s="381" t="e">
        <f aca="false">IF(N229&lt;0,$L$2-O229,0)</f>
        <v>#VALUE!</v>
      </c>
      <c r="K229" s="314" t="e">
        <f aca="false">N230</f>
        <v>#VALUE!</v>
      </c>
      <c r="N229" s="0" t="e">
        <f aca="false">O230-O229</f>
        <v>#VALUE!</v>
      </c>
      <c r="O229" s="79" t="str">
        <f aca="false">IF(ISERROR(P229),"",P229)</f>
        <v/>
      </c>
      <c r="P229" s="79" t="e">
        <f aca="false">LOOKUP(9E+307,R229:AY229)</f>
        <v>#N/A</v>
      </c>
      <c r="R229" s="301"/>
      <c r="V229" s="301"/>
      <c r="X229" s="301"/>
    </row>
    <row r="230" customFormat="false" ht="13" hidden="false" customHeight="false" outlineLevel="0" collapsed="false">
      <c r="A230" s="320"/>
      <c r="B230" s="320"/>
      <c r="C230" s="320" t="s">
        <v>2648</v>
      </c>
      <c r="D230" s="320"/>
      <c r="E230" s="320"/>
      <c r="F230" s="320"/>
      <c r="K230" s="314"/>
      <c r="L230" s="0" t="n">
        <f aca="false">IF(ISERROR(P230),0,(IF((P230-$G$2)&gt;=0,1,0)))</f>
        <v>0</v>
      </c>
      <c r="M230" s="308" t="e">
        <f aca="false">IF((N230-$M$2)&gt;0,1,0)</f>
        <v>#VALUE!</v>
      </c>
      <c r="N230" s="0" t="e">
        <f aca="false">IF(N229&gt;0,$L$2-O230,0)</f>
        <v>#VALUE!</v>
      </c>
      <c r="O230" s="79" t="str">
        <f aca="false">IF(ISERROR(P230),"",P230)</f>
        <v/>
      </c>
      <c r="P230" s="79" t="e">
        <f aca="false">LOOKUP(9E+307,Q230:BK230)</f>
        <v>#N/A</v>
      </c>
      <c r="Q230" s="301"/>
      <c r="R230" s="301"/>
      <c r="S230" s="301"/>
      <c r="U230" s="301"/>
      <c r="V230" s="301"/>
    </row>
    <row r="231" customFormat="false" ht="12.8" hidden="false" customHeight="false" outlineLevel="0" collapsed="false">
      <c r="A231" s="320" t="s">
        <v>2663</v>
      </c>
      <c r="B231" s="320" t="s">
        <v>2664</v>
      </c>
      <c r="C231" s="320" t="s">
        <v>2648</v>
      </c>
      <c r="D231" s="320" t="s">
        <v>2169</v>
      </c>
      <c r="E231" s="320" t="s">
        <v>1775</v>
      </c>
      <c r="F231" s="320"/>
      <c r="G231" s="0" t="n">
        <f aca="false">COUNT(Q231:V231)</f>
        <v>0</v>
      </c>
      <c r="J231" s="381" t="e">
        <f aca="false">IF(N231&lt;0,$L$2-O231,0)</f>
        <v>#VALUE!</v>
      </c>
      <c r="K231" s="314" t="e">
        <f aca="false">N232</f>
        <v>#VALUE!</v>
      </c>
      <c r="N231" s="0" t="e">
        <f aca="false">O232-O231</f>
        <v>#VALUE!</v>
      </c>
      <c r="O231" s="79" t="str">
        <f aca="false">IF(ISERROR(P231),"",P231)</f>
        <v/>
      </c>
      <c r="P231" s="79" t="e">
        <f aca="false">LOOKUP(9E+307,R231:AY231)</f>
        <v>#N/A</v>
      </c>
      <c r="R231" s="301"/>
      <c r="V231" s="301"/>
    </row>
    <row r="232" customFormat="false" ht="13" hidden="false" customHeight="false" outlineLevel="0" collapsed="false">
      <c r="A232" s="320"/>
      <c r="B232" s="320"/>
      <c r="C232" s="320" t="s">
        <v>2648</v>
      </c>
      <c r="D232" s="320"/>
      <c r="E232" s="320"/>
      <c r="F232" s="320"/>
      <c r="K232" s="314"/>
      <c r="L232" s="0" t="n">
        <f aca="false">IF(ISERROR(P232),0,(IF((P232-$G$2)&gt;=0,1,0)))</f>
        <v>0</v>
      </c>
      <c r="M232" s="308" t="e">
        <f aca="false">IF((N232-$M$2)&gt;0,1,0)</f>
        <v>#VALUE!</v>
      </c>
      <c r="N232" s="0" t="e">
        <f aca="false">IF(N231&gt;0,$L$2-O232,0)</f>
        <v>#VALUE!</v>
      </c>
      <c r="O232" s="79" t="str">
        <f aca="false">IF(ISERROR(P232),"",P232)</f>
        <v/>
      </c>
      <c r="P232" s="79" t="e">
        <f aca="false">LOOKUP(9E+307,Q232:BK232)</f>
        <v>#N/A</v>
      </c>
      <c r="Q232" s="301"/>
      <c r="R232" s="301"/>
      <c r="S232" s="301"/>
    </row>
    <row r="233" customFormat="false" ht="12.8" hidden="false" customHeight="false" outlineLevel="0" collapsed="false">
      <c r="A233" s="320" t="s">
        <v>2665</v>
      </c>
      <c r="B233" s="320" t="s">
        <v>2666</v>
      </c>
      <c r="C233" s="320" t="s">
        <v>2648</v>
      </c>
      <c r="D233" s="320" t="s">
        <v>2169</v>
      </c>
      <c r="E233" s="320" t="s">
        <v>1778</v>
      </c>
      <c r="F233" s="320"/>
      <c r="G233" s="0" t="n">
        <f aca="false">COUNT(Q233:V233)</f>
        <v>0</v>
      </c>
      <c r="J233" s="381" t="e">
        <f aca="false">IF(N233&lt;0,$L$2-O233,0)</f>
        <v>#VALUE!</v>
      </c>
      <c r="K233" s="314" t="e">
        <f aca="false">N234</f>
        <v>#VALUE!</v>
      </c>
      <c r="N233" s="0" t="e">
        <f aca="false">O234-O233</f>
        <v>#VALUE!</v>
      </c>
      <c r="O233" s="79" t="str">
        <f aca="false">IF(ISERROR(P233),"",P233)</f>
        <v/>
      </c>
      <c r="P233" s="79" t="e">
        <f aca="false">LOOKUP(9E+307,R233:AY233)</f>
        <v>#N/A</v>
      </c>
      <c r="R233" s="301"/>
      <c r="V233" s="301"/>
      <c r="X233" s="301"/>
      <c r="Z233" s="301"/>
    </row>
    <row r="234" customFormat="false" ht="13" hidden="false" customHeight="false" outlineLevel="0" collapsed="false">
      <c r="A234" s="320"/>
      <c r="B234" s="320"/>
      <c r="C234" s="320" t="s">
        <v>2648</v>
      </c>
      <c r="D234" s="320"/>
      <c r="E234" s="320"/>
      <c r="F234" s="320"/>
      <c r="K234" s="314"/>
      <c r="L234" s="0" t="n">
        <f aca="false">IF(ISERROR(P234),0,(IF((P234-$G$2)&gt;=0,1,0)))</f>
        <v>0</v>
      </c>
      <c r="M234" s="308" t="e">
        <f aca="false">IF((N234-$M$2)&gt;0,1,0)</f>
        <v>#VALUE!</v>
      </c>
      <c r="N234" s="0" t="e">
        <f aca="false">IF(N233&gt;0,$L$2-O234,0)</f>
        <v>#VALUE!</v>
      </c>
      <c r="O234" s="79" t="str">
        <f aca="false">IF(ISERROR(P234),"",P234)</f>
        <v/>
      </c>
      <c r="P234" s="79" t="e">
        <f aca="false">LOOKUP(9E+307,Q234:BK234)</f>
        <v>#N/A</v>
      </c>
      <c r="Q234" s="301"/>
      <c r="R234" s="301"/>
      <c r="S234" s="301"/>
      <c r="U234" s="301"/>
      <c r="V234" s="301"/>
      <c r="W234" s="301"/>
      <c r="X234" s="301"/>
    </row>
    <row r="235" customFormat="false" ht="12.8" hidden="false" customHeight="false" outlineLevel="0" collapsed="false">
      <c r="A235" s="302" t="s">
        <v>2667</v>
      </c>
      <c r="B235" s="302" t="s">
        <v>2668</v>
      </c>
      <c r="C235" s="320" t="s">
        <v>2648</v>
      </c>
      <c r="D235" s="320" t="s">
        <v>2169</v>
      </c>
      <c r="E235" s="320" t="s">
        <v>1780</v>
      </c>
      <c r="F235" s="320"/>
      <c r="G235" s="0" t="n">
        <f aca="false">COUNT(Q235:V235)</f>
        <v>0</v>
      </c>
      <c r="J235" s="381" t="e">
        <f aca="false">IF(N235&lt;0,$L$2-O235,0)</f>
        <v>#VALUE!</v>
      </c>
      <c r="K235" s="314" t="e">
        <f aca="false">N236</f>
        <v>#VALUE!</v>
      </c>
      <c r="N235" s="0" t="e">
        <f aca="false">O236-O235</f>
        <v>#VALUE!</v>
      </c>
      <c r="O235" s="79" t="str">
        <f aca="false">IF(ISERROR(P235),"",P235)</f>
        <v/>
      </c>
      <c r="P235" s="79" t="e">
        <f aca="false">LOOKUP(9E+307,R235:AY235)</f>
        <v>#N/A</v>
      </c>
      <c r="R235" s="301"/>
      <c r="V235" s="301"/>
    </row>
    <row r="236" customFormat="false" ht="13" hidden="false" customHeight="false" outlineLevel="0" collapsed="false">
      <c r="A236" s="302"/>
      <c r="B236" s="302"/>
      <c r="C236" s="320" t="s">
        <v>2648</v>
      </c>
      <c r="D236" s="320"/>
      <c r="E236" s="320"/>
      <c r="F236" s="320"/>
      <c r="K236" s="314"/>
      <c r="L236" s="0" t="n">
        <f aca="false">IF(ISERROR(P236),0,(IF((P236-$G$2)&gt;=0,1,0)))</f>
        <v>0</v>
      </c>
      <c r="M236" s="308" t="e">
        <f aca="false">IF((N236-$M$2)&gt;0,1,0)</f>
        <v>#VALUE!</v>
      </c>
      <c r="N236" s="0" t="e">
        <f aca="false">IF(N235&gt;0,$L$2-O236,0)</f>
        <v>#VALUE!</v>
      </c>
      <c r="O236" s="79" t="str">
        <f aca="false">IF(ISERROR(P236),"",P236)</f>
        <v/>
      </c>
      <c r="P236" s="79" t="e">
        <f aca="false">LOOKUP(9E+307,Q236:BK236)</f>
        <v>#N/A</v>
      </c>
      <c r="Q236" s="301"/>
      <c r="R236" s="301"/>
      <c r="S236" s="301"/>
    </row>
    <row r="237" customFormat="false" ht="12.8" hidden="false" customHeight="false" outlineLevel="0" collapsed="false">
      <c r="A237" s="320" t="s">
        <v>2669</v>
      </c>
      <c r="B237" s="320" t="s">
        <v>2670</v>
      </c>
      <c r="C237" s="320" t="s">
        <v>2648</v>
      </c>
      <c r="D237" s="320" t="s">
        <v>2169</v>
      </c>
      <c r="E237" s="320" t="s">
        <v>1782</v>
      </c>
      <c r="F237" s="320"/>
      <c r="G237" s="0" t="n">
        <f aca="false">COUNT(Q237:V237)</f>
        <v>0</v>
      </c>
      <c r="J237" s="381" t="e">
        <f aca="false">IF(N237&lt;0,$L$2-O237,0)</f>
        <v>#VALUE!</v>
      </c>
      <c r="K237" s="314" t="e">
        <f aca="false">N238</f>
        <v>#VALUE!</v>
      </c>
      <c r="N237" s="0" t="e">
        <f aca="false">O238-O237</f>
        <v>#VALUE!</v>
      </c>
      <c r="O237" s="79" t="str">
        <f aca="false">IF(ISERROR(P237),"",P237)</f>
        <v/>
      </c>
      <c r="P237" s="79" t="e">
        <f aca="false">LOOKUP(9E+307,R237:AY237)</f>
        <v>#N/A</v>
      </c>
      <c r="R237" s="301"/>
      <c r="V237" s="301"/>
    </row>
    <row r="238" customFormat="false" ht="13" hidden="false" customHeight="false" outlineLevel="0" collapsed="false">
      <c r="A238" s="320"/>
      <c r="B238" s="320"/>
      <c r="C238" s="320" t="s">
        <v>2648</v>
      </c>
      <c r="D238" s="320"/>
      <c r="E238" s="320"/>
      <c r="F238" s="320"/>
      <c r="K238" s="314"/>
      <c r="L238" s="0" t="n">
        <f aca="false">IF(ISERROR(P238),0,(IF((P238-$G$2)&gt;=0,1,0)))</f>
        <v>0</v>
      </c>
      <c r="M238" s="308" t="e">
        <f aca="false">IF((N238-$M$2)&gt;0,1,0)</f>
        <v>#VALUE!</v>
      </c>
      <c r="N238" s="0" t="e">
        <f aca="false">IF(N237&gt;0,$L$2-O238,0)</f>
        <v>#VALUE!</v>
      </c>
      <c r="O238" s="79" t="str">
        <f aca="false">IF(ISERROR(P238),"",P238)</f>
        <v/>
      </c>
      <c r="P238" s="79" t="e">
        <f aca="false">LOOKUP(9E+307,Q238:BK238)</f>
        <v>#N/A</v>
      </c>
      <c r="Q238" s="301"/>
      <c r="R238" s="301"/>
      <c r="S238" s="301"/>
    </row>
    <row r="239" customFormat="false" ht="12.8" hidden="false" customHeight="false" outlineLevel="0" collapsed="false">
      <c r="A239" s="320" t="s">
        <v>2671</v>
      </c>
      <c r="B239" s="320" t="s">
        <v>2672</v>
      </c>
      <c r="C239" s="320" t="s">
        <v>2648</v>
      </c>
      <c r="D239" s="320" t="s">
        <v>2169</v>
      </c>
      <c r="E239" s="320" t="s">
        <v>1785</v>
      </c>
      <c r="F239" s="320"/>
      <c r="G239" s="0" t="n">
        <f aca="false">COUNT(Q239:V239)</f>
        <v>0</v>
      </c>
      <c r="J239" s="381" t="e">
        <f aca="false">IF(N239&lt;0,$L$2-O239,0)</f>
        <v>#VALUE!</v>
      </c>
      <c r="K239" s="314" t="e">
        <f aca="false">N240</f>
        <v>#VALUE!</v>
      </c>
      <c r="N239" s="0" t="e">
        <f aca="false">O240-O239</f>
        <v>#VALUE!</v>
      </c>
      <c r="O239" s="79" t="str">
        <f aca="false">IF(ISERROR(P239),"",P239)</f>
        <v/>
      </c>
      <c r="P239" s="79" t="e">
        <f aca="false">LOOKUP(9E+307,R239:AY239)</f>
        <v>#N/A</v>
      </c>
      <c r="R239" s="301"/>
      <c r="V239" s="301"/>
    </row>
    <row r="240" customFormat="false" ht="13" hidden="false" customHeight="false" outlineLevel="0" collapsed="false">
      <c r="A240" s="320"/>
      <c r="B240" s="320"/>
      <c r="C240" s="320"/>
      <c r="D240" s="320"/>
      <c r="E240" s="320"/>
      <c r="F240" s="320"/>
      <c r="K240" s="314"/>
      <c r="L240" s="0" t="n">
        <f aca="false">IF(ISERROR(P240),0,(IF((P240-$G$2)&gt;=0,1,0)))</f>
        <v>0</v>
      </c>
      <c r="M240" s="308" t="e">
        <f aca="false">IF((N240-$M$2)&gt;0,1,0)</f>
        <v>#VALUE!</v>
      </c>
      <c r="N240" s="0" t="e">
        <f aca="false">IF(N239&gt;0,$L$2-O240,0)</f>
        <v>#VALUE!</v>
      </c>
      <c r="O240" s="79" t="str">
        <f aca="false">IF(ISERROR(P240),"",P240)</f>
        <v/>
      </c>
      <c r="P240" s="79" t="e">
        <f aca="false">LOOKUP(9E+307,Q240:BK240)</f>
        <v>#N/A</v>
      </c>
      <c r="Q240" s="301"/>
      <c r="R240" s="301"/>
      <c r="S240" s="301"/>
      <c r="U240" s="301"/>
      <c r="V240" s="301"/>
    </row>
    <row r="241" customFormat="false" ht="12.8" hidden="false" customHeight="false" outlineLevel="0" collapsed="false">
      <c r="A241" s="320" t="s">
        <v>2673</v>
      </c>
      <c r="B241" s="320" t="s">
        <v>2674</v>
      </c>
      <c r="C241" s="320" t="s">
        <v>2648</v>
      </c>
      <c r="D241" s="320" t="s">
        <v>2675</v>
      </c>
      <c r="E241" s="320" t="s">
        <v>2676</v>
      </c>
      <c r="F241" s="320"/>
      <c r="G241" s="0" t="n">
        <f aca="false">COUNT(Q241:V241)</f>
        <v>0</v>
      </c>
      <c r="J241" s="381" t="e">
        <f aca="false">IF(N241&lt;0,$L$2-O241,0)</f>
        <v>#VALUE!</v>
      </c>
      <c r="K241" s="314" t="e">
        <f aca="false">N242</f>
        <v>#VALUE!</v>
      </c>
      <c r="N241" s="0" t="e">
        <f aca="false">O242-O241</f>
        <v>#VALUE!</v>
      </c>
      <c r="O241" s="79" t="str">
        <f aca="false">IF(ISERROR(P241),"",P241)</f>
        <v/>
      </c>
      <c r="P241" s="79" t="e">
        <f aca="false">LOOKUP(9E+307,R241:AY241)</f>
        <v>#N/A</v>
      </c>
      <c r="R241" s="301"/>
      <c r="V241" s="301"/>
    </row>
    <row r="242" customFormat="false" ht="13" hidden="false" customHeight="false" outlineLevel="0" collapsed="false">
      <c r="A242" s="320"/>
      <c r="B242" s="320"/>
      <c r="C242" s="320"/>
      <c r="D242" s="320"/>
      <c r="E242" s="320"/>
      <c r="F242" s="320"/>
      <c r="K242" s="314"/>
      <c r="L242" s="0" t="n">
        <f aca="false">IF(ISERROR(P242),0,(IF((P242-$G$2)&gt;=0,1,0)))</f>
        <v>0</v>
      </c>
      <c r="M242" s="308" t="e">
        <f aca="false">IF((N242-$M$2)&gt;0,1,0)</f>
        <v>#VALUE!</v>
      </c>
      <c r="N242" s="0" t="e">
        <f aca="false">IF(N241&gt;0,$L$2-O242,0)</f>
        <v>#VALUE!</v>
      </c>
      <c r="O242" s="79" t="str">
        <f aca="false">IF(ISERROR(P242),"",P242)</f>
        <v/>
      </c>
      <c r="P242" s="79" t="e">
        <f aca="false">LOOKUP(9E+307,Q242:BK242)</f>
        <v>#N/A</v>
      </c>
      <c r="Q242" s="301"/>
      <c r="R242" s="301"/>
      <c r="S242" s="301"/>
      <c r="U242" s="301"/>
      <c r="V242" s="301"/>
    </row>
    <row r="243" customFormat="false" ht="12.8" hidden="false" customHeight="false" outlineLevel="0" collapsed="false">
      <c r="A243" s="372" t="s">
        <v>2677</v>
      </c>
      <c r="B243" s="372" t="s">
        <v>2678</v>
      </c>
      <c r="C243" s="372" t="s">
        <v>2648</v>
      </c>
      <c r="D243" s="372" t="s">
        <v>2675</v>
      </c>
      <c r="E243" s="372" t="s">
        <v>2679</v>
      </c>
      <c r="F243" s="372"/>
      <c r="G243" s="410" t="n">
        <f aca="false">COUNT(Q243:V243)</f>
        <v>0</v>
      </c>
      <c r="H243" s="410"/>
      <c r="I243" s="410"/>
      <c r="J243" s="381" t="e">
        <f aca="false">IF(N243&lt;0,$L$2-O243,0)</f>
        <v>#VALUE!</v>
      </c>
      <c r="K243" s="314" t="e">
        <f aca="false">N244</f>
        <v>#VALUE!</v>
      </c>
      <c r="L243" s="410"/>
      <c r="M243" s="410"/>
      <c r="N243" s="410" t="e">
        <f aca="false">O244-O243</f>
        <v>#VALUE!</v>
      </c>
      <c r="O243" s="410" t="str">
        <f aca="false">IF(ISERROR(P243),"",P243)</f>
        <v/>
      </c>
      <c r="P243" s="411" t="e">
        <f aca="false">LOOKUP(9E+307,R243:AY243)</f>
        <v>#N/A</v>
      </c>
      <c r="Q243" s="412"/>
      <c r="R243" s="413"/>
      <c r="S243" s="412"/>
      <c r="T243" s="413"/>
      <c r="U243" s="412"/>
      <c r="V243" s="413"/>
      <c r="W243" s="412"/>
      <c r="X243" s="413"/>
      <c r="Y243" s="412"/>
      <c r="Z243" s="412"/>
      <c r="AA243" s="412"/>
      <c r="AB243" s="412"/>
      <c r="AC243" s="412"/>
      <c r="AD243" s="412"/>
      <c r="AE243" s="412"/>
      <c r="AF243" s="412"/>
      <c r="AG243" s="412"/>
      <c r="AH243" s="412"/>
      <c r="AI243" s="412"/>
      <c r="AJ243" s="412"/>
      <c r="AK243" s="412"/>
      <c r="AL243" s="412"/>
      <c r="AM243" s="412"/>
      <c r="AN243" s="412"/>
      <c r="AO243" s="412"/>
      <c r="AP243" s="412"/>
      <c r="AQ243" s="412"/>
      <c r="AR243" s="412"/>
      <c r="AS243" s="412"/>
      <c r="AT243" s="412"/>
      <c r="AU243" s="412"/>
      <c r="AV243" s="412"/>
      <c r="AW243" s="412"/>
      <c r="AX243" s="412"/>
      <c r="AY243" s="412"/>
      <c r="AZ243" s="412"/>
      <c r="BA243" s="412"/>
      <c r="BB243" s="412"/>
      <c r="BC243" s="412"/>
      <c r="BD243" s="412"/>
      <c r="BE243" s="412"/>
      <c r="BF243" s="412"/>
      <c r="BG243" s="412"/>
      <c r="BH243" s="412"/>
      <c r="BI243" s="412"/>
      <c r="BJ243" s="412"/>
      <c r="BK243" s="412"/>
      <c r="BL243" s="412"/>
      <c r="BM243" s="412"/>
      <c r="BN243" s="412"/>
      <c r="BO243" s="412"/>
      <c r="BP243" s="412"/>
      <c r="BQ243" s="412"/>
      <c r="BR243" s="412"/>
      <c r="BS243" s="412"/>
      <c r="BT243" s="412"/>
      <c r="BU243" s="412"/>
      <c r="BV243" s="412"/>
      <c r="BW243" s="412"/>
      <c r="BX243" s="412"/>
      <c r="BY243" s="412"/>
      <c r="BZ243" s="412"/>
      <c r="CA243" s="412"/>
      <c r="CB243" s="412"/>
      <c r="CC243" s="412"/>
      <c r="CD243" s="412"/>
      <c r="CE243" s="412"/>
      <c r="CF243" s="412"/>
      <c r="CG243" s="410"/>
      <c r="CH243" s="410"/>
      <c r="CI243" s="410"/>
      <c r="CJ243" s="410"/>
      <c r="CK243" s="410"/>
      <c r="CL243" s="410"/>
      <c r="CM243" s="410"/>
      <c r="CN243" s="410"/>
      <c r="CO243" s="410"/>
      <c r="CP243" s="410"/>
      <c r="CQ243" s="410"/>
      <c r="CR243" s="410"/>
      <c r="CS243" s="410"/>
      <c r="CT243" s="410"/>
      <c r="CU243" s="410"/>
      <c r="CV243" s="410"/>
      <c r="CW243" s="410"/>
      <c r="CX243" s="410"/>
      <c r="CY243" s="410"/>
      <c r="CZ243" s="410"/>
      <c r="DA243" s="410"/>
      <c r="DB243" s="410"/>
      <c r="DC243" s="410"/>
      <c r="DD243" s="410"/>
      <c r="DE243" s="410"/>
      <c r="DF243" s="410"/>
      <c r="DG243" s="410"/>
      <c r="DH243" s="410"/>
      <c r="DI243" s="410"/>
      <c r="DJ243" s="410"/>
      <c r="DK243" s="410"/>
      <c r="DL243" s="410"/>
    </row>
    <row r="244" customFormat="false" ht="13" hidden="false" customHeight="false" outlineLevel="0" collapsed="false">
      <c r="A244" s="372"/>
      <c r="B244" s="372"/>
      <c r="C244" s="372"/>
      <c r="D244" s="372"/>
      <c r="E244" s="372"/>
      <c r="F244" s="372"/>
      <c r="G244" s="410"/>
      <c r="H244" s="410"/>
      <c r="I244" s="410"/>
      <c r="K244" s="314"/>
      <c r="L244" s="410" t="n">
        <f aca="false">IF(ISERROR(P244),0,(IF((P244-$G$2)&gt;=0,1,0)))</f>
        <v>0</v>
      </c>
      <c r="M244" s="410" t="e">
        <f aca="false">IF((N244-$M$2)&gt;0,1,0)</f>
        <v>#VALUE!</v>
      </c>
      <c r="N244" s="410" t="e">
        <f aca="false">IF(N243&gt;0,$L$2-O244,0)</f>
        <v>#VALUE!</v>
      </c>
      <c r="O244" s="410" t="str">
        <f aca="false">IF(ISERROR(P244),"",P244)</f>
        <v/>
      </c>
      <c r="P244" s="411" t="e">
        <f aca="false">LOOKUP(9E+307,Q244:BK244)</f>
        <v>#N/A</v>
      </c>
      <c r="Q244" s="413"/>
      <c r="R244" s="413"/>
      <c r="S244" s="413"/>
      <c r="T244" s="413"/>
      <c r="U244" s="413"/>
      <c r="V244" s="413"/>
      <c r="W244" s="412"/>
      <c r="X244" s="412"/>
      <c r="Y244" s="412"/>
      <c r="Z244" s="412"/>
      <c r="AA244" s="412"/>
      <c r="AB244" s="412"/>
      <c r="AC244" s="412"/>
      <c r="AD244" s="412"/>
      <c r="AE244" s="412"/>
      <c r="AF244" s="412"/>
      <c r="AG244" s="412"/>
      <c r="AH244" s="412"/>
      <c r="AI244" s="412"/>
      <c r="AJ244" s="412"/>
      <c r="AK244" s="412"/>
      <c r="AL244" s="412"/>
      <c r="AM244" s="412"/>
      <c r="AN244" s="412"/>
      <c r="AO244" s="412"/>
      <c r="AP244" s="412"/>
      <c r="AQ244" s="412"/>
      <c r="AR244" s="412"/>
      <c r="AS244" s="412"/>
      <c r="AT244" s="412"/>
      <c r="AU244" s="412"/>
      <c r="AV244" s="412"/>
      <c r="AW244" s="412"/>
      <c r="AX244" s="412"/>
      <c r="AY244" s="412"/>
      <c r="AZ244" s="412"/>
      <c r="BA244" s="412"/>
      <c r="BB244" s="412"/>
      <c r="BC244" s="412"/>
      <c r="BD244" s="412"/>
      <c r="BE244" s="412"/>
      <c r="BF244" s="412"/>
      <c r="BG244" s="412"/>
      <c r="BH244" s="412"/>
      <c r="BI244" s="412"/>
      <c r="BJ244" s="412"/>
      <c r="BK244" s="412"/>
      <c r="BL244" s="412"/>
      <c r="BM244" s="412"/>
      <c r="BN244" s="412"/>
      <c r="BO244" s="412"/>
      <c r="BP244" s="412"/>
      <c r="BQ244" s="412"/>
      <c r="BR244" s="412"/>
      <c r="BS244" s="412"/>
      <c r="BT244" s="412"/>
      <c r="BU244" s="412"/>
      <c r="BV244" s="412"/>
      <c r="BW244" s="412"/>
      <c r="BX244" s="412"/>
      <c r="BY244" s="412"/>
      <c r="BZ244" s="412"/>
      <c r="CA244" s="412"/>
      <c r="CB244" s="412"/>
      <c r="CC244" s="412"/>
      <c r="CD244" s="412"/>
      <c r="CE244" s="412"/>
      <c r="CF244" s="412"/>
      <c r="CG244" s="410"/>
      <c r="CH244" s="410"/>
      <c r="CI244" s="410"/>
      <c r="CJ244" s="410"/>
      <c r="CK244" s="410"/>
      <c r="CL244" s="410"/>
      <c r="CM244" s="410"/>
      <c r="CN244" s="410"/>
      <c r="CO244" s="410"/>
      <c r="CP244" s="410"/>
      <c r="CQ244" s="410"/>
      <c r="CR244" s="410"/>
      <c r="CS244" s="410"/>
      <c r="CT244" s="410"/>
      <c r="CU244" s="410"/>
      <c r="CV244" s="410"/>
      <c r="CW244" s="410"/>
      <c r="CX244" s="410"/>
      <c r="CY244" s="410"/>
      <c r="CZ244" s="410"/>
      <c r="DA244" s="410"/>
      <c r="DB244" s="410"/>
      <c r="DC244" s="410"/>
      <c r="DD244" s="410"/>
      <c r="DE244" s="410"/>
      <c r="DF244" s="410"/>
      <c r="DG244" s="410"/>
      <c r="DH244" s="410"/>
      <c r="DI244" s="410"/>
      <c r="DJ244" s="410"/>
      <c r="DK244" s="410"/>
      <c r="DL244" s="410"/>
    </row>
    <row r="245" customFormat="false" ht="12.8" hidden="false" customHeight="false" outlineLevel="0" collapsed="false">
      <c r="A245" s="320" t="s">
        <v>2680</v>
      </c>
      <c r="B245" s="320" t="s">
        <v>2681</v>
      </c>
      <c r="C245" s="320" t="s">
        <v>2648</v>
      </c>
      <c r="D245" s="320" t="s">
        <v>2675</v>
      </c>
      <c r="E245" s="320" t="s">
        <v>1785</v>
      </c>
      <c r="F245" s="320"/>
      <c r="G245" s="0" t="n">
        <f aca="false">COUNT(Q245:V245)</f>
        <v>0</v>
      </c>
      <c r="J245" s="381" t="e">
        <f aca="false">IF(N245&lt;0,$L$2-O245,0)</f>
        <v>#VALUE!</v>
      </c>
      <c r="K245" s="314" t="e">
        <f aca="false">N246</f>
        <v>#VALUE!</v>
      </c>
      <c r="N245" s="0" t="e">
        <f aca="false">O246-O245</f>
        <v>#VALUE!</v>
      </c>
      <c r="O245" s="79" t="str">
        <f aca="false">IF(ISERROR(P245),"",P245)</f>
        <v/>
      </c>
      <c r="P245" s="79" t="e">
        <f aca="false">LOOKUP(9E+307,R245:AY245)</f>
        <v>#N/A</v>
      </c>
      <c r="R245" s="301"/>
      <c r="V245" s="301"/>
      <c r="X245" s="301"/>
    </row>
    <row r="246" customFormat="false" ht="13" hidden="false" customHeight="false" outlineLevel="0" collapsed="false">
      <c r="A246" s="320"/>
      <c r="B246" s="320"/>
      <c r="C246" s="320"/>
      <c r="D246" s="320"/>
      <c r="E246" s="320"/>
      <c r="F246" s="320"/>
      <c r="K246" s="314"/>
      <c r="L246" s="0" t="n">
        <f aca="false">IF(ISERROR(P246),0,(IF((P246-$G$2)&gt;=0,1,0)))</f>
        <v>0</v>
      </c>
      <c r="M246" s="308" t="e">
        <f aca="false">IF((N246-$M$2)&gt;0,1,0)</f>
        <v>#VALUE!</v>
      </c>
      <c r="N246" s="0" t="e">
        <f aca="false">IF(N245&gt;0,$L$2-O246,0)</f>
        <v>#VALUE!</v>
      </c>
      <c r="O246" s="79" t="str">
        <f aca="false">IF(ISERROR(P246),"",P246)</f>
        <v/>
      </c>
      <c r="P246" s="79" t="e">
        <f aca="false">LOOKUP(9E+307,Q246:BK246)</f>
        <v>#N/A</v>
      </c>
      <c r="Q246" s="301"/>
      <c r="R246" s="301"/>
      <c r="S246" s="301"/>
      <c r="U246" s="301"/>
      <c r="V246" s="301"/>
      <c r="W246" s="301"/>
      <c r="X246" s="301"/>
    </row>
    <row r="247" customFormat="false" ht="12.8" hidden="false" customHeight="false" outlineLevel="0" collapsed="false">
      <c r="A247" s="320" t="s">
        <v>2682</v>
      </c>
      <c r="B247" s="320" t="s">
        <v>2683</v>
      </c>
      <c r="C247" s="320" t="s">
        <v>2648</v>
      </c>
      <c r="D247" s="320" t="s">
        <v>2675</v>
      </c>
      <c r="E247" s="320" t="s">
        <v>1787</v>
      </c>
      <c r="F247" s="320"/>
      <c r="G247" s="0" t="n">
        <f aca="false">COUNT(Q247:V247)</f>
        <v>0</v>
      </c>
      <c r="J247" s="414" t="e">
        <f aca="false">IF(N247&lt;0,$L$2-O247,0)</f>
        <v>#VALUE!</v>
      </c>
      <c r="K247" s="314" t="e">
        <f aca="false">N248</f>
        <v>#VALUE!</v>
      </c>
      <c r="N247" s="0" t="e">
        <f aca="false">O248-O247</f>
        <v>#VALUE!</v>
      </c>
      <c r="O247" s="79" t="str">
        <f aca="false">IF(ISERROR(P247),"",P247)</f>
        <v/>
      </c>
      <c r="P247" s="79" t="e">
        <f aca="false">LOOKUP(9E+307,R247:AY247)</f>
        <v>#N/A</v>
      </c>
      <c r="R247" s="301"/>
      <c r="V247" s="301"/>
      <c r="X247" s="301"/>
    </row>
    <row r="248" customFormat="false" ht="13" hidden="false" customHeight="false" outlineLevel="0" collapsed="false">
      <c r="A248" s="320"/>
      <c r="B248" s="320"/>
      <c r="C248" s="320"/>
      <c r="D248" s="320"/>
      <c r="E248" s="320"/>
      <c r="F248" s="320"/>
      <c r="K248" s="314"/>
      <c r="L248" s="0" t="n">
        <f aca="false">IF(ISERROR(P248),0,(IF((P248-$G$2)&gt;=0,1,0)))</f>
        <v>0</v>
      </c>
      <c r="M248" s="308" t="e">
        <f aca="false">IF((N248-$M$2)&gt;0,1,0)</f>
        <v>#VALUE!</v>
      </c>
      <c r="N248" s="0" t="e">
        <f aca="false">IF(N247&gt;0,$L$2-O248,0)</f>
        <v>#VALUE!</v>
      </c>
      <c r="O248" s="79" t="str">
        <f aca="false">IF(ISERROR(P248),"",P248)</f>
        <v/>
      </c>
      <c r="P248" s="79" t="e">
        <f aca="false">LOOKUP(9E+307,Q248:BK248)</f>
        <v>#N/A</v>
      </c>
      <c r="Q248" s="301"/>
      <c r="R248" s="301"/>
      <c r="S248" s="301"/>
      <c r="U248" s="301"/>
      <c r="V248" s="301"/>
    </row>
    <row r="249" customFormat="false" ht="12.8" hidden="false" customHeight="false" outlineLevel="0" collapsed="false">
      <c r="A249" s="320" t="s">
        <v>2684</v>
      </c>
      <c r="B249" s="320" t="s">
        <v>2685</v>
      </c>
      <c r="C249" s="320" t="s">
        <v>2648</v>
      </c>
      <c r="D249" s="320" t="s">
        <v>2675</v>
      </c>
      <c r="E249" s="320" t="s">
        <v>2089</v>
      </c>
      <c r="F249" s="320"/>
      <c r="G249" s="0" t="n">
        <f aca="false">COUNT(Q249:V249)</f>
        <v>0</v>
      </c>
      <c r="J249" s="414" t="e">
        <f aca="false">IF(N249&lt;0,$L$2-O249,0)</f>
        <v>#VALUE!</v>
      </c>
      <c r="K249" s="314" t="e">
        <f aca="false">N250</f>
        <v>#VALUE!</v>
      </c>
      <c r="N249" s="0" t="e">
        <f aca="false">O250-O249</f>
        <v>#VALUE!</v>
      </c>
      <c r="O249" s="79" t="str">
        <f aca="false">IF(ISERROR(P249),"",P249)</f>
        <v/>
      </c>
      <c r="P249" s="79" t="e">
        <f aca="false">LOOKUP(9E+307,R249:AY249)</f>
        <v>#N/A</v>
      </c>
      <c r="R249" s="301"/>
      <c r="V249" s="301"/>
    </row>
    <row r="250" customFormat="false" ht="13" hidden="false" customHeight="false" outlineLevel="0" collapsed="false">
      <c r="A250" s="320"/>
      <c r="B250" s="320"/>
      <c r="C250" s="320"/>
      <c r="D250" s="320"/>
      <c r="E250" s="320"/>
      <c r="F250" s="320"/>
      <c r="K250" s="314"/>
      <c r="L250" s="0" t="n">
        <f aca="false">IF(ISERROR(P250),0,(IF((P250-$G$2)&gt;=0,1,0)))</f>
        <v>0</v>
      </c>
      <c r="M250" s="308" t="e">
        <f aca="false">IF((N250-$M$2)&gt;0,1,0)</f>
        <v>#VALUE!</v>
      </c>
      <c r="N250" s="0" t="e">
        <f aca="false">IF(N249&gt;0,$L$2-O250,0)</f>
        <v>#VALUE!</v>
      </c>
      <c r="O250" s="79" t="str">
        <f aca="false">IF(ISERROR(P250),"",P250)</f>
        <v/>
      </c>
      <c r="P250" s="79" t="e">
        <f aca="false">LOOKUP(9E+307,Q250:BK250)</f>
        <v>#N/A</v>
      </c>
      <c r="Q250" s="301"/>
      <c r="R250" s="301"/>
      <c r="S250" s="301"/>
    </row>
    <row r="251" customFormat="false" ht="12.8" hidden="false" customHeight="false" outlineLevel="0" collapsed="false">
      <c r="A251" s="366" t="s">
        <v>2686</v>
      </c>
      <c r="B251" s="367" t="s">
        <v>2687</v>
      </c>
      <c r="C251" s="320" t="s">
        <v>2648</v>
      </c>
      <c r="D251" s="320" t="s">
        <v>2152</v>
      </c>
      <c r="E251" s="366" t="s">
        <v>1766</v>
      </c>
      <c r="F251" s="396"/>
      <c r="G251" s="0" t="n">
        <f aca="false">COUNT(Q251:V251)</f>
        <v>0</v>
      </c>
      <c r="J251" s="381" t="e">
        <f aca="false">IF(N251&lt;0,$L$2-O251,0)</f>
        <v>#VALUE!</v>
      </c>
      <c r="K251" s="314" t="e">
        <f aca="false">N252</f>
        <v>#VALUE!</v>
      </c>
      <c r="N251" s="0" t="e">
        <f aca="false">O252-O251</f>
        <v>#VALUE!</v>
      </c>
      <c r="O251" s="79" t="str">
        <f aca="false">IF(ISERROR(P251),"",P251)</f>
        <v/>
      </c>
      <c r="P251" s="79" t="e">
        <f aca="false">LOOKUP(9E+307,R251:AY251)</f>
        <v>#N/A</v>
      </c>
      <c r="R251" s="301"/>
      <c r="V251" s="301"/>
    </row>
    <row r="252" customFormat="false" ht="13" hidden="false" customHeight="false" outlineLevel="0" collapsed="false">
      <c r="A252" s="366"/>
      <c r="B252" s="367"/>
      <c r="C252" s="320"/>
      <c r="D252" s="320"/>
      <c r="E252" s="366"/>
      <c r="F252" s="396"/>
      <c r="J252" s="415" t="s">
        <v>2170</v>
      </c>
      <c r="K252" s="314"/>
      <c r="L252" s="0" t="n">
        <f aca="false">IF(ISERROR(P252),0,(IF((P252-$G$2)&gt;=0,1,0)))</f>
        <v>0</v>
      </c>
      <c r="M252" s="308" t="e">
        <f aca="false">IF((N252-$M$2)&gt;0,1,0)</f>
        <v>#VALUE!</v>
      </c>
      <c r="N252" s="0" t="e">
        <f aca="false">IF(N251&gt;0,$L$2-O252,0)</f>
        <v>#VALUE!</v>
      </c>
      <c r="O252" s="79" t="str">
        <f aca="false">IF(ISERROR(P252),"",P252)</f>
        <v/>
      </c>
      <c r="P252" s="79" t="e">
        <f aca="false">LOOKUP(9E+307,Q252:BK252)</f>
        <v>#N/A</v>
      </c>
      <c r="Q252" s="301"/>
      <c r="R252" s="301"/>
      <c r="S252" s="301"/>
      <c r="U252" s="301"/>
      <c r="V252" s="301"/>
    </row>
    <row r="253" customFormat="false" ht="12.8" hidden="false" customHeight="false" outlineLevel="0" collapsed="false">
      <c r="A253" s="302" t="s">
        <v>2689</v>
      </c>
      <c r="B253" s="325" t="s">
        <v>2690</v>
      </c>
      <c r="C253" s="320" t="s">
        <v>2648</v>
      </c>
      <c r="D253" s="320" t="s">
        <v>2152</v>
      </c>
      <c r="E253" s="302" t="s">
        <v>1769</v>
      </c>
      <c r="F253" s="302"/>
      <c r="G253" s="0" t="n">
        <f aca="false">COUNT(Q253:V253)</f>
        <v>0</v>
      </c>
      <c r="J253" s="390" t="e">
        <f aca="false">IF(N253&lt;0,$L$2-O253,0)</f>
        <v>#VALUE!</v>
      </c>
      <c r="K253" s="314" t="e">
        <f aca="false">N254</f>
        <v>#VALUE!</v>
      </c>
      <c r="N253" s="0" t="e">
        <f aca="false">O254-O253</f>
        <v>#VALUE!</v>
      </c>
      <c r="O253" s="79" t="str">
        <f aca="false">IF(ISERROR(P253),"",P253)</f>
        <v/>
      </c>
      <c r="P253" s="79" t="e">
        <f aca="false">LOOKUP(9E+307,R253:AY253)</f>
        <v>#N/A</v>
      </c>
      <c r="R253" s="301"/>
      <c r="V253" s="301"/>
    </row>
    <row r="254" customFormat="false" ht="13" hidden="false" customHeight="false" outlineLevel="0" collapsed="false">
      <c r="A254" s="302"/>
      <c r="B254" s="325"/>
      <c r="C254" s="320"/>
      <c r="D254" s="320"/>
      <c r="E254" s="302"/>
      <c r="F254" s="302"/>
      <c r="K254" s="314"/>
      <c r="L254" s="0" t="n">
        <f aca="false">IF(ISERROR(P254),0,(IF((P254-$G$2)&gt;=0,1,0)))</f>
        <v>0</v>
      </c>
      <c r="M254" s="308" t="e">
        <f aca="false">IF((N254-$M$2)&gt;0,1,0)</f>
        <v>#VALUE!</v>
      </c>
      <c r="N254" s="0" t="e">
        <f aca="false">IF(N253&gt;0,$L$2-O254,0)</f>
        <v>#VALUE!</v>
      </c>
      <c r="O254" s="79" t="str">
        <f aca="false">IF(ISERROR(P254),"",P254)</f>
        <v/>
      </c>
      <c r="P254" s="79" t="e">
        <f aca="false">LOOKUP(9E+307,Q254:BK254)</f>
        <v>#N/A</v>
      </c>
      <c r="Q254" s="301"/>
      <c r="R254" s="301"/>
      <c r="S254" s="301"/>
    </row>
    <row r="255" customFormat="false" ht="12.8" hidden="false" customHeight="false" outlineLevel="0" collapsed="false">
      <c r="A255" s="370" t="s">
        <v>2691</v>
      </c>
      <c r="B255" s="369" t="s">
        <v>2692</v>
      </c>
      <c r="C255" s="320" t="s">
        <v>2648</v>
      </c>
      <c r="D255" s="320" t="s">
        <v>2152</v>
      </c>
      <c r="E255" s="370" t="s">
        <v>1772</v>
      </c>
      <c r="F255" s="397"/>
      <c r="G255" s="0" t="n">
        <f aca="false">COUNT(Q255:V255)</f>
        <v>0</v>
      </c>
      <c r="J255" s="381" t="e">
        <f aca="false">IF(N255&lt;0,$L$2-O255,0)</f>
        <v>#VALUE!</v>
      </c>
      <c r="K255" s="314" t="e">
        <f aca="false">N256</f>
        <v>#VALUE!</v>
      </c>
      <c r="N255" s="0" t="e">
        <f aca="false">O256-O255</f>
        <v>#VALUE!</v>
      </c>
      <c r="O255" s="79" t="str">
        <f aca="false">IF(ISERROR(P255),"",P255)</f>
        <v/>
      </c>
      <c r="P255" s="79" t="e">
        <f aca="false">LOOKUP(9E+307,R255:AY255)</f>
        <v>#N/A</v>
      </c>
      <c r="R255" s="301"/>
      <c r="V255" s="301"/>
    </row>
    <row r="256" customFormat="false" ht="13" hidden="false" customHeight="false" outlineLevel="0" collapsed="false">
      <c r="A256" s="370"/>
      <c r="B256" s="369"/>
      <c r="C256" s="320"/>
      <c r="D256" s="320"/>
      <c r="E256" s="370"/>
      <c r="F256" s="397"/>
      <c r="K256" s="314"/>
      <c r="L256" s="0" t="n">
        <f aca="false">IF(ISERROR(P256),0,(IF((P256-$G$2)&gt;=0,1,0)))</f>
        <v>0</v>
      </c>
      <c r="M256" s="308" t="e">
        <f aca="false">IF((N256-$M$2)&gt;0,1,0)</f>
        <v>#VALUE!</v>
      </c>
      <c r="N256" s="0" t="e">
        <f aca="false">IF(N255&gt;0,$L$2-O256,0)</f>
        <v>#VALUE!</v>
      </c>
      <c r="O256" s="79" t="str">
        <f aca="false">IF(ISERROR(P256),"",P256)</f>
        <v/>
      </c>
      <c r="P256" s="79" t="e">
        <f aca="false">LOOKUP(9E+307,Q256:BK256)</f>
        <v>#N/A</v>
      </c>
      <c r="Q256" s="301"/>
      <c r="R256" s="301"/>
      <c r="S256" s="301"/>
      <c r="U256" s="301"/>
      <c r="V256" s="301"/>
    </row>
    <row r="257" customFormat="false" ht="12.8" hidden="false" customHeight="false" outlineLevel="0" collapsed="false">
      <c r="A257" s="320" t="s">
        <v>2693</v>
      </c>
      <c r="B257" s="323" t="s">
        <v>2694</v>
      </c>
      <c r="C257" s="320" t="s">
        <v>2648</v>
      </c>
      <c r="D257" s="320" t="s">
        <v>2152</v>
      </c>
      <c r="E257" s="320" t="s">
        <v>1775</v>
      </c>
      <c r="F257" s="320"/>
      <c r="G257" s="0" t="n">
        <f aca="false">COUNT(Q257:V257)</f>
        <v>0</v>
      </c>
      <c r="J257" s="381" t="e">
        <f aca="false">IF(N257&lt;0,$L$2-O257,0)</f>
        <v>#VALUE!</v>
      </c>
      <c r="K257" s="314" t="e">
        <f aca="false">N258</f>
        <v>#VALUE!</v>
      </c>
      <c r="N257" s="0" t="e">
        <f aca="false">O258-O257</f>
        <v>#VALUE!</v>
      </c>
      <c r="O257" s="79" t="str">
        <f aca="false">IF(ISERROR(P257),"",P257)</f>
        <v/>
      </c>
      <c r="P257" s="79" t="e">
        <f aca="false">LOOKUP(9E+307,R257:AY257)</f>
        <v>#N/A</v>
      </c>
      <c r="R257" s="301"/>
      <c r="V257" s="301"/>
    </row>
    <row r="258" customFormat="false" ht="13" hidden="false" customHeight="false" outlineLevel="0" collapsed="false">
      <c r="A258" s="320"/>
      <c r="B258" s="323"/>
      <c r="C258" s="320"/>
      <c r="D258" s="320"/>
      <c r="E258" s="320"/>
      <c r="F258" s="320"/>
      <c r="K258" s="314"/>
      <c r="L258" s="0" t="n">
        <f aca="false">IF(ISERROR(P258),0,(IF((P258-$G$2)&gt;=0,1,0)))</f>
        <v>0</v>
      </c>
      <c r="M258" s="308" t="e">
        <f aca="false">IF((N258-$M$2)&gt;0,1,0)</f>
        <v>#VALUE!</v>
      </c>
      <c r="N258" s="0" t="e">
        <f aca="false">IF(N257&gt;0,$L$2-O258,0)</f>
        <v>#VALUE!</v>
      </c>
      <c r="O258" s="79" t="str">
        <f aca="false">IF(ISERROR(P258),"",P258)</f>
        <v/>
      </c>
      <c r="P258" s="79" t="e">
        <f aca="false">LOOKUP(9E+307,Q258:BK258)</f>
        <v>#N/A</v>
      </c>
      <c r="Q258" s="301"/>
      <c r="R258" s="301"/>
      <c r="S258" s="301"/>
    </row>
    <row r="259" customFormat="false" ht="12.8" hidden="false" customHeight="false" outlineLevel="0" collapsed="false">
      <c r="A259" s="320" t="s">
        <v>2695</v>
      </c>
      <c r="B259" s="323" t="s">
        <v>2696</v>
      </c>
      <c r="C259" s="320" t="s">
        <v>2648</v>
      </c>
      <c r="D259" s="320" t="s">
        <v>2152</v>
      </c>
      <c r="E259" s="320" t="s">
        <v>1778</v>
      </c>
      <c r="F259" s="320"/>
      <c r="G259" s="0" t="n">
        <f aca="false">COUNT(Q259:V259)</f>
        <v>0</v>
      </c>
      <c r="J259" s="381" t="e">
        <f aca="false">IF(N259&lt;0,$L$2-O259,0)</f>
        <v>#VALUE!</v>
      </c>
      <c r="K259" s="314" t="e">
        <f aca="false">N260</f>
        <v>#VALUE!</v>
      </c>
      <c r="N259" s="0" t="e">
        <f aca="false">O260-O259</f>
        <v>#VALUE!</v>
      </c>
      <c r="O259" s="79" t="str">
        <f aca="false">IF(ISERROR(P259),"",P259)</f>
        <v/>
      </c>
      <c r="P259" s="79" t="e">
        <f aca="false">LOOKUP(9E+307,R259:AY259)</f>
        <v>#N/A</v>
      </c>
      <c r="R259" s="301"/>
      <c r="V259" s="301"/>
    </row>
    <row r="260" customFormat="false" ht="13" hidden="false" customHeight="false" outlineLevel="0" collapsed="false">
      <c r="A260" s="320"/>
      <c r="B260" s="323"/>
      <c r="C260" s="320"/>
      <c r="D260" s="320"/>
      <c r="E260" s="320"/>
      <c r="F260" s="320"/>
      <c r="K260" s="314"/>
      <c r="L260" s="0" t="n">
        <f aca="false">IF(ISERROR(P260),0,(IF((P260-$G$2)&gt;=0,1,0)))</f>
        <v>0</v>
      </c>
      <c r="M260" s="308" t="e">
        <f aca="false">IF((N260-$M$2)&gt;0,1,0)</f>
        <v>#VALUE!</v>
      </c>
      <c r="N260" s="0" t="e">
        <f aca="false">IF(N259&gt;0,$L$2-O260,0)</f>
        <v>#VALUE!</v>
      </c>
      <c r="O260" s="79" t="str">
        <f aca="false">IF(ISERROR(P260),"",P260)</f>
        <v/>
      </c>
      <c r="P260" s="79" t="e">
        <f aca="false">LOOKUP(9E+307,Q260:BK260)</f>
        <v>#N/A</v>
      </c>
      <c r="Q260" s="301"/>
      <c r="R260" s="301"/>
      <c r="S260" s="301"/>
    </row>
    <row r="261" customFormat="false" ht="12.8" hidden="false" customHeight="false" outlineLevel="0" collapsed="false">
      <c r="A261" s="320" t="s">
        <v>2697</v>
      </c>
      <c r="B261" s="323" t="s">
        <v>2698</v>
      </c>
      <c r="C261" s="320" t="s">
        <v>2648</v>
      </c>
      <c r="D261" s="320" t="s">
        <v>2152</v>
      </c>
      <c r="E261" s="320" t="s">
        <v>1780</v>
      </c>
      <c r="F261" s="320"/>
      <c r="G261" s="0" t="n">
        <f aca="false">COUNT(Q261:V261)</f>
        <v>0</v>
      </c>
      <c r="J261" s="381" t="e">
        <f aca="false">IF(N261&lt;0,$L$2-O261,0)</f>
        <v>#VALUE!</v>
      </c>
      <c r="K261" s="314" t="e">
        <f aca="false">N262</f>
        <v>#VALUE!</v>
      </c>
      <c r="N261" s="0" t="e">
        <f aca="false">O262-O261</f>
        <v>#VALUE!</v>
      </c>
      <c r="O261" s="79" t="str">
        <f aca="false">IF(ISERROR(P261),"",P261)</f>
        <v/>
      </c>
      <c r="P261" s="79" t="e">
        <f aca="false">LOOKUP(9E+307,R261:AY261)</f>
        <v>#N/A</v>
      </c>
      <c r="R261" s="301"/>
      <c r="V261" s="301"/>
    </row>
    <row r="262" customFormat="false" ht="13" hidden="false" customHeight="false" outlineLevel="0" collapsed="false">
      <c r="A262" s="320"/>
      <c r="B262" s="323"/>
      <c r="C262" s="320"/>
      <c r="D262" s="320"/>
      <c r="E262" s="320"/>
      <c r="F262" s="320"/>
      <c r="K262" s="314"/>
      <c r="L262" s="0" t="n">
        <f aca="false">IF(ISERROR(P262),0,(IF((P262-$G$2)&gt;=0,1,0)))</f>
        <v>0</v>
      </c>
      <c r="M262" s="308" t="e">
        <f aca="false">IF((N262-$M$2)&gt;0,1,0)</f>
        <v>#VALUE!</v>
      </c>
      <c r="N262" s="0" t="e">
        <f aca="false">IF(N261&gt;0,$L$2-O262,0)</f>
        <v>#VALUE!</v>
      </c>
      <c r="O262" s="79" t="str">
        <f aca="false">IF(ISERROR(P262),"",P262)</f>
        <v/>
      </c>
      <c r="P262" s="79" t="e">
        <f aca="false">LOOKUP(9E+307,Q262:BK262)</f>
        <v>#N/A</v>
      </c>
      <c r="Q262" s="301"/>
      <c r="R262" s="301"/>
      <c r="S262" s="301"/>
      <c r="U262" s="301"/>
      <c r="V262" s="301"/>
    </row>
    <row r="263" customFormat="false" ht="12.8" hidden="false" customHeight="false" outlineLevel="0" collapsed="false">
      <c r="A263" s="320" t="s">
        <v>2699</v>
      </c>
      <c r="B263" s="323" t="s">
        <v>2700</v>
      </c>
      <c r="C263" s="320" t="s">
        <v>2648</v>
      </c>
      <c r="D263" s="320" t="s">
        <v>2152</v>
      </c>
      <c r="E263" s="320" t="s">
        <v>1782</v>
      </c>
      <c r="F263" s="320"/>
      <c r="G263" s="0" t="n">
        <f aca="false">COUNT(Q263:V263)</f>
        <v>0</v>
      </c>
      <c r="J263" s="381" t="e">
        <f aca="false">IF(N263&lt;0,$L$2-O263,0)</f>
        <v>#VALUE!</v>
      </c>
      <c r="K263" s="314" t="e">
        <f aca="false">N264</f>
        <v>#VALUE!</v>
      </c>
      <c r="N263" s="0" t="e">
        <f aca="false">O264-O263</f>
        <v>#VALUE!</v>
      </c>
      <c r="O263" s="79" t="str">
        <f aca="false">IF(ISERROR(P263),"",P263)</f>
        <v/>
      </c>
      <c r="P263" s="79" t="e">
        <f aca="false">LOOKUP(9E+307,R263:AY263)</f>
        <v>#N/A</v>
      </c>
      <c r="R263" s="301"/>
      <c r="V263" s="301"/>
      <c r="X263" s="301"/>
    </row>
    <row r="264" customFormat="false" ht="13" hidden="false" customHeight="false" outlineLevel="0" collapsed="false">
      <c r="A264" s="320"/>
      <c r="B264" s="323"/>
      <c r="C264" s="320"/>
      <c r="D264" s="320"/>
      <c r="E264" s="320"/>
      <c r="F264" s="320"/>
      <c r="K264" s="314"/>
      <c r="L264" s="0" t="n">
        <f aca="false">IF(ISERROR(P264),0,(IF((P264-$G$2)&gt;=0,1,0)))</f>
        <v>0</v>
      </c>
      <c r="M264" s="308" t="e">
        <f aca="false">IF((N264-$M$2)&gt;0,1,0)</f>
        <v>#VALUE!</v>
      </c>
      <c r="N264" s="0" t="e">
        <f aca="false">IF(N263&gt;0,$L$2-O264,0)</f>
        <v>#VALUE!</v>
      </c>
      <c r="O264" s="79" t="str">
        <f aca="false">IF(ISERROR(P264),"",P264)</f>
        <v/>
      </c>
      <c r="P264" s="79" t="e">
        <f aca="false">LOOKUP(9E+307,Q264:BK264)</f>
        <v>#N/A</v>
      </c>
      <c r="Q264" s="301"/>
      <c r="R264" s="301"/>
      <c r="S264" s="301"/>
      <c r="U264" s="301"/>
      <c r="V264" s="301"/>
    </row>
    <row r="265" customFormat="false" ht="12.8" hidden="false" customHeight="false" outlineLevel="0" collapsed="false">
      <c r="A265" s="302" t="s">
        <v>2701</v>
      </c>
      <c r="B265" s="325" t="s">
        <v>2702</v>
      </c>
      <c r="C265" s="320" t="s">
        <v>2648</v>
      </c>
      <c r="D265" s="320" t="s">
        <v>2152</v>
      </c>
      <c r="E265" s="320" t="s">
        <v>1785</v>
      </c>
      <c r="F265" s="320"/>
      <c r="G265" s="0" t="n">
        <f aca="false">COUNT(Q265:V265)</f>
        <v>0</v>
      </c>
      <c r="J265" s="381" t="e">
        <f aca="false">IF(N265&lt;0,$L$2-O265,0)</f>
        <v>#VALUE!</v>
      </c>
      <c r="K265" s="314" t="e">
        <f aca="false">N266</f>
        <v>#VALUE!</v>
      </c>
      <c r="N265" s="0" t="e">
        <f aca="false">O266-O265</f>
        <v>#VALUE!</v>
      </c>
      <c r="O265" s="79" t="str">
        <f aca="false">IF(ISERROR(P265),"",P265)</f>
        <v/>
      </c>
      <c r="P265" s="79" t="e">
        <f aca="false">LOOKUP(9E+307,R265:AY265)</f>
        <v>#N/A</v>
      </c>
      <c r="R265" s="301"/>
      <c r="V265" s="301"/>
    </row>
    <row r="266" customFormat="false" ht="13" hidden="false" customHeight="false" outlineLevel="0" collapsed="false">
      <c r="A266" s="302"/>
      <c r="B266" s="325"/>
      <c r="C266" s="320"/>
      <c r="D266" s="320"/>
      <c r="E266" s="320"/>
      <c r="F266" s="320"/>
      <c r="K266" s="314"/>
      <c r="L266" s="0" t="n">
        <f aca="false">IF(ISERROR(P266),0,(IF((P266-$G$2)&gt;=0,1,0)))</f>
        <v>0</v>
      </c>
      <c r="M266" s="308" t="e">
        <f aca="false">IF((N266-$M$2)&gt;0,1,0)</f>
        <v>#VALUE!</v>
      </c>
      <c r="N266" s="0" t="e">
        <f aca="false">IF(N265&gt;0,$L$2-O266,0)</f>
        <v>#VALUE!</v>
      </c>
      <c r="O266" s="79" t="str">
        <f aca="false">IF(ISERROR(P266),"",P266)</f>
        <v/>
      </c>
      <c r="P266" s="79" t="e">
        <f aca="false">LOOKUP(9E+307,Q266:BK266)</f>
        <v>#N/A</v>
      </c>
      <c r="Q266" s="301"/>
      <c r="R266" s="301"/>
      <c r="S266" s="301"/>
      <c r="U266" s="301"/>
      <c r="V266" s="301"/>
    </row>
    <row r="267" customFormat="false" ht="12.8" hidden="false" customHeight="false" outlineLevel="0" collapsed="false">
      <c r="A267" s="317" t="s">
        <v>2703</v>
      </c>
      <c r="B267" s="317" t="s">
        <v>2704</v>
      </c>
      <c r="C267" s="310" t="s">
        <v>2705</v>
      </c>
      <c r="D267" s="310" t="s">
        <v>2706</v>
      </c>
      <c r="E267" s="310" t="s">
        <v>2563</v>
      </c>
      <c r="F267" s="310"/>
      <c r="G267" s="311" t="n">
        <f aca="false">COUNT(Q267:V267)</f>
        <v>0</v>
      </c>
      <c r="H267" s="311"/>
      <c r="I267" s="311"/>
      <c r="J267" s="381" t="e">
        <f aca="false">IF(N267&lt;0,$L$2-O267,0)</f>
        <v>#VALUE!</v>
      </c>
      <c r="K267" s="314" t="e">
        <f aca="false">N268</f>
        <v>#VALUE!</v>
      </c>
      <c r="N267" s="0" t="e">
        <f aca="false">O268-O267</f>
        <v>#VALUE!</v>
      </c>
      <c r="O267" s="79" t="str">
        <f aca="false">IF(ISERROR(P267),"",P267)</f>
        <v/>
      </c>
      <c r="P267" s="79" t="e">
        <f aca="false">LOOKUP(9E+307,R267:AY267)</f>
        <v>#N/A</v>
      </c>
      <c r="R267" s="301"/>
      <c r="V267" s="301"/>
    </row>
    <row r="268" customFormat="false" ht="13" hidden="false" customHeight="false" outlineLevel="0" collapsed="false">
      <c r="A268" s="317"/>
      <c r="B268" s="317"/>
      <c r="C268" s="310"/>
      <c r="D268" s="310"/>
      <c r="E268" s="310"/>
      <c r="F268" s="310"/>
      <c r="G268" s="311"/>
      <c r="H268" s="311"/>
      <c r="I268" s="311"/>
      <c r="K268" s="314"/>
      <c r="L268" s="0" t="n">
        <f aca="false">IF(ISERROR(P268),0,(IF((P268-$G$2)&gt;=0,1,0)))</f>
        <v>0</v>
      </c>
      <c r="M268" s="308" t="e">
        <f aca="false">IF((N268-$M$2)&gt;0,1,0)</f>
        <v>#VALUE!</v>
      </c>
      <c r="N268" s="0" t="e">
        <f aca="false">IF(N267&gt;0,$L$2-O268,0)</f>
        <v>#VALUE!</v>
      </c>
      <c r="O268" s="79" t="str">
        <f aca="false">IF(ISERROR(P268),"",P268)</f>
        <v/>
      </c>
      <c r="P268" s="79" t="e">
        <f aca="false">LOOKUP(9E+307,Q268:BK268)</f>
        <v>#N/A</v>
      </c>
      <c r="Q268" s="301"/>
      <c r="R268" s="301"/>
      <c r="S268" s="301"/>
      <c r="U268" s="301"/>
      <c r="V268" s="301"/>
    </row>
    <row r="269" customFormat="false" ht="12.8" hidden="false" customHeight="false" outlineLevel="0" collapsed="false">
      <c r="A269" s="317" t="s">
        <v>2707</v>
      </c>
      <c r="B269" s="317" t="s">
        <v>2708</v>
      </c>
      <c r="C269" s="310" t="s">
        <v>2705</v>
      </c>
      <c r="D269" s="310" t="s">
        <v>2706</v>
      </c>
      <c r="E269" s="310" t="s">
        <v>2567</v>
      </c>
      <c r="F269" s="310"/>
      <c r="G269" s="311" t="n">
        <f aca="false">COUNT(Q269:V269)</f>
        <v>0</v>
      </c>
      <c r="H269" s="311"/>
      <c r="I269" s="311"/>
      <c r="J269" s="381" t="e">
        <f aca="false">IF(N269&lt;0,$L$2-O269,0)</f>
        <v>#VALUE!</v>
      </c>
      <c r="K269" s="314" t="e">
        <f aca="false">N270</f>
        <v>#VALUE!</v>
      </c>
      <c r="N269" s="0" t="e">
        <f aca="false">O270-O269</f>
        <v>#VALUE!</v>
      </c>
      <c r="O269" s="79" t="str">
        <f aca="false">IF(ISERROR(P269),"",P269)</f>
        <v/>
      </c>
      <c r="P269" s="79" t="e">
        <f aca="false">LOOKUP(9E+307,R269:AY269)</f>
        <v>#N/A</v>
      </c>
      <c r="R269" s="301"/>
      <c r="V269" s="301"/>
    </row>
    <row r="270" customFormat="false" ht="13" hidden="false" customHeight="false" outlineLevel="0" collapsed="false">
      <c r="A270" s="317"/>
      <c r="B270" s="317"/>
      <c r="C270" s="310"/>
      <c r="D270" s="310"/>
      <c r="E270" s="310"/>
      <c r="F270" s="310"/>
      <c r="G270" s="311"/>
      <c r="H270" s="311"/>
      <c r="I270" s="311"/>
      <c r="K270" s="314"/>
      <c r="L270" s="0" t="n">
        <f aca="false">IF(ISERROR(P270),0,(IF((P270-$G$2)&gt;=0,1,0)))</f>
        <v>0</v>
      </c>
      <c r="M270" s="308" t="e">
        <f aca="false">IF((N270-$M$2)&gt;0,1,0)</f>
        <v>#VALUE!</v>
      </c>
      <c r="N270" s="0" t="e">
        <f aca="false">IF(N269&gt;0,$L$2-O270,0)</f>
        <v>#VALUE!</v>
      </c>
      <c r="O270" s="79" t="str">
        <f aca="false">IF(ISERROR(P270),"",P270)</f>
        <v/>
      </c>
      <c r="P270" s="79" t="e">
        <f aca="false">LOOKUP(9E+307,Q270:BK270)</f>
        <v>#N/A</v>
      </c>
      <c r="Q270" s="301"/>
      <c r="R270" s="301"/>
      <c r="S270" s="301"/>
      <c r="U270" s="301"/>
      <c r="V270" s="301"/>
    </row>
    <row r="271" customFormat="false" ht="12.8" hidden="false" customHeight="false" outlineLevel="0" collapsed="false">
      <c r="A271" s="320" t="s">
        <v>2709</v>
      </c>
      <c r="B271" s="320" t="s">
        <v>2710</v>
      </c>
      <c r="C271" s="320" t="s">
        <v>2705</v>
      </c>
      <c r="D271" s="320" t="s">
        <v>2076</v>
      </c>
      <c r="E271" s="320" t="s">
        <v>2133</v>
      </c>
      <c r="F271" s="320"/>
      <c r="G271" s="0" t="n">
        <f aca="false">COUNT(Q271:V271)</f>
        <v>0</v>
      </c>
      <c r="J271" s="381" t="e">
        <f aca="false">IF(N271&lt;0,$L$2-O271,0)</f>
        <v>#VALUE!</v>
      </c>
      <c r="K271" s="314" t="e">
        <f aca="false">N272</f>
        <v>#VALUE!</v>
      </c>
      <c r="N271" s="0" t="e">
        <f aca="false">O272-O271</f>
        <v>#VALUE!</v>
      </c>
      <c r="O271" s="79" t="str">
        <f aca="false">IF(ISERROR(P271),"",P271)</f>
        <v/>
      </c>
      <c r="P271" s="79" t="e">
        <f aca="false">LOOKUP(9E+307,R271:AY271)</f>
        <v>#N/A</v>
      </c>
      <c r="R271" s="301"/>
      <c r="V271" s="301"/>
      <c r="X271" s="301"/>
    </row>
    <row r="272" customFormat="false" ht="13" hidden="false" customHeight="false" outlineLevel="0" collapsed="false">
      <c r="A272" s="320"/>
      <c r="B272" s="320"/>
      <c r="C272" s="320"/>
      <c r="D272" s="320"/>
      <c r="E272" s="320"/>
      <c r="F272" s="320"/>
      <c r="K272" s="314"/>
      <c r="L272" s="0" t="n">
        <f aca="false">IF(ISERROR(P272),0,(IF((P272-$G$2)&gt;=0,1,0)))</f>
        <v>0</v>
      </c>
      <c r="M272" s="308" t="e">
        <f aca="false">IF((N272-$M$2)&gt;0,1,0)</f>
        <v>#VALUE!</v>
      </c>
      <c r="N272" s="0" t="e">
        <f aca="false">IF(N271&gt;0,$L$2-O272,0)</f>
        <v>#VALUE!</v>
      </c>
      <c r="O272" s="79" t="str">
        <f aca="false">IF(ISERROR(P272),"",P272)</f>
        <v/>
      </c>
      <c r="P272" s="79" t="e">
        <f aca="false">LOOKUP(9E+307,Q272:BK272)</f>
        <v>#N/A</v>
      </c>
      <c r="Q272" s="301"/>
      <c r="R272" s="301"/>
      <c r="S272" s="301"/>
      <c r="U272" s="301"/>
      <c r="V272" s="301"/>
      <c r="W272" s="301"/>
      <c r="X272" s="301"/>
    </row>
    <row r="273" customFormat="false" ht="12.8" hidden="false" customHeight="false" outlineLevel="0" collapsed="false">
      <c r="A273" s="320" t="s">
        <v>2711</v>
      </c>
      <c r="B273" s="320" t="s">
        <v>2712</v>
      </c>
      <c r="C273" s="320" t="s">
        <v>2705</v>
      </c>
      <c r="D273" s="320" t="s">
        <v>2076</v>
      </c>
      <c r="E273" s="320" t="s">
        <v>2134</v>
      </c>
      <c r="F273" s="320"/>
      <c r="G273" s="0" t="n">
        <f aca="false">COUNT(Q273:V273)</f>
        <v>0</v>
      </c>
      <c r="J273" s="381" t="e">
        <f aca="false">IF(N273&lt;0,$L$2-O273,0)</f>
        <v>#VALUE!</v>
      </c>
      <c r="K273" s="314" t="e">
        <f aca="false">N274</f>
        <v>#VALUE!</v>
      </c>
      <c r="N273" s="0" t="e">
        <f aca="false">O274-O273</f>
        <v>#VALUE!</v>
      </c>
      <c r="O273" s="79" t="str">
        <f aca="false">IF(ISERROR(P273),"",P273)</f>
        <v/>
      </c>
      <c r="P273" s="79" t="e">
        <f aca="false">LOOKUP(9E+307,R273:AY273)</f>
        <v>#N/A</v>
      </c>
      <c r="R273" s="301"/>
      <c r="V273" s="301"/>
    </row>
    <row r="274" customFormat="false" ht="13" hidden="false" customHeight="false" outlineLevel="0" collapsed="false">
      <c r="A274" s="320"/>
      <c r="B274" s="320"/>
      <c r="C274" s="320"/>
      <c r="D274" s="320"/>
      <c r="E274" s="320"/>
      <c r="F274" s="320"/>
      <c r="K274" s="314"/>
      <c r="L274" s="0" t="n">
        <f aca="false">IF(ISERROR(P274),0,(IF((P274-$G$2)&gt;=0,1,0)))</f>
        <v>0</v>
      </c>
      <c r="M274" s="308" t="e">
        <f aca="false">IF((N274-$M$2)&gt;0,1,0)</f>
        <v>#VALUE!</v>
      </c>
      <c r="N274" s="0" t="e">
        <f aca="false">IF(N273&gt;0,$L$2-O274,0)</f>
        <v>#VALUE!</v>
      </c>
      <c r="O274" s="79" t="str">
        <f aca="false">IF(ISERROR(P274),"",P274)</f>
        <v/>
      </c>
      <c r="P274" s="79" t="e">
        <f aca="false">LOOKUP(9E+307,Q274:BK274)</f>
        <v>#N/A</v>
      </c>
      <c r="Q274" s="301"/>
      <c r="R274" s="301"/>
      <c r="S274" s="301"/>
      <c r="U274" s="301"/>
      <c r="V274" s="301"/>
    </row>
    <row r="275" customFormat="false" ht="12.8" hidden="false" customHeight="false" outlineLevel="0" collapsed="false">
      <c r="A275" s="302" t="s">
        <v>2713</v>
      </c>
      <c r="B275" s="302" t="s">
        <v>2714</v>
      </c>
      <c r="C275" s="320" t="s">
        <v>2705</v>
      </c>
      <c r="D275" s="320" t="s">
        <v>2076</v>
      </c>
      <c r="E275" s="320" t="s">
        <v>2162</v>
      </c>
      <c r="F275" s="320"/>
      <c r="G275" s="0" t="n">
        <f aca="false">COUNT(Q275:V275)</f>
        <v>0</v>
      </c>
      <c r="J275" s="381" t="e">
        <f aca="false">IF(N275&lt;0,$L$2-O275,0)</f>
        <v>#VALUE!</v>
      </c>
      <c r="K275" s="314" t="e">
        <f aca="false">N276</f>
        <v>#VALUE!</v>
      </c>
      <c r="N275" s="0" t="e">
        <f aca="false">O276-O275</f>
        <v>#VALUE!</v>
      </c>
      <c r="O275" s="79" t="str">
        <f aca="false">IF(ISERROR(P275),"",P275)</f>
        <v/>
      </c>
      <c r="P275" s="79" t="e">
        <f aca="false">LOOKUP(9E+307,R275:AY275)</f>
        <v>#N/A</v>
      </c>
      <c r="R275" s="301"/>
      <c r="V275" s="301"/>
      <c r="X275" s="301"/>
    </row>
    <row r="276" customFormat="false" ht="13" hidden="false" customHeight="false" outlineLevel="0" collapsed="false">
      <c r="A276" s="302"/>
      <c r="B276" s="302"/>
      <c r="C276" s="320"/>
      <c r="D276" s="320"/>
      <c r="E276" s="320"/>
      <c r="F276" s="320"/>
      <c r="K276" s="314"/>
      <c r="L276" s="0" t="n">
        <f aca="false">IF(ISERROR(P276),0,(IF((P276-$G$2)&gt;=0,1,0)))</f>
        <v>0</v>
      </c>
      <c r="M276" s="308" t="e">
        <f aca="false">IF((N276-$M$2)&gt;0,1,0)</f>
        <v>#VALUE!</v>
      </c>
      <c r="N276" s="0" t="e">
        <f aca="false">IF(N275&gt;0,$L$2-O276,0)</f>
        <v>#VALUE!</v>
      </c>
      <c r="O276" s="79" t="str">
        <f aca="false">IF(ISERROR(P276),"",P276)</f>
        <v/>
      </c>
      <c r="P276" s="79" t="e">
        <f aca="false">LOOKUP(9E+307,Q276:BK276)</f>
        <v>#N/A</v>
      </c>
      <c r="Q276" s="301"/>
      <c r="R276" s="301"/>
      <c r="S276" s="301"/>
      <c r="U276" s="301"/>
      <c r="V276" s="301"/>
    </row>
    <row r="277" customFormat="false" ht="12.8" hidden="false" customHeight="false" outlineLevel="0" collapsed="false">
      <c r="A277" s="320" t="s">
        <v>2715</v>
      </c>
      <c r="B277" s="320" t="s">
        <v>2716</v>
      </c>
      <c r="C277" s="320" t="s">
        <v>2705</v>
      </c>
      <c r="D277" s="320" t="s">
        <v>2076</v>
      </c>
      <c r="E277" s="320" t="s">
        <v>2163</v>
      </c>
      <c r="F277" s="320"/>
      <c r="G277" s="0" t="n">
        <f aca="false">COUNT(Q277:V277)</f>
        <v>0</v>
      </c>
      <c r="J277" s="381" t="e">
        <f aca="false">IF(N277&lt;0,$L$2-O277,0)</f>
        <v>#VALUE!</v>
      </c>
      <c r="K277" s="314" t="e">
        <f aca="false">N278</f>
        <v>#VALUE!</v>
      </c>
      <c r="N277" s="0" t="e">
        <f aca="false">O278-O277</f>
        <v>#VALUE!</v>
      </c>
      <c r="O277" s="79" t="str">
        <f aca="false">IF(ISERROR(P277),"",P277)</f>
        <v/>
      </c>
      <c r="P277" s="79" t="e">
        <f aca="false">LOOKUP(9E+307,R277:AY277)</f>
        <v>#N/A</v>
      </c>
      <c r="R277" s="301"/>
      <c r="V277" s="301"/>
      <c r="X277" s="301"/>
    </row>
    <row r="278" customFormat="false" ht="13" hidden="false" customHeight="false" outlineLevel="0" collapsed="false">
      <c r="A278" s="320"/>
      <c r="B278" s="320"/>
      <c r="C278" s="320"/>
      <c r="D278" s="320"/>
      <c r="E278" s="320"/>
      <c r="F278" s="320"/>
      <c r="K278" s="314"/>
      <c r="L278" s="0" t="n">
        <f aca="false">IF(ISERROR(P278),0,(IF((P278-$G$2)&gt;=0,1,0)))</f>
        <v>0</v>
      </c>
      <c r="M278" s="308" t="e">
        <f aca="false">IF((N278-$M$2)&gt;0,1,0)</f>
        <v>#VALUE!</v>
      </c>
      <c r="N278" s="0" t="e">
        <f aca="false">IF(N277&gt;0,$L$2-O278,0)</f>
        <v>#VALUE!</v>
      </c>
      <c r="O278" s="79" t="str">
        <f aca="false">IF(ISERROR(P278),"",P278)</f>
        <v/>
      </c>
      <c r="P278" s="79" t="e">
        <f aca="false">LOOKUP(9E+307,Q278:BK278)</f>
        <v>#N/A</v>
      </c>
      <c r="Q278" s="301"/>
      <c r="R278" s="301"/>
      <c r="S278" s="301"/>
      <c r="U278" s="301"/>
      <c r="V278" s="301"/>
      <c r="W278" s="301"/>
      <c r="X278" s="301"/>
    </row>
    <row r="279" customFormat="false" ht="12.8" hidden="false" customHeight="false" outlineLevel="0" collapsed="false">
      <c r="A279" s="320" t="s">
        <v>2718</v>
      </c>
      <c r="B279" s="320" t="s">
        <v>2719</v>
      </c>
      <c r="C279" s="320" t="s">
        <v>2705</v>
      </c>
      <c r="D279" s="320" t="s">
        <v>2076</v>
      </c>
      <c r="E279" s="320" t="s">
        <v>2122</v>
      </c>
      <c r="F279" s="320"/>
      <c r="G279" s="0" t="n">
        <f aca="false">COUNT(Q279:V279)</f>
        <v>0</v>
      </c>
      <c r="J279" s="381" t="e">
        <f aca="false">IF(N279&lt;0,$L$2-O279,0)</f>
        <v>#VALUE!</v>
      </c>
      <c r="K279" s="314" t="e">
        <f aca="false">N280</f>
        <v>#VALUE!</v>
      </c>
      <c r="N279" s="0" t="e">
        <f aca="false">O280-O279</f>
        <v>#VALUE!</v>
      </c>
      <c r="O279" s="79" t="str">
        <f aca="false">IF(ISERROR(P279),"",P279)</f>
        <v/>
      </c>
      <c r="P279" s="79" t="e">
        <f aca="false">LOOKUP(9E+307,R279:AY279)</f>
        <v>#N/A</v>
      </c>
      <c r="R279" s="301"/>
      <c r="V279" s="301"/>
      <c r="X279" s="301"/>
    </row>
    <row r="280" customFormat="false" ht="13" hidden="false" customHeight="false" outlineLevel="0" collapsed="false">
      <c r="A280" s="320"/>
      <c r="B280" s="320"/>
      <c r="C280" s="320"/>
      <c r="D280" s="320"/>
      <c r="E280" s="320"/>
      <c r="F280" s="320"/>
      <c r="K280" s="314"/>
      <c r="L280" s="0" t="n">
        <f aca="false">IF(ISERROR(P280),0,(IF((P280-$G$2)&gt;=0,1,0)))</f>
        <v>0</v>
      </c>
      <c r="M280" s="308" t="e">
        <f aca="false">IF((N280-$M$2)&gt;0,1,0)</f>
        <v>#VALUE!</v>
      </c>
      <c r="N280" s="0" t="e">
        <f aca="false">IF(N279&gt;0,$L$2-O280,0)</f>
        <v>#VALUE!</v>
      </c>
      <c r="O280" s="79" t="str">
        <f aca="false">IF(ISERROR(P280),"",P280)</f>
        <v/>
      </c>
      <c r="P280" s="79" t="e">
        <f aca="false">LOOKUP(9E+307,Q280:BK280)</f>
        <v>#N/A</v>
      </c>
      <c r="Q280" s="301"/>
      <c r="R280" s="301"/>
      <c r="S280" s="301"/>
      <c r="U280" s="301"/>
      <c r="V280" s="301"/>
    </row>
    <row r="281" customFormat="false" ht="12.8" hidden="false" customHeight="false" outlineLevel="0" collapsed="false">
      <c r="A281" s="320" t="s">
        <v>2720</v>
      </c>
      <c r="B281" s="320" t="s">
        <v>2721</v>
      </c>
      <c r="C281" s="320" t="s">
        <v>2705</v>
      </c>
      <c r="D281" s="320" t="s">
        <v>2076</v>
      </c>
      <c r="E281" s="320" t="s">
        <v>2180</v>
      </c>
      <c r="F281" s="320"/>
      <c r="G281" s="0" t="n">
        <f aca="false">COUNT(Q281:V281)</f>
        <v>0</v>
      </c>
      <c r="J281" s="390" t="e">
        <f aca="false">IF(N281&lt;0,$L$2-O281,0)</f>
        <v>#VALUE!</v>
      </c>
      <c r="K281" s="314" t="e">
        <f aca="false">N282</f>
        <v>#VALUE!</v>
      </c>
      <c r="N281" s="0" t="e">
        <f aca="false">O282-O281</f>
        <v>#VALUE!</v>
      </c>
      <c r="O281" s="79" t="str">
        <f aca="false">IF(ISERROR(P281),"",P281)</f>
        <v/>
      </c>
      <c r="P281" s="79" t="e">
        <f aca="false">LOOKUP(9E+307,R281:AY281)</f>
        <v>#N/A</v>
      </c>
      <c r="R281" s="301"/>
      <c r="V281" s="301"/>
      <c r="X281" s="301"/>
    </row>
    <row r="282" customFormat="false" ht="13" hidden="false" customHeight="false" outlineLevel="0" collapsed="false">
      <c r="A282" s="320"/>
      <c r="B282" s="320"/>
      <c r="C282" s="320"/>
      <c r="D282" s="320"/>
      <c r="E282" s="320"/>
      <c r="F282" s="320"/>
      <c r="K282" s="314"/>
      <c r="L282" s="0" t="n">
        <f aca="false">IF(ISERROR(P282),0,(IF((P282-$G$2)&gt;=0,1,0)))</f>
        <v>0</v>
      </c>
      <c r="M282" s="308" t="e">
        <f aca="false">IF((N282-$M$2)&gt;0,1,0)</f>
        <v>#VALUE!</v>
      </c>
      <c r="N282" s="0" t="e">
        <f aca="false">IF(N281&gt;0,$L$2-O282,0)</f>
        <v>#VALUE!</v>
      </c>
      <c r="O282" s="79" t="str">
        <f aca="false">IF(ISERROR(P282),"",P282)</f>
        <v/>
      </c>
      <c r="P282" s="79" t="e">
        <f aca="false">LOOKUP(9E+307,Q282:BK282)</f>
        <v>#N/A</v>
      </c>
      <c r="Q282" s="301"/>
      <c r="R282" s="301"/>
      <c r="S282" s="301"/>
      <c r="U282" s="301"/>
      <c r="V282" s="301"/>
    </row>
    <row r="283" customFormat="false" ht="12.8" hidden="false" customHeight="false" outlineLevel="0" collapsed="false">
      <c r="A283" s="320" t="s">
        <v>2722</v>
      </c>
      <c r="B283" s="320" t="s">
        <v>2723</v>
      </c>
      <c r="C283" s="320" t="s">
        <v>2705</v>
      </c>
      <c r="D283" s="320" t="s">
        <v>2076</v>
      </c>
      <c r="E283" s="320" t="s">
        <v>1790</v>
      </c>
      <c r="F283" s="320"/>
      <c r="G283" s="0" t="n">
        <f aca="false">COUNT(Q283:V283)</f>
        <v>0</v>
      </c>
      <c r="J283" s="381" t="e">
        <f aca="false">IF(N283&lt;0,$L$2-O283,0)</f>
        <v>#VALUE!</v>
      </c>
      <c r="K283" s="314" t="e">
        <f aca="false">N284</f>
        <v>#VALUE!</v>
      </c>
      <c r="N283" s="0" t="e">
        <f aca="false">O284-O283</f>
        <v>#VALUE!</v>
      </c>
      <c r="O283" s="79" t="str">
        <f aca="false">IF(ISERROR(P283),"",P283)</f>
        <v/>
      </c>
      <c r="P283" s="79" t="e">
        <f aca="false">LOOKUP(9E+307,R283:AY283)</f>
        <v>#N/A</v>
      </c>
      <c r="R283" s="301"/>
    </row>
    <row r="284" customFormat="false" ht="13" hidden="false" customHeight="false" outlineLevel="0" collapsed="false">
      <c r="A284" s="320"/>
      <c r="B284" s="320"/>
      <c r="C284" s="320"/>
      <c r="D284" s="320"/>
      <c r="E284" s="320"/>
      <c r="F284" s="320"/>
      <c r="K284" s="314"/>
      <c r="L284" s="0" t="n">
        <f aca="false">IF(ISERROR(P284),0,(IF((P284-$G$2)&gt;=0,1,0)))</f>
        <v>0</v>
      </c>
      <c r="M284" s="308" t="e">
        <f aca="false">IF((N284-$M$2)&gt;0,1,0)</f>
        <v>#VALUE!</v>
      </c>
      <c r="N284" s="0" t="e">
        <f aca="false">IF(N283&gt;0,$L$2-O284,0)</f>
        <v>#VALUE!</v>
      </c>
      <c r="O284" s="79" t="str">
        <f aca="false">IF(ISERROR(P284),"",P284)</f>
        <v/>
      </c>
      <c r="P284" s="79" t="e">
        <f aca="false">LOOKUP(9E+307,Q284:BK284)</f>
        <v>#N/A</v>
      </c>
      <c r="Q284" s="301"/>
      <c r="R284" s="301"/>
      <c r="S284" s="301"/>
    </row>
    <row r="285" customFormat="false" ht="12.8" hidden="false" customHeight="false" outlineLevel="0" collapsed="false">
      <c r="A285" s="320" t="s">
        <v>2724</v>
      </c>
      <c r="B285" s="320" t="s">
        <v>2725</v>
      </c>
      <c r="C285" s="320" t="s">
        <v>2705</v>
      </c>
      <c r="D285" s="320" t="s">
        <v>2726</v>
      </c>
      <c r="E285" s="320" t="s">
        <v>2133</v>
      </c>
      <c r="F285" s="320"/>
      <c r="G285" s="0" t="n">
        <f aca="false">COUNT(Q285:V285)</f>
        <v>0</v>
      </c>
      <c r="J285" s="381" t="e">
        <f aca="false">IF(N285&lt;0,$L$2-O285,0)</f>
        <v>#VALUE!</v>
      </c>
      <c r="K285" s="314" t="e">
        <f aca="false">N286</f>
        <v>#VALUE!</v>
      </c>
      <c r="N285" s="0" t="e">
        <f aca="false">O286-O285</f>
        <v>#VALUE!</v>
      </c>
      <c r="O285" s="79" t="str">
        <f aca="false">IF(ISERROR(P285),"",P285)</f>
        <v/>
      </c>
      <c r="P285" s="79" t="e">
        <f aca="false">LOOKUP(9E+307,R285:AY285)</f>
        <v>#N/A</v>
      </c>
      <c r="R285" s="301"/>
      <c r="V285" s="301"/>
    </row>
    <row r="286" customFormat="false" ht="13" hidden="false" customHeight="false" outlineLevel="0" collapsed="false">
      <c r="A286" s="320"/>
      <c r="B286" s="320"/>
      <c r="C286" s="320"/>
      <c r="D286" s="320"/>
      <c r="E286" s="320"/>
      <c r="F286" s="320"/>
      <c r="K286" s="314"/>
      <c r="L286" s="0" t="n">
        <f aca="false">IF(ISERROR(P286),0,(IF((P286-$G$2)&gt;=0,1,0)))</f>
        <v>0</v>
      </c>
      <c r="M286" s="308" t="e">
        <f aca="false">IF((N286-$M$2)&gt;0,1,0)</f>
        <v>#VALUE!</v>
      </c>
      <c r="N286" s="0" t="e">
        <f aca="false">IF(N285&gt;0,$L$2-O286,0)</f>
        <v>#VALUE!</v>
      </c>
      <c r="O286" s="79" t="str">
        <f aca="false">IF(ISERROR(P286),"",P286)</f>
        <v/>
      </c>
      <c r="P286" s="79" t="e">
        <f aca="false">LOOKUP(9E+307,Q286:BK286)</f>
        <v>#N/A</v>
      </c>
      <c r="Q286" s="301"/>
      <c r="R286" s="301"/>
      <c r="S286" s="301"/>
    </row>
    <row r="287" customFormat="false" ht="12.8" hidden="false" customHeight="false" outlineLevel="0" collapsed="false">
      <c r="A287" s="320" t="s">
        <v>2727</v>
      </c>
      <c r="B287" s="320" t="s">
        <v>2728</v>
      </c>
      <c r="C287" s="320" t="s">
        <v>2705</v>
      </c>
      <c r="D287" s="320" t="s">
        <v>2726</v>
      </c>
      <c r="E287" s="320" t="s">
        <v>1772</v>
      </c>
      <c r="F287" s="320"/>
      <c r="G287" s="0" t="n">
        <f aca="false">COUNT(Q287:V287)</f>
        <v>0</v>
      </c>
      <c r="J287" s="381" t="e">
        <f aca="false">IF(N287&lt;0,$L$2-O287,0)</f>
        <v>#VALUE!</v>
      </c>
      <c r="K287" s="314" t="e">
        <f aca="false">N288</f>
        <v>#VALUE!</v>
      </c>
      <c r="N287" s="0" t="e">
        <f aca="false">O288-O287</f>
        <v>#VALUE!</v>
      </c>
      <c r="O287" s="79" t="str">
        <f aca="false">IF(ISERROR(P287),"",P287)</f>
        <v/>
      </c>
      <c r="P287" s="79" t="e">
        <f aca="false">LOOKUP(9E+307,R287:AY287)</f>
        <v>#N/A</v>
      </c>
      <c r="R287" s="301"/>
      <c r="V287" s="301"/>
    </row>
    <row r="288" customFormat="false" ht="13" hidden="false" customHeight="false" outlineLevel="0" collapsed="false">
      <c r="A288" s="320"/>
      <c r="B288" s="320"/>
      <c r="C288" s="320"/>
      <c r="D288" s="320"/>
      <c r="E288" s="320"/>
      <c r="F288" s="320"/>
      <c r="K288" s="314"/>
      <c r="L288" s="0" t="n">
        <f aca="false">IF(ISERROR(P288),0,(IF((P288-$G$2)&gt;=0,1,0)))</f>
        <v>0</v>
      </c>
      <c r="M288" s="308" t="e">
        <f aca="false">IF((N288-$M$2)&gt;0,1,0)</f>
        <v>#VALUE!</v>
      </c>
      <c r="N288" s="0" t="e">
        <f aca="false">IF(N287&gt;0,$L$2-O288,0)</f>
        <v>#VALUE!</v>
      </c>
      <c r="O288" s="79" t="str">
        <f aca="false">IF(ISERROR(P288),"",P288)</f>
        <v/>
      </c>
      <c r="P288" s="79" t="e">
        <f aca="false">LOOKUP(9E+307,Q288:BK288)</f>
        <v>#N/A</v>
      </c>
      <c r="Q288" s="301"/>
      <c r="R288" s="301"/>
      <c r="S288" s="301"/>
    </row>
    <row r="289" customFormat="false" ht="12.8" hidden="false" customHeight="false" outlineLevel="0" collapsed="false">
      <c r="A289" s="320" t="s">
        <v>2729</v>
      </c>
      <c r="B289" s="323" t="s">
        <v>2730</v>
      </c>
      <c r="C289" s="320" t="s">
        <v>2705</v>
      </c>
      <c r="D289" s="320" t="s">
        <v>2077</v>
      </c>
      <c r="E289" s="320" t="s">
        <v>2133</v>
      </c>
      <c r="F289" s="320"/>
      <c r="G289" s="0" t="n">
        <f aca="false">COUNT(Q289:V289)</f>
        <v>0</v>
      </c>
      <c r="J289" s="390" t="e">
        <f aca="false">IF(N289&lt;0,$L$2-O289,0)</f>
        <v>#VALUE!</v>
      </c>
      <c r="K289" s="314" t="e">
        <f aca="false">N290</f>
        <v>#VALUE!</v>
      </c>
      <c r="N289" s="0" t="e">
        <f aca="false">O290-O289</f>
        <v>#VALUE!</v>
      </c>
      <c r="O289" s="79" t="str">
        <f aca="false">IF(ISERROR(P289),"",P289)</f>
        <v/>
      </c>
      <c r="P289" s="79" t="e">
        <f aca="false">LOOKUP(9E+307,R289:AY289)</f>
        <v>#N/A</v>
      </c>
      <c r="R289" s="301"/>
      <c r="V289" s="301"/>
      <c r="X289" s="301"/>
    </row>
    <row r="290" customFormat="false" ht="13" hidden="false" customHeight="false" outlineLevel="0" collapsed="false">
      <c r="A290" s="320"/>
      <c r="B290" s="323"/>
      <c r="C290" s="320"/>
      <c r="D290" s="320"/>
      <c r="E290" s="320"/>
      <c r="F290" s="320"/>
      <c r="K290" s="314"/>
      <c r="L290" s="0" t="n">
        <f aca="false">IF(ISERROR(P290),0,(IF((P290-$G$2)&gt;=0,1,0)))</f>
        <v>0</v>
      </c>
      <c r="M290" s="308" t="e">
        <f aca="false">IF((N290-$M$2)&gt;0,1,0)</f>
        <v>#VALUE!</v>
      </c>
      <c r="N290" s="0" t="e">
        <f aca="false">IF(N289&gt;0,$L$2-O290,0)</f>
        <v>#VALUE!</v>
      </c>
      <c r="O290" s="79" t="str">
        <f aca="false">IF(ISERROR(P290),"",P290)</f>
        <v/>
      </c>
      <c r="P290" s="79" t="e">
        <f aca="false">LOOKUP(9E+307,Q290:BK290)</f>
        <v>#N/A</v>
      </c>
      <c r="Q290" s="301"/>
      <c r="R290" s="301"/>
      <c r="S290" s="301"/>
      <c r="U290" s="301"/>
      <c r="V290" s="301"/>
    </row>
    <row r="291" customFormat="false" ht="12.8" hidden="false" customHeight="false" outlineLevel="0" collapsed="false">
      <c r="A291" s="320" t="s">
        <v>2731</v>
      </c>
      <c r="B291" s="323" t="s">
        <v>2732</v>
      </c>
      <c r="C291" s="320" t="s">
        <v>2705</v>
      </c>
      <c r="D291" s="320" t="s">
        <v>2077</v>
      </c>
      <c r="E291" s="320" t="s">
        <v>2134</v>
      </c>
      <c r="F291" s="320"/>
      <c r="G291" s="0" t="n">
        <f aca="false">COUNT(Q291:V291)</f>
        <v>0</v>
      </c>
      <c r="J291" s="381" t="e">
        <f aca="false">IF(N291&lt;0,$L$2-O291,0)</f>
        <v>#VALUE!</v>
      </c>
      <c r="K291" s="314" t="e">
        <f aca="false">N292</f>
        <v>#VALUE!</v>
      </c>
      <c r="N291" s="0" t="e">
        <f aca="false">O292-O291</f>
        <v>#VALUE!</v>
      </c>
      <c r="O291" s="79" t="str">
        <f aca="false">IF(ISERROR(P291),"",P291)</f>
        <v/>
      </c>
      <c r="P291" s="79" t="e">
        <f aca="false">LOOKUP(9E+307,R291:AY291)</f>
        <v>#N/A</v>
      </c>
      <c r="R291" s="301"/>
      <c r="V291" s="301"/>
      <c r="X291" s="301"/>
    </row>
    <row r="292" customFormat="false" ht="13" hidden="false" customHeight="false" outlineLevel="0" collapsed="false">
      <c r="A292" s="320"/>
      <c r="B292" s="323"/>
      <c r="C292" s="320"/>
      <c r="D292" s="320"/>
      <c r="E292" s="320"/>
      <c r="F292" s="320"/>
      <c r="K292" s="314"/>
      <c r="L292" s="0" t="n">
        <f aca="false">IF(ISERROR(P292),0,(IF((P292-$G$2)&gt;=0,1,0)))</f>
        <v>0</v>
      </c>
      <c r="M292" s="308" t="e">
        <f aca="false">IF((N292-$M$2)&gt;0,1,0)</f>
        <v>#VALUE!</v>
      </c>
      <c r="N292" s="0" t="e">
        <f aca="false">IF(N291&gt;0,$L$2-O292,0)</f>
        <v>#VALUE!</v>
      </c>
      <c r="O292" s="79" t="str">
        <f aca="false">IF(ISERROR(P292),"",P292)</f>
        <v/>
      </c>
      <c r="P292" s="79" t="e">
        <f aca="false">LOOKUP(9E+307,Q292:BK292)</f>
        <v>#N/A</v>
      </c>
      <c r="Q292" s="301"/>
      <c r="R292" s="301"/>
      <c r="S292" s="301"/>
      <c r="U292" s="301"/>
      <c r="V292" s="301"/>
    </row>
    <row r="293" customFormat="false" ht="12.8" hidden="false" customHeight="false" outlineLevel="0" collapsed="false">
      <c r="A293" s="320" t="s">
        <v>2733</v>
      </c>
      <c r="B293" s="323" t="s">
        <v>2734</v>
      </c>
      <c r="C293" s="320" t="s">
        <v>2705</v>
      </c>
      <c r="D293" s="320" t="s">
        <v>2077</v>
      </c>
      <c r="E293" s="320" t="s">
        <v>2162</v>
      </c>
      <c r="F293" s="320"/>
      <c r="G293" s="0" t="n">
        <f aca="false">COUNT(Q293:V293)</f>
        <v>0</v>
      </c>
      <c r="J293" s="381" t="e">
        <f aca="false">IF(N293&lt;0,$L$2-O293,0)</f>
        <v>#VALUE!</v>
      </c>
      <c r="K293" s="314" t="e">
        <f aca="false">N294</f>
        <v>#VALUE!</v>
      </c>
      <c r="N293" s="0" t="e">
        <f aca="false">O294-O293</f>
        <v>#VALUE!</v>
      </c>
      <c r="O293" s="79" t="str">
        <f aca="false">IF(ISERROR(P293),"",P293)</f>
        <v/>
      </c>
      <c r="P293" s="79" t="e">
        <f aca="false">LOOKUP(9E+307,R293:AY293)</f>
        <v>#N/A</v>
      </c>
      <c r="R293" s="301"/>
      <c r="V293" s="301"/>
      <c r="X293" s="301"/>
    </row>
    <row r="294" customFormat="false" ht="13" hidden="false" customHeight="false" outlineLevel="0" collapsed="false">
      <c r="A294" s="320"/>
      <c r="B294" s="323"/>
      <c r="C294" s="320"/>
      <c r="D294" s="320"/>
      <c r="E294" s="320"/>
      <c r="F294" s="320"/>
      <c r="K294" s="314"/>
      <c r="L294" s="0" t="n">
        <f aca="false">IF(ISERROR(P294),0,(IF((P294-$G$2)&gt;=0,1,0)))</f>
        <v>0</v>
      </c>
      <c r="M294" s="308" t="e">
        <f aca="false">IF((N294-$M$2)&gt;0,1,0)</f>
        <v>#VALUE!</v>
      </c>
      <c r="N294" s="0" t="e">
        <f aca="false">IF(N293&gt;0,$L$2-O294,0)</f>
        <v>#VALUE!</v>
      </c>
      <c r="O294" s="79" t="str">
        <f aca="false">IF(ISERROR(P294),"",P294)</f>
        <v/>
      </c>
      <c r="P294" s="79" t="e">
        <f aca="false">LOOKUP(9E+307,Q294:BK294)</f>
        <v>#N/A</v>
      </c>
      <c r="Q294" s="301"/>
      <c r="R294" s="301"/>
      <c r="S294" s="301"/>
      <c r="U294" s="301"/>
      <c r="V294" s="301"/>
      <c r="W294" s="301"/>
      <c r="X294" s="301"/>
    </row>
    <row r="295" customFormat="false" ht="12.8" hidden="false" customHeight="false" outlineLevel="0" collapsed="false">
      <c r="A295" s="320" t="s">
        <v>2735</v>
      </c>
      <c r="B295" s="323" t="s">
        <v>2736</v>
      </c>
      <c r="C295" s="320" t="s">
        <v>2705</v>
      </c>
      <c r="D295" s="320" t="s">
        <v>2077</v>
      </c>
      <c r="E295" s="320" t="s">
        <v>2163</v>
      </c>
      <c r="F295" s="320"/>
      <c r="G295" s="0" t="n">
        <f aca="false">COUNT(Q295:V295)</f>
        <v>0</v>
      </c>
      <c r="J295" s="381" t="e">
        <f aca="false">IF(N295&lt;0,$L$2-O295,0)</f>
        <v>#VALUE!</v>
      </c>
      <c r="K295" s="314" t="e">
        <f aca="false">N296</f>
        <v>#VALUE!</v>
      </c>
      <c r="N295" s="0" t="e">
        <f aca="false">O296-O295</f>
        <v>#VALUE!</v>
      </c>
      <c r="O295" s="79" t="str">
        <f aca="false">IF(ISERROR(P295),"",P295)</f>
        <v/>
      </c>
      <c r="P295" s="79" t="e">
        <f aca="false">LOOKUP(9E+307,R295:AY295)</f>
        <v>#N/A</v>
      </c>
      <c r="R295" s="301"/>
      <c r="V295" s="301"/>
      <c r="X295" s="301"/>
    </row>
    <row r="296" customFormat="false" ht="13" hidden="false" customHeight="false" outlineLevel="0" collapsed="false">
      <c r="A296" s="320"/>
      <c r="B296" s="323"/>
      <c r="C296" s="320"/>
      <c r="D296" s="320"/>
      <c r="E296" s="320"/>
      <c r="F296" s="320"/>
      <c r="K296" s="314"/>
      <c r="L296" s="0" t="n">
        <f aca="false">IF(ISERROR(P296),0,(IF((P296-$G$2)&gt;=0,1,0)))</f>
        <v>0</v>
      </c>
      <c r="M296" s="308" t="e">
        <f aca="false">IF((N296-$M$2)&gt;0,1,0)</f>
        <v>#VALUE!</v>
      </c>
      <c r="N296" s="0" t="e">
        <f aca="false">IF(N295&gt;0,$L$2-O296,0)</f>
        <v>#VALUE!</v>
      </c>
      <c r="O296" s="79" t="str">
        <f aca="false">IF(ISERROR(P296),"",P296)</f>
        <v/>
      </c>
      <c r="P296" s="79" t="e">
        <f aca="false">LOOKUP(9E+307,Q296:BK296)</f>
        <v>#N/A</v>
      </c>
      <c r="Q296" s="301"/>
      <c r="R296" s="301"/>
      <c r="S296" s="301"/>
      <c r="U296" s="301"/>
      <c r="V296" s="301"/>
      <c r="W296" s="301"/>
      <c r="X296" s="301"/>
    </row>
    <row r="297" customFormat="false" ht="12.8" hidden="false" customHeight="false" outlineLevel="0" collapsed="false">
      <c r="A297" s="320" t="s">
        <v>2737</v>
      </c>
      <c r="B297" s="323" t="s">
        <v>2738</v>
      </c>
      <c r="C297" s="320" t="s">
        <v>2705</v>
      </c>
      <c r="D297" s="320" t="s">
        <v>2077</v>
      </c>
      <c r="E297" s="320" t="s">
        <v>1787</v>
      </c>
      <c r="F297" s="320"/>
      <c r="G297" s="0" t="n">
        <f aca="false">COUNT(Q297:V297)</f>
        <v>0</v>
      </c>
      <c r="J297" s="381" t="e">
        <f aca="false">IF(N297&lt;0,$L$2-O297,0)</f>
        <v>#VALUE!</v>
      </c>
      <c r="K297" s="314" t="e">
        <f aca="false">N298</f>
        <v>#VALUE!</v>
      </c>
      <c r="N297" s="0" t="e">
        <f aca="false">O298-O297</f>
        <v>#VALUE!</v>
      </c>
      <c r="O297" s="79" t="str">
        <f aca="false">IF(ISERROR(P297),"",P297)</f>
        <v/>
      </c>
      <c r="P297" s="79" t="e">
        <f aca="false">LOOKUP(9E+307,R297:AY297)</f>
        <v>#N/A</v>
      </c>
      <c r="R297" s="301"/>
      <c r="V297" s="301"/>
    </row>
    <row r="298" customFormat="false" ht="13" hidden="false" customHeight="false" outlineLevel="0" collapsed="false">
      <c r="A298" s="320"/>
      <c r="B298" s="323"/>
      <c r="C298" s="320"/>
      <c r="D298" s="320"/>
      <c r="E298" s="320"/>
      <c r="F298" s="320"/>
      <c r="K298" s="314"/>
      <c r="L298" s="0" t="n">
        <f aca="false">IF(ISERROR(P298),0,(IF((P298-$G$2)&gt;=0,1,0)))</f>
        <v>0</v>
      </c>
      <c r="M298" s="308" t="e">
        <f aca="false">IF((N298-$M$2)&gt;0,1,0)</f>
        <v>#VALUE!</v>
      </c>
      <c r="N298" s="0" t="e">
        <f aca="false">IF(N297&gt;0,$L$2-O298,0)</f>
        <v>#VALUE!</v>
      </c>
      <c r="O298" s="79" t="str">
        <f aca="false">IF(ISERROR(P298),"",P298)</f>
        <v/>
      </c>
      <c r="P298" s="79" t="e">
        <f aca="false">LOOKUP(9E+307,Q298:BK298)</f>
        <v>#N/A</v>
      </c>
      <c r="Q298" s="301"/>
      <c r="R298" s="301"/>
      <c r="S298" s="301"/>
      <c r="U298" s="301"/>
      <c r="V298" s="301"/>
    </row>
    <row r="299" customFormat="false" ht="12.8" hidden="false" customHeight="false" outlineLevel="0" collapsed="false">
      <c r="A299" s="320" t="s">
        <v>2739</v>
      </c>
      <c r="B299" s="323" t="s">
        <v>2740</v>
      </c>
      <c r="C299" s="320" t="s">
        <v>2705</v>
      </c>
      <c r="D299" s="320" t="s">
        <v>2182</v>
      </c>
      <c r="E299" s="320"/>
      <c r="F299" s="320"/>
      <c r="G299" s="0" t="n">
        <f aca="false">COUNT(Q299:V299)</f>
        <v>0</v>
      </c>
      <c r="J299" s="381" t="e">
        <f aca="false">IF(N299&lt;0,$L$2-O299,0)</f>
        <v>#VALUE!</v>
      </c>
      <c r="K299" s="314" t="e">
        <f aca="false">N300</f>
        <v>#VALUE!</v>
      </c>
      <c r="N299" s="0" t="e">
        <f aca="false">O300-O299</f>
        <v>#VALUE!</v>
      </c>
      <c r="O299" s="79" t="str">
        <f aca="false">IF(ISERROR(P299),"",P299)</f>
        <v/>
      </c>
      <c r="P299" s="79" t="e">
        <f aca="false">LOOKUP(9E+307,R299:AY299)</f>
        <v>#N/A</v>
      </c>
      <c r="R299" s="301"/>
      <c r="V299" s="301"/>
    </row>
    <row r="300" customFormat="false" ht="13" hidden="false" customHeight="false" outlineLevel="0" collapsed="false">
      <c r="A300" s="320"/>
      <c r="B300" s="323"/>
      <c r="C300" s="320"/>
      <c r="D300" s="320"/>
      <c r="E300" s="320"/>
      <c r="F300" s="320"/>
      <c r="K300" s="314"/>
      <c r="L300" s="0" t="n">
        <f aca="false">IF(ISERROR(P300),0,(IF((P300-$G$2)&gt;=0,1,0)))</f>
        <v>0</v>
      </c>
      <c r="M300" s="308" t="e">
        <f aca="false">IF((N300-$M$2)&gt;0,1,0)</f>
        <v>#VALUE!</v>
      </c>
      <c r="N300" s="0" t="e">
        <f aca="false">IF(N299&gt;0,$L$2-O300,0)</f>
        <v>#VALUE!</v>
      </c>
      <c r="O300" s="79" t="str">
        <f aca="false">IF(ISERROR(P300),"",P300)</f>
        <v/>
      </c>
      <c r="P300" s="79" t="e">
        <f aca="false">LOOKUP(9E+307,Q300:BK300)</f>
        <v>#N/A</v>
      </c>
      <c r="Q300" s="301"/>
      <c r="R300" s="301"/>
      <c r="S300" s="301"/>
      <c r="U300" s="301"/>
      <c r="V300" s="301"/>
    </row>
    <row r="301" customFormat="false" ht="12.8" hidden="false" customHeight="false" outlineLevel="0" collapsed="false">
      <c r="A301" s="320" t="s">
        <v>2741</v>
      </c>
      <c r="B301" s="323" t="s">
        <v>2983</v>
      </c>
      <c r="C301" s="320" t="s">
        <v>2705</v>
      </c>
      <c r="D301" s="320" t="s">
        <v>2743</v>
      </c>
      <c r="E301" s="320" t="s">
        <v>1766</v>
      </c>
      <c r="F301" s="320"/>
      <c r="G301" s="0" t="n">
        <f aca="false">COUNT(Q301:V301)</f>
        <v>0</v>
      </c>
      <c r="J301" s="381" t="e">
        <f aca="false">IF(N301&lt;0,$L$2-O301,0)</f>
        <v>#VALUE!</v>
      </c>
      <c r="K301" s="314" t="e">
        <f aca="false">N302</f>
        <v>#VALUE!</v>
      </c>
      <c r="N301" s="0" t="e">
        <f aca="false">O302-O301</f>
        <v>#VALUE!</v>
      </c>
      <c r="O301" s="79" t="str">
        <f aca="false">IF(ISERROR(P301),"",P301)</f>
        <v/>
      </c>
      <c r="P301" s="79" t="e">
        <f aca="false">LOOKUP(9E+307,R301:AY301)</f>
        <v>#N/A</v>
      </c>
      <c r="R301" s="301"/>
      <c r="V301" s="301"/>
      <c r="X301" s="301"/>
    </row>
    <row r="302" customFormat="false" ht="13" hidden="false" customHeight="false" outlineLevel="0" collapsed="false">
      <c r="A302" s="320"/>
      <c r="B302" s="323"/>
      <c r="C302" s="320"/>
      <c r="D302" s="320"/>
      <c r="E302" s="320"/>
      <c r="F302" s="320"/>
      <c r="K302" s="314"/>
      <c r="L302" s="0" t="n">
        <f aca="false">IF(ISERROR(P302),0,(IF((P302-$G$2)&gt;=0,1,0)))</f>
        <v>0</v>
      </c>
      <c r="M302" s="308" t="e">
        <f aca="false">IF((N302-$M$2)&gt;0,1,0)</f>
        <v>#VALUE!</v>
      </c>
      <c r="N302" s="0" t="e">
        <f aca="false">IF(N301&gt;0,$L$2-O302,0)</f>
        <v>#VALUE!</v>
      </c>
      <c r="O302" s="79" t="str">
        <f aca="false">IF(ISERROR(P302),"",P302)</f>
        <v/>
      </c>
      <c r="P302" s="79" t="e">
        <f aca="false">LOOKUP(9E+307,Q302:BK302)</f>
        <v>#N/A</v>
      </c>
      <c r="Q302" s="301"/>
      <c r="R302" s="301"/>
      <c r="S302" s="301"/>
      <c r="U302" s="301"/>
      <c r="V302" s="301"/>
    </row>
    <row r="303" customFormat="false" ht="12.8" hidden="false" customHeight="false" outlineLevel="0" collapsed="false">
      <c r="A303" s="320"/>
      <c r="B303" s="323" t="s">
        <v>2984</v>
      </c>
      <c r="C303" s="320" t="s">
        <v>2705</v>
      </c>
      <c r="D303" s="320" t="s">
        <v>2743</v>
      </c>
      <c r="E303" s="320" t="s">
        <v>1769</v>
      </c>
      <c r="F303" s="320"/>
      <c r="G303" s="0" t="n">
        <f aca="false">COUNT(Q303:V303)</f>
        <v>0</v>
      </c>
      <c r="J303" s="381" t="e">
        <f aca="false">IF(N303&lt;0,$L$2-O303,0)</f>
        <v>#VALUE!</v>
      </c>
      <c r="K303" s="314" t="e">
        <f aca="false">N304</f>
        <v>#VALUE!</v>
      </c>
      <c r="N303" s="0" t="e">
        <f aca="false">O304-O303</f>
        <v>#VALUE!</v>
      </c>
      <c r="O303" s="79" t="str">
        <f aca="false">IF(ISERROR(P303),"",P303)</f>
        <v/>
      </c>
      <c r="P303" s="79" t="e">
        <f aca="false">LOOKUP(9E+307,R303:AY303)</f>
        <v>#N/A</v>
      </c>
      <c r="R303" s="301"/>
      <c r="V303" s="301"/>
      <c r="X303" s="301"/>
    </row>
    <row r="304" customFormat="false" ht="13" hidden="false" customHeight="false" outlineLevel="0" collapsed="false">
      <c r="A304" s="320"/>
      <c r="B304" s="323"/>
      <c r="C304" s="320"/>
      <c r="D304" s="320"/>
      <c r="E304" s="320"/>
      <c r="F304" s="320"/>
      <c r="K304" s="314"/>
      <c r="L304" s="0" t="n">
        <f aca="false">IF(ISERROR(P304),0,(IF((P304-$G$2)&gt;=0,1,0)))</f>
        <v>0</v>
      </c>
      <c r="M304" s="308" t="e">
        <f aca="false">IF((N304-$M$2)&gt;0,1,0)</f>
        <v>#VALUE!</v>
      </c>
      <c r="N304" s="0" t="e">
        <f aca="false">IF(N303&gt;0,$L$2-O304,0)</f>
        <v>#VALUE!</v>
      </c>
      <c r="O304" s="79" t="str">
        <f aca="false">IF(ISERROR(P304),"",P304)</f>
        <v/>
      </c>
      <c r="P304" s="79" t="e">
        <f aca="false">LOOKUP(9E+307,Q304:BK304)</f>
        <v>#N/A</v>
      </c>
      <c r="Q304" s="301"/>
      <c r="R304" s="301"/>
      <c r="S304" s="301"/>
      <c r="U304" s="301"/>
      <c r="V304" s="301"/>
      <c r="W304" s="301"/>
    </row>
    <row r="305" customFormat="false" ht="12.8" hidden="false" customHeight="false" outlineLevel="0" collapsed="false">
      <c r="A305" s="320" t="s">
        <v>2744</v>
      </c>
      <c r="B305" s="323" t="s">
        <v>2745</v>
      </c>
      <c r="C305" s="320" t="s">
        <v>2705</v>
      </c>
      <c r="D305" s="320" t="s">
        <v>2743</v>
      </c>
      <c r="E305" s="320" t="s">
        <v>1772</v>
      </c>
      <c r="F305" s="320"/>
      <c r="G305" s="0" t="n">
        <f aca="false">COUNT(Q305:V305)</f>
        <v>0</v>
      </c>
      <c r="J305" s="381" t="e">
        <f aca="false">IF(N305&lt;0,$L$2-O305,0)</f>
        <v>#VALUE!</v>
      </c>
      <c r="K305" s="314" t="e">
        <f aca="false">N306</f>
        <v>#VALUE!</v>
      </c>
      <c r="N305" s="0" t="e">
        <f aca="false">O306-O305</f>
        <v>#VALUE!</v>
      </c>
      <c r="O305" s="79" t="str">
        <f aca="false">IF(ISERROR(P305),"",P305)</f>
        <v/>
      </c>
      <c r="P305" s="79" t="e">
        <f aca="false">LOOKUP(9E+307,R305:AY305)</f>
        <v>#N/A</v>
      </c>
      <c r="R305" s="301"/>
      <c r="V305" s="301"/>
      <c r="X305" s="301"/>
    </row>
    <row r="306" customFormat="false" ht="13" hidden="false" customHeight="false" outlineLevel="0" collapsed="false">
      <c r="A306" s="320"/>
      <c r="B306" s="323"/>
      <c r="C306" s="320"/>
      <c r="D306" s="320"/>
      <c r="E306" s="320"/>
      <c r="F306" s="320"/>
      <c r="J306" s="393" t="s">
        <v>2170</v>
      </c>
      <c r="K306" s="314"/>
      <c r="L306" s="0" t="n">
        <f aca="false">IF(ISERROR(P306),0,(IF((P306-$G$2)&gt;=0,1,0)))</f>
        <v>0</v>
      </c>
      <c r="M306" s="308" t="e">
        <f aca="false">IF((N306-$M$2)&gt;0,1,0)</f>
        <v>#VALUE!</v>
      </c>
      <c r="N306" s="0" t="e">
        <f aca="false">IF(N305&gt;0,$L$2-O306,0)</f>
        <v>#VALUE!</v>
      </c>
      <c r="O306" s="79" t="str">
        <f aca="false">IF(ISERROR(P306),"",P306)</f>
        <v/>
      </c>
      <c r="P306" s="79" t="e">
        <f aca="false">LOOKUP(9E+307,Q306:BK306)</f>
        <v>#N/A</v>
      </c>
      <c r="Q306" s="301"/>
      <c r="R306" s="301"/>
      <c r="S306" s="301"/>
      <c r="U306" s="301"/>
      <c r="V306" s="301"/>
      <c r="W306" s="301"/>
      <c r="X306" s="301"/>
    </row>
    <row r="307" customFormat="false" ht="12.8" hidden="false" customHeight="false" outlineLevel="0" collapsed="false">
      <c r="A307" s="320" t="s">
        <v>2746</v>
      </c>
      <c r="B307" s="323" t="s">
        <v>2747</v>
      </c>
      <c r="C307" s="320" t="s">
        <v>2705</v>
      </c>
      <c r="D307" s="320" t="s">
        <v>2743</v>
      </c>
      <c r="E307" s="320" t="s">
        <v>1775</v>
      </c>
      <c r="F307" s="320"/>
      <c r="G307" s="0" t="n">
        <f aca="false">COUNT(Q307:V307)</f>
        <v>0</v>
      </c>
      <c r="J307" s="381" t="e">
        <f aca="false">IF(N307&lt;0,$L$2-O307,0)</f>
        <v>#VALUE!</v>
      </c>
      <c r="K307" s="314" t="e">
        <f aca="false">N308</f>
        <v>#VALUE!</v>
      </c>
      <c r="N307" s="0" t="e">
        <f aca="false">O308-O307</f>
        <v>#VALUE!</v>
      </c>
      <c r="O307" s="79" t="str">
        <f aca="false">IF(ISERROR(P307),"",P307)</f>
        <v/>
      </c>
      <c r="P307" s="79" t="e">
        <f aca="false">LOOKUP(9E+307,R307:AY307)</f>
        <v>#N/A</v>
      </c>
      <c r="R307" s="301"/>
      <c r="V307" s="301"/>
      <c r="X307" s="301"/>
    </row>
    <row r="308" customFormat="false" ht="13" hidden="false" customHeight="false" outlineLevel="0" collapsed="false">
      <c r="A308" s="320"/>
      <c r="B308" s="323"/>
      <c r="C308" s="320"/>
      <c r="D308" s="320"/>
      <c r="E308" s="320"/>
      <c r="F308" s="320"/>
      <c r="K308" s="314"/>
      <c r="L308" s="0" t="n">
        <f aca="false">IF(ISERROR(P308),0,(IF((P308-$G$2)&gt;=0,1,0)))</f>
        <v>0</v>
      </c>
      <c r="M308" s="308" t="e">
        <f aca="false">IF((N308-$M$2)&gt;0,1,0)</f>
        <v>#VALUE!</v>
      </c>
      <c r="N308" s="0" t="e">
        <f aca="false">IF(N307&gt;0,$L$2-O308,0)</f>
        <v>#VALUE!</v>
      </c>
      <c r="O308" s="79" t="str">
        <f aca="false">IF(ISERROR(P308),"",P308)</f>
        <v/>
      </c>
      <c r="P308" s="79" t="e">
        <f aca="false">LOOKUP(9E+307,Q308:BK308)</f>
        <v>#N/A</v>
      </c>
      <c r="Q308" s="301"/>
      <c r="R308" s="301"/>
      <c r="S308" s="301"/>
      <c r="U308" s="301"/>
      <c r="V308" s="301"/>
    </row>
    <row r="309" customFormat="false" ht="12.8" hidden="false" customHeight="false" outlineLevel="0" collapsed="false">
      <c r="A309" s="320" t="s">
        <v>2748</v>
      </c>
      <c r="B309" s="323" t="s">
        <v>2749</v>
      </c>
      <c r="C309" s="320" t="s">
        <v>2705</v>
      </c>
      <c r="D309" s="320" t="s">
        <v>2743</v>
      </c>
      <c r="E309" s="320" t="s">
        <v>1778</v>
      </c>
      <c r="F309" s="320"/>
      <c r="G309" s="0" t="n">
        <f aca="false">COUNT(Q309:V309)</f>
        <v>0</v>
      </c>
      <c r="J309" s="395" t="e">
        <f aca="false">IF(N309&lt;0,$L$2-O309,0)</f>
        <v>#VALUE!</v>
      </c>
      <c r="K309" s="314" t="e">
        <f aca="false">N310</f>
        <v>#VALUE!</v>
      </c>
      <c r="N309" s="0" t="e">
        <f aca="false">O310-O309</f>
        <v>#VALUE!</v>
      </c>
      <c r="O309" s="79" t="str">
        <f aca="false">IF(ISERROR(P309),"",P309)</f>
        <v/>
      </c>
      <c r="P309" s="79" t="e">
        <f aca="false">LOOKUP(9E+307,R309:AY309)</f>
        <v>#N/A</v>
      </c>
      <c r="R309" s="301"/>
      <c r="V309" s="301"/>
      <c r="X309" s="301"/>
    </row>
    <row r="310" customFormat="false" ht="13" hidden="false" customHeight="false" outlineLevel="0" collapsed="false">
      <c r="A310" s="320"/>
      <c r="B310" s="323"/>
      <c r="C310" s="320"/>
      <c r="D310" s="320"/>
      <c r="E310" s="320"/>
      <c r="F310" s="320"/>
      <c r="J310" s="327" t="s">
        <v>2170</v>
      </c>
      <c r="K310" s="314"/>
      <c r="L310" s="0" t="n">
        <f aca="false">IF(ISERROR(P310),0,(IF((P310-$G$2)&gt;=0,1,0)))</f>
        <v>0</v>
      </c>
      <c r="M310" s="308" t="e">
        <f aca="false">IF((N310-$M$2)&gt;0,1,0)</f>
        <v>#VALUE!</v>
      </c>
      <c r="N310" s="0" t="e">
        <f aca="false">IF(N309&gt;0,$L$2-O310,0)</f>
        <v>#VALUE!</v>
      </c>
      <c r="O310" s="79" t="str">
        <f aca="false">IF(ISERROR(P310),"",P310)</f>
        <v/>
      </c>
      <c r="P310" s="79" t="e">
        <f aca="false">LOOKUP(9E+307,Q310:BK310)</f>
        <v>#N/A</v>
      </c>
      <c r="Q310" s="301"/>
      <c r="R310" s="301"/>
      <c r="S310" s="301"/>
      <c r="U310" s="301"/>
      <c r="V310" s="301"/>
    </row>
    <row r="311" customFormat="false" ht="12.8" hidden="false" customHeight="false" outlineLevel="0" collapsed="false">
      <c r="A311" s="320" t="s">
        <v>2750</v>
      </c>
      <c r="B311" s="323" t="s">
        <v>2751</v>
      </c>
      <c r="C311" s="320" t="s">
        <v>2705</v>
      </c>
      <c r="D311" s="320" t="s">
        <v>2743</v>
      </c>
      <c r="E311" s="320" t="s">
        <v>1780</v>
      </c>
      <c r="F311" s="320"/>
      <c r="G311" s="0" t="n">
        <f aca="false">COUNT(Q311:V311)</f>
        <v>0</v>
      </c>
      <c r="J311" s="381" t="e">
        <f aca="false">IF(N311&lt;0,$L$2-O311,0)</f>
        <v>#VALUE!</v>
      </c>
      <c r="K311" s="314" t="e">
        <f aca="false">N312</f>
        <v>#VALUE!</v>
      </c>
      <c r="N311" s="0" t="e">
        <f aca="false">O312-O311</f>
        <v>#VALUE!</v>
      </c>
      <c r="O311" s="79" t="str">
        <f aca="false">IF(ISERROR(P311),"",P311)</f>
        <v/>
      </c>
      <c r="P311" s="79" t="e">
        <f aca="false">LOOKUP(9E+307,R311:AY311)</f>
        <v>#N/A</v>
      </c>
      <c r="R311" s="301"/>
      <c r="V311" s="301"/>
    </row>
    <row r="312" customFormat="false" ht="13" hidden="false" customHeight="false" outlineLevel="0" collapsed="false">
      <c r="A312" s="320"/>
      <c r="B312" s="323"/>
      <c r="C312" s="320"/>
      <c r="D312" s="320"/>
      <c r="E312" s="320"/>
      <c r="F312" s="320"/>
      <c r="K312" s="314"/>
      <c r="L312" s="0" t="n">
        <f aca="false">IF(ISERROR(P312),0,(IF((P312-$G$2)&gt;=0,1,0)))</f>
        <v>0</v>
      </c>
      <c r="M312" s="308" t="e">
        <f aca="false">IF((N312-$M$2)&gt;0,1,0)</f>
        <v>#VALUE!</v>
      </c>
      <c r="N312" s="0" t="e">
        <f aca="false">IF(N311&gt;0,$L$2-O312,0)</f>
        <v>#VALUE!</v>
      </c>
      <c r="O312" s="79" t="str">
        <f aca="false">IF(ISERROR(P312),"",P312)</f>
        <v/>
      </c>
      <c r="P312" s="79" t="e">
        <f aca="false">LOOKUP(9E+307,Q312:BK312)</f>
        <v>#N/A</v>
      </c>
      <c r="Q312" s="301"/>
      <c r="R312" s="301"/>
      <c r="S312" s="301"/>
    </row>
    <row r="313" customFormat="false" ht="12.8" hidden="false" customHeight="false" outlineLevel="0" collapsed="false">
      <c r="A313" s="320" t="s">
        <v>2753</v>
      </c>
      <c r="B313" s="323" t="s">
        <v>2754</v>
      </c>
      <c r="C313" s="320" t="s">
        <v>2705</v>
      </c>
      <c r="D313" s="320" t="s">
        <v>2743</v>
      </c>
      <c r="E313" s="320" t="s">
        <v>1782</v>
      </c>
      <c r="F313" s="320"/>
      <c r="G313" s="0" t="n">
        <f aca="false">COUNT(Q313:V313)</f>
        <v>0</v>
      </c>
      <c r="J313" s="381" t="e">
        <f aca="false">IF(N313&lt;0,$L$2-O313,0)</f>
        <v>#VALUE!</v>
      </c>
      <c r="K313" s="314" t="e">
        <f aca="false">N314</f>
        <v>#VALUE!</v>
      </c>
      <c r="N313" s="0" t="e">
        <f aca="false">O314-O313</f>
        <v>#VALUE!</v>
      </c>
      <c r="O313" s="79" t="str">
        <f aca="false">IF(ISERROR(P313),"",P313)</f>
        <v/>
      </c>
      <c r="P313" s="79" t="e">
        <f aca="false">LOOKUP(9E+307,R313:AY313)</f>
        <v>#N/A</v>
      </c>
      <c r="R313" s="301"/>
      <c r="V313" s="301"/>
      <c r="X313" s="301"/>
    </row>
    <row r="314" customFormat="false" ht="13" hidden="false" customHeight="false" outlineLevel="0" collapsed="false">
      <c r="A314" s="320"/>
      <c r="B314" s="323"/>
      <c r="C314" s="320"/>
      <c r="D314" s="320"/>
      <c r="E314" s="320"/>
      <c r="F314" s="320"/>
      <c r="K314" s="314"/>
      <c r="L314" s="0" t="n">
        <f aca="false">IF(ISERROR(P314),0,(IF((P314-$G$2)&gt;=0,1,0)))</f>
        <v>0</v>
      </c>
      <c r="M314" s="308" t="e">
        <f aca="false">IF((N314-$M$2)&gt;0,1,0)</f>
        <v>#VALUE!</v>
      </c>
      <c r="N314" s="0" t="e">
        <f aca="false">IF(N313&gt;0,$L$2-O314,0)</f>
        <v>#VALUE!</v>
      </c>
      <c r="O314" s="79" t="str">
        <f aca="false">IF(ISERROR(P314),"",P314)</f>
        <v/>
      </c>
      <c r="P314" s="79" t="e">
        <f aca="false">LOOKUP(9E+307,Q314:BK314)</f>
        <v>#N/A</v>
      </c>
      <c r="Q314" s="301"/>
      <c r="R314" s="301"/>
      <c r="S314" s="301"/>
      <c r="U314" s="301"/>
      <c r="V314" s="301"/>
    </row>
    <row r="315" customFormat="false" ht="12.8" hidden="false" customHeight="false" outlineLevel="0" collapsed="false">
      <c r="A315" s="320" t="s">
        <v>2756</v>
      </c>
      <c r="B315" s="323" t="s">
        <v>2757</v>
      </c>
      <c r="C315" s="320" t="s">
        <v>2705</v>
      </c>
      <c r="D315" s="320" t="s">
        <v>2743</v>
      </c>
      <c r="E315" s="320" t="s">
        <v>1785</v>
      </c>
      <c r="F315" s="320"/>
      <c r="G315" s="0" t="n">
        <f aca="false">COUNT(Q315:V315)</f>
        <v>0</v>
      </c>
      <c r="J315" s="381" t="e">
        <f aca="false">IF(N315&lt;0,$L$2-O315,0)</f>
        <v>#VALUE!</v>
      </c>
      <c r="K315" s="314" t="e">
        <f aca="false">N316</f>
        <v>#VALUE!</v>
      </c>
      <c r="N315" s="0" t="e">
        <f aca="false">O316-O315</f>
        <v>#VALUE!</v>
      </c>
      <c r="O315" s="79" t="str">
        <f aca="false">IF(ISERROR(P315),"",P315)</f>
        <v/>
      </c>
      <c r="P315" s="79" t="e">
        <f aca="false">LOOKUP(9E+307,R315:AY315)</f>
        <v>#N/A</v>
      </c>
      <c r="R315" s="301"/>
      <c r="V315" s="301"/>
    </row>
    <row r="316" customFormat="false" ht="13" hidden="false" customHeight="false" outlineLevel="0" collapsed="false">
      <c r="A316" s="320"/>
      <c r="B316" s="323"/>
      <c r="C316" s="320"/>
      <c r="D316" s="320"/>
      <c r="E316" s="320"/>
      <c r="F316" s="320"/>
      <c r="K316" s="314"/>
      <c r="L316" s="0" t="n">
        <f aca="false">IF(ISERROR(P316),0,(IF((P316-$G$2)&gt;=0,1,0)))</f>
        <v>0</v>
      </c>
      <c r="M316" s="308" t="e">
        <f aca="false">IF((N316-$M$2)&gt;0,1,0)</f>
        <v>#VALUE!</v>
      </c>
      <c r="N316" s="0" t="e">
        <f aca="false">IF(N315&gt;0,$L$2-O316,0)</f>
        <v>#VALUE!</v>
      </c>
      <c r="O316" s="79" t="str">
        <f aca="false">IF(ISERROR(P316),"",P316)</f>
        <v/>
      </c>
      <c r="P316" s="79" t="e">
        <f aca="false">LOOKUP(9E+307,Q316:BK316)</f>
        <v>#N/A</v>
      </c>
      <c r="Q316" s="301"/>
      <c r="R316" s="301"/>
      <c r="S316" s="301"/>
    </row>
    <row r="317" customFormat="false" ht="12.8" hidden="false" customHeight="false" outlineLevel="0" collapsed="false">
      <c r="A317" s="320" t="s">
        <v>2758</v>
      </c>
      <c r="B317" s="323" t="s">
        <v>2759</v>
      </c>
      <c r="C317" s="320" t="s">
        <v>2705</v>
      </c>
      <c r="D317" s="320" t="s">
        <v>2743</v>
      </c>
      <c r="E317" s="320" t="s">
        <v>1787</v>
      </c>
      <c r="F317" s="320"/>
      <c r="G317" s="0" t="n">
        <f aca="false">COUNT(Q317:V317)</f>
        <v>0</v>
      </c>
      <c r="J317" s="390" t="e">
        <f aca="false">IF(N317&lt;0,$L$2-O317,0)</f>
        <v>#VALUE!</v>
      </c>
      <c r="K317" s="314" t="e">
        <f aca="false">N318</f>
        <v>#VALUE!</v>
      </c>
      <c r="N317" s="0" t="e">
        <f aca="false">O318-O317</f>
        <v>#VALUE!</v>
      </c>
      <c r="O317" s="79" t="str">
        <f aca="false">IF(ISERROR(P317),"",P317)</f>
        <v/>
      </c>
      <c r="P317" s="79" t="e">
        <f aca="false">LOOKUP(9E+307,R317:AY317)</f>
        <v>#N/A</v>
      </c>
      <c r="R317" s="301"/>
      <c r="V317" s="301"/>
      <c r="X317" s="301"/>
    </row>
    <row r="318" customFormat="false" ht="13" hidden="false" customHeight="false" outlineLevel="0" collapsed="false">
      <c r="A318" s="320"/>
      <c r="B318" s="323"/>
      <c r="C318" s="320"/>
      <c r="D318" s="320"/>
      <c r="E318" s="320"/>
      <c r="F318" s="320"/>
      <c r="J318" s="327" t="s">
        <v>2170</v>
      </c>
      <c r="K318" s="314"/>
      <c r="L318" s="0" t="n">
        <f aca="false">IF(ISERROR(P318),0,(IF((P318-$G$2)&gt;=0,1,0)))</f>
        <v>0</v>
      </c>
      <c r="M318" s="308" t="e">
        <f aca="false">IF((N318-$M$2)&gt;0,1,0)</f>
        <v>#VALUE!</v>
      </c>
      <c r="N318" s="0" t="e">
        <f aca="false">IF(N317&gt;0,$L$2-O318,0)</f>
        <v>#VALUE!</v>
      </c>
      <c r="O318" s="79" t="str">
        <f aca="false">IF(ISERROR(P318),"",P318)</f>
        <v/>
      </c>
      <c r="P318" s="79" t="e">
        <f aca="false">LOOKUP(9E+307,Q318:BK318)</f>
        <v>#N/A</v>
      </c>
      <c r="Q318" s="301"/>
      <c r="R318" s="301"/>
      <c r="S318" s="301"/>
      <c r="U318" s="301"/>
      <c r="V318" s="301"/>
    </row>
    <row r="319" customFormat="false" ht="12.8" hidden="false" customHeight="false" outlineLevel="0" collapsed="false">
      <c r="A319" s="320" t="s">
        <v>2760</v>
      </c>
      <c r="B319" s="323" t="s">
        <v>2761</v>
      </c>
      <c r="C319" s="320" t="s">
        <v>2705</v>
      </c>
      <c r="D319" s="320" t="s">
        <v>2743</v>
      </c>
      <c r="E319" s="320" t="s">
        <v>2171</v>
      </c>
      <c r="F319" s="320"/>
      <c r="G319" s="0" t="n">
        <f aca="false">COUNT(Q319:V319)</f>
        <v>0</v>
      </c>
      <c r="J319" s="390" t="e">
        <f aca="false">IF(N319&lt;0,$L$2-O319,0)</f>
        <v>#VALUE!</v>
      </c>
      <c r="K319" s="314" t="e">
        <f aca="false">N320</f>
        <v>#VALUE!</v>
      </c>
      <c r="N319" s="0" t="e">
        <f aca="false">O320-O319</f>
        <v>#VALUE!</v>
      </c>
      <c r="O319" s="79" t="str">
        <f aca="false">IF(ISERROR(P319),"",P319)</f>
        <v/>
      </c>
      <c r="P319" s="79" t="e">
        <f aca="false">LOOKUP(9E+307,R319:AY319)</f>
        <v>#N/A</v>
      </c>
      <c r="R319" s="301"/>
      <c r="V319" s="301"/>
      <c r="X319" s="301"/>
    </row>
    <row r="320" customFormat="false" ht="13" hidden="false" customHeight="false" outlineLevel="0" collapsed="false">
      <c r="A320" s="320"/>
      <c r="B320" s="323"/>
      <c r="C320" s="320"/>
      <c r="D320" s="320"/>
      <c r="E320" s="320"/>
      <c r="F320" s="320"/>
      <c r="K320" s="314"/>
      <c r="L320" s="0" t="n">
        <f aca="false">IF(ISERROR(P320),0,(IF((P320-$G$2)&gt;=0,1,0)))</f>
        <v>0</v>
      </c>
      <c r="M320" s="308" t="e">
        <f aca="false">IF((N320-$M$2)&gt;0,1,0)</f>
        <v>#VALUE!</v>
      </c>
      <c r="N320" s="0" t="e">
        <f aca="false">IF(N319&gt;0,$L$2-O320,0)</f>
        <v>#VALUE!</v>
      </c>
      <c r="O320" s="79" t="str">
        <f aca="false">IF(ISERROR(P320),"",P320)</f>
        <v/>
      </c>
      <c r="P320" s="79" t="e">
        <f aca="false">LOOKUP(9E+307,Q320:BK320)</f>
        <v>#N/A</v>
      </c>
      <c r="Q320" s="301"/>
      <c r="R320" s="301"/>
      <c r="S320" s="301"/>
      <c r="U320" s="301"/>
      <c r="V320" s="301"/>
    </row>
    <row r="321" customFormat="false" ht="12.8" hidden="false" customHeight="false" outlineLevel="0" collapsed="false">
      <c r="A321" s="320" t="s">
        <v>2762</v>
      </c>
      <c r="B321" s="323" t="s">
        <v>2763</v>
      </c>
      <c r="C321" s="320" t="s">
        <v>2705</v>
      </c>
      <c r="D321" s="320" t="s">
        <v>2764</v>
      </c>
      <c r="E321" s="320" t="s">
        <v>2133</v>
      </c>
      <c r="F321" s="320"/>
      <c r="G321" s="0" t="n">
        <f aca="false">COUNT(Q321:V321)</f>
        <v>0</v>
      </c>
      <c r="J321" s="381" t="e">
        <f aca="false">IF(N321&lt;0,$L$2-O321,0)</f>
        <v>#VALUE!</v>
      </c>
      <c r="K321" s="314" t="e">
        <f aca="false">N322</f>
        <v>#VALUE!</v>
      </c>
      <c r="N321" s="0" t="e">
        <f aca="false">O322-O321</f>
        <v>#VALUE!</v>
      </c>
      <c r="O321" s="79" t="str">
        <f aca="false">IF(ISERROR(P321),"",P321)</f>
        <v/>
      </c>
      <c r="P321" s="79" t="e">
        <f aca="false">LOOKUP(9E+307,R321:AY321)</f>
        <v>#N/A</v>
      </c>
      <c r="R321" s="301"/>
      <c r="V321" s="301"/>
      <c r="X321" s="301"/>
    </row>
    <row r="322" customFormat="false" ht="13" hidden="false" customHeight="false" outlineLevel="0" collapsed="false">
      <c r="A322" s="320"/>
      <c r="B322" s="323"/>
      <c r="C322" s="320"/>
      <c r="D322" s="320"/>
      <c r="E322" s="320"/>
      <c r="F322" s="320"/>
      <c r="K322" s="314"/>
      <c r="L322" s="0" t="n">
        <f aca="false">IF(ISERROR(P322),0,(IF((P322-$G$2)&gt;=0,1,0)))</f>
        <v>0</v>
      </c>
      <c r="M322" s="308" t="e">
        <f aca="false">IF((N322-$M$2)&gt;0,1,0)</f>
        <v>#VALUE!</v>
      </c>
      <c r="N322" s="0" t="e">
        <f aca="false">IF(N321&gt;0,$L$2-O322,0)</f>
        <v>#VALUE!</v>
      </c>
      <c r="O322" s="79" t="str">
        <f aca="false">IF(ISERROR(P322),"",P322)</f>
        <v/>
      </c>
      <c r="P322" s="79" t="e">
        <f aca="false">LOOKUP(9E+307,Q322:BK322)</f>
        <v>#N/A</v>
      </c>
      <c r="Q322" s="301"/>
      <c r="R322" s="301"/>
      <c r="S322" s="301"/>
      <c r="U322" s="301"/>
      <c r="V322" s="301"/>
      <c r="W322" s="301"/>
      <c r="X322" s="301"/>
    </row>
    <row r="323" customFormat="false" ht="12.8" hidden="false" customHeight="false" outlineLevel="0" collapsed="false">
      <c r="A323" s="320" t="s">
        <v>2766</v>
      </c>
      <c r="B323" s="323" t="s">
        <v>2767</v>
      </c>
      <c r="C323" s="320" t="s">
        <v>2705</v>
      </c>
      <c r="D323" s="320" t="s">
        <v>2764</v>
      </c>
      <c r="E323" s="320" t="s">
        <v>2134</v>
      </c>
      <c r="F323" s="320"/>
      <c r="G323" s="0" t="n">
        <f aca="false">COUNT(Q323:V323)</f>
        <v>0</v>
      </c>
      <c r="J323" s="395" t="e">
        <f aca="false">IF(N323&lt;0,$L$2-O323,0)</f>
        <v>#VALUE!</v>
      </c>
      <c r="K323" s="314" t="e">
        <f aca="false">N324</f>
        <v>#VALUE!</v>
      </c>
      <c r="N323" s="0" t="e">
        <f aca="false">O324-O323</f>
        <v>#VALUE!</v>
      </c>
      <c r="O323" s="79" t="str">
        <f aca="false">IF(ISERROR(P323),"",P323)</f>
        <v/>
      </c>
      <c r="P323" s="79" t="e">
        <f aca="false">LOOKUP(9E+307,R323:AY323)</f>
        <v>#N/A</v>
      </c>
      <c r="R323" s="301"/>
      <c r="V323" s="301"/>
      <c r="X323" s="301"/>
    </row>
    <row r="324" customFormat="false" ht="13" hidden="false" customHeight="false" outlineLevel="0" collapsed="false">
      <c r="A324" s="320"/>
      <c r="B324" s="323"/>
      <c r="C324" s="320"/>
      <c r="D324" s="320"/>
      <c r="E324" s="320"/>
      <c r="F324" s="320"/>
      <c r="J324" s="327" t="s">
        <v>2170</v>
      </c>
      <c r="K324" s="314"/>
      <c r="L324" s="0" t="n">
        <f aca="false">IF(ISERROR(P324),0,(IF((P324-$G$2)&gt;=0,1,0)))</f>
        <v>0</v>
      </c>
      <c r="M324" s="308" t="e">
        <f aca="false">IF((N324-$M$2)&gt;0,1,0)</f>
        <v>#VALUE!</v>
      </c>
      <c r="N324" s="0" t="e">
        <f aca="false">IF(N323&gt;0,$L$2-O324,0)</f>
        <v>#VALUE!</v>
      </c>
      <c r="O324" s="79" t="str">
        <f aca="false">IF(ISERROR(P324),"",P324)</f>
        <v/>
      </c>
      <c r="P324" s="79" t="e">
        <f aca="false">LOOKUP(9E+307,Q324:BK324)</f>
        <v>#N/A</v>
      </c>
      <c r="Q324" s="301"/>
      <c r="R324" s="301"/>
      <c r="S324" s="301"/>
      <c r="U324" s="301"/>
      <c r="V324" s="301"/>
    </row>
    <row r="325" customFormat="false" ht="12.8" hidden="false" customHeight="false" outlineLevel="0" collapsed="false">
      <c r="A325" s="320" t="s">
        <v>2768</v>
      </c>
      <c r="B325" s="323" t="s">
        <v>2769</v>
      </c>
      <c r="C325" s="320" t="s">
        <v>2705</v>
      </c>
      <c r="D325" s="320" t="s">
        <v>2764</v>
      </c>
      <c r="E325" s="320" t="s">
        <v>2162</v>
      </c>
      <c r="F325" s="320"/>
      <c r="G325" s="0" t="n">
        <f aca="false">COUNT(Q325:V325)</f>
        <v>0</v>
      </c>
      <c r="J325" s="381" t="e">
        <f aca="false">IF(N325&lt;0,$L$2-O325,0)</f>
        <v>#VALUE!</v>
      </c>
      <c r="K325" s="314" t="e">
        <f aca="false">N326</f>
        <v>#VALUE!</v>
      </c>
      <c r="N325" s="0" t="e">
        <f aca="false">O326-O325</f>
        <v>#VALUE!</v>
      </c>
      <c r="O325" s="79" t="str">
        <f aca="false">IF(ISERROR(P325),"",P325)</f>
        <v/>
      </c>
      <c r="P325" s="79" t="e">
        <f aca="false">LOOKUP(9E+307,R325:AY325)</f>
        <v>#N/A</v>
      </c>
      <c r="R325" s="301"/>
      <c r="V325" s="301"/>
      <c r="X325" s="301"/>
    </row>
    <row r="326" customFormat="false" ht="13" hidden="false" customHeight="false" outlineLevel="0" collapsed="false">
      <c r="A326" s="320"/>
      <c r="B326" s="323"/>
      <c r="C326" s="320"/>
      <c r="D326" s="320"/>
      <c r="E326" s="320"/>
      <c r="F326" s="320"/>
      <c r="J326" s="393" t="s">
        <v>2170</v>
      </c>
      <c r="K326" s="314"/>
      <c r="L326" s="0" t="n">
        <f aca="false">IF(ISERROR(P326),0,(IF((P326-$G$2)&gt;=0,1,0)))</f>
        <v>0</v>
      </c>
      <c r="M326" s="308" t="e">
        <f aca="false">IF((N326-$M$2)&gt;0,1,0)</f>
        <v>#VALUE!</v>
      </c>
      <c r="N326" s="0" t="e">
        <f aca="false">IF(N325&gt;0,$L$2-O326,0)</f>
        <v>#VALUE!</v>
      </c>
      <c r="O326" s="79" t="str">
        <f aca="false">IF(ISERROR(P326),"",P326)</f>
        <v/>
      </c>
      <c r="P326" s="79" t="e">
        <f aca="false">LOOKUP(9E+307,Q326:BK326)</f>
        <v>#N/A</v>
      </c>
      <c r="Q326" s="301"/>
      <c r="R326" s="301"/>
      <c r="S326" s="301"/>
      <c r="U326" s="301"/>
      <c r="V326" s="301"/>
      <c r="W326" s="301"/>
      <c r="X326" s="301"/>
    </row>
    <row r="327" customFormat="false" ht="12.8" hidden="false" customHeight="false" outlineLevel="0" collapsed="false">
      <c r="A327" s="320" t="s">
        <v>2770</v>
      </c>
      <c r="B327" s="323" t="s">
        <v>2771</v>
      </c>
      <c r="C327" s="320" t="s">
        <v>2705</v>
      </c>
      <c r="D327" s="320" t="s">
        <v>2764</v>
      </c>
      <c r="E327" s="320" t="s">
        <v>2163</v>
      </c>
      <c r="F327" s="320"/>
      <c r="G327" s="0" t="n">
        <f aca="false">COUNT(Q327:V327)</f>
        <v>0</v>
      </c>
      <c r="J327" s="390" t="e">
        <f aca="false">IF(N327&lt;0,$L$2-O327,0)</f>
        <v>#VALUE!</v>
      </c>
      <c r="K327" s="314" t="e">
        <f aca="false">N328</f>
        <v>#VALUE!</v>
      </c>
      <c r="N327" s="0" t="e">
        <f aca="false">O328-O327</f>
        <v>#VALUE!</v>
      </c>
      <c r="O327" s="79" t="str">
        <f aca="false">IF(ISERROR(P327),"",P327)</f>
        <v/>
      </c>
      <c r="P327" s="79" t="e">
        <f aca="false">LOOKUP(9E+307,R327:AY327)</f>
        <v>#N/A</v>
      </c>
      <c r="R327" s="301"/>
      <c r="V327" s="301"/>
      <c r="X327" s="301"/>
    </row>
    <row r="328" customFormat="false" ht="13" hidden="false" customHeight="false" outlineLevel="0" collapsed="false">
      <c r="A328" s="320"/>
      <c r="B328" s="323"/>
      <c r="C328" s="320"/>
      <c r="D328" s="320"/>
      <c r="E328" s="320"/>
      <c r="F328" s="320"/>
      <c r="K328" s="314"/>
      <c r="L328" s="0" t="n">
        <f aca="false">IF(ISERROR(P328),0,(IF((P328-$G$2)&gt;=0,1,0)))</f>
        <v>0</v>
      </c>
      <c r="M328" s="308" t="e">
        <f aca="false">IF((N328-$M$2)&gt;0,1,0)</f>
        <v>#VALUE!</v>
      </c>
      <c r="N328" s="0" t="e">
        <f aca="false">IF(N327&gt;0,$L$2-O328,0)</f>
        <v>#VALUE!</v>
      </c>
      <c r="O328" s="79" t="str">
        <f aca="false">IF(ISERROR(P328),"",P328)</f>
        <v/>
      </c>
      <c r="P328" s="79" t="e">
        <f aca="false">LOOKUP(9E+307,Q328:BK328)</f>
        <v>#N/A</v>
      </c>
      <c r="Q328" s="301"/>
      <c r="R328" s="301"/>
      <c r="S328" s="301"/>
      <c r="U328" s="301"/>
      <c r="V328" s="301"/>
    </row>
    <row r="329" customFormat="false" ht="12.8" hidden="false" customHeight="false" outlineLevel="0" collapsed="false">
      <c r="A329" s="320" t="s">
        <v>2772</v>
      </c>
      <c r="B329" s="323" t="s">
        <v>2773</v>
      </c>
      <c r="C329" s="320" t="s">
        <v>2705</v>
      </c>
      <c r="D329" s="320" t="s">
        <v>2764</v>
      </c>
      <c r="E329" s="320" t="s">
        <v>1787</v>
      </c>
      <c r="F329" s="320"/>
      <c r="G329" s="0" t="n">
        <f aca="false">COUNT(Q329:V329)</f>
        <v>0</v>
      </c>
      <c r="J329" s="381" t="e">
        <f aca="false">IF(N329&lt;0,$L$2-O329,0)</f>
        <v>#VALUE!</v>
      </c>
      <c r="K329" s="314" t="e">
        <f aca="false">N330</f>
        <v>#VALUE!</v>
      </c>
      <c r="N329" s="0" t="e">
        <f aca="false">O330-O329</f>
        <v>#VALUE!</v>
      </c>
      <c r="O329" s="79" t="str">
        <f aca="false">IF(ISERROR(P329),"",P329)</f>
        <v/>
      </c>
      <c r="P329" s="79" t="e">
        <f aca="false">LOOKUP(9E+307,R329:AY329)</f>
        <v>#N/A</v>
      </c>
      <c r="R329" s="301"/>
      <c r="V329" s="301"/>
      <c r="X329" s="301"/>
    </row>
    <row r="330" customFormat="false" ht="13" hidden="false" customHeight="false" outlineLevel="0" collapsed="false">
      <c r="A330" s="320"/>
      <c r="B330" s="323"/>
      <c r="C330" s="320"/>
      <c r="D330" s="320"/>
      <c r="E330" s="320"/>
      <c r="F330" s="320"/>
      <c r="K330" s="314"/>
      <c r="L330" s="0" t="n">
        <f aca="false">IF(ISERROR(P330),0,(IF((P330-$G$2)&gt;=0,1,0)))</f>
        <v>0</v>
      </c>
      <c r="M330" s="308" t="e">
        <f aca="false">IF((N330-$M$2)&gt;0,1,0)</f>
        <v>#VALUE!</v>
      </c>
      <c r="N330" s="0" t="e">
        <f aca="false">IF(N329&gt;0,$L$2-O330,0)</f>
        <v>#VALUE!</v>
      </c>
      <c r="O330" s="79" t="str">
        <f aca="false">IF(ISERROR(P330),"",P330)</f>
        <v/>
      </c>
      <c r="P330" s="79" t="e">
        <f aca="false">LOOKUP(9E+307,Q330:BK330)</f>
        <v>#N/A</v>
      </c>
      <c r="Q330" s="301"/>
      <c r="R330" s="301"/>
      <c r="S330" s="301"/>
      <c r="U330" s="301"/>
      <c r="V330" s="301"/>
      <c r="W330" s="301"/>
      <c r="X330" s="301"/>
    </row>
    <row r="331" customFormat="false" ht="12.8" hidden="false" customHeight="false" outlineLevel="0" collapsed="false">
      <c r="A331" s="320" t="s">
        <v>2774</v>
      </c>
      <c r="B331" s="323" t="s">
        <v>2775</v>
      </c>
      <c r="C331" s="320" t="s">
        <v>2705</v>
      </c>
      <c r="D331" s="320" t="s">
        <v>2764</v>
      </c>
      <c r="E331" s="320" t="s">
        <v>2089</v>
      </c>
      <c r="F331" s="320"/>
      <c r="G331" s="0" t="n">
        <f aca="false">COUNT(Q331:V331)</f>
        <v>0</v>
      </c>
      <c r="J331" s="381" t="e">
        <f aca="false">IF(N331&lt;0,$L$2-O331,0)</f>
        <v>#VALUE!</v>
      </c>
      <c r="K331" s="314" t="e">
        <f aca="false">N332</f>
        <v>#VALUE!</v>
      </c>
      <c r="N331" s="0" t="e">
        <f aca="false">O332-O331</f>
        <v>#VALUE!</v>
      </c>
      <c r="O331" s="79" t="str">
        <f aca="false">IF(ISERROR(P331),"",P331)</f>
        <v/>
      </c>
      <c r="P331" s="79" t="e">
        <f aca="false">LOOKUP(9E+307,R331:AY331)</f>
        <v>#N/A</v>
      </c>
      <c r="R331" s="301"/>
      <c r="S331" s="416"/>
      <c r="T331" s="417"/>
      <c r="V331" s="301"/>
      <c r="X331" s="301"/>
    </row>
    <row r="332" customFormat="false" ht="13" hidden="false" customHeight="false" outlineLevel="0" collapsed="false">
      <c r="A332" s="320"/>
      <c r="B332" s="323"/>
      <c r="C332" s="320"/>
      <c r="D332" s="320"/>
      <c r="E332" s="320"/>
      <c r="F332" s="320"/>
      <c r="K332" s="314"/>
      <c r="L332" s="0" t="n">
        <f aca="false">IF(ISERROR(P332),0,(IF((P332-$G$2)&gt;=0,1,0)))</f>
        <v>0</v>
      </c>
      <c r="M332" s="308" t="e">
        <f aca="false">IF((N332-$M$2)&gt;0,1,0)</f>
        <v>#VALUE!</v>
      </c>
      <c r="N332" s="0" t="e">
        <f aca="false">IF(N331&gt;0,$L$2-O332,0)</f>
        <v>#VALUE!</v>
      </c>
      <c r="O332" s="79" t="str">
        <f aca="false">IF(ISERROR(P332),"",P332)</f>
        <v/>
      </c>
      <c r="P332" s="79" t="e">
        <f aca="false">LOOKUP(9E+307,Q332:BK332)</f>
        <v>#N/A</v>
      </c>
      <c r="Q332" s="301"/>
      <c r="R332" s="301"/>
      <c r="S332" s="417"/>
      <c r="T332" s="417"/>
      <c r="U332" s="301"/>
      <c r="V332" s="301"/>
      <c r="W332" s="301"/>
      <c r="X332" s="301"/>
    </row>
    <row r="333" customFormat="false" ht="12.8" hidden="false" customHeight="false" outlineLevel="0" collapsed="false">
      <c r="A333" s="320" t="s">
        <v>2776</v>
      </c>
      <c r="B333" s="323" t="s">
        <v>2777</v>
      </c>
      <c r="C333" s="320" t="s">
        <v>2705</v>
      </c>
      <c r="D333" s="320" t="s">
        <v>2778</v>
      </c>
      <c r="E333" s="320" t="s">
        <v>2133</v>
      </c>
      <c r="F333" s="320"/>
      <c r="G333" s="0" t="n">
        <f aca="false">COUNT(Q333:V333)</f>
        <v>0</v>
      </c>
      <c r="J333" s="390" t="e">
        <f aca="false">IF(N333&lt;0,$L$2-O333,0)</f>
        <v>#VALUE!</v>
      </c>
      <c r="K333" s="314" t="e">
        <f aca="false">N334</f>
        <v>#VALUE!</v>
      </c>
      <c r="N333" s="0" t="e">
        <f aca="false">O334-O333</f>
        <v>#VALUE!</v>
      </c>
      <c r="O333" s="79" t="str">
        <f aca="false">IF(ISERROR(P333),"",P333)</f>
        <v/>
      </c>
      <c r="P333" s="79" t="e">
        <f aca="false">LOOKUP(9E+307,R333:AY333)</f>
        <v>#N/A</v>
      </c>
      <c r="R333" s="301"/>
      <c r="V333" s="301"/>
    </row>
    <row r="334" customFormat="false" ht="13" hidden="false" customHeight="false" outlineLevel="0" collapsed="false">
      <c r="A334" s="320"/>
      <c r="B334" s="323"/>
      <c r="C334" s="320"/>
      <c r="D334" s="320"/>
      <c r="E334" s="320"/>
      <c r="F334" s="320"/>
      <c r="K334" s="314"/>
      <c r="L334" s="0" t="n">
        <f aca="false">IF(ISERROR(P334),0,(IF((P334-$G$2)&gt;=0,1,0)))</f>
        <v>0</v>
      </c>
      <c r="M334" s="308" t="e">
        <f aca="false">IF((N334-$M$2)&gt;0,1,0)</f>
        <v>#VALUE!</v>
      </c>
      <c r="N334" s="0" t="e">
        <f aca="false">IF(N333&gt;0,$L$2-O334,0)</f>
        <v>#VALUE!</v>
      </c>
      <c r="O334" s="79" t="str">
        <f aca="false">IF(ISERROR(P334),"",P334)</f>
        <v/>
      </c>
      <c r="P334" s="79" t="e">
        <f aca="false">LOOKUP(9E+307,Q334:BK334)</f>
        <v>#N/A</v>
      </c>
      <c r="Q334" s="301"/>
      <c r="R334" s="301"/>
      <c r="S334" s="301"/>
    </row>
    <row r="335" customFormat="false" ht="12.8" hidden="false" customHeight="false" outlineLevel="0" collapsed="false">
      <c r="A335" s="320" t="s">
        <v>2779</v>
      </c>
      <c r="B335" s="323" t="s">
        <v>2780</v>
      </c>
      <c r="C335" s="320" t="s">
        <v>2705</v>
      </c>
      <c r="D335" s="320" t="s">
        <v>2778</v>
      </c>
      <c r="E335" s="320" t="s">
        <v>1772</v>
      </c>
      <c r="F335" s="320"/>
      <c r="G335" s="0" t="n">
        <f aca="false">COUNT(Q335:V335)</f>
        <v>0</v>
      </c>
      <c r="J335" s="381" t="e">
        <f aca="false">IF(N335&lt;0,$L$2-O335,0)</f>
        <v>#VALUE!</v>
      </c>
      <c r="K335" s="314" t="e">
        <f aca="false">N336</f>
        <v>#VALUE!</v>
      </c>
      <c r="N335" s="0" t="e">
        <f aca="false">O336-O335</f>
        <v>#VALUE!</v>
      </c>
      <c r="O335" s="79" t="str">
        <f aca="false">IF(ISERROR(P335),"",P335)</f>
        <v/>
      </c>
      <c r="P335" s="79" t="e">
        <f aca="false">LOOKUP(9E+307,R335:AY335)</f>
        <v>#N/A</v>
      </c>
      <c r="R335" s="301"/>
      <c r="V335" s="301"/>
    </row>
    <row r="336" customFormat="false" ht="13" hidden="false" customHeight="false" outlineLevel="0" collapsed="false">
      <c r="A336" s="320"/>
      <c r="B336" s="323"/>
      <c r="C336" s="320"/>
      <c r="D336" s="320"/>
      <c r="E336" s="320"/>
      <c r="F336" s="320"/>
      <c r="K336" s="314"/>
      <c r="L336" s="0" t="n">
        <f aca="false">IF(ISERROR(P336),0,(IF((P336-$G$2)&gt;=0,1,0)))</f>
        <v>0</v>
      </c>
      <c r="M336" s="308" t="e">
        <f aca="false">IF((N336-$M$2)&gt;0,1,0)</f>
        <v>#VALUE!</v>
      </c>
      <c r="N336" s="0" t="e">
        <f aca="false">IF(N335&gt;0,$L$2-O336,0)</f>
        <v>#VALUE!</v>
      </c>
      <c r="O336" s="79" t="str">
        <f aca="false">IF(ISERROR(P336),"",P336)</f>
        <v/>
      </c>
      <c r="P336" s="79" t="e">
        <f aca="false">LOOKUP(9E+307,Q336:BK336)</f>
        <v>#N/A</v>
      </c>
      <c r="Q336" s="301"/>
      <c r="R336" s="301"/>
      <c r="S336" s="301"/>
    </row>
    <row r="337" customFormat="false" ht="12.8" hidden="false" customHeight="false" outlineLevel="0" collapsed="false">
      <c r="A337" s="320" t="s">
        <v>2781</v>
      </c>
      <c r="B337" s="323" t="s">
        <v>2782</v>
      </c>
      <c r="C337" s="320" t="s">
        <v>2705</v>
      </c>
      <c r="D337" s="320" t="s">
        <v>2457</v>
      </c>
      <c r="E337" s="320" t="s">
        <v>1766</v>
      </c>
      <c r="F337" s="320"/>
      <c r="G337" s="0" t="n">
        <f aca="false">COUNT(Q337:V337)</f>
        <v>0</v>
      </c>
      <c r="J337" s="381" t="e">
        <f aca="false">IF(N337&lt;0,$L$2-O337,0)</f>
        <v>#VALUE!</v>
      </c>
      <c r="K337" s="314" t="e">
        <f aca="false">N338</f>
        <v>#VALUE!</v>
      </c>
      <c r="N337" s="0" t="e">
        <f aca="false">O338-O337</f>
        <v>#VALUE!</v>
      </c>
      <c r="O337" s="79" t="str">
        <f aca="false">IF(ISERROR(P337),"",P337)</f>
        <v/>
      </c>
      <c r="P337" s="79" t="e">
        <f aca="false">LOOKUP(9E+307,R337:AY337)</f>
        <v>#N/A</v>
      </c>
      <c r="R337" s="301"/>
      <c r="V337" s="301"/>
    </row>
    <row r="338" customFormat="false" ht="13" hidden="false" customHeight="false" outlineLevel="0" collapsed="false">
      <c r="A338" s="320"/>
      <c r="B338" s="323"/>
      <c r="C338" s="320"/>
      <c r="D338" s="320"/>
      <c r="E338" s="320"/>
      <c r="F338" s="320"/>
      <c r="K338" s="314"/>
      <c r="L338" s="0" t="n">
        <f aca="false">IF(ISERROR(P338),0,(IF((P338-$G$2)&gt;=0,1,0)))</f>
        <v>0</v>
      </c>
      <c r="M338" s="308" t="e">
        <f aca="false">IF((N338-$M$2)&gt;0,1,0)</f>
        <v>#VALUE!</v>
      </c>
      <c r="N338" s="0" t="e">
        <f aca="false">IF(N337&gt;0,$L$2-O338,0)</f>
        <v>#VALUE!</v>
      </c>
      <c r="O338" s="79" t="str">
        <f aca="false">IF(ISERROR(P338),"",P338)</f>
        <v/>
      </c>
      <c r="P338" s="79" t="e">
        <f aca="false">LOOKUP(9E+307,Q338:BK338)</f>
        <v>#N/A</v>
      </c>
      <c r="Q338" s="301"/>
      <c r="R338" s="301"/>
      <c r="S338" s="301"/>
      <c r="U338" s="301"/>
      <c r="V338" s="301"/>
    </row>
    <row r="339" customFormat="false" ht="12.8" hidden="false" customHeight="false" outlineLevel="0" collapsed="false">
      <c r="A339" s="320" t="s">
        <v>2783</v>
      </c>
      <c r="B339" s="323" t="s">
        <v>2784</v>
      </c>
      <c r="C339" s="320" t="s">
        <v>2705</v>
      </c>
      <c r="D339" s="320" t="s">
        <v>2457</v>
      </c>
      <c r="E339" s="320" t="s">
        <v>1769</v>
      </c>
      <c r="F339" s="320"/>
      <c r="G339" s="0" t="n">
        <f aca="false">COUNT(Q339:V339)</f>
        <v>0</v>
      </c>
      <c r="J339" s="381" t="e">
        <f aca="false">IF(N339&lt;0,$L$2-O339,0)</f>
        <v>#VALUE!</v>
      </c>
      <c r="K339" s="314" t="e">
        <f aca="false">N340</f>
        <v>#VALUE!</v>
      </c>
      <c r="N339" s="0" t="e">
        <f aca="false">O340-O339</f>
        <v>#VALUE!</v>
      </c>
      <c r="O339" s="79" t="str">
        <f aca="false">IF(ISERROR(P339),"",P339)</f>
        <v/>
      </c>
      <c r="P339" s="79" t="e">
        <f aca="false">LOOKUP(9E+307,R339:AY339)</f>
        <v>#N/A</v>
      </c>
      <c r="R339" s="301"/>
    </row>
    <row r="340" customFormat="false" ht="13" hidden="false" customHeight="false" outlineLevel="0" collapsed="false">
      <c r="A340" s="320"/>
      <c r="B340" s="323"/>
      <c r="C340" s="320"/>
      <c r="D340" s="320"/>
      <c r="E340" s="320"/>
      <c r="F340" s="320"/>
      <c r="K340" s="314"/>
      <c r="L340" s="0" t="n">
        <f aca="false">IF(ISERROR(P340),0,(IF((P340-$G$2)&gt;=0,1,0)))</f>
        <v>0</v>
      </c>
      <c r="M340" s="308" t="e">
        <f aca="false">IF((N340-$M$2)&gt;0,1,0)</f>
        <v>#VALUE!</v>
      </c>
      <c r="N340" s="0" t="e">
        <f aca="false">IF(N339&gt;0,$L$2-O340,0)</f>
        <v>#VALUE!</v>
      </c>
      <c r="O340" s="79" t="str">
        <f aca="false">IF(ISERROR(P340),"",P340)</f>
        <v/>
      </c>
      <c r="P340" s="79" t="e">
        <f aca="false">LOOKUP(9E+307,Q340:BK340)</f>
        <v>#N/A</v>
      </c>
      <c r="Q340" s="301"/>
      <c r="R340" s="301"/>
      <c r="S340" s="301"/>
    </row>
    <row r="341" customFormat="false" ht="12.8" hidden="true" customHeight="false" outlineLevel="0" collapsed="false">
      <c r="A341" s="310" t="s">
        <v>2785</v>
      </c>
      <c r="B341" s="323" t="s">
        <v>2786</v>
      </c>
      <c r="C341" s="310" t="s">
        <v>2705</v>
      </c>
      <c r="D341" s="310" t="s">
        <v>2457</v>
      </c>
      <c r="E341" s="310" t="s">
        <v>1772</v>
      </c>
      <c r="F341" s="310"/>
      <c r="G341" s="311" t="n">
        <f aca="false">COUNT(Q341:V341)</f>
        <v>0</v>
      </c>
      <c r="H341" s="311"/>
      <c r="I341" s="311"/>
      <c r="J341" s="381" t="e">
        <f aca="false">IF(N341&lt;0,$L$2-O341,0)</f>
        <v>#VALUE!</v>
      </c>
      <c r="K341" s="314" t="e">
        <f aca="false">N342</f>
        <v>#VALUE!</v>
      </c>
      <c r="L341" s="269"/>
      <c r="M341" s="269"/>
      <c r="N341" s="269" t="e">
        <f aca="false">O342-O341</f>
        <v>#VALUE!</v>
      </c>
      <c r="O341" s="269" t="str">
        <f aca="false">IF(ISERROR(P341),"",P341)</f>
        <v/>
      </c>
      <c r="P341" s="329" t="e">
        <f aca="false">LOOKUP(9E+307,R341:AY341)</f>
        <v>#N/A</v>
      </c>
      <c r="Q341" s="330"/>
      <c r="R341" s="328"/>
      <c r="T341" s="300"/>
    </row>
    <row r="342" customFormat="false" ht="13" hidden="true" customHeight="false" outlineLevel="0" collapsed="false">
      <c r="A342" s="310"/>
      <c r="B342" s="323"/>
      <c r="C342" s="310"/>
      <c r="D342" s="310"/>
      <c r="E342" s="310"/>
      <c r="F342" s="310"/>
      <c r="G342" s="311"/>
      <c r="H342" s="311"/>
      <c r="I342" s="311"/>
      <c r="K342" s="314"/>
      <c r="L342" s="269" t="n">
        <f aca="false">IF(ISERROR(P342),0,(IF((P342-$G$2)&gt;=0,1,0)))</f>
        <v>0</v>
      </c>
      <c r="M342" s="418" t="e">
        <f aca="false">IF((N342-$M$2)&gt;0,1,0)</f>
        <v>#VALUE!</v>
      </c>
      <c r="N342" s="269" t="e">
        <f aca="false">IF(N341&gt;0,$L$2-O342,0)</f>
        <v>#VALUE!</v>
      </c>
      <c r="O342" s="269" t="str">
        <f aca="false">IF(ISERROR(P342),"",P342)</f>
        <v/>
      </c>
      <c r="P342" s="329" t="e">
        <f aca="false">LOOKUP(9E+307,Q342:BK342)</f>
        <v>#N/A</v>
      </c>
      <c r="Q342" s="328"/>
      <c r="R342" s="328"/>
      <c r="T342" s="300"/>
    </row>
    <row r="343" customFormat="false" ht="12.8" hidden="true" customHeight="false" outlineLevel="0" collapsed="false">
      <c r="A343" s="310" t="s">
        <v>2787</v>
      </c>
      <c r="B343" s="323" t="s">
        <v>2788</v>
      </c>
      <c r="C343" s="310" t="s">
        <v>2705</v>
      </c>
      <c r="D343" s="310" t="s">
        <v>2457</v>
      </c>
      <c r="E343" s="310" t="s">
        <v>1775</v>
      </c>
      <c r="F343" s="310"/>
      <c r="G343" s="311" t="n">
        <f aca="false">COUNT(Q343:V343)</f>
        <v>0</v>
      </c>
      <c r="H343" s="311"/>
      <c r="I343" s="311"/>
      <c r="J343" s="381" t="e">
        <f aca="false">IF(N343&lt;0,$L$2-O343,0)</f>
        <v>#VALUE!</v>
      </c>
      <c r="K343" s="314" t="e">
        <f aca="false">N344</f>
        <v>#VALUE!</v>
      </c>
      <c r="L343" s="269"/>
      <c r="M343" s="269"/>
      <c r="N343" s="269" t="e">
        <f aca="false">O344-O343</f>
        <v>#VALUE!</v>
      </c>
      <c r="O343" s="269" t="str">
        <f aca="false">IF(ISERROR(P343),"",P343)</f>
        <v/>
      </c>
      <c r="P343" s="329" t="e">
        <f aca="false">LOOKUP(9E+307,R343:AY343)</f>
        <v>#N/A</v>
      </c>
      <c r="Q343" s="330"/>
      <c r="R343" s="328"/>
      <c r="T343" s="300"/>
    </row>
    <row r="344" customFormat="false" ht="13" hidden="true" customHeight="false" outlineLevel="0" collapsed="false">
      <c r="A344" s="310"/>
      <c r="B344" s="323"/>
      <c r="C344" s="310"/>
      <c r="D344" s="310"/>
      <c r="E344" s="310"/>
      <c r="F344" s="310"/>
      <c r="G344" s="311"/>
      <c r="H344" s="311"/>
      <c r="I344" s="311"/>
      <c r="K344" s="314"/>
      <c r="L344" s="269" t="n">
        <f aca="false">IF(ISERROR(P344),0,(IF((P344-$G$2)&gt;=0,1,0)))</f>
        <v>0</v>
      </c>
      <c r="M344" s="418" t="e">
        <f aca="false">IF((N344-$M$2)&gt;0,1,0)</f>
        <v>#VALUE!</v>
      </c>
      <c r="N344" s="269" t="e">
        <f aca="false">IF(N343&gt;0,$L$2-O344,0)</f>
        <v>#VALUE!</v>
      </c>
      <c r="O344" s="269" t="str">
        <f aca="false">IF(ISERROR(P344),"",P344)</f>
        <v/>
      </c>
      <c r="P344" s="329" t="e">
        <f aca="false">LOOKUP(9E+307,Q344:BK344)</f>
        <v>#N/A</v>
      </c>
      <c r="Q344" s="328"/>
      <c r="R344" s="328"/>
      <c r="T344" s="300"/>
    </row>
    <row r="345" customFormat="false" ht="12.8" hidden="false" customHeight="false" outlineLevel="0" collapsed="false">
      <c r="A345" s="320" t="s">
        <v>2789</v>
      </c>
      <c r="B345" s="323" t="s">
        <v>2790</v>
      </c>
      <c r="C345" s="320" t="s">
        <v>2705</v>
      </c>
      <c r="D345" s="320" t="s">
        <v>2791</v>
      </c>
      <c r="E345" s="320" t="s">
        <v>2133</v>
      </c>
      <c r="F345" s="320"/>
      <c r="G345" s="0" t="n">
        <f aca="false">COUNT(Q345:V345)</f>
        <v>0</v>
      </c>
      <c r="J345" s="381" t="e">
        <f aca="false">IF(N345&lt;0,$L$2-O345,0)</f>
        <v>#VALUE!</v>
      </c>
      <c r="K345" s="314" t="e">
        <f aca="false">N346</f>
        <v>#VALUE!</v>
      </c>
      <c r="N345" s="0" t="e">
        <f aca="false">O346-O345</f>
        <v>#VALUE!</v>
      </c>
      <c r="O345" s="79" t="str">
        <f aca="false">IF(ISERROR(P345),"",P345)</f>
        <v/>
      </c>
      <c r="P345" s="79" t="e">
        <f aca="false">LOOKUP(9E+307,R345:AY345)</f>
        <v>#N/A</v>
      </c>
      <c r="R345" s="301"/>
      <c r="V345" s="301"/>
    </row>
    <row r="346" customFormat="false" ht="13" hidden="false" customHeight="false" outlineLevel="0" collapsed="false">
      <c r="A346" s="320"/>
      <c r="B346" s="323"/>
      <c r="C346" s="320"/>
      <c r="D346" s="320"/>
      <c r="E346" s="320"/>
      <c r="F346" s="320"/>
      <c r="K346" s="314"/>
      <c r="L346" s="0" t="n">
        <f aca="false">IF(ISERROR(P346),0,(IF((P346-$G$2)&gt;=0,1,0)))</f>
        <v>0</v>
      </c>
      <c r="M346" s="308" t="e">
        <f aca="false">IF((N346-$M$2)&gt;0,1,0)</f>
        <v>#VALUE!</v>
      </c>
      <c r="N346" s="0" t="e">
        <f aca="false">IF(N345&gt;0,$L$2-O346,0)</f>
        <v>#VALUE!</v>
      </c>
      <c r="O346" s="79" t="str">
        <f aca="false">IF(ISERROR(P346),"",P346)</f>
        <v/>
      </c>
      <c r="P346" s="79" t="e">
        <f aca="false">LOOKUP(9E+307,Q346:BK346)</f>
        <v>#N/A</v>
      </c>
      <c r="Q346" s="301"/>
      <c r="R346" s="301"/>
      <c r="S346" s="301"/>
      <c r="U346" s="301"/>
      <c r="V346" s="301"/>
    </row>
    <row r="347" customFormat="false" ht="12.8" hidden="false" customHeight="false" outlineLevel="0" collapsed="false">
      <c r="A347" s="320" t="s">
        <v>2793</v>
      </c>
      <c r="B347" s="323" t="s">
        <v>2794</v>
      </c>
      <c r="C347" s="320" t="s">
        <v>2705</v>
      </c>
      <c r="D347" s="320" t="s">
        <v>2791</v>
      </c>
      <c r="E347" s="320" t="s">
        <v>2134</v>
      </c>
      <c r="F347" s="320"/>
      <c r="G347" s="0" t="n">
        <f aca="false">COUNT(Q347:V347)</f>
        <v>0</v>
      </c>
      <c r="J347" s="390" t="e">
        <f aca="false">IF(N347&lt;0,$L$2-O347,0)</f>
        <v>#VALUE!</v>
      </c>
      <c r="K347" s="314" t="e">
        <f aca="false">N348</f>
        <v>#VALUE!</v>
      </c>
      <c r="N347" s="0" t="e">
        <f aca="false">O348-O347</f>
        <v>#VALUE!</v>
      </c>
      <c r="O347" s="79" t="str">
        <f aca="false">IF(ISERROR(P347),"",P347)</f>
        <v/>
      </c>
      <c r="P347" s="79" t="e">
        <f aca="false">LOOKUP(9E+307,R347:AY347)</f>
        <v>#N/A</v>
      </c>
      <c r="R347" s="301"/>
      <c r="V347" s="301"/>
      <c r="X347" s="301"/>
    </row>
    <row r="348" customFormat="false" ht="13" hidden="false" customHeight="false" outlineLevel="0" collapsed="false">
      <c r="A348" s="320"/>
      <c r="B348" s="323"/>
      <c r="C348" s="320"/>
      <c r="D348" s="320"/>
      <c r="E348" s="320"/>
      <c r="F348" s="320"/>
      <c r="K348" s="314"/>
      <c r="L348" s="0" t="n">
        <f aca="false">IF(ISERROR(P348),0,(IF((P348-$G$2)&gt;=0,1,0)))</f>
        <v>0</v>
      </c>
      <c r="M348" s="308" t="e">
        <f aca="false">IF((N348-$M$2)&gt;0,1,0)</f>
        <v>#VALUE!</v>
      </c>
      <c r="N348" s="0" t="e">
        <f aca="false">IF(N347&gt;0,$L$2-O348,0)</f>
        <v>#VALUE!</v>
      </c>
      <c r="O348" s="79" t="str">
        <f aca="false">IF(ISERROR(P348),"",P348)</f>
        <v/>
      </c>
      <c r="P348" s="79" t="e">
        <f aca="false">LOOKUP(9E+307,Q348:BK348)</f>
        <v>#N/A</v>
      </c>
      <c r="Q348" s="301"/>
      <c r="R348" s="301"/>
      <c r="S348" s="301"/>
      <c r="U348" s="301"/>
      <c r="V348" s="301"/>
    </row>
    <row r="349" customFormat="false" ht="12.8" hidden="false" customHeight="false" outlineLevel="0" collapsed="false">
      <c r="A349" s="320" t="s">
        <v>2795</v>
      </c>
      <c r="B349" s="323" t="s">
        <v>2796</v>
      </c>
      <c r="C349" s="320" t="s">
        <v>2705</v>
      </c>
      <c r="D349" s="320" t="s">
        <v>2791</v>
      </c>
      <c r="E349" s="320" t="s">
        <v>2162</v>
      </c>
      <c r="F349" s="320"/>
      <c r="G349" s="0" t="n">
        <f aca="false">COUNT(Q349:V349)</f>
        <v>0</v>
      </c>
      <c r="J349" s="381" t="e">
        <f aca="false">IF(N349&lt;0,$L$2-O349,0)</f>
        <v>#VALUE!</v>
      </c>
      <c r="K349" s="314" t="e">
        <f aca="false">N350</f>
        <v>#VALUE!</v>
      </c>
      <c r="N349" s="0" t="e">
        <f aca="false">O350-O349</f>
        <v>#VALUE!</v>
      </c>
      <c r="O349" s="79" t="str">
        <f aca="false">IF(ISERROR(P349),"",P349)</f>
        <v/>
      </c>
      <c r="P349" s="79" t="e">
        <f aca="false">LOOKUP(9E+307,R349:AY349)</f>
        <v>#N/A</v>
      </c>
      <c r="R349" s="301"/>
      <c r="V349" s="301"/>
    </row>
    <row r="350" customFormat="false" ht="13" hidden="false" customHeight="false" outlineLevel="0" collapsed="false">
      <c r="A350" s="320"/>
      <c r="B350" s="323"/>
      <c r="C350" s="320"/>
      <c r="D350" s="320"/>
      <c r="E350" s="320"/>
      <c r="F350" s="320"/>
      <c r="J350" s="327" t="s">
        <v>2170</v>
      </c>
      <c r="K350" s="314"/>
      <c r="L350" s="0" t="n">
        <f aca="false">IF(ISERROR(P350),0,(IF((P350-$G$2)&gt;=0,1,0)))</f>
        <v>0</v>
      </c>
      <c r="M350" s="308" t="e">
        <f aca="false">IF((N350-$M$2)&gt;0,1,0)</f>
        <v>#VALUE!</v>
      </c>
      <c r="N350" s="0" t="e">
        <f aca="false">IF(N349&gt;0,$L$2-O350,0)</f>
        <v>#VALUE!</v>
      </c>
      <c r="O350" s="79" t="str">
        <f aca="false">IF(ISERROR(P350),"",P350)</f>
        <v/>
      </c>
      <c r="P350" s="79" t="e">
        <f aca="false">LOOKUP(9E+307,Q350:BK350)</f>
        <v>#N/A</v>
      </c>
      <c r="Q350" s="301"/>
      <c r="R350" s="301"/>
      <c r="S350" s="301"/>
    </row>
    <row r="351" customFormat="false" ht="12.8" hidden="true" customHeight="false" outlineLevel="0" collapsed="false">
      <c r="A351" s="320" t="s">
        <v>2797</v>
      </c>
      <c r="B351" s="385" t="s">
        <v>2798</v>
      </c>
      <c r="C351" s="320" t="s">
        <v>2799</v>
      </c>
      <c r="D351" s="320" t="s">
        <v>2800</v>
      </c>
      <c r="E351" s="320" t="s">
        <v>2133</v>
      </c>
      <c r="F351" s="320"/>
      <c r="G351" s="0" t="n">
        <f aca="false">COUNT(Q351:V351)</f>
        <v>0</v>
      </c>
      <c r="J351" s="381" t="e">
        <f aca="false">IF(N351&lt;0,$L$2-O351,0)</f>
        <v>#VALUE!</v>
      </c>
      <c r="K351" s="314" t="e">
        <f aca="false">N352</f>
        <v>#VALUE!</v>
      </c>
      <c r="N351" s="0" t="e">
        <f aca="false">O352-O351</f>
        <v>#VALUE!</v>
      </c>
      <c r="O351" s="79" t="str">
        <f aca="false">IF(ISERROR(P351),"",P351)</f>
        <v/>
      </c>
      <c r="P351" s="79" t="e">
        <f aca="false">LOOKUP(9E+307,R351:AY351)</f>
        <v>#N/A</v>
      </c>
      <c r="R351" s="301"/>
    </row>
    <row r="352" customFormat="false" ht="13" hidden="true" customHeight="false" outlineLevel="0" collapsed="false">
      <c r="A352" s="320"/>
      <c r="B352" s="385"/>
      <c r="C352" s="320"/>
      <c r="D352" s="320"/>
      <c r="E352" s="320"/>
      <c r="F352" s="320"/>
      <c r="K352" s="314"/>
      <c r="L352" s="0" t="n">
        <f aca="false">IF(ISERROR(P352),0,(IF((P352-$G$2)&gt;=0,1,0)))</f>
        <v>0</v>
      </c>
      <c r="M352" s="308" t="e">
        <f aca="false">IF((N352-$M$2)&gt;0,1,0)</f>
        <v>#VALUE!</v>
      </c>
      <c r="N352" s="0" t="e">
        <f aca="false">IF(N351&gt;0,$L$2-O352,0)</f>
        <v>#VALUE!</v>
      </c>
      <c r="O352" s="79" t="str">
        <f aca="false">IF(ISERROR(P352),"",P352)</f>
        <v/>
      </c>
      <c r="P352" s="79" t="e">
        <f aca="false">LOOKUP(9E+307,Q352:BK352)</f>
        <v>#N/A</v>
      </c>
      <c r="Q352" s="301"/>
      <c r="R352" s="301"/>
      <c r="S352" s="387"/>
      <c r="T352" s="387"/>
    </row>
    <row r="353" customFormat="false" ht="12.8" hidden="true" customHeight="false" outlineLevel="0" collapsed="false">
      <c r="A353" s="320" t="s">
        <v>2801</v>
      </c>
      <c r="B353" s="385" t="s">
        <v>2802</v>
      </c>
      <c r="C353" s="320" t="s">
        <v>2799</v>
      </c>
      <c r="D353" s="320" t="s">
        <v>2800</v>
      </c>
      <c r="E353" s="320" t="s">
        <v>2134</v>
      </c>
      <c r="F353" s="320"/>
      <c r="G353" s="0" t="n">
        <f aca="false">COUNT(Q353:V353)</f>
        <v>0</v>
      </c>
      <c r="J353" s="381" t="e">
        <f aca="false">IF(N353&lt;0,$L$2-O353,0)</f>
        <v>#VALUE!</v>
      </c>
      <c r="K353" s="314" t="e">
        <f aca="false">N354</f>
        <v>#VALUE!</v>
      </c>
      <c r="N353" s="0" t="e">
        <f aca="false">O354-O353</f>
        <v>#VALUE!</v>
      </c>
      <c r="O353" s="79" t="str">
        <f aca="false">IF(ISERROR(P353),"",P353)</f>
        <v/>
      </c>
      <c r="P353" s="79" t="e">
        <f aca="false">LOOKUP(9E+307,R353:AY353)</f>
        <v>#N/A</v>
      </c>
      <c r="R353" s="301"/>
      <c r="V353" s="301"/>
    </row>
    <row r="354" customFormat="false" ht="13" hidden="true" customHeight="false" outlineLevel="0" collapsed="false">
      <c r="A354" s="320"/>
      <c r="B354" s="385"/>
      <c r="C354" s="320"/>
      <c r="D354" s="320"/>
      <c r="E354" s="320"/>
      <c r="F354" s="320"/>
      <c r="K354" s="314"/>
      <c r="L354" s="0" t="n">
        <f aca="false">IF(ISERROR(P354),0,(IF((P354-$G$2)&gt;=0,1,0)))</f>
        <v>0</v>
      </c>
      <c r="M354" s="308" t="e">
        <f aca="false">IF((N354-$M$2)&gt;0,1,0)</f>
        <v>#VALUE!</v>
      </c>
      <c r="N354" s="0" t="e">
        <f aca="false">IF(N353&gt;0,$L$2-O354,0)</f>
        <v>#VALUE!</v>
      </c>
      <c r="O354" s="79" t="str">
        <f aca="false">IF(ISERROR(P354),"",P354)</f>
        <v/>
      </c>
      <c r="P354" s="79" t="e">
        <f aca="false">LOOKUP(9E+307,Q354:BK354)</f>
        <v>#N/A</v>
      </c>
      <c r="Q354" s="301"/>
      <c r="R354" s="301"/>
      <c r="S354" s="301"/>
    </row>
    <row r="355" customFormat="false" ht="12.8" hidden="true" customHeight="false" outlineLevel="0" collapsed="false">
      <c r="A355" s="320" t="s">
        <v>2803</v>
      </c>
      <c r="B355" s="385" t="s">
        <v>2804</v>
      </c>
      <c r="C355" s="320" t="s">
        <v>2799</v>
      </c>
      <c r="D355" s="320" t="s">
        <v>2800</v>
      </c>
      <c r="E355" s="320" t="s">
        <v>2162</v>
      </c>
      <c r="F355" s="320"/>
      <c r="G355" s="0" t="n">
        <f aca="false">COUNT(Q355:V355)</f>
        <v>0</v>
      </c>
      <c r="J355" s="381" t="e">
        <f aca="false">IF(N355&lt;0,$L$2-O355,0)</f>
        <v>#VALUE!</v>
      </c>
      <c r="K355" s="314" t="e">
        <f aca="false">N356</f>
        <v>#VALUE!</v>
      </c>
      <c r="N355" s="0" t="e">
        <f aca="false">O356-O355</f>
        <v>#VALUE!</v>
      </c>
      <c r="O355" s="79" t="str">
        <f aca="false">IF(ISERROR(P355),"",P355)</f>
        <v/>
      </c>
      <c r="P355" s="79" t="e">
        <f aca="false">LOOKUP(9E+307,R355:AY355)</f>
        <v>#N/A</v>
      </c>
      <c r="R355" s="301"/>
      <c r="V355" s="301"/>
    </row>
    <row r="356" customFormat="false" ht="13" hidden="true" customHeight="false" outlineLevel="0" collapsed="false">
      <c r="A356" s="320"/>
      <c r="B356" s="385"/>
      <c r="C356" s="320"/>
      <c r="D356" s="320"/>
      <c r="E356" s="320"/>
      <c r="F356" s="320"/>
      <c r="K356" s="314"/>
      <c r="L356" s="0" t="n">
        <f aca="false">IF(ISERROR(P356),0,(IF((P356-$G$2)&gt;=0,1,0)))</f>
        <v>0</v>
      </c>
      <c r="M356" s="308" t="e">
        <f aca="false">IF((N356-$M$2)&gt;0,1,0)</f>
        <v>#VALUE!</v>
      </c>
      <c r="N356" s="0" t="e">
        <f aca="false">IF(N355&gt;0,$L$2-O356,0)</f>
        <v>#VALUE!</v>
      </c>
      <c r="O356" s="79" t="str">
        <f aca="false">IF(ISERROR(P356),"",P356)</f>
        <v/>
      </c>
      <c r="P356" s="79" t="e">
        <f aca="false">LOOKUP(9E+307,Q356:BK356)</f>
        <v>#N/A</v>
      </c>
      <c r="Q356" s="301"/>
      <c r="R356" s="301"/>
      <c r="S356" s="301"/>
      <c r="U356" s="387"/>
      <c r="V356" s="387"/>
    </row>
    <row r="357" customFormat="false" ht="12.8" hidden="true" customHeight="false" outlineLevel="0" collapsed="false">
      <c r="A357" s="320" t="s">
        <v>2805</v>
      </c>
      <c r="B357" s="385" t="s">
        <v>2806</v>
      </c>
      <c r="C357" s="320" t="s">
        <v>2799</v>
      </c>
      <c r="D357" s="320" t="s">
        <v>2807</v>
      </c>
      <c r="E357" s="320" t="s">
        <v>2133</v>
      </c>
      <c r="F357" s="320"/>
      <c r="G357" s="0" t="n">
        <f aca="false">COUNT(Q357:V357)</f>
        <v>0</v>
      </c>
      <c r="J357" s="381" t="e">
        <f aca="false">IF(N357&lt;0,$L$2-O357,0)</f>
        <v>#VALUE!</v>
      </c>
      <c r="K357" s="314" t="e">
        <f aca="false">N358</f>
        <v>#VALUE!</v>
      </c>
      <c r="N357" s="0" t="e">
        <f aca="false">O358-O357</f>
        <v>#VALUE!</v>
      </c>
      <c r="O357" s="79" t="str">
        <f aca="false">IF(ISERROR(P357),"",P357)</f>
        <v/>
      </c>
      <c r="P357" s="79" t="e">
        <f aca="false">LOOKUP(9E+307,R357:AY357)</f>
        <v>#N/A</v>
      </c>
      <c r="R357" s="301"/>
      <c r="V357" s="301"/>
    </row>
    <row r="358" customFormat="false" ht="13" hidden="true" customHeight="false" outlineLevel="0" collapsed="false">
      <c r="A358" s="320"/>
      <c r="B358" s="385"/>
      <c r="C358" s="320"/>
      <c r="D358" s="320"/>
      <c r="E358" s="320"/>
      <c r="F358" s="320"/>
      <c r="K358" s="314"/>
      <c r="L358" s="0" t="n">
        <f aca="false">IF(ISERROR(P358),0,(IF((P358-$G$2)&gt;=0,1,0)))</f>
        <v>0</v>
      </c>
      <c r="M358" s="308" t="e">
        <f aca="false">IF((N358-$M$2)&gt;0,1,0)</f>
        <v>#VALUE!</v>
      </c>
      <c r="N358" s="0" t="e">
        <f aca="false">IF(N357&gt;0,$L$2-O358,0)</f>
        <v>#VALUE!</v>
      </c>
      <c r="O358" s="79" t="str">
        <f aca="false">IF(ISERROR(P358),"",P358)</f>
        <v/>
      </c>
      <c r="P358" s="79" t="e">
        <f aca="false">LOOKUP(9E+307,Q358:BK358)</f>
        <v>#N/A</v>
      </c>
      <c r="Q358" s="301"/>
      <c r="R358" s="301"/>
      <c r="S358" s="301"/>
      <c r="U358" s="387"/>
      <c r="V358" s="387"/>
    </row>
    <row r="359" customFormat="false" ht="12.8" hidden="true" customHeight="false" outlineLevel="0" collapsed="false">
      <c r="A359" s="320" t="s">
        <v>2808</v>
      </c>
      <c r="B359" s="385" t="s">
        <v>2809</v>
      </c>
      <c r="C359" s="320" t="s">
        <v>2799</v>
      </c>
      <c r="D359" s="320" t="s">
        <v>2807</v>
      </c>
      <c r="E359" s="320" t="s">
        <v>2134</v>
      </c>
      <c r="F359" s="320"/>
      <c r="G359" s="0" t="n">
        <f aca="false">COUNT(Q359:V359)</f>
        <v>0</v>
      </c>
      <c r="J359" s="381" t="e">
        <f aca="false">IF(N359&lt;0,$L$2-O359,0)</f>
        <v>#VALUE!</v>
      </c>
      <c r="K359" s="314" t="e">
        <f aca="false">N360</f>
        <v>#VALUE!</v>
      </c>
      <c r="N359" s="0" t="e">
        <f aca="false">O360-O359</f>
        <v>#VALUE!</v>
      </c>
      <c r="O359" s="79" t="str">
        <f aca="false">IF(ISERROR(P359),"",P359)</f>
        <v/>
      </c>
      <c r="P359" s="79" t="e">
        <f aca="false">LOOKUP(9E+307,R359:AY359)</f>
        <v>#N/A</v>
      </c>
      <c r="R359" s="301"/>
    </row>
    <row r="360" customFormat="false" ht="13" hidden="true" customHeight="false" outlineLevel="0" collapsed="false">
      <c r="A360" s="320"/>
      <c r="B360" s="385"/>
      <c r="C360" s="320"/>
      <c r="D360" s="320"/>
      <c r="E360" s="320"/>
      <c r="F360" s="320"/>
      <c r="K360" s="314"/>
      <c r="L360" s="0" t="n">
        <f aca="false">IF(ISERROR(P360),0,(IF((P360-$G$2)&gt;=0,1,0)))</f>
        <v>0</v>
      </c>
      <c r="M360" s="308" t="e">
        <f aca="false">IF((N360-$M$2)&gt;0,1,0)</f>
        <v>#VALUE!</v>
      </c>
      <c r="N360" s="0" t="e">
        <f aca="false">IF(N359&gt;0,$L$2-O360,0)</f>
        <v>#VALUE!</v>
      </c>
      <c r="O360" s="79" t="str">
        <f aca="false">IF(ISERROR(P360),"",P360)</f>
        <v/>
      </c>
      <c r="P360" s="79" t="e">
        <f aca="false">LOOKUP(9E+307,Q360:BK360)</f>
        <v>#N/A</v>
      </c>
      <c r="Q360" s="301"/>
      <c r="R360" s="301"/>
      <c r="S360" s="301"/>
    </row>
    <row r="361" customFormat="false" ht="12.8" hidden="true" customHeight="false" outlineLevel="0" collapsed="false">
      <c r="A361" s="320" t="s">
        <v>2811</v>
      </c>
      <c r="B361" s="385" t="s">
        <v>2812</v>
      </c>
      <c r="C361" s="320" t="s">
        <v>2799</v>
      </c>
      <c r="D361" s="320" t="s">
        <v>2813</v>
      </c>
      <c r="E361" s="320" t="s">
        <v>1766</v>
      </c>
      <c r="F361" s="320"/>
      <c r="G361" s="0" t="n">
        <f aca="false">COUNT(Q361:V361)</f>
        <v>0</v>
      </c>
      <c r="J361" s="381" t="e">
        <f aca="false">IF(N361&lt;0,$L$2-O361,0)</f>
        <v>#VALUE!</v>
      </c>
      <c r="K361" s="314" t="e">
        <f aca="false">N362</f>
        <v>#VALUE!</v>
      </c>
      <c r="N361" s="0" t="e">
        <f aca="false">O362-O361</f>
        <v>#VALUE!</v>
      </c>
      <c r="O361" s="79" t="str">
        <f aca="false">IF(ISERROR(P361),"",P361)</f>
        <v/>
      </c>
      <c r="P361" s="79" t="e">
        <f aca="false">LOOKUP(9E+307,R361:AY361)</f>
        <v>#N/A</v>
      </c>
      <c r="R361" s="301"/>
    </row>
    <row r="362" customFormat="false" ht="13" hidden="true" customHeight="false" outlineLevel="0" collapsed="false">
      <c r="A362" s="320"/>
      <c r="B362" s="385"/>
      <c r="C362" s="320"/>
      <c r="D362" s="320"/>
      <c r="E362" s="320"/>
      <c r="F362" s="320"/>
      <c r="K362" s="314"/>
      <c r="L362" s="0" t="n">
        <f aca="false">IF(ISERROR(P362),0,(IF((P362-$G$2)&gt;=0,1,0)))</f>
        <v>0</v>
      </c>
      <c r="M362" s="308" t="e">
        <f aca="false">IF((N362-$M$2)&gt;0,1,0)</f>
        <v>#VALUE!</v>
      </c>
      <c r="N362" s="0" t="e">
        <f aca="false">IF(N361&gt;0,$L$2-O362,0)</f>
        <v>#VALUE!</v>
      </c>
      <c r="O362" s="79" t="str">
        <f aca="false">IF(ISERROR(P362),"",P362)</f>
        <v/>
      </c>
      <c r="P362" s="79" t="e">
        <f aca="false">LOOKUP(9E+307,Q362:BK362)</f>
        <v>#N/A</v>
      </c>
      <c r="Q362" s="301"/>
      <c r="R362" s="301"/>
      <c r="S362" s="301"/>
    </row>
    <row r="363" customFormat="false" ht="12.8" hidden="true" customHeight="false" outlineLevel="0" collapsed="false">
      <c r="A363" s="320" t="s">
        <v>2815</v>
      </c>
      <c r="B363" s="385" t="s">
        <v>2816</v>
      </c>
      <c r="C363" s="320" t="s">
        <v>2799</v>
      </c>
      <c r="D363" s="320" t="s">
        <v>2306</v>
      </c>
      <c r="E363" s="320" t="s">
        <v>2133</v>
      </c>
      <c r="F363" s="320"/>
      <c r="G363" s="0" t="n">
        <f aca="false">COUNT(Q363:V363)</f>
        <v>0</v>
      </c>
      <c r="J363" s="381" t="e">
        <f aca="false">IF(N363&lt;0,$L$2-O363,0)</f>
        <v>#VALUE!</v>
      </c>
      <c r="K363" s="314" t="e">
        <f aca="false">N364</f>
        <v>#VALUE!</v>
      </c>
      <c r="N363" s="0" t="e">
        <f aca="false">O364-O363</f>
        <v>#VALUE!</v>
      </c>
      <c r="O363" s="79" t="str">
        <f aca="false">IF(ISERROR(P363),"",P363)</f>
        <v/>
      </c>
      <c r="P363" s="79" t="e">
        <f aca="false">LOOKUP(9E+307,R363:AY363)</f>
        <v>#N/A</v>
      </c>
      <c r="R363" s="301"/>
      <c r="V363" s="301"/>
    </row>
    <row r="364" customFormat="false" ht="13" hidden="true" customHeight="false" outlineLevel="0" collapsed="false">
      <c r="A364" s="320"/>
      <c r="B364" s="385"/>
      <c r="C364" s="320"/>
      <c r="D364" s="320"/>
      <c r="E364" s="320"/>
      <c r="F364" s="320"/>
      <c r="K364" s="314"/>
      <c r="L364" s="0" t="n">
        <f aca="false">IF(ISERROR(P364),0,(IF((P364-$G$2)&gt;=0,1,0)))</f>
        <v>0</v>
      </c>
      <c r="M364" s="308" t="e">
        <f aca="false">IF((N364-$M$2)&gt;0,1,0)</f>
        <v>#VALUE!</v>
      </c>
      <c r="N364" s="0" t="e">
        <f aca="false">IF(N363&gt;0,$L$2-O364,0)</f>
        <v>#VALUE!</v>
      </c>
      <c r="O364" s="79" t="str">
        <f aca="false">IF(ISERROR(P364),"",P364)</f>
        <v/>
      </c>
      <c r="P364" s="79" t="e">
        <f aca="false">LOOKUP(9E+307,Q364:BK364)</f>
        <v>#N/A</v>
      </c>
      <c r="Q364" s="301"/>
      <c r="R364" s="301"/>
      <c r="S364" s="301"/>
      <c r="U364" s="301"/>
      <c r="V364" s="301"/>
    </row>
    <row r="365" customFormat="false" ht="12.8" hidden="true" customHeight="false" outlineLevel="0" collapsed="false">
      <c r="A365" s="320" t="s">
        <v>2818</v>
      </c>
      <c r="B365" s="385" t="s">
        <v>2819</v>
      </c>
      <c r="C365" s="320" t="s">
        <v>2799</v>
      </c>
      <c r="D365" s="320" t="s">
        <v>2306</v>
      </c>
      <c r="E365" s="320" t="s">
        <v>2134</v>
      </c>
      <c r="F365" s="320"/>
      <c r="G365" s="0" t="n">
        <f aca="false">COUNT(Q365:V365)</f>
        <v>0</v>
      </c>
      <c r="J365" s="381" t="e">
        <f aca="false">IF(N365&lt;0,$L$2-O365,0)</f>
        <v>#VALUE!</v>
      </c>
      <c r="K365" s="314" t="e">
        <f aca="false">N366</f>
        <v>#VALUE!</v>
      </c>
      <c r="N365" s="0" t="e">
        <f aca="false">O366-O365</f>
        <v>#VALUE!</v>
      </c>
      <c r="O365" s="79" t="str">
        <f aca="false">IF(ISERROR(P365),"",P365)</f>
        <v/>
      </c>
      <c r="P365" s="79" t="e">
        <f aca="false">LOOKUP(9E+307,R365:AY365)</f>
        <v>#N/A</v>
      </c>
      <c r="R365" s="301"/>
      <c r="V365" s="301"/>
      <c r="X365" s="301"/>
    </row>
    <row r="366" customFormat="false" ht="13" hidden="true" customHeight="false" outlineLevel="0" collapsed="false">
      <c r="A366" s="320"/>
      <c r="B366" s="385"/>
      <c r="C366" s="320"/>
      <c r="D366" s="320"/>
      <c r="E366" s="320"/>
      <c r="F366" s="320"/>
      <c r="K366" s="314"/>
      <c r="L366" s="0" t="n">
        <f aca="false">IF(ISERROR(P366),0,(IF((P366-$G$2)&gt;=0,1,0)))</f>
        <v>0</v>
      </c>
      <c r="M366" s="308" t="e">
        <f aca="false">IF((N366-$M$2)&gt;0,1,0)</f>
        <v>#VALUE!</v>
      </c>
      <c r="N366" s="0" t="e">
        <f aca="false">IF(N365&gt;0,$L$2-O366,0)</f>
        <v>#VALUE!</v>
      </c>
      <c r="O366" s="79" t="str">
        <f aca="false">IF(ISERROR(P366),"",P366)</f>
        <v/>
      </c>
      <c r="P366" s="79" t="e">
        <f aca="false">LOOKUP(9E+307,Q366:BK366)</f>
        <v>#N/A</v>
      </c>
      <c r="Q366" s="301"/>
      <c r="R366" s="301"/>
      <c r="S366" s="301"/>
      <c r="U366" s="301"/>
      <c r="V366" s="301"/>
      <c r="W366" s="301"/>
      <c r="X366" s="301"/>
    </row>
    <row r="367" customFormat="false" ht="12.8" hidden="true" customHeight="false" outlineLevel="0" collapsed="false">
      <c r="A367" s="320" t="s">
        <v>2821</v>
      </c>
      <c r="B367" s="385" t="s">
        <v>2822</v>
      </c>
      <c r="C367" s="320" t="s">
        <v>2799</v>
      </c>
      <c r="D367" s="320" t="s">
        <v>2306</v>
      </c>
      <c r="E367" s="320" t="s">
        <v>2162</v>
      </c>
      <c r="F367" s="320"/>
      <c r="G367" s="0" t="n">
        <f aca="false">COUNT(Q367:V367)</f>
        <v>0</v>
      </c>
      <c r="J367" s="381" t="e">
        <f aca="false">IF(N367&lt;0,$L$2-O367,0)</f>
        <v>#VALUE!</v>
      </c>
      <c r="K367" s="314" t="e">
        <f aca="false">N368</f>
        <v>#VALUE!</v>
      </c>
      <c r="N367" s="0" t="e">
        <f aca="false">O368-O367</f>
        <v>#VALUE!</v>
      </c>
      <c r="O367" s="79" t="str">
        <f aca="false">IF(ISERROR(P367),"",P367)</f>
        <v/>
      </c>
      <c r="P367" s="79" t="e">
        <f aca="false">LOOKUP(9E+307,R367:AY367)</f>
        <v>#N/A</v>
      </c>
      <c r="R367" s="301"/>
      <c r="V367" s="301"/>
      <c r="X367" s="301"/>
    </row>
    <row r="368" customFormat="false" ht="13" hidden="true" customHeight="false" outlineLevel="0" collapsed="false">
      <c r="A368" s="320"/>
      <c r="B368" s="385"/>
      <c r="C368" s="320"/>
      <c r="D368" s="320"/>
      <c r="E368" s="320"/>
      <c r="F368" s="320"/>
      <c r="K368" s="314"/>
      <c r="L368" s="0" t="n">
        <f aca="false">IF(ISERROR(P368),0,(IF((P368-$G$2)&gt;=0,1,0)))</f>
        <v>0</v>
      </c>
      <c r="M368" s="308" t="e">
        <f aca="false">IF((N368-$M$2)&gt;0,1,0)</f>
        <v>#VALUE!</v>
      </c>
      <c r="N368" s="0" t="e">
        <f aca="false">IF(N367&gt;0,$L$2-O368,0)</f>
        <v>#VALUE!</v>
      </c>
      <c r="O368" s="79" t="str">
        <f aca="false">IF(ISERROR(P368),"",P368)</f>
        <v/>
      </c>
      <c r="P368" s="79" t="e">
        <f aca="false">LOOKUP(9E+307,Q368:BK368)</f>
        <v>#N/A</v>
      </c>
      <c r="Q368" s="301"/>
      <c r="R368" s="301"/>
      <c r="S368" s="301"/>
      <c r="U368" s="301"/>
      <c r="V368" s="301"/>
      <c r="W368" s="387"/>
      <c r="X368" s="387"/>
    </row>
    <row r="369" customFormat="false" ht="12.8" hidden="true" customHeight="false" outlineLevel="0" collapsed="false">
      <c r="A369" s="320" t="s">
        <v>2824</v>
      </c>
      <c r="B369" s="385" t="s">
        <v>2825</v>
      </c>
      <c r="C369" s="320" t="s">
        <v>2799</v>
      </c>
      <c r="D369" s="320" t="s">
        <v>2826</v>
      </c>
      <c r="E369" s="320" t="s">
        <v>2133</v>
      </c>
      <c r="F369" s="320"/>
      <c r="G369" s="0" t="n">
        <f aca="false">COUNT(Q369:V369)</f>
        <v>0</v>
      </c>
      <c r="J369" s="381" t="e">
        <f aca="false">IF(N369&lt;0,$L$2-O369,0)</f>
        <v>#VALUE!</v>
      </c>
      <c r="K369" s="314" t="e">
        <f aca="false">N370</f>
        <v>#VALUE!</v>
      </c>
      <c r="N369" s="0" t="e">
        <f aca="false">O370-O369</f>
        <v>#VALUE!</v>
      </c>
      <c r="O369" s="79" t="str">
        <f aca="false">IF(ISERROR(P369),"",P369)</f>
        <v/>
      </c>
      <c r="P369" s="79" t="e">
        <f aca="false">LOOKUP(9E+307,R369:AY369)</f>
        <v>#N/A</v>
      </c>
      <c r="R369" s="301"/>
      <c r="V369" s="301"/>
    </row>
    <row r="370" customFormat="false" ht="13" hidden="true" customHeight="false" outlineLevel="0" collapsed="false">
      <c r="A370" s="320"/>
      <c r="B370" s="385"/>
      <c r="C370" s="320"/>
      <c r="D370" s="320"/>
      <c r="E370" s="320"/>
      <c r="F370" s="320"/>
      <c r="K370" s="314"/>
      <c r="L370" s="0" t="n">
        <f aca="false">IF(ISERROR(P370),0,(IF((P370-$G$2)&gt;=0,1,0)))</f>
        <v>0</v>
      </c>
      <c r="M370" s="308" t="e">
        <f aca="false">IF((N370-$M$2)&gt;0,1,0)</f>
        <v>#VALUE!</v>
      </c>
      <c r="N370" s="0" t="e">
        <f aca="false">IF(N369&gt;0,$L$2-O370,0)</f>
        <v>#VALUE!</v>
      </c>
      <c r="O370" s="79" t="str">
        <f aca="false">IF(ISERROR(P370),"",P370)</f>
        <v/>
      </c>
      <c r="P370" s="79" t="e">
        <f aca="false">LOOKUP(9E+307,Q370:BK370)</f>
        <v>#N/A</v>
      </c>
      <c r="Q370" s="301"/>
      <c r="R370" s="301"/>
      <c r="S370" s="301"/>
      <c r="U370" s="387"/>
      <c r="V370" s="387"/>
    </row>
    <row r="371" customFormat="false" ht="12.8" hidden="true" customHeight="false" outlineLevel="0" collapsed="false">
      <c r="A371" s="320" t="s">
        <v>2827</v>
      </c>
      <c r="B371" s="385" t="s">
        <v>2828</v>
      </c>
      <c r="C371" s="320" t="s">
        <v>2799</v>
      </c>
      <c r="D371" s="320" t="s">
        <v>2829</v>
      </c>
      <c r="E371" s="320" t="s">
        <v>1766</v>
      </c>
      <c r="F371" s="320"/>
      <c r="G371" s="0" t="n">
        <f aca="false">COUNT(Q371:V371)</f>
        <v>0</v>
      </c>
      <c r="J371" s="381" t="e">
        <f aca="false">IF(N371&lt;0,$L$2-O371,0)</f>
        <v>#VALUE!</v>
      </c>
      <c r="K371" s="314" t="e">
        <f aca="false">N372</f>
        <v>#VALUE!</v>
      </c>
      <c r="N371" s="0" t="e">
        <f aca="false">O372-O371</f>
        <v>#VALUE!</v>
      </c>
      <c r="O371" s="79" t="str">
        <f aca="false">IF(ISERROR(P371),"",P371)</f>
        <v/>
      </c>
      <c r="P371" s="79" t="e">
        <f aca="false">LOOKUP(9E+307,R371:AY371)</f>
        <v>#N/A</v>
      </c>
      <c r="R371" s="301"/>
      <c r="V371" s="301"/>
    </row>
    <row r="372" customFormat="false" ht="13" hidden="true" customHeight="false" outlineLevel="0" collapsed="false">
      <c r="A372" s="320"/>
      <c r="B372" s="385"/>
      <c r="C372" s="320"/>
      <c r="D372" s="320"/>
      <c r="E372" s="320"/>
      <c r="F372" s="320"/>
      <c r="K372" s="314"/>
      <c r="L372" s="0" t="n">
        <f aca="false">IF(ISERROR(P372),0,(IF((P372-$G$2)&gt;=0,1,0)))</f>
        <v>0</v>
      </c>
      <c r="M372" s="308" t="e">
        <f aca="false">IF((N372-$M$2)&gt;0,1,0)</f>
        <v>#VALUE!</v>
      </c>
      <c r="N372" s="0" t="e">
        <f aca="false">IF(N371&gt;0,$L$2-O372,0)</f>
        <v>#VALUE!</v>
      </c>
      <c r="O372" s="79" t="str">
        <f aca="false">IF(ISERROR(P372),"",P372)</f>
        <v/>
      </c>
      <c r="P372" s="79" t="e">
        <f aca="false">LOOKUP(9E+307,Q372:BK372)</f>
        <v>#N/A</v>
      </c>
      <c r="Q372" s="301"/>
      <c r="R372" s="301"/>
      <c r="S372" s="301"/>
      <c r="U372" s="301"/>
      <c r="V372" s="301"/>
    </row>
    <row r="373" customFormat="false" ht="12.8" hidden="true" customHeight="false" outlineLevel="0" collapsed="false">
      <c r="A373" s="320" t="s">
        <v>2830</v>
      </c>
      <c r="B373" s="385" t="s">
        <v>2831</v>
      </c>
      <c r="C373" s="320" t="s">
        <v>2799</v>
      </c>
      <c r="D373" s="320" t="s">
        <v>2829</v>
      </c>
      <c r="E373" s="320" t="s">
        <v>1769</v>
      </c>
      <c r="F373" s="320"/>
      <c r="G373" s="0" t="n">
        <f aca="false">COUNT(Q373:V373)</f>
        <v>0</v>
      </c>
      <c r="J373" s="381" t="e">
        <f aca="false">IF(N373&lt;0,$L$2-O373,0)</f>
        <v>#VALUE!</v>
      </c>
      <c r="K373" s="314" t="e">
        <f aca="false">N374</f>
        <v>#VALUE!</v>
      </c>
      <c r="N373" s="0" t="e">
        <f aca="false">O374-O373</f>
        <v>#VALUE!</v>
      </c>
      <c r="O373" s="79" t="str">
        <f aca="false">IF(ISERROR(P373),"",P373)</f>
        <v/>
      </c>
      <c r="P373" s="79" t="e">
        <f aca="false">LOOKUP(9E+307,R373:AY373)</f>
        <v>#N/A</v>
      </c>
      <c r="R373" s="301"/>
      <c r="V373" s="301"/>
    </row>
    <row r="374" customFormat="false" ht="13" hidden="true" customHeight="false" outlineLevel="0" collapsed="false">
      <c r="A374" s="320"/>
      <c r="B374" s="385"/>
      <c r="C374" s="320"/>
      <c r="D374" s="320"/>
      <c r="E374" s="320"/>
      <c r="F374" s="320"/>
      <c r="K374" s="314"/>
      <c r="L374" s="0" t="n">
        <f aca="false">IF(ISERROR(P374),0,(IF((P374-$G$2)&gt;=0,1,0)))</f>
        <v>0</v>
      </c>
      <c r="M374" s="308" t="e">
        <f aca="false">IF((N374-$M$2)&gt;0,1,0)</f>
        <v>#VALUE!</v>
      </c>
      <c r="N374" s="0" t="e">
        <f aca="false">IF(N373&gt;0,$L$2-O374,0)</f>
        <v>#VALUE!</v>
      </c>
      <c r="O374" s="79" t="str">
        <f aca="false">IF(ISERROR(P374),"",P374)</f>
        <v/>
      </c>
      <c r="P374" s="79" t="e">
        <f aca="false">LOOKUP(9E+307,Q374:BK374)</f>
        <v>#N/A</v>
      </c>
      <c r="Q374" s="301"/>
      <c r="R374" s="301"/>
      <c r="S374" s="301"/>
      <c r="U374" s="387"/>
      <c r="V374" s="387"/>
    </row>
    <row r="375" customFormat="false" ht="12.8" hidden="true" customHeight="false" outlineLevel="0" collapsed="false">
      <c r="A375" s="320" t="s">
        <v>2832</v>
      </c>
      <c r="B375" s="385" t="s">
        <v>2833</v>
      </c>
      <c r="C375" s="320" t="s">
        <v>2799</v>
      </c>
      <c r="D375" s="320" t="s">
        <v>2829</v>
      </c>
      <c r="E375" s="320" t="s">
        <v>1772</v>
      </c>
      <c r="F375" s="320"/>
      <c r="G375" s="0" t="n">
        <f aca="false">COUNT(Q375:V375)</f>
        <v>0</v>
      </c>
      <c r="J375" s="381" t="e">
        <f aca="false">IF(N375&lt;0,$L$2-O375,0)</f>
        <v>#VALUE!</v>
      </c>
      <c r="K375" s="314" t="e">
        <f aca="false">N376</f>
        <v>#VALUE!</v>
      </c>
      <c r="N375" s="0" t="e">
        <f aca="false">O376-O375</f>
        <v>#VALUE!</v>
      </c>
      <c r="O375" s="79" t="str">
        <f aca="false">IF(ISERROR(P375),"",P375)</f>
        <v/>
      </c>
      <c r="P375" s="79" t="e">
        <f aca="false">LOOKUP(9E+307,R375:AY375)</f>
        <v>#N/A</v>
      </c>
      <c r="R375" s="301"/>
      <c r="V375" s="301"/>
    </row>
    <row r="376" customFormat="false" ht="13" hidden="true" customHeight="false" outlineLevel="0" collapsed="false">
      <c r="A376" s="320"/>
      <c r="B376" s="385"/>
      <c r="C376" s="320"/>
      <c r="D376" s="320"/>
      <c r="E376" s="320"/>
      <c r="F376" s="320"/>
      <c r="K376" s="314"/>
      <c r="L376" s="0" t="n">
        <f aca="false">IF(ISERROR(P376),0,(IF((P376-$G$2)&gt;=0,1,0)))</f>
        <v>0</v>
      </c>
      <c r="M376" s="308" t="e">
        <f aca="false">IF((N376-$M$2)&gt;0,1,0)</f>
        <v>#VALUE!</v>
      </c>
      <c r="N376" s="0" t="e">
        <f aca="false">IF(N375&gt;0,$L$2-O376,0)</f>
        <v>#VALUE!</v>
      </c>
      <c r="O376" s="79" t="str">
        <f aca="false">IF(ISERROR(P376),"",P376)</f>
        <v/>
      </c>
      <c r="P376" s="79" t="e">
        <f aca="false">LOOKUP(9E+307,Q376:BK376)</f>
        <v>#N/A</v>
      </c>
      <c r="Q376" s="301"/>
      <c r="R376" s="301"/>
      <c r="S376" s="301"/>
      <c r="U376" s="387"/>
      <c r="V376" s="387"/>
    </row>
    <row r="377" customFormat="false" ht="12.8" hidden="true" customHeight="false" outlineLevel="0" collapsed="false">
      <c r="A377" s="320" t="s">
        <v>2834</v>
      </c>
      <c r="B377" s="385" t="s">
        <v>2835</v>
      </c>
      <c r="C377" s="320" t="s">
        <v>2799</v>
      </c>
      <c r="D377" s="320" t="s">
        <v>2829</v>
      </c>
      <c r="E377" s="320" t="s">
        <v>1775</v>
      </c>
      <c r="F377" s="320"/>
      <c r="G377" s="0" t="n">
        <f aca="false">COUNT(Q377:V377)</f>
        <v>0</v>
      </c>
      <c r="J377" s="381" t="e">
        <f aca="false">IF(N377&lt;0,$L$2-O377,0)</f>
        <v>#VALUE!</v>
      </c>
      <c r="K377" s="314" t="e">
        <f aca="false">N378</f>
        <v>#VALUE!</v>
      </c>
      <c r="N377" s="0" t="e">
        <f aca="false">O378-O377</f>
        <v>#VALUE!</v>
      </c>
      <c r="O377" s="79" t="str">
        <f aca="false">IF(ISERROR(P377),"",P377)</f>
        <v/>
      </c>
      <c r="P377" s="79" t="e">
        <f aca="false">LOOKUP(9E+307,R377:AY377)</f>
        <v>#N/A</v>
      </c>
      <c r="R377" s="301"/>
      <c r="V377" s="301"/>
    </row>
    <row r="378" customFormat="false" ht="13" hidden="true" customHeight="false" outlineLevel="0" collapsed="false">
      <c r="A378" s="320"/>
      <c r="B378" s="385"/>
      <c r="C378" s="320"/>
      <c r="D378" s="320"/>
      <c r="E378" s="320"/>
      <c r="F378" s="320"/>
      <c r="K378" s="314"/>
      <c r="L378" s="0" t="n">
        <f aca="false">IF(ISERROR(P378),0,(IF((P378-$G$2)&gt;=0,1,0)))</f>
        <v>0</v>
      </c>
      <c r="M378" s="308" t="e">
        <f aca="false">IF((N378-$M$2)&gt;0,1,0)</f>
        <v>#VALUE!</v>
      </c>
      <c r="N378" s="0" t="e">
        <f aca="false">IF(N377&gt;0,$L$2-O378,0)</f>
        <v>#VALUE!</v>
      </c>
      <c r="O378" s="79" t="str">
        <f aca="false">IF(ISERROR(P378),"",P378)</f>
        <v/>
      </c>
      <c r="P378" s="79" t="e">
        <f aca="false">LOOKUP(9E+307,Q378:BK378)</f>
        <v>#N/A</v>
      </c>
      <c r="Q378" s="301"/>
      <c r="R378" s="301"/>
      <c r="S378" s="301"/>
      <c r="U378" s="387"/>
      <c r="V378" s="387"/>
    </row>
    <row r="379" customFormat="false" ht="12.8" hidden="true" customHeight="false" outlineLevel="0" collapsed="false">
      <c r="A379" s="320" t="s">
        <v>2836</v>
      </c>
      <c r="B379" s="385" t="s">
        <v>2837</v>
      </c>
      <c r="C379" s="320" t="s">
        <v>2799</v>
      </c>
      <c r="D379" s="320" t="s">
        <v>2829</v>
      </c>
      <c r="E379" s="320" t="s">
        <v>1778</v>
      </c>
      <c r="F379" s="320"/>
      <c r="G379" s="0" t="n">
        <f aca="false">COUNT(Q379:V379)</f>
        <v>0</v>
      </c>
      <c r="J379" s="381" t="e">
        <f aca="false">IF(N379&lt;0,$L$2-O379,0)</f>
        <v>#VALUE!</v>
      </c>
      <c r="K379" s="314" t="e">
        <f aca="false">N380</f>
        <v>#VALUE!</v>
      </c>
      <c r="N379" s="0" t="e">
        <f aca="false">O380-O379</f>
        <v>#VALUE!</v>
      </c>
      <c r="O379" s="79" t="str">
        <f aca="false">IF(ISERROR(P379),"",P379)</f>
        <v/>
      </c>
      <c r="P379" s="79" t="e">
        <f aca="false">LOOKUP(9E+307,R379:AY379)</f>
        <v>#N/A</v>
      </c>
      <c r="R379" s="301"/>
      <c r="V379" s="301"/>
    </row>
    <row r="380" customFormat="false" ht="13" hidden="true" customHeight="false" outlineLevel="0" collapsed="false">
      <c r="A380" s="320"/>
      <c r="B380" s="385"/>
      <c r="C380" s="320"/>
      <c r="D380" s="320"/>
      <c r="E380" s="320"/>
      <c r="F380" s="320"/>
      <c r="K380" s="314"/>
      <c r="L380" s="0" t="n">
        <f aca="false">IF(ISERROR(P380),0,(IF((P380-$G$2)&gt;=0,1,0)))</f>
        <v>0</v>
      </c>
      <c r="M380" s="308" t="e">
        <f aca="false">IF((N380-$M$2)&gt;0,1,0)</f>
        <v>#VALUE!</v>
      </c>
      <c r="N380" s="0" t="e">
        <f aca="false">IF(N379&gt;0,$L$2-O380,0)</f>
        <v>#VALUE!</v>
      </c>
      <c r="O380" s="79" t="str">
        <f aca="false">IF(ISERROR(P380),"",P380)</f>
        <v/>
      </c>
      <c r="P380" s="79" t="e">
        <f aca="false">LOOKUP(9E+307,Q380:BK380)</f>
        <v>#N/A</v>
      </c>
      <c r="Q380" s="301"/>
      <c r="R380" s="301"/>
      <c r="S380" s="301"/>
      <c r="U380" s="301"/>
      <c r="V380" s="301"/>
    </row>
    <row r="381" customFormat="false" ht="12.8" hidden="true" customHeight="false" outlineLevel="0" collapsed="false">
      <c r="A381" s="320" t="s">
        <v>2838</v>
      </c>
      <c r="B381" s="385" t="s">
        <v>2839</v>
      </c>
      <c r="C381" s="371"/>
      <c r="D381" s="371"/>
      <c r="E381" s="371"/>
      <c r="F381" s="320"/>
      <c r="G381" s="0" t="n">
        <f aca="false">COUNT(Q381:V381)</f>
        <v>0</v>
      </c>
      <c r="J381" s="381" t="e">
        <f aca="false">IF(N381&lt;0,$L$2-O381,0)</f>
        <v>#VALUE!</v>
      </c>
      <c r="K381" s="314" t="e">
        <f aca="false">N382</f>
        <v>#VALUE!</v>
      </c>
      <c r="N381" s="0" t="e">
        <f aca="false">O382-O381</f>
        <v>#VALUE!</v>
      </c>
      <c r="O381" s="79" t="str">
        <f aca="false">IF(ISERROR(P381),"",P381)</f>
        <v/>
      </c>
      <c r="P381" s="79" t="e">
        <f aca="false">LOOKUP(9E+307,R381:AY381)</f>
        <v>#N/A</v>
      </c>
      <c r="R381" s="301"/>
      <c r="T381" s="300"/>
    </row>
    <row r="382" customFormat="false" ht="13" hidden="true" customHeight="false" outlineLevel="0" collapsed="false">
      <c r="A382" s="320"/>
      <c r="B382" s="385"/>
      <c r="C382" s="371"/>
      <c r="D382" s="371"/>
      <c r="E382" s="371"/>
      <c r="F382" s="320"/>
      <c r="K382" s="314"/>
      <c r="L382" s="0" t="n">
        <f aca="false">IF(ISERROR(P382),0,(IF((P382-$G$2)&gt;=0,1,0)))</f>
        <v>0</v>
      </c>
      <c r="M382" s="308" t="e">
        <f aca="false">IF((N382-$M$2)&gt;0,1,0)</f>
        <v>#VALUE!</v>
      </c>
      <c r="N382" s="0" t="e">
        <f aca="false">IF(N381&gt;0,$L$2-O382,0)</f>
        <v>#VALUE!</v>
      </c>
      <c r="O382" s="79" t="str">
        <f aca="false">IF(ISERROR(P382),"",P382)</f>
        <v/>
      </c>
      <c r="P382" s="79" t="e">
        <f aca="false">LOOKUP(9E+307,Q382:BK382)</f>
        <v>#N/A</v>
      </c>
      <c r="Q382" s="301"/>
      <c r="R382" s="301"/>
      <c r="T382" s="300"/>
    </row>
    <row r="383" customFormat="false" ht="12.8" hidden="true" customHeight="false" outlineLevel="0" collapsed="false">
      <c r="A383" s="320" t="s">
        <v>2840</v>
      </c>
      <c r="B383" s="385" t="s">
        <v>2841</v>
      </c>
      <c r="C383" s="320" t="s">
        <v>2799</v>
      </c>
      <c r="D383" s="320" t="s">
        <v>2842</v>
      </c>
      <c r="E383" s="320" t="s">
        <v>2133</v>
      </c>
      <c r="F383" s="320"/>
      <c r="G383" s="0" t="n">
        <f aca="false">COUNT(Q383:V383)</f>
        <v>0</v>
      </c>
      <c r="J383" s="381" t="e">
        <f aca="false">IF(N383&lt;0,$L$2-O383,0)</f>
        <v>#VALUE!</v>
      </c>
      <c r="K383" s="314" t="e">
        <f aca="false">N384</f>
        <v>#VALUE!</v>
      </c>
      <c r="N383" s="0" t="e">
        <f aca="false">O384-O383</f>
        <v>#VALUE!</v>
      </c>
      <c r="O383" s="79" t="str">
        <f aca="false">IF(ISERROR(P383),"",P383)</f>
        <v/>
      </c>
      <c r="P383" s="79" t="e">
        <f aca="false">LOOKUP(9E+307,R383:AY383)</f>
        <v>#N/A</v>
      </c>
      <c r="R383" s="301"/>
      <c r="V383" s="301"/>
    </row>
    <row r="384" customFormat="false" ht="13" hidden="true" customHeight="false" outlineLevel="0" collapsed="false">
      <c r="A384" s="320"/>
      <c r="B384" s="385"/>
      <c r="C384" s="320"/>
      <c r="D384" s="320"/>
      <c r="E384" s="320"/>
      <c r="F384" s="320"/>
      <c r="K384" s="314"/>
      <c r="L384" s="0" t="n">
        <f aca="false">IF(ISERROR(P384),0,(IF((P384-$G$2)&gt;=0,1,0)))</f>
        <v>0</v>
      </c>
      <c r="M384" s="308" t="e">
        <f aca="false">IF((N384-$M$2)&gt;0,1,0)</f>
        <v>#VALUE!</v>
      </c>
      <c r="N384" s="0" t="e">
        <f aca="false">IF(N383&gt;0,$L$2-O384,0)</f>
        <v>#VALUE!</v>
      </c>
      <c r="O384" s="79" t="str">
        <f aca="false">IF(ISERROR(P384),"",P384)</f>
        <v/>
      </c>
      <c r="P384" s="79" t="e">
        <f aca="false">LOOKUP(9E+307,Q384:BK384)</f>
        <v>#N/A</v>
      </c>
      <c r="Q384" s="301"/>
      <c r="R384" s="301"/>
      <c r="S384" s="301"/>
      <c r="U384" s="387"/>
      <c r="V384" s="387"/>
    </row>
    <row r="385" customFormat="false" ht="12.8" hidden="true" customHeight="false" outlineLevel="0" collapsed="false">
      <c r="A385" s="320" t="s">
        <v>2843</v>
      </c>
      <c r="B385" s="385" t="s">
        <v>2844</v>
      </c>
      <c r="C385" s="320" t="s">
        <v>2799</v>
      </c>
      <c r="D385" s="320" t="s">
        <v>2842</v>
      </c>
      <c r="E385" s="320" t="s">
        <v>2134</v>
      </c>
      <c r="F385" s="320"/>
      <c r="G385" s="0" t="n">
        <f aca="false">COUNT(Q385:V385)</f>
        <v>0</v>
      </c>
      <c r="J385" s="381" t="e">
        <f aca="false">IF(N385&lt;0,$L$2-O385,0)</f>
        <v>#VALUE!</v>
      </c>
      <c r="K385" s="314" t="e">
        <f aca="false">N386</f>
        <v>#VALUE!</v>
      </c>
      <c r="N385" s="0" t="e">
        <f aca="false">O386-O385</f>
        <v>#VALUE!</v>
      </c>
      <c r="O385" s="79" t="str">
        <f aca="false">IF(ISERROR(P385),"",P385)</f>
        <v/>
      </c>
      <c r="P385" s="79" t="e">
        <f aca="false">LOOKUP(9E+307,R385:AY385)</f>
        <v>#N/A</v>
      </c>
      <c r="R385" s="301"/>
      <c r="V385" s="301"/>
    </row>
    <row r="386" customFormat="false" ht="13" hidden="true" customHeight="false" outlineLevel="0" collapsed="false">
      <c r="A386" s="320"/>
      <c r="B386" s="385"/>
      <c r="C386" s="320"/>
      <c r="D386" s="320"/>
      <c r="E386" s="320"/>
      <c r="F386" s="320"/>
      <c r="K386" s="314"/>
      <c r="L386" s="0" t="n">
        <f aca="false">IF(ISERROR(P386),0,(IF((P386-$G$2)&gt;=0,1,0)))</f>
        <v>0</v>
      </c>
      <c r="M386" s="308" t="e">
        <f aca="false">IF((N386-$M$2)&gt;0,1,0)</f>
        <v>#VALUE!</v>
      </c>
      <c r="N386" s="0" t="e">
        <f aca="false">IF(N385&gt;0,$L$2-O386,0)</f>
        <v>#VALUE!</v>
      </c>
      <c r="O386" s="79" t="str">
        <f aca="false">IF(ISERROR(P386),"",P386)</f>
        <v/>
      </c>
      <c r="P386" s="79" t="e">
        <f aca="false">LOOKUP(9E+307,Q386:BK386)</f>
        <v>#N/A</v>
      </c>
      <c r="Q386" s="301"/>
      <c r="R386" s="301"/>
      <c r="S386" s="301"/>
      <c r="U386" s="387"/>
      <c r="V386" s="387"/>
    </row>
    <row r="387" customFormat="false" ht="12.8" hidden="true" customHeight="false" outlineLevel="0" collapsed="false">
      <c r="A387" s="320" t="s">
        <v>2845</v>
      </c>
      <c r="B387" s="385" t="s">
        <v>2846</v>
      </c>
      <c r="C387" s="320" t="s">
        <v>2799</v>
      </c>
      <c r="D387" s="320" t="s">
        <v>2842</v>
      </c>
      <c r="E387" s="320" t="s">
        <v>2162</v>
      </c>
      <c r="F387" s="320"/>
      <c r="G387" s="0" t="n">
        <f aca="false">COUNT(Q387:V387)</f>
        <v>0</v>
      </c>
      <c r="J387" s="381" t="e">
        <f aca="false">IF(N387&lt;0,$L$2-O387,0)</f>
        <v>#VALUE!</v>
      </c>
      <c r="K387" s="314" t="e">
        <f aca="false">N388</f>
        <v>#VALUE!</v>
      </c>
      <c r="N387" s="0" t="e">
        <f aca="false">O388-O387</f>
        <v>#VALUE!</v>
      </c>
      <c r="O387" s="79" t="str">
        <f aca="false">IF(ISERROR(P387),"",P387)</f>
        <v/>
      </c>
      <c r="P387" s="79" t="e">
        <f aca="false">LOOKUP(9E+307,R387:AY387)</f>
        <v>#N/A</v>
      </c>
      <c r="R387" s="301"/>
      <c r="V387" s="301"/>
    </row>
    <row r="388" customFormat="false" ht="13" hidden="true" customHeight="false" outlineLevel="0" collapsed="false">
      <c r="A388" s="320"/>
      <c r="B388" s="385"/>
      <c r="C388" s="320"/>
      <c r="D388" s="320"/>
      <c r="E388" s="320"/>
      <c r="F388" s="320"/>
      <c r="K388" s="314"/>
      <c r="L388" s="0" t="n">
        <f aca="false">IF(ISERROR(P388),0,(IF((P388-$G$2)&gt;=0,1,0)))</f>
        <v>0</v>
      </c>
      <c r="M388" s="308" t="e">
        <f aca="false">IF((N388-$M$2)&gt;0,1,0)</f>
        <v>#VALUE!</v>
      </c>
      <c r="N388" s="0" t="e">
        <f aca="false">IF(N387&gt;0,$L$2-O388,0)</f>
        <v>#VALUE!</v>
      </c>
      <c r="O388" s="79" t="str">
        <f aca="false">IF(ISERROR(P388),"",P388)</f>
        <v/>
      </c>
      <c r="P388" s="79" t="e">
        <f aca="false">LOOKUP(9E+307,Q388:BK388)</f>
        <v>#N/A</v>
      </c>
      <c r="Q388" s="301"/>
      <c r="R388" s="301"/>
      <c r="S388" s="301"/>
      <c r="U388" s="301"/>
      <c r="V388" s="301"/>
    </row>
    <row r="389" customFormat="false" ht="12.8" hidden="true" customHeight="false" outlineLevel="0" collapsed="false">
      <c r="A389" s="320" t="s">
        <v>2848</v>
      </c>
      <c r="B389" s="385" t="s">
        <v>2849</v>
      </c>
      <c r="C389" s="320" t="s">
        <v>2799</v>
      </c>
      <c r="D389" s="320" t="s">
        <v>2850</v>
      </c>
      <c r="E389" s="320" t="s">
        <v>2435</v>
      </c>
      <c r="F389" s="320"/>
      <c r="G389" s="0" t="n">
        <f aca="false">COUNT(Q389:V389)</f>
        <v>0</v>
      </c>
      <c r="J389" s="419" t="e">
        <f aca="false">IF(N389&lt;0,$L$2-O389,0)</f>
        <v>#VALUE!</v>
      </c>
      <c r="K389" s="314" t="e">
        <f aca="false">N390</f>
        <v>#VALUE!</v>
      </c>
      <c r="N389" s="0" t="e">
        <f aca="false">O390-O389</f>
        <v>#VALUE!</v>
      </c>
      <c r="O389" s="79" t="str">
        <f aca="false">IF(ISERROR(P389),"",P389)</f>
        <v/>
      </c>
      <c r="P389" s="79" t="e">
        <f aca="false">LOOKUP(9E+307,R389:AY389)</f>
        <v>#N/A</v>
      </c>
      <c r="R389" s="301"/>
      <c r="V389" s="301"/>
    </row>
    <row r="390" customFormat="false" ht="13" hidden="true" customHeight="false" outlineLevel="0" collapsed="false">
      <c r="A390" s="320"/>
      <c r="B390" s="385"/>
      <c r="C390" s="320"/>
      <c r="D390" s="320"/>
      <c r="E390" s="320"/>
      <c r="F390" s="320"/>
      <c r="K390" s="314"/>
      <c r="L390" s="0" t="n">
        <f aca="false">IF(ISERROR(P390),0,(IF((P390-$G$2)&gt;=0,1,0)))</f>
        <v>0</v>
      </c>
      <c r="M390" s="308" t="e">
        <f aca="false">IF((N390-$M$2)&gt;0,1,0)</f>
        <v>#VALUE!</v>
      </c>
      <c r="N390" s="0" t="e">
        <f aca="false">IF(N389&gt;0,$L$2-O390,0)</f>
        <v>#VALUE!</v>
      </c>
      <c r="O390" s="79" t="str">
        <f aca="false">IF(ISERROR(P390),"",P390)</f>
        <v/>
      </c>
      <c r="P390" s="79" t="e">
        <f aca="false">LOOKUP(9E+307,Q390:BK390)</f>
        <v>#N/A</v>
      </c>
      <c r="Q390" s="301"/>
      <c r="R390" s="301"/>
      <c r="S390" s="301"/>
    </row>
    <row r="391" customFormat="false" ht="12.8" hidden="true" customHeight="false" outlineLevel="0" collapsed="false">
      <c r="A391" s="320" t="s">
        <v>2851</v>
      </c>
      <c r="B391" s="385" t="s">
        <v>2852</v>
      </c>
      <c r="C391" s="320" t="s">
        <v>2799</v>
      </c>
      <c r="D391" s="320" t="s">
        <v>2850</v>
      </c>
      <c r="E391" s="320" t="s">
        <v>2437</v>
      </c>
      <c r="F391" s="320"/>
      <c r="G391" s="0" t="n">
        <f aca="false">COUNT(Q391:V391)</f>
        <v>0</v>
      </c>
      <c r="J391" s="381" t="e">
        <f aca="false">IF(N391&lt;0,$L$2-O391,0)</f>
        <v>#VALUE!</v>
      </c>
      <c r="K391" s="314" t="e">
        <f aca="false">N392</f>
        <v>#VALUE!</v>
      </c>
      <c r="N391" s="0" t="e">
        <f aca="false">O392-O391</f>
        <v>#VALUE!</v>
      </c>
      <c r="O391" s="79" t="str">
        <f aca="false">IF(ISERROR(P391),"",P391)</f>
        <v/>
      </c>
      <c r="P391" s="79" t="e">
        <f aca="false">LOOKUP(9E+307,R391:AY391)</f>
        <v>#N/A</v>
      </c>
      <c r="R391" s="301"/>
    </row>
    <row r="392" customFormat="false" ht="13" hidden="true" customHeight="false" outlineLevel="0" collapsed="false">
      <c r="A392" s="320"/>
      <c r="B392" s="385"/>
      <c r="C392" s="320"/>
      <c r="D392" s="320"/>
      <c r="E392" s="320"/>
      <c r="F392" s="320"/>
      <c r="K392" s="314"/>
      <c r="L392" s="0" t="n">
        <f aca="false">IF(ISERROR(P392),0,(IF((P392-$G$2)&gt;=0,1,0)))</f>
        <v>0</v>
      </c>
      <c r="M392" s="308" t="e">
        <f aca="false">IF((N392-$M$2)&gt;0,1,0)</f>
        <v>#VALUE!</v>
      </c>
      <c r="N392" s="0" t="e">
        <f aca="false">IF(N391&gt;0,$L$2-O392,0)</f>
        <v>#VALUE!</v>
      </c>
      <c r="O392" s="79" t="str">
        <f aca="false">IF(ISERROR(P392),"",P392)</f>
        <v/>
      </c>
      <c r="P392" s="79" t="e">
        <f aca="false">LOOKUP(9E+307,Q392:BK392)</f>
        <v>#N/A</v>
      </c>
      <c r="Q392" s="301"/>
      <c r="R392" s="301"/>
      <c r="S392" s="301"/>
    </row>
    <row r="393" customFormat="false" ht="12.8" hidden="true" customHeight="false" outlineLevel="0" collapsed="false">
      <c r="A393" s="320" t="s">
        <v>2853</v>
      </c>
      <c r="B393" s="385" t="s">
        <v>2854</v>
      </c>
      <c r="C393" s="320" t="s">
        <v>2799</v>
      </c>
      <c r="D393" s="320" t="s">
        <v>2855</v>
      </c>
      <c r="E393" s="320" t="s">
        <v>2133</v>
      </c>
      <c r="F393" s="320"/>
      <c r="G393" s="0" t="n">
        <f aca="false">COUNT(Q393:V393)</f>
        <v>0</v>
      </c>
      <c r="J393" s="381" t="e">
        <f aca="false">IF(N393&lt;0,$L$2-O393,0)</f>
        <v>#VALUE!</v>
      </c>
      <c r="K393" s="314" t="e">
        <f aca="false">N394</f>
        <v>#VALUE!</v>
      </c>
      <c r="N393" s="0" t="e">
        <f aca="false">O394-O393</f>
        <v>#VALUE!</v>
      </c>
      <c r="O393" s="79" t="str">
        <f aca="false">IF(ISERROR(P393),"",P393)</f>
        <v/>
      </c>
      <c r="P393" s="79" t="e">
        <f aca="false">LOOKUP(9E+307,R393:AY393)</f>
        <v>#N/A</v>
      </c>
      <c r="R393" s="301"/>
      <c r="V393" s="301"/>
      <c r="X393" s="301"/>
    </row>
    <row r="394" customFormat="false" ht="13" hidden="true" customHeight="false" outlineLevel="0" collapsed="false">
      <c r="A394" s="320"/>
      <c r="B394" s="385"/>
      <c r="C394" s="320"/>
      <c r="D394" s="320"/>
      <c r="E394" s="320"/>
      <c r="F394" s="320"/>
      <c r="K394" s="314"/>
      <c r="L394" s="0" t="n">
        <f aca="false">IF(ISERROR(P394),0,(IF((P394-$G$2)&gt;=0,1,0)))</f>
        <v>0</v>
      </c>
      <c r="M394" s="308" t="e">
        <f aca="false">IF((N394-$M$2)&gt;0,1,0)</f>
        <v>#VALUE!</v>
      </c>
      <c r="N394" s="0" t="e">
        <f aca="false">IF(N393&gt;0,$L$2-O394,0)</f>
        <v>#VALUE!</v>
      </c>
      <c r="O394" s="79" t="str">
        <f aca="false">IF(ISERROR(P394),"",P394)</f>
        <v/>
      </c>
      <c r="P394" s="79" t="e">
        <f aca="false">LOOKUP(9E+307,Q394:BK394)</f>
        <v>#N/A</v>
      </c>
      <c r="Q394" s="301"/>
      <c r="R394" s="301"/>
      <c r="S394" s="301"/>
      <c r="U394" s="301"/>
      <c r="V394" s="301"/>
      <c r="W394" s="387"/>
      <c r="X394" s="387"/>
    </row>
    <row r="395" customFormat="false" ht="12.8" hidden="true" customHeight="false" outlineLevel="0" collapsed="false">
      <c r="A395" s="320" t="s">
        <v>2856</v>
      </c>
      <c r="B395" s="385" t="s">
        <v>2857</v>
      </c>
      <c r="C395" s="320" t="s">
        <v>2799</v>
      </c>
      <c r="D395" s="320" t="s">
        <v>2855</v>
      </c>
      <c r="E395" s="320" t="s">
        <v>2134</v>
      </c>
      <c r="F395" s="320"/>
      <c r="G395" s="0" t="n">
        <f aca="false">COUNT(Q395:V395)</f>
        <v>0</v>
      </c>
      <c r="J395" s="381" t="e">
        <f aca="false">IF(N395&lt;0,$L$2-O395,0)</f>
        <v>#VALUE!</v>
      </c>
      <c r="K395" s="314" t="e">
        <f aca="false">N396</f>
        <v>#VALUE!</v>
      </c>
      <c r="N395" s="0" t="e">
        <f aca="false">O396-O395</f>
        <v>#VALUE!</v>
      </c>
      <c r="O395" s="79" t="str">
        <f aca="false">IF(ISERROR(P395),"",P395)</f>
        <v/>
      </c>
      <c r="P395" s="79" t="e">
        <f aca="false">LOOKUP(9E+307,R395:AY395)</f>
        <v>#N/A</v>
      </c>
      <c r="R395" s="301"/>
      <c r="V395" s="301"/>
    </row>
    <row r="396" customFormat="false" ht="13" hidden="true" customHeight="false" outlineLevel="0" collapsed="false">
      <c r="A396" s="320"/>
      <c r="B396" s="385"/>
      <c r="C396" s="320"/>
      <c r="D396" s="320"/>
      <c r="E396" s="320"/>
      <c r="F396" s="320"/>
      <c r="K396" s="314"/>
      <c r="L396" s="0" t="n">
        <f aca="false">IF(ISERROR(P396),0,(IF((P396-$G$2)&gt;=0,1,0)))</f>
        <v>0</v>
      </c>
      <c r="M396" s="308" t="e">
        <f aca="false">IF((N396-$M$2)&gt;0,1,0)</f>
        <v>#VALUE!</v>
      </c>
      <c r="N396" s="0" t="e">
        <f aca="false">IF(N395&gt;0,$L$2-O396,0)</f>
        <v>#VALUE!</v>
      </c>
      <c r="O396" s="79" t="str">
        <f aca="false">IF(ISERROR(P396),"",P396)</f>
        <v/>
      </c>
      <c r="P396" s="79" t="e">
        <f aca="false">LOOKUP(9E+307,Q396:BK396)</f>
        <v>#N/A</v>
      </c>
      <c r="Q396" s="301"/>
      <c r="R396" s="301"/>
      <c r="S396" s="301"/>
      <c r="U396" s="301"/>
      <c r="V396" s="301"/>
    </row>
    <row r="397" customFormat="false" ht="12.8" hidden="true" customHeight="false" outlineLevel="0" collapsed="false">
      <c r="A397" s="320" t="s">
        <v>2858</v>
      </c>
      <c r="B397" s="385" t="s">
        <v>2859</v>
      </c>
      <c r="C397" s="320" t="s">
        <v>2799</v>
      </c>
      <c r="D397" s="320" t="s">
        <v>2860</v>
      </c>
      <c r="E397" s="320" t="s">
        <v>2133</v>
      </c>
      <c r="F397" s="320"/>
      <c r="G397" s="0" t="n">
        <f aca="false">COUNT(Q397:V397)</f>
        <v>0</v>
      </c>
      <c r="J397" s="381" t="e">
        <f aca="false">IF(N397&lt;0,$L$2-O397,0)</f>
        <v>#VALUE!</v>
      </c>
      <c r="K397" s="314" t="e">
        <f aca="false">N398</f>
        <v>#VALUE!</v>
      </c>
      <c r="N397" s="0" t="e">
        <f aca="false">O398-O397</f>
        <v>#VALUE!</v>
      </c>
      <c r="O397" s="79" t="str">
        <f aca="false">IF(ISERROR(P397),"",P397)</f>
        <v/>
      </c>
      <c r="P397" s="79" t="e">
        <f aca="false">LOOKUP(9E+307,R397:AY397)</f>
        <v>#N/A</v>
      </c>
      <c r="R397" s="301"/>
      <c r="V397" s="301"/>
    </row>
    <row r="398" customFormat="false" ht="13" hidden="true" customHeight="false" outlineLevel="0" collapsed="false">
      <c r="A398" s="320"/>
      <c r="B398" s="385"/>
      <c r="C398" s="320"/>
      <c r="D398" s="320"/>
      <c r="E398" s="320"/>
      <c r="F398" s="320"/>
      <c r="K398" s="314"/>
      <c r="L398" s="0" t="n">
        <f aca="false">IF(ISERROR(P398),0,(IF((P398-$G$2)&gt;=0,1,0)))</f>
        <v>0</v>
      </c>
      <c r="M398" s="308" t="e">
        <f aca="false">IF((N398-$M$2)&gt;0,1,0)</f>
        <v>#VALUE!</v>
      </c>
      <c r="N398" s="0" t="e">
        <f aca="false">IF(N397&gt;0,$L$2-O398,0)</f>
        <v>#VALUE!</v>
      </c>
      <c r="O398" s="79" t="str">
        <f aca="false">IF(ISERROR(P398),"",P398)</f>
        <v/>
      </c>
      <c r="P398" s="79" t="e">
        <f aca="false">LOOKUP(9E+307,Q398:BK398)</f>
        <v>#N/A</v>
      </c>
      <c r="Q398" s="301"/>
      <c r="R398" s="301"/>
      <c r="S398" s="301"/>
      <c r="U398" s="387"/>
      <c r="V398" s="387"/>
    </row>
    <row r="399" customFormat="false" ht="12.8" hidden="true" customHeight="false" outlineLevel="0" collapsed="false">
      <c r="A399" s="320" t="s">
        <v>2861</v>
      </c>
      <c r="B399" s="385" t="s">
        <v>2862</v>
      </c>
      <c r="C399" s="320" t="s">
        <v>2799</v>
      </c>
      <c r="D399" s="320" t="s">
        <v>2860</v>
      </c>
      <c r="E399" s="320" t="s">
        <v>2134</v>
      </c>
      <c r="F399" s="320"/>
      <c r="G399" s="0" t="n">
        <f aca="false">COUNT(Q399:V399)</f>
        <v>0</v>
      </c>
      <c r="J399" s="381" t="e">
        <f aca="false">IF(N399&lt;0,$L$2-O399,0)</f>
        <v>#VALUE!</v>
      </c>
      <c r="K399" s="314" t="e">
        <f aca="false">N400</f>
        <v>#VALUE!</v>
      </c>
      <c r="N399" s="0" t="e">
        <f aca="false">O400-O399</f>
        <v>#VALUE!</v>
      </c>
      <c r="O399" s="79" t="str">
        <f aca="false">IF(ISERROR(P399),"",P399)</f>
        <v/>
      </c>
      <c r="P399" s="79" t="e">
        <f aca="false">LOOKUP(9E+307,R399:AY399)</f>
        <v>#N/A</v>
      </c>
      <c r="R399" s="301"/>
      <c r="V399" s="301"/>
      <c r="X399" s="301"/>
    </row>
    <row r="400" customFormat="false" ht="13" hidden="true" customHeight="false" outlineLevel="0" collapsed="false">
      <c r="A400" s="320"/>
      <c r="B400" s="385"/>
      <c r="C400" s="320"/>
      <c r="D400" s="320"/>
      <c r="E400" s="320"/>
      <c r="F400" s="320"/>
      <c r="K400" s="314"/>
      <c r="L400" s="0" t="n">
        <f aca="false">IF(ISERROR(P400),0,(IF((P400-$G$2)&gt;=0,1,0)))</f>
        <v>0</v>
      </c>
      <c r="M400" s="308" t="e">
        <f aca="false">IF((N400-$M$2)&gt;0,1,0)</f>
        <v>#VALUE!</v>
      </c>
      <c r="N400" s="0" t="e">
        <f aca="false">IF(N399&gt;0,$L$2-O400,0)</f>
        <v>#VALUE!</v>
      </c>
      <c r="O400" s="79" t="str">
        <f aca="false">IF(ISERROR(P400),"",P400)</f>
        <v/>
      </c>
      <c r="P400" s="79" t="e">
        <f aca="false">LOOKUP(9E+307,Q400:BK400)</f>
        <v>#N/A</v>
      </c>
      <c r="Q400" s="301"/>
      <c r="R400" s="301"/>
      <c r="S400" s="301"/>
      <c r="U400" s="301"/>
      <c r="V400" s="301"/>
      <c r="W400" s="301"/>
      <c r="X400" s="301"/>
    </row>
    <row r="401" customFormat="false" ht="12.8" hidden="true" customHeight="false" outlineLevel="0" collapsed="false">
      <c r="A401" s="320" t="s">
        <v>2863</v>
      </c>
      <c r="B401" s="385" t="s">
        <v>2864</v>
      </c>
      <c r="C401" s="320" t="s">
        <v>2799</v>
      </c>
      <c r="D401" s="320" t="s">
        <v>2860</v>
      </c>
      <c r="E401" s="320" t="s">
        <v>2162</v>
      </c>
      <c r="F401" s="320"/>
      <c r="G401" s="0" t="n">
        <f aca="false">COUNT(Q401:V401)</f>
        <v>0</v>
      </c>
      <c r="J401" s="381" t="e">
        <f aca="false">IF(N401&lt;0,$L$2-O401,0)</f>
        <v>#VALUE!</v>
      </c>
      <c r="K401" s="314" t="e">
        <f aca="false">N402</f>
        <v>#VALUE!</v>
      </c>
      <c r="N401" s="0" t="e">
        <f aca="false">O402-O401</f>
        <v>#VALUE!</v>
      </c>
      <c r="O401" s="79" t="str">
        <f aca="false">IF(ISERROR(P401),"",P401)</f>
        <v/>
      </c>
      <c r="P401" s="79" t="e">
        <f aca="false">LOOKUP(9E+307,R401:AY401)</f>
        <v>#N/A</v>
      </c>
      <c r="R401" s="301"/>
      <c r="V401" s="301"/>
    </row>
    <row r="402" customFormat="false" ht="13" hidden="true" customHeight="false" outlineLevel="0" collapsed="false">
      <c r="A402" s="320"/>
      <c r="B402" s="385"/>
      <c r="C402" s="320"/>
      <c r="D402" s="320"/>
      <c r="E402" s="320"/>
      <c r="F402" s="320"/>
      <c r="K402" s="314"/>
      <c r="L402" s="0" t="n">
        <f aca="false">IF(ISERROR(P402),0,(IF((P402-$G$2)&gt;=0,1,0)))</f>
        <v>0</v>
      </c>
      <c r="M402" s="308" t="e">
        <f aca="false">IF((N402-$M$2)&gt;0,1,0)</f>
        <v>#VALUE!</v>
      </c>
      <c r="N402" s="0" t="e">
        <f aca="false">IF(N401&gt;0,$L$2-O402,0)</f>
        <v>#VALUE!</v>
      </c>
      <c r="O402" s="79" t="str">
        <f aca="false">IF(ISERROR(P402),"",P402)</f>
        <v/>
      </c>
      <c r="P402" s="79" t="e">
        <f aca="false">LOOKUP(9E+307,Q402:BK402)</f>
        <v>#N/A</v>
      </c>
      <c r="Q402" s="301"/>
      <c r="R402" s="301"/>
      <c r="S402" s="301"/>
      <c r="U402" s="387"/>
      <c r="V402" s="387"/>
    </row>
    <row r="403" customFormat="false" ht="12.8" hidden="true" customHeight="false" outlineLevel="0" collapsed="false">
      <c r="A403" s="320" t="s">
        <v>2865</v>
      </c>
      <c r="B403" s="385" t="s">
        <v>2866</v>
      </c>
      <c r="C403" s="320" t="s">
        <v>2799</v>
      </c>
      <c r="D403" s="320" t="s">
        <v>2867</v>
      </c>
      <c r="E403" s="320" t="s">
        <v>2133</v>
      </c>
      <c r="F403" s="320"/>
      <c r="G403" s="0" t="n">
        <f aca="false">COUNT(Q403:V403)</f>
        <v>0</v>
      </c>
      <c r="J403" s="381" t="e">
        <f aca="false">IF(N403&lt;0,$L$2-O403,0)</f>
        <v>#VALUE!</v>
      </c>
      <c r="K403" s="314" t="e">
        <f aca="false">N404</f>
        <v>#VALUE!</v>
      </c>
      <c r="N403" s="0" t="e">
        <f aca="false">O404-O403</f>
        <v>#VALUE!</v>
      </c>
      <c r="O403" s="79" t="str">
        <f aca="false">IF(ISERROR(P403),"",P403)</f>
        <v/>
      </c>
      <c r="P403" s="79" t="e">
        <f aca="false">LOOKUP(9E+307,R403:AY403)</f>
        <v>#N/A</v>
      </c>
      <c r="R403" s="301"/>
      <c r="V403" s="301"/>
    </row>
    <row r="404" customFormat="false" ht="13" hidden="true" customHeight="false" outlineLevel="0" collapsed="false">
      <c r="A404" s="320"/>
      <c r="B404" s="385"/>
      <c r="C404" s="320"/>
      <c r="D404" s="320"/>
      <c r="E404" s="320"/>
      <c r="F404" s="320"/>
      <c r="K404" s="314"/>
      <c r="L404" s="0" t="n">
        <f aca="false">IF(ISERROR(P404),0,(IF((P404-$G$2)&gt;=0,1,0)))</f>
        <v>0</v>
      </c>
      <c r="M404" s="308" t="e">
        <f aca="false">IF((N404-$M$2)&gt;0,1,0)</f>
        <v>#VALUE!</v>
      </c>
      <c r="N404" s="0" t="e">
        <f aca="false">IF(N403&gt;0,$L$2-O404,0)</f>
        <v>#VALUE!</v>
      </c>
      <c r="O404" s="79" t="str">
        <f aca="false">IF(ISERROR(P404),"",P404)</f>
        <v/>
      </c>
      <c r="P404" s="79" t="e">
        <f aca="false">LOOKUP(9E+307,Q404:BK404)</f>
        <v>#N/A</v>
      </c>
      <c r="Q404" s="301"/>
      <c r="R404" s="301"/>
      <c r="S404" s="301"/>
      <c r="U404" s="301"/>
      <c r="V404" s="301"/>
    </row>
    <row r="405" customFormat="false" ht="12.8" hidden="true" customHeight="false" outlineLevel="0" collapsed="false">
      <c r="A405" s="320" t="s">
        <v>2869</v>
      </c>
      <c r="B405" s="385" t="s">
        <v>2870</v>
      </c>
      <c r="C405" s="320" t="s">
        <v>2799</v>
      </c>
      <c r="D405" s="320" t="s">
        <v>2871</v>
      </c>
      <c r="E405" s="320" t="s">
        <v>1766</v>
      </c>
      <c r="F405" s="320"/>
      <c r="G405" s="0" t="n">
        <f aca="false">COUNT(Q405:V405)</f>
        <v>0</v>
      </c>
      <c r="J405" s="381" t="e">
        <f aca="false">IF(N405&lt;0,$L$2-O405,0)</f>
        <v>#VALUE!</v>
      </c>
      <c r="K405" s="314" t="e">
        <f aca="false">N406</f>
        <v>#VALUE!</v>
      </c>
      <c r="N405" s="0" t="e">
        <f aca="false">O406-O405</f>
        <v>#VALUE!</v>
      </c>
      <c r="O405" s="79" t="str">
        <f aca="false">IF(ISERROR(P405),"",P405)</f>
        <v/>
      </c>
      <c r="P405" s="79" t="e">
        <f aca="false">LOOKUP(9E+307,R405:AY405)</f>
        <v>#N/A</v>
      </c>
      <c r="R405" s="301"/>
      <c r="V405" s="301"/>
    </row>
    <row r="406" customFormat="false" ht="13" hidden="true" customHeight="false" outlineLevel="0" collapsed="false">
      <c r="A406" s="320"/>
      <c r="B406" s="385"/>
      <c r="C406" s="320"/>
      <c r="D406" s="320"/>
      <c r="E406" s="320"/>
      <c r="F406" s="320"/>
      <c r="K406" s="314"/>
      <c r="L406" s="0" t="n">
        <f aca="false">IF(ISERROR(P406),0,(IF((P406-$G$2)&gt;=0,1,0)))</f>
        <v>0</v>
      </c>
      <c r="M406" s="308" t="e">
        <f aca="false">IF((N406-$M$2)&gt;0,1,0)</f>
        <v>#VALUE!</v>
      </c>
      <c r="N406" s="0" t="e">
        <f aca="false">IF(N405&gt;0,$L$2-O406,0)</f>
        <v>#VALUE!</v>
      </c>
      <c r="O406" s="79" t="str">
        <f aca="false">IF(ISERROR(P406),"",P406)</f>
        <v/>
      </c>
      <c r="P406" s="79" t="e">
        <f aca="false">LOOKUP(9E+307,Q406:BK406)</f>
        <v>#N/A</v>
      </c>
      <c r="Q406" s="301"/>
      <c r="R406" s="301"/>
      <c r="S406" s="301"/>
      <c r="U406" s="387"/>
      <c r="V406" s="387"/>
    </row>
    <row r="407" customFormat="false" ht="12.8" hidden="true" customHeight="false" outlineLevel="0" collapsed="false">
      <c r="A407" s="320" t="s">
        <v>2873</v>
      </c>
      <c r="B407" s="385" t="s">
        <v>2379</v>
      </c>
      <c r="C407" s="320" t="s">
        <v>2799</v>
      </c>
      <c r="D407" s="320" t="s">
        <v>2871</v>
      </c>
      <c r="E407" s="320" t="s">
        <v>1769</v>
      </c>
      <c r="F407" s="320"/>
      <c r="G407" s="0" t="n">
        <f aca="false">COUNT(Q407:V407)</f>
        <v>0</v>
      </c>
      <c r="J407" s="381" t="e">
        <f aca="false">IF(N407&lt;0,$L$2-O407,0)</f>
        <v>#VALUE!</v>
      </c>
      <c r="K407" s="314" t="e">
        <f aca="false">N408</f>
        <v>#VALUE!</v>
      </c>
      <c r="N407" s="0" t="e">
        <f aca="false">O408-O407</f>
        <v>#VALUE!</v>
      </c>
      <c r="O407" s="79" t="str">
        <f aca="false">IF(ISERROR(P407),"",P407)</f>
        <v/>
      </c>
      <c r="P407" s="79" t="e">
        <f aca="false">LOOKUP(9E+307,R407:AY407)</f>
        <v>#N/A</v>
      </c>
      <c r="R407" s="301"/>
      <c r="V407" s="301"/>
    </row>
    <row r="408" customFormat="false" ht="13" hidden="true" customHeight="false" outlineLevel="0" collapsed="false">
      <c r="A408" s="320"/>
      <c r="B408" s="385"/>
      <c r="C408" s="320"/>
      <c r="D408" s="320"/>
      <c r="E408" s="320"/>
      <c r="F408" s="320"/>
      <c r="K408" s="314"/>
      <c r="L408" s="0" t="n">
        <f aca="false">IF(ISERROR(P408),0,(IF((P408-$G$2)&gt;=0,1,0)))</f>
        <v>0</v>
      </c>
      <c r="M408" s="308" t="e">
        <f aca="false">IF((N408-$M$2)&gt;0,1,0)</f>
        <v>#VALUE!</v>
      </c>
      <c r="N408" s="0" t="e">
        <f aca="false">IF(N407&gt;0,$L$2-O408,0)</f>
        <v>#VALUE!</v>
      </c>
      <c r="O408" s="79" t="str">
        <f aca="false">IF(ISERROR(P408),"",P408)</f>
        <v/>
      </c>
      <c r="P408" s="79" t="e">
        <f aca="false">LOOKUP(9E+307,Q408:BK408)</f>
        <v>#N/A</v>
      </c>
      <c r="Q408" s="301"/>
      <c r="R408" s="301"/>
      <c r="S408" s="301"/>
      <c r="U408" s="301"/>
      <c r="V408" s="301"/>
    </row>
    <row r="409" customFormat="false" ht="12.8" hidden="true" customHeight="false" outlineLevel="0" collapsed="false">
      <c r="A409" s="320" t="s">
        <v>2875</v>
      </c>
      <c r="B409" s="385" t="s">
        <v>2876</v>
      </c>
      <c r="C409" s="320" t="s">
        <v>2799</v>
      </c>
      <c r="D409" s="320" t="s">
        <v>2871</v>
      </c>
      <c r="E409" s="320" t="s">
        <v>1772</v>
      </c>
      <c r="F409" s="320"/>
      <c r="G409" s="0" t="n">
        <f aca="false">COUNT(Q409:V409)</f>
        <v>0</v>
      </c>
      <c r="J409" s="381" t="e">
        <f aca="false">IF(N409&lt;0,$L$2-O409,0)</f>
        <v>#VALUE!</v>
      </c>
      <c r="K409" s="314" t="e">
        <f aca="false">N410</f>
        <v>#VALUE!</v>
      </c>
      <c r="N409" s="0" t="e">
        <f aca="false">O410-O409</f>
        <v>#VALUE!</v>
      </c>
      <c r="O409" s="79" t="str">
        <f aca="false">IF(ISERROR(P409),"",P409)</f>
        <v/>
      </c>
      <c r="P409" s="79" t="e">
        <f aca="false">LOOKUP(9E+307,R409:AY409)</f>
        <v>#N/A</v>
      </c>
      <c r="R409" s="301"/>
    </row>
    <row r="410" customFormat="false" ht="13" hidden="true" customHeight="false" outlineLevel="0" collapsed="false">
      <c r="A410" s="320"/>
      <c r="B410" s="385"/>
      <c r="C410" s="320"/>
      <c r="D410" s="320"/>
      <c r="E410" s="320"/>
      <c r="F410" s="320"/>
      <c r="K410" s="314"/>
      <c r="L410" s="0" t="n">
        <f aca="false">IF(ISERROR(P410),0,(IF((P410-$G$2)&gt;=0,1,0)))</f>
        <v>0</v>
      </c>
      <c r="M410" s="308" t="e">
        <f aca="false">IF((N410-$M$2)&gt;0,1,0)</f>
        <v>#VALUE!</v>
      </c>
      <c r="N410" s="0" t="e">
        <f aca="false">IF(N409&gt;0,$L$2-O410,0)</f>
        <v>#VALUE!</v>
      </c>
      <c r="O410" s="79" t="str">
        <f aca="false">IF(ISERROR(P410),"",P410)</f>
        <v/>
      </c>
      <c r="P410" s="79" t="e">
        <f aca="false">LOOKUP(9E+307,Q410:BK410)</f>
        <v>#N/A</v>
      </c>
      <c r="Q410" s="301"/>
      <c r="R410" s="301"/>
      <c r="S410" s="301"/>
    </row>
    <row r="411" customFormat="false" ht="12.8" hidden="true" customHeight="false" outlineLevel="0" collapsed="false">
      <c r="A411" s="320" t="s">
        <v>2877</v>
      </c>
      <c r="B411" s="385" t="s">
        <v>2878</v>
      </c>
      <c r="C411" s="320" t="s">
        <v>2799</v>
      </c>
      <c r="D411" s="320" t="s">
        <v>2871</v>
      </c>
      <c r="E411" s="320" t="s">
        <v>1775</v>
      </c>
      <c r="F411" s="320"/>
      <c r="G411" s="0" t="n">
        <f aca="false">COUNT(Q411:V411)</f>
        <v>0</v>
      </c>
      <c r="J411" s="381" t="e">
        <f aca="false">IF(N411&lt;0,$L$2-O411,0)</f>
        <v>#VALUE!</v>
      </c>
      <c r="K411" s="314" t="e">
        <f aca="false">N412</f>
        <v>#VALUE!</v>
      </c>
      <c r="N411" s="0" t="e">
        <f aca="false">O412-O411</f>
        <v>#VALUE!</v>
      </c>
      <c r="O411" s="79" t="str">
        <f aca="false">IF(ISERROR(P411),"",P411)</f>
        <v/>
      </c>
      <c r="P411" s="79" t="e">
        <f aca="false">LOOKUP(9E+307,R411:AY411)</f>
        <v>#N/A</v>
      </c>
      <c r="R411" s="301"/>
      <c r="V411" s="301"/>
    </row>
    <row r="412" customFormat="false" ht="13" hidden="true" customHeight="false" outlineLevel="0" collapsed="false">
      <c r="A412" s="320"/>
      <c r="B412" s="385"/>
      <c r="C412" s="320"/>
      <c r="D412" s="320"/>
      <c r="E412" s="320"/>
      <c r="F412" s="320"/>
      <c r="K412" s="314"/>
      <c r="L412" s="0" t="n">
        <f aca="false">IF(ISERROR(P412),0,(IF((P412-$G$2)&gt;=0,1,0)))</f>
        <v>0</v>
      </c>
      <c r="M412" s="308" t="e">
        <f aca="false">IF((N412-$M$2)&gt;0,1,0)</f>
        <v>#VALUE!</v>
      </c>
      <c r="N412" s="0" t="e">
        <f aca="false">IF(N411&gt;0,$L$2-O412,0)</f>
        <v>#VALUE!</v>
      </c>
      <c r="O412" s="79" t="str">
        <f aca="false">IF(ISERROR(P412),"",P412)</f>
        <v/>
      </c>
      <c r="P412" s="79" t="e">
        <f aca="false">LOOKUP(9E+307,Q412:BK412)</f>
        <v>#N/A</v>
      </c>
      <c r="Q412" s="301"/>
      <c r="R412" s="301"/>
      <c r="S412" s="301"/>
      <c r="U412" s="387"/>
      <c r="V412" s="387"/>
    </row>
    <row r="413" customFormat="false" ht="12.8" hidden="true" customHeight="false" outlineLevel="0" collapsed="false">
      <c r="A413" s="320" t="s">
        <v>2879</v>
      </c>
      <c r="B413" s="385" t="s">
        <v>2880</v>
      </c>
      <c r="C413" s="320" t="s">
        <v>2799</v>
      </c>
      <c r="D413" s="320" t="s">
        <v>2871</v>
      </c>
      <c r="E413" s="320" t="s">
        <v>1778</v>
      </c>
      <c r="F413" s="320"/>
      <c r="G413" s="0" t="n">
        <f aca="false">COUNT(Q413:V413)</f>
        <v>0</v>
      </c>
      <c r="J413" s="381" t="e">
        <f aca="false">IF(N413&lt;0,$L$2-O413,0)</f>
        <v>#VALUE!</v>
      </c>
      <c r="K413" s="314" t="e">
        <f aca="false">N414</f>
        <v>#VALUE!</v>
      </c>
      <c r="N413" s="0" t="e">
        <f aca="false">O414-O413</f>
        <v>#VALUE!</v>
      </c>
      <c r="O413" s="79" t="str">
        <f aca="false">IF(ISERROR(P413),"",P413)</f>
        <v/>
      </c>
      <c r="P413" s="79" t="e">
        <f aca="false">LOOKUP(9E+307,R413:AY413)</f>
        <v>#N/A</v>
      </c>
      <c r="R413" s="301"/>
      <c r="V413" s="301"/>
    </row>
    <row r="414" customFormat="false" ht="13" hidden="true" customHeight="false" outlineLevel="0" collapsed="false">
      <c r="A414" s="320"/>
      <c r="B414" s="385"/>
      <c r="C414" s="320"/>
      <c r="D414" s="320"/>
      <c r="E414" s="320"/>
      <c r="F414" s="320"/>
      <c r="K414" s="314"/>
      <c r="L414" s="0" t="n">
        <f aca="false">IF(ISERROR(P414),0,(IF((P414-$G$2)&gt;=0,1,0)))</f>
        <v>0</v>
      </c>
      <c r="M414" s="308" t="e">
        <f aca="false">IF((N414-$M$2)&gt;0,1,0)</f>
        <v>#VALUE!</v>
      </c>
      <c r="N414" s="0" t="e">
        <f aca="false">IF(N413&gt;0,$L$2-O414,0)</f>
        <v>#VALUE!</v>
      </c>
      <c r="O414" s="79" t="str">
        <f aca="false">IF(ISERROR(P414),"",P414)</f>
        <v/>
      </c>
      <c r="P414" s="79" t="e">
        <f aca="false">LOOKUP(9E+307,Q414:BK414)</f>
        <v>#N/A</v>
      </c>
      <c r="Q414" s="301"/>
      <c r="R414" s="301"/>
      <c r="S414" s="301"/>
      <c r="U414" s="301"/>
      <c r="V414" s="301"/>
    </row>
    <row r="415" customFormat="false" ht="12.8" hidden="true" customHeight="false" outlineLevel="0" collapsed="false">
      <c r="A415" s="320" t="s">
        <v>2881</v>
      </c>
      <c r="B415" s="385" t="s">
        <v>2882</v>
      </c>
      <c r="C415" s="320" t="s">
        <v>2799</v>
      </c>
      <c r="D415" s="320" t="s">
        <v>2871</v>
      </c>
      <c r="E415" s="320" t="s">
        <v>1780</v>
      </c>
      <c r="F415" s="320"/>
      <c r="G415" s="0" t="n">
        <f aca="false">COUNT(Q415:V415)</f>
        <v>0</v>
      </c>
      <c r="J415" s="381" t="e">
        <f aca="false">IF(N415&lt;0,$L$2-O415,0)</f>
        <v>#VALUE!</v>
      </c>
      <c r="K415" s="314" t="e">
        <f aca="false">N416</f>
        <v>#VALUE!</v>
      </c>
      <c r="N415" s="0" t="e">
        <f aca="false">O416-O415</f>
        <v>#VALUE!</v>
      </c>
      <c r="O415" s="79" t="str">
        <f aca="false">IF(ISERROR(P415),"",P415)</f>
        <v/>
      </c>
      <c r="P415" s="79" t="e">
        <f aca="false">LOOKUP(9E+307,R415:AY415)</f>
        <v>#N/A</v>
      </c>
      <c r="R415" s="301"/>
      <c r="V415" s="301"/>
    </row>
    <row r="416" customFormat="false" ht="13" hidden="true" customHeight="false" outlineLevel="0" collapsed="false">
      <c r="A416" s="320"/>
      <c r="B416" s="385"/>
      <c r="C416" s="320"/>
      <c r="D416" s="320"/>
      <c r="E416" s="320"/>
      <c r="F416" s="320"/>
      <c r="K416" s="314"/>
      <c r="L416" s="0" t="n">
        <f aca="false">IF(ISERROR(P416),0,(IF((P416-$G$2)&gt;=0,1,0)))</f>
        <v>0</v>
      </c>
      <c r="M416" s="308" t="e">
        <f aca="false">IF((N416-$M$2)&gt;0,1,0)</f>
        <v>#VALUE!</v>
      </c>
      <c r="N416" s="0" t="e">
        <f aca="false">IF(N415&gt;0,$L$2-O416,0)</f>
        <v>#VALUE!</v>
      </c>
      <c r="O416" s="79" t="str">
        <f aca="false">IF(ISERROR(P416),"",P416)</f>
        <v/>
      </c>
      <c r="P416" s="79" t="e">
        <f aca="false">LOOKUP(9E+307,Q416:BK416)</f>
        <v>#N/A</v>
      </c>
      <c r="Q416" s="301"/>
      <c r="R416" s="301"/>
      <c r="S416" s="301"/>
      <c r="U416" s="301"/>
      <c r="V416" s="301"/>
    </row>
    <row r="417" customFormat="false" ht="12.8" hidden="true" customHeight="false" outlineLevel="0" collapsed="false">
      <c r="A417" s="320" t="s">
        <v>2883</v>
      </c>
      <c r="B417" s="385" t="s">
        <v>2884</v>
      </c>
      <c r="C417" s="320" t="s">
        <v>2799</v>
      </c>
      <c r="D417" s="320" t="s">
        <v>2871</v>
      </c>
      <c r="E417" s="320" t="s">
        <v>1782</v>
      </c>
      <c r="F417" s="320"/>
      <c r="G417" s="0" t="n">
        <f aca="false">COUNT(Q417:V417)</f>
        <v>0</v>
      </c>
      <c r="J417" s="381" t="e">
        <f aca="false">IF(N417&lt;0,$L$2-O417,0)</f>
        <v>#VALUE!</v>
      </c>
      <c r="K417" s="314" t="e">
        <f aca="false">N418</f>
        <v>#VALUE!</v>
      </c>
      <c r="N417" s="0" t="e">
        <f aca="false">O418-O417</f>
        <v>#VALUE!</v>
      </c>
      <c r="O417" s="79" t="str">
        <f aca="false">IF(ISERROR(P417),"",P417)</f>
        <v/>
      </c>
      <c r="P417" s="79" t="e">
        <f aca="false">LOOKUP(9E+307,R417:AY417)</f>
        <v>#N/A</v>
      </c>
      <c r="R417" s="301"/>
      <c r="V417" s="301"/>
    </row>
    <row r="418" customFormat="false" ht="13" hidden="true" customHeight="false" outlineLevel="0" collapsed="false">
      <c r="A418" s="320"/>
      <c r="B418" s="385"/>
      <c r="C418" s="320"/>
      <c r="D418" s="320"/>
      <c r="E418" s="320"/>
      <c r="F418" s="320"/>
      <c r="K418" s="314"/>
      <c r="L418" s="0" t="n">
        <f aca="false">IF(ISERROR(P418),0,(IF((P418-$G$2)&gt;=0,1,0)))</f>
        <v>0</v>
      </c>
      <c r="M418" s="308" t="e">
        <f aca="false">IF((N418-$M$2)&gt;0,1,0)</f>
        <v>#VALUE!</v>
      </c>
      <c r="N418" s="0" t="e">
        <f aca="false">IF(N417&gt;0,$L$2-O418,0)</f>
        <v>#VALUE!</v>
      </c>
      <c r="O418" s="79" t="str">
        <f aca="false">IF(ISERROR(P418),"",P418)</f>
        <v/>
      </c>
      <c r="P418" s="79" t="e">
        <f aca="false">LOOKUP(9E+307,Q418:BK418)</f>
        <v>#N/A</v>
      </c>
      <c r="Q418" s="301"/>
      <c r="R418" s="301"/>
      <c r="S418" s="301"/>
      <c r="U418" s="301"/>
      <c r="V418" s="301"/>
    </row>
    <row r="419" customFormat="false" ht="12.8" hidden="true" customHeight="false" outlineLevel="0" collapsed="false">
      <c r="A419" s="320" t="s">
        <v>2885</v>
      </c>
      <c r="B419" s="320" t="s">
        <v>2885</v>
      </c>
      <c r="C419" s="320" t="s">
        <v>2205</v>
      </c>
      <c r="D419" s="320" t="s">
        <v>1772</v>
      </c>
      <c r="E419" s="320"/>
      <c r="F419" s="320"/>
      <c r="G419" s="0" t="n">
        <f aca="false">COUNT(Q419:V419)</f>
        <v>0</v>
      </c>
      <c r="J419" s="381" t="e">
        <f aca="false">IF(N419&lt;0,$L$2-O419,0)</f>
        <v>#VALUE!</v>
      </c>
      <c r="K419" s="314" t="e">
        <f aca="false">N420</f>
        <v>#VALUE!</v>
      </c>
      <c r="N419" s="0" t="e">
        <f aca="false">O420-O419</f>
        <v>#VALUE!</v>
      </c>
      <c r="O419" s="79" t="str">
        <f aca="false">IF(ISERROR(P419),"",P419)</f>
        <v/>
      </c>
      <c r="P419" s="79" t="e">
        <f aca="false">LOOKUP(9E+307,R419:AY419)</f>
        <v>#N/A</v>
      </c>
      <c r="R419" s="301"/>
    </row>
    <row r="420" customFormat="false" ht="13" hidden="true" customHeight="false" outlineLevel="0" collapsed="false">
      <c r="A420" s="320"/>
      <c r="B420" s="320"/>
      <c r="C420" s="320"/>
      <c r="D420" s="320"/>
      <c r="E420" s="320"/>
      <c r="F420" s="320"/>
      <c r="K420" s="314"/>
      <c r="L420" s="0" t="n">
        <f aca="false">IF(ISERROR(P420),0,(IF((P420-$G$2)&gt;=0,1,0)))</f>
        <v>0</v>
      </c>
      <c r="M420" s="308" t="e">
        <f aca="false">IF((N420-$M$2)&gt;0,1,0)</f>
        <v>#VALUE!</v>
      </c>
      <c r="N420" s="0" t="e">
        <f aca="false">IF(N419&gt;0,$L$2-O420,0)</f>
        <v>#VALUE!</v>
      </c>
      <c r="O420" s="79" t="str">
        <f aca="false">IF(ISERROR(P420),"",P420)</f>
        <v/>
      </c>
      <c r="P420" s="79" t="e">
        <f aca="false">LOOKUP(9E+307,Q420:BK420)</f>
        <v>#N/A</v>
      </c>
      <c r="Q420" s="301"/>
      <c r="R420" s="301"/>
      <c r="S420" s="301"/>
    </row>
    <row r="421" customFormat="false" ht="12.8" hidden="false" customHeight="false" outlineLevel="0" collapsed="false">
      <c r="A421" s="320"/>
      <c r="B421" s="320"/>
      <c r="C421" s="320"/>
      <c r="D421" s="320"/>
      <c r="E421" s="320"/>
      <c r="F421" s="320"/>
      <c r="G421" s="0" t="n">
        <f aca="false">COUNT(Q421:V421)</f>
        <v>0</v>
      </c>
      <c r="J421" s="381" t="e">
        <f aca="false">IF(N421&lt;0,$L$2-O421,0)</f>
        <v>#VALUE!</v>
      </c>
      <c r="K421" s="314" t="e">
        <f aca="false">N422</f>
        <v>#VALUE!</v>
      </c>
      <c r="N421" s="0" t="e">
        <f aca="false">O422-O421</f>
        <v>#VALUE!</v>
      </c>
      <c r="O421" s="79" t="str">
        <f aca="false">IF(ISERROR(P421),"",P421)</f>
        <v/>
      </c>
      <c r="P421" s="79" t="e">
        <f aca="false">LOOKUP(9E+307,R421:AY421)</f>
        <v>#N/A</v>
      </c>
      <c r="R421" s="301"/>
      <c r="T421" s="300"/>
    </row>
    <row r="422" customFormat="false" ht="13" hidden="false" customHeight="false" outlineLevel="0" collapsed="false">
      <c r="A422" s="320"/>
      <c r="B422" s="320"/>
      <c r="C422" s="320"/>
      <c r="D422" s="320"/>
      <c r="E422" s="320"/>
      <c r="F422" s="320"/>
      <c r="K422" s="314"/>
      <c r="L422" s="0" t="n">
        <f aca="false">IF(ISERROR(P422),0,(IF((P422-$G$2)&gt;=0,1,0)))</f>
        <v>0</v>
      </c>
      <c r="M422" s="308" t="e">
        <f aca="false">IF((N422-$M$2)&gt;0,1,0)</f>
        <v>#VALUE!</v>
      </c>
      <c r="N422" s="0" t="e">
        <f aca="false">IF(N421&gt;0,$L$2-O422,0)</f>
        <v>#VALUE!</v>
      </c>
      <c r="O422" s="79" t="str">
        <f aca="false">IF(ISERROR(P422),"",P422)</f>
        <v/>
      </c>
      <c r="P422" s="79" t="e">
        <f aca="false">LOOKUP(9E+307,Q422:BK422)</f>
        <v>#N/A</v>
      </c>
      <c r="Q422" s="301"/>
      <c r="R422" s="301"/>
      <c r="T422" s="300"/>
      <c r="U422" s="0"/>
      <c r="V422" s="0"/>
      <c r="W422" s="0"/>
    </row>
    <row r="423" customFormat="false" ht="12.8" hidden="false" customHeight="false" outlineLevel="0" collapsed="false">
      <c r="A423" s="320"/>
      <c r="B423" s="320"/>
      <c r="C423" s="320"/>
      <c r="D423" s="320"/>
      <c r="E423" s="320"/>
      <c r="F423" s="320"/>
      <c r="G423" s="0" t="n">
        <f aca="false">COUNT(Q423:V423)</f>
        <v>0</v>
      </c>
      <c r="J423" s="381" t="e">
        <f aca="false">IF(N423&lt;0,$L$2-O423,0)</f>
        <v>#VALUE!</v>
      </c>
      <c r="K423" s="314" t="e">
        <f aca="false">N424</f>
        <v>#VALUE!</v>
      </c>
      <c r="N423" s="0" t="e">
        <f aca="false">O424-O423</f>
        <v>#VALUE!</v>
      </c>
      <c r="O423" s="79" t="str">
        <f aca="false">IF(ISERROR(P423),"",P423)</f>
        <v/>
      </c>
      <c r="P423" s="79" t="e">
        <f aca="false">LOOKUP(9E+307,R423:AY423)</f>
        <v>#N/A</v>
      </c>
      <c r="R423" s="301"/>
      <c r="T423" s="300"/>
      <c r="U423" s="0"/>
      <c r="V423" s="0"/>
      <c r="W423" s="0"/>
    </row>
    <row r="424" customFormat="false" ht="13" hidden="false" customHeight="false" outlineLevel="0" collapsed="false">
      <c r="A424" s="320"/>
      <c r="B424" s="320"/>
      <c r="C424" s="320"/>
      <c r="D424" s="320"/>
      <c r="E424" s="320"/>
      <c r="F424" s="320"/>
      <c r="K424" s="314"/>
      <c r="L424" s="0" t="n">
        <f aca="false">IF(ISERROR(P424),0,(IF((P424-$G$2)&gt;=0,1,0)))</f>
        <v>0</v>
      </c>
      <c r="M424" s="308" t="e">
        <f aca="false">IF((N424-$M$2)&gt;0,1,0)</f>
        <v>#VALUE!</v>
      </c>
      <c r="N424" s="0" t="e">
        <f aca="false">IF(N423&gt;0,$L$2-O424,0)</f>
        <v>#VALUE!</v>
      </c>
      <c r="O424" s="79" t="str">
        <f aca="false">IF(ISERROR(P424),"",P424)</f>
        <v/>
      </c>
      <c r="P424" s="79" t="e">
        <f aca="false">LOOKUP(9E+307,Q424:BK424)</f>
        <v>#N/A</v>
      </c>
      <c r="Q424" s="301"/>
      <c r="R424" s="301"/>
      <c r="T424" s="300"/>
      <c r="U424" s="0"/>
      <c r="V424" s="0"/>
      <c r="W424" s="0"/>
    </row>
    <row r="425" customFormat="false" ht="12.8" hidden="false" customHeight="false" outlineLevel="0" collapsed="false">
      <c r="A425" s="320"/>
      <c r="B425" s="320"/>
      <c r="C425" s="320"/>
      <c r="D425" s="320"/>
      <c r="E425" s="320"/>
      <c r="F425" s="320"/>
      <c r="G425" s="0" t="n">
        <f aca="false">COUNT(Q425:V425)</f>
        <v>0</v>
      </c>
      <c r="J425" s="381" t="e">
        <f aca="false">IF(N425&lt;0,$L$2-O425,0)</f>
        <v>#VALUE!</v>
      </c>
      <c r="K425" s="314" t="e">
        <f aca="false">N426</f>
        <v>#VALUE!</v>
      </c>
      <c r="N425" s="0" t="e">
        <f aca="false">O426-O425</f>
        <v>#VALUE!</v>
      </c>
      <c r="O425" s="79" t="str">
        <f aca="false">IF(ISERROR(P425),"",P425)</f>
        <v/>
      </c>
      <c r="P425" s="79" t="e">
        <f aca="false">LOOKUP(9E+307,R425:AY425)</f>
        <v>#N/A</v>
      </c>
      <c r="R425" s="301"/>
      <c r="T425" s="300"/>
      <c r="U425" s="0"/>
      <c r="V425" s="0"/>
      <c r="W425" s="0"/>
    </row>
    <row r="426" customFormat="false" ht="13" hidden="false" customHeight="false" outlineLevel="0" collapsed="false">
      <c r="A426" s="320"/>
      <c r="B426" s="320"/>
      <c r="C426" s="320"/>
      <c r="D426" s="320"/>
      <c r="E426" s="320"/>
      <c r="F426" s="320"/>
      <c r="K426" s="314"/>
      <c r="L426" s="0" t="n">
        <f aca="false">IF(ISERROR(P426),0,(IF((P426-$G$2)&gt;=0,1,0)))</f>
        <v>0</v>
      </c>
      <c r="M426" s="308" t="e">
        <f aca="false">IF((N426-$M$2)&gt;0,1,0)</f>
        <v>#VALUE!</v>
      </c>
      <c r="N426" s="0" t="e">
        <f aca="false">IF(N425&gt;0,$L$2-O426,0)</f>
        <v>#VALUE!</v>
      </c>
      <c r="O426" s="79" t="str">
        <f aca="false">IF(ISERROR(P426),"",P426)</f>
        <v/>
      </c>
      <c r="P426" s="79" t="e">
        <f aca="false">LOOKUP(9E+307,Q426:BK426)</f>
        <v>#N/A</v>
      </c>
      <c r="Q426" s="301"/>
      <c r="R426" s="301"/>
      <c r="T426" s="300"/>
      <c r="U426" s="0"/>
      <c r="V426" s="0"/>
      <c r="W426" s="0"/>
    </row>
    <row r="427" customFormat="false" ht="12.8" hidden="false" customHeight="false" outlineLevel="0" collapsed="false">
      <c r="A427" s="320"/>
      <c r="B427" s="320"/>
      <c r="C427" s="320"/>
      <c r="D427" s="320"/>
      <c r="E427" s="320"/>
      <c r="F427" s="320"/>
      <c r="G427" s="0" t="n">
        <f aca="false">COUNT(Q427:V427)</f>
        <v>0</v>
      </c>
      <c r="J427" s="381" t="e">
        <f aca="false">IF(N427&lt;0,$L$2-O427,0)</f>
        <v>#VALUE!</v>
      </c>
      <c r="K427" s="314" t="e">
        <f aca="false">N428</f>
        <v>#VALUE!</v>
      </c>
      <c r="N427" s="0" t="e">
        <f aca="false">O428-O427</f>
        <v>#VALUE!</v>
      </c>
      <c r="O427" s="79" t="str">
        <f aca="false">IF(ISERROR(P427),"",P427)</f>
        <v/>
      </c>
      <c r="P427" s="79" t="e">
        <f aca="false">LOOKUP(9E+307,R427:AY427)</f>
        <v>#N/A</v>
      </c>
      <c r="R427" s="301"/>
      <c r="T427" s="300"/>
      <c r="U427" s="0"/>
      <c r="V427" s="0"/>
      <c r="W427" s="0"/>
    </row>
    <row r="428" customFormat="false" ht="13" hidden="false" customHeight="false" outlineLevel="0" collapsed="false">
      <c r="A428" s="320"/>
      <c r="B428" s="320"/>
      <c r="C428" s="320"/>
      <c r="D428" s="320"/>
      <c r="E428" s="320"/>
      <c r="F428" s="320"/>
      <c r="K428" s="314"/>
      <c r="L428" s="0" t="n">
        <f aca="false">IF(ISERROR(P428),0,(IF((P428-$G$2)&gt;=0,1,0)))</f>
        <v>0</v>
      </c>
      <c r="M428" s="308" t="e">
        <f aca="false">IF((N428-$M$2)&gt;0,1,0)</f>
        <v>#VALUE!</v>
      </c>
      <c r="N428" s="0" t="e">
        <f aca="false">IF(N427&gt;0,$L$2-O428,0)</f>
        <v>#VALUE!</v>
      </c>
      <c r="O428" s="79" t="str">
        <f aca="false">IF(ISERROR(P428),"",P428)</f>
        <v/>
      </c>
      <c r="P428" s="79" t="e">
        <f aca="false">LOOKUP(9E+307,Q428:BK428)</f>
        <v>#N/A</v>
      </c>
      <c r="Q428" s="301"/>
      <c r="R428" s="301"/>
      <c r="T428" s="300"/>
      <c r="U428" s="0"/>
      <c r="V428" s="0"/>
      <c r="W428" s="0"/>
    </row>
    <row r="429" customFormat="false" ht="12.8" hidden="false" customHeight="false" outlineLevel="0" collapsed="false">
      <c r="A429" s="320"/>
      <c r="B429" s="0"/>
      <c r="C429" s="0"/>
      <c r="D429" s="0"/>
      <c r="E429" s="0"/>
      <c r="F429" s="320"/>
      <c r="G429" s="0" t="n">
        <f aca="false">COUNT(Q429:V429)</f>
        <v>0</v>
      </c>
      <c r="J429" s="381" t="e">
        <f aca="false">IF(N429&lt;0,$L$2-O429,0)</f>
        <v>#VALUE!</v>
      </c>
      <c r="K429" s="381" t="e">
        <f aca="false">N430</f>
        <v>#VALUE!</v>
      </c>
      <c r="N429" s="0" t="e">
        <f aca="false">O430-O429</f>
        <v>#VALUE!</v>
      </c>
      <c r="O429" s="79" t="str">
        <f aca="false">IF(ISERROR(P429),"",P429)</f>
        <v/>
      </c>
      <c r="P429" s="79" t="e">
        <f aca="false">LOOKUP(9E+307,R429:AY429)</f>
        <v>#N/A</v>
      </c>
      <c r="R429" s="301"/>
      <c r="T429" s="300"/>
      <c r="U429" s="0"/>
      <c r="V429" s="0"/>
      <c r="W429" s="0"/>
    </row>
    <row r="430" customFormat="false" ht="13" hidden="false" customHeight="false" outlineLevel="0" collapsed="false">
      <c r="A430" s="320"/>
      <c r="B430" s="0"/>
      <c r="C430" s="0"/>
      <c r="D430" s="0"/>
      <c r="E430" s="0"/>
      <c r="F430" s="320"/>
      <c r="L430" s="0" t="n">
        <f aca="false">IF(ISERROR(P430),0,(IF((P430-$G$2)&gt;=0,1,0)))</f>
        <v>0</v>
      </c>
      <c r="M430" s="308" t="e">
        <f aca="false">IF((N430-$M$2)&gt;0,1,0)</f>
        <v>#VALUE!</v>
      </c>
      <c r="N430" s="0" t="e">
        <f aca="false">IF(N429&gt;0,$L$2-O430,0)</f>
        <v>#VALUE!</v>
      </c>
      <c r="O430" s="79" t="str">
        <f aca="false">IF(ISERROR(P430),"",P430)</f>
        <v/>
      </c>
      <c r="P430" s="79" t="e">
        <f aca="false">LOOKUP(9E+307,Q430:BK430)</f>
        <v>#N/A</v>
      </c>
      <c r="Q430" s="301"/>
      <c r="R430" s="301"/>
      <c r="T430" s="300"/>
      <c r="U430" s="0"/>
      <c r="V430" s="0"/>
      <c r="W430" s="0"/>
    </row>
    <row r="431" customFormat="false" ht="12.8" hidden="false" customHeight="false" outlineLevel="0" collapsed="false">
      <c r="A431" s="320"/>
      <c r="B431" s="0"/>
      <c r="C431" s="0"/>
      <c r="D431" s="0"/>
      <c r="E431" s="0"/>
      <c r="F431" s="320"/>
      <c r="G431" s="0" t="n">
        <f aca="false">COUNT(Q431:V431)</f>
        <v>0</v>
      </c>
      <c r="J431" s="381" t="e">
        <f aca="false">IF(N431&lt;0,$L$2-O431,0)</f>
        <v>#VALUE!</v>
      </c>
      <c r="K431" s="381" t="e">
        <f aca="false">N432</f>
        <v>#VALUE!</v>
      </c>
      <c r="N431" s="0" t="e">
        <f aca="false">O432-O431</f>
        <v>#VALUE!</v>
      </c>
      <c r="O431" s="79" t="str">
        <f aca="false">IF(ISERROR(P431),"",P431)</f>
        <v/>
      </c>
      <c r="P431" s="79" t="e">
        <f aca="false">LOOKUP(9E+307,R431:AY431)</f>
        <v>#N/A</v>
      </c>
      <c r="R431" s="301"/>
      <c r="T431" s="300"/>
      <c r="U431" s="0"/>
      <c r="V431" s="0"/>
      <c r="W431" s="0"/>
    </row>
    <row r="432" customFormat="false" ht="13" hidden="false" customHeight="false" outlineLevel="0" collapsed="false">
      <c r="A432" s="320"/>
      <c r="B432" s="0"/>
      <c r="C432" s="0"/>
      <c r="D432" s="0"/>
      <c r="E432" s="0"/>
      <c r="F432" s="320"/>
      <c r="L432" s="0" t="n">
        <f aca="false">IF(ISERROR(P432),0,(IF((P432-$G$2)&gt;=0,1,0)))</f>
        <v>0</v>
      </c>
      <c r="M432" s="308" t="e">
        <f aca="false">IF((N432-$M$2)&gt;0,1,0)</f>
        <v>#VALUE!</v>
      </c>
      <c r="N432" s="0" t="e">
        <f aca="false">IF(N431&gt;0,$L$2-O432,0)</f>
        <v>#VALUE!</v>
      </c>
      <c r="O432" s="79" t="str">
        <f aca="false">IF(ISERROR(P432),"",P432)</f>
        <v/>
      </c>
      <c r="P432" s="79" t="e">
        <f aca="false">LOOKUP(9E+307,Q432:BK432)</f>
        <v>#N/A</v>
      </c>
      <c r="T432" s="300"/>
      <c r="U432" s="0"/>
      <c r="V432" s="0"/>
      <c r="W432" s="0"/>
    </row>
    <row r="433" customFormat="false" ht="12.8" hidden="false" customHeight="false" outlineLevel="0" collapsed="false">
      <c r="A433" s="320"/>
      <c r="B433" s="0"/>
      <c r="C433" s="0"/>
      <c r="D433" s="0"/>
      <c r="E433" s="0"/>
      <c r="F433" s="320"/>
      <c r="G433" s="0" t="n">
        <f aca="false">COUNT(Q433:V433)</f>
        <v>0</v>
      </c>
      <c r="J433" s="381" t="e">
        <f aca="false">IF(N433&lt;0,$L$2-O433,0)</f>
        <v>#VALUE!</v>
      </c>
      <c r="K433" s="381" t="e">
        <f aca="false">N434</f>
        <v>#VALUE!</v>
      </c>
      <c r="N433" s="0" t="e">
        <f aca="false">O434-O433</f>
        <v>#VALUE!</v>
      </c>
      <c r="O433" s="79" t="str">
        <f aca="false">IF(ISERROR(P433),"",P433)</f>
        <v/>
      </c>
      <c r="P433" s="79" t="e">
        <f aca="false">LOOKUP(9E+307,R433:AY433)</f>
        <v>#N/A</v>
      </c>
      <c r="R433" s="301"/>
      <c r="T433" s="300"/>
      <c r="U433" s="0"/>
      <c r="V433" s="0"/>
      <c r="W433" s="0"/>
    </row>
    <row r="434" customFormat="false" ht="13" hidden="false" customHeight="false" outlineLevel="0" collapsed="false">
      <c r="A434" s="320"/>
      <c r="B434" s="0"/>
      <c r="C434" s="0"/>
      <c r="D434" s="0"/>
      <c r="E434" s="0"/>
      <c r="F434" s="320"/>
      <c r="L434" s="0" t="n">
        <f aca="false">IF(ISERROR(P434),0,(IF((P434-$G$2)&gt;=0,1,0)))</f>
        <v>0</v>
      </c>
      <c r="M434" s="308" t="e">
        <f aca="false">IF((N434-$M$2)&gt;0,1,0)</f>
        <v>#VALUE!</v>
      </c>
      <c r="N434" s="0" t="e">
        <f aca="false">IF(N433&gt;0,$L$2-O434,0)</f>
        <v>#VALUE!</v>
      </c>
      <c r="O434" s="79" t="str">
        <f aca="false">IF(ISERROR(P434),"",P434)</f>
        <v/>
      </c>
      <c r="P434" s="79" t="e">
        <f aca="false">LOOKUP(9E+307,Q434:BK434)</f>
        <v>#N/A</v>
      </c>
      <c r="Q434" s="301"/>
      <c r="R434" s="301"/>
      <c r="T434" s="300"/>
      <c r="U434" s="0"/>
      <c r="V434" s="0"/>
      <c r="W434" s="0"/>
    </row>
    <row r="435" customFormat="false" ht="12.8" hidden="false" customHeight="false" outlineLevel="0" collapsed="false">
      <c r="A435" s="320"/>
      <c r="B435" s="0"/>
      <c r="C435" s="0"/>
      <c r="D435" s="0"/>
      <c r="E435" s="0"/>
      <c r="F435" s="320"/>
      <c r="G435" s="0" t="n">
        <f aca="false">COUNT(Q435:V435)</f>
        <v>0</v>
      </c>
      <c r="J435" s="381" t="e">
        <f aca="false">IF(N435&lt;0,$L$2-O435,0)</f>
        <v>#VALUE!</v>
      </c>
      <c r="K435" s="381" t="e">
        <f aca="false">N436</f>
        <v>#VALUE!</v>
      </c>
      <c r="N435" s="0" t="e">
        <f aca="false">O436-O435</f>
        <v>#VALUE!</v>
      </c>
      <c r="O435" s="79" t="str">
        <f aca="false">IF(ISERROR(P435),"",P435)</f>
        <v/>
      </c>
      <c r="P435" s="79" t="e">
        <f aca="false">LOOKUP(9E+307,R435:AY435)</f>
        <v>#N/A</v>
      </c>
      <c r="R435" s="301"/>
      <c r="T435" s="300"/>
      <c r="U435" s="0"/>
      <c r="V435" s="0"/>
      <c r="W435" s="0"/>
    </row>
    <row r="436" customFormat="false" ht="13" hidden="false" customHeight="false" outlineLevel="0" collapsed="false">
      <c r="A436" s="320"/>
      <c r="B436" s="0"/>
      <c r="C436" s="0"/>
      <c r="D436" s="0"/>
      <c r="E436" s="0"/>
      <c r="F436" s="320"/>
      <c r="L436" s="0" t="n">
        <f aca="false">IF(ISERROR(P436),0,(IF((P436-$G$2)&gt;=0,1,0)))</f>
        <v>0</v>
      </c>
      <c r="M436" s="308" t="e">
        <f aca="false">IF((N436-$M$2)&gt;0,1,0)</f>
        <v>#VALUE!</v>
      </c>
      <c r="N436" s="0" t="e">
        <f aca="false">IF(N435&gt;0,$L$2-O436,0)</f>
        <v>#VALUE!</v>
      </c>
      <c r="O436" s="79" t="str">
        <f aca="false">IF(ISERROR(P436),"",P436)</f>
        <v/>
      </c>
      <c r="P436" s="79" t="e">
        <f aca="false">LOOKUP(9E+307,Q436:BK436)</f>
        <v>#N/A</v>
      </c>
      <c r="Q436" s="301"/>
      <c r="R436" s="301"/>
      <c r="T436" s="300"/>
      <c r="U436" s="0"/>
      <c r="V436" s="0"/>
      <c r="W436" s="0"/>
    </row>
    <row r="437" customFormat="false" ht="12.8" hidden="false" customHeight="false" outlineLevel="0" collapsed="false">
      <c r="A437" s="320"/>
      <c r="B437" s="0"/>
      <c r="C437" s="0"/>
      <c r="D437" s="0"/>
      <c r="E437" s="0"/>
      <c r="F437" s="320"/>
      <c r="G437" s="0" t="n">
        <f aca="false">COUNT(Q437:V437)</f>
        <v>0</v>
      </c>
      <c r="J437" s="381" t="e">
        <f aca="false">IF(N437&lt;0,$L$2-O437,0)</f>
        <v>#VALUE!</v>
      </c>
      <c r="K437" s="381" t="e">
        <f aca="false">N438</f>
        <v>#VALUE!</v>
      </c>
      <c r="N437" s="0" t="e">
        <f aca="false">O438-O437</f>
        <v>#VALUE!</v>
      </c>
      <c r="O437" s="79" t="str">
        <f aca="false">IF(ISERROR(P437),"",P437)</f>
        <v/>
      </c>
      <c r="P437" s="79" t="e">
        <f aca="false">LOOKUP(9E+307,R437:AY437)</f>
        <v>#N/A</v>
      </c>
      <c r="R437" s="301"/>
      <c r="T437" s="300"/>
      <c r="U437" s="0"/>
      <c r="V437" s="0"/>
      <c r="W437" s="0"/>
    </row>
    <row r="438" customFormat="false" ht="13" hidden="false" customHeight="false" outlineLevel="0" collapsed="false">
      <c r="A438" s="320"/>
      <c r="B438" s="0"/>
      <c r="C438" s="0"/>
      <c r="D438" s="0"/>
      <c r="E438" s="0"/>
      <c r="F438" s="320"/>
      <c r="L438" s="0" t="n">
        <f aca="false">IF(ISERROR(P438),0,(IF((P438-$G$2)&gt;=0,1,0)))</f>
        <v>0</v>
      </c>
      <c r="M438" s="308" t="e">
        <f aca="false">IF((N438-$M$2)&gt;0,1,0)</f>
        <v>#VALUE!</v>
      </c>
      <c r="N438" s="0" t="e">
        <f aca="false">IF(N437&gt;0,$L$2-O438,0)</f>
        <v>#VALUE!</v>
      </c>
      <c r="O438" s="79" t="str">
        <f aca="false">IF(ISERROR(P438),"",P438)</f>
        <v/>
      </c>
      <c r="P438" s="79" t="e">
        <f aca="false">LOOKUP(9E+307,Q438:BK438)</f>
        <v>#N/A</v>
      </c>
      <c r="Q438" s="301"/>
      <c r="R438" s="301"/>
      <c r="T438" s="300"/>
      <c r="U438" s="0"/>
      <c r="V438" s="0"/>
      <c r="W438" s="0"/>
    </row>
    <row r="439" customFormat="false" ht="12.8" hidden="false" customHeight="false" outlineLevel="0" collapsed="false">
      <c r="A439" s="320"/>
      <c r="B439" s="0"/>
      <c r="C439" s="0"/>
      <c r="D439" s="0"/>
      <c r="E439" s="0"/>
      <c r="F439" s="320"/>
      <c r="G439" s="0" t="n">
        <f aca="false">COUNT(Q439:V439)</f>
        <v>0</v>
      </c>
      <c r="J439" s="381" t="e">
        <f aca="false">IF(N439&lt;0,$L$2-O439,0)</f>
        <v>#VALUE!</v>
      </c>
      <c r="K439" s="381" t="e">
        <f aca="false">N440</f>
        <v>#VALUE!</v>
      </c>
      <c r="N439" s="0" t="e">
        <f aca="false">O440-O439</f>
        <v>#VALUE!</v>
      </c>
      <c r="O439" s="79" t="str">
        <f aca="false">IF(ISERROR(P439),"",P439)</f>
        <v/>
      </c>
      <c r="P439" s="79" t="e">
        <f aca="false">LOOKUP(9E+307,R439:AY439)</f>
        <v>#N/A</v>
      </c>
      <c r="R439" s="301"/>
      <c r="T439" s="300"/>
      <c r="U439" s="0"/>
      <c r="V439" s="0"/>
      <c r="W439" s="0"/>
    </row>
    <row r="440" customFormat="false" ht="13" hidden="false" customHeight="false" outlineLevel="0" collapsed="false">
      <c r="A440" s="320"/>
      <c r="B440" s="0"/>
      <c r="C440" s="0"/>
      <c r="D440" s="0"/>
      <c r="E440" s="0"/>
      <c r="F440" s="320"/>
      <c r="L440" s="0" t="n">
        <f aca="false">IF(ISERROR(P440),0,(IF((P440-$G$2)&gt;=0,1,0)))</f>
        <v>0</v>
      </c>
      <c r="M440" s="308" t="e">
        <f aca="false">IF((N440-$M$2)&gt;0,1,0)</f>
        <v>#VALUE!</v>
      </c>
      <c r="N440" s="0" t="e">
        <f aca="false">IF(N439&gt;0,$L$2-O440,0)</f>
        <v>#VALUE!</v>
      </c>
      <c r="O440" s="79" t="str">
        <f aca="false">IF(ISERROR(P440),"",P440)</f>
        <v/>
      </c>
      <c r="P440" s="79" t="e">
        <f aca="false">LOOKUP(9E+307,Q440:BK440)</f>
        <v>#N/A</v>
      </c>
      <c r="Q440" s="301"/>
      <c r="R440" s="301"/>
      <c r="T440" s="300"/>
      <c r="U440" s="0"/>
      <c r="V440" s="0"/>
      <c r="W440" s="0"/>
    </row>
    <row r="441" customFormat="false" ht="12.8" hidden="false" customHeight="false" outlineLevel="0" collapsed="false">
      <c r="A441" s="320"/>
      <c r="B441" s="0"/>
      <c r="C441" s="0"/>
      <c r="D441" s="0"/>
      <c r="E441" s="0"/>
      <c r="F441" s="320"/>
      <c r="G441" s="0" t="n">
        <f aca="false">COUNT(Q441:V441)</f>
        <v>0</v>
      </c>
      <c r="J441" s="381" t="e">
        <f aca="false">IF(N441&lt;0,$L$2-O441,0)</f>
        <v>#VALUE!</v>
      </c>
      <c r="K441" s="381" t="e">
        <f aca="false">N442</f>
        <v>#VALUE!</v>
      </c>
      <c r="N441" s="0" t="e">
        <f aca="false">O442-O441</f>
        <v>#VALUE!</v>
      </c>
      <c r="O441" s="79" t="str">
        <f aca="false">IF(ISERROR(P441),"",P441)</f>
        <v/>
      </c>
      <c r="P441" s="79" t="e">
        <f aca="false">LOOKUP(9E+307,R441:AY441)</f>
        <v>#N/A</v>
      </c>
      <c r="R441" s="301"/>
      <c r="T441" s="300"/>
      <c r="U441" s="0"/>
      <c r="V441" s="0"/>
      <c r="W441" s="0"/>
    </row>
    <row r="442" customFormat="false" ht="13" hidden="false" customHeight="false" outlineLevel="0" collapsed="false">
      <c r="A442" s="320"/>
      <c r="B442" s="0"/>
      <c r="C442" s="0"/>
      <c r="D442" s="0"/>
      <c r="E442" s="0"/>
      <c r="F442" s="320"/>
      <c r="L442" s="0" t="n">
        <f aca="false">IF(ISERROR(P442),0,(IF((P442-$G$2)&gt;=0,1,0)))</f>
        <v>0</v>
      </c>
      <c r="M442" s="308" t="e">
        <f aca="false">IF((N442-$M$2)&gt;0,1,0)</f>
        <v>#VALUE!</v>
      </c>
      <c r="N442" s="0" t="e">
        <f aca="false">IF(N441&gt;0,$L$2-O442,0)</f>
        <v>#VALUE!</v>
      </c>
      <c r="O442" s="79" t="str">
        <f aca="false">IF(ISERROR(P442),"",P442)</f>
        <v/>
      </c>
      <c r="P442" s="79" t="e">
        <f aca="false">LOOKUP(9E+307,Q442:BK442)</f>
        <v>#N/A</v>
      </c>
      <c r="Q442" s="301"/>
      <c r="R442" s="301"/>
      <c r="T442" s="300"/>
      <c r="U442" s="0"/>
      <c r="V442" s="0"/>
      <c r="W442" s="0"/>
    </row>
    <row r="443" customFormat="false" ht="12.8" hidden="false" customHeight="false" outlineLevel="0" collapsed="false">
      <c r="A443" s="320"/>
      <c r="B443" s="0"/>
      <c r="C443" s="0"/>
      <c r="D443" s="0"/>
      <c r="E443" s="0"/>
      <c r="F443" s="320"/>
      <c r="G443" s="0" t="n">
        <f aca="false">COUNT(Q443:V443)</f>
        <v>0</v>
      </c>
      <c r="J443" s="381" t="e">
        <f aca="false">IF(N443&lt;0,$L$2-O443,0)</f>
        <v>#VALUE!</v>
      </c>
      <c r="K443" s="381" t="e">
        <f aca="false">N444</f>
        <v>#VALUE!</v>
      </c>
      <c r="N443" s="0" t="e">
        <f aca="false">O444-O443</f>
        <v>#VALUE!</v>
      </c>
      <c r="O443" s="79" t="str">
        <f aca="false">IF(ISERROR(P443),"",P443)</f>
        <v/>
      </c>
      <c r="P443" s="79" t="e">
        <f aca="false">LOOKUP(9E+307,R443:AY443)</f>
        <v>#N/A</v>
      </c>
      <c r="R443" s="301"/>
      <c r="T443" s="300"/>
      <c r="U443" s="0"/>
      <c r="V443" s="0"/>
      <c r="W443" s="0"/>
    </row>
    <row r="444" customFormat="false" ht="13" hidden="false" customHeight="false" outlineLevel="0" collapsed="false">
      <c r="A444" s="320"/>
      <c r="B444" s="0"/>
      <c r="C444" s="0"/>
      <c r="D444" s="0"/>
      <c r="E444" s="0"/>
      <c r="F444" s="320"/>
      <c r="L444" s="0" t="n">
        <f aca="false">IF(ISERROR(P444),0,(IF((P444-$G$2)&gt;=0,1,0)))</f>
        <v>0</v>
      </c>
      <c r="M444" s="308" t="e">
        <f aca="false">IF((N444-$M$2)&gt;0,1,0)</f>
        <v>#VALUE!</v>
      </c>
      <c r="N444" s="0" t="e">
        <f aca="false">IF(N443&gt;0,$L$2-O444,0)</f>
        <v>#VALUE!</v>
      </c>
      <c r="O444" s="79" t="str">
        <f aca="false">IF(ISERROR(P444),"",P444)</f>
        <v/>
      </c>
      <c r="P444" s="79" t="e">
        <f aca="false">LOOKUP(9E+307,Q444:BK444)</f>
        <v>#N/A</v>
      </c>
      <c r="Q444" s="301"/>
      <c r="R444" s="301"/>
      <c r="T444" s="300"/>
      <c r="U444" s="0"/>
      <c r="V444" s="0"/>
      <c r="W444" s="0"/>
    </row>
    <row r="445" customFormat="false" ht="12.8" hidden="false" customHeight="false" outlineLevel="0" collapsed="false">
      <c r="A445" s="0"/>
      <c r="B445" s="0"/>
      <c r="C445" s="0"/>
      <c r="D445" s="0"/>
      <c r="E445" s="0"/>
      <c r="F445" s="0"/>
      <c r="G445" s="0" t="n">
        <f aca="false">COUNT(Q445:V445)</f>
        <v>0</v>
      </c>
      <c r="J445" s="381" t="e">
        <f aca="false">IF(N445&lt;0,$L$2-O445,0)</f>
        <v>#VALUE!</v>
      </c>
      <c r="K445" s="381" t="e">
        <f aca="false">N446</f>
        <v>#VALUE!</v>
      </c>
      <c r="N445" s="0" t="e">
        <f aca="false">O446-O445</f>
        <v>#VALUE!</v>
      </c>
      <c r="O445" s="79" t="str">
        <f aca="false">IF(ISERROR(P445),"",P445)</f>
        <v/>
      </c>
      <c r="P445" s="79" t="e">
        <f aca="false">LOOKUP(9E+307,R445:AY445)</f>
        <v>#N/A</v>
      </c>
      <c r="R445" s="301"/>
      <c r="T445" s="300"/>
      <c r="U445" s="0"/>
      <c r="V445" s="0"/>
      <c r="W445" s="0"/>
    </row>
    <row r="446" customFormat="false" ht="13" hidden="false" customHeight="false" outlineLevel="0" collapsed="false">
      <c r="A446" s="0"/>
      <c r="B446" s="0"/>
      <c r="C446" s="0"/>
      <c r="D446" s="0"/>
      <c r="E446" s="0"/>
      <c r="F446" s="0"/>
      <c r="L446" s="0" t="n">
        <f aca="false">IF(ISERROR(P446),0,(IF((P446-$G$2)&gt;=0,1,0)))</f>
        <v>0</v>
      </c>
      <c r="M446" s="308" t="e">
        <f aca="false">IF((N446-$M$2)&gt;0,1,0)</f>
        <v>#VALUE!</v>
      </c>
      <c r="N446" s="0" t="e">
        <f aca="false">IF(N445&gt;0,$L$2-O446,0)</f>
        <v>#VALUE!</v>
      </c>
      <c r="O446" s="79" t="str">
        <f aca="false">IF(ISERROR(P446),"",P446)</f>
        <v/>
      </c>
      <c r="P446" s="79" t="e">
        <f aca="false">LOOKUP(9E+307,Q446:BK446)</f>
        <v>#N/A</v>
      </c>
      <c r="Q446" s="301"/>
      <c r="R446" s="301"/>
      <c r="T446" s="300"/>
      <c r="U446" s="0"/>
      <c r="V446" s="0"/>
      <c r="W446" s="0"/>
    </row>
    <row r="447" customFormat="false" ht="12.8" hidden="false" customHeight="false" outlineLevel="0" collapsed="false">
      <c r="A447" s="0"/>
      <c r="B447" s="0"/>
      <c r="C447" s="0"/>
      <c r="D447" s="0"/>
      <c r="E447" s="0"/>
      <c r="F447" s="0"/>
      <c r="G447" s="0" t="n">
        <f aca="false">COUNT(Q447:V447)</f>
        <v>0</v>
      </c>
      <c r="J447" s="381" t="e">
        <f aca="false">IF(N447&lt;0,$L$2-O447,0)</f>
        <v>#VALUE!</v>
      </c>
      <c r="K447" s="381" t="e">
        <f aca="false">N448</f>
        <v>#VALUE!</v>
      </c>
      <c r="N447" s="0" t="e">
        <f aca="false">O448-O447</f>
        <v>#VALUE!</v>
      </c>
      <c r="O447" s="79" t="str">
        <f aca="false">IF(ISERROR(P447),"",P447)</f>
        <v/>
      </c>
      <c r="P447" s="79" t="e">
        <f aca="false">LOOKUP(9E+307,R447:AY447)</f>
        <v>#N/A</v>
      </c>
      <c r="R447" s="301"/>
      <c r="T447" s="300"/>
      <c r="U447" s="0"/>
      <c r="V447" s="0"/>
      <c r="W447" s="0"/>
    </row>
    <row r="448" customFormat="false" ht="13" hidden="false" customHeight="false" outlineLevel="0" collapsed="false">
      <c r="A448" s="0"/>
      <c r="B448" s="0"/>
      <c r="C448" s="0"/>
      <c r="D448" s="0"/>
      <c r="E448" s="0"/>
      <c r="F448" s="0"/>
      <c r="L448" s="0" t="n">
        <f aca="false">IF(ISERROR(P448),0,(IF((P448-$G$2)&gt;=0,1,0)))</f>
        <v>0</v>
      </c>
      <c r="M448" s="308" t="e">
        <f aca="false">IF((N448-$M$2)&gt;0,1,0)</f>
        <v>#VALUE!</v>
      </c>
      <c r="N448" s="0" t="e">
        <f aca="false">IF(N447&gt;0,$L$2-O448,0)</f>
        <v>#VALUE!</v>
      </c>
      <c r="O448" s="79" t="str">
        <f aca="false">IF(ISERROR(P448),"",P448)</f>
        <v/>
      </c>
      <c r="P448" s="79" t="e">
        <f aca="false">LOOKUP(9E+307,Q448:BK448)</f>
        <v>#N/A</v>
      </c>
      <c r="T448" s="300"/>
      <c r="U448" s="0"/>
      <c r="V448" s="0"/>
      <c r="W448" s="0"/>
    </row>
    <row r="449" customFormat="false" ht="12.8" hidden="false" customHeight="false" outlineLevel="0" collapsed="false">
      <c r="A449" s="0"/>
      <c r="B449" s="0"/>
      <c r="C449" s="0"/>
      <c r="D449" s="0"/>
      <c r="E449" s="0"/>
      <c r="F449" s="0"/>
      <c r="G449" s="0" t="n">
        <f aca="false">COUNT(Q449:V449)</f>
        <v>0</v>
      </c>
      <c r="J449" s="381" t="e">
        <f aca="false">IF(N449&lt;0,$L$2-O449,0)</f>
        <v>#VALUE!</v>
      </c>
      <c r="K449" s="381" t="e">
        <f aca="false">N450</f>
        <v>#VALUE!</v>
      </c>
      <c r="N449" s="0" t="e">
        <f aca="false">O450-O449</f>
        <v>#VALUE!</v>
      </c>
      <c r="O449" s="79" t="str">
        <f aca="false">IF(ISERROR(P449),"",P449)</f>
        <v/>
      </c>
      <c r="P449" s="79" t="e">
        <f aca="false">LOOKUP(9E+307,R449:AY449)</f>
        <v>#N/A</v>
      </c>
      <c r="R449" s="301"/>
      <c r="T449" s="300"/>
      <c r="U449" s="0"/>
      <c r="V449" s="0"/>
      <c r="W449" s="0"/>
    </row>
    <row r="450" customFormat="false" ht="13" hidden="false" customHeight="false" outlineLevel="0" collapsed="false">
      <c r="A450" s="0"/>
      <c r="B450" s="0"/>
      <c r="C450" s="0"/>
      <c r="D450" s="0"/>
      <c r="E450" s="0"/>
      <c r="F450" s="0"/>
      <c r="L450" s="0" t="n">
        <f aca="false">IF(ISERROR(P450),0,(IF((P450-$G$2)&gt;=0,1,0)))</f>
        <v>0</v>
      </c>
      <c r="M450" s="308" t="e">
        <f aca="false">IF((N450-$M$2)&gt;0,1,0)</f>
        <v>#VALUE!</v>
      </c>
      <c r="N450" s="0" t="e">
        <f aca="false">IF(N449&gt;0,$L$2-O450,0)</f>
        <v>#VALUE!</v>
      </c>
      <c r="O450" s="79" t="str">
        <f aca="false">IF(ISERROR(P450),"",P450)</f>
        <v/>
      </c>
      <c r="P450" s="79" t="e">
        <f aca="false">LOOKUP(9E+307,Q450:BK450)</f>
        <v>#N/A</v>
      </c>
      <c r="Q450" s="301"/>
      <c r="R450" s="301"/>
      <c r="T450" s="300"/>
      <c r="U450" s="0"/>
      <c r="V450" s="0"/>
      <c r="W450" s="0"/>
    </row>
    <row r="451" customFormat="false" ht="12.8" hidden="false" customHeight="false" outlineLevel="0" collapsed="false">
      <c r="A451" s="0"/>
      <c r="B451" s="0"/>
      <c r="C451" s="0"/>
      <c r="D451" s="0"/>
      <c r="E451" s="0"/>
      <c r="F451" s="0"/>
      <c r="G451" s="0" t="n">
        <f aca="false">COUNT(Q451:V451)</f>
        <v>0</v>
      </c>
      <c r="J451" s="381" t="e">
        <f aca="false">IF(N451&lt;0,$L$2-O451,0)</f>
        <v>#VALUE!</v>
      </c>
      <c r="K451" s="381" t="n">
        <f aca="false">N452</f>
        <v>0</v>
      </c>
      <c r="N451" s="0" t="e">
        <f aca="false">O452-O451</f>
        <v>#VALUE!</v>
      </c>
      <c r="O451" s="79" t="str">
        <f aca="false">IF(ISERROR(P451),"",P451)</f>
        <v/>
      </c>
      <c r="P451" s="79" t="e">
        <f aca="false">LOOKUP(9E+307,R451:AY451)</f>
        <v>#N/A</v>
      </c>
      <c r="R451" s="301"/>
      <c r="T451" s="300"/>
      <c r="U451" s="0"/>
      <c r="V451" s="0"/>
      <c r="W451" s="0"/>
    </row>
    <row r="452" customFormat="false" ht="12.8" hidden="false" customHeight="false" outlineLevel="0" collapsed="false">
      <c r="A452" s="0"/>
      <c r="B452" s="0"/>
      <c r="C452" s="0"/>
      <c r="D452" s="0"/>
      <c r="E452" s="0"/>
      <c r="F452" s="0"/>
      <c r="Q452" s="301"/>
      <c r="R452" s="301"/>
      <c r="T452" s="300"/>
      <c r="U452" s="0"/>
      <c r="V452" s="0"/>
      <c r="W452" s="0"/>
    </row>
    <row r="453" customFormat="false" ht="12.8" hidden="false" customHeight="false" outlineLevel="0" collapsed="false">
      <c r="A453" s="0"/>
      <c r="B453" s="0"/>
      <c r="C453" s="0"/>
      <c r="D453" s="0"/>
      <c r="E453" s="0"/>
      <c r="F453" s="0"/>
      <c r="R453" s="301"/>
      <c r="T453" s="300"/>
      <c r="U453" s="0"/>
      <c r="V453" s="0"/>
      <c r="W453" s="0"/>
    </row>
    <row r="454" customFormat="false" ht="12.8" hidden="false" customHeight="false" outlineLevel="0" collapsed="false">
      <c r="A454" s="0"/>
      <c r="B454" s="0"/>
      <c r="C454" s="0"/>
      <c r="D454" s="0"/>
      <c r="E454" s="0"/>
      <c r="F454" s="0"/>
      <c r="Q454" s="301"/>
      <c r="R454" s="301"/>
      <c r="T454" s="300"/>
      <c r="U454" s="0"/>
      <c r="V454" s="0"/>
      <c r="W454" s="0"/>
    </row>
    <row r="455" customFormat="false" ht="12.8" hidden="false" customHeight="false" outlineLevel="0" collapsed="false">
      <c r="A455" s="0"/>
      <c r="B455" s="0"/>
      <c r="C455" s="0"/>
      <c r="D455" s="0"/>
      <c r="E455" s="0"/>
      <c r="F455" s="0"/>
      <c r="R455" s="301"/>
      <c r="T455" s="300"/>
      <c r="U455" s="0"/>
      <c r="V455" s="0"/>
      <c r="W455" s="0"/>
    </row>
    <row r="456" customFormat="false" ht="12.8" hidden="false" customHeight="false" outlineLevel="0" collapsed="false">
      <c r="A456" s="0"/>
      <c r="B456" s="0"/>
      <c r="C456" s="0"/>
      <c r="D456" s="0"/>
      <c r="E456" s="0"/>
      <c r="F456" s="0"/>
      <c r="Q456" s="301"/>
      <c r="R456" s="301"/>
      <c r="T456" s="300"/>
      <c r="U456" s="0"/>
      <c r="V456" s="0"/>
      <c r="W456" s="0"/>
    </row>
    <row r="457" customFormat="false" ht="12.8" hidden="false" customHeight="false" outlineLevel="0" collapsed="false">
      <c r="A457" s="0"/>
      <c r="B457" s="0"/>
      <c r="C457" s="0"/>
      <c r="D457" s="0"/>
      <c r="E457" s="0"/>
      <c r="F457" s="0"/>
      <c r="R457" s="301"/>
      <c r="T457" s="300"/>
      <c r="U457" s="0"/>
      <c r="V457" s="0"/>
      <c r="W457" s="0"/>
    </row>
    <row r="458" customFormat="false" ht="12.8" hidden="false" customHeight="false" outlineLevel="0" collapsed="false">
      <c r="A458" s="0"/>
      <c r="B458" s="0"/>
      <c r="C458" s="0"/>
      <c r="D458" s="0"/>
      <c r="E458" s="0"/>
      <c r="F458" s="0"/>
      <c r="Q458" s="301"/>
      <c r="R458" s="301"/>
      <c r="T458" s="300"/>
      <c r="U458" s="0"/>
      <c r="V458" s="0"/>
      <c r="W458" s="0"/>
    </row>
    <row r="459" customFormat="false" ht="12.8" hidden="false" customHeight="false" outlineLevel="0" collapsed="false">
      <c r="A459" s="0"/>
      <c r="B459" s="0"/>
      <c r="C459" s="0"/>
      <c r="D459" s="0"/>
      <c r="E459" s="0"/>
      <c r="F459" s="0"/>
      <c r="R459" s="301"/>
      <c r="T459" s="300"/>
      <c r="U459" s="0"/>
      <c r="V459" s="0"/>
      <c r="W459" s="0"/>
    </row>
    <row r="460" customFormat="false" ht="12.8" hidden="false" customHeight="false" outlineLevel="0" collapsed="false">
      <c r="A460" s="0"/>
      <c r="B460" s="0"/>
      <c r="C460" s="0"/>
      <c r="D460" s="0"/>
      <c r="E460" s="0"/>
      <c r="F460" s="0"/>
      <c r="Q460" s="301"/>
      <c r="R460" s="301"/>
      <c r="T460" s="300"/>
      <c r="U460" s="0"/>
      <c r="V460" s="0"/>
      <c r="W460" s="0"/>
    </row>
    <row r="461" customFormat="false" ht="12.8" hidden="false" customHeight="false" outlineLevel="0" collapsed="false">
      <c r="A461" s="0"/>
      <c r="B461" s="0"/>
      <c r="C461" s="0"/>
      <c r="D461" s="0"/>
      <c r="E461" s="0"/>
      <c r="F461" s="0"/>
      <c r="R461" s="301"/>
      <c r="T461" s="300"/>
      <c r="U461" s="0"/>
      <c r="V461" s="0"/>
      <c r="W461" s="0"/>
    </row>
    <row r="462" customFormat="false" ht="12.8" hidden="false" customHeight="false" outlineLevel="0" collapsed="false">
      <c r="A462" s="0"/>
      <c r="B462" s="0"/>
      <c r="C462" s="0"/>
      <c r="D462" s="0"/>
      <c r="E462" s="0"/>
      <c r="F462" s="0"/>
      <c r="Q462" s="301"/>
      <c r="R462" s="301"/>
      <c r="T462" s="300"/>
      <c r="U462" s="0"/>
      <c r="V462" s="0"/>
      <c r="W462" s="0"/>
    </row>
    <row r="463" customFormat="false" ht="12.8" hidden="false" customHeight="false" outlineLevel="0" collapsed="false">
      <c r="A463" s="0"/>
      <c r="B463" s="0"/>
      <c r="C463" s="0"/>
      <c r="D463" s="0"/>
      <c r="E463" s="0"/>
      <c r="F463" s="0"/>
      <c r="R463" s="301"/>
      <c r="T463" s="300"/>
      <c r="U463" s="0"/>
      <c r="V463" s="0"/>
      <c r="W463" s="0"/>
    </row>
    <row r="464" customFormat="false" ht="12.8" hidden="false" customHeight="false" outlineLevel="0" collapsed="false">
      <c r="A464" s="0"/>
      <c r="B464" s="0"/>
      <c r="C464" s="0"/>
      <c r="D464" s="0"/>
      <c r="E464" s="0"/>
      <c r="F464" s="0"/>
      <c r="T464" s="300"/>
      <c r="U464" s="0"/>
      <c r="V464" s="0"/>
      <c r="W464" s="0"/>
    </row>
    <row r="465" customFormat="false" ht="12.8" hidden="false" customHeight="false" outlineLevel="0" collapsed="false">
      <c r="A465" s="0"/>
      <c r="B465" s="0"/>
      <c r="C465" s="0"/>
      <c r="D465" s="0"/>
      <c r="E465" s="0"/>
      <c r="F465" s="0"/>
      <c r="R465" s="301"/>
      <c r="T465" s="300"/>
      <c r="U465" s="0"/>
      <c r="V465" s="0"/>
      <c r="W465" s="0"/>
    </row>
    <row r="466" customFormat="false" ht="12.8" hidden="false" customHeight="false" outlineLevel="0" collapsed="false">
      <c r="A466" s="0"/>
      <c r="B466" s="0"/>
      <c r="C466" s="0"/>
      <c r="D466" s="0"/>
      <c r="E466" s="0"/>
      <c r="F466" s="0"/>
      <c r="Q466" s="301"/>
      <c r="R466" s="301"/>
      <c r="T466" s="300"/>
      <c r="U466" s="0"/>
      <c r="V466" s="0"/>
      <c r="W466" s="0"/>
    </row>
    <row r="467" customFormat="false" ht="12.8" hidden="false" customHeight="false" outlineLevel="0" collapsed="false">
      <c r="A467" s="0"/>
      <c r="B467" s="0"/>
      <c r="C467" s="0"/>
      <c r="D467" s="0"/>
      <c r="E467" s="0"/>
      <c r="F467" s="0"/>
      <c r="R467" s="301"/>
      <c r="T467" s="300"/>
      <c r="U467" s="0"/>
      <c r="V467" s="0"/>
      <c r="W467" s="0"/>
    </row>
    <row r="468" customFormat="false" ht="12.8" hidden="false" customHeight="false" outlineLevel="0" collapsed="false">
      <c r="A468" s="0"/>
      <c r="B468" s="0"/>
      <c r="C468" s="0"/>
      <c r="D468" s="0"/>
      <c r="E468" s="0"/>
      <c r="F468" s="0"/>
      <c r="Q468" s="301"/>
      <c r="R468" s="301"/>
      <c r="T468" s="300"/>
      <c r="U468" s="0"/>
      <c r="V468" s="0"/>
      <c r="W468" s="0"/>
    </row>
    <row r="469" customFormat="false" ht="12.8" hidden="false" customHeight="false" outlineLevel="0" collapsed="false">
      <c r="A469" s="0"/>
      <c r="B469" s="0"/>
      <c r="C469" s="0"/>
      <c r="D469" s="0"/>
      <c r="E469" s="0"/>
      <c r="F469" s="0"/>
      <c r="R469" s="301"/>
      <c r="T469" s="300"/>
      <c r="U469" s="0"/>
      <c r="V469" s="0"/>
      <c r="W469" s="0"/>
    </row>
    <row r="470" customFormat="false" ht="12.8" hidden="false" customHeight="false" outlineLevel="0" collapsed="false">
      <c r="A470" s="0"/>
      <c r="B470" s="0"/>
      <c r="C470" s="0"/>
      <c r="D470" s="0"/>
      <c r="E470" s="0"/>
      <c r="F470" s="0"/>
      <c r="Q470" s="301"/>
      <c r="R470" s="301"/>
      <c r="T470" s="300"/>
      <c r="U470" s="0"/>
      <c r="V470" s="0"/>
      <c r="W470" s="0"/>
    </row>
    <row r="471" customFormat="false" ht="12.8" hidden="false" customHeight="false" outlineLevel="0" collapsed="false">
      <c r="A471" s="0"/>
      <c r="B471" s="0"/>
      <c r="C471" s="0"/>
      <c r="D471" s="0"/>
      <c r="E471" s="0"/>
      <c r="F471" s="0"/>
      <c r="R471" s="301"/>
      <c r="T471" s="300"/>
      <c r="U471" s="0"/>
      <c r="V471" s="0"/>
      <c r="W471" s="0"/>
    </row>
    <row r="472" customFormat="false" ht="12.8" hidden="false" customHeight="false" outlineLevel="0" collapsed="false">
      <c r="A472" s="0"/>
      <c r="B472" s="0"/>
      <c r="C472" s="0"/>
      <c r="D472" s="0"/>
      <c r="E472" s="0"/>
      <c r="F472" s="0"/>
      <c r="Q472" s="301"/>
      <c r="R472" s="301"/>
      <c r="T472" s="300"/>
      <c r="U472" s="0"/>
      <c r="V472" s="0"/>
      <c r="W472" s="0"/>
    </row>
    <row r="473" customFormat="false" ht="12.8" hidden="false" customHeight="false" outlineLevel="0" collapsed="false">
      <c r="A473" s="0"/>
      <c r="B473" s="0"/>
      <c r="C473" s="0"/>
      <c r="D473" s="0"/>
      <c r="E473" s="0"/>
      <c r="F473" s="0"/>
      <c r="R473" s="301"/>
      <c r="T473" s="300"/>
      <c r="U473" s="0"/>
      <c r="V473" s="0"/>
      <c r="W473" s="0"/>
    </row>
    <row r="474" customFormat="false" ht="12.8" hidden="false" customHeight="false" outlineLevel="0" collapsed="false">
      <c r="A474" s="0"/>
      <c r="B474" s="0"/>
      <c r="C474" s="0"/>
      <c r="D474" s="0"/>
      <c r="E474" s="0"/>
      <c r="F474" s="0"/>
      <c r="Q474" s="301"/>
      <c r="R474" s="301"/>
      <c r="T474" s="300"/>
      <c r="U474" s="0"/>
      <c r="V474" s="0"/>
      <c r="W474" s="0"/>
    </row>
    <row r="475" customFormat="false" ht="12.8" hidden="false" customHeight="false" outlineLevel="0" collapsed="false">
      <c r="A475" s="0"/>
      <c r="B475" s="0"/>
      <c r="C475" s="0"/>
      <c r="D475" s="0"/>
      <c r="E475" s="0"/>
      <c r="F475" s="0"/>
      <c r="R475" s="301"/>
      <c r="T475" s="300"/>
      <c r="U475" s="0"/>
      <c r="V475" s="0"/>
      <c r="W475" s="0"/>
    </row>
    <row r="476" customFormat="false" ht="12.8" hidden="false" customHeight="false" outlineLevel="0" collapsed="false">
      <c r="A476" s="0"/>
      <c r="B476" s="0"/>
      <c r="C476" s="0"/>
      <c r="D476" s="0"/>
      <c r="E476" s="0"/>
      <c r="F476" s="0"/>
      <c r="Q476" s="301"/>
      <c r="R476" s="301"/>
      <c r="T476" s="300"/>
      <c r="U476" s="0"/>
      <c r="V476" s="0"/>
      <c r="W476" s="0"/>
    </row>
    <row r="477" customFormat="false" ht="12.8" hidden="false" customHeight="false" outlineLevel="0" collapsed="false">
      <c r="A477" s="0"/>
      <c r="B477" s="0"/>
      <c r="C477" s="0"/>
      <c r="D477" s="0"/>
      <c r="E477" s="0"/>
      <c r="F477" s="0"/>
      <c r="R477" s="301"/>
      <c r="T477" s="300"/>
      <c r="U477" s="0"/>
      <c r="V477" s="0"/>
      <c r="W477" s="0"/>
    </row>
    <row r="478" customFormat="false" ht="12.8" hidden="false" customHeight="false" outlineLevel="0" collapsed="false">
      <c r="A478" s="0"/>
      <c r="B478" s="0"/>
      <c r="C478" s="0"/>
      <c r="D478" s="0"/>
      <c r="E478" s="0"/>
      <c r="F478" s="0"/>
      <c r="Q478" s="301"/>
      <c r="R478" s="301"/>
      <c r="T478" s="300"/>
      <c r="U478" s="0"/>
      <c r="V478" s="0"/>
      <c r="W478" s="0"/>
    </row>
    <row r="479" customFormat="false" ht="12.8" hidden="false" customHeight="false" outlineLevel="0" collapsed="false">
      <c r="A479" s="0"/>
      <c r="B479" s="0"/>
      <c r="C479" s="0"/>
      <c r="D479" s="0"/>
      <c r="E479" s="0"/>
      <c r="F479" s="0"/>
      <c r="R479" s="301"/>
      <c r="T479" s="300"/>
      <c r="U479" s="0"/>
      <c r="V479" s="0"/>
      <c r="W479" s="0"/>
    </row>
    <row r="480" customFormat="false" ht="12.8" hidden="false" customHeight="false" outlineLevel="0" collapsed="false">
      <c r="A480" s="0"/>
      <c r="B480" s="0"/>
      <c r="C480" s="0"/>
      <c r="D480" s="0"/>
      <c r="E480" s="0"/>
      <c r="F480" s="0"/>
      <c r="T480" s="300"/>
      <c r="U480" s="0"/>
      <c r="V480" s="0"/>
      <c r="W480" s="0"/>
    </row>
    <row r="481" customFormat="false" ht="12.8" hidden="false" customHeight="false" outlineLevel="0" collapsed="false">
      <c r="A481" s="0"/>
      <c r="B481" s="0"/>
      <c r="C481" s="0"/>
      <c r="D481" s="0"/>
      <c r="E481" s="0"/>
      <c r="F481" s="0"/>
      <c r="R481" s="301"/>
      <c r="T481" s="300"/>
      <c r="U481" s="0"/>
      <c r="V481" s="0"/>
      <c r="W481" s="0"/>
    </row>
    <row r="482" customFormat="false" ht="12.8" hidden="false" customHeight="false" outlineLevel="0" collapsed="false">
      <c r="A482" s="0"/>
      <c r="B482" s="0"/>
      <c r="C482" s="0"/>
      <c r="D482" s="0"/>
      <c r="E482" s="0"/>
      <c r="F482" s="0"/>
      <c r="Q482" s="301"/>
      <c r="R482" s="301"/>
      <c r="T482" s="300"/>
      <c r="U482" s="0"/>
      <c r="V482" s="0"/>
      <c r="W482" s="0"/>
    </row>
    <row r="483" customFormat="false" ht="12.8" hidden="false" customHeight="false" outlineLevel="0" collapsed="false">
      <c r="A483" s="0"/>
      <c r="B483" s="0"/>
      <c r="C483" s="0"/>
      <c r="D483" s="0"/>
      <c r="E483" s="0"/>
      <c r="F483" s="0"/>
      <c r="R483" s="301"/>
      <c r="T483" s="300"/>
      <c r="U483" s="0"/>
      <c r="V483" s="0"/>
      <c r="W483" s="0"/>
    </row>
    <row r="484" customFormat="false" ht="12.8" hidden="false" customHeight="false" outlineLevel="0" collapsed="false">
      <c r="A484" s="0"/>
      <c r="B484" s="0"/>
      <c r="C484" s="0"/>
      <c r="D484" s="0"/>
      <c r="E484" s="0"/>
      <c r="F484" s="0"/>
      <c r="Q484" s="301"/>
      <c r="R484" s="301"/>
      <c r="T484" s="300"/>
      <c r="U484" s="0"/>
      <c r="V484" s="0"/>
      <c r="W484" s="0"/>
    </row>
    <row r="485" customFormat="false" ht="12.8" hidden="false" customHeight="false" outlineLevel="0" collapsed="false">
      <c r="A485" s="0"/>
      <c r="B485" s="0"/>
      <c r="C485" s="0"/>
      <c r="D485" s="0"/>
      <c r="E485" s="0"/>
      <c r="F485" s="0"/>
      <c r="R485" s="301"/>
      <c r="T485" s="300"/>
      <c r="U485" s="0"/>
      <c r="V485" s="0"/>
      <c r="W485" s="0"/>
    </row>
    <row r="486" customFormat="false" ht="12.8" hidden="false" customHeight="false" outlineLevel="0" collapsed="false">
      <c r="A486" s="0"/>
      <c r="B486" s="0"/>
      <c r="C486" s="0"/>
      <c r="D486" s="0"/>
      <c r="E486" s="0"/>
      <c r="F486" s="0"/>
      <c r="Q486" s="301"/>
      <c r="R486" s="301"/>
      <c r="T486" s="300"/>
      <c r="U486" s="0"/>
      <c r="V486" s="0"/>
      <c r="W486" s="0"/>
    </row>
    <row r="487" customFormat="false" ht="12.8" hidden="false" customHeight="false" outlineLevel="0" collapsed="false">
      <c r="A487" s="0"/>
      <c r="B487" s="0"/>
      <c r="C487" s="0"/>
      <c r="D487" s="0"/>
      <c r="E487" s="0"/>
      <c r="F487" s="0"/>
      <c r="R487" s="301"/>
      <c r="T487" s="300"/>
      <c r="U487" s="0"/>
      <c r="V487" s="0"/>
      <c r="W487" s="0"/>
    </row>
    <row r="488" customFormat="false" ht="12.8" hidden="false" customHeight="false" outlineLevel="0" collapsed="false">
      <c r="A488" s="0"/>
      <c r="B488" s="0"/>
      <c r="C488" s="0"/>
      <c r="D488" s="0"/>
      <c r="E488" s="0"/>
      <c r="F488" s="0"/>
      <c r="Q488" s="301"/>
      <c r="R488" s="301"/>
      <c r="T488" s="300"/>
      <c r="U488" s="0"/>
      <c r="V488" s="0"/>
      <c r="W488" s="0"/>
    </row>
    <row r="489" customFormat="false" ht="12.8" hidden="false" customHeight="false" outlineLevel="0" collapsed="false">
      <c r="A489" s="0"/>
      <c r="B489" s="0"/>
      <c r="C489" s="0"/>
      <c r="D489" s="0"/>
      <c r="E489" s="0"/>
      <c r="F489" s="0"/>
      <c r="R489" s="301"/>
      <c r="T489" s="300"/>
      <c r="U489" s="0"/>
      <c r="V489" s="0"/>
      <c r="W489" s="0"/>
    </row>
    <row r="490" customFormat="false" ht="12.8" hidden="false" customHeight="false" outlineLevel="0" collapsed="false">
      <c r="A490" s="0"/>
      <c r="B490" s="0"/>
      <c r="C490" s="0"/>
      <c r="D490" s="0"/>
      <c r="E490" s="0"/>
      <c r="F490" s="0"/>
      <c r="Q490" s="301"/>
      <c r="R490" s="301"/>
      <c r="T490" s="300"/>
      <c r="U490" s="0"/>
      <c r="V490" s="0"/>
      <c r="W490" s="0"/>
    </row>
    <row r="491" customFormat="false" ht="12.8" hidden="false" customHeight="false" outlineLevel="0" collapsed="false">
      <c r="A491" s="0"/>
      <c r="B491" s="0"/>
      <c r="C491" s="0"/>
      <c r="D491" s="0"/>
      <c r="E491" s="0"/>
      <c r="F491" s="0"/>
      <c r="R491" s="301"/>
      <c r="T491" s="300"/>
      <c r="U491" s="0"/>
      <c r="V491" s="0"/>
      <c r="W491" s="0"/>
    </row>
    <row r="492" customFormat="false" ht="12.8" hidden="false" customHeight="false" outlineLevel="0" collapsed="false">
      <c r="A492" s="0"/>
      <c r="B492" s="0"/>
      <c r="C492" s="0"/>
      <c r="D492" s="0"/>
      <c r="E492" s="0"/>
      <c r="F492" s="0"/>
      <c r="Q492" s="301"/>
      <c r="R492" s="301"/>
      <c r="T492" s="300"/>
      <c r="U492" s="0"/>
      <c r="V492" s="0"/>
      <c r="W492" s="0"/>
    </row>
    <row r="493" customFormat="false" ht="12.8" hidden="false" customHeight="false" outlineLevel="0" collapsed="false">
      <c r="A493" s="0"/>
      <c r="B493" s="0"/>
      <c r="C493" s="0"/>
      <c r="D493" s="0"/>
      <c r="E493" s="0"/>
      <c r="F493" s="0"/>
      <c r="Q493" s="0"/>
      <c r="R493" s="0"/>
      <c r="T493" s="300"/>
      <c r="U493" s="0"/>
      <c r="V493" s="0"/>
      <c r="W493" s="0"/>
    </row>
    <row r="494" customFormat="false" ht="12.8" hidden="false" customHeight="false" outlineLevel="0" collapsed="false">
      <c r="A494" s="0"/>
      <c r="B494" s="0"/>
      <c r="C494" s="0"/>
      <c r="D494" s="0"/>
      <c r="E494" s="0"/>
      <c r="F494" s="0"/>
      <c r="Q494" s="0"/>
      <c r="R494" s="0"/>
      <c r="T494" s="300"/>
      <c r="U494" s="0"/>
      <c r="V494" s="0"/>
      <c r="W494" s="0"/>
    </row>
    <row r="495" customFormat="false" ht="12.8" hidden="false" customHeight="false" outlineLevel="0" collapsed="false">
      <c r="A495" s="0"/>
      <c r="B495" s="0"/>
      <c r="C495" s="0"/>
      <c r="D495" s="0"/>
      <c r="E495" s="0"/>
      <c r="F495" s="0"/>
      <c r="Q495" s="0"/>
      <c r="R495" s="0"/>
      <c r="T495" s="300"/>
      <c r="U495" s="0"/>
      <c r="V495" s="0"/>
      <c r="W495" s="0"/>
    </row>
    <row r="496" customFormat="false" ht="12.8" hidden="false" customHeight="false" outlineLevel="0" collapsed="false">
      <c r="A496" s="0"/>
      <c r="B496" s="0"/>
      <c r="C496" s="0"/>
      <c r="D496" s="0"/>
      <c r="E496" s="0"/>
      <c r="F496" s="0"/>
      <c r="Q496" s="0"/>
      <c r="R496" s="0"/>
      <c r="T496" s="300"/>
      <c r="U496" s="0"/>
      <c r="V496" s="0"/>
      <c r="W496" s="0"/>
    </row>
    <row r="497" customFormat="false" ht="12.8" hidden="false" customHeight="false" outlineLevel="0" collapsed="false">
      <c r="A497" s="0"/>
      <c r="B497" s="0"/>
      <c r="C497" s="0"/>
      <c r="D497" s="0"/>
      <c r="E497" s="0"/>
      <c r="F497" s="0"/>
      <c r="Q497" s="0"/>
      <c r="R497" s="0"/>
      <c r="T497" s="300"/>
      <c r="U497" s="0"/>
      <c r="V497" s="0"/>
      <c r="W497" s="0"/>
    </row>
    <row r="498" customFormat="false" ht="12.8" hidden="false" customHeight="false" outlineLevel="0" collapsed="false">
      <c r="A498" s="0"/>
      <c r="B498" s="0"/>
      <c r="C498" s="0"/>
      <c r="D498" s="0"/>
      <c r="E498" s="0"/>
      <c r="F498" s="0"/>
      <c r="Q498" s="0"/>
      <c r="R498" s="0"/>
      <c r="T498" s="300"/>
      <c r="U498" s="0"/>
      <c r="V498" s="0"/>
      <c r="W498" s="0"/>
    </row>
    <row r="499" customFormat="false" ht="12.8" hidden="false" customHeight="false" outlineLevel="0" collapsed="false">
      <c r="A499" s="0"/>
      <c r="B499" s="0"/>
      <c r="C499" s="0"/>
      <c r="D499" s="0"/>
      <c r="E499" s="0"/>
      <c r="F499" s="0"/>
      <c r="Q499" s="0"/>
      <c r="R499" s="0"/>
      <c r="T499" s="300"/>
      <c r="U499" s="0"/>
      <c r="V499" s="0"/>
      <c r="W499" s="0"/>
    </row>
    <row r="500" customFormat="false" ht="12.8" hidden="false" customHeight="false" outlineLevel="0" collapsed="false">
      <c r="A500" s="0"/>
      <c r="B500" s="0"/>
      <c r="C500" s="0"/>
      <c r="D500" s="0"/>
      <c r="E500" s="0"/>
      <c r="F500" s="0"/>
      <c r="Q500" s="0"/>
      <c r="R500" s="0"/>
      <c r="T500" s="300"/>
      <c r="U500" s="0"/>
      <c r="V500" s="0"/>
      <c r="W500" s="0"/>
    </row>
    <row r="501" customFormat="false" ht="12.8" hidden="false" customHeight="false" outlineLevel="0" collapsed="false">
      <c r="A501" s="0"/>
      <c r="B501" s="0"/>
      <c r="C501" s="0"/>
      <c r="D501" s="0"/>
      <c r="E501" s="0"/>
      <c r="F501" s="0"/>
      <c r="Q501" s="0"/>
      <c r="R501" s="0"/>
      <c r="T501" s="300"/>
      <c r="U501" s="0"/>
      <c r="V501" s="0"/>
      <c r="W501" s="0"/>
    </row>
    <row r="502" customFormat="false" ht="12.8" hidden="false" customHeight="false" outlineLevel="0" collapsed="false">
      <c r="A502" s="0"/>
      <c r="B502" s="0"/>
      <c r="C502" s="0"/>
      <c r="D502" s="0"/>
      <c r="E502" s="0"/>
      <c r="F502" s="0"/>
      <c r="Q502" s="0"/>
      <c r="R502" s="0"/>
      <c r="T502" s="300"/>
      <c r="U502" s="0"/>
      <c r="V502" s="0"/>
      <c r="W502" s="0"/>
    </row>
    <row r="503" customFormat="false" ht="12.8" hidden="false" customHeight="false" outlineLevel="0" collapsed="false">
      <c r="A503" s="0"/>
      <c r="B503" s="0"/>
      <c r="C503" s="0"/>
      <c r="D503" s="0"/>
      <c r="E503" s="0"/>
      <c r="F503" s="0"/>
      <c r="Q503" s="0"/>
      <c r="R503" s="0"/>
      <c r="T503" s="300"/>
      <c r="U503" s="0"/>
      <c r="V503" s="0"/>
      <c r="W503" s="0"/>
    </row>
    <row r="504" customFormat="false" ht="12.8" hidden="false" customHeight="false" outlineLevel="0" collapsed="false">
      <c r="A504" s="0"/>
      <c r="B504" s="0"/>
      <c r="C504" s="0"/>
      <c r="D504" s="0"/>
      <c r="E504" s="0"/>
      <c r="F504" s="0"/>
      <c r="Q504" s="0"/>
      <c r="R504" s="0"/>
      <c r="T504" s="300"/>
      <c r="U504" s="0"/>
      <c r="V504" s="0"/>
      <c r="W504" s="0"/>
    </row>
    <row r="505" customFormat="false" ht="12.8" hidden="false" customHeight="false" outlineLevel="0" collapsed="false">
      <c r="A505" s="0"/>
      <c r="B505" s="0"/>
      <c r="C505" s="0"/>
      <c r="D505" s="0"/>
      <c r="E505" s="0"/>
      <c r="F505" s="0"/>
      <c r="Q505" s="0"/>
      <c r="R505" s="0"/>
      <c r="T505" s="300"/>
      <c r="U505" s="0"/>
      <c r="V505" s="0"/>
      <c r="W505" s="0"/>
    </row>
    <row r="506" customFormat="false" ht="12.8" hidden="false" customHeight="false" outlineLevel="0" collapsed="false">
      <c r="A506" s="0"/>
      <c r="B506" s="0"/>
      <c r="C506" s="0"/>
      <c r="D506" s="0"/>
      <c r="E506" s="0"/>
      <c r="F506" s="0"/>
      <c r="Q506" s="0"/>
      <c r="R506" s="0"/>
      <c r="T506" s="300"/>
      <c r="U506" s="0"/>
      <c r="V506" s="0"/>
      <c r="W506" s="0"/>
    </row>
    <row r="507" customFormat="false" ht="12.8" hidden="false" customHeight="false" outlineLevel="0" collapsed="false">
      <c r="A507" s="0"/>
      <c r="B507" s="0"/>
      <c r="C507" s="0"/>
      <c r="D507" s="0"/>
      <c r="E507" s="0"/>
      <c r="F507" s="0"/>
      <c r="Q507" s="0"/>
      <c r="R507" s="0"/>
      <c r="T507" s="300"/>
      <c r="U507" s="0"/>
      <c r="V507" s="0"/>
      <c r="W507" s="0"/>
    </row>
    <row r="508" customFormat="false" ht="12.8" hidden="false" customHeight="false" outlineLevel="0" collapsed="false">
      <c r="A508" s="0"/>
      <c r="B508" s="0"/>
      <c r="C508" s="0"/>
      <c r="D508" s="0"/>
      <c r="E508" s="0"/>
      <c r="F508" s="0"/>
      <c r="Q508" s="0"/>
      <c r="R508" s="0"/>
      <c r="T508" s="300"/>
      <c r="U508" s="0"/>
      <c r="V508" s="0"/>
      <c r="W508" s="0"/>
    </row>
    <row r="509" customFormat="false" ht="12.8" hidden="false" customHeight="false" outlineLevel="0" collapsed="false">
      <c r="A509" s="0"/>
      <c r="B509" s="0"/>
      <c r="C509" s="0"/>
      <c r="D509" s="0"/>
      <c r="E509" s="0"/>
      <c r="F509" s="0"/>
      <c r="Q509" s="0"/>
      <c r="R509" s="0"/>
      <c r="T509" s="300"/>
      <c r="U509" s="0"/>
      <c r="V509" s="0"/>
      <c r="W509" s="0"/>
    </row>
    <row r="510" customFormat="false" ht="12.8" hidden="false" customHeight="false" outlineLevel="0" collapsed="false">
      <c r="A510" s="0"/>
      <c r="B510" s="0"/>
      <c r="C510" s="0"/>
      <c r="D510" s="0"/>
      <c r="E510" s="0"/>
      <c r="F510" s="0"/>
      <c r="Q510" s="0"/>
      <c r="R510" s="0"/>
      <c r="T510" s="300"/>
      <c r="U510" s="0"/>
      <c r="V510" s="0"/>
      <c r="W510" s="0"/>
    </row>
    <row r="511" customFormat="false" ht="12.8" hidden="false" customHeight="false" outlineLevel="0" collapsed="false">
      <c r="A511" s="0"/>
      <c r="B511" s="0"/>
      <c r="C511" s="0"/>
      <c r="D511" s="0"/>
      <c r="E511" s="0"/>
      <c r="F511" s="0"/>
      <c r="Q511" s="0"/>
      <c r="R511" s="0"/>
      <c r="T511" s="300"/>
      <c r="U511" s="0"/>
      <c r="V511" s="0"/>
      <c r="W511" s="0"/>
    </row>
    <row r="512" customFormat="false" ht="12.8" hidden="false" customHeight="false" outlineLevel="0" collapsed="false">
      <c r="A512" s="0"/>
      <c r="B512" s="0"/>
      <c r="C512" s="0"/>
      <c r="D512" s="0"/>
      <c r="E512" s="0"/>
      <c r="F512" s="0"/>
      <c r="Q512" s="0"/>
      <c r="R512" s="0"/>
      <c r="T512" s="300"/>
      <c r="U512" s="0"/>
      <c r="V512" s="0"/>
      <c r="W512" s="0"/>
    </row>
    <row r="513" customFormat="false" ht="12.8" hidden="false" customHeight="false" outlineLevel="0" collapsed="false">
      <c r="A513" s="0"/>
      <c r="B513" s="0"/>
      <c r="C513" s="0"/>
      <c r="D513" s="0"/>
      <c r="E513" s="0"/>
      <c r="F513" s="0"/>
      <c r="Q513" s="0"/>
      <c r="R513" s="0"/>
      <c r="T513" s="300"/>
      <c r="U513" s="0"/>
      <c r="V513" s="0"/>
      <c r="W513" s="0"/>
    </row>
    <row r="514" customFormat="false" ht="12.8" hidden="false" customHeight="false" outlineLevel="0" collapsed="false">
      <c r="A514" s="0"/>
      <c r="B514" s="0"/>
      <c r="C514" s="0"/>
      <c r="D514" s="0"/>
      <c r="E514" s="0"/>
      <c r="F514" s="0"/>
      <c r="Q514" s="0"/>
      <c r="R514" s="0"/>
      <c r="T514" s="300"/>
      <c r="U514" s="0"/>
      <c r="V514" s="0"/>
      <c r="W514" s="0"/>
    </row>
    <row r="515" customFormat="false" ht="12.8" hidden="false" customHeight="false" outlineLevel="0" collapsed="false">
      <c r="A515" s="0"/>
      <c r="B515" s="0"/>
      <c r="C515" s="0"/>
      <c r="D515" s="0"/>
      <c r="E515" s="0"/>
      <c r="F515" s="0"/>
      <c r="Q515" s="0"/>
      <c r="R515" s="0"/>
      <c r="T515" s="300"/>
      <c r="U515" s="0"/>
      <c r="V515" s="0"/>
      <c r="W515" s="0"/>
    </row>
    <row r="516" customFormat="false" ht="12.8" hidden="false" customHeight="false" outlineLevel="0" collapsed="false">
      <c r="A516" s="0"/>
      <c r="B516" s="0"/>
      <c r="C516" s="0"/>
      <c r="D516" s="0"/>
      <c r="E516" s="0"/>
      <c r="F516" s="0"/>
      <c r="Q516" s="0"/>
      <c r="R516" s="0"/>
      <c r="T516" s="300"/>
      <c r="U516" s="0"/>
      <c r="V516" s="0"/>
      <c r="W516" s="0"/>
    </row>
    <row r="517" customFormat="false" ht="12.8" hidden="false" customHeight="false" outlineLevel="0" collapsed="false">
      <c r="A517" s="0"/>
      <c r="B517" s="0"/>
      <c r="C517" s="0"/>
      <c r="D517" s="0"/>
      <c r="E517" s="0"/>
      <c r="F517" s="0"/>
      <c r="Q517" s="0"/>
      <c r="R517" s="0"/>
      <c r="T517" s="300"/>
      <c r="U517" s="0"/>
      <c r="V517" s="0"/>
      <c r="W517" s="0"/>
    </row>
    <row r="518" customFormat="false" ht="12.8" hidden="false" customHeight="false" outlineLevel="0" collapsed="false">
      <c r="A518" s="0"/>
      <c r="B518" s="0"/>
      <c r="C518" s="0"/>
      <c r="D518" s="0"/>
      <c r="E518" s="0"/>
      <c r="F518" s="0"/>
      <c r="Q518" s="0"/>
      <c r="R518" s="0"/>
      <c r="T518" s="300"/>
      <c r="U518" s="0"/>
      <c r="V518" s="0"/>
      <c r="W518" s="0"/>
    </row>
    <row r="519" customFormat="false" ht="12.8" hidden="false" customHeight="false" outlineLevel="0" collapsed="false">
      <c r="A519" s="0"/>
      <c r="F519" s="0"/>
      <c r="Q519" s="0"/>
      <c r="R519" s="0"/>
      <c r="T519" s="300"/>
      <c r="U519" s="0"/>
      <c r="V519" s="0"/>
      <c r="W519" s="0"/>
    </row>
    <row r="520" customFormat="false" ht="12.8" hidden="false" customHeight="false" outlineLevel="0" collapsed="false">
      <c r="A520" s="0"/>
      <c r="F520" s="0"/>
      <c r="Q520" s="0"/>
      <c r="R520" s="0"/>
      <c r="T520" s="300"/>
      <c r="U520" s="0"/>
      <c r="V520" s="0"/>
      <c r="W520" s="0"/>
    </row>
    <row r="521" customFormat="false" ht="12.8" hidden="false" customHeight="false" outlineLevel="0" collapsed="false">
      <c r="A521" s="0"/>
      <c r="F521" s="0"/>
      <c r="Q521" s="0"/>
      <c r="R521" s="0"/>
      <c r="T521" s="300"/>
      <c r="U521" s="0"/>
      <c r="V521" s="0"/>
      <c r="W521" s="0"/>
    </row>
    <row r="522" customFormat="false" ht="12.8" hidden="false" customHeight="false" outlineLevel="0" collapsed="false">
      <c r="A522" s="0"/>
      <c r="F522" s="0"/>
      <c r="Q522" s="0"/>
      <c r="R522" s="0"/>
      <c r="T522" s="300"/>
      <c r="U522" s="0"/>
      <c r="V522" s="0"/>
      <c r="W522" s="0"/>
    </row>
    <row r="523" customFormat="false" ht="12.8" hidden="false" customHeight="false" outlineLevel="0" collapsed="false">
      <c r="A523" s="0"/>
      <c r="F523" s="0"/>
      <c r="Q523" s="0"/>
      <c r="R523" s="0"/>
      <c r="T523" s="300"/>
      <c r="U523" s="0"/>
      <c r="V523" s="0"/>
      <c r="W523" s="0"/>
    </row>
    <row r="524" customFormat="false" ht="12.8" hidden="false" customHeight="false" outlineLevel="0" collapsed="false">
      <c r="A524" s="0"/>
      <c r="F524" s="0"/>
      <c r="Q524" s="0"/>
      <c r="R524" s="0"/>
      <c r="T524" s="300"/>
      <c r="U524" s="0"/>
      <c r="V524" s="0"/>
      <c r="W524" s="0"/>
    </row>
    <row r="525" customFormat="false" ht="12.8" hidden="false" customHeight="false" outlineLevel="0" collapsed="false">
      <c r="A525" s="0"/>
      <c r="F525" s="0"/>
      <c r="Q525" s="0"/>
      <c r="R525" s="0"/>
      <c r="T525" s="300"/>
      <c r="U525" s="0"/>
      <c r="V525" s="0"/>
      <c r="W525" s="0"/>
    </row>
    <row r="526" customFormat="false" ht="12.8" hidden="false" customHeight="false" outlineLevel="0" collapsed="false">
      <c r="A526" s="0"/>
      <c r="F526" s="0"/>
      <c r="Q526" s="0"/>
      <c r="R526" s="0"/>
      <c r="T526" s="300"/>
      <c r="U526" s="0"/>
      <c r="V526" s="0"/>
      <c r="W526" s="0"/>
    </row>
    <row r="527" customFormat="false" ht="12.8" hidden="false" customHeight="false" outlineLevel="0" collapsed="false">
      <c r="A527" s="0"/>
      <c r="F527" s="0"/>
      <c r="Q527" s="0"/>
      <c r="R527" s="0"/>
      <c r="T527" s="300"/>
      <c r="U527" s="0"/>
      <c r="V527" s="0"/>
      <c r="W527" s="0"/>
    </row>
    <row r="528" customFormat="false" ht="12.8" hidden="false" customHeight="false" outlineLevel="0" collapsed="false">
      <c r="A528" s="0"/>
      <c r="F528" s="0"/>
      <c r="Q528" s="0"/>
      <c r="R528" s="0"/>
      <c r="T528" s="300"/>
      <c r="U528" s="0"/>
      <c r="V528" s="0"/>
      <c r="W528" s="0"/>
    </row>
    <row r="529" customFormat="false" ht="12.8" hidden="false" customHeight="false" outlineLevel="0" collapsed="false">
      <c r="A529" s="0"/>
      <c r="F529" s="0"/>
      <c r="Q529" s="0"/>
      <c r="R529" s="0"/>
      <c r="T529" s="300"/>
      <c r="U529" s="0"/>
      <c r="V529" s="0"/>
      <c r="W529" s="0"/>
    </row>
    <row r="530" customFormat="false" ht="12.8" hidden="false" customHeight="false" outlineLevel="0" collapsed="false">
      <c r="A530" s="0"/>
      <c r="F530" s="0"/>
      <c r="Q530" s="0"/>
      <c r="R530" s="0"/>
      <c r="T530" s="300"/>
      <c r="U530" s="0"/>
      <c r="V530" s="0"/>
      <c r="W530" s="0"/>
    </row>
    <row r="531" customFormat="false" ht="12.8" hidden="false" customHeight="false" outlineLevel="0" collapsed="false">
      <c r="A531" s="0"/>
      <c r="F531" s="0"/>
      <c r="Q531" s="0"/>
      <c r="R531" s="0"/>
      <c r="T531" s="300"/>
      <c r="U531" s="0"/>
      <c r="V531" s="0"/>
      <c r="W531" s="0"/>
    </row>
    <row r="532" customFormat="false" ht="12.8" hidden="false" customHeight="false" outlineLevel="0" collapsed="false">
      <c r="A532" s="0"/>
      <c r="F532" s="0"/>
      <c r="Q532" s="0"/>
      <c r="R532" s="0"/>
      <c r="T532" s="300"/>
      <c r="U532" s="0"/>
      <c r="V532" s="0"/>
      <c r="W532" s="0"/>
    </row>
    <row r="533" customFormat="false" ht="12.8" hidden="false" customHeight="false" outlineLevel="0" collapsed="false">
      <c r="A533" s="0"/>
      <c r="F533" s="0"/>
      <c r="Q533" s="0"/>
      <c r="R533" s="0"/>
      <c r="T533" s="300"/>
      <c r="U533" s="0"/>
      <c r="V533" s="0"/>
      <c r="W533" s="0"/>
    </row>
    <row r="534" customFormat="false" ht="12.8" hidden="false" customHeight="false" outlineLevel="0" collapsed="false">
      <c r="A534" s="0"/>
      <c r="F534" s="0"/>
      <c r="Q534" s="0"/>
      <c r="R534" s="0"/>
      <c r="T534" s="300"/>
      <c r="U534" s="0"/>
      <c r="V534" s="0"/>
      <c r="W534" s="0"/>
    </row>
    <row r="535" customFormat="false" ht="12.8" hidden="false" customHeight="false" outlineLevel="0" collapsed="false"/>
    <row r="536" customFormat="false" ht="12.8" hidden="false" customHeight="false" outlineLevel="0" collapsed="false"/>
    <row r="537" customFormat="false" ht="12.8" hidden="false" customHeight="false" outlineLevel="0" collapsed="false"/>
    <row r="538" customFormat="false" ht="12.8" hidden="false" customHeight="false" outlineLevel="0" collapsed="false"/>
    <row r="539" customFormat="false" ht="12.8" hidden="false" customHeight="false" outlineLevel="0" collapsed="false"/>
    <row r="540" customFormat="false" ht="12.8" hidden="false" customHeight="false" outlineLevel="0" collapsed="false"/>
    <row r="541" customFormat="false" ht="12.8" hidden="false" customHeight="false" outlineLevel="0" collapsed="false"/>
    <row r="542" customFormat="false" ht="12.8" hidden="false" customHeight="false" outlineLevel="0" collapsed="false"/>
    <row r="543" customFormat="false" ht="12.8" hidden="false" customHeight="false" outlineLevel="0" collapsed="false"/>
    <row r="544" customFormat="false" ht="12.8" hidden="false" customHeight="false" outlineLevel="0" collapsed="false"/>
    <row r="545" customFormat="false" ht="12.8" hidden="false" customHeight="false" outlineLevel="0" collapsed="false"/>
    <row r="546" customFormat="false" ht="12.8" hidden="false" customHeight="false" outlineLevel="0" collapsed="false"/>
    <row r="547" customFormat="false" ht="12.8" hidden="false" customHeight="false" outlineLevel="0" collapsed="false"/>
    <row r="548" customFormat="false" ht="12.8" hidden="false" customHeight="false" outlineLevel="0" collapsed="false"/>
    <row r="549" customFormat="false" ht="12.8" hidden="false" customHeight="false" outlineLevel="0" collapsed="false"/>
    <row r="550" customFormat="false" ht="12.8" hidden="false" customHeight="false" outlineLevel="0" collapsed="false"/>
    <row r="551" customFormat="false" ht="12.8" hidden="false" customHeight="false" outlineLevel="0" collapsed="false"/>
    <row r="552" customFormat="false" ht="12.8" hidden="false" customHeight="false" outlineLevel="0" collapsed="false"/>
    <row r="553" customFormat="false" ht="12.8" hidden="false" customHeight="false" outlineLevel="0" collapsed="false"/>
    <row r="554" customFormat="false" ht="12.8" hidden="false" customHeight="false" outlineLevel="0" collapsed="false"/>
    <row r="555" customFormat="false" ht="12.8" hidden="false" customHeight="false" outlineLevel="0" collapsed="false"/>
    <row r="556" customFormat="false" ht="12.8" hidden="false" customHeight="false" outlineLevel="0" collapsed="false"/>
    <row r="557" customFormat="false" ht="12.8" hidden="false" customHeight="false" outlineLevel="0" collapsed="false"/>
    <row r="558" customFormat="false" ht="12.8" hidden="false" customHeight="false" outlineLevel="0" collapsed="false"/>
    <row r="559" customFormat="false" ht="12.8" hidden="false" customHeight="false" outlineLevel="0" collapsed="false"/>
    <row r="560" customFormat="false" ht="12.8" hidden="false" customHeight="false" outlineLevel="0" collapsed="false"/>
    <row r="561" customFormat="false" ht="12.8" hidden="false" customHeight="false" outlineLevel="0" collapsed="false"/>
    <row r="562" customFormat="false" ht="12.8" hidden="false" customHeight="false" outlineLevel="0" collapsed="false"/>
    <row r="563" customFormat="false" ht="12.8" hidden="false" customHeight="false" outlineLevel="0" collapsed="false"/>
    <row r="564" customFormat="false" ht="12.8" hidden="false" customHeight="false" outlineLevel="0" collapsed="false"/>
    <row r="565" customFormat="false" ht="12.8" hidden="false" customHeight="false" outlineLevel="0" collapsed="false"/>
    <row r="566" customFormat="false" ht="12.8" hidden="false" customHeight="false" outlineLevel="0" collapsed="false"/>
    <row r="567" customFormat="false" ht="12.8" hidden="false" customHeight="false" outlineLevel="0" collapsed="false"/>
    <row r="568" customFormat="false" ht="12.8" hidden="false" customHeight="false" outlineLevel="0" collapsed="false"/>
    <row r="569" customFormat="false" ht="12.8" hidden="false" customHeight="false" outlineLevel="0" collapsed="false"/>
    <row r="570" customFormat="false" ht="12.8" hidden="false" customHeight="false" outlineLevel="0" collapsed="false"/>
    <row r="571" customFormat="false" ht="12.8" hidden="false" customHeight="false" outlineLevel="0" collapsed="false"/>
    <row r="572" customFormat="false" ht="12.8" hidden="false" customHeight="false" outlineLevel="0" collapsed="false"/>
    <row r="573" customFormat="false" ht="12.8" hidden="false" customHeight="false" outlineLevel="0" collapsed="false"/>
    <row r="574" customFormat="false" ht="12.8" hidden="false" customHeight="false" outlineLevel="0" collapsed="false"/>
    <row r="575" customFormat="false" ht="12.8" hidden="false" customHeight="false" outlineLevel="0" collapsed="false"/>
    <row r="576" customFormat="false" ht="12.8" hidden="false" customHeight="false" outlineLevel="0" collapsed="false"/>
    <row r="577" customFormat="false" ht="12.8" hidden="false" customHeight="false" outlineLevel="0" collapsed="false"/>
    <row r="578" customFormat="false" ht="12.8" hidden="false" customHeight="false" outlineLevel="0" collapsed="false"/>
    <row r="579" customFormat="false" ht="12.8" hidden="false" customHeight="false" outlineLevel="0" collapsed="false"/>
    <row r="580" customFormat="false" ht="12.8" hidden="false" customHeight="false" outlineLevel="0" collapsed="false"/>
    <row r="581" customFormat="false" ht="12.8" hidden="false" customHeight="false" outlineLevel="0" collapsed="false"/>
    <row r="582" customFormat="false" ht="12.8" hidden="false" customHeight="false" outlineLevel="0" collapsed="false"/>
    <row r="583" customFormat="false" ht="12.8" hidden="false" customHeight="false" outlineLevel="0" collapsed="false"/>
    <row r="584" customFormat="false" ht="12.8" hidden="false" customHeight="false" outlineLevel="0" collapsed="false"/>
    <row r="585" customFormat="false" ht="12.8" hidden="false" customHeight="false" outlineLevel="0" collapsed="false"/>
    <row r="586" customFormat="false" ht="12.8" hidden="false" customHeight="false" outlineLevel="0" collapsed="false"/>
    <row r="587" customFormat="false" ht="12.8" hidden="false" customHeight="false" outlineLevel="0" collapsed="false"/>
    <row r="588" customFormat="false" ht="12.8" hidden="false" customHeight="false" outlineLevel="0" collapsed="false"/>
    <row r="589" customFormat="false" ht="12.8" hidden="false" customHeight="false" outlineLevel="0" collapsed="false"/>
    <row r="590" customFormat="false" ht="12.8" hidden="false" customHeight="false" outlineLevel="0" collapsed="false"/>
    <row r="591" customFormat="false" ht="12.8" hidden="false" customHeight="false" outlineLevel="0" collapsed="false"/>
    <row r="592" customFormat="false" ht="12.8" hidden="false" customHeight="false" outlineLevel="0" collapsed="false"/>
    <row r="593" customFormat="false" ht="12.8" hidden="false" customHeight="false" outlineLevel="0" collapsed="false"/>
    <row r="594" customFormat="false" ht="12.8" hidden="false" customHeight="false" outlineLevel="0" collapsed="false"/>
    <row r="595" customFormat="false" ht="12.8" hidden="false" customHeight="false" outlineLevel="0" collapsed="false"/>
    <row r="596" customFormat="false" ht="12.8" hidden="false" customHeight="false" outlineLevel="0" collapsed="false"/>
    <row r="597" customFormat="false" ht="12.8" hidden="false" customHeight="false" outlineLevel="0" collapsed="false"/>
    <row r="598" customFormat="false" ht="12.8" hidden="false" customHeight="false" outlineLevel="0" collapsed="false"/>
    <row r="599" customFormat="false" ht="12.8" hidden="false" customHeight="false" outlineLevel="0" collapsed="false"/>
    <row r="600" customFormat="false" ht="12.8" hidden="false" customHeight="false" outlineLevel="0" collapsed="false"/>
    <row r="601" customFormat="false" ht="12.8" hidden="false" customHeight="false" outlineLevel="0" collapsed="false"/>
    <row r="602" customFormat="false" ht="12.8" hidden="false" customHeight="false" outlineLevel="0" collapsed="false"/>
    <row r="603" customFormat="false" ht="12.8" hidden="false" customHeight="false" outlineLevel="0" collapsed="false"/>
    <row r="604" customFormat="false" ht="12.8" hidden="false" customHeight="false" outlineLevel="0" collapsed="false"/>
    <row r="605" customFormat="false" ht="12.8" hidden="false" customHeight="false" outlineLevel="0" collapsed="false"/>
    <row r="606" customFormat="false" ht="12.8" hidden="false" customHeight="false" outlineLevel="0" collapsed="false"/>
    <row r="607" customFormat="false" ht="12.8" hidden="false" customHeight="false" outlineLevel="0" collapsed="false"/>
    <row r="608" customFormat="false" ht="12.8" hidden="false" customHeight="false" outlineLevel="0" collapsed="false"/>
    <row r="609" customFormat="false" ht="12.8" hidden="false" customHeight="false" outlineLevel="0" collapsed="false"/>
    <row r="610" customFormat="false" ht="12.8" hidden="false" customHeight="false" outlineLevel="0" collapsed="false"/>
    <row r="611" customFormat="false" ht="12.8" hidden="false" customHeight="false" outlineLevel="0" collapsed="false"/>
    <row r="612" customFormat="false" ht="12.8" hidden="false" customHeight="false" outlineLevel="0" collapsed="false"/>
    <row r="613" customFormat="false" ht="12.8" hidden="false" customHeight="false" outlineLevel="0" collapsed="false"/>
    <row r="614" customFormat="false" ht="12.8" hidden="false" customHeight="false" outlineLevel="0" collapsed="false"/>
    <row r="615" customFormat="false" ht="12.8" hidden="false" customHeight="false" outlineLevel="0" collapsed="false"/>
    <row r="616" customFormat="false" ht="12.8" hidden="false" customHeight="false" outlineLevel="0" collapsed="false"/>
    <row r="617" customFormat="false" ht="12.8" hidden="false" customHeight="false" outlineLevel="0" collapsed="false"/>
    <row r="618" customFormat="false" ht="12.8" hidden="false" customHeight="false" outlineLevel="0" collapsed="false"/>
    <row r="619" customFormat="false" ht="12.8" hidden="false" customHeight="false" outlineLevel="0" collapsed="false"/>
    <row r="620" customFormat="false" ht="12.8" hidden="false" customHeight="false" outlineLevel="0" collapsed="false"/>
    <row r="621" customFormat="false" ht="12.8" hidden="false" customHeight="false" outlineLevel="0" collapsed="false"/>
    <row r="622" customFormat="false" ht="12.8" hidden="false" customHeight="false" outlineLevel="0" collapsed="false"/>
    <row r="623" customFormat="false" ht="12.8" hidden="false" customHeight="false" outlineLevel="0" collapsed="false"/>
    <row r="624" customFormat="false" ht="12.8" hidden="false" customHeight="false" outlineLevel="0" collapsed="false"/>
    <row r="625" customFormat="false" ht="12.8" hidden="false" customHeight="false" outlineLevel="0" collapsed="false"/>
    <row r="626" customFormat="false" ht="12.8" hidden="false" customHeight="false" outlineLevel="0" collapsed="false"/>
    <row r="627" customFormat="false" ht="12.8" hidden="false" customHeight="false" outlineLevel="0" collapsed="false"/>
    <row r="628" customFormat="false" ht="12.8" hidden="false" customHeight="false" outlineLevel="0" collapsed="false"/>
    <row r="629" customFormat="false" ht="12.8" hidden="false" customHeight="false" outlineLevel="0" collapsed="false"/>
    <row r="630" customFormat="false" ht="12.8" hidden="false" customHeight="false" outlineLevel="0" collapsed="false"/>
    <row r="631" customFormat="false" ht="12.8" hidden="false" customHeight="false" outlineLevel="0" collapsed="false"/>
    <row r="632" customFormat="false" ht="12.8" hidden="false" customHeight="false" outlineLevel="0" collapsed="false"/>
    <row r="633" customFormat="false" ht="12.8" hidden="false" customHeight="false" outlineLevel="0" collapsed="false"/>
    <row r="634" customFormat="false" ht="12.8" hidden="false" customHeight="false" outlineLevel="0" collapsed="false"/>
    <row r="635" customFormat="false" ht="12.8" hidden="false" customHeight="false" outlineLevel="0" collapsed="false"/>
    <row r="636" customFormat="false" ht="12.8" hidden="false" customHeight="false" outlineLevel="0" collapsed="false"/>
    <row r="637" customFormat="false" ht="12.8" hidden="false" customHeight="false" outlineLevel="0" collapsed="false"/>
    <row r="638" customFormat="false" ht="12.8" hidden="false" customHeight="false" outlineLevel="0" collapsed="false"/>
    <row r="639" customFormat="false" ht="12.8" hidden="false" customHeight="false" outlineLevel="0" collapsed="false"/>
    <row r="640" customFormat="false" ht="12.8" hidden="false" customHeight="false" outlineLevel="0" collapsed="false"/>
    <row r="641" customFormat="false" ht="12.8" hidden="false" customHeight="false" outlineLevel="0" collapsed="false"/>
    <row r="642" customFormat="false" ht="12.8" hidden="false" customHeight="false" outlineLevel="0" collapsed="false"/>
    <row r="643" customFormat="false" ht="12.8" hidden="false" customHeight="false" outlineLevel="0" collapsed="false"/>
    <row r="644" customFormat="false" ht="12.8" hidden="false" customHeight="false" outlineLevel="0" collapsed="false"/>
    <row r="645" customFormat="false" ht="12.8" hidden="false" customHeight="false" outlineLevel="0" collapsed="false"/>
    <row r="646" customFormat="false" ht="12.8" hidden="false" customHeight="false" outlineLevel="0" collapsed="false"/>
    <row r="647" customFormat="false" ht="12.8" hidden="false" customHeight="false" outlineLevel="0" collapsed="false"/>
    <row r="648" customFormat="false" ht="12.8" hidden="false" customHeight="false" outlineLevel="0" collapsed="false"/>
    <row r="649" customFormat="false" ht="12.8" hidden="false" customHeight="false" outlineLevel="0" collapsed="false"/>
    <row r="650" customFormat="false" ht="12.8" hidden="false" customHeight="false" outlineLevel="0" collapsed="false"/>
    <row r="651" customFormat="false" ht="12.8" hidden="false" customHeight="false" outlineLevel="0" collapsed="false"/>
    <row r="652" customFormat="false" ht="12.8" hidden="false" customHeight="false" outlineLevel="0" collapsed="false"/>
    <row r="653" customFormat="false" ht="12.8" hidden="false" customHeight="false" outlineLevel="0" collapsed="false"/>
    <row r="654" customFormat="false" ht="12.8" hidden="false" customHeight="false" outlineLevel="0" collapsed="false"/>
    <row r="655" customFormat="false" ht="12.8" hidden="false" customHeight="false" outlineLevel="0" collapsed="false"/>
    <row r="656" customFormat="false" ht="12.8" hidden="false" customHeight="false" outlineLevel="0" collapsed="false"/>
    <row r="657" customFormat="false" ht="12.8" hidden="false" customHeight="false" outlineLevel="0" collapsed="false"/>
    <row r="658" customFormat="false" ht="12.8" hidden="false" customHeight="false" outlineLevel="0" collapsed="false"/>
    <row r="659" customFormat="false" ht="12.8" hidden="false" customHeight="false" outlineLevel="0" collapsed="false"/>
    <row r="660" customFormat="false" ht="12.8" hidden="false" customHeight="false" outlineLevel="0" collapsed="false"/>
    <row r="661" customFormat="false" ht="12.8" hidden="false" customHeight="false" outlineLevel="0" collapsed="false"/>
    <row r="662" customFormat="false" ht="12.8" hidden="false" customHeight="false" outlineLevel="0" collapsed="false"/>
    <row r="663" customFormat="false" ht="12.8" hidden="false" customHeight="false" outlineLevel="0" collapsed="false"/>
    <row r="664" customFormat="false" ht="12.8" hidden="false" customHeight="false" outlineLevel="0" collapsed="false"/>
    <row r="665" customFormat="false" ht="12.8" hidden="false" customHeight="false" outlineLevel="0" collapsed="false"/>
    <row r="666" customFormat="false" ht="12.8" hidden="false" customHeight="false" outlineLevel="0" collapsed="false"/>
    <row r="667" customFormat="false" ht="12.8" hidden="false" customHeight="false" outlineLevel="0" collapsed="false"/>
    <row r="668" customFormat="false" ht="12.8" hidden="false" customHeight="false" outlineLevel="0" collapsed="false"/>
    <row r="669" customFormat="false" ht="12.8" hidden="false" customHeight="false" outlineLevel="0" collapsed="false"/>
    <row r="670" customFormat="false" ht="12.8" hidden="false" customHeight="false" outlineLevel="0" collapsed="false"/>
    <row r="671" customFormat="false" ht="12.8" hidden="false" customHeight="false" outlineLevel="0" collapsed="false"/>
    <row r="672" customFormat="false" ht="12.8" hidden="false" customHeight="false" outlineLevel="0" collapsed="false"/>
    <row r="673" customFormat="false" ht="12.8" hidden="false" customHeight="false" outlineLevel="0" collapsed="false"/>
    <row r="674" customFormat="false" ht="12.8" hidden="false" customHeight="false" outlineLevel="0" collapsed="false"/>
    <row r="675" customFormat="false" ht="12.8" hidden="false" customHeight="false" outlineLevel="0" collapsed="false"/>
    <row r="676" customFormat="false" ht="12.8" hidden="false" customHeight="false" outlineLevel="0" collapsed="false"/>
    <row r="677" customFormat="false" ht="12.8" hidden="false" customHeight="false" outlineLevel="0" collapsed="false"/>
    <row r="678" customFormat="false" ht="12.8" hidden="false" customHeight="false" outlineLevel="0" collapsed="false"/>
    <row r="679" customFormat="false" ht="12.8" hidden="false" customHeight="false" outlineLevel="0" collapsed="false"/>
    <row r="680" customFormat="false" ht="12.8" hidden="false" customHeight="false" outlineLevel="0" collapsed="false"/>
    <row r="681" customFormat="false" ht="12.8" hidden="false" customHeight="false" outlineLevel="0" collapsed="false"/>
    <row r="682" customFormat="false" ht="12.8" hidden="false" customHeight="false" outlineLevel="0" collapsed="false"/>
    <row r="683" customFormat="false" ht="12.8" hidden="false" customHeight="false" outlineLevel="0" collapsed="false"/>
    <row r="684" customFormat="false" ht="12.8" hidden="false" customHeight="false" outlineLevel="0" collapsed="false"/>
    <row r="685" customFormat="false" ht="12.8" hidden="false" customHeight="false" outlineLevel="0" collapsed="false"/>
    <row r="686" customFormat="false" ht="12.8" hidden="false" customHeight="false" outlineLevel="0" collapsed="false"/>
    <row r="687" customFormat="false" ht="12.8" hidden="false" customHeight="false" outlineLevel="0" collapsed="false"/>
    <row r="688" customFormat="false" ht="12.8" hidden="false" customHeight="false" outlineLevel="0" collapsed="false"/>
    <row r="689" customFormat="false" ht="12.8" hidden="false" customHeight="false" outlineLevel="0" collapsed="false"/>
    <row r="690" customFormat="false" ht="12.8" hidden="false" customHeight="false" outlineLevel="0" collapsed="false"/>
    <row r="691" customFormat="false" ht="12.8" hidden="false" customHeight="false" outlineLevel="0" collapsed="false"/>
    <row r="692" customFormat="false" ht="12.8" hidden="false" customHeight="false" outlineLevel="0" collapsed="false"/>
    <row r="693" customFormat="false" ht="12.8" hidden="false" customHeight="false" outlineLevel="0" collapsed="false"/>
    <row r="694" customFormat="false" ht="12.8" hidden="false" customHeight="false" outlineLevel="0" collapsed="false"/>
    <row r="695" customFormat="false" ht="12.8" hidden="false" customHeight="false" outlineLevel="0" collapsed="false"/>
    <row r="696" customFormat="false" ht="12.8" hidden="false" customHeight="false" outlineLevel="0" collapsed="false"/>
    <row r="697" customFormat="false" ht="12.8" hidden="false" customHeight="false" outlineLevel="0" collapsed="false"/>
    <row r="698" customFormat="false" ht="12.8" hidden="false" customHeight="false" outlineLevel="0" collapsed="false"/>
    <row r="699" customFormat="false" ht="12.8" hidden="false" customHeight="false" outlineLevel="0" collapsed="false"/>
    <row r="700" customFormat="false" ht="12.8" hidden="false" customHeight="false" outlineLevel="0" collapsed="false"/>
    <row r="701" customFormat="false" ht="12.8" hidden="false" customHeight="false" outlineLevel="0" collapsed="false"/>
    <row r="702" customFormat="false" ht="12.8" hidden="false" customHeight="false" outlineLevel="0" collapsed="false"/>
    <row r="703" customFormat="false" ht="12.8" hidden="false" customHeight="false" outlineLevel="0" collapsed="false"/>
    <row r="704" customFormat="false" ht="12.8" hidden="false" customHeight="false" outlineLevel="0" collapsed="false"/>
    <row r="705" customFormat="false" ht="12.8" hidden="false" customHeight="false" outlineLevel="0" collapsed="false"/>
    <row r="706" customFormat="false" ht="12.8" hidden="false" customHeight="false" outlineLevel="0" collapsed="false"/>
    <row r="707" customFormat="false" ht="12.8" hidden="false" customHeight="false" outlineLevel="0" collapsed="false"/>
    <row r="708" customFormat="false" ht="12.8" hidden="false" customHeight="false" outlineLevel="0" collapsed="false"/>
    <row r="709" customFormat="false" ht="12.8" hidden="false" customHeight="false" outlineLevel="0" collapsed="false"/>
    <row r="710" customFormat="false" ht="12.8" hidden="false" customHeight="false" outlineLevel="0" collapsed="false"/>
    <row r="711" customFormat="false" ht="12.8" hidden="false" customHeight="false" outlineLevel="0" collapsed="false"/>
    <row r="712" customFormat="false" ht="12.8" hidden="false" customHeight="false" outlineLevel="0" collapsed="false"/>
    <row r="713" customFormat="false" ht="12.8" hidden="false" customHeight="false" outlineLevel="0" collapsed="false"/>
    <row r="714" customFormat="false" ht="12.8" hidden="false" customHeight="false" outlineLevel="0" collapsed="false"/>
    <row r="715" customFormat="false" ht="12.8" hidden="false" customHeight="false" outlineLevel="0" collapsed="false"/>
    <row r="716" customFormat="false" ht="12.8" hidden="false" customHeight="false" outlineLevel="0" collapsed="false"/>
    <row r="717" customFormat="false" ht="12.8" hidden="false" customHeight="false" outlineLevel="0" collapsed="false"/>
    <row r="718" customFormat="false" ht="12.8" hidden="false" customHeight="false" outlineLevel="0" collapsed="false"/>
    <row r="719" customFormat="false" ht="12.8" hidden="false" customHeight="false" outlineLevel="0" collapsed="false"/>
    <row r="720" customFormat="false" ht="12.8" hidden="false" customHeight="false" outlineLevel="0" collapsed="false"/>
    <row r="721" customFormat="false" ht="12.8" hidden="false" customHeight="false" outlineLevel="0" collapsed="false"/>
    <row r="722" customFormat="false" ht="12.8" hidden="false" customHeight="false" outlineLevel="0" collapsed="false"/>
    <row r="723" customFormat="false" ht="12.8" hidden="false" customHeight="false" outlineLevel="0" collapsed="false"/>
    <row r="724" customFormat="false" ht="12.8" hidden="false" customHeight="false" outlineLevel="0" collapsed="false"/>
    <row r="725" customFormat="false" ht="12.8" hidden="false" customHeight="false" outlineLevel="0" collapsed="false"/>
    <row r="726" customFormat="false" ht="12.8" hidden="false" customHeight="false" outlineLevel="0" collapsed="false"/>
    <row r="727" customFormat="false" ht="12.8" hidden="false" customHeight="false" outlineLevel="0" collapsed="false"/>
    <row r="728" customFormat="false" ht="12.8" hidden="false" customHeight="false" outlineLevel="0" collapsed="false"/>
    <row r="729" customFormat="false" ht="12.8" hidden="false" customHeight="false" outlineLevel="0" collapsed="false"/>
    <row r="730" customFormat="false" ht="12.8" hidden="false" customHeight="false" outlineLevel="0" collapsed="false"/>
    <row r="731" customFormat="false" ht="12.8" hidden="false" customHeight="false" outlineLevel="0" collapsed="false"/>
    <row r="732" customFormat="false" ht="12.8" hidden="false" customHeight="false" outlineLevel="0" collapsed="false"/>
    <row r="733" customFormat="false" ht="12.8" hidden="false" customHeight="false" outlineLevel="0" collapsed="false"/>
    <row r="734" customFormat="false" ht="12.8" hidden="false" customHeight="false" outlineLevel="0" collapsed="false"/>
    <row r="735" customFormat="false" ht="12.8" hidden="false" customHeight="false" outlineLevel="0" collapsed="false"/>
    <row r="736" customFormat="false" ht="12.8" hidden="false" customHeight="false" outlineLevel="0" collapsed="false"/>
    <row r="737" customFormat="false" ht="12.8" hidden="false" customHeight="false" outlineLevel="0" collapsed="false"/>
    <row r="738" customFormat="false" ht="12.8" hidden="false" customHeight="false" outlineLevel="0" collapsed="false"/>
    <row r="739" customFormat="false" ht="12.8" hidden="false" customHeight="false" outlineLevel="0" collapsed="false"/>
    <row r="740" customFormat="false" ht="12.8" hidden="false" customHeight="false" outlineLevel="0" collapsed="false"/>
    <row r="741" customFormat="false" ht="12.8" hidden="false" customHeight="false" outlineLevel="0" collapsed="false"/>
    <row r="742" customFormat="false" ht="12.8" hidden="false" customHeight="false" outlineLevel="0" collapsed="false"/>
    <row r="743" customFormat="false" ht="12.8" hidden="false" customHeight="false" outlineLevel="0" collapsed="false"/>
    <row r="744" customFormat="false" ht="12.8" hidden="false" customHeight="false" outlineLevel="0" collapsed="false"/>
    <row r="745" customFormat="false" ht="12.8" hidden="false" customHeight="false" outlineLevel="0" collapsed="false"/>
    <row r="746" customFormat="false" ht="12.8" hidden="false" customHeight="false" outlineLevel="0" collapsed="false"/>
    <row r="747" customFormat="false" ht="12.8" hidden="false" customHeight="false" outlineLevel="0" collapsed="false"/>
    <row r="748" customFormat="false" ht="12.8" hidden="false" customHeight="false" outlineLevel="0" collapsed="false"/>
    <row r="749" customFormat="false" ht="12.8" hidden="false" customHeight="false" outlineLevel="0" collapsed="false"/>
    <row r="750" customFormat="false" ht="12.8" hidden="false" customHeight="false" outlineLevel="0" collapsed="false"/>
    <row r="751" customFormat="false" ht="12.8" hidden="false" customHeight="false" outlineLevel="0" collapsed="false"/>
    <row r="752" customFormat="false" ht="12.8" hidden="false" customHeight="false" outlineLevel="0" collapsed="false"/>
    <row r="753" customFormat="false" ht="12.8" hidden="false" customHeight="false" outlineLevel="0" collapsed="false"/>
    <row r="754" customFormat="false" ht="12.8" hidden="false" customHeight="false" outlineLevel="0" collapsed="false"/>
    <row r="755" customFormat="false" ht="12.8" hidden="false" customHeight="false" outlineLevel="0" collapsed="false"/>
    <row r="756" customFormat="false" ht="12.8" hidden="false" customHeight="false" outlineLevel="0" collapsed="false"/>
    <row r="757" customFormat="false" ht="12.8" hidden="false" customHeight="false" outlineLevel="0" collapsed="false"/>
    <row r="758" customFormat="false" ht="12.8" hidden="false" customHeight="false" outlineLevel="0" collapsed="false"/>
    <row r="759" customFormat="false" ht="12.8" hidden="false" customHeight="false" outlineLevel="0" collapsed="false"/>
    <row r="760" customFormat="false" ht="12.8" hidden="false" customHeight="false" outlineLevel="0" collapsed="false"/>
    <row r="761" customFormat="false" ht="12.8" hidden="false" customHeight="false" outlineLevel="0" collapsed="false"/>
    <row r="762" customFormat="false" ht="12.8" hidden="false" customHeight="false" outlineLevel="0" collapsed="false"/>
    <row r="763" customFormat="false" ht="12.8" hidden="false" customHeight="false" outlineLevel="0" collapsed="false"/>
    <row r="764" customFormat="false" ht="12.8" hidden="false" customHeight="false" outlineLevel="0" collapsed="false"/>
    <row r="765" customFormat="false" ht="12.8" hidden="false" customHeight="false" outlineLevel="0" collapsed="false"/>
    <row r="766" customFormat="false" ht="12.8" hidden="false" customHeight="false" outlineLevel="0" collapsed="false"/>
    <row r="767" customFormat="false" ht="12.8" hidden="false" customHeight="false" outlineLevel="0" collapsed="false"/>
    <row r="768" customFormat="false" ht="12.8" hidden="false" customHeight="false" outlineLevel="0" collapsed="false"/>
    <row r="769" customFormat="false" ht="12.8" hidden="false" customHeight="false" outlineLevel="0" collapsed="false"/>
    <row r="770" customFormat="false" ht="12.8" hidden="false" customHeight="false" outlineLevel="0" collapsed="false"/>
    <row r="771" customFormat="false" ht="12.8" hidden="false" customHeight="false" outlineLevel="0" collapsed="false"/>
    <row r="772" customFormat="false" ht="12.8" hidden="false" customHeight="false" outlineLevel="0" collapsed="false"/>
    <row r="773" customFormat="false" ht="12.8" hidden="false" customHeight="false" outlineLevel="0" collapsed="false"/>
    <row r="774" customFormat="false" ht="12.8" hidden="false" customHeight="false" outlineLevel="0" collapsed="false"/>
    <row r="775" customFormat="false" ht="12.8" hidden="false" customHeight="false" outlineLevel="0" collapsed="false"/>
    <row r="776" customFormat="false" ht="12.8" hidden="false" customHeight="false" outlineLevel="0" collapsed="false"/>
    <row r="777" customFormat="false" ht="12.8" hidden="false" customHeight="false" outlineLevel="0" collapsed="false"/>
    <row r="778" customFormat="false" ht="12.8" hidden="false" customHeight="false" outlineLevel="0" collapsed="false"/>
    <row r="779" customFormat="false" ht="12.8" hidden="false" customHeight="false" outlineLevel="0" collapsed="false"/>
    <row r="780" customFormat="false" ht="12.8" hidden="false" customHeight="false" outlineLevel="0" collapsed="false"/>
    <row r="781" customFormat="false" ht="12.8" hidden="false" customHeight="false" outlineLevel="0" collapsed="false"/>
    <row r="782" customFormat="false" ht="12.8" hidden="false" customHeight="false" outlineLevel="0" collapsed="false"/>
    <row r="783" customFormat="false" ht="12.8" hidden="false" customHeight="false" outlineLevel="0" collapsed="false"/>
    <row r="784" customFormat="false" ht="12.8" hidden="false" customHeight="false" outlineLevel="0" collapsed="false"/>
    <row r="785" customFormat="false" ht="12.8" hidden="false" customHeight="false" outlineLevel="0" collapsed="false"/>
    <row r="786" customFormat="false" ht="12.8" hidden="false" customHeight="false" outlineLevel="0" collapsed="false"/>
    <row r="787" customFormat="false" ht="12.8" hidden="false" customHeight="false" outlineLevel="0" collapsed="false"/>
    <row r="788" customFormat="false" ht="12.8" hidden="false" customHeight="false" outlineLevel="0" collapsed="false"/>
    <row r="789" customFormat="false" ht="12.8" hidden="false" customHeight="false" outlineLevel="0" collapsed="false"/>
    <row r="790" customFormat="false" ht="12.8" hidden="false" customHeight="false" outlineLevel="0" collapsed="false"/>
    <row r="791" customFormat="false" ht="12.8" hidden="false" customHeight="false" outlineLevel="0" collapsed="false"/>
    <row r="792" customFormat="false" ht="12.8" hidden="false" customHeight="false" outlineLevel="0" collapsed="false"/>
    <row r="793" customFormat="false" ht="12.8" hidden="false" customHeight="false" outlineLevel="0" collapsed="false"/>
    <row r="794" customFormat="false" ht="12.8" hidden="false" customHeight="false" outlineLevel="0" collapsed="false"/>
    <row r="795" customFormat="false" ht="12.8" hidden="false" customHeight="false" outlineLevel="0" collapsed="false"/>
    <row r="796" customFormat="false" ht="12.8" hidden="false" customHeight="false" outlineLevel="0" collapsed="false"/>
    <row r="797" customFormat="false" ht="12.8" hidden="false" customHeight="false" outlineLevel="0" collapsed="false"/>
    <row r="798" customFormat="false" ht="12.8" hidden="false" customHeight="false" outlineLevel="0" collapsed="false"/>
    <row r="799" customFormat="false" ht="12.8" hidden="false" customHeight="false" outlineLevel="0" collapsed="false"/>
    <row r="800" customFormat="false" ht="12.8" hidden="false" customHeight="false" outlineLevel="0" collapsed="false"/>
    <row r="801" customFormat="false" ht="12.8" hidden="false" customHeight="false" outlineLevel="0" collapsed="false"/>
    <row r="802" customFormat="false" ht="12.8" hidden="false" customHeight="false" outlineLevel="0" collapsed="false"/>
    <row r="803" customFormat="false" ht="12.8" hidden="false" customHeight="false" outlineLevel="0" collapsed="false"/>
    <row r="804" customFormat="false" ht="12.8" hidden="false" customHeight="false" outlineLevel="0" collapsed="false"/>
    <row r="805" customFormat="false" ht="12.8" hidden="false" customHeight="false" outlineLevel="0" collapsed="false"/>
    <row r="806" customFormat="false" ht="12.8" hidden="false" customHeight="false" outlineLevel="0" collapsed="false"/>
    <row r="807" customFormat="false" ht="12.8" hidden="false" customHeight="false" outlineLevel="0" collapsed="false"/>
    <row r="808" customFormat="false" ht="12.8" hidden="false" customHeight="false" outlineLevel="0" collapsed="false"/>
    <row r="809" customFormat="false" ht="12.8" hidden="false" customHeight="false" outlineLevel="0" collapsed="false"/>
    <row r="810" customFormat="false" ht="12.8" hidden="false" customHeight="false" outlineLevel="0" collapsed="false"/>
    <row r="811" customFormat="false" ht="12.8" hidden="false" customHeight="false" outlineLevel="0" collapsed="false"/>
    <row r="812" customFormat="false" ht="12.8" hidden="false" customHeight="false" outlineLevel="0" collapsed="false"/>
    <row r="813" customFormat="false" ht="12.8" hidden="false" customHeight="false" outlineLevel="0" collapsed="false"/>
    <row r="814" customFormat="false" ht="12.8" hidden="false" customHeight="false" outlineLevel="0" collapsed="false"/>
    <row r="1048574" customFormat="false" ht="12.85" hidden="false" customHeight="true" outlineLevel="0" collapsed="false"/>
    <row r="1048575" customFormat="false" ht="12.85" hidden="false" customHeight="true" outlineLevel="0" collapsed="false"/>
    <row r="1048576" customFormat="false" ht="12.85" hidden="false" customHeight="true" outlineLevel="0" collapsed="false"/>
  </sheetData>
  <mergeCells count="12496">
    <mergeCell ref="A3:A4"/>
    <mergeCell ref="B3:B4"/>
    <mergeCell ref="C3:C4"/>
    <mergeCell ref="D3:D4"/>
    <mergeCell ref="E3:E4"/>
    <mergeCell ref="Q4:R4"/>
    <mergeCell ref="S4:T4"/>
    <mergeCell ref="U4:V4"/>
    <mergeCell ref="W4:X4"/>
    <mergeCell ref="Y4:Z4"/>
    <mergeCell ref="AA4:AB4"/>
    <mergeCell ref="AC4:AD4"/>
    <mergeCell ref="AE4:AF4"/>
    <mergeCell ref="AG4:AH4"/>
    <mergeCell ref="AI4:AJ4"/>
    <mergeCell ref="AK4:AL4"/>
    <mergeCell ref="AM4:AN4"/>
    <mergeCell ref="AO4:AP4"/>
    <mergeCell ref="AQ4:AR4"/>
    <mergeCell ref="AS4:AT4"/>
    <mergeCell ref="AU4:AV4"/>
    <mergeCell ref="AW4:AX4"/>
    <mergeCell ref="AY4:AZ4"/>
    <mergeCell ref="BA4:BB4"/>
    <mergeCell ref="BC4:BD4"/>
    <mergeCell ref="BE4:BF4"/>
    <mergeCell ref="BG4:BH4"/>
    <mergeCell ref="BI4:BJ4"/>
    <mergeCell ref="BK4:BL4"/>
    <mergeCell ref="BM4:BN4"/>
    <mergeCell ref="BO4:BP4"/>
    <mergeCell ref="BQ4:BR4"/>
    <mergeCell ref="BS4:BT4"/>
    <mergeCell ref="BU4:BV4"/>
    <mergeCell ref="BW4:BX4"/>
    <mergeCell ref="BY4:BZ4"/>
    <mergeCell ref="CA4:CB4"/>
    <mergeCell ref="CC4:CD4"/>
    <mergeCell ref="CE4:CF4"/>
    <mergeCell ref="CG4:CH4"/>
    <mergeCell ref="CI4:CJ4"/>
    <mergeCell ref="CK4:CL4"/>
    <mergeCell ref="CM4:CN4"/>
    <mergeCell ref="CO4:CP4"/>
    <mergeCell ref="CQ4:CR4"/>
    <mergeCell ref="CS4:CT4"/>
    <mergeCell ref="CU4:CV4"/>
    <mergeCell ref="CW4:CX4"/>
    <mergeCell ref="CY4:CZ4"/>
    <mergeCell ref="DA4:DB4"/>
    <mergeCell ref="DC4:DD4"/>
    <mergeCell ref="DE4:DF4"/>
    <mergeCell ref="DG4:DH4"/>
    <mergeCell ref="DI4:DJ4"/>
    <mergeCell ref="DK4:DL4"/>
    <mergeCell ref="A5:A6"/>
    <mergeCell ref="B5:B6"/>
    <mergeCell ref="C5:C6"/>
    <mergeCell ref="D5:D6"/>
    <mergeCell ref="E5:E6"/>
    <mergeCell ref="Q6:R6"/>
    <mergeCell ref="S6:T6"/>
    <mergeCell ref="W6:X6"/>
    <mergeCell ref="Y6:Z6"/>
    <mergeCell ref="AA6:AB6"/>
    <mergeCell ref="AC6:AD6"/>
    <mergeCell ref="AE6:AF6"/>
    <mergeCell ref="AG6:AH6"/>
    <mergeCell ref="AI6:AJ6"/>
    <mergeCell ref="AK6:AL6"/>
    <mergeCell ref="AM6:AN6"/>
    <mergeCell ref="AO6:AP6"/>
    <mergeCell ref="AQ6:AR6"/>
    <mergeCell ref="AS6:AT6"/>
    <mergeCell ref="AU6:AV6"/>
    <mergeCell ref="AW6:AX6"/>
    <mergeCell ref="AY6:AZ6"/>
    <mergeCell ref="BA6:BB6"/>
    <mergeCell ref="BC6:BD6"/>
    <mergeCell ref="BE6:BF6"/>
    <mergeCell ref="BG6:BH6"/>
    <mergeCell ref="BI6:BJ6"/>
    <mergeCell ref="BK6:BL6"/>
    <mergeCell ref="BM6:BN6"/>
    <mergeCell ref="BO6:BP6"/>
    <mergeCell ref="BQ6:BR6"/>
    <mergeCell ref="BS6:BT6"/>
    <mergeCell ref="BU6:BV6"/>
    <mergeCell ref="BW6:BX6"/>
    <mergeCell ref="A7:A8"/>
    <mergeCell ref="B7:B8"/>
    <mergeCell ref="C7:C8"/>
    <mergeCell ref="D7:D8"/>
    <mergeCell ref="E7:E8"/>
    <mergeCell ref="Q8:R8"/>
    <mergeCell ref="S8:T8"/>
    <mergeCell ref="U8:V8"/>
    <mergeCell ref="W8:X8"/>
    <mergeCell ref="Y8:Z8"/>
    <mergeCell ref="AA8:AB8"/>
    <mergeCell ref="AC8:AD8"/>
    <mergeCell ref="AE8:AF8"/>
    <mergeCell ref="AG8:AH8"/>
    <mergeCell ref="AI8:AJ8"/>
    <mergeCell ref="AK8:AL8"/>
    <mergeCell ref="AM8:AN8"/>
    <mergeCell ref="AO8:AP8"/>
    <mergeCell ref="AQ8:AR8"/>
    <mergeCell ref="AS8:AT8"/>
    <mergeCell ref="AU8:AV8"/>
    <mergeCell ref="AW8:AX8"/>
    <mergeCell ref="AY8:AZ8"/>
    <mergeCell ref="BA8:BB8"/>
    <mergeCell ref="BC8:BD8"/>
    <mergeCell ref="BE8:BF8"/>
    <mergeCell ref="BG8:BH8"/>
    <mergeCell ref="BI8:BJ8"/>
    <mergeCell ref="BK8:BL8"/>
    <mergeCell ref="BM8:BN8"/>
    <mergeCell ref="BO8:BP8"/>
    <mergeCell ref="BQ8:BR8"/>
    <mergeCell ref="BS8:BT8"/>
    <mergeCell ref="BU8:BV8"/>
    <mergeCell ref="BW8:BX8"/>
    <mergeCell ref="A9:A10"/>
    <mergeCell ref="B9:B10"/>
    <mergeCell ref="C9:C10"/>
    <mergeCell ref="D9:D10"/>
    <mergeCell ref="E9:E10"/>
    <mergeCell ref="Q10:R10"/>
    <mergeCell ref="S10:T10"/>
    <mergeCell ref="U10:V10"/>
    <mergeCell ref="W10:X10"/>
    <mergeCell ref="Y10:Z10"/>
    <mergeCell ref="AA10:AB10"/>
    <mergeCell ref="AC10:AD10"/>
    <mergeCell ref="AE10:AF10"/>
    <mergeCell ref="AG10:AH10"/>
    <mergeCell ref="AI10:AJ10"/>
    <mergeCell ref="AK10:AL10"/>
    <mergeCell ref="AM10:AN10"/>
    <mergeCell ref="AO10:AP10"/>
    <mergeCell ref="AQ10:AR10"/>
    <mergeCell ref="AS10:AT10"/>
    <mergeCell ref="AU10:AV10"/>
    <mergeCell ref="AW10:AX10"/>
    <mergeCell ref="AY10:AZ10"/>
    <mergeCell ref="BA10:BB10"/>
    <mergeCell ref="BC10:BD10"/>
    <mergeCell ref="BE10:BF10"/>
    <mergeCell ref="BG10:BH10"/>
    <mergeCell ref="BI10:BJ10"/>
    <mergeCell ref="BK10:BL10"/>
    <mergeCell ref="BM10:BN10"/>
    <mergeCell ref="BO10:BP10"/>
    <mergeCell ref="BQ10:BR10"/>
    <mergeCell ref="BS10:BT10"/>
    <mergeCell ref="BU10:BV10"/>
    <mergeCell ref="BW10:BX10"/>
    <mergeCell ref="A11:A12"/>
    <mergeCell ref="B11:B12"/>
    <mergeCell ref="C11:C12"/>
    <mergeCell ref="D11:D12"/>
    <mergeCell ref="E11:E12"/>
    <mergeCell ref="Q12:R12"/>
    <mergeCell ref="S12:T12"/>
    <mergeCell ref="U12:V12"/>
    <mergeCell ref="W12:X12"/>
    <mergeCell ref="Y12:Z12"/>
    <mergeCell ref="AA12:AB12"/>
    <mergeCell ref="AC12:AD12"/>
    <mergeCell ref="AE12:AF12"/>
    <mergeCell ref="AG12:AH12"/>
    <mergeCell ref="AI12:AJ12"/>
    <mergeCell ref="AK12:AL12"/>
    <mergeCell ref="AM12:AN12"/>
    <mergeCell ref="AO12:AP12"/>
    <mergeCell ref="AQ12:AR12"/>
    <mergeCell ref="AS12:AT12"/>
    <mergeCell ref="AU12:AV12"/>
    <mergeCell ref="AW12:AX12"/>
    <mergeCell ref="AY12:AZ12"/>
    <mergeCell ref="BA12:BB12"/>
    <mergeCell ref="BC12:BD12"/>
    <mergeCell ref="BE12:BF12"/>
    <mergeCell ref="BG12:BH12"/>
    <mergeCell ref="BI12:BJ12"/>
    <mergeCell ref="BK12:BL12"/>
    <mergeCell ref="BM12:BN12"/>
    <mergeCell ref="BO12:BP12"/>
    <mergeCell ref="BQ12:BR12"/>
    <mergeCell ref="BS12:BT12"/>
    <mergeCell ref="BU12:BV12"/>
    <mergeCell ref="BW12:BX12"/>
    <mergeCell ref="A13:A14"/>
    <mergeCell ref="B13:B14"/>
    <mergeCell ref="C13:C14"/>
    <mergeCell ref="D13:D14"/>
    <mergeCell ref="E13:E14"/>
    <mergeCell ref="Q14:R14"/>
    <mergeCell ref="S14:T14"/>
    <mergeCell ref="U14:V14"/>
    <mergeCell ref="W14:X14"/>
    <mergeCell ref="Y14:Z14"/>
    <mergeCell ref="AA14:AB14"/>
    <mergeCell ref="AC14:AD14"/>
    <mergeCell ref="AE14:AF14"/>
    <mergeCell ref="AG14:AH14"/>
    <mergeCell ref="AI14:AJ14"/>
    <mergeCell ref="AK14:AL14"/>
    <mergeCell ref="AM14:AN14"/>
    <mergeCell ref="AO14:AP14"/>
    <mergeCell ref="AQ14:AR14"/>
    <mergeCell ref="AS14:AT14"/>
    <mergeCell ref="AU14:AV14"/>
    <mergeCell ref="AW14:AX14"/>
    <mergeCell ref="AY14:AZ14"/>
    <mergeCell ref="BA14:BB14"/>
    <mergeCell ref="BC14:BD14"/>
    <mergeCell ref="BE14:BF14"/>
    <mergeCell ref="BG14:BH14"/>
    <mergeCell ref="BI14:BJ14"/>
    <mergeCell ref="BK14:BL14"/>
    <mergeCell ref="BM14:BN14"/>
    <mergeCell ref="BO14:BP14"/>
    <mergeCell ref="BQ14:BR14"/>
    <mergeCell ref="BS14:BT14"/>
    <mergeCell ref="BU14:BV14"/>
    <mergeCell ref="BW14:BX14"/>
    <mergeCell ref="A15:A16"/>
    <mergeCell ref="B15:B16"/>
    <mergeCell ref="C15:C16"/>
    <mergeCell ref="D15:D16"/>
    <mergeCell ref="E15:E16"/>
    <mergeCell ref="Q16:R16"/>
    <mergeCell ref="S16:T16"/>
    <mergeCell ref="U16:V16"/>
    <mergeCell ref="W16:X16"/>
    <mergeCell ref="Y16:Z16"/>
    <mergeCell ref="AA16:AB16"/>
    <mergeCell ref="AC16:AD16"/>
    <mergeCell ref="AE16:AF16"/>
    <mergeCell ref="AG16:AH16"/>
    <mergeCell ref="AI16:AJ16"/>
    <mergeCell ref="AK16:AL16"/>
    <mergeCell ref="AM16:AN16"/>
    <mergeCell ref="AO16:AP16"/>
    <mergeCell ref="AQ16:AR16"/>
    <mergeCell ref="AS16:AT16"/>
    <mergeCell ref="AU16:AV16"/>
    <mergeCell ref="AW16:AX16"/>
    <mergeCell ref="AY16:AZ16"/>
    <mergeCell ref="BA16:BB16"/>
    <mergeCell ref="BC16:BD16"/>
    <mergeCell ref="BE16:BF16"/>
    <mergeCell ref="BG16:BH16"/>
    <mergeCell ref="BI16:BJ16"/>
    <mergeCell ref="BK16:BL16"/>
    <mergeCell ref="BM16:BN16"/>
    <mergeCell ref="BO16:BP16"/>
    <mergeCell ref="BQ16:BR16"/>
    <mergeCell ref="BS16:BT16"/>
    <mergeCell ref="BU16:BV16"/>
    <mergeCell ref="BW16:BX16"/>
    <mergeCell ref="A17:A18"/>
    <mergeCell ref="B17:B18"/>
    <mergeCell ref="C17:C18"/>
    <mergeCell ref="D17:D18"/>
    <mergeCell ref="E17:E18"/>
    <mergeCell ref="Q18:R18"/>
    <mergeCell ref="S18:T18"/>
    <mergeCell ref="U18:V18"/>
    <mergeCell ref="W18:X18"/>
    <mergeCell ref="Y18:Z18"/>
    <mergeCell ref="AA18:AB18"/>
    <mergeCell ref="AC18:AD18"/>
    <mergeCell ref="AE18:AF18"/>
    <mergeCell ref="AG18:AH18"/>
    <mergeCell ref="AI18:AJ18"/>
    <mergeCell ref="AK18:AL18"/>
    <mergeCell ref="AM18:AN18"/>
    <mergeCell ref="AO18:AP18"/>
    <mergeCell ref="AQ18:AR18"/>
    <mergeCell ref="AS18:AT18"/>
    <mergeCell ref="AU18:AV18"/>
    <mergeCell ref="AW18:AX18"/>
    <mergeCell ref="AY18:AZ18"/>
    <mergeCell ref="BA18:BB18"/>
    <mergeCell ref="BC18:BD18"/>
    <mergeCell ref="BE18:BF18"/>
    <mergeCell ref="BG18:BH18"/>
    <mergeCell ref="BI18:BJ18"/>
    <mergeCell ref="BK18:BL18"/>
    <mergeCell ref="BM18:BN18"/>
    <mergeCell ref="BO18:BP18"/>
    <mergeCell ref="BQ18:BR18"/>
    <mergeCell ref="BS18:BT18"/>
    <mergeCell ref="BU18:BV18"/>
    <mergeCell ref="BW18:BX18"/>
    <mergeCell ref="A19:A20"/>
    <mergeCell ref="B19:B20"/>
    <mergeCell ref="C19:C20"/>
    <mergeCell ref="D19:D20"/>
    <mergeCell ref="E19:E20"/>
    <mergeCell ref="Q20:R20"/>
    <mergeCell ref="S20:T20"/>
    <mergeCell ref="U20:V20"/>
    <mergeCell ref="W20:X20"/>
    <mergeCell ref="Y20:Z20"/>
    <mergeCell ref="AA20:AB20"/>
    <mergeCell ref="AC20:AD20"/>
    <mergeCell ref="AE20:AF20"/>
    <mergeCell ref="AG20:AH20"/>
    <mergeCell ref="AI20:AJ20"/>
    <mergeCell ref="AK20:AL20"/>
    <mergeCell ref="AM20:AN20"/>
    <mergeCell ref="AO20:AP20"/>
    <mergeCell ref="AQ20:AR20"/>
    <mergeCell ref="AS20:AT20"/>
    <mergeCell ref="AU20:AV20"/>
    <mergeCell ref="AW20:AX20"/>
    <mergeCell ref="AY20:AZ20"/>
    <mergeCell ref="BA20:BB20"/>
    <mergeCell ref="BC20:BD20"/>
    <mergeCell ref="BE20:BF20"/>
    <mergeCell ref="BG20:BH20"/>
    <mergeCell ref="BI20:BJ20"/>
    <mergeCell ref="BK20:BL20"/>
    <mergeCell ref="BM20:BN20"/>
    <mergeCell ref="BO20:BP20"/>
    <mergeCell ref="BQ20:BR20"/>
    <mergeCell ref="BS20:BT20"/>
    <mergeCell ref="BU20:BV20"/>
    <mergeCell ref="BW20:BX20"/>
    <mergeCell ref="A21:A22"/>
    <mergeCell ref="B21:B22"/>
    <mergeCell ref="C21:C22"/>
    <mergeCell ref="D21:D22"/>
    <mergeCell ref="E21:E22"/>
    <mergeCell ref="Q22:R22"/>
    <mergeCell ref="S22:T22"/>
    <mergeCell ref="U22:V22"/>
    <mergeCell ref="W22:X22"/>
    <mergeCell ref="Y22:Z22"/>
    <mergeCell ref="AA22:AB22"/>
    <mergeCell ref="AC22:AD22"/>
    <mergeCell ref="AE22:AF22"/>
    <mergeCell ref="AG22:AH22"/>
    <mergeCell ref="AI22:AJ22"/>
    <mergeCell ref="AK22:AL22"/>
    <mergeCell ref="AM22:AN22"/>
    <mergeCell ref="AO22:AP22"/>
    <mergeCell ref="AQ22:AR22"/>
    <mergeCell ref="AS22:AT22"/>
    <mergeCell ref="AU22:AV22"/>
    <mergeCell ref="AW22:AX22"/>
    <mergeCell ref="AY22:AZ22"/>
    <mergeCell ref="BA22:BB22"/>
    <mergeCell ref="BC22:BD22"/>
    <mergeCell ref="BE22:BF22"/>
    <mergeCell ref="BG22:BH22"/>
    <mergeCell ref="BI22:BJ22"/>
    <mergeCell ref="BK22:BL22"/>
    <mergeCell ref="BM22:BN22"/>
    <mergeCell ref="BO22:BP22"/>
    <mergeCell ref="BQ22:BR22"/>
    <mergeCell ref="BS22:BT22"/>
    <mergeCell ref="BU22:BV22"/>
    <mergeCell ref="BW22:BX22"/>
    <mergeCell ref="A23:A24"/>
    <mergeCell ref="B23:B24"/>
    <mergeCell ref="C23:C24"/>
    <mergeCell ref="D23:D24"/>
    <mergeCell ref="E23:E24"/>
    <mergeCell ref="Q24:R24"/>
    <mergeCell ref="S24:T24"/>
    <mergeCell ref="U24:V24"/>
    <mergeCell ref="W24:X24"/>
    <mergeCell ref="Y24:Z24"/>
    <mergeCell ref="AA24:AB24"/>
    <mergeCell ref="AC24:AD24"/>
    <mergeCell ref="AE24:AF24"/>
    <mergeCell ref="AG24:AH24"/>
    <mergeCell ref="AI24:AJ24"/>
    <mergeCell ref="AK24:AL24"/>
    <mergeCell ref="AM24:AN24"/>
    <mergeCell ref="AO24:AP24"/>
    <mergeCell ref="AQ24:AR24"/>
    <mergeCell ref="AS24:AT24"/>
    <mergeCell ref="AU24:AV24"/>
    <mergeCell ref="AW24:AX24"/>
    <mergeCell ref="AY24:AZ24"/>
    <mergeCell ref="BA24:BB24"/>
    <mergeCell ref="BC24:BD24"/>
    <mergeCell ref="BE24:BF24"/>
    <mergeCell ref="BG24:BH24"/>
    <mergeCell ref="BI24:BJ24"/>
    <mergeCell ref="BK24:BL24"/>
    <mergeCell ref="BM24:BN24"/>
    <mergeCell ref="BO24:BP24"/>
    <mergeCell ref="BQ24:BR24"/>
    <mergeCell ref="BS24:BT24"/>
    <mergeCell ref="BU24:BV24"/>
    <mergeCell ref="BW24:BX24"/>
    <mergeCell ref="A25:A26"/>
    <mergeCell ref="B25:B26"/>
    <mergeCell ref="C25:C26"/>
    <mergeCell ref="D25:D26"/>
    <mergeCell ref="E25:E26"/>
    <mergeCell ref="Q26:R26"/>
    <mergeCell ref="S26:T26"/>
    <mergeCell ref="U26:V26"/>
    <mergeCell ref="W26:X26"/>
    <mergeCell ref="Y26:Z26"/>
    <mergeCell ref="AA26:AB26"/>
    <mergeCell ref="AC26:AD26"/>
    <mergeCell ref="AE26:AF26"/>
    <mergeCell ref="AG26:AH26"/>
    <mergeCell ref="AI26:AJ26"/>
    <mergeCell ref="AK26:AL26"/>
    <mergeCell ref="AM26:AN26"/>
    <mergeCell ref="AO26:AP26"/>
    <mergeCell ref="AQ26:AR26"/>
    <mergeCell ref="AS26:AT26"/>
    <mergeCell ref="AU26:AV26"/>
    <mergeCell ref="AW26:AX26"/>
    <mergeCell ref="AY26:AZ26"/>
    <mergeCell ref="BA26:BB26"/>
    <mergeCell ref="BC26:BD26"/>
    <mergeCell ref="BE26:BF26"/>
    <mergeCell ref="BG26:BH26"/>
    <mergeCell ref="BI26:BJ26"/>
    <mergeCell ref="BK26:BL26"/>
    <mergeCell ref="BM26:BN26"/>
    <mergeCell ref="BO26:BP26"/>
    <mergeCell ref="BQ26:BR26"/>
    <mergeCell ref="BS26:BT26"/>
    <mergeCell ref="BU26:BV26"/>
    <mergeCell ref="BW26:BX26"/>
    <mergeCell ref="A27:A28"/>
    <mergeCell ref="B27:B28"/>
    <mergeCell ref="C27:C28"/>
    <mergeCell ref="D27:D28"/>
    <mergeCell ref="E27:E28"/>
    <mergeCell ref="Q28:R28"/>
    <mergeCell ref="S28:T28"/>
    <mergeCell ref="U28:V28"/>
    <mergeCell ref="W28:X28"/>
    <mergeCell ref="Y28:Z28"/>
    <mergeCell ref="AA28:AB28"/>
    <mergeCell ref="AC28:AD28"/>
    <mergeCell ref="AE28:AF28"/>
    <mergeCell ref="AG28:AH28"/>
    <mergeCell ref="AI28:AJ28"/>
    <mergeCell ref="AK28:AL28"/>
    <mergeCell ref="AM28:AN28"/>
    <mergeCell ref="AO28:AP28"/>
    <mergeCell ref="AQ28:AR28"/>
    <mergeCell ref="AS28:AT28"/>
    <mergeCell ref="AU28:AV28"/>
    <mergeCell ref="AW28:AX28"/>
    <mergeCell ref="AY28:AZ28"/>
    <mergeCell ref="BA28:BB28"/>
    <mergeCell ref="BC28:BD28"/>
    <mergeCell ref="BE28:BF28"/>
    <mergeCell ref="BG28:BH28"/>
    <mergeCell ref="BI28:BJ28"/>
    <mergeCell ref="BK28:BL28"/>
    <mergeCell ref="BM28:BN28"/>
    <mergeCell ref="BO28:BP28"/>
    <mergeCell ref="BQ28:BR28"/>
    <mergeCell ref="BS28:BT28"/>
    <mergeCell ref="BU28:BV28"/>
    <mergeCell ref="BW28:BX28"/>
    <mergeCell ref="A29:A30"/>
    <mergeCell ref="B29:B30"/>
    <mergeCell ref="C29:C30"/>
    <mergeCell ref="D29:D30"/>
    <mergeCell ref="E29:E30"/>
    <mergeCell ref="Q30:R30"/>
    <mergeCell ref="S30:T30"/>
    <mergeCell ref="U30:V30"/>
    <mergeCell ref="W30:X30"/>
    <mergeCell ref="Y30:Z30"/>
    <mergeCell ref="AA30:AB30"/>
    <mergeCell ref="AC30:AD30"/>
    <mergeCell ref="AE30:AF30"/>
    <mergeCell ref="AG30:AH30"/>
    <mergeCell ref="AI30:AJ30"/>
    <mergeCell ref="AK30:AL30"/>
    <mergeCell ref="AM30:AN30"/>
    <mergeCell ref="AO30:AP30"/>
    <mergeCell ref="AQ30:AR30"/>
    <mergeCell ref="AS30:AT30"/>
    <mergeCell ref="AU30:AV30"/>
    <mergeCell ref="AW30:AX30"/>
    <mergeCell ref="AY30:AZ30"/>
    <mergeCell ref="BA30:BB30"/>
    <mergeCell ref="BC30:BD30"/>
    <mergeCell ref="BE30:BF30"/>
    <mergeCell ref="BG30:BH30"/>
    <mergeCell ref="BI30:BJ30"/>
    <mergeCell ref="BK30:BL30"/>
    <mergeCell ref="BM30:BN30"/>
    <mergeCell ref="BO30:BP30"/>
    <mergeCell ref="BQ30:BR30"/>
    <mergeCell ref="BS30:BT30"/>
    <mergeCell ref="BU30:BV30"/>
    <mergeCell ref="BW30:BX30"/>
    <mergeCell ref="A31:A32"/>
    <mergeCell ref="B31:B32"/>
    <mergeCell ref="C31:C32"/>
    <mergeCell ref="D31:D32"/>
    <mergeCell ref="E31:E32"/>
    <mergeCell ref="Q32:R32"/>
    <mergeCell ref="S32:T32"/>
    <mergeCell ref="U32:V32"/>
    <mergeCell ref="W32:X32"/>
    <mergeCell ref="Y32:Z32"/>
    <mergeCell ref="AA32:AB32"/>
    <mergeCell ref="AC32:AD32"/>
    <mergeCell ref="AE32:AF32"/>
    <mergeCell ref="AG32:AH32"/>
    <mergeCell ref="AI32:AJ32"/>
    <mergeCell ref="AK32:AL32"/>
    <mergeCell ref="AM32:AN32"/>
    <mergeCell ref="AO32:AP32"/>
    <mergeCell ref="AQ32:AR32"/>
    <mergeCell ref="AS32:AT32"/>
    <mergeCell ref="AU32:AV32"/>
    <mergeCell ref="AW32:AX32"/>
    <mergeCell ref="AY32:AZ32"/>
    <mergeCell ref="BA32:BB32"/>
    <mergeCell ref="BC32:BD32"/>
    <mergeCell ref="BE32:BF32"/>
    <mergeCell ref="BG32:BH32"/>
    <mergeCell ref="BI32:BJ32"/>
    <mergeCell ref="BK32:BL32"/>
    <mergeCell ref="BM32:BN32"/>
    <mergeCell ref="BO32:BP32"/>
    <mergeCell ref="BQ32:BR32"/>
    <mergeCell ref="BS32:BT32"/>
    <mergeCell ref="BU32:BV32"/>
    <mergeCell ref="BW32:BX32"/>
    <mergeCell ref="A33:A34"/>
    <mergeCell ref="B33:B34"/>
    <mergeCell ref="C33:C34"/>
    <mergeCell ref="D33:D34"/>
    <mergeCell ref="E33:E34"/>
    <mergeCell ref="Q34:R34"/>
    <mergeCell ref="S34:T34"/>
    <mergeCell ref="W34:X34"/>
    <mergeCell ref="Y34:Z34"/>
    <mergeCell ref="AA34:AB34"/>
    <mergeCell ref="AC34:AD34"/>
    <mergeCell ref="AE34:AF34"/>
    <mergeCell ref="AG34:AH34"/>
    <mergeCell ref="AI34:AJ34"/>
    <mergeCell ref="AK34:AL34"/>
    <mergeCell ref="AM34:AN34"/>
    <mergeCell ref="AO34:AP34"/>
    <mergeCell ref="AQ34:AR34"/>
    <mergeCell ref="AS34:AT34"/>
    <mergeCell ref="AU34:AV34"/>
    <mergeCell ref="AW34:AX34"/>
    <mergeCell ref="AY34:AZ34"/>
    <mergeCell ref="BA34:BB34"/>
    <mergeCell ref="BC34:BD34"/>
    <mergeCell ref="BE34:BF34"/>
    <mergeCell ref="BG34:BH34"/>
    <mergeCell ref="BI34:BJ34"/>
    <mergeCell ref="BK34:BL34"/>
    <mergeCell ref="BM34:BN34"/>
    <mergeCell ref="BO34:BP34"/>
    <mergeCell ref="BQ34:BR34"/>
    <mergeCell ref="BS34:BT34"/>
    <mergeCell ref="BU34:BV34"/>
    <mergeCell ref="BW34:BX34"/>
    <mergeCell ref="A35:A36"/>
    <mergeCell ref="B35:B36"/>
    <mergeCell ref="C35:C36"/>
    <mergeCell ref="D35:D36"/>
    <mergeCell ref="E35:E36"/>
    <mergeCell ref="Q36:R36"/>
    <mergeCell ref="S36:T36"/>
    <mergeCell ref="U36:V36"/>
    <mergeCell ref="W36:X36"/>
    <mergeCell ref="Y36:Z36"/>
    <mergeCell ref="AA36:AB36"/>
    <mergeCell ref="AC36:AD36"/>
    <mergeCell ref="AE36:AF36"/>
    <mergeCell ref="AG36:AH36"/>
    <mergeCell ref="AI36:AJ36"/>
    <mergeCell ref="AK36:AL36"/>
    <mergeCell ref="AM36:AN36"/>
    <mergeCell ref="AO36:AP36"/>
    <mergeCell ref="AQ36:AR36"/>
    <mergeCell ref="AS36:AT36"/>
    <mergeCell ref="AU36:AV36"/>
    <mergeCell ref="AW36:AX36"/>
    <mergeCell ref="AY36:AZ36"/>
    <mergeCell ref="BA36:BB36"/>
    <mergeCell ref="BC36:BD36"/>
    <mergeCell ref="BE36:BF36"/>
    <mergeCell ref="BG36:BH36"/>
    <mergeCell ref="BI36:BJ36"/>
    <mergeCell ref="BK36:BL36"/>
    <mergeCell ref="BM36:BN36"/>
    <mergeCell ref="BO36:BP36"/>
    <mergeCell ref="BQ36:BR36"/>
    <mergeCell ref="BS36:BT36"/>
    <mergeCell ref="BU36:BV36"/>
    <mergeCell ref="BW36:BX36"/>
    <mergeCell ref="A37:A38"/>
    <mergeCell ref="B37:B38"/>
    <mergeCell ref="C37:C38"/>
    <mergeCell ref="D37:D38"/>
    <mergeCell ref="E37:E38"/>
    <mergeCell ref="Q38:R38"/>
    <mergeCell ref="S38:T38"/>
    <mergeCell ref="U38:V38"/>
    <mergeCell ref="W38:X38"/>
    <mergeCell ref="Y38:Z38"/>
    <mergeCell ref="AA38:AB38"/>
    <mergeCell ref="AC38:AD38"/>
    <mergeCell ref="AE38:AF38"/>
    <mergeCell ref="AG38:AH38"/>
    <mergeCell ref="AI38:AJ38"/>
    <mergeCell ref="AK38:AL38"/>
    <mergeCell ref="AM38:AN38"/>
    <mergeCell ref="AO38:AP38"/>
    <mergeCell ref="AQ38:AR38"/>
    <mergeCell ref="AS38:AT38"/>
    <mergeCell ref="AU38:AV38"/>
    <mergeCell ref="AW38:AX38"/>
    <mergeCell ref="AY38:AZ38"/>
    <mergeCell ref="BA38:BB38"/>
    <mergeCell ref="BC38:BD38"/>
    <mergeCell ref="BE38:BF38"/>
    <mergeCell ref="BG38:BH38"/>
    <mergeCell ref="BI38:BJ38"/>
    <mergeCell ref="BK38:BL38"/>
    <mergeCell ref="BM38:BN38"/>
    <mergeCell ref="BO38:BP38"/>
    <mergeCell ref="BQ38:BR38"/>
    <mergeCell ref="BS38:BT38"/>
    <mergeCell ref="BU38:BV38"/>
    <mergeCell ref="BW38:BX38"/>
    <mergeCell ref="A39:A40"/>
    <mergeCell ref="B39:B40"/>
    <mergeCell ref="C39:C40"/>
    <mergeCell ref="D39:D40"/>
    <mergeCell ref="E39:E40"/>
    <mergeCell ref="Q40:R40"/>
    <mergeCell ref="S40:T40"/>
    <mergeCell ref="U40:V40"/>
    <mergeCell ref="W40:X40"/>
    <mergeCell ref="Y40:Z40"/>
    <mergeCell ref="AA40:AB40"/>
    <mergeCell ref="AC40:AD40"/>
    <mergeCell ref="AE40:AF40"/>
    <mergeCell ref="AG40:AH40"/>
    <mergeCell ref="AI40:AJ40"/>
    <mergeCell ref="AK40:AL40"/>
    <mergeCell ref="AM40:AN40"/>
    <mergeCell ref="AO40:AP40"/>
    <mergeCell ref="AQ40:AR40"/>
    <mergeCell ref="AS40:AT40"/>
    <mergeCell ref="AU40:AV40"/>
    <mergeCell ref="AW40:AX40"/>
    <mergeCell ref="AY40:AZ40"/>
    <mergeCell ref="BA40:BB40"/>
    <mergeCell ref="BC40:BD40"/>
    <mergeCell ref="BE40:BF40"/>
    <mergeCell ref="BG40:BH40"/>
    <mergeCell ref="BI40:BJ40"/>
    <mergeCell ref="BK40:BL40"/>
    <mergeCell ref="BM40:BN40"/>
    <mergeCell ref="BO40:BP40"/>
    <mergeCell ref="BQ40:BR40"/>
    <mergeCell ref="BS40:BT40"/>
    <mergeCell ref="BU40:BV40"/>
    <mergeCell ref="BW40:BX40"/>
    <mergeCell ref="A41:A42"/>
    <mergeCell ref="B41:B42"/>
    <mergeCell ref="C41:C42"/>
    <mergeCell ref="D41:D42"/>
    <mergeCell ref="E41:E42"/>
    <mergeCell ref="Q42:R42"/>
    <mergeCell ref="S42:T42"/>
    <mergeCell ref="U42:V42"/>
    <mergeCell ref="W42:X42"/>
    <mergeCell ref="Y42:Z42"/>
    <mergeCell ref="AA42:AB42"/>
    <mergeCell ref="AC42:AD42"/>
    <mergeCell ref="AE42:AF42"/>
    <mergeCell ref="AG42:AH42"/>
    <mergeCell ref="AI42:AJ42"/>
    <mergeCell ref="AK42:AL42"/>
    <mergeCell ref="AM42:AN42"/>
    <mergeCell ref="AO42:AP42"/>
    <mergeCell ref="AQ42:AR42"/>
    <mergeCell ref="AS42:AT42"/>
    <mergeCell ref="AU42:AV42"/>
    <mergeCell ref="AW42:AX42"/>
    <mergeCell ref="AY42:AZ42"/>
    <mergeCell ref="BA42:BB42"/>
    <mergeCell ref="BC42:BD42"/>
    <mergeCell ref="BE42:BF42"/>
    <mergeCell ref="BG42:BH42"/>
    <mergeCell ref="BI42:BJ42"/>
    <mergeCell ref="BK42:BL42"/>
    <mergeCell ref="BM42:BN42"/>
    <mergeCell ref="BO42:BP42"/>
    <mergeCell ref="BQ42:BR42"/>
    <mergeCell ref="BS42:BT42"/>
    <mergeCell ref="BU42:BV42"/>
    <mergeCell ref="BW42:BX42"/>
    <mergeCell ref="A43:A44"/>
    <mergeCell ref="B43:B44"/>
    <mergeCell ref="C43:C44"/>
    <mergeCell ref="D43:D44"/>
    <mergeCell ref="E43:E44"/>
    <mergeCell ref="Q44:R44"/>
    <mergeCell ref="S44:T44"/>
    <mergeCell ref="U44:V44"/>
    <mergeCell ref="W44:X44"/>
    <mergeCell ref="Y44:Z44"/>
    <mergeCell ref="AA44:AB44"/>
    <mergeCell ref="AC44:AD44"/>
    <mergeCell ref="AE44:AF44"/>
    <mergeCell ref="AG44:AH44"/>
    <mergeCell ref="AI44:AJ44"/>
    <mergeCell ref="AK44:AL44"/>
    <mergeCell ref="AM44:AN44"/>
    <mergeCell ref="AO44:AP44"/>
    <mergeCell ref="AQ44:AR44"/>
    <mergeCell ref="AS44:AT44"/>
    <mergeCell ref="AU44:AV44"/>
    <mergeCell ref="AW44:AX44"/>
    <mergeCell ref="AY44:AZ44"/>
    <mergeCell ref="BA44:BB44"/>
    <mergeCell ref="BC44:BD44"/>
    <mergeCell ref="BE44:BF44"/>
    <mergeCell ref="BG44:BH44"/>
    <mergeCell ref="BI44:BJ44"/>
    <mergeCell ref="BK44:BL44"/>
    <mergeCell ref="BM44:BN44"/>
    <mergeCell ref="BO44:BP44"/>
    <mergeCell ref="BQ44:BR44"/>
    <mergeCell ref="BS44:BT44"/>
    <mergeCell ref="BU44:BV44"/>
    <mergeCell ref="BW44:BX44"/>
    <mergeCell ref="A45:A46"/>
    <mergeCell ref="B45:B46"/>
    <mergeCell ref="C45:C46"/>
    <mergeCell ref="D45:D46"/>
    <mergeCell ref="E45:E46"/>
    <mergeCell ref="Q46:R46"/>
    <mergeCell ref="S46:T46"/>
    <mergeCell ref="U46:V46"/>
    <mergeCell ref="W46:X46"/>
    <mergeCell ref="Y46:Z46"/>
    <mergeCell ref="AA46:AB46"/>
    <mergeCell ref="AC46:AD46"/>
    <mergeCell ref="AE46:AF46"/>
    <mergeCell ref="AG46:AH46"/>
    <mergeCell ref="AI46:AJ46"/>
    <mergeCell ref="AK46:AL46"/>
    <mergeCell ref="AM46:AN46"/>
    <mergeCell ref="AO46:AP46"/>
    <mergeCell ref="AQ46:AR46"/>
    <mergeCell ref="AS46:AT46"/>
    <mergeCell ref="AU46:AV46"/>
    <mergeCell ref="AW46:AX46"/>
    <mergeCell ref="AY46:AZ46"/>
    <mergeCell ref="BA46:BB46"/>
    <mergeCell ref="BC46:BD46"/>
    <mergeCell ref="BE46:BF46"/>
    <mergeCell ref="BG46:BH46"/>
    <mergeCell ref="BI46:BJ46"/>
    <mergeCell ref="BK46:BL46"/>
    <mergeCell ref="BM46:BN46"/>
    <mergeCell ref="BO46:BP46"/>
    <mergeCell ref="BQ46:BR46"/>
    <mergeCell ref="BS46:BT46"/>
    <mergeCell ref="BU46:BV46"/>
    <mergeCell ref="BW46:BX46"/>
    <mergeCell ref="A47:A48"/>
    <mergeCell ref="B47:B48"/>
    <mergeCell ref="C47:C48"/>
    <mergeCell ref="D47:D48"/>
    <mergeCell ref="E47:E48"/>
    <mergeCell ref="Q48:R48"/>
    <mergeCell ref="S48:T48"/>
    <mergeCell ref="U48:V48"/>
    <mergeCell ref="W48:X48"/>
    <mergeCell ref="Y48:Z48"/>
    <mergeCell ref="AA48:AB48"/>
    <mergeCell ref="AC48:AD48"/>
    <mergeCell ref="AE48:AF48"/>
    <mergeCell ref="AG48:AH48"/>
    <mergeCell ref="AI48:AJ48"/>
    <mergeCell ref="AK48:AL48"/>
    <mergeCell ref="AM48:AN48"/>
    <mergeCell ref="AO48:AP48"/>
    <mergeCell ref="AQ48:AR48"/>
    <mergeCell ref="AS48:AT48"/>
    <mergeCell ref="AU48:AV48"/>
    <mergeCell ref="AW48:AX48"/>
    <mergeCell ref="AY48:AZ48"/>
    <mergeCell ref="BA48:BB48"/>
    <mergeCell ref="BC48:BD48"/>
    <mergeCell ref="BE48:BF48"/>
    <mergeCell ref="BG48:BH48"/>
    <mergeCell ref="BI48:BJ48"/>
    <mergeCell ref="BK48:BL48"/>
    <mergeCell ref="BM48:BN48"/>
    <mergeCell ref="BO48:BP48"/>
    <mergeCell ref="BQ48:BR48"/>
    <mergeCell ref="BS48:BT48"/>
    <mergeCell ref="BU48:BV48"/>
    <mergeCell ref="BW48:BX48"/>
    <mergeCell ref="A49:A50"/>
    <mergeCell ref="B49:B50"/>
    <mergeCell ref="C49:C50"/>
    <mergeCell ref="D49:D50"/>
    <mergeCell ref="E49:E50"/>
    <mergeCell ref="Q50:R50"/>
    <mergeCell ref="S50:T50"/>
    <mergeCell ref="U50:V50"/>
    <mergeCell ref="W50:X50"/>
    <mergeCell ref="Y50:Z50"/>
    <mergeCell ref="AA50:AB50"/>
    <mergeCell ref="AC50:AD50"/>
    <mergeCell ref="AE50:AF50"/>
    <mergeCell ref="AG50:AH50"/>
    <mergeCell ref="AI50:AJ50"/>
    <mergeCell ref="AK50:AL50"/>
    <mergeCell ref="AM50:AN50"/>
    <mergeCell ref="AO50:AP50"/>
    <mergeCell ref="AQ50:AR50"/>
    <mergeCell ref="AS50:AT50"/>
    <mergeCell ref="AU50:AV50"/>
    <mergeCell ref="AW50:AX50"/>
    <mergeCell ref="AY50:AZ50"/>
    <mergeCell ref="BA50:BB50"/>
    <mergeCell ref="BC50:BD50"/>
    <mergeCell ref="BE50:BF50"/>
    <mergeCell ref="BG50:BH50"/>
    <mergeCell ref="BI50:BJ50"/>
    <mergeCell ref="BK50:BL50"/>
    <mergeCell ref="BM50:BN50"/>
    <mergeCell ref="BO50:BP50"/>
    <mergeCell ref="BQ50:BR50"/>
    <mergeCell ref="BS50:BT50"/>
    <mergeCell ref="BU50:BV50"/>
    <mergeCell ref="BW50:BX50"/>
    <mergeCell ref="A51:A52"/>
    <mergeCell ref="B51:B52"/>
    <mergeCell ref="C51:C52"/>
    <mergeCell ref="D51:D52"/>
    <mergeCell ref="E51:E52"/>
    <mergeCell ref="Q52:R52"/>
    <mergeCell ref="S52:T52"/>
    <mergeCell ref="U52:V52"/>
    <mergeCell ref="W52:X52"/>
    <mergeCell ref="Y52:Z52"/>
    <mergeCell ref="AA52:AB52"/>
    <mergeCell ref="AC52:AD52"/>
    <mergeCell ref="AE52:AF52"/>
    <mergeCell ref="AG52:AH52"/>
    <mergeCell ref="AI52:AJ52"/>
    <mergeCell ref="AK52:AL52"/>
    <mergeCell ref="AM52:AN52"/>
    <mergeCell ref="AO52:AP52"/>
    <mergeCell ref="AQ52:AR52"/>
    <mergeCell ref="AS52:AT52"/>
    <mergeCell ref="AU52:AV52"/>
    <mergeCell ref="AW52:AX52"/>
    <mergeCell ref="AY52:AZ52"/>
    <mergeCell ref="BA52:BB52"/>
    <mergeCell ref="BC52:BD52"/>
    <mergeCell ref="BE52:BF52"/>
    <mergeCell ref="BG52:BH52"/>
    <mergeCell ref="BI52:BJ52"/>
    <mergeCell ref="BK52:BL52"/>
    <mergeCell ref="BM52:BN52"/>
    <mergeCell ref="BO52:BP52"/>
    <mergeCell ref="BQ52:BR52"/>
    <mergeCell ref="BS52:BT52"/>
    <mergeCell ref="BU52:BV52"/>
    <mergeCell ref="BW52:BX52"/>
    <mergeCell ref="A53:A54"/>
    <mergeCell ref="B53:B54"/>
    <mergeCell ref="C53:C54"/>
    <mergeCell ref="D53:D54"/>
    <mergeCell ref="E53:E54"/>
    <mergeCell ref="Q54:R54"/>
    <mergeCell ref="S54:T54"/>
    <mergeCell ref="U54:V54"/>
    <mergeCell ref="W54:X54"/>
    <mergeCell ref="Y54:Z54"/>
    <mergeCell ref="AA54:AB54"/>
    <mergeCell ref="AC54:AD54"/>
    <mergeCell ref="AE54:AF54"/>
    <mergeCell ref="AG54:AH54"/>
    <mergeCell ref="AI54:AJ54"/>
    <mergeCell ref="AK54:AL54"/>
    <mergeCell ref="AM54:AN54"/>
    <mergeCell ref="AO54:AP54"/>
    <mergeCell ref="AQ54:AR54"/>
    <mergeCell ref="AS54:AT54"/>
    <mergeCell ref="AU54:AV54"/>
    <mergeCell ref="AW54:AX54"/>
    <mergeCell ref="AY54:AZ54"/>
    <mergeCell ref="BA54:BB54"/>
    <mergeCell ref="BC54:BD54"/>
    <mergeCell ref="BE54:BF54"/>
    <mergeCell ref="BG54:BH54"/>
    <mergeCell ref="BI54:BJ54"/>
    <mergeCell ref="BK54:BL54"/>
    <mergeCell ref="BM54:BN54"/>
    <mergeCell ref="BO54:BP54"/>
    <mergeCell ref="BQ54:BR54"/>
    <mergeCell ref="BS54:BT54"/>
    <mergeCell ref="BU54:BV54"/>
    <mergeCell ref="BW54:BX54"/>
    <mergeCell ref="A55:A56"/>
    <mergeCell ref="B55:B56"/>
    <mergeCell ref="C55:C56"/>
    <mergeCell ref="D55:D56"/>
    <mergeCell ref="E55:E56"/>
    <mergeCell ref="Q56:R56"/>
    <mergeCell ref="S56:T56"/>
    <mergeCell ref="W56:X56"/>
    <mergeCell ref="Y56:Z56"/>
    <mergeCell ref="AA56:AB56"/>
    <mergeCell ref="AC56:AD56"/>
    <mergeCell ref="AE56:AF56"/>
    <mergeCell ref="AG56:AH56"/>
    <mergeCell ref="AI56:AJ56"/>
    <mergeCell ref="AK56:AL56"/>
    <mergeCell ref="AM56:AN56"/>
    <mergeCell ref="AO56:AP56"/>
    <mergeCell ref="AQ56:AR56"/>
    <mergeCell ref="AS56:AT56"/>
    <mergeCell ref="AU56:AV56"/>
    <mergeCell ref="AW56:AX56"/>
    <mergeCell ref="AY56:AZ56"/>
    <mergeCell ref="BA56:BB56"/>
    <mergeCell ref="BC56:BD56"/>
    <mergeCell ref="BE56:BF56"/>
    <mergeCell ref="BG56:BH56"/>
    <mergeCell ref="BI56:BJ56"/>
    <mergeCell ref="BK56:BL56"/>
    <mergeCell ref="BM56:BN56"/>
    <mergeCell ref="BO56:BP56"/>
    <mergeCell ref="BQ56:BR56"/>
    <mergeCell ref="BS56:BT56"/>
    <mergeCell ref="BU56:BV56"/>
    <mergeCell ref="BW56:BX56"/>
    <mergeCell ref="A57:A58"/>
    <mergeCell ref="B57:B58"/>
    <mergeCell ref="C57:C58"/>
    <mergeCell ref="D57:D58"/>
    <mergeCell ref="E57:E58"/>
    <mergeCell ref="Q58:R58"/>
    <mergeCell ref="S58:T58"/>
    <mergeCell ref="U58:V58"/>
    <mergeCell ref="W58:X58"/>
    <mergeCell ref="Y58:Z58"/>
    <mergeCell ref="AA58:AB58"/>
    <mergeCell ref="AC58:AD58"/>
    <mergeCell ref="AE58:AF58"/>
    <mergeCell ref="AG58:AH58"/>
    <mergeCell ref="AI58:AJ58"/>
    <mergeCell ref="AK58:AL58"/>
    <mergeCell ref="AM58:AN58"/>
    <mergeCell ref="AO58:AP58"/>
    <mergeCell ref="AQ58:AR58"/>
    <mergeCell ref="AS58:AT58"/>
    <mergeCell ref="AU58:AV58"/>
    <mergeCell ref="AW58:AX58"/>
    <mergeCell ref="AY58:AZ58"/>
    <mergeCell ref="BA58:BB58"/>
    <mergeCell ref="BC58:BD58"/>
    <mergeCell ref="BE58:BF58"/>
    <mergeCell ref="BG58:BH58"/>
    <mergeCell ref="BI58:BJ58"/>
    <mergeCell ref="BK58:BL58"/>
    <mergeCell ref="BM58:BN58"/>
    <mergeCell ref="BO58:BP58"/>
    <mergeCell ref="BQ58:BR58"/>
    <mergeCell ref="BS58:BT58"/>
    <mergeCell ref="BU58:BV58"/>
    <mergeCell ref="BW58:BX58"/>
    <mergeCell ref="A59:A60"/>
    <mergeCell ref="B59:B60"/>
    <mergeCell ref="C59:C60"/>
    <mergeCell ref="D59:D60"/>
    <mergeCell ref="E59:E60"/>
    <mergeCell ref="Q60:R60"/>
    <mergeCell ref="S60:T60"/>
    <mergeCell ref="U60:V60"/>
    <mergeCell ref="W60:X60"/>
    <mergeCell ref="Y60:Z60"/>
    <mergeCell ref="AA60:AB60"/>
    <mergeCell ref="AC60:AD60"/>
    <mergeCell ref="AE60:AF60"/>
    <mergeCell ref="AG60:AH60"/>
    <mergeCell ref="AI60:AJ60"/>
    <mergeCell ref="AK60:AL60"/>
    <mergeCell ref="AM60:AN60"/>
    <mergeCell ref="AO60:AP60"/>
    <mergeCell ref="AQ60:AR60"/>
    <mergeCell ref="AS60:AT60"/>
    <mergeCell ref="AU60:AV60"/>
    <mergeCell ref="AW60:AX60"/>
    <mergeCell ref="AY60:AZ60"/>
    <mergeCell ref="BA60:BB60"/>
    <mergeCell ref="BC60:BD60"/>
    <mergeCell ref="BE60:BF60"/>
    <mergeCell ref="BG60:BH60"/>
    <mergeCell ref="BI60:BJ60"/>
    <mergeCell ref="BK60:BL60"/>
    <mergeCell ref="BM60:BN60"/>
    <mergeCell ref="BO60:BP60"/>
    <mergeCell ref="BQ60:BR60"/>
    <mergeCell ref="BS60:BT60"/>
    <mergeCell ref="BU60:BV60"/>
    <mergeCell ref="BW60:BX60"/>
    <mergeCell ref="A61:A62"/>
    <mergeCell ref="B61:B62"/>
    <mergeCell ref="C61:C62"/>
    <mergeCell ref="D61:D62"/>
    <mergeCell ref="E61:E62"/>
    <mergeCell ref="Q62:R62"/>
    <mergeCell ref="S62:T62"/>
    <mergeCell ref="U62:V62"/>
    <mergeCell ref="W62:X62"/>
    <mergeCell ref="Y62:Z62"/>
    <mergeCell ref="AA62:AB62"/>
    <mergeCell ref="AC62:AD62"/>
    <mergeCell ref="AE62:AF62"/>
    <mergeCell ref="AG62:AH62"/>
    <mergeCell ref="AI62:AJ62"/>
    <mergeCell ref="AK62:AL62"/>
    <mergeCell ref="AM62:AN62"/>
    <mergeCell ref="AO62:AP62"/>
    <mergeCell ref="AQ62:AR62"/>
    <mergeCell ref="AS62:AT62"/>
    <mergeCell ref="AU62:AV62"/>
    <mergeCell ref="AW62:AX62"/>
    <mergeCell ref="AY62:AZ62"/>
    <mergeCell ref="BA62:BB62"/>
    <mergeCell ref="BC62:BD62"/>
    <mergeCell ref="BE62:BF62"/>
    <mergeCell ref="BG62:BH62"/>
    <mergeCell ref="BI62:BJ62"/>
    <mergeCell ref="BK62:BL62"/>
    <mergeCell ref="BM62:BN62"/>
    <mergeCell ref="BO62:BP62"/>
    <mergeCell ref="BQ62:BR62"/>
    <mergeCell ref="BS62:BT62"/>
    <mergeCell ref="BU62:BV62"/>
    <mergeCell ref="BW62:BX62"/>
    <mergeCell ref="A63:A64"/>
    <mergeCell ref="B63:B64"/>
    <mergeCell ref="C63:C64"/>
    <mergeCell ref="D63:D64"/>
    <mergeCell ref="E63:E64"/>
    <mergeCell ref="Q64:R64"/>
    <mergeCell ref="S64:T64"/>
    <mergeCell ref="W64:X64"/>
    <mergeCell ref="Y64:Z64"/>
    <mergeCell ref="AA64:AB64"/>
    <mergeCell ref="AC64:AD64"/>
    <mergeCell ref="AE64:AF64"/>
    <mergeCell ref="AG64:AH64"/>
    <mergeCell ref="AI64:AJ64"/>
    <mergeCell ref="AK64:AL64"/>
    <mergeCell ref="AM64:AN64"/>
    <mergeCell ref="AO64:AP64"/>
    <mergeCell ref="AQ64:AR64"/>
    <mergeCell ref="AS64:AT64"/>
    <mergeCell ref="AU64:AV64"/>
    <mergeCell ref="AW64:AX64"/>
    <mergeCell ref="AY64:AZ64"/>
    <mergeCell ref="BA64:BB64"/>
    <mergeCell ref="BC64:BD64"/>
    <mergeCell ref="BE64:BF64"/>
    <mergeCell ref="BG64:BH64"/>
    <mergeCell ref="BI64:BJ64"/>
    <mergeCell ref="BK64:BL64"/>
    <mergeCell ref="BM64:BN64"/>
    <mergeCell ref="BO64:BP64"/>
    <mergeCell ref="BQ64:BR64"/>
    <mergeCell ref="BS64:BT64"/>
    <mergeCell ref="BU64:BV64"/>
    <mergeCell ref="BW64:BX64"/>
    <mergeCell ref="A65:A66"/>
    <mergeCell ref="B65:B66"/>
    <mergeCell ref="C65:C66"/>
    <mergeCell ref="D65:D66"/>
    <mergeCell ref="E65:E66"/>
    <mergeCell ref="Q66:R66"/>
    <mergeCell ref="S66:T66"/>
    <mergeCell ref="U66:V66"/>
    <mergeCell ref="W66:X66"/>
    <mergeCell ref="Y66:Z66"/>
    <mergeCell ref="AA66:AB66"/>
    <mergeCell ref="AC66:AD66"/>
    <mergeCell ref="AE66:AF66"/>
    <mergeCell ref="AG66:AH66"/>
    <mergeCell ref="AI66:AJ66"/>
    <mergeCell ref="AK66:AL66"/>
    <mergeCell ref="AM66:AN66"/>
    <mergeCell ref="AO66:AP66"/>
    <mergeCell ref="AQ66:AR66"/>
    <mergeCell ref="AS66:AT66"/>
    <mergeCell ref="AU66:AV66"/>
    <mergeCell ref="AW66:AX66"/>
    <mergeCell ref="AY66:AZ66"/>
    <mergeCell ref="BA66:BB66"/>
    <mergeCell ref="BC66:BD66"/>
    <mergeCell ref="BE66:BF66"/>
    <mergeCell ref="BG66:BH66"/>
    <mergeCell ref="BI66:BJ66"/>
    <mergeCell ref="BK66:BL66"/>
    <mergeCell ref="BM66:BN66"/>
    <mergeCell ref="BO66:BP66"/>
    <mergeCell ref="BQ66:BR66"/>
    <mergeCell ref="BS66:BT66"/>
    <mergeCell ref="BU66:BV66"/>
    <mergeCell ref="BW66:BX66"/>
    <mergeCell ref="A67:A68"/>
    <mergeCell ref="B67:B68"/>
    <mergeCell ref="C67:C68"/>
    <mergeCell ref="D67:D68"/>
    <mergeCell ref="E67:E68"/>
    <mergeCell ref="Q68:R68"/>
    <mergeCell ref="S68:T68"/>
    <mergeCell ref="U68:V68"/>
    <mergeCell ref="W68:X68"/>
    <mergeCell ref="Y68:Z68"/>
    <mergeCell ref="AA68:AB68"/>
    <mergeCell ref="AC68:AD68"/>
    <mergeCell ref="AE68:AF68"/>
    <mergeCell ref="AG68:AH68"/>
    <mergeCell ref="AI68:AJ68"/>
    <mergeCell ref="AK68:AL68"/>
    <mergeCell ref="AM68:AN68"/>
    <mergeCell ref="AO68:AP68"/>
    <mergeCell ref="AQ68:AR68"/>
    <mergeCell ref="AS68:AT68"/>
    <mergeCell ref="AU68:AV68"/>
    <mergeCell ref="AW68:AX68"/>
    <mergeCell ref="AY68:AZ68"/>
    <mergeCell ref="BA68:BB68"/>
    <mergeCell ref="BC68:BD68"/>
    <mergeCell ref="BE68:BF68"/>
    <mergeCell ref="BG68:BH68"/>
    <mergeCell ref="BI68:BJ68"/>
    <mergeCell ref="BK68:BL68"/>
    <mergeCell ref="BM68:BN68"/>
    <mergeCell ref="BO68:BP68"/>
    <mergeCell ref="BQ68:BR68"/>
    <mergeCell ref="BS68:BT68"/>
    <mergeCell ref="BU68:BV68"/>
    <mergeCell ref="BW68:BX68"/>
    <mergeCell ref="A69:A70"/>
    <mergeCell ref="B69:B70"/>
    <mergeCell ref="C69:C70"/>
    <mergeCell ref="D69:D70"/>
    <mergeCell ref="E69:E70"/>
    <mergeCell ref="Q70:R70"/>
    <mergeCell ref="S70:T70"/>
    <mergeCell ref="W70:X70"/>
    <mergeCell ref="Y70:Z70"/>
    <mergeCell ref="AA70:AB70"/>
    <mergeCell ref="AC70:AD70"/>
    <mergeCell ref="AE70:AF70"/>
    <mergeCell ref="AG70:AH70"/>
    <mergeCell ref="AI70:AJ70"/>
    <mergeCell ref="AK70:AL70"/>
    <mergeCell ref="AM70:AN70"/>
    <mergeCell ref="AO70:AP70"/>
    <mergeCell ref="AQ70:AR70"/>
    <mergeCell ref="AS70:AT70"/>
    <mergeCell ref="AU70:AV70"/>
    <mergeCell ref="AW70:AX70"/>
    <mergeCell ref="AY70:AZ70"/>
    <mergeCell ref="BA70:BB70"/>
    <mergeCell ref="BC70:BD70"/>
    <mergeCell ref="BE70:BF70"/>
    <mergeCell ref="BG70:BH70"/>
    <mergeCell ref="BI70:BJ70"/>
    <mergeCell ref="BK70:BL70"/>
    <mergeCell ref="BM70:BN70"/>
    <mergeCell ref="BO70:BP70"/>
    <mergeCell ref="BQ70:BR70"/>
    <mergeCell ref="BS70:BT70"/>
    <mergeCell ref="BU70:BV70"/>
    <mergeCell ref="BW70:BX70"/>
    <mergeCell ref="A71:A72"/>
    <mergeCell ref="B71:B72"/>
    <mergeCell ref="C71:C72"/>
    <mergeCell ref="D71:D72"/>
    <mergeCell ref="E71:E72"/>
    <mergeCell ref="Q72:R72"/>
    <mergeCell ref="S72:T72"/>
    <mergeCell ref="W72:X72"/>
    <mergeCell ref="Y72:Z72"/>
    <mergeCell ref="AA72:AB72"/>
    <mergeCell ref="AC72:AD72"/>
    <mergeCell ref="AE72:AF72"/>
    <mergeCell ref="AG72:AH72"/>
    <mergeCell ref="AI72:AJ72"/>
    <mergeCell ref="AK72:AL72"/>
    <mergeCell ref="AM72:AN72"/>
    <mergeCell ref="AO72:AP72"/>
    <mergeCell ref="AQ72:AR72"/>
    <mergeCell ref="AS72:AT72"/>
    <mergeCell ref="AU72:AV72"/>
    <mergeCell ref="AW72:AX72"/>
    <mergeCell ref="AY72:AZ72"/>
    <mergeCell ref="BA72:BB72"/>
    <mergeCell ref="BC72:BD72"/>
    <mergeCell ref="BE72:BF72"/>
    <mergeCell ref="BG72:BH72"/>
    <mergeCell ref="BI72:BJ72"/>
    <mergeCell ref="BK72:BL72"/>
    <mergeCell ref="BM72:BN72"/>
    <mergeCell ref="BO72:BP72"/>
    <mergeCell ref="BQ72:BR72"/>
    <mergeCell ref="BS72:BT72"/>
    <mergeCell ref="BU72:BV72"/>
    <mergeCell ref="BW72:BX72"/>
    <mergeCell ref="A73:A74"/>
    <mergeCell ref="B73:B74"/>
    <mergeCell ref="C73:C74"/>
    <mergeCell ref="D73:D74"/>
    <mergeCell ref="E73:E74"/>
    <mergeCell ref="Q74:R74"/>
    <mergeCell ref="S74:T74"/>
    <mergeCell ref="W74:X74"/>
    <mergeCell ref="Y74:Z74"/>
    <mergeCell ref="AA74:AB74"/>
    <mergeCell ref="AC74:AD74"/>
    <mergeCell ref="AE74:AF74"/>
    <mergeCell ref="AG74:AH74"/>
    <mergeCell ref="AI74:AJ74"/>
    <mergeCell ref="AK74:AL74"/>
    <mergeCell ref="AM74:AN74"/>
    <mergeCell ref="AO74:AP74"/>
    <mergeCell ref="AQ74:AR74"/>
    <mergeCell ref="AS74:AT74"/>
    <mergeCell ref="AU74:AV74"/>
    <mergeCell ref="AW74:AX74"/>
    <mergeCell ref="AY74:AZ74"/>
    <mergeCell ref="BA74:BB74"/>
    <mergeCell ref="BC74:BD74"/>
    <mergeCell ref="BE74:BF74"/>
    <mergeCell ref="BG74:BH74"/>
    <mergeCell ref="BI74:BJ74"/>
    <mergeCell ref="BK74:BL74"/>
    <mergeCell ref="BM74:BN74"/>
    <mergeCell ref="BO74:BP74"/>
    <mergeCell ref="BQ74:BR74"/>
    <mergeCell ref="BS74:BT74"/>
    <mergeCell ref="BU74:BV74"/>
    <mergeCell ref="BW74:BX74"/>
    <mergeCell ref="A75:A76"/>
    <mergeCell ref="B75:B76"/>
    <mergeCell ref="C75:C76"/>
    <mergeCell ref="D75:D76"/>
    <mergeCell ref="E75:E76"/>
    <mergeCell ref="Q76:R76"/>
    <mergeCell ref="S76:T76"/>
    <mergeCell ref="W76:X76"/>
    <mergeCell ref="Y76:Z76"/>
    <mergeCell ref="AA76:AB76"/>
    <mergeCell ref="AC76:AD76"/>
    <mergeCell ref="AE76:AF76"/>
    <mergeCell ref="AG76:AH76"/>
    <mergeCell ref="AI76:AJ76"/>
    <mergeCell ref="AK76:AL76"/>
    <mergeCell ref="AM76:AN76"/>
    <mergeCell ref="AO76:AP76"/>
    <mergeCell ref="AQ76:AR76"/>
    <mergeCell ref="AS76:AT76"/>
    <mergeCell ref="AU76:AV76"/>
    <mergeCell ref="AW76:AX76"/>
    <mergeCell ref="AY76:AZ76"/>
    <mergeCell ref="BA76:BB76"/>
    <mergeCell ref="BC76:BD76"/>
    <mergeCell ref="BE76:BF76"/>
    <mergeCell ref="BG76:BH76"/>
    <mergeCell ref="BI76:BJ76"/>
    <mergeCell ref="BK76:BL76"/>
    <mergeCell ref="BM76:BN76"/>
    <mergeCell ref="BO76:BP76"/>
    <mergeCell ref="BQ76:BR76"/>
    <mergeCell ref="BS76:BT76"/>
    <mergeCell ref="BU76:BV76"/>
    <mergeCell ref="BW76:BX76"/>
    <mergeCell ref="A77:A78"/>
    <mergeCell ref="B77:B78"/>
    <mergeCell ref="C77:C78"/>
    <mergeCell ref="D77:D78"/>
    <mergeCell ref="E77:E78"/>
    <mergeCell ref="Q78:R78"/>
    <mergeCell ref="S78:T78"/>
    <mergeCell ref="U78:V78"/>
    <mergeCell ref="W78:X78"/>
    <mergeCell ref="Y78:Z78"/>
    <mergeCell ref="AA78:AB78"/>
    <mergeCell ref="AC78:AD78"/>
    <mergeCell ref="AE78:AF78"/>
    <mergeCell ref="AG78:AH78"/>
    <mergeCell ref="AI78:AJ78"/>
    <mergeCell ref="AK78:AL78"/>
    <mergeCell ref="AM78:AN78"/>
    <mergeCell ref="AO78:AP78"/>
    <mergeCell ref="AQ78:AR78"/>
    <mergeCell ref="AS78:AT78"/>
    <mergeCell ref="AU78:AV78"/>
    <mergeCell ref="AW78:AX78"/>
    <mergeCell ref="AY78:AZ78"/>
    <mergeCell ref="BA78:BB78"/>
    <mergeCell ref="BC78:BD78"/>
    <mergeCell ref="BE78:BF78"/>
    <mergeCell ref="BG78:BH78"/>
    <mergeCell ref="BI78:BJ78"/>
    <mergeCell ref="BK78:BL78"/>
    <mergeCell ref="BM78:BN78"/>
    <mergeCell ref="BO78:BP78"/>
    <mergeCell ref="BQ78:BR78"/>
    <mergeCell ref="BS78:BT78"/>
    <mergeCell ref="BU78:BV78"/>
    <mergeCell ref="BW78:BX78"/>
    <mergeCell ref="A79:A80"/>
    <mergeCell ref="B79:B80"/>
    <mergeCell ref="C79:C80"/>
    <mergeCell ref="D79:D80"/>
    <mergeCell ref="E79:E80"/>
    <mergeCell ref="Q80:R80"/>
    <mergeCell ref="S80:T80"/>
    <mergeCell ref="U80:V80"/>
    <mergeCell ref="W80:X80"/>
    <mergeCell ref="Y80:Z80"/>
    <mergeCell ref="AA80:AB80"/>
    <mergeCell ref="AC80:AD80"/>
    <mergeCell ref="AE80:AF80"/>
    <mergeCell ref="AG80:AH80"/>
    <mergeCell ref="AI80:AJ80"/>
    <mergeCell ref="AK80:AL80"/>
    <mergeCell ref="AM80:AN80"/>
    <mergeCell ref="AO80:AP80"/>
    <mergeCell ref="AQ80:AR80"/>
    <mergeCell ref="AS80:AT80"/>
    <mergeCell ref="AU80:AV80"/>
    <mergeCell ref="AW80:AX80"/>
    <mergeCell ref="AY80:AZ80"/>
    <mergeCell ref="BA80:BB80"/>
    <mergeCell ref="BC80:BD80"/>
    <mergeCell ref="BE80:BF80"/>
    <mergeCell ref="BG80:BH80"/>
    <mergeCell ref="BI80:BJ80"/>
    <mergeCell ref="BK80:BL80"/>
    <mergeCell ref="BM80:BN80"/>
    <mergeCell ref="BO80:BP80"/>
    <mergeCell ref="BQ80:BR80"/>
    <mergeCell ref="BS80:BT80"/>
    <mergeCell ref="BU80:BV80"/>
    <mergeCell ref="BW80:BX80"/>
    <mergeCell ref="A81:A82"/>
    <mergeCell ref="B81:B82"/>
    <mergeCell ref="C81:C82"/>
    <mergeCell ref="D81:D82"/>
    <mergeCell ref="E81:E82"/>
    <mergeCell ref="Q82:R82"/>
    <mergeCell ref="S82:T82"/>
    <mergeCell ref="U82:V82"/>
    <mergeCell ref="W82:X82"/>
    <mergeCell ref="Y82:Z82"/>
    <mergeCell ref="AA82:AB82"/>
    <mergeCell ref="AC82:AD82"/>
    <mergeCell ref="AE82:AF82"/>
    <mergeCell ref="AG82:AH82"/>
    <mergeCell ref="AI82:AJ82"/>
    <mergeCell ref="AK82:AL82"/>
    <mergeCell ref="AM82:AN82"/>
    <mergeCell ref="AO82:AP82"/>
    <mergeCell ref="AQ82:AR82"/>
    <mergeCell ref="AS82:AT82"/>
    <mergeCell ref="AU82:AV82"/>
    <mergeCell ref="AW82:AX82"/>
    <mergeCell ref="AY82:AZ82"/>
    <mergeCell ref="BA82:BB82"/>
    <mergeCell ref="BC82:BD82"/>
    <mergeCell ref="BE82:BF82"/>
    <mergeCell ref="BG82:BH82"/>
    <mergeCell ref="BI82:BJ82"/>
    <mergeCell ref="BK82:BL82"/>
    <mergeCell ref="BM82:BN82"/>
    <mergeCell ref="BO82:BP82"/>
    <mergeCell ref="BQ82:BR82"/>
    <mergeCell ref="BS82:BT82"/>
    <mergeCell ref="BU82:BV82"/>
    <mergeCell ref="BW82:BX82"/>
    <mergeCell ref="A83:A84"/>
    <mergeCell ref="B83:B84"/>
    <mergeCell ref="C83:C84"/>
    <mergeCell ref="D83:D84"/>
    <mergeCell ref="E83:E84"/>
    <mergeCell ref="Q84:R84"/>
    <mergeCell ref="S84:T84"/>
    <mergeCell ref="U84:V84"/>
    <mergeCell ref="W84:X84"/>
    <mergeCell ref="Y84:Z84"/>
    <mergeCell ref="AA84:AB84"/>
    <mergeCell ref="AC84:AD84"/>
    <mergeCell ref="AE84:AF84"/>
    <mergeCell ref="AG84:AH84"/>
    <mergeCell ref="AI84:AJ84"/>
    <mergeCell ref="AK84:AL84"/>
    <mergeCell ref="AM84:AN84"/>
    <mergeCell ref="AO84:AP84"/>
    <mergeCell ref="AQ84:AR84"/>
    <mergeCell ref="AS84:AT84"/>
    <mergeCell ref="AU84:AV84"/>
    <mergeCell ref="AW84:AX84"/>
    <mergeCell ref="AY84:AZ84"/>
    <mergeCell ref="BA84:BB84"/>
    <mergeCell ref="BC84:BD84"/>
    <mergeCell ref="BE84:BF84"/>
    <mergeCell ref="BG84:BH84"/>
    <mergeCell ref="BI84:BJ84"/>
    <mergeCell ref="BK84:BL84"/>
    <mergeCell ref="BM84:BN84"/>
    <mergeCell ref="BO84:BP84"/>
    <mergeCell ref="BQ84:BR84"/>
    <mergeCell ref="BS84:BT84"/>
    <mergeCell ref="BU84:BV84"/>
    <mergeCell ref="BW84:BX84"/>
    <mergeCell ref="A85:A86"/>
    <mergeCell ref="B85:B86"/>
    <mergeCell ref="C85:C86"/>
    <mergeCell ref="D85:D86"/>
    <mergeCell ref="E85:E86"/>
    <mergeCell ref="Q86:R86"/>
    <mergeCell ref="S86:T86"/>
    <mergeCell ref="U86:V86"/>
    <mergeCell ref="W86:X86"/>
    <mergeCell ref="Y86:Z86"/>
    <mergeCell ref="AA86:AB86"/>
    <mergeCell ref="AC86:AD86"/>
    <mergeCell ref="AE86:AF86"/>
    <mergeCell ref="AG86:AH86"/>
    <mergeCell ref="AI86:AJ86"/>
    <mergeCell ref="AK86:AL86"/>
    <mergeCell ref="AM86:AN86"/>
    <mergeCell ref="AO86:AP86"/>
    <mergeCell ref="AQ86:AR86"/>
    <mergeCell ref="AS86:AT86"/>
    <mergeCell ref="AU86:AV86"/>
    <mergeCell ref="AW86:AX86"/>
    <mergeCell ref="AY86:AZ86"/>
    <mergeCell ref="BA86:BB86"/>
    <mergeCell ref="BC86:BD86"/>
    <mergeCell ref="BE86:BF86"/>
    <mergeCell ref="BG86:BH86"/>
    <mergeCell ref="BI86:BJ86"/>
    <mergeCell ref="BK86:BL86"/>
    <mergeCell ref="BM86:BN86"/>
    <mergeCell ref="BO86:BP86"/>
    <mergeCell ref="BQ86:BR86"/>
    <mergeCell ref="BS86:BT86"/>
    <mergeCell ref="BU86:BV86"/>
    <mergeCell ref="BW86:BX86"/>
    <mergeCell ref="A87:A88"/>
    <mergeCell ref="B87:B88"/>
    <mergeCell ref="C87:C88"/>
    <mergeCell ref="D87:D88"/>
    <mergeCell ref="E87:E88"/>
    <mergeCell ref="Q88:R88"/>
    <mergeCell ref="S88:T88"/>
    <mergeCell ref="U88:V88"/>
    <mergeCell ref="W88:X88"/>
    <mergeCell ref="Y88:Z88"/>
    <mergeCell ref="AA88:AB88"/>
    <mergeCell ref="AC88:AD88"/>
    <mergeCell ref="AE88:AF88"/>
    <mergeCell ref="AG88:AH88"/>
    <mergeCell ref="AI88:AJ88"/>
    <mergeCell ref="AK88:AL88"/>
    <mergeCell ref="AM88:AN88"/>
    <mergeCell ref="AO88:AP88"/>
    <mergeCell ref="AQ88:AR88"/>
    <mergeCell ref="AS88:AT88"/>
    <mergeCell ref="AU88:AV88"/>
    <mergeCell ref="AW88:AX88"/>
    <mergeCell ref="AY88:AZ88"/>
    <mergeCell ref="BA88:BB88"/>
    <mergeCell ref="BC88:BD88"/>
    <mergeCell ref="BE88:BF88"/>
    <mergeCell ref="BG88:BH88"/>
    <mergeCell ref="BI88:BJ88"/>
    <mergeCell ref="BK88:BL88"/>
    <mergeCell ref="BM88:BN88"/>
    <mergeCell ref="BO88:BP88"/>
    <mergeCell ref="BQ88:BR88"/>
    <mergeCell ref="BS88:BT88"/>
    <mergeCell ref="BU88:BV88"/>
    <mergeCell ref="BW88:BX88"/>
    <mergeCell ref="A89:A90"/>
    <mergeCell ref="B89:B90"/>
    <mergeCell ref="C89:C90"/>
    <mergeCell ref="D89:D90"/>
    <mergeCell ref="E89:E90"/>
    <mergeCell ref="Q90:R90"/>
    <mergeCell ref="S90:T90"/>
    <mergeCell ref="U90:V90"/>
    <mergeCell ref="W90:X90"/>
    <mergeCell ref="Y90:Z90"/>
    <mergeCell ref="AA90:AB90"/>
    <mergeCell ref="AC90:AD90"/>
    <mergeCell ref="AE90:AF90"/>
    <mergeCell ref="AG90:AH90"/>
    <mergeCell ref="AI90:AJ90"/>
    <mergeCell ref="AK90:AL90"/>
    <mergeCell ref="AM90:AN90"/>
    <mergeCell ref="AO90:AP90"/>
    <mergeCell ref="AQ90:AR90"/>
    <mergeCell ref="AS90:AT90"/>
    <mergeCell ref="AU90:AV90"/>
    <mergeCell ref="AW90:AX90"/>
    <mergeCell ref="AY90:AZ90"/>
    <mergeCell ref="BA90:BB90"/>
    <mergeCell ref="BC90:BD90"/>
    <mergeCell ref="BE90:BF90"/>
    <mergeCell ref="BG90:BH90"/>
    <mergeCell ref="BI90:BJ90"/>
    <mergeCell ref="BK90:BL90"/>
    <mergeCell ref="BM90:BN90"/>
    <mergeCell ref="BO90:BP90"/>
    <mergeCell ref="BQ90:BR90"/>
    <mergeCell ref="BS90:BT90"/>
    <mergeCell ref="BU90:BV90"/>
    <mergeCell ref="BW90:BX90"/>
    <mergeCell ref="A91:A92"/>
    <mergeCell ref="B91:B92"/>
    <mergeCell ref="C91:C92"/>
    <mergeCell ref="D91:D92"/>
    <mergeCell ref="E91:E92"/>
    <mergeCell ref="Q92:R92"/>
    <mergeCell ref="S92:T92"/>
    <mergeCell ref="W92:X92"/>
    <mergeCell ref="Y92:Z92"/>
    <mergeCell ref="AA92:AB92"/>
    <mergeCell ref="AC92:AD92"/>
    <mergeCell ref="AE92:AF92"/>
    <mergeCell ref="AG92:AH92"/>
    <mergeCell ref="AI92:AJ92"/>
    <mergeCell ref="AK92:AL92"/>
    <mergeCell ref="AM92:AN92"/>
    <mergeCell ref="AO92:AP92"/>
    <mergeCell ref="AQ92:AR92"/>
    <mergeCell ref="AS92:AT92"/>
    <mergeCell ref="AU92:AV92"/>
    <mergeCell ref="AW92:AX92"/>
    <mergeCell ref="AY92:AZ92"/>
    <mergeCell ref="BA92:BB92"/>
    <mergeCell ref="BC92:BD92"/>
    <mergeCell ref="BE92:BF92"/>
    <mergeCell ref="BG92:BH92"/>
    <mergeCell ref="BI92:BJ92"/>
    <mergeCell ref="BK92:BL92"/>
    <mergeCell ref="BM92:BN92"/>
    <mergeCell ref="BO92:BP92"/>
    <mergeCell ref="BQ92:BR92"/>
    <mergeCell ref="BS92:BT92"/>
    <mergeCell ref="BU92:BV92"/>
    <mergeCell ref="BW92:BX92"/>
    <mergeCell ref="A93:A94"/>
    <mergeCell ref="B93:B94"/>
    <mergeCell ref="C93:C94"/>
    <mergeCell ref="D93:D94"/>
    <mergeCell ref="E93:E94"/>
    <mergeCell ref="Q94:R94"/>
    <mergeCell ref="S94:T94"/>
    <mergeCell ref="U94:V94"/>
    <mergeCell ref="W94:X94"/>
    <mergeCell ref="Y94:Z94"/>
    <mergeCell ref="AA94:AB94"/>
    <mergeCell ref="AC94:AD94"/>
    <mergeCell ref="AE94:AF94"/>
    <mergeCell ref="AG94:AH94"/>
    <mergeCell ref="AI94:AJ94"/>
    <mergeCell ref="AK94:AL94"/>
    <mergeCell ref="AM94:AN94"/>
    <mergeCell ref="AO94:AP94"/>
    <mergeCell ref="AQ94:AR94"/>
    <mergeCell ref="AS94:AT94"/>
    <mergeCell ref="AU94:AV94"/>
    <mergeCell ref="AW94:AX94"/>
    <mergeCell ref="AY94:AZ94"/>
    <mergeCell ref="BA94:BB94"/>
    <mergeCell ref="BC94:BD94"/>
    <mergeCell ref="BE94:BF94"/>
    <mergeCell ref="BG94:BH94"/>
    <mergeCell ref="BI94:BJ94"/>
    <mergeCell ref="BK94:BL94"/>
    <mergeCell ref="BM94:BN94"/>
    <mergeCell ref="BO94:BP94"/>
    <mergeCell ref="BQ94:BR94"/>
    <mergeCell ref="BS94:BT94"/>
    <mergeCell ref="BU94:BV94"/>
    <mergeCell ref="BW94:BX94"/>
    <mergeCell ref="A95:A96"/>
    <mergeCell ref="B95:B96"/>
    <mergeCell ref="C95:C96"/>
    <mergeCell ref="D95:D96"/>
    <mergeCell ref="E95:E96"/>
    <mergeCell ref="Q96:R96"/>
    <mergeCell ref="S96:T96"/>
    <mergeCell ref="U96:V96"/>
    <mergeCell ref="W96:X96"/>
    <mergeCell ref="Y96:Z96"/>
    <mergeCell ref="AA96:AB96"/>
    <mergeCell ref="AC96:AD96"/>
    <mergeCell ref="AE96:AF96"/>
    <mergeCell ref="AG96:AH96"/>
    <mergeCell ref="AI96:AJ96"/>
    <mergeCell ref="AK96:AL96"/>
    <mergeCell ref="AM96:AN96"/>
    <mergeCell ref="AO96:AP96"/>
    <mergeCell ref="AQ96:AR96"/>
    <mergeCell ref="AS96:AT96"/>
    <mergeCell ref="AU96:AV96"/>
    <mergeCell ref="AW96:AX96"/>
    <mergeCell ref="AY96:AZ96"/>
    <mergeCell ref="BA96:BB96"/>
    <mergeCell ref="BC96:BD96"/>
    <mergeCell ref="BE96:BF96"/>
    <mergeCell ref="BG96:BH96"/>
    <mergeCell ref="BI96:BJ96"/>
    <mergeCell ref="BK96:BL96"/>
    <mergeCell ref="BM96:BN96"/>
    <mergeCell ref="BO96:BP96"/>
    <mergeCell ref="BQ96:BR96"/>
    <mergeCell ref="BS96:BT96"/>
    <mergeCell ref="BU96:BV96"/>
    <mergeCell ref="BW96:BX96"/>
    <mergeCell ref="A97:A98"/>
    <mergeCell ref="B97:B98"/>
    <mergeCell ref="C97:C98"/>
    <mergeCell ref="D97:D98"/>
    <mergeCell ref="E97:E98"/>
    <mergeCell ref="Q98:R98"/>
    <mergeCell ref="S98:T98"/>
    <mergeCell ref="U98:V98"/>
    <mergeCell ref="W98:X98"/>
    <mergeCell ref="Y98:Z98"/>
    <mergeCell ref="AA98:AB98"/>
    <mergeCell ref="AC98:AD98"/>
    <mergeCell ref="AE98:AF98"/>
    <mergeCell ref="AG98:AH98"/>
    <mergeCell ref="AI98:AJ98"/>
    <mergeCell ref="AK98:AL98"/>
    <mergeCell ref="AM98:AN98"/>
    <mergeCell ref="AO98:AP98"/>
    <mergeCell ref="AQ98:AR98"/>
    <mergeCell ref="AS98:AT98"/>
    <mergeCell ref="AU98:AV98"/>
    <mergeCell ref="AW98:AX98"/>
    <mergeCell ref="AY98:AZ98"/>
    <mergeCell ref="BA98:BB98"/>
    <mergeCell ref="BC98:BD98"/>
    <mergeCell ref="BE98:BF98"/>
    <mergeCell ref="BG98:BH98"/>
    <mergeCell ref="BI98:BJ98"/>
    <mergeCell ref="BK98:BL98"/>
    <mergeCell ref="BM98:BN98"/>
    <mergeCell ref="BO98:BP98"/>
    <mergeCell ref="BQ98:BR98"/>
    <mergeCell ref="BS98:BT98"/>
    <mergeCell ref="BU98:BV98"/>
    <mergeCell ref="BW98:BX98"/>
    <mergeCell ref="A99:A100"/>
    <mergeCell ref="B99:B100"/>
    <mergeCell ref="C99:C100"/>
    <mergeCell ref="D99:D100"/>
    <mergeCell ref="E99:E100"/>
    <mergeCell ref="Q100:R100"/>
    <mergeCell ref="S100:T100"/>
    <mergeCell ref="U100:V100"/>
    <mergeCell ref="W100:X100"/>
    <mergeCell ref="Y100:Z100"/>
    <mergeCell ref="AA100:AB100"/>
    <mergeCell ref="AC100:AD100"/>
    <mergeCell ref="AE100:AF100"/>
    <mergeCell ref="AG100:AH100"/>
    <mergeCell ref="AI100:AJ100"/>
    <mergeCell ref="AK100:AL100"/>
    <mergeCell ref="AM100:AN100"/>
    <mergeCell ref="AO100:AP100"/>
    <mergeCell ref="AQ100:AR100"/>
    <mergeCell ref="AS100:AT100"/>
    <mergeCell ref="AU100:AV100"/>
    <mergeCell ref="AW100:AX100"/>
    <mergeCell ref="AY100:AZ100"/>
    <mergeCell ref="BA100:BB100"/>
    <mergeCell ref="BC100:BD100"/>
    <mergeCell ref="BE100:BF100"/>
    <mergeCell ref="BG100:BH100"/>
    <mergeCell ref="BI100:BJ100"/>
    <mergeCell ref="BK100:BL100"/>
    <mergeCell ref="BM100:BN100"/>
    <mergeCell ref="BO100:BP100"/>
    <mergeCell ref="BQ100:BR100"/>
    <mergeCell ref="BS100:BT100"/>
    <mergeCell ref="BU100:BV100"/>
    <mergeCell ref="BW100:BX100"/>
    <mergeCell ref="A101:A102"/>
    <mergeCell ref="B101:B102"/>
    <mergeCell ref="C101:C102"/>
    <mergeCell ref="D101:D102"/>
    <mergeCell ref="E101:E102"/>
    <mergeCell ref="Q102:R102"/>
    <mergeCell ref="S102:T102"/>
    <mergeCell ref="U102:V102"/>
    <mergeCell ref="W102:X102"/>
    <mergeCell ref="Y102:Z102"/>
    <mergeCell ref="AA102:AB102"/>
    <mergeCell ref="AC102:AD102"/>
    <mergeCell ref="AE102:AF102"/>
    <mergeCell ref="AG102:AH102"/>
    <mergeCell ref="AI102:AJ102"/>
    <mergeCell ref="AK102:AL102"/>
    <mergeCell ref="AM102:AN102"/>
    <mergeCell ref="AO102:AP102"/>
    <mergeCell ref="AQ102:AR102"/>
    <mergeCell ref="AS102:AT102"/>
    <mergeCell ref="AU102:AV102"/>
    <mergeCell ref="AW102:AX102"/>
    <mergeCell ref="AY102:AZ102"/>
    <mergeCell ref="BA102:BB102"/>
    <mergeCell ref="BC102:BD102"/>
    <mergeCell ref="BE102:BF102"/>
    <mergeCell ref="BG102:BH102"/>
    <mergeCell ref="BI102:BJ102"/>
    <mergeCell ref="BK102:BL102"/>
    <mergeCell ref="BM102:BN102"/>
    <mergeCell ref="BO102:BP102"/>
    <mergeCell ref="BQ102:BR102"/>
    <mergeCell ref="BS102:BT102"/>
    <mergeCell ref="BU102:BV102"/>
    <mergeCell ref="BW102:BX102"/>
    <mergeCell ref="A103:A104"/>
    <mergeCell ref="B103:B104"/>
    <mergeCell ref="C103:C104"/>
    <mergeCell ref="D103:D104"/>
    <mergeCell ref="E103:E104"/>
    <mergeCell ref="Q104:R104"/>
    <mergeCell ref="S104:T104"/>
    <mergeCell ref="U104:V104"/>
    <mergeCell ref="W104:X104"/>
    <mergeCell ref="Y104:Z104"/>
    <mergeCell ref="AA104:AB104"/>
    <mergeCell ref="AC104:AD104"/>
    <mergeCell ref="AE104:AF104"/>
    <mergeCell ref="AG104:AH104"/>
    <mergeCell ref="AI104:AJ104"/>
    <mergeCell ref="AK104:AL104"/>
    <mergeCell ref="AM104:AN104"/>
    <mergeCell ref="AO104:AP104"/>
    <mergeCell ref="AQ104:AR104"/>
    <mergeCell ref="AS104:AT104"/>
    <mergeCell ref="AU104:AV104"/>
    <mergeCell ref="AW104:AX104"/>
    <mergeCell ref="AY104:AZ104"/>
    <mergeCell ref="BA104:BB104"/>
    <mergeCell ref="BC104:BD104"/>
    <mergeCell ref="BE104:BF104"/>
    <mergeCell ref="BG104:BH104"/>
    <mergeCell ref="BI104:BJ104"/>
    <mergeCell ref="BK104:BL104"/>
    <mergeCell ref="BM104:BN104"/>
    <mergeCell ref="BO104:BP104"/>
    <mergeCell ref="BQ104:BR104"/>
    <mergeCell ref="BS104:BT104"/>
    <mergeCell ref="BU104:BV104"/>
    <mergeCell ref="BW104:BX104"/>
    <mergeCell ref="A105:A106"/>
    <mergeCell ref="B105:B106"/>
    <mergeCell ref="C105:C106"/>
    <mergeCell ref="D105:D106"/>
    <mergeCell ref="E105:E106"/>
    <mergeCell ref="Q106:R106"/>
    <mergeCell ref="S106:T106"/>
    <mergeCell ref="U106:V106"/>
    <mergeCell ref="W106:X106"/>
    <mergeCell ref="Y106:Z106"/>
    <mergeCell ref="AA106:AB106"/>
    <mergeCell ref="AC106:AD106"/>
    <mergeCell ref="AE106:AF106"/>
    <mergeCell ref="AG106:AH106"/>
    <mergeCell ref="AI106:AJ106"/>
    <mergeCell ref="AK106:AL106"/>
    <mergeCell ref="AM106:AN106"/>
    <mergeCell ref="AO106:AP106"/>
    <mergeCell ref="AQ106:AR106"/>
    <mergeCell ref="AS106:AT106"/>
    <mergeCell ref="AU106:AV106"/>
    <mergeCell ref="AW106:AX106"/>
    <mergeCell ref="AY106:AZ106"/>
    <mergeCell ref="BA106:BB106"/>
    <mergeCell ref="BC106:BD106"/>
    <mergeCell ref="BE106:BF106"/>
    <mergeCell ref="BG106:BH106"/>
    <mergeCell ref="BI106:BJ106"/>
    <mergeCell ref="BK106:BL106"/>
    <mergeCell ref="BM106:BN106"/>
    <mergeCell ref="BO106:BP106"/>
    <mergeCell ref="BQ106:BR106"/>
    <mergeCell ref="BS106:BT106"/>
    <mergeCell ref="BU106:BV106"/>
    <mergeCell ref="BW106:BX106"/>
    <mergeCell ref="A107:A108"/>
    <mergeCell ref="B107:B108"/>
    <mergeCell ref="C107:C108"/>
    <mergeCell ref="D107:D108"/>
    <mergeCell ref="E107:E108"/>
    <mergeCell ref="Q108:R108"/>
    <mergeCell ref="S108:T108"/>
    <mergeCell ref="W108:X108"/>
    <mergeCell ref="Y108:Z108"/>
    <mergeCell ref="AA108:AB108"/>
    <mergeCell ref="AC108:AD108"/>
    <mergeCell ref="AE108:AF108"/>
    <mergeCell ref="AG108:AH108"/>
    <mergeCell ref="AI108:AJ108"/>
    <mergeCell ref="AK108:AL108"/>
    <mergeCell ref="AM108:AN108"/>
    <mergeCell ref="AO108:AP108"/>
    <mergeCell ref="AQ108:AR108"/>
    <mergeCell ref="AS108:AT108"/>
    <mergeCell ref="AU108:AV108"/>
    <mergeCell ref="AW108:AX108"/>
    <mergeCell ref="AY108:AZ108"/>
    <mergeCell ref="BA108:BB108"/>
    <mergeCell ref="BC108:BD108"/>
    <mergeCell ref="BE108:BF108"/>
    <mergeCell ref="BG108:BH108"/>
    <mergeCell ref="BI108:BJ108"/>
    <mergeCell ref="BK108:BL108"/>
    <mergeCell ref="BM108:BN108"/>
    <mergeCell ref="BO108:BP108"/>
    <mergeCell ref="BQ108:BR108"/>
    <mergeCell ref="BS108:BT108"/>
    <mergeCell ref="BU108:BV108"/>
    <mergeCell ref="BW108:BX108"/>
    <mergeCell ref="A109:A110"/>
    <mergeCell ref="B109:B110"/>
    <mergeCell ref="C109:C110"/>
    <mergeCell ref="D109:D110"/>
    <mergeCell ref="E109:E110"/>
    <mergeCell ref="Q110:R110"/>
    <mergeCell ref="S110:T110"/>
    <mergeCell ref="U110:V110"/>
    <mergeCell ref="W110:X110"/>
    <mergeCell ref="Y110:Z110"/>
    <mergeCell ref="AA110:AB110"/>
    <mergeCell ref="AC110:AD110"/>
    <mergeCell ref="AE110:AF110"/>
    <mergeCell ref="AG110:AH110"/>
    <mergeCell ref="AI110:AJ110"/>
    <mergeCell ref="AK110:AL110"/>
    <mergeCell ref="AM110:AN110"/>
    <mergeCell ref="AO110:AP110"/>
    <mergeCell ref="AQ110:AR110"/>
    <mergeCell ref="AS110:AT110"/>
    <mergeCell ref="AU110:AV110"/>
    <mergeCell ref="AW110:AX110"/>
    <mergeCell ref="AY110:AZ110"/>
    <mergeCell ref="BA110:BB110"/>
    <mergeCell ref="BC110:BD110"/>
    <mergeCell ref="BE110:BF110"/>
    <mergeCell ref="BG110:BH110"/>
    <mergeCell ref="BI110:BJ110"/>
    <mergeCell ref="BK110:BL110"/>
    <mergeCell ref="BM110:BN110"/>
    <mergeCell ref="BO110:BP110"/>
    <mergeCell ref="BQ110:BR110"/>
    <mergeCell ref="BS110:BT110"/>
    <mergeCell ref="BU110:BV110"/>
    <mergeCell ref="BW110:BX110"/>
    <mergeCell ref="A111:A112"/>
    <mergeCell ref="B111:B112"/>
    <mergeCell ref="C111:C112"/>
    <mergeCell ref="D111:D112"/>
    <mergeCell ref="E111:E112"/>
    <mergeCell ref="Q112:R112"/>
    <mergeCell ref="S112:T112"/>
    <mergeCell ref="W112:X112"/>
    <mergeCell ref="Y112:Z112"/>
    <mergeCell ref="AA112:AB112"/>
    <mergeCell ref="AC112:AD112"/>
    <mergeCell ref="AE112:AF112"/>
    <mergeCell ref="AG112:AH112"/>
    <mergeCell ref="AI112:AJ112"/>
    <mergeCell ref="AK112:AL112"/>
    <mergeCell ref="AM112:AN112"/>
    <mergeCell ref="AO112:AP112"/>
    <mergeCell ref="AQ112:AR112"/>
    <mergeCell ref="AS112:AT112"/>
    <mergeCell ref="AU112:AV112"/>
    <mergeCell ref="AW112:AX112"/>
    <mergeCell ref="AY112:AZ112"/>
    <mergeCell ref="BA112:BB112"/>
    <mergeCell ref="BC112:BD112"/>
    <mergeCell ref="BE112:BF112"/>
    <mergeCell ref="BG112:BH112"/>
    <mergeCell ref="BI112:BJ112"/>
    <mergeCell ref="BK112:BL112"/>
    <mergeCell ref="BM112:BN112"/>
    <mergeCell ref="BO112:BP112"/>
    <mergeCell ref="BQ112:BR112"/>
    <mergeCell ref="BS112:BT112"/>
    <mergeCell ref="BU112:BV112"/>
    <mergeCell ref="BW112:BX112"/>
    <mergeCell ref="A113:A114"/>
    <mergeCell ref="B113:B114"/>
    <mergeCell ref="C113:C114"/>
    <mergeCell ref="D113:D114"/>
    <mergeCell ref="E113:E114"/>
    <mergeCell ref="Q114:R114"/>
    <mergeCell ref="S114:T114"/>
    <mergeCell ref="U114:V114"/>
    <mergeCell ref="W114:X114"/>
    <mergeCell ref="Y114:Z114"/>
    <mergeCell ref="AA114:AB114"/>
    <mergeCell ref="AC114:AD114"/>
    <mergeCell ref="AE114:AF114"/>
    <mergeCell ref="AG114:AH114"/>
    <mergeCell ref="AI114:AJ114"/>
    <mergeCell ref="AK114:AL114"/>
    <mergeCell ref="AM114:AN114"/>
    <mergeCell ref="AO114:AP114"/>
    <mergeCell ref="AQ114:AR114"/>
    <mergeCell ref="AS114:AT114"/>
    <mergeCell ref="AU114:AV114"/>
    <mergeCell ref="AW114:AX114"/>
    <mergeCell ref="AY114:AZ114"/>
    <mergeCell ref="BA114:BB114"/>
    <mergeCell ref="BC114:BD114"/>
    <mergeCell ref="BE114:BF114"/>
    <mergeCell ref="BG114:BH114"/>
    <mergeCell ref="BI114:BJ114"/>
    <mergeCell ref="BK114:BL114"/>
    <mergeCell ref="BM114:BN114"/>
    <mergeCell ref="BO114:BP114"/>
    <mergeCell ref="BQ114:BR114"/>
    <mergeCell ref="BS114:BT114"/>
    <mergeCell ref="BU114:BV114"/>
    <mergeCell ref="BW114:BX114"/>
    <mergeCell ref="A115:A116"/>
    <mergeCell ref="B115:B116"/>
    <mergeCell ref="C115:C116"/>
    <mergeCell ref="D115:D116"/>
    <mergeCell ref="E115:E116"/>
    <mergeCell ref="Q116:R116"/>
    <mergeCell ref="S116:T116"/>
    <mergeCell ref="U116:V116"/>
    <mergeCell ref="W116:X116"/>
    <mergeCell ref="Y116:Z116"/>
    <mergeCell ref="AA116:AB116"/>
    <mergeCell ref="AC116:AD116"/>
    <mergeCell ref="AE116:AF116"/>
    <mergeCell ref="AG116:AH116"/>
    <mergeCell ref="AI116:AJ116"/>
    <mergeCell ref="AK116:AL116"/>
    <mergeCell ref="AM116:AN116"/>
    <mergeCell ref="AO116:AP116"/>
    <mergeCell ref="AQ116:AR116"/>
    <mergeCell ref="AS116:AT116"/>
    <mergeCell ref="AU116:AV116"/>
    <mergeCell ref="AW116:AX116"/>
    <mergeCell ref="AY116:AZ116"/>
    <mergeCell ref="BA116:BB116"/>
    <mergeCell ref="BC116:BD116"/>
    <mergeCell ref="BE116:BF116"/>
    <mergeCell ref="BG116:BH116"/>
    <mergeCell ref="BI116:BJ116"/>
    <mergeCell ref="BK116:BL116"/>
    <mergeCell ref="BM116:BN116"/>
    <mergeCell ref="BO116:BP116"/>
    <mergeCell ref="BQ116:BR116"/>
    <mergeCell ref="BS116:BT116"/>
    <mergeCell ref="BU116:BV116"/>
    <mergeCell ref="BW116:BX116"/>
    <mergeCell ref="A117:A118"/>
    <mergeCell ref="B117:B118"/>
    <mergeCell ref="C117:C118"/>
    <mergeCell ref="D117:D118"/>
    <mergeCell ref="E117:E118"/>
    <mergeCell ref="Q118:R118"/>
    <mergeCell ref="S118:T118"/>
    <mergeCell ref="U118:V118"/>
    <mergeCell ref="W118:X118"/>
    <mergeCell ref="Y118:Z118"/>
    <mergeCell ref="AA118:AB118"/>
    <mergeCell ref="AC118:AD118"/>
    <mergeCell ref="AE118:AF118"/>
    <mergeCell ref="AG118:AH118"/>
    <mergeCell ref="AI118:AJ118"/>
    <mergeCell ref="AK118:AL118"/>
    <mergeCell ref="AM118:AN118"/>
    <mergeCell ref="AO118:AP118"/>
    <mergeCell ref="AQ118:AR118"/>
    <mergeCell ref="AS118:AT118"/>
    <mergeCell ref="AU118:AV118"/>
    <mergeCell ref="AW118:AX118"/>
    <mergeCell ref="AY118:AZ118"/>
    <mergeCell ref="BA118:BB118"/>
    <mergeCell ref="BC118:BD118"/>
    <mergeCell ref="BE118:BF118"/>
    <mergeCell ref="BG118:BH118"/>
    <mergeCell ref="BI118:BJ118"/>
    <mergeCell ref="BK118:BL118"/>
    <mergeCell ref="BM118:BN118"/>
    <mergeCell ref="BO118:BP118"/>
    <mergeCell ref="BQ118:BR118"/>
    <mergeCell ref="BS118:BT118"/>
    <mergeCell ref="BU118:BV118"/>
    <mergeCell ref="BW118:BX118"/>
    <mergeCell ref="A119:A120"/>
    <mergeCell ref="B119:B120"/>
    <mergeCell ref="C119:C120"/>
    <mergeCell ref="D119:D120"/>
    <mergeCell ref="E119:E120"/>
    <mergeCell ref="Q120:R120"/>
    <mergeCell ref="S120:T120"/>
    <mergeCell ref="U120:V120"/>
    <mergeCell ref="W120:X120"/>
    <mergeCell ref="Y120:Z120"/>
    <mergeCell ref="AA120:AB120"/>
    <mergeCell ref="AC120:AD120"/>
    <mergeCell ref="AE120:AF120"/>
    <mergeCell ref="AG120:AH120"/>
    <mergeCell ref="AI120:AJ120"/>
    <mergeCell ref="AK120:AL120"/>
    <mergeCell ref="AM120:AN120"/>
    <mergeCell ref="AO120:AP120"/>
    <mergeCell ref="AQ120:AR120"/>
    <mergeCell ref="AS120:AT120"/>
    <mergeCell ref="AU120:AV120"/>
    <mergeCell ref="AW120:AX120"/>
    <mergeCell ref="AY120:AZ120"/>
    <mergeCell ref="BA120:BB120"/>
    <mergeCell ref="BC120:BD120"/>
    <mergeCell ref="BE120:BF120"/>
    <mergeCell ref="BG120:BH120"/>
    <mergeCell ref="BI120:BJ120"/>
    <mergeCell ref="BK120:BL120"/>
    <mergeCell ref="BM120:BN120"/>
    <mergeCell ref="BO120:BP120"/>
    <mergeCell ref="BQ120:BR120"/>
    <mergeCell ref="BS120:BT120"/>
    <mergeCell ref="BU120:BV120"/>
    <mergeCell ref="BW120:BX120"/>
    <mergeCell ref="A121:A122"/>
    <mergeCell ref="B121:B122"/>
    <mergeCell ref="C121:C122"/>
    <mergeCell ref="D121:D122"/>
    <mergeCell ref="E121:E122"/>
    <mergeCell ref="Q122:R122"/>
    <mergeCell ref="S122:T122"/>
    <mergeCell ref="U122:V122"/>
    <mergeCell ref="W122:X122"/>
    <mergeCell ref="Y122:Z122"/>
    <mergeCell ref="AA122:AB122"/>
    <mergeCell ref="AC122:AD122"/>
    <mergeCell ref="AE122:AF122"/>
    <mergeCell ref="AG122:AH122"/>
    <mergeCell ref="AI122:AJ122"/>
    <mergeCell ref="AK122:AL122"/>
    <mergeCell ref="AM122:AN122"/>
    <mergeCell ref="AO122:AP122"/>
    <mergeCell ref="AQ122:AR122"/>
    <mergeCell ref="AS122:AT122"/>
    <mergeCell ref="AU122:AV122"/>
    <mergeCell ref="AW122:AX122"/>
    <mergeCell ref="AY122:AZ122"/>
    <mergeCell ref="BA122:BB122"/>
    <mergeCell ref="BC122:BD122"/>
    <mergeCell ref="BE122:BF122"/>
    <mergeCell ref="BG122:BH122"/>
    <mergeCell ref="BI122:BJ122"/>
    <mergeCell ref="BK122:BL122"/>
    <mergeCell ref="BM122:BN122"/>
    <mergeCell ref="BO122:BP122"/>
    <mergeCell ref="BQ122:BR122"/>
    <mergeCell ref="BS122:BT122"/>
    <mergeCell ref="BU122:BV122"/>
    <mergeCell ref="BW122:BX122"/>
    <mergeCell ref="A123:A124"/>
    <mergeCell ref="B123:B124"/>
    <mergeCell ref="C123:C124"/>
    <mergeCell ref="D123:D124"/>
    <mergeCell ref="E123:E124"/>
    <mergeCell ref="Q124:R124"/>
    <mergeCell ref="S124:T124"/>
    <mergeCell ref="W124:X124"/>
    <mergeCell ref="Y124:Z124"/>
    <mergeCell ref="AA124:AB124"/>
    <mergeCell ref="AC124:AD124"/>
    <mergeCell ref="AE124:AF124"/>
    <mergeCell ref="AG124:AH124"/>
    <mergeCell ref="AI124:AJ124"/>
    <mergeCell ref="AK124:AL124"/>
    <mergeCell ref="AM124:AN124"/>
    <mergeCell ref="AO124:AP124"/>
    <mergeCell ref="AQ124:AR124"/>
    <mergeCell ref="AS124:AT124"/>
    <mergeCell ref="AU124:AV124"/>
    <mergeCell ref="AW124:AX124"/>
    <mergeCell ref="AY124:AZ124"/>
    <mergeCell ref="BA124:BB124"/>
    <mergeCell ref="BC124:BD124"/>
    <mergeCell ref="BE124:BF124"/>
    <mergeCell ref="BG124:BH124"/>
    <mergeCell ref="BI124:BJ124"/>
    <mergeCell ref="BK124:BL124"/>
    <mergeCell ref="BM124:BN124"/>
    <mergeCell ref="BO124:BP124"/>
    <mergeCell ref="BQ124:BR124"/>
    <mergeCell ref="BS124:BT124"/>
    <mergeCell ref="BU124:BV124"/>
    <mergeCell ref="BW124:BX124"/>
    <mergeCell ref="A125:A126"/>
    <mergeCell ref="B125:B126"/>
    <mergeCell ref="C125:C126"/>
    <mergeCell ref="D125:D126"/>
    <mergeCell ref="E125:E126"/>
    <mergeCell ref="Q126:R126"/>
    <mergeCell ref="S126:T126"/>
    <mergeCell ref="U126:V126"/>
    <mergeCell ref="W126:X126"/>
    <mergeCell ref="Y126:Z126"/>
    <mergeCell ref="AA126:AB126"/>
    <mergeCell ref="AC126:AD126"/>
    <mergeCell ref="AE126:AF126"/>
    <mergeCell ref="AG126:AH126"/>
    <mergeCell ref="AI126:AJ126"/>
    <mergeCell ref="AK126:AL126"/>
    <mergeCell ref="AM126:AN126"/>
    <mergeCell ref="AO126:AP126"/>
    <mergeCell ref="AQ126:AR126"/>
    <mergeCell ref="AS126:AT126"/>
    <mergeCell ref="AU126:AV126"/>
    <mergeCell ref="AW126:AX126"/>
    <mergeCell ref="AY126:AZ126"/>
    <mergeCell ref="BA126:BB126"/>
    <mergeCell ref="BC126:BD126"/>
    <mergeCell ref="BE126:BF126"/>
    <mergeCell ref="BG126:BH126"/>
    <mergeCell ref="BI126:BJ126"/>
    <mergeCell ref="BK126:BL126"/>
    <mergeCell ref="BM126:BN126"/>
    <mergeCell ref="BO126:BP126"/>
    <mergeCell ref="BQ126:BR126"/>
    <mergeCell ref="BS126:BT126"/>
    <mergeCell ref="BU126:BV126"/>
    <mergeCell ref="BW126:BX126"/>
    <mergeCell ref="A127:A128"/>
    <mergeCell ref="B127:B128"/>
    <mergeCell ref="C127:C128"/>
    <mergeCell ref="D127:D128"/>
    <mergeCell ref="E127:E128"/>
    <mergeCell ref="Q128:R128"/>
    <mergeCell ref="S128:T128"/>
    <mergeCell ref="U128:V128"/>
    <mergeCell ref="W128:X128"/>
    <mergeCell ref="Y128:Z128"/>
    <mergeCell ref="AA128:AB128"/>
    <mergeCell ref="AC128:AD128"/>
    <mergeCell ref="AE128:AF128"/>
    <mergeCell ref="AG128:AH128"/>
    <mergeCell ref="AI128:AJ128"/>
    <mergeCell ref="AK128:AL128"/>
    <mergeCell ref="AM128:AN128"/>
    <mergeCell ref="AO128:AP128"/>
    <mergeCell ref="AQ128:AR128"/>
    <mergeCell ref="AS128:AT128"/>
    <mergeCell ref="AU128:AV128"/>
    <mergeCell ref="AW128:AX128"/>
    <mergeCell ref="AY128:AZ128"/>
    <mergeCell ref="BA128:BB128"/>
    <mergeCell ref="BC128:BD128"/>
    <mergeCell ref="BE128:BF128"/>
    <mergeCell ref="BG128:BH128"/>
    <mergeCell ref="BI128:BJ128"/>
    <mergeCell ref="BK128:BL128"/>
    <mergeCell ref="BM128:BN128"/>
    <mergeCell ref="BO128:BP128"/>
    <mergeCell ref="BQ128:BR128"/>
    <mergeCell ref="BS128:BT128"/>
    <mergeCell ref="BU128:BV128"/>
    <mergeCell ref="BW128:BX128"/>
    <mergeCell ref="A129:A130"/>
    <mergeCell ref="B129:B130"/>
    <mergeCell ref="C129:C130"/>
    <mergeCell ref="D129:D130"/>
    <mergeCell ref="E129:E130"/>
    <mergeCell ref="Q130:R130"/>
    <mergeCell ref="S130:T130"/>
    <mergeCell ref="W130:X130"/>
    <mergeCell ref="Y130:Z130"/>
    <mergeCell ref="AA130:AB130"/>
    <mergeCell ref="AC130:AD130"/>
    <mergeCell ref="AE130:AF130"/>
    <mergeCell ref="AG130:AH130"/>
    <mergeCell ref="AI130:AJ130"/>
    <mergeCell ref="AK130:AL130"/>
    <mergeCell ref="AM130:AN130"/>
    <mergeCell ref="AO130:AP130"/>
    <mergeCell ref="AQ130:AR130"/>
    <mergeCell ref="AS130:AT130"/>
    <mergeCell ref="AU130:AV130"/>
    <mergeCell ref="AW130:AX130"/>
    <mergeCell ref="AY130:AZ130"/>
    <mergeCell ref="BA130:BB130"/>
    <mergeCell ref="BC130:BD130"/>
    <mergeCell ref="BE130:BF130"/>
    <mergeCell ref="BG130:BH130"/>
    <mergeCell ref="BI130:BJ130"/>
    <mergeCell ref="BK130:BL130"/>
    <mergeCell ref="BM130:BN130"/>
    <mergeCell ref="BO130:BP130"/>
    <mergeCell ref="BQ130:BR130"/>
    <mergeCell ref="BS130:BT130"/>
    <mergeCell ref="BU130:BV130"/>
    <mergeCell ref="BW130:BX130"/>
    <mergeCell ref="A131:A132"/>
    <mergeCell ref="B131:B132"/>
    <mergeCell ref="C131:C132"/>
    <mergeCell ref="D131:D132"/>
    <mergeCell ref="E131:E132"/>
    <mergeCell ref="Q132:R132"/>
    <mergeCell ref="S132:T132"/>
    <mergeCell ref="U132:V132"/>
    <mergeCell ref="W132:X132"/>
    <mergeCell ref="Y132:Z132"/>
    <mergeCell ref="AA132:AB132"/>
    <mergeCell ref="AC132:AD132"/>
    <mergeCell ref="AE132:AF132"/>
    <mergeCell ref="AG132:AH132"/>
    <mergeCell ref="AI132:AJ132"/>
    <mergeCell ref="AK132:AL132"/>
    <mergeCell ref="AM132:AN132"/>
    <mergeCell ref="AO132:AP132"/>
    <mergeCell ref="AQ132:AR132"/>
    <mergeCell ref="AS132:AT132"/>
    <mergeCell ref="AU132:AV132"/>
    <mergeCell ref="AW132:AX132"/>
    <mergeCell ref="AY132:AZ132"/>
    <mergeCell ref="BA132:BB132"/>
    <mergeCell ref="BC132:BD132"/>
    <mergeCell ref="BE132:BF132"/>
    <mergeCell ref="BG132:BH132"/>
    <mergeCell ref="BI132:BJ132"/>
    <mergeCell ref="BK132:BL132"/>
    <mergeCell ref="BM132:BN132"/>
    <mergeCell ref="BO132:BP132"/>
    <mergeCell ref="BQ132:BR132"/>
    <mergeCell ref="BS132:BT132"/>
    <mergeCell ref="BU132:BV132"/>
    <mergeCell ref="BW132:BX132"/>
    <mergeCell ref="A133:A134"/>
    <mergeCell ref="B133:B134"/>
    <mergeCell ref="C133:C134"/>
    <mergeCell ref="D133:D134"/>
    <mergeCell ref="E133:E134"/>
    <mergeCell ref="Q134:R134"/>
    <mergeCell ref="S134:T134"/>
    <mergeCell ref="U134:V134"/>
    <mergeCell ref="W134:X134"/>
    <mergeCell ref="Y134:Z134"/>
    <mergeCell ref="AA134:AB134"/>
    <mergeCell ref="AC134:AD134"/>
    <mergeCell ref="AE134:AF134"/>
    <mergeCell ref="AG134:AH134"/>
    <mergeCell ref="AI134:AJ134"/>
    <mergeCell ref="AK134:AL134"/>
    <mergeCell ref="AM134:AN134"/>
    <mergeCell ref="AO134:AP134"/>
    <mergeCell ref="AQ134:AR134"/>
    <mergeCell ref="AS134:AT134"/>
    <mergeCell ref="AU134:AV134"/>
    <mergeCell ref="AW134:AX134"/>
    <mergeCell ref="AY134:AZ134"/>
    <mergeCell ref="BA134:BB134"/>
    <mergeCell ref="BC134:BD134"/>
    <mergeCell ref="BE134:BF134"/>
    <mergeCell ref="BG134:BH134"/>
    <mergeCell ref="BI134:BJ134"/>
    <mergeCell ref="BK134:BL134"/>
    <mergeCell ref="BM134:BN134"/>
    <mergeCell ref="BO134:BP134"/>
    <mergeCell ref="BQ134:BR134"/>
    <mergeCell ref="BS134:BT134"/>
    <mergeCell ref="BU134:BV134"/>
    <mergeCell ref="BW134:BX134"/>
    <mergeCell ref="A135:A136"/>
    <mergeCell ref="B135:B136"/>
    <mergeCell ref="C135:C136"/>
    <mergeCell ref="D135:D136"/>
    <mergeCell ref="E135:E136"/>
    <mergeCell ref="Q136:R136"/>
    <mergeCell ref="S136:T136"/>
    <mergeCell ref="U136:V136"/>
    <mergeCell ref="W136:X136"/>
    <mergeCell ref="Y136:Z136"/>
    <mergeCell ref="AA136:AB136"/>
    <mergeCell ref="AC136:AD136"/>
    <mergeCell ref="AE136:AF136"/>
    <mergeCell ref="AG136:AH136"/>
    <mergeCell ref="AI136:AJ136"/>
    <mergeCell ref="AK136:AL136"/>
    <mergeCell ref="AM136:AN136"/>
    <mergeCell ref="AO136:AP136"/>
    <mergeCell ref="AQ136:AR136"/>
    <mergeCell ref="AS136:AT136"/>
    <mergeCell ref="AU136:AV136"/>
    <mergeCell ref="AW136:AX136"/>
    <mergeCell ref="AY136:AZ136"/>
    <mergeCell ref="BA136:BB136"/>
    <mergeCell ref="BC136:BD136"/>
    <mergeCell ref="BE136:BF136"/>
    <mergeCell ref="BG136:BH136"/>
    <mergeCell ref="BI136:BJ136"/>
    <mergeCell ref="BK136:BL136"/>
    <mergeCell ref="BM136:BN136"/>
    <mergeCell ref="BO136:BP136"/>
    <mergeCell ref="BQ136:BR136"/>
    <mergeCell ref="BS136:BT136"/>
    <mergeCell ref="BU136:BV136"/>
    <mergeCell ref="BW136:BX136"/>
    <mergeCell ref="A137:A138"/>
    <mergeCell ref="B137:B138"/>
    <mergeCell ref="C137:C138"/>
    <mergeCell ref="D137:D138"/>
    <mergeCell ref="E137:E138"/>
    <mergeCell ref="Q138:R138"/>
    <mergeCell ref="S138:T138"/>
    <mergeCell ref="U138:V138"/>
    <mergeCell ref="W138:X138"/>
    <mergeCell ref="Y138:Z138"/>
    <mergeCell ref="AA138:AB138"/>
    <mergeCell ref="AC138:AD138"/>
    <mergeCell ref="AE138:AF138"/>
    <mergeCell ref="AG138:AH138"/>
    <mergeCell ref="AI138:AJ138"/>
    <mergeCell ref="AK138:AL138"/>
    <mergeCell ref="AM138:AN138"/>
    <mergeCell ref="AO138:AP138"/>
    <mergeCell ref="AQ138:AR138"/>
    <mergeCell ref="AS138:AT138"/>
    <mergeCell ref="AU138:AV138"/>
    <mergeCell ref="AW138:AX138"/>
    <mergeCell ref="AY138:AZ138"/>
    <mergeCell ref="BA138:BB138"/>
    <mergeCell ref="BC138:BD138"/>
    <mergeCell ref="BE138:BF138"/>
    <mergeCell ref="BG138:BH138"/>
    <mergeCell ref="BI138:BJ138"/>
    <mergeCell ref="BK138:BL138"/>
    <mergeCell ref="BM138:BN138"/>
    <mergeCell ref="BO138:BP138"/>
    <mergeCell ref="BQ138:BR138"/>
    <mergeCell ref="BS138:BT138"/>
    <mergeCell ref="BU138:BV138"/>
    <mergeCell ref="BW138:BX138"/>
    <mergeCell ref="A139:A140"/>
    <mergeCell ref="B139:B140"/>
    <mergeCell ref="C139:C140"/>
    <mergeCell ref="D139:D140"/>
    <mergeCell ref="E139:E140"/>
    <mergeCell ref="Q140:R140"/>
    <mergeCell ref="S140:T140"/>
    <mergeCell ref="W140:X140"/>
    <mergeCell ref="Y140:Z140"/>
    <mergeCell ref="AA140:AB140"/>
    <mergeCell ref="AC140:AD140"/>
    <mergeCell ref="AE140:AF140"/>
    <mergeCell ref="AG140:AH140"/>
    <mergeCell ref="AI140:AJ140"/>
    <mergeCell ref="AK140:AL140"/>
    <mergeCell ref="AM140:AN140"/>
    <mergeCell ref="AO140:AP140"/>
    <mergeCell ref="AQ140:AR140"/>
    <mergeCell ref="AS140:AT140"/>
    <mergeCell ref="AU140:AV140"/>
    <mergeCell ref="AW140:AX140"/>
    <mergeCell ref="AY140:AZ140"/>
    <mergeCell ref="BA140:BB140"/>
    <mergeCell ref="BC140:BD140"/>
    <mergeCell ref="BE140:BF140"/>
    <mergeCell ref="BG140:BH140"/>
    <mergeCell ref="BI140:BJ140"/>
    <mergeCell ref="BK140:BL140"/>
    <mergeCell ref="BM140:BN140"/>
    <mergeCell ref="BO140:BP140"/>
    <mergeCell ref="BQ140:BR140"/>
    <mergeCell ref="BS140:BT140"/>
    <mergeCell ref="BU140:BV140"/>
    <mergeCell ref="BW140:BX140"/>
    <mergeCell ref="A141:A142"/>
    <mergeCell ref="B141:B142"/>
    <mergeCell ref="C141:C142"/>
    <mergeCell ref="D141:D142"/>
    <mergeCell ref="E141:E142"/>
    <mergeCell ref="Q142:R142"/>
    <mergeCell ref="S142:T142"/>
    <mergeCell ref="U142:V142"/>
    <mergeCell ref="W142:X142"/>
    <mergeCell ref="Y142:Z142"/>
    <mergeCell ref="AA142:AB142"/>
    <mergeCell ref="AC142:AD142"/>
    <mergeCell ref="AE142:AF142"/>
    <mergeCell ref="AG142:AH142"/>
    <mergeCell ref="AI142:AJ142"/>
    <mergeCell ref="AK142:AL142"/>
    <mergeCell ref="AM142:AN142"/>
    <mergeCell ref="AO142:AP142"/>
    <mergeCell ref="AQ142:AR142"/>
    <mergeCell ref="AS142:AT142"/>
    <mergeCell ref="AU142:AV142"/>
    <mergeCell ref="AW142:AX142"/>
    <mergeCell ref="AY142:AZ142"/>
    <mergeCell ref="BA142:BB142"/>
    <mergeCell ref="BC142:BD142"/>
    <mergeCell ref="BE142:BF142"/>
    <mergeCell ref="BG142:BH142"/>
    <mergeCell ref="BI142:BJ142"/>
    <mergeCell ref="BK142:BL142"/>
    <mergeCell ref="BM142:BN142"/>
    <mergeCell ref="BO142:BP142"/>
    <mergeCell ref="BQ142:BR142"/>
    <mergeCell ref="BS142:BT142"/>
    <mergeCell ref="BU142:BV142"/>
    <mergeCell ref="BW142:BX142"/>
    <mergeCell ref="A143:A144"/>
    <mergeCell ref="B143:B144"/>
    <mergeCell ref="C143:C144"/>
    <mergeCell ref="D143:D144"/>
    <mergeCell ref="E143:E144"/>
    <mergeCell ref="Q144:R144"/>
    <mergeCell ref="S144:T144"/>
    <mergeCell ref="U144:V144"/>
    <mergeCell ref="W144:X144"/>
    <mergeCell ref="Y144:Z144"/>
    <mergeCell ref="AA144:AB144"/>
    <mergeCell ref="AC144:AD144"/>
    <mergeCell ref="AE144:AF144"/>
    <mergeCell ref="AG144:AH144"/>
    <mergeCell ref="AI144:AJ144"/>
    <mergeCell ref="AK144:AL144"/>
    <mergeCell ref="AM144:AN144"/>
    <mergeCell ref="AO144:AP144"/>
    <mergeCell ref="AQ144:AR144"/>
    <mergeCell ref="AS144:AT144"/>
    <mergeCell ref="AU144:AV144"/>
    <mergeCell ref="AW144:AX144"/>
    <mergeCell ref="AY144:AZ144"/>
    <mergeCell ref="BA144:BB144"/>
    <mergeCell ref="BC144:BD144"/>
    <mergeCell ref="BE144:BF144"/>
    <mergeCell ref="BG144:BH144"/>
    <mergeCell ref="BI144:BJ144"/>
    <mergeCell ref="BK144:BL144"/>
    <mergeCell ref="BM144:BN144"/>
    <mergeCell ref="BO144:BP144"/>
    <mergeCell ref="BQ144:BR144"/>
    <mergeCell ref="BS144:BT144"/>
    <mergeCell ref="BU144:BV144"/>
    <mergeCell ref="BW144:BX144"/>
    <mergeCell ref="A145:A146"/>
    <mergeCell ref="B145:B146"/>
    <mergeCell ref="C145:C146"/>
    <mergeCell ref="D145:D146"/>
    <mergeCell ref="E145:E146"/>
    <mergeCell ref="Q146:R146"/>
    <mergeCell ref="S146:T146"/>
    <mergeCell ref="U146:V146"/>
    <mergeCell ref="W146:X146"/>
    <mergeCell ref="Y146:Z146"/>
    <mergeCell ref="AA146:AB146"/>
    <mergeCell ref="AC146:AD146"/>
    <mergeCell ref="AE146:AF146"/>
    <mergeCell ref="AG146:AH146"/>
    <mergeCell ref="AI146:AJ146"/>
    <mergeCell ref="AK146:AL146"/>
    <mergeCell ref="AM146:AN146"/>
    <mergeCell ref="AO146:AP146"/>
    <mergeCell ref="AQ146:AR146"/>
    <mergeCell ref="AS146:AT146"/>
    <mergeCell ref="AU146:AV146"/>
    <mergeCell ref="AW146:AX146"/>
    <mergeCell ref="AY146:AZ146"/>
    <mergeCell ref="BA146:BB146"/>
    <mergeCell ref="BC146:BD146"/>
    <mergeCell ref="BE146:BF146"/>
    <mergeCell ref="BG146:BH146"/>
    <mergeCell ref="BI146:BJ146"/>
    <mergeCell ref="BK146:BL146"/>
    <mergeCell ref="BM146:BN146"/>
    <mergeCell ref="BO146:BP146"/>
    <mergeCell ref="BQ146:BR146"/>
    <mergeCell ref="BS146:BT146"/>
    <mergeCell ref="BU146:BV146"/>
    <mergeCell ref="BW146:BX146"/>
    <mergeCell ref="A147:A148"/>
    <mergeCell ref="B147:B148"/>
    <mergeCell ref="C147:C148"/>
    <mergeCell ref="D147:D148"/>
    <mergeCell ref="E147:E148"/>
    <mergeCell ref="Q148:R148"/>
    <mergeCell ref="S148:T148"/>
    <mergeCell ref="U148:V148"/>
    <mergeCell ref="W148:X148"/>
    <mergeCell ref="Y148:Z148"/>
    <mergeCell ref="AA148:AB148"/>
    <mergeCell ref="AC148:AD148"/>
    <mergeCell ref="AE148:AF148"/>
    <mergeCell ref="AG148:AH148"/>
    <mergeCell ref="AI148:AJ148"/>
    <mergeCell ref="AK148:AL148"/>
    <mergeCell ref="AM148:AN148"/>
    <mergeCell ref="AO148:AP148"/>
    <mergeCell ref="AQ148:AR148"/>
    <mergeCell ref="AS148:AT148"/>
    <mergeCell ref="AU148:AV148"/>
    <mergeCell ref="AW148:AX148"/>
    <mergeCell ref="AY148:AZ148"/>
    <mergeCell ref="BA148:BB148"/>
    <mergeCell ref="BC148:BD148"/>
    <mergeCell ref="BE148:BF148"/>
    <mergeCell ref="BG148:BH148"/>
    <mergeCell ref="BI148:BJ148"/>
    <mergeCell ref="BK148:BL148"/>
    <mergeCell ref="BM148:BN148"/>
    <mergeCell ref="BO148:BP148"/>
    <mergeCell ref="BQ148:BR148"/>
    <mergeCell ref="BS148:BT148"/>
    <mergeCell ref="BU148:BV148"/>
    <mergeCell ref="BW148:BX148"/>
    <mergeCell ref="A149:A150"/>
    <mergeCell ref="B149:B150"/>
    <mergeCell ref="C149:C150"/>
    <mergeCell ref="D149:D150"/>
    <mergeCell ref="E149:E150"/>
    <mergeCell ref="Q150:R150"/>
    <mergeCell ref="S150:T150"/>
    <mergeCell ref="W150:X150"/>
    <mergeCell ref="Y150:Z150"/>
    <mergeCell ref="AA150:AB150"/>
    <mergeCell ref="AC150:AD150"/>
    <mergeCell ref="AE150:AF150"/>
    <mergeCell ref="AG150:AH150"/>
    <mergeCell ref="AI150:AJ150"/>
    <mergeCell ref="AK150:AL150"/>
    <mergeCell ref="AM150:AN150"/>
    <mergeCell ref="AO150:AP150"/>
    <mergeCell ref="AQ150:AR150"/>
    <mergeCell ref="AS150:AT150"/>
    <mergeCell ref="AU150:AV150"/>
    <mergeCell ref="AW150:AX150"/>
    <mergeCell ref="AY150:AZ150"/>
    <mergeCell ref="BA150:BB150"/>
    <mergeCell ref="BC150:BD150"/>
    <mergeCell ref="BE150:BF150"/>
    <mergeCell ref="BG150:BH150"/>
    <mergeCell ref="BI150:BJ150"/>
    <mergeCell ref="BK150:BL150"/>
    <mergeCell ref="BM150:BN150"/>
    <mergeCell ref="BO150:BP150"/>
    <mergeCell ref="BQ150:BR150"/>
    <mergeCell ref="BS150:BT150"/>
    <mergeCell ref="BU150:BV150"/>
    <mergeCell ref="BW150:BX150"/>
    <mergeCell ref="A151:A152"/>
    <mergeCell ref="B151:B152"/>
    <mergeCell ref="C151:C152"/>
    <mergeCell ref="D151:D152"/>
    <mergeCell ref="E151:E152"/>
    <mergeCell ref="Q152:R152"/>
    <mergeCell ref="S152:T152"/>
    <mergeCell ref="U152:V152"/>
    <mergeCell ref="W152:X152"/>
    <mergeCell ref="Y152:Z152"/>
    <mergeCell ref="AA152:AB152"/>
    <mergeCell ref="AC152:AD152"/>
    <mergeCell ref="AE152:AF152"/>
    <mergeCell ref="AG152:AH152"/>
    <mergeCell ref="AI152:AJ152"/>
    <mergeCell ref="AK152:AL152"/>
    <mergeCell ref="AM152:AN152"/>
    <mergeCell ref="AO152:AP152"/>
    <mergeCell ref="AQ152:AR152"/>
    <mergeCell ref="AS152:AT152"/>
    <mergeCell ref="AU152:AV152"/>
    <mergeCell ref="AW152:AX152"/>
    <mergeCell ref="AY152:AZ152"/>
    <mergeCell ref="BA152:BB152"/>
    <mergeCell ref="BC152:BD152"/>
    <mergeCell ref="BE152:BF152"/>
    <mergeCell ref="BG152:BH152"/>
    <mergeCell ref="BI152:BJ152"/>
    <mergeCell ref="BK152:BL152"/>
    <mergeCell ref="BM152:BN152"/>
    <mergeCell ref="BO152:BP152"/>
    <mergeCell ref="BQ152:BR152"/>
    <mergeCell ref="BS152:BT152"/>
    <mergeCell ref="BU152:BV152"/>
    <mergeCell ref="BW152:BX152"/>
    <mergeCell ref="A153:A154"/>
    <mergeCell ref="B153:B154"/>
    <mergeCell ref="C153:C154"/>
    <mergeCell ref="D153:D154"/>
    <mergeCell ref="E153:E154"/>
    <mergeCell ref="Q154:R154"/>
    <mergeCell ref="S154:T154"/>
    <mergeCell ref="W154:X154"/>
    <mergeCell ref="Y154:Z154"/>
    <mergeCell ref="AA154:AB154"/>
    <mergeCell ref="AC154:AD154"/>
    <mergeCell ref="AE154:AF154"/>
    <mergeCell ref="AG154:AH154"/>
    <mergeCell ref="AI154:AJ154"/>
    <mergeCell ref="AK154:AL154"/>
    <mergeCell ref="AM154:AN154"/>
    <mergeCell ref="AO154:AP154"/>
    <mergeCell ref="AQ154:AR154"/>
    <mergeCell ref="AS154:AT154"/>
    <mergeCell ref="AU154:AV154"/>
    <mergeCell ref="AW154:AX154"/>
    <mergeCell ref="AY154:AZ154"/>
    <mergeCell ref="BA154:BB154"/>
    <mergeCell ref="BC154:BD154"/>
    <mergeCell ref="BE154:BF154"/>
    <mergeCell ref="BG154:BH154"/>
    <mergeCell ref="BI154:BJ154"/>
    <mergeCell ref="BK154:BL154"/>
    <mergeCell ref="BM154:BN154"/>
    <mergeCell ref="BO154:BP154"/>
    <mergeCell ref="BQ154:BR154"/>
    <mergeCell ref="BS154:BT154"/>
    <mergeCell ref="BU154:BV154"/>
    <mergeCell ref="BW154:BX154"/>
    <mergeCell ref="A155:A156"/>
    <mergeCell ref="B155:B156"/>
    <mergeCell ref="C155:C156"/>
    <mergeCell ref="D155:D156"/>
    <mergeCell ref="E155:E156"/>
    <mergeCell ref="Q156:R156"/>
    <mergeCell ref="S156:T156"/>
    <mergeCell ref="W156:X156"/>
    <mergeCell ref="Y156:Z156"/>
    <mergeCell ref="AA156:AB156"/>
    <mergeCell ref="AC156:AD156"/>
    <mergeCell ref="AE156:AF156"/>
    <mergeCell ref="AG156:AH156"/>
    <mergeCell ref="AI156:AJ156"/>
    <mergeCell ref="AK156:AL156"/>
    <mergeCell ref="AM156:AN156"/>
    <mergeCell ref="AO156:AP156"/>
    <mergeCell ref="AQ156:AR156"/>
    <mergeCell ref="AS156:AT156"/>
    <mergeCell ref="AU156:AV156"/>
    <mergeCell ref="AW156:AX156"/>
    <mergeCell ref="AY156:AZ156"/>
    <mergeCell ref="BA156:BB156"/>
    <mergeCell ref="BC156:BD156"/>
    <mergeCell ref="BE156:BF156"/>
    <mergeCell ref="BG156:BH156"/>
    <mergeCell ref="BI156:BJ156"/>
    <mergeCell ref="BK156:BL156"/>
    <mergeCell ref="BM156:BN156"/>
    <mergeCell ref="BO156:BP156"/>
    <mergeCell ref="BQ156:BR156"/>
    <mergeCell ref="BS156:BT156"/>
    <mergeCell ref="BU156:BV156"/>
    <mergeCell ref="BW156:BX156"/>
    <mergeCell ref="A157:A158"/>
    <mergeCell ref="B157:B158"/>
    <mergeCell ref="C157:C158"/>
    <mergeCell ref="D157:D158"/>
    <mergeCell ref="E157:E158"/>
    <mergeCell ref="Q158:R158"/>
    <mergeCell ref="S158:T158"/>
    <mergeCell ref="W158:X158"/>
    <mergeCell ref="Y158:Z158"/>
    <mergeCell ref="AA158:AB158"/>
    <mergeCell ref="AC158:AD158"/>
    <mergeCell ref="AE158:AF158"/>
    <mergeCell ref="AG158:AH158"/>
    <mergeCell ref="AI158:AJ158"/>
    <mergeCell ref="AK158:AL158"/>
    <mergeCell ref="AM158:AN158"/>
    <mergeCell ref="AO158:AP158"/>
    <mergeCell ref="AQ158:AR158"/>
    <mergeCell ref="AS158:AT158"/>
    <mergeCell ref="AU158:AV158"/>
    <mergeCell ref="AW158:AX158"/>
    <mergeCell ref="AY158:AZ158"/>
    <mergeCell ref="BA158:BB158"/>
    <mergeCell ref="BC158:BD158"/>
    <mergeCell ref="BE158:BF158"/>
    <mergeCell ref="BG158:BH158"/>
    <mergeCell ref="BI158:BJ158"/>
    <mergeCell ref="BK158:BL158"/>
    <mergeCell ref="BM158:BN158"/>
    <mergeCell ref="BO158:BP158"/>
    <mergeCell ref="BQ158:BR158"/>
    <mergeCell ref="BS158:BT158"/>
    <mergeCell ref="BU158:BV158"/>
    <mergeCell ref="BW158:BX158"/>
    <mergeCell ref="A159:A160"/>
    <mergeCell ref="B159:B160"/>
    <mergeCell ref="C159:C160"/>
    <mergeCell ref="D159:D160"/>
    <mergeCell ref="E159:E160"/>
    <mergeCell ref="Q160:R160"/>
    <mergeCell ref="S160:T160"/>
    <mergeCell ref="W160:X160"/>
    <mergeCell ref="Y160:Z160"/>
    <mergeCell ref="AA160:AB160"/>
    <mergeCell ref="AC160:AD160"/>
    <mergeCell ref="AE160:AF160"/>
    <mergeCell ref="AG160:AH160"/>
    <mergeCell ref="AI160:AJ160"/>
    <mergeCell ref="AK160:AL160"/>
    <mergeCell ref="AM160:AN160"/>
    <mergeCell ref="AO160:AP160"/>
    <mergeCell ref="AQ160:AR160"/>
    <mergeCell ref="AS160:AT160"/>
    <mergeCell ref="AU160:AV160"/>
    <mergeCell ref="AW160:AX160"/>
    <mergeCell ref="AY160:AZ160"/>
    <mergeCell ref="BA160:BB160"/>
    <mergeCell ref="BC160:BD160"/>
    <mergeCell ref="BE160:BF160"/>
    <mergeCell ref="BG160:BH160"/>
    <mergeCell ref="BI160:BJ160"/>
    <mergeCell ref="BK160:BL160"/>
    <mergeCell ref="BM160:BN160"/>
    <mergeCell ref="BO160:BP160"/>
    <mergeCell ref="BQ160:BR160"/>
    <mergeCell ref="BS160:BT160"/>
    <mergeCell ref="BU160:BV160"/>
    <mergeCell ref="BW160:BX160"/>
    <mergeCell ref="A161:A162"/>
    <mergeCell ref="B161:B162"/>
    <mergeCell ref="C161:C162"/>
    <mergeCell ref="D161:D162"/>
    <mergeCell ref="E161:E162"/>
    <mergeCell ref="Q162:R162"/>
    <mergeCell ref="S162:T162"/>
    <mergeCell ref="U162:V162"/>
    <mergeCell ref="W162:X162"/>
    <mergeCell ref="Y162:Z162"/>
    <mergeCell ref="AA162:AB162"/>
    <mergeCell ref="AC162:AD162"/>
    <mergeCell ref="AE162:AF162"/>
    <mergeCell ref="AG162:AH162"/>
    <mergeCell ref="AI162:AJ162"/>
    <mergeCell ref="AK162:AL162"/>
    <mergeCell ref="AM162:AN162"/>
    <mergeCell ref="AO162:AP162"/>
    <mergeCell ref="AQ162:AR162"/>
    <mergeCell ref="AS162:AT162"/>
    <mergeCell ref="AU162:AV162"/>
    <mergeCell ref="AW162:AX162"/>
    <mergeCell ref="AY162:AZ162"/>
    <mergeCell ref="BA162:BB162"/>
    <mergeCell ref="BC162:BD162"/>
    <mergeCell ref="BE162:BF162"/>
    <mergeCell ref="BG162:BH162"/>
    <mergeCell ref="BI162:BJ162"/>
    <mergeCell ref="BK162:BL162"/>
    <mergeCell ref="BM162:BN162"/>
    <mergeCell ref="BO162:BP162"/>
    <mergeCell ref="BQ162:BR162"/>
    <mergeCell ref="BS162:BT162"/>
    <mergeCell ref="BU162:BV162"/>
    <mergeCell ref="BW162:BX162"/>
    <mergeCell ref="A163:A164"/>
    <mergeCell ref="B163:B164"/>
    <mergeCell ref="C163:C164"/>
    <mergeCell ref="D163:D164"/>
    <mergeCell ref="E163:E164"/>
    <mergeCell ref="Q164:R164"/>
    <mergeCell ref="S164:T164"/>
    <mergeCell ref="U164:V164"/>
    <mergeCell ref="W164:X164"/>
    <mergeCell ref="Y164:Z164"/>
    <mergeCell ref="AA164:AB164"/>
    <mergeCell ref="AC164:AD164"/>
    <mergeCell ref="AE164:AF164"/>
    <mergeCell ref="AG164:AH164"/>
    <mergeCell ref="AI164:AJ164"/>
    <mergeCell ref="AK164:AL164"/>
    <mergeCell ref="AM164:AN164"/>
    <mergeCell ref="AO164:AP164"/>
    <mergeCell ref="AQ164:AR164"/>
    <mergeCell ref="AS164:AT164"/>
    <mergeCell ref="AU164:AV164"/>
    <mergeCell ref="AW164:AX164"/>
    <mergeCell ref="AY164:AZ164"/>
    <mergeCell ref="BA164:BB164"/>
    <mergeCell ref="BC164:BD164"/>
    <mergeCell ref="BE164:BF164"/>
    <mergeCell ref="BG164:BH164"/>
    <mergeCell ref="BI164:BJ164"/>
    <mergeCell ref="BK164:BL164"/>
    <mergeCell ref="BM164:BN164"/>
    <mergeCell ref="BO164:BP164"/>
    <mergeCell ref="BQ164:BR164"/>
    <mergeCell ref="BS164:BT164"/>
    <mergeCell ref="BU164:BV164"/>
    <mergeCell ref="BW164:BX164"/>
    <mergeCell ref="A165:A166"/>
    <mergeCell ref="B165:B166"/>
    <mergeCell ref="C165:C166"/>
    <mergeCell ref="D165:D166"/>
    <mergeCell ref="E165:E166"/>
    <mergeCell ref="Q166:R166"/>
    <mergeCell ref="S166:T166"/>
    <mergeCell ref="U166:V166"/>
    <mergeCell ref="W166:X166"/>
    <mergeCell ref="Y166:Z166"/>
    <mergeCell ref="AA166:AB166"/>
    <mergeCell ref="AC166:AD166"/>
    <mergeCell ref="AE166:AF166"/>
    <mergeCell ref="AG166:AH166"/>
    <mergeCell ref="AI166:AJ166"/>
    <mergeCell ref="AK166:AL166"/>
    <mergeCell ref="AM166:AN166"/>
    <mergeCell ref="AO166:AP166"/>
    <mergeCell ref="AQ166:AR166"/>
    <mergeCell ref="AS166:AT166"/>
    <mergeCell ref="AU166:AV166"/>
    <mergeCell ref="AW166:AX166"/>
    <mergeCell ref="AY166:AZ166"/>
    <mergeCell ref="BA166:BB166"/>
    <mergeCell ref="BC166:BD166"/>
    <mergeCell ref="BE166:BF166"/>
    <mergeCell ref="BG166:BH166"/>
    <mergeCell ref="BI166:BJ166"/>
    <mergeCell ref="BK166:BL166"/>
    <mergeCell ref="BM166:BN166"/>
    <mergeCell ref="BO166:BP166"/>
    <mergeCell ref="BQ166:BR166"/>
    <mergeCell ref="BS166:BT166"/>
    <mergeCell ref="BU166:BV166"/>
    <mergeCell ref="BW166:BX166"/>
    <mergeCell ref="A167:A168"/>
    <mergeCell ref="B167:B168"/>
    <mergeCell ref="C167:C168"/>
    <mergeCell ref="D167:D168"/>
    <mergeCell ref="E167:E168"/>
    <mergeCell ref="Q168:R168"/>
    <mergeCell ref="S168:T168"/>
    <mergeCell ref="U168:V168"/>
    <mergeCell ref="W168:X168"/>
    <mergeCell ref="Y168:Z168"/>
    <mergeCell ref="AA168:AB168"/>
    <mergeCell ref="AC168:AD168"/>
    <mergeCell ref="AE168:AF168"/>
    <mergeCell ref="AG168:AH168"/>
    <mergeCell ref="AI168:AJ168"/>
    <mergeCell ref="AK168:AL168"/>
    <mergeCell ref="AM168:AN168"/>
    <mergeCell ref="AO168:AP168"/>
    <mergeCell ref="AQ168:AR168"/>
    <mergeCell ref="AS168:AT168"/>
    <mergeCell ref="AU168:AV168"/>
    <mergeCell ref="AW168:AX168"/>
    <mergeCell ref="AY168:AZ168"/>
    <mergeCell ref="BA168:BB168"/>
    <mergeCell ref="BC168:BD168"/>
    <mergeCell ref="BE168:BF168"/>
    <mergeCell ref="BG168:BH168"/>
    <mergeCell ref="BI168:BJ168"/>
    <mergeCell ref="BK168:BL168"/>
    <mergeCell ref="BM168:BN168"/>
    <mergeCell ref="BO168:BP168"/>
    <mergeCell ref="BQ168:BR168"/>
    <mergeCell ref="BS168:BT168"/>
    <mergeCell ref="BU168:BV168"/>
    <mergeCell ref="BW168:BX168"/>
    <mergeCell ref="A169:A170"/>
    <mergeCell ref="B169:B170"/>
    <mergeCell ref="C169:C170"/>
    <mergeCell ref="D169:D170"/>
    <mergeCell ref="E169:E170"/>
    <mergeCell ref="Q170:R170"/>
    <mergeCell ref="S170:T170"/>
    <mergeCell ref="U170:V170"/>
    <mergeCell ref="W170:X170"/>
    <mergeCell ref="Y170:Z170"/>
    <mergeCell ref="AA170:AB170"/>
    <mergeCell ref="AC170:AD170"/>
    <mergeCell ref="AE170:AF170"/>
    <mergeCell ref="AG170:AH170"/>
    <mergeCell ref="AI170:AJ170"/>
    <mergeCell ref="AK170:AL170"/>
    <mergeCell ref="AM170:AN170"/>
    <mergeCell ref="AO170:AP170"/>
    <mergeCell ref="AQ170:AR170"/>
    <mergeCell ref="AS170:AT170"/>
    <mergeCell ref="AU170:AV170"/>
    <mergeCell ref="AW170:AX170"/>
    <mergeCell ref="AY170:AZ170"/>
    <mergeCell ref="BA170:BB170"/>
    <mergeCell ref="BC170:BD170"/>
    <mergeCell ref="BE170:BF170"/>
    <mergeCell ref="BG170:BH170"/>
    <mergeCell ref="BI170:BJ170"/>
    <mergeCell ref="BK170:BL170"/>
    <mergeCell ref="BM170:BN170"/>
    <mergeCell ref="BO170:BP170"/>
    <mergeCell ref="BQ170:BR170"/>
    <mergeCell ref="BS170:BT170"/>
    <mergeCell ref="BU170:BV170"/>
    <mergeCell ref="BW170:BX170"/>
    <mergeCell ref="A171:A172"/>
    <mergeCell ref="B171:B172"/>
    <mergeCell ref="C171:C172"/>
    <mergeCell ref="D171:D172"/>
    <mergeCell ref="E171:E172"/>
    <mergeCell ref="Q172:R172"/>
    <mergeCell ref="S172:T172"/>
    <mergeCell ref="U172:V172"/>
    <mergeCell ref="W172:X172"/>
    <mergeCell ref="Y172:Z172"/>
    <mergeCell ref="AA172:AB172"/>
    <mergeCell ref="AC172:AD172"/>
    <mergeCell ref="AE172:AF172"/>
    <mergeCell ref="AG172:AH172"/>
    <mergeCell ref="AI172:AJ172"/>
    <mergeCell ref="AK172:AL172"/>
    <mergeCell ref="AM172:AN172"/>
    <mergeCell ref="AO172:AP172"/>
    <mergeCell ref="AQ172:AR172"/>
    <mergeCell ref="AS172:AT172"/>
    <mergeCell ref="AU172:AV172"/>
    <mergeCell ref="AW172:AX172"/>
    <mergeCell ref="AY172:AZ172"/>
    <mergeCell ref="BA172:BB172"/>
    <mergeCell ref="BC172:BD172"/>
    <mergeCell ref="BE172:BF172"/>
    <mergeCell ref="BG172:BH172"/>
    <mergeCell ref="BI172:BJ172"/>
    <mergeCell ref="BK172:BL172"/>
    <mergeCell ref="BM172:BN172"/>
    <mergeCell ref="BO172:BP172"/>
    <mergeCell ref="BQ172:BR172"/>
    <mergeCell ref="BS172:BT172"/>
    <mergeCell ref="BU172:BV172"/>
    <mergeCell ref="BW172:BX172"/>
    <mergeCell ref="A173:A174"/>
    <mergeCell ref="B173:B174"/>
    <mergeCell ref="C173:C174"/>
    <mergeCell ref="D173:D174"/>
    <mergeCell ref="E173:E174"/>
    <mergeCell ref="Q174:R174"/>
    <mergeCell ref="S174:T174"/>
    <mergeCell ref="U174:V174"/>
    <mergeCell ref="W174:X174"/>
    <mergeCell ref="Y174:Z174"/>
    <mergeCell ref="AA174:AB174"/>
    <mergeCell ref="AC174:AD174"/>
    <mergeCell ref="AE174:AF174"/>
    <mergeCell ref="AG174:AH174"/>
    <mergeCell ref="AI174:AJ174"/>
    <mergeCell ref="AK174:AL174"/>
    <mergeCell ref="AM174:AN174"/>
    <mergeCell ref="AO174:AP174"/>
    <mergeCell ref="AQ174:AR174"/>
    <mergeCell ref="AS174:AT174"/>
    <mergeCell ref="AU174:AV174"/>
    <mergeCell ref="AW174:AX174"/>
    <mergeCell ref="AY174:AZ174"/>
    <mergeCell ref="BA174:BB174"/>
    <mergeCell ref="BC174:BD174"/>
    <mergeCell ref="BE174:BF174"/>
    <mergeCell ref="BG174:BH174"/>
    <mergeCell ref="BI174:BJ174"/>
    <mergeCell ref="BK174:BL174"/>
    <mergeCell ref="BM174:BN174"/>
    <mergeCell ref="BO174:BP174"/>
    <mergeCell ref="BQ174:BR174"/>
    <mergeCell ref="BS174:BT174"/>
    <mergeCell ref="BU174:BV174"/>
    <mergeCell ref="BW174:BX174"/>
    <mergeCell ref="A175:A176"/>
    <mergeCell ref="B175:B176"/>
    <mergeCell ref="C175:C176"/>
    <mergeCell ref="D175:D176"/>
    <mergeCell ref="E175:E176"/>
    <mergeCell ref="Q176:R176"/>
    <mergeCell ref="S176:T176"/>
    <mergeCell ref="U176:V176"/>
    <mergeCell ref="W176:X176"/>
    <mergeCell ref="Y176:Z176"/>
    <mergeCell ref="AA176:AB176"/>
    <mergeCell ref="AC176:AD176"/>
    <mergeCell ref="AE176:AF176"/>
    <mergeCell ref="AG176:AH176"/>
    <mergeCell ref="AI176:AJ176"/>
    <mergeCell ref="AK176:AL176"/>
    <mergeCell ref="AM176:AN176"/>
    <mergeCell ref="AO176:AP176"/>
    <mergeCell ref="AQ176:AR176"/>
    <mergeCell ref="AS176:AT176"/>
    <mergeCell ref="AU176:AV176"/>
    <mergeCell ref="AW176:AX176"/>
    <mergeCell ref="AY176:AZ176"/>
    <mergeCell ref="BA176:BB176"/>
    <mergeCell ref="BC176:BD176"/>
    <mergeCell ref="BE176:BF176"/>
    <mergeCell ref="BG176:BH176"/>
    <mergeCell ref="BI176:BJ176"/>
    <mergeCell ref="BK176:BL176"/>
    <mergeCell ref="BM176:BN176"/>
    <mergeCell ref="BO176:BP176"/>
    <mergeCell ref="BQ176:BR176"/>
    <mergeCell ref="BS176:BT176"/>
    <mergeCell ref="BU176:BV176"/>
    <mergeCell ref="BW176:BX176"/>
    <mergeCell ref="A177:A178"/>
    <mergeCell ref="B177:B178"/>
    <mergeCell ref="C177:C178"/>
    <mergeCell ref="D177:D178"/>
    <mergeCell ref="E177:E178"/>
    <mergeCell ref="Q178:R178"/>
    <mergeCell ref="S178:T178"/>
    <mergeCell ref="U178:V178"/>
    <mergeCell ref="W178:X178"/>
    <mergeCell ref="Y178:Z178"/>
    <mergeCell ref="AA178:AB178"/>
    <mergeCell ref="AC178:AD178"/>
    <mergeCell ref="AE178:AF178"/>
    <mergeCell ref="AG178:AH178"/>
    <mergeCell ref="AI178:AJ178"/>
    <mergeCell ref="AK178:AL178"/>
    <mergeCell ref="AM178:AN178"/>
    <mergeCell ref="AO178:AP178"/>
    <mergeCell ref="AQ178:AR178"/>
    <mergeCell ref="AS178:AT178"/>
    <mergeCell ref="AU178:AV178"/>
    <mergeCell ref="AW178:AX178"/>
    <mergeCell ref="AY178:AZ178"/>
    <mergeCell ref="BA178:BB178"/>
    <mergeCell ref="BC178:BD178"/>
    <mergeCell ref="BE178:BF178"/>
    <mergeCell ref="BG178:BH178"/>
    <mergeCell ref="BI178:BJ178"/>
    <mergeCell ref="BK178:BL178"/>
    <mergeCell ref="BM178:BN178"/>
    <mergeCell ref="BO178:BP178"/>
    <mergeCell ref="BQ178:BR178"/>
    <mergeCell ref="BS178:BT178"/>
    <mergeCell ref="BU178:BV178"/>
    <mergeCell ref="BW178:BX178"/>
    <mergeCell ref="A179:A180"/>
    <mergeCell ref="B179:B180"/>
    <mergeCell ref="C179:C180"/>
    <mergeCell ref="D179:D180"/>
    <mergeCell ref="E179:E180"/>
    <mergeCell ref="Q180:R180"/>
    <mergeCell ref="S180:T180"/>
    <mergeCell ref="U180:V180"/>
    <mergeCell ref="W180:X180"/>
    <mergeCell ref="Y180:Z180"/>
    <mergeCell ref="AA180:AB180"/>
    <mergeCell ref="AC180:AD180"/>
    <mergeCell ref="AE180:AF180"/>
    <mergeCell ref="AG180:AH180"/>
    <mergeCell ref="AI180:AJ180"/>
    <mergeCell ref="AK180:AL180"/>
    <mergeCell ref="AM180:AN180"/>
    <mergeCell ref="AO180:AP180"/>
    <mergeCell ref="AQ180:AR180"/>
    <mergeCell ref="AS180:AT180"/>
    <mergeCell ref="AU180:AV180"/>
    <mergeCell ref="AW180:AX180"/>
    <mergeCell ref="AY180:AZ180"/>
    <mergeCell ref="BA180:BB180"/>
    <mergeCell ref="BC180:BD180"/>
    <mergeCell ref="BE180:BF180"/>
    <mergeCell ref="BG180:BH180"/>
    <mergeCell ref="BI180:BJ180"/>
    <mergeCell ref="BK180:BL180"/>
    <mergeCell ref="BM180:BN180"/>
    <mergeCell ref="BO180:BP180"/>
    <mergeCell ref="BQ180:BR180"/>
    <mergeCell ref="BS180:BT180"/>
    <mergeCell ref="BU180:BV180"/>
    <mergeCell ref="BW180:BX180"/>
    <mergeCell ref="A181:A182"/>
    <mergeCell ref="B181:B182"/>
    <mergeCell ref="C181:C182"/>
    <mergeCell ref="D181:D182"/>
    <mergeCell ref="E181:E182"/>
    <mergeCell ref="Q182:R182"/>
    <mergeCell ref="S182:T182"/>
    <mergeCell ref="W182:X182"/>
    <mergeCell ref="Y182:Z182"/>
    <mergeCell ref="AA182:AB182"/>
    <mergeCell ref="AC182:AD182"/>
    <mergeCell ref="AE182:AF182"/>
    <mergeCell ref="AG182:AH182"/>
    <mergeCell ref="AI182:AJ182"/>
    <mergeCell ref="AK182:AL182"/>
    <mergeCell ref="AM182:AN182"/>
    <mergeCell ref="AO182:AP182"/>
    <mergeCell ref="AQ182:AR182"/>
    <mergeCell ref="AS182:AT182"/>
    <mergeCell ref="AU182:AV182"/>
    <mergeCell ref="AW182:AX182"/>
    <mergeCell ref="AY182:AZ182"/>
    <mergeCell ref="BA182:BB182"/>
    <mergeCell ref="BC182:BD182"/>
    <mergeCell ref="BE182:BF182"/>
    <mergeCell ref="BG182:BH182"/>
    <mergeCell ref="BI182:BJ182"/>
    <mergeCell ref="BK182:BL182"/>
    <mergeCell ref="BM182:BN182"/>
    <mergeCell ref="BO182:BP182"/>
    <mergeCell ref="BQ182:BR182"/>
    <mergeCell ref="BS182:BT182"/>
    <mergeCell ref="BU182:BV182"/>
    <mergeCell ref="BW182:BX182"/>
    <mergeCell ref="A183:A184"/>
    <mergeCell ref="B183:B184"/>
    <mergeCell ref="C183:C184"/>
    <mergeCell ref="D183:D184"/>
    <mergeCell ref="E183:E184"/>
    <mergeCell ref="Q184:R184"/>
    <mergeCell ref="S184:T184"/>
    <mergeCell ref="U184:V184"/>
    <mergeCell ref="W184:X184"/>
    <mergeCell ref="Y184:Z184"/>
    <mergeCell ref="AA184:AB184"/>
    <mergeCell ref="AC184:AD184"/>
    <mergeCell ref="AE184:AF184"/>
    <mergeCell ref="AG184:AH184"/>
    <mergeCell ref="AI184:AJ184"/>
    <mergeCell ref="AK184:AL184"/>
    <mergeCell ref="AM184:AN184"/>
    <mergeCell ref="AO184:AP184"/>
    <mergeCell ref="AQ184:AR184"/>
    <mergeCell ref="AS184:AT184"/>
    <mergeCell ref="AU184:AV184"/>
    <mergeCell ref="AW184:AX184"/>
    <mergeCell ref="AY184:AZ184"/>
    <mergeCell ref="BA184:BB184"/>
    <mergeCell ref="BC184:BD184"/>
    <mergeCell ref="BE184:BF184"/>
    <mergeCell ref="BG184:BH184"/>
    <mergeCell ref="BI184:BJ184"/>
    <mergeCell ref="BK184:BL184"/>
    <mergeCell ref="BM184:BN184"/>
    <mergeCell ref="BO184:BP184"/>
    <mergeCell ref="BQ184:BR184"/>
    <mergeCell ref="BS184:BT184"/>
    <mergeCell ref="BU184:BV184"/>
    <mergeCell ref="BW184:BX184"/>
    <mergeCell ref="A185:A186"/>
    <mergeCell ref="B185:B186"/>
    <mergeCell ref="C185:C186"/>
    <mergeCell ref="D185:D186"/>
    <mergeCell ref="E185:E186"/>
    <mergeCell ref="Q186:R186"/>
    <mergeCell ref="S186:T186"/>
    <mergeCell ref="U186:V186"/>
    <mergeCell ref="W186:X186"/>
    <mergeCell ref="Y186:Z186"/>
    <mergeCell ref="AA186:AB186"/>
    <mergeCell ref="AC186:AD186"/>
    <mergeCell ref="AE186:AF186"/>
    <mergeCell ref="AG186:AH186"/>
    <mergeCell ref="AI186:AJ186"/>
    <mergeCell ref="AK186:AL186"/>
    <mergeCell ref="AM186:AN186"/>
    <mergeCell ref="AO186:AP186"/>
    <mergeCell ref="AQ186:AR186"/>
    <mergeCell ref="AS186:AT186"/>
    <mergeCell ref="AU186:AV186"/>
    <mergeCell ref="AW186:AX186"/>
    <mergeCell ref="AY186:AZ186"/>
    <mergeCell ref="BA186:BB186"/>
    <mergeCell ref="BC186:BD186"/>
    <mergeCell ref="BE186:BF186"/>
    <mergeCell ref="BG186:BH186"/>
    <mergeCell ref="BI186:BJ186"/>
    <mergeCell ref="BK186:BL186"/>
    <mergeCell ref="BM186:BN186"/>
    <mergeCell ref="BO186:BP186"/>
    <mergeCell ref="BQ186:BR186"/>
    <mergeCell ref="BS186:BT186"/>
    <mergeCell ref="BU186:BV186"/>
    <mergeCell ref="BW186:BX186"/>
    <mergeCell ref="A187:A188"/>
    <mergeCell ref="B187:B188"/>
    <mergeCell ref="C187:C188"/>
    <mergeCell ref="D187:D188"/>
    <mergeCell ref="E187:E188"/>
    <mergeCell ref="Q188:R188"/>
    <mergeCell ref="S188:T188"/>
    <mergeCell ref="U188:V188"/>
    <mergeCell ref="W188:X188"/>
    <mergeCell ref="Y188:Z188"/>
    <mergeCell ref="AA188:AB188"/>
    <mergeCell ref="AC188:AD188"/>
    <mergeCell ref="AE188:AF188"/>
    <mergeCell ref="AG188:AH188"/>
    <mergeCell ref="AI188:AJ188"/>
    <mergeCell ref="AK188:AL188"/>
    <mergeCell ref="AM188:AN188"/>
    <mergeCell ref="AO188:AP188"/>
    <mergeCell ref="AQ188:AR188"/>
    <mergeCell ref="AS188:AT188"/>
    <mergeCell ref="AU188:AV188"/>
    <mergeCell ref="AW188:AX188"/>
    <mergeCell ref="AY188:AZ188"/>
    <mergeCell ref="BA188:BB188"/>
    <mergeCell ref="BC188:BD188"/>
    <mergeCell ref="BE188:BF188"/>
    <mergeCell ref="BG188:BH188"/>
    <mergeCell ref="BI188:BJ188"/>
    <mergeCell ref="BK188:BL188"/>
    <mergeCell ref="BM188:BN188"/>
    <mergeCell ref="BO188:BP188"/>
    <mergeCell ref="BQ188:BR188"/>
    <mergeCell ref="BS188:BT188"/>
    <mergeCell ref="BU188:BV188"/>
    <mergeCell ref="BW188:BX188"/>
    <mergeCell ref="A189:A190"/>
    <mergeCell ref="B189:B190"/>
    <mergeCell ref="C189:C190"/>
    <mergeCell ref="D189:D190"/>
    <mergeCell ref="E189:E190"/>
    <mergeCell ref="Q190:R190"/>
    <mergeCell ref="S190:T190"/>
    <mergeCell ref="U190:V190"/>
    <mergeCell ref="W190:X190"/>
    <mergeCell ref="Y190:Z190"/>
    <mergeCell ref="AA190:AB190"/>
    <mergeCell ref="AC190:AD190"/>
    <mergeCell ref="AE190:AF190"/>
    <mergeCell ref="AG190:AH190"/>
    <mergeCell ref="AI190:AJ190"/>
    <mergeCell ref="AK190:AL190"/>
    <mergeCell ref="AM190:AN190"/>
    <mergeCell ref="AO190:AP190"/>
    <mergeCell ref="AQ190:AR190"/>
    <mergeCell ref="AS190:AT190"/>
    <mergeCell ref="AU190:AV190"/>
    <mergeCell ref="AW190:AX190"/>
    <mergeCell ref="AY190:AZ190"/>
    <mergeCell ref="BA190:BB190"/>
    <mergeCell ref="BC190:BD190"/>
    <mergeCell ref="BE190:BF190"/>
    <mergeCell ref="BG190:BH190"/>
    <mergeCell ref="BI190:BJ190"/>
    <mergeCell ref="BK190:BL190"/>
    <mergeCell ref="BM190:BN190"/>
    <mergeCell ref="BO190:BP190"/>
    <mergeCell ref="BQ190:BR190"/>
    <mergeCell ref="BS190:BT190"/>
    <mergeCell ref="BU190:BV190"/>
    <mergeCell ref="BW190:BX190"/>
    <mergeCell ref="A191:A192"/>
    <mergeCell ref="B191:B192"/>
    <mergeCell ref="C191:C192"/>
    <mergeCell ref="D191:D192"/>
    <mergeCell ref="E191:E192"/>
    <mergeCell ref="Q192:R192"/>
    <mergeCell ref="S192:T192"/>
    <mergeCell ref="W192:X192"/>
    <mergeCell ref="Y192:Z192"/>
    <mergeCell ref="AA192:AB192"/>
    <mergeCell ref="AC192:AD192"/>
    <mergeCell ref="AE192:AF192"/>
    <mergeCell ref="AG192:AH192"/>
    <mergeCell ref="AI192:AJ192"/>
    <mergeCell ref="AK192:AL192"/>
    <mergeCell ref="AM192:AN192"/>
    <mergeCell ref="AO192:AP192"/>
    <mergeCell ref="AQ192:AR192"/>
    <mergeCell ref="AS192:AT192"/>
    <mergeCell ref="AU192:AV192"/>
    <mergeCell ref="AW192:AX192"/>
    <mergeCell ref="AY192:AZ192"/>
    <mergeCell ref="BA192:BB192"/>
    <mergeCell ref="BC192:BD192"/>
    <mergeCell ref="BE192:BF192"/>
    <mergeCell ref="BG192:BH192"/>
    <mergeCell ref="BI192:BJ192"/>
    <mergeCell ref="BK192:BL192"/>
    <mergeCell ref="BM192:BN192"/>
    <mergeCell ref="BO192:BP192"/>
    <mergeCell ref="BQ192:BR192"/>
    <mergeCell ref="BS192:BT192"/>
    <mergeCell ref="BU192:BV192"/>
    <mergeCell ref="BW192:BX192"/>
    <mergeCell ref="A193:A194"/>
    <mergeCell ref="B193:B194"/>
    <mergeCell ref="C193:C194"/>
    <mergeCell ref="D193:D194"/>
    <mergeCell ref="E193:E194"/>
    <mergeCell ref="Q194:R194"/>
    <mergeCell ref="S194:T194"/>
    <mergeCell ref="W194:X194"/>
    <mergeCell ref="Y194:Z194"/>
    <mergeCell ref="AA194:AB194"/>
    <mergeCell ref="AC194:AD194"/>
    <mergeCell ref="AE194:AF194"/>
    <mergeCell ref="AG194:AH194"/>
    <mergeCell ref="AI194:AJ194"/>
    <mergeCell ref="AK194:AL194"/>
    <mergeCell ref="AM194:AN194"/>
    <mergeCell ref="AO194:AP194"/>
    <mergeCell ref="AQ194:AR194"/>
    <mergeCell ref="AS194:AT194"/>
    <mergeCell ref="AU194:AV194"/>
    <mergeCell ref="AW194:AX194"/>
    <mergeCell ref="AY194:AZ194"/>
    <mergeCell ref="BA194:BB194"/>
    <mergeCell ref="BC194:BD194"/>
    <mergeCell ref="BE194:BF194"/>
    <mergeCell ref="BG194:BH194"/>
    <mergeCell ref="BI194:BJ194"/>
    <mergeCell ref="BK194:BL194"/>
    <mergeCell ref="BM194:BN194"/>
    <mergeCell ref="BO194:BP194"/>
    <mergeCell ref="BQ194:BR194"/>
    <mergeCell ref="BS194:BT194"/>
    <mergeCell ref="BU194:BV194"/>
    <mergeCell ref="BW194:BX194"/>
    <mergeCell ref="A195:A196"/>
    <mergeCell ref="B195:B196"/>
    <mergeCell ref="C195:C196"/>
    <mergeCell ref="D195:D196"/>
    <mergeCell ref="E195:E196"/>
    <mergeCell ref="Q196:R196"/>
    <mergeCell ref="S196:T196"/>
    <mergeCell ref="U196:V196"/>
    <mergeCell ref="W196:X196"/>
    <mergeCell ref="Y196:Z196"/>
    <mergeCell ref="AA196:AB196"/>
    <mergeCell ref="AC196:AD196"/>
    <mergeCell ref="AE196:AF196"/>
    <mergeCell ref="AG196:AH196"/>
    <mergeCell ref="AI196:AJ196"/>
    <mergeCell ref="AK196:AL196"/>
    <mergeCell ref="AM196:AN196"/>
    <mergeCell ref="AO196:AP196"/>
    <mergeCell ref="AQ196:AR196"/>
    <mergeCell ref="AS196:AT196"/>
    <mergeCell ref="AU196:AV196"/>
    <mergeCell ref="AW196:AX196"/>
    <mergeCell ref="AY196:AZ196"/>
    <mergeCell ref="BA196:BB196"/>
    <mergeCell ref="BC196:BD196"/>
    <mergeCell ref="BE196:BF196"/>
    <mergeCell ref="BG196:BH196"/>
    <mergeCell ref="BI196:BJ196"/>
    <mergeCell ref="BK196:BL196"/>
    <mergeCell ref="BM196:BN196"/>
    <mergeCell ref="BO196:BP196"/>
    <mergeCell ref="BQ196:BR196"/>
    <mergeCell ref="BS196:BT196"/>
    <mergeCell ref="BU196:BV196"/>
    <mergeCell ref="BW196:BX196"/>
    <mergeCell ref="A197:A198"/>
    <mergeCell ref="B197:B198"/>
    <mergeCell ref="C197:C198"/>
    <mergeCell ref="D197:D198"/>
    <mergeCell ref="E197:E198"/>
    <mergeCell ref="Q198:R198"/>
    <mergeCell ref="S198:T198"/>
    <mergeCell ref="U198:V198"/>
    <mergeCell ref="W198:X198"/>
    <mergeCell ref="Y198:Z198"/>
    <mergeCell ref="AA198:AB198"/>
    <mergeCell ref="AC198:AD198"/>
    <mergeCell ref="AE198:AF198"/>
    <mergeCell ref="AG198:AH198"/>
    <mergeCell ref="AI198:AJ198"/>
    <mergeCell ref="AK198:AL198"/>
    <mergeCell ref="AM198:AN198"/>
    <mergeCell ref="AO198:AP198"/>
    <mergeCell ref="AQ198:AR198"/>
    <mergeCell ref="AS198:AT198"/>
    <mergeCell ref="AU198:AV198"/>
    <mergeCell ref="AW198:AX198"/>
    <mergeCell ref="AY198:AZ198"/>
    <mergeCell ref="BA198:BB198"/>
    <mergeCell ref="BC198:BD198"/>
    <mergeCell ref="BE198:BF198"/>
    <mergeCell ref="BG198:BH198"/>
    <mergeCell ref="BI198:BJ198"/>
    <mergeCell ref="BK198:BL198"/>
    <mergeCell ref="BM198:BN198"/>
    <mergeCell ref="BO198:BP198"/>
    <mergeCell ref="BQ198:BR198"/>
    <mergeCell ref="BS198:BT198"/>
    <mergeCell ref="BU198:BV198"/>
    <mergeCell ref="BW198:BX198"/>
    <mergeCell ref="A199:A200"/>
    <mergeCell ref="B199:B200"/>
    <mergeCell ref="C199:C200"/>
    <mergeCell ref="D199:D200"/>
    <mergeCell ref="E199:E200"/>
    <mergeCell ref="Q200:R200"/>
    <mergeCell ref="S200:T200"/>
    <mergeCell ref="U200:V200"/>
    <mergeCell ref="W200:X200"/>
    <mergeCell ref="Y200:Z200"/>
    <mergeCell ref="AA200:AB200"/>
    <mergeCell ref="AC200:AD200"/>
    <mergeCell ref="AE200:AF200"/>
    <mergeCell ref="AG200:AH200"/>
    <mergeCell ref="AI200:AJ200"/>
    <mergeCell ref="AK200:AL200"/>
    <mergeCell ref="AM200:AN200"/>
    <mergeCell ref="AO200:AP200"/>
    <mergeCell ref="AQ200:AR200"/>
    <mergeCell ref="AS200:AT200"/>
    <mergeCell ref="AU200:AV200"/>
    <mergeCell ref="AW200:AX200"/>
    <mergeCell ref="AY200:AZ200"/>
    <mergeCell ref="BA200:BB200"/>
    <mergeCell ref="BC200:BD200"/>
    <mergeCell ref="BE200:BF200"/>
    <mergeCell ref="BG200:BH200"/>
    <mergeCell ref="BI200:BJ200"/>
    <mergeCell ref="BK200:BL200"/>
    <mergeCell ref="BM200:BN200"/>
    <mergeCell ref="BO200:BP200"/>
    <mergeCell ref="BQ200:BR200"/>
    <mergeCell ref="BS200:BT200"/>
    <mergeCell ref="BU200:BV200"/>
    <mergeCell ref="BW200:BX200"/>
    <mergeCell ref="A201:A202"/>
    <mergeCell ref="B201:B202"/>
    <mergeCell ref="C201:C202"/>
    <mergeCell ref="D201:D202"/>
    <mergeCell ref="E201:E202"/>
    <mergeCell ref="Q202:R202"/>
    <mergeCell ref="S202:T202"/>
    <mergeCell ref="U202:V202"/>
    <mergeCell ref="W202:X202"/>
    <mergeCell ref="Y202:Z202"/>
    <mergeCell ref="AA202:AB202"/>
    <mergeCell ref="AC202:AD202"/>
    <mergeCell ref="AE202:AF202"/>
    <mergeCell ref="AG202:AH202"/>
    <mergeCell ref="AI202:AJ202"/>
    <mergeCell ref="AK202:AL202"/>
    <mergeCell ref="AM202:AN202"/>
    <mergeCell ref="AO202:AP202"/>
    <mergeCell ref="AQ202:AR202"/>
    <mergeCell ref="AS202:AT202"/>
    <mergeCell ref="AU202:AV202"/>
    <mergeCell ref="AW202:AX202"/>
    <mergeCell ref="AY202:AZ202"/>
    <mergeCell ref="BA202:BB202"/>
    <mergeCell ref="BC202:BD202"/>
    <mergeCell ref="BE202:BF202"/>
    <mergeCell ref="BG202:BH202"/>
    <mergeCell ref="BI202:BJ202"/>
    <mergeCell ref="BK202:BL202"/>
    <mergeCell ref="BM202:BN202"/>
    <mergeCell ref="BO202:BP202"/>
    <mergeCell ref="BQ202:BR202"/>
    <mergeCell ref="BS202:BT202"/>
    <mergeCell ref="BU202:BV202"/>
    <mergeCell ref="BW202:BX202"/>
    <mergeCell ref="A203:A204"/>
    <mergeCell ref="B203:B204"/>
    <mergeCell ref="C203:C204"/>
    <mergeCell ref="D203:D204"/>
    <mergeCell ref="E203:E204"/>
    <mergeCell ref="Q204:R204"/>
    <mergeCell ref="S204:T204"/>
    <mergeCell ref="U204:V204"/>
    <mergeCell ref="W204:X204"/>
    <mergeCell ref="Y204:Z204"/>
    <mergeCell ref="AA204:AB204"/>
    <mergeCell ref="AC204:AD204"/>
    <mergeCell ref="AE204:AF204"/>
    <mergeCell ref="AG204:AH204"/>
    <mergeCell ref="AI204:AJ204"/>
    <mergeCell ref="AK204:AL204"/>
    <mergeCell ref="AM204:AN204"/>
    <mergeCell ref="AO204:AP204"/>
    <mergeCell ref="AQ204:AR204"/>
    <mergeCell ref="AS204:AT204"/>
    <mergeCell ref="AU204:AV204"/>
    <mergeCell ref="AW204:AX204"/>
    <mergeCell ref="AY204:AZ204"/>
    <mergeCell ref="BA204:BB204"/>
    <mergeCell ref="BC204:BD204"/>
    <mergeCell ref="BE204:BF204"/>
    <mergeCell ref="BG204:BH204"/>
    <mergeCell ref="BI204:BJ204"/>
    <mergeCell ref="BK204:BL204"/>
    <mergeCell ref="BM204:BN204"/>
    <mergeCell ref="BO204:BP204"/>
    <mergeCell ref="BQ204:BR204"/>
    <mergeCell ref="BS204:BT204"/>
    <mergeCell ref="BU204:BV204"/>
    <mergeCell ref="BW204:BX204"/>
    <mergeCell ref="A205:A206"/>
    <mergeCell ref="B205:B206"/>
    <mergeCell ref="C205:C206"/>
    <mergeCell ref="D205:D206"/>
    <mergeCell ref="E205:E206"/>
    <mergeCell ref="Q206:R206"/>
    <mergeCell ref="S206:T206"/>
    <mergeCell ref="W206:X206"/>
    <mergeCell ref="Y206:Z206"/>
    <mergeCell ref="AA206:AB206"/>
    <mergeCell ref="AC206:AD206"/>
    <mergeCell ref="AE206:AF206"/>
    <mergeCell ref="AG206:AH206"/>
    <mergeCell ref="AI206:AJ206"/>
    <mergeCell ref="AK206:AL206"/>
    <mergeCell ref="AM206:AN206"/>
    <mergeCell ref="AO206:AP206"/>
    <mergeCell ref="AQ206:AR206"/>
    <mergeCell ref="AS206:AT206"/>
    <mergeCell ref="AU206:AV206"/>
    <mergeCell ref="AW206:AX206"/>
    <mergeCell ref="AY206:AZ206"/>
    <mergeCell ref="BA206:BB206"/>
    <mergeCell ref="BC206:BD206"/>
    <mergeCell ref="BE206:BF206"/>
    <mergeCell ref="BG206:BH206"/>
    <mergeCell ref="BI206:BJ206"/>
    <mergeCell ref="BK206:BL206"/>
    <mergeCell ref="BM206:BN206"/>
    <mergeCell ref="BO206:BP206"/>
    <mergeCell ref="BQ206:BR206"/>
    <mergeCell ref="BS206:BT206"/>
    <mergeCell ref="BU206:BV206"/>
    <mergeCell ref="BW206:BX206"/>
    <mergeCell ref="A207:A208"/>
    <mergeCell ref="B207:B208"/>
    <mergeCell ref="C207:C208"/>
    <mergeCell ref="D207:D208"/>
    <mergeCell ref="E207:E208"/>
    <mergeCell ref="Q208:R208"/>
    <mergeCell ref="S208:T208"/>
    <mergeCell ref="W208:X208"/>
    <mergeCell ref="Y208:Z208"/>
    <mergeCell ref="AA208:AB208"/>
    <mergeCell ref="AC208:AD208"/>
    <mergeCell ref="AE208:AF208"/>
    <mergeCell ref="AG208:AH208"/>
    <mergeCell ref="AI208:AJ208"/>
    <mergeCell ref="AK208:AL208"/>
    <mergeCell ref="AM208:AN208"/>
    <mergeCell ref="AO208:AP208"/>
    <mergeCell ref="AQ208:AR208"/>
    <mergeCell ref="AS208:AT208"/>
    <mergeCell ref="AU208:AV208"/>
    <mergeCell ref="AW208:AX208"/>
    <mergeCell ref="AY208:AZ208"/>
    <mergeCell ref="BA208:BB208"/>
    <mergeCell ref="BC208:BD208"/>
    <mergeCell ref="BE208:BF208"/>
    <mergeCell ref="BG208:BH208"/>
    <mergeCell ref="BI208:BJ208"/>
    <mergeCell ref="BK208:BL208"/>
    <mergeCell ref="BM208:BN208"/>
    <mergeCell ref="BO208:BP208"/>
    <mergeCell ref="BQ208:BR208"/>
    <mergeCell ref="BS208:BT208"/>
    <mergeCell ref="BU208:BV208"/>
    <mergeCell ref="BW208:BX208"/>
    <mergeCell ref="A209:A210"/>
    <mergeCell ref="B209:B210"/>
    <mergeCell ref="C209:C210"/>
    <mergeCell ref="D209:D210"/>
    <mergeCell ref="E209:E210"/>
    <mergeCell ref="Q210:R210"/>
    <mergeCell ref="S210:T210"/>
    <mergeCell ref="U210:V210"/>
    <mergeCell ref="W210:X210"/>
    <mergeCell ref="Y210:Z210"/>
    <mergeCell ref="AA210:AB210"/>
    <mergeCell ref="AC210:AD210"/>
    <mergeCell ref="AE210:AF210"/>
    <mergeCell ref="AG210:AH210"/>
    <mergeCell ref="AI210:AJ210"/>
    <mergeCell ref="AK210:AL210"/>
    <mergeCell ref="AM210:AN210"/>
    <mergeCell ref="AO210:AP210"/>
    <mergeCell ref="AQ210:AR210"/>
    <mergeCell ref="AS210:AT210"/>
    <mergeCell ref="AU210:AV210"/>
    <mergeCell ref="AW210:AX210"/>
    <mergeCell ref="AY210:AZ210"/>
    <mergeCell ref="BA210:BB210"/>
    <mergeCell ref="BC210:BD210"/>
    <mergeCell ref="BE210:BF210"/>
    <mergeCell ref="BG210:BH210"/>
    <mergeCell ref="BI210:BJ210"/>
    <mergeCell ref="BK210:BL210"/>
    <mergeCell ref="BM210:BN210"/>
    <mergeCell ref="BO210:BP210"/>
    <mergeCell ref="BQ210:BR210"/>
    <mergeCell ref="BS210:BT210"/>
    <mergeCell ref="BU210:BV210"/>
    <mergeCell ref="BW210:BX210"/>
    <mergeCell ref="A211:A212"/>
    <mergeCell ref="B211:B212"/>
    <mergeCell ref="C211:C212"/>
    <mergeCell ref="D211:D212"/>
    <mergeCell ref="E211:E212"/>
    <mergeCell ref="Q212:R212"/>
    <mergeCell ref="S212:T212"/>
    <mergeCell ref="U212:V212"/>
    <mergeCell ref="W212:X212"/>
    <mergeCell ref="Y212:Z212"/>
    <mergeCell ref="AA212:AB212"/>
    <mergeCell ref="AC212:AD212"/>
    <mergeCell ref="AE212:AF212"/>
    <mergeCell ref="AG212:AH212"/>
    <mergeCell ref="AI212:AJ212"/>
    <mergeCell ref="AK212:AL212"/>
    <mergeCell ref="AM212:AN212"/>
    <mergeCell ref="AO212:AP212"/>
    <mergeCell ref="AQ212:AR212"/>
    <mergeCell ref="AS212:AT212"/>
    <mergeCell ref="AU212:AV212"/>
    <mergeCell ref="AW212:AX212"/>
    <mergeCell ref="AY212:AZ212"/>
    <mergeCell ref="BA212:BB212"/>
    <mergeCell ref="BC212:BD212"/>
    <mergeCell ref="BE212:BF212"/>
    <mergeCell ref="BG212:BH212"/>
    <mergeCell ref="BI212:BJ212"/>
    <mergeCell ref="BK212:BL212"/>
    <mergeCell ref="BM212:BN212"/>
    <mergeCell ref="BO212:BP212"/>
    <mergeCell ref="BQ212:BR212"/>
    <mergeCell ref="BS212:BT212"/>
    <mergeCell ref="BU212:BV212"/>
    <mergeCell ref="BW212:BX212"/>
    <mergeCell ref="A213:A214"/>
    <mergeCell ref="B213:B214"/>
    <mergeCell ref="C213:C214"/>
    <mergeCell ref="D213:D214"/>
    <mergeCell ref="E213:E214"/>
    <mergeCell ref="Q214:R214"/>
    <mergeCell ref="S214:T214"/>
    <mergeCell ref="U214:V214"/>
    <mergeCell ref="W214:X214"/>
    <mergeCell ref="Y214:Z214"/>
    <mergeCell ref="AA214:AB214"/>
    <mergeCell ref="AC214:AD214"/>
    <mergeCell ref="AE214:AF214"/>
    <mergeCell ref="AG214:AH214"/>
    <mergeCell ref="AI214:AJ214"/>
    <mergeCell ref="AK214:AL214"/>
    <mergeCell ref="AM214:AN214"/>
    <mergeCell ref="AO214:AP214"/>
    <mergeCell ref="AQ214:AR214"/>
    <mergeCell ref="AS214:AT214"/>
    <mergeCell ref="AU214:AV214"/>
    <mergeCell ref="AW214:AX214"/>
    <mergeCell ref="AY214:AZ214"/>
    <mergeCell ref="BA214:BB214"/>
    <mergeCell ref="BC214:BD214"/>
    <mergeCell ref="BE214:BF214"/>
    <mergeCell ref="BG214:BH214"/>
    <mergeCell ref="BI214:BJ214"/>
    <mergeCell ref="BK214:BL214"/>
    <mergeCell ref="BM214:BN214"/>
    <mergeCell ref="BO214:BP214"/>
    <mergeCell ref="BQ214:BR214"/>
    <mergeCell ref="BS214:BT214"/>
    <mergeCell ref="BU214:BV214"/>
    <mergeCell ref="BW214:BX214"/>
    <mergeCell ref="A215:A216"/>
    <mergeCell ref="B215:B216"/>
    <mergeCell ref="C215:C216"/>
    <mergeCell ref="D215:D216"/>
    <mergeCell ref="E215:E216"/>
    <mergeCell ref="Q216:R216"/>
    <mergeCell ref="S216:T216"/>
    <mergeCell ref="U216:V216"/>
    <mergeCell ref="W216:X216"/>
    <mergeCell ref="Y216:Z216"/>
    <mergeCell ref="AA216:AB216"/>
    <mergeCell ref="AC216:AD216"/>
    <mergeCell ref="AE216:AF216"/>
    <mergeCell ref="AG216:AH216"/>
    <mergeCell ref="AI216:AJ216"/>
    <mergeCell ref="AK216:AL216"/>
    <mergeCell ref="AM216:AN216"/>
    <mergeCell ref="AO216:AP216"/>
    <mergeCell ref="AQ216:AR216"/>
    <mergeCell ref="AS216:AT216"/>
    <mergeCell ref="AU216:AV216"/>
    <mergeCell ref="AW216:AX216"/>
    <mergeCell ref="AY216:AZ216"/>
    <mergeCell ref="BA216:BB216"/>
    <mergeCell ref="BC216:BD216"/>
    <mergeCell ref="BE216:BF216"/>
    <mergeCell ref="BG216:BH216"/>
    <mergeCell ref="BI216:BJ216"/>
    <mergeCell ref="BK216:BL216"/>
    <mergeCell ref="BM216:BN216"/>
    <mergeCell ref="BO216:BP216"/>
    <mergeCell ref="BQ216:BR216"/>
    <mergeCell ref="BS216:BT216"/>
    <mergeCell ref="BU216:BV216"/>
    <mergeCell ref="BW216:BX216"/>
    <mergeCell ref="A217:A218"/>
    <mergeCell ref="B217:B218"/>
    <mergeCell ref="C217:C218"/>
    <mergeCell ref="D217:D218"/>
    <mergeCell ref="E217:E218"/>
    <mergeCell ref="Q218:R218"/>
    <mergeCell ref="S218:T218"/>
    <mergeCell ref="U218:V218"/>
    <mergeCell ref="W218:X218"/>
    <mergeCell ref="Y218:Z218"/>
    <mergeCell ref="AA218:AB218"/>
    <mergeCell ref="AC218:AD218"/>
    <mergeCell ref="AE218:AF218"/>
    <mergeCell ref="AG218:AH218"/>
    <mergeCell ref="AI218:AJ218"/>
    <mergeCell ref="AK218:AL218"/>
    <mergeCell ref="AM218:AN218"/>
    <mergeCell ref="AO218:AP218"/>
    <mergeCell ref="AQ218:AR218"/>
    <mergeCell ref="AS218:AT218"/>
    <mergeCell ref="AU218:AV218"/>
    <mergeCell ref="AW218:AX218"/>
    <mergeCell ref="AY218:AZ218"/>
    <mergeCell ref="BA218:BB218"/>
    <mergeCell ref="BC218:BD218"/>
    <mergeCell ref="BE218:BF218"/>
    <mergeCell ref="BG218:BH218"/>
    <mergeCell ref="BI218:BJ218"/>
    <mergeCell ref="BK218:BL218"/>
    <mergeCell ref="BM218:BN218"/>
    <mergeCell ref="BO218:BP218"/>
    <mergeCell ref="BQ218:BR218"/>
    <mergeCell ref="BS218:BT218"/>
    <mergeCell ref="BU218:BV218"/>
    <mergeCell ref="BW218:BX218"/>
    <mergeCell ref="A219:A220"/>
    <mergeCell ref="B219:B220"/>
    <mergeCell ref="C219:C220"/>
    <mergeCell ref="D219:D220"/>
    <mergeCell ref="E219:E220"/>
    <mergeCell ref="Q220:R220"/>
    <mergeCell ref="S220:T220"/>
    <mergeCell ref="U220:V220"/>
    <mergeCell ref="W220:X220"/>
    <mergeCell ref="Y220:Z220"/>
    <mergeCell ref="AA220:AB220"/>
    <mergeCell ref="AC220:AD220"/>
    <mergeCell ref="AE220:AF220"/>
    <mergeCell ref="AG220:AH220"/>
    <mergeCell ref="AI220:AJ220"/>
    <mergeCell ref="AK220:AL220"/>
    <mergeCell ref="AM220:AN220"/>
    <mergeCell ref="AO220:AP220"/>
    <mergeCell ref="AQ220:AR220"/>
    <mergeCell ref="AS220:AT220"/>
    <mergeCell ref="AU220:AV220"/>
    <mergeCell ref="AW220:AX220"/>
    <mergeCell ref="AY220:AZ220"/>
    <mergeCell ref="BA220:BB220"/>
    <mergeCell ref="BC220:BD220"/>
    <mergeCell ref="BE220:BF220"/>
    <mergeCell ref="BG220:BH220"/>
    <mergeCell ref="BI220:BJ220"/>
    <mergeCell ref="BK220:BL220"/>
    <mergeCell ref="BM220:BN220"/>
    <mergeCell ref="BO220:BP220"/>
    <mergeCell ref="BQ220:BR220"/>
    <mergeCell ref="BS220:BT220"/>
    <mergeCell ref="BU220:BV220"/>
    <mergeCell ref="BW220:BX220"/>
    <mergeCell ref="A221:A222"/>
    <mergeCell ref="B221:B222"/>
    <mergeCell ref="C221:C222"/>
    <mergeCell ref="D221:D222"/>
    <mergeCell ref="E221:E222"/>
    <mergeCell ref="Q222:R222"/>
    <mergeCell ref="S222:T222"/>
    <mergeCell ref="U222:V222"/>
    <mergeCell ref="W222:X222"/>
    <mergeCell ref="Y222:Z222"/>
    <mergeCell ref="AA222:AB222"/>
    <mergeCell ref="AC222:AD222"/>
    <mergeCell ref="AE222:AF222"/>
    <mergeCell ref="AG222:AH222"/>
    <mergeCell ref="AI222:AJ222"/>
    <mergeCell ref="AK222:AL222"/>
    <mergeCell ref="AM222:AN222"/>
    <mergeCell ref="AO222:AP222"/>
    <mergeCell ref="AQ222:AR222"/>
    <mergeCell ref="AS222:AT222"/>
    <mergeCell ref="AU222:AV222"/>
    <mergeCell ref="AW222:AX222"/>
    <mergeCell ref="AY222:AZ222"/>
    <mergeCell ref="BA222:BB222"/>
    <mergeCell ref="BC222:BD222"/>
    <mergeCell ref="BE222:BF222"/>
    <mergeCell ref="BG222:BH222"/>
    <mergeCell ref="BI222:BJ222"/>
    <mergeCell ref="BK222:BL222"/>
    <mergeCell ref="BM222:BN222"/>
    <mergeCell ref="BO222:BP222"/>
    <mergeCell ref="BQ222:BR222"/>
    <mergeCell ref="BS222:BT222"/>
    <mergeCell ref="BU222:BV222"/>
    <mergeCell ref="BW222:BX222"/>
    <mergeCell ref="A223:A224"/>
    <mergeCell ref="B223:B224"/>
    <mergeCell ref="C223:C224"/>
    <mergeCell ref="D223:D224"/>
    <mergeCell ref="E223:E224"/>
    <mergeCell ref="Q224:R224"/>
    <mergeCell ref="S224:T224"/>
    <mergeCell ref="W224:X224"/>
    <mergeCell ref="Y224:Z224"/>
    <mergeCell ref="AA224:AB224"/>
    <mergeCell ref="AC224:AD224"/>
    <mergeCell ref="AE224:AF224"/>
    <mergeCell ref="AG224:AH224"/>
    <mergeCell ref="AI224:AJ224"/>
    <mergeCell ref="AK224:AL224"/>
    <mergeCell ref="AM224:AN224"/>
    <mergeCell ref="AO224:AP224"/>
    <mergeCell ref="AQ224:AR224"/>
    <mergeCell ref="AS224:AT224"/>
    <mergeCell ref="AU224:AV224"/>
    <mergeCell ref="AW224:AX224"/>
    <mergeCell ref="AY224:AZ224"/>
    <mergeCell ref="BA224:BB224"/>
    <mergeCell ref="BC224:BD224"/>
    <mergeCell ref="BE224:BF224"/>
    <mergeCell ref="BG224:BH224"/>
    <mergeCell ref="BI224:BJ224"/>
    <mergeCell ref="BK224:BL224"/>
    <mergeCell ref="BM224:BN224"/>
    <mergeCell ref="BO224:BP224"/>
    <mergeCell ref="BQ224:BR224"/>
    <mergeCell ref="BS224:BT224"/>
    <mergeCell ref="BU224:BV224"/>
    <mergeCell ref="BW224:BX224"/>
    <mergeCell ref="A225:A226"/>
    <mergeCell ref="B225:B226"/>
    <mergeCell ref="C225:C226"/>
    <mergeCell ref="D225:D226"/>
    <mergeCell ref="E225:E226"/>
    <mergeCell ref="Q226:R226"/>
    <mergeCell ref="S226:T226"/>
    <mergeCell ref="U226:V226"/>
    <mergeCell ref="W226:X226"/>
    <mergeCell ref="Y226:Z226"/>
    <mergeCell ref="AA226:AB226"/>
    <mergeCell ref="AC226:AD226"/>
    <mergeCell ref="AE226:AF226"/>
    <mergeCell ref="AG226:AH226"/>
    <mergeCell ref="AI226:AJ226"/>
    <mergeCell ref="AK226:AL226"/>
    <mergeCell ref="AM226:AN226"/>
    <mergeCell ref="AO226:AP226"/>
    <mergeCell ref="AQ226:AR226"/>
    <mergeCell ref="AS226:AT226"/>
    <mergeCell ref="AU226:AV226"/>
    <mergeCell ref="AW226:AX226"/>
    <mergeCell ref="AY226:AZ226"/>
    <mergeCell ref="BA226:BB226"/>
    <mergeCell ref="BC226:BD226"/>
    <mergeCell ref="BE226:BF226"/>
    <mergeCell ref="BG226:BH226"/>
    <mergeCell ref="BI226:BJ226"/>
    <mergeCell ref="BK226:BL226"/>
    <mergeCell ref="BM226:BN226"/>
    <mergeCell ref="BO226:BP226"/>
    <mergeCell ref="BQ226:BR226"/>
    <mergeCell ref="BS226:BT226"/>
    <mergeCell ref="BU226:BV226"/>
    <mergeCell ref="BW226:BX226"/>
    <mergeCell ref="A227:A228"/>
    <mergeCell ref="B227:B228"/>
    <mergeCell ref="C227:C228"/>
    <mergeCell ref="D227:D228"/>
    <mergeCell ref="E227:E228"/>
    <mergeCell ref="Q228:R228"/>
    <mergeCell ref="S228:T228"/>
    <mergeCell ref="W228:X228"/>
    <mergeCell ref="Y228:Z228"/>
    <mergeCell ref="AA228:AB228"/>
    <mergeCell ref="AC228:AD228"/>
    <mergeCell ref="AE228:AF228"/>
    <mergeCell ref="AG228:AH228"/>
    <mergeCell ref="AI228:AJ228"/>
    <mergeCell ref="AK228:AL228"/>
    <mergeCell ref="AM228:AN228"/>
    <mergeCell ref="AO228:AP228"/>
    <mergeCell ref="AQ228:AR228"/>
    <mergeCell ref="AS228:AT228"/>
    <mergeCell ref="AU228:AV228"/>
    <mergeCell ref="AW228:AX228"/>
    <mergeCell ref="AY228:AZ228"/>
    <mergeCell ref="BA228:BB228"/>
    <mergeCell ref="BC228:BD228"/>
    <mergeCell ref="BE228:BF228"/>
    <mergeCell ref="BG228:BH228"/>
    <mergeCell ref="BI228:BJ228"/>
    <mergeCell ref="BK228:BL228"/>
    <mergeCell ref="BM228:BN228"/>
    <mergeCell ref="BO228:BP228"/>
    <mergeCell ref="BQ228:BR228"/>
    <mergeCell ref="BS228:BT228"/>
    <mergeCell ref="BU228:BV228"/>
    <mergeCell ref="BW228:BX228"/>
    <mergeCell ref="A229:A230"/>
    <mergeCell ref="B229:B230"/>
    <mergeCell ref="C229:C230"/>
    <mergeCell ref="D229:D230"/>
    <mergeCell ref="E229:E230"/>
    <mergeCell ref="Q230:R230"/>
    <mergeCell ref="S230:T230"/>
    <mergeCell ref="U230:V230"/>
    <mergeCell ref="W230:X230"/>
    <mergeCell ref="Y230:Z230"/>
    <mergeCell ref="AA230:AB230"/>
    <mergeCell ref="AC230:AD230"/>
    <mergeCell ref="AE230:AF230"/>
    <mergeCell ref="AG230:AH230"/>
    <mergeCell ref="AI230:AJ230"/>
    <mergeCell ref="AK230:AL230"/>
    <mergeCell ref="AM230:AN230"/>
    <mergeCell ref="AO230:AP230"/>
    <mergeCell ref="AQ230:AR230"/>
    <mergeCell ref="AS230:AT230"/>
    <mergeCell ref="AU230:AV230"/>
    <mergeCell ref="AW230:AX230"/>
    <mergeCell ref="AY230:AZ230"/>
    <mergeCell ref="BA230:BB230"/>
    <mergeCell ref="BC230:BD230"/>
    <mergeCell ref="BE230:BF230"/>
    <mergeCell ref="BG230:BH230"/>
    <mergeCell ref="BI230:BJ230"/>
    <mergeCell ref="BK230:BL230"/>
    <mergeCell ref="BM230:BN230"/>
    <mergeCell ref="BO230:BP230"/>
    <mergeCell ref="BQ230:BR230"/>
    <mergeCell ref="BS230:BT230"/>
    <mergeCell ref="BU230:BV230"/>
    <mergeCell ref="BW230:BX230"/>
    <mergeCell ref="A231:A232"/>
    <mergeCell ref="B231:B232"/>
    <mergeCell ref="C231:C232"/>
    <mergeCell ref="D231:D232"/>
    <mergeCell ref="E231:E232"/>
    <mergeCell ref="Q232:R232"/>
    <mergeCell ref="S232:T232"/>
    <mergeCell ref="W232:X232"/>
    <mergeCell ref="Y232:Z232"/>
    <mergeCell ref="AA232:AB232"/>
    <mergeCell ref="AC232:AD232"/>
    <mergeCell ref="AE232:AF232"/>
    <mergeCell ref="AG232:AH232"/>
    <mergeCell ref="AI232:AJ232"/>
    <mergeCell ref="AK232:AL232"/>
    <mergeCell ref="AM232:AN232"/>
    <mergeCell ref="AO232:AP232"/>
    <mergeCell ref="AQ232:AR232"/>
    <mergeCell ref="AS232:AT232"/>
    <mergeCell ref="AU232:AV232"/>
    <mergeCell ref="AW232:AX232"/>
    <mergeCell ref="AY232:AZ232"/>
    <mergeCell ref="BA232:BB232"/>
    <mergeCell ref="BC232:BD232"/>
    <mergeCell ref="BE232:BF232"/>
    <mergeCell ref="BG232:BH232"/>
    <mergeCell ref="BI232:BJ232"/>
    <mergeCell ref="BK232:BL232"/>
    <mergeCell ref="BM232:BN232"/>
    <mergeCell ref="BO232:BP232"/>
    <mergeCell ref="BQ232:BR232"/>
    <mergeCell ref="BS232:BT232"/>
    <mergeCell ref="BU232:BV232"/>
    <mergeCell ref="BW232:BX232"/>
    <mergeCell ref="A233:A234"/>
    <mergeCell ref="B233:B234"/>
    <mergeCell ref="C233:C234"/>
    <mergeCell ref="D233:D234"/>
    <mergeCell ref="E233:E234"/>
    <mergeCell ref="Q234:R234"/>
    <mergeCell ref="S234:T234"/>
    <mergeCell ref="U234:V234"/>
    <mergeCell ref="W234:X234"/>
    <mergeCell ref="Y234:Z234"/>
    <mergeCell ref="AA234:AB234"/>
    <mergeCell ref="AC234:AD234"/>
    <mergeCell ref="AE234:AF234"/>
    <mergeCell ref="AG234:AH234"/>
    <mergeCell ref="AI234:AJ234"/>
    <mergeCell ref="AK234:AL234"/>
    <mergeCell ref="AM234:AN234"/>
    <mergeCell ref="AO234:AP234"/>
    <mergeCell ref="AQ234:AR234"/>
    <mergeCell ref="AS234:AT234"/>
    <mergeCell ref="AU234:AV234"/>
    <mergeCell ref="AW234:AX234"/>
    <mergeCell ref="AY234:AZ234"/>
    <mergeCell ref="BA234:BB234"/>
    <mergeCell ref="BC234:BD234"/>
    <mergeCell ref="BE234:BF234"/>
    <mergeCell ref="BG234:BH234"/>
    <mergeCell ref="BI234:BJ234"/>
    <mergeCell ref="BK234:BL234"/>
    <mergeCell ref="BM234:BN234"/>
    <mergeCell ref="BO234:BP234"/>
    <mergeCell ref="BQ234:BR234"/>
    <mergeCell ref="BS234:BT234"/>
    <mergeCell ref="BU234:BV234"/>
    <mergeCell ref="BW234:BX234"/>
    <mergeCell ref="A235:A236"/>
    <mergeCell ref="B235:B236"/>
    <mergeCell ref="C235:C236"/>
    <mergeCell ref="D235:D236"/>
    <mergeCell ref="E235:E236"/>
    <mergeCell ref="Q236:R236"/>
    <mergeCell ref="S236:T236"/>
    <mergeCell ref="U236:V236"/>
    <mergeCell ref="W236:X236"/>
    <mergeCell ref="Y236:Z236"/>
    <mergeCell ref="AA236:AB236"/>
    <mergeCell ref="AC236:AD236"/>
    <mergeCell ref="AE236:AF236"/>
    <mergeCell ref="AG236:AH236"/>
    <mergeCell ref="AI236:AJ236"/>
    <mergeCell ref="AK236:AL236"/>
    <mergeCell ref="AM236:AN236"/>
    <mergeCell ref="AO236:AP236"/>
    <mergeCell ref="AQ236:AR236"/>
    <mergeCell ref="AS236:AT236"/>
    <mergeCell ref="AU236:AV236"/>
    <mergeCell ref="AW236:AX236"/>
    <mergeCell ref="AY236:AZ236"/>
    <mergeCell ref="BA236:BB236"/>
    <mergeCell ref="BC236:BD236"/>
    <mergeCell ref="BE236:BF236"/>
    <mergeCell ref="BG236:BH236"/>
    <mergeCell ref="BI236:BJ236"/>
    <mergeCell ref="BK236:BL236"/>
    <mergeCell ref="BM236:BN236"/>
    <mergeCell ref="BO236:BP236"/>
    <mergeCell ref="BQ236:BR236"/>
    <mergeCell ref="BS236:BT236"/>
    <mergeCell ref="BU236:BV236"/>
    <mergeCell ref="BW236:BX236"/>
    <mergeCell ref="A237:A238"/>
    <mergeCell ref="B237:B238"/>
    <mergeCell ref="C237:C238"/>
    <mergeCell ref="D237:D238"/>
    <mergeCell ref="E237:E238"/>
    <mergeCell ref="Q238:R238"/>
    <mergeCell ref="S238:T238"/>
    <mergeCell ref="U238:V238"/>
    <mergeCell ref="W238:X238"/>
    <mergeCell ref="Y238:Z238"/>
    <mergeCell ref="AA238:AB238"/>
    <mergeCell ref="AC238:AD238"/>
    <mergeCell ref="AE238:AF238"/>
    <mergeCell ref="AG238:AH238"/>
    <mergeCell ref="AI238:AJ238"/>
    <mergeCell ref="AK238:AL238"/>
    <mergeCell ref="AM238:AN238"/>
    <mergeCell ref="AO238:AP238"/>
    <mergeCell ref="AQ238:AR238"/>
    <mergeCell ref="AS238:AT238"/>
    <mergeCell ref="AU238:AV238"/>
    <mergeCell ref="AW238:AX238"/>
    <mergeCell ref="AY238:AZ238"/>
    <mergeCell ref="BA238:BB238"/>
    <mergeCell ref="BC238:BD238"/>
    <mergeCell ref="BE238:BF238"/>
    <mergeCell ref="BG238:BH238"/>
    <mergeCell ref="BI238:BJ238"/>
    <mergeCell ref="BK238:BL238"/>
    <mergeCell ref="BM238:BN238"/>
    <mergeCell ref="BO238:BP238"/>
    <mergeCell ref="BQ238:BR238"/>
    <mergeCell ref="BS238:BT238"/>
    <mergeCell ref="BU238:BV238"/>
    <mergeCell ref="BW238:BX238"/>
    <mergeCell ref="A239:A240"/>
    <mergeCell ref="B239:B240"/>
    <mergeCell ref="C239:C240"/>
    <mergeCell ref="D239:D240"/>
    <mergeCell ref="E239:E240"/>
    <mergeCell ref="Q240:R240"/>
    <mergeCell ref="S240:T240"/>
    <mergeCell ref="U240:V240"/>
    <mergeCell ref="W240:X240"/>
    <mergeCell ref="Y240:Z240"/>
    <mergeCell ref="AA240:AB240"/>
    <mergeCell ref="AC240:AD240"/>
    <mergeCell ref="AE240:AF240"/>
    <mergeCell ref="AG240:AH240"/>
    <mergeCell ref="AI240:AJ240"/>
    <mergeCell ref="AK240:AL240"/>
    <mergeCell ref="AM240:AN240"/>
    <mergeCell ref="AO240:AP240"/>
    <mergeCell ref="AQ240:AR240"/>
    <mergeCell ref="AS240:AT240"/>
    <mergeCell ref="AU240:AV240"/>
    <mergeCell ref="AW240:AX240"/>
    <mergeCell ref="AY240:AZ240"/>
    <mergeCell ref="BA240:BB240"/>
    <mergeCell ref="BC240:BD240"/>
    <mergeCell ref="BE240:BF240"/>
    <mergeCell ref="BG240:BH240"/>
    <mergeCell ref="BI240:BJ240"/>
    <mergeCell ref="BK240:BL240"/>
    <mergeCell ref="BM240:BN240"/>
    <mergeCell ref="BO240:BP240"/>
    <mergeCell ref="BQ240:BR240"/>
    <mergeCell ref="BS240:BT240"/>
    <mergeCell ref="BU240:BV240"/>
    <mergeCell ref="BW240:BX240"/>
    <mergeCell ref="A241:A242"/>
    <mergeCell ref="B241:B242"/>
    <mergeCell ref="C241:C242"/>
    <mergeCell ref="D241:D242"/>
    <mergeCell ref="E241:E242"/>
    <mergeCell ref="Q242:R242"/>
    <mergeCell ref="S242:T242"/>
    <mergeCell ref="U242:V242"/>
    <mergeCell ref="W242:X242"/>
    <mergeCell ref="Y242:Z242"/>
    <mergeCell ref="AA242:AB242"/>
    <mergeCell ref="AC242:AD242"/>
    <mergeCell ref="AE242:AF242"/>
    <mergeCell ref="AG242:AH242"/>
    <mergeCell ref="AI242:AJ242"/>
    <mergeCell ref="AK242:AL242"/>
    <mergeCell ref="AM242:AN242"/>
    <mergeCell ref="AO242:AP242"/>
    <mergeCell ref="AQ242:AR242"/>
    <mergeCell ref="AS242:AT242"/>
    <mergeCell ref="AU242:AV242"/>
    <mergeCell ref="AW242:AX242"/>
    <mergeCell ref="AY242:AZ242"/>
    <mergeCell ref="BA242:BB242"/>
    <mergeCell ref="BC242:BD242"/>
    <mergeCell ref="BE242:BF242"/>
    <mergeCell ref="BG242:BH242"/>
    <mergeCell ref="BI242:BJ242"/>
    <mergeCell ref="BK242:BL242"/>
    <mergeCell ref="BM242:BN242"/>
    <mergeCell ref="BO242:BP242"/>
    <mergeCell ref="BQ242:BR242"/>
    <mergeCell ref="BS242:BT242"/>
    <mergeCell ref="BU242:BV242"/>
    <mergeCell ref="BW242:BX242"/>
    <mergeCell ref="A243:A244"/>
    <mergeCell ref="B243:B244"/>
    <mergeCell ref="C243:C244"/>
    <mergeCell ref="D243:D244"/>
    <mergeCell ref="E243:E244"/>
    <mergeCell ref="Q244:R244"/>
    <mergeCell ref="S244:T244"/>
    <mergeCell ref="U244:V244"/>
    <mergeCell ref="W244:X244"/>
    <mergeCell ref="Y244:Z244"/>
    <mergeCell ref="AA244:AB244"/>
    <mergeCell ref="AC244:AD244"/>
    <mergeCell ref="AE244:AF244"/>
    <mergeCell ref="AG244:AH244"/>
    <mergeCell ref="AI244:AJ244"/>
    <mergeCell ref="AK244:AL244"/>
    <mergeCell ref="AM244:AN244"/>
    <mergeCell ref="AO244:AP244"/>
    <mergeCell ref="AQ244:AR244"/>
    <mergeCell ref="AS244:AT244"/>
    <mergeCell ref="AU244:AV244"/>
    <mergeCell ref="AW244:AX244"/>
    <mergeCell ref="AY244:AZ244"/>
    <mergeCell ref="BA244:BB244"/>
    <mergeCell ref="BC244:BD244"/>
    <mergeCell ref="BE244:BF244"/>
    <mergeCell ref="BG244:BH244"/>
    <mergeCell ref="BI244:BJ244"/>
    <mergeCell ref="BK244:BL244"/>
    <mergeCell ref="BM244:BN244"/>
    <mergeCell ref="BO244:BP244"/>
    <mergeCell ref="BQ244:BR244"/>
    <mergeCell ref="BS244:BT244"/>
    <mergeCell ref="BU244:BV244"/>
    <mergeCell ref="BW244:BX244"/>
    <mergeCell ref="A245:A246"/>
    <mergeCell ref="B245:B246"/>
    <mergeCell ref="C245:C246"/>
    <mergeCell ref="D245:D246"/>
    <mergeCell ref="E245:E246"/>
    <mergeCell ref="Q246:R246"/>
    <mergeCell ref="S246:T246"/>
    <mergeCell ref="U246:V246"/>
    <mergeCell ref="W246:X246"/>
    <mergeCell ref="Y246:Z246"/>
    <mergeCell ref="AA246:AB246"/>
    <mergeCell ref="AC246:AD246"/>
    <mergeCell ref="AE246:AF246"/>
    <mergeCell ref="AG246:AH246"/>
    <mergeCell ref="AI246:AJ246"/>
    <mergeCell ref="AK246:AL246"/>
    <mergeCell ref="AM246:AN246"/>
    <mergeCell ref="AO246:AP246"/>
    <mergeCell ref="AQ246:AR246"/>
    <mergeCell ref="AS246:AT246"/>
    <mergeCell ref="AU246:AV246"/>
    <mergeCell ref="AW246:AX246"/>
    <mergeCell ref="AY246:AZ246"/>
    <mergeCell ref="BA246:BB246"/>
    <mergeCell ref="BC246:BD246"/>
    <mergeCell ref="BE246:BF246"/>
    <mergeCell ref="BG246:BH246"/>
    <mergeCell ref="BI246:BJ246"/>
    <mergeCell ref="BK246:BL246"/>
    <mergeCell ref="BM246:BN246"/>
    <mergeCell ref="BO246:BP246"/>
    <mergeCell ref="BQ246:BR246"/>
    <mergeCell ref="BS246:BT246"/>
    <mergeCell ref="BU246:BV246"/>
    <mergeCell ref="BW246:BX246"/>
    <mergeCell ref="A247:A248"/>
    <mergeCell ref="B247:B248"/>
    <mergeCell ref="C247:C248"/>
    <mergeCell ref="D247:D248"/>
    <mergeCell ref="E247:E248"/>
    <mergeCell ref="Q248:R248"/>
    <mergeCell ref="S248:T248"/>
    <mergeCell ref="U248:V248"/>
    <mergeCell ref="W248:X248"/>
    <mergeCell ref="Y248:Z248"/>
    <mergeCell ref="AA248:AB248"/>
    <mergeCell ref="AC248:AD248"/>
    <mergeCell ref="AE248:AF248"/>
    <mergeCell ref="AG248:AH248"/>
    <mergeCell ref="AI248:AJ248"/>
    <mergeCell ref="AK248:AL248"/>
    <mergeCell ref="AM248:AN248"/>
    <mergeCell ref="AO248:AP248"/>
    <mergeCell ref="AQ248:AR248"/>
    <mergeCell ref="AS248:AT248"/>
    <mergeCell ref="AU248:AV248"/>
    <mergeCell ref="AW248:AX248"/>
    <mergeCell ref="AY248:AZ248"/>
    <mergeCell ref="BA248:BB248"/>
    <mergeCell ref="BC248:BD248"/>
    <mergeCell ref="BE248:BF248"/>
    <mergeCell ref="BG248:BH248"/>
    <mergeCell ref="BI248:BJ248"/>
    <mergeCell ref="BK248:BL248"/>
    <mergeCell ref="BM248:BN248"/>
    <mergeCell ref="BO248:BP248"/>
    <mergeCell ref="BQ248:BR248"/>
    <mergeCell ref="BS248:BT248"/>
    <mergeCell ref="BU248:BV248"/>
    <mergeCell ref="BW248:BX248"/>
    <mergeCell ref="A249:A250"/>
    <mergeCell ref="B249:B250"/>
    <mergeCell ref="C249:C250"/>
    <mergeCell ref="D249:D250"/>
    <mergeCell ref="E249:E250"/>
    <mergeCell ref="Q250:R250"/>
    <mergeCell ref="S250:T250"/>
    <mergeCell ref="U250:V250"/>
    <mergeCell ref="W250:X250"/>
    <mergeCell ref="Y250:Z250"/>
    <mergeCell ref="AA250:AB250"/>
    <mergeCell ref="AC250:AD250"/>
    <mergeCell ref="AE250:AF250"/>
    <mergeCell ref="AG250:AH250"/>
    <mergeCell ref="AI250:AJ250"/>
    <mergeCell ref="AK250:AL250"/>
    <mergeCell ref="AM250:AN250"/>
    <mergeCell ref="AO250:AP250"/>
    <mergeCell ref="AQ250:AR250"/>
    <mergeCell ref="AS250:AT250"/>
    <mergeCell ref="AU250:AV250"/>
    <mergeCell ref="AW250:AX250"/>
    <mergeCell ref="AY250:AZ250"/>
    <mergeCell ref="BA250:BB250"/>
    <mergeCell ref="BC250:BD250"/>
    <mergeCell ref="BE250:BF250"/>
    <mergeCell ref="BG250:BH250"/>
    <mergeCell ref="BI250:BJ250"/>
    <mergeCell ref="BK250:BL250"/>
    <mergeCell ref="BM250:BN250"/>
    <mergeCell ref="BO250:BP250"/>
    <mergeCell ref="BQ250:BR250"/>
    <mergeCell ref="BS250:BT250"/>
    <mergeCell ref="BU250:BV250"/>
    <mergeCell ref="BW250:BX250"/>
    <mergeCell ref="A251:A252"/>
    <mergeCell ref="B251:B252"/>
    <mergeCell ref="C251:C252"/>
    <mergeCell ref="D251:D252"/>
    <mergeCell ref="E251:E252"/>
    <mergeCell ref="Q252:R252"/>
    <mergeCell ref="S252:T252"/>
    <mergeCell ref="U252:V252"/>
    <mergeCell ref="W252:X252"/>
    <mergeCell ref="Y252:Z252"/>
    <mergeCell ref="AA252:AB252"/>
    <mergeCell ref="AC252:AD252"/>
    <mergeCell ref="AE252:AF252"/>
    <mergeCell ref="AG252:AH252"/>
    <mergeCell ref="AI252:AJ252"/>
    <mergeCell ref="AK252:AL252"/>
    <mergeCell ref="AM252:AN252"/>
    <mergeCell ref="AO252:AP252"/>
    <mergeCell ref="AQ252:AR252"/>
    <mergeCell ref="AS252:AT252"/>
    <mergeCell ref="AU252:AV252"/>
    <mergeCell ref="AW252:AX252"/>
    <mergeCell ref="AY252:AZ252"/>
    <mergeCell ref="BA252:BB252"/>
    <mergeCell ref="BC252:BD252"/>
    <mergeCell ref="BE252:BF252"/>
    <mergeCell ref="BG252:BH252"/>
    <mergeCell ref="BI252:BJ252"/>
    <mergeCell ref="BK252:BL252"/>
    <mergeCell ref="BM252:BN252"/>
    <mergeCell ref="BO252:BP252"/>
    <mergeCell ref="BQ252:BR252"/>
    <mergeCell ref="BS252:BT252"/>
    <mergeCell ref="BU252:BV252"/>
    <mergeCell ref="BW252:BX252"/>
    <mergeCell ref="A253:A254"/>
    <mergeCell ref="B253:B254"/>
    <mergeCell ref="C253:C254"/>
    <mergeCell ref="D253:D254"/>
    <mergeCell ref="E253:E254"/>
    <mergeCell ref="Q254:R254"/>
    <mergeCell ref="S254:T254"/>
    <mergeCell ref="W254:X254"/>
    <mergeCell ref="Y254:Z254"/>
    <mergeCell ref="AA254:AB254"/>
    <mergeCell ref="AC254:AD254"/>
    <mergeCell ref="AE254:AF254"/>
    <mergeCell ref="AG254:AH254"/>
    <mergeCell ref="AI254:AJ254"/>
    <mergeCell ref="AK254:AL254"/>
    <mergeCell ref="AM254:AN254"/>
    <mergeCell ref="AO254:AP254"/>
    <mergeCell ref="AQ254:AR254"/>
    <mergeCell ref="AS254:AT254"/>
    <mergeCell ref="AU254:AV254"/>
    <mergeCell ref="AW254:AX254"/>
    <mergeCell ref="AY254:AZ254"/>
    <mergeCell ref="BA254:BB254"/>
    <mergeCell ref="BC254:BD254"/>
    <mergeCell ref="BE254:BF254"/>
    <mergeCell ref="BG254:BH254"/>
    <mergeCell ref="BI254:BJ254"/>
    <mergeCell ref="BK254:BL254"/>
    <mergeCell ref="BM254:BN254"/>
    <mergeCell ref="BO254:BP254"/>
    <mergeCell ref="BQ254:BR254"/>
    <mergeCell ref="BS254:BT254"/>
    <mergeCell ref="BU254:BV254"/>
    <mergeCell ref="BW254:BX254"/>
    <mergeCell ref="A255:A256"/>
    <mergeCell ref="B255:B256"/>
    <mergeCell ref="C255:C256"/>
    <mergeCell ref="D255:D256"/>
    <mergeCell ref="E255:E256"/>
    <mergeCell ref="Q256:R256"/>
    <mergeCell ref="S256:T256"/>
    <mergeCell ref="U256:V256"/>
    <mergeCell ref="W256:X256"/>
    <mergeCell ref="Y256:Z256"/>
    <mergeCell ref="AA256:AB256"/>
    <mergeCell ref="AC256:AD256"/>
    <mergeCell ref="AE256:AF256"/>
    <mergeCell ref="AG256:AH256"/>
    <mergeCell ref="AI256:AJ256"/>
    <mergeCell ref="AK256:AL256"/>
    <mergeCell ref="AM256:AN256"/>
    <mergeCell ref="AO256:AP256"/>
    <mergeCell ref="AQ256:AR256"/>
    <mergeCell ref="AS256:AT256"/>
    <mergeCell ref="AU256:AV256"/>
    <mergeCell ref="AW256:AX256"/>
    <mergeCell ref="AY256:AZ256"/>
    <mergeCell ref="BA256:BB256"/>
    <mergeCell ref="BC256:BD256"/>
    <mergeCell ref="BE256:BF256"/>
    <mergeCell ref="BG256:BH256"/>
    <mergeCell ref="BI256:BJ256"/>
    <mergeCell ref="BK256:BL256"/>
    <mergeCell ref="BM256:BN256"/>
    <mergeCell ref="BO256:BP256"/>
    <mergeCell ref="BQ256:BR256"/>
    <mergeCell ref="BS256:BT256"/>
    <mergeCell ref="BU256:BV256"/>
    <mergeCell ref="BW256:BX256"/>
    <mergeCell ref="A257:A258"/>
    <mergeCell ref="B257:B258"/>
    <mergeCell ref="C257:C258"/>
    <mergeCell ref="D257:D258"/>
    <mergeCell ref="E257:E258"/>
    <mergeCell ref="Q258:R258"/>
    <mergeCell ref="S258:T258"/>
    <mergeCell ref="U258:V258"/>
    <mergeCell ref="W258:X258"/>
    <mergeCell ref="Y258:Z258"/>
    <mergeCell ref="AA258:AB258"/>
    <mergeCell ref="AC258:AD258"/>
    <mergeCell ref="AE258:AF258"/>
    <mergeCell ref="AG258:AH258"/>
    <mergeCell ref="AI258:AJ258"/>
    <mergeCell ref="AK258:AL258"/>
    <mergeCell ref="AM258:AN258"/>
    <mergeCell ref="AO258:AP258"/>
    <mergeCell ref="AQ258:AR258"/>
    <mergeCell ref="AS258:AT258"/>
    <mergeCell ref="AU258:AV258"/>
    <mergeCell ref="AW258:AX258"/>
    <mergeCell ref="AY258:AZ258"/>
    <mergeCell ref="BA258:BB258"/>
    <mergeCell ref="BC258:BD258"/>
    <mergeCell ref="BE258:BF258"/>
    <mergeCell ref="BG258:BH258"/>
    <mergeCell ref="BI258:BJ258"/>
    <mergeCell ref="BK258:BL258"/>
    <mergeCell ref="BM258:BN258"/>
    <mergeCell ref="BO258:BP258"/>
    <mergeCell ref="BQ258:BR258"/>
    <mergeCell ref="BS258:BT258"/>
    <mergeCell ref="BU258:BV258"/>
    <mergeCell ref="BW258:BX258"/>
    <mergeCell ref="A259:A260"/>
    <mergeCell ref="B259:B260"/>
    <mergeCell ref="C259:C260"/>
    <mergeCell ref="D259:D260"/>
    <mergeCell ref="E259:E260"/>
    <mergeCell ref="Q260:R260"/>
    <mergeCell ref="S260:T260"/>
    <mergeCell ref="W260:X260"/>
    <mergeCell ref="Y260:Z260"/>
    <mergeCell ref="AA260:AB260"/>
    <mergeCell ref="AC260:AD260"/>
    <mergeCell ref="AE260:AF260"/>
    <mergeCell ref="AG260:AH260"/>
    <mergeCell ref="AI260:AJ260"/>
    <mergeCell ref="AK260:AL260"/>
    <mergeCell ref="AM260:AN260"/>
    <mergeCell ref="AO260:AP260"/>
    <mergeCell ref="AQ260:AR260"/>
    <mergeCell ref="AS260:AT260"/>
    <mergeCell ref="AU260:AV260"/>
    <mergeCell ref="AW260:AX260"/>
    <mergeCell ref="AY260:AZ260"/>
    <mergeCell ref="BA260:BB260"/>
    <mergeCell ref="BC260:BD260"/>
    <mergeCell ref="BE260:BF260"/>
    <mergeCell ref="BG260:BH260"/>
    <mergeCell ref="BI260:BJ260"/>
    <mergeCell ref="BK260:BL260"/>
    <mergeCell ref="BM260:BN260"/>
    <mergeCell ref="BO260:BP260"/>
    <mergeCell ref="BQ260:BR260"/>
    <mergeCell ref="BS260:BT260"/>
    <mergeCell ref="BU260:BV260"/>
    <mergeCell ref="BW260:BX260"/>
    <mergeCell ref="A261:A262"/>
    <mergeCell ref="B261:B262"/>
    <mergeCell ref="C261:C262"/>
    <mergeCell ref="D261:D262"/>
    <mergeCell ref="E261:E262"/>
    <mergeCell ref="Q262:R262"/>
    <mergeCell ref="S262:T262"/>
    <mergeCell ref="U262:V262"/>
    <mergeCell ref="W262:X262"/>
    <mergeCell ref="Y262:Z262"/>
    <mergeCell ref="AA262:AB262"/>
    <mergeCell ref="AC262:AD262"/>
    <mergeCell ref="AE262:AF262"/>
    <mergeCell ref="AG262:AH262"/>
    <mergeCell ref="AI262:AJ262"/>
    <mergeCell ref="AK262:AL262"/>
    <mergeCell ref="AM262:AN262"/>
    <mergeCell ref="AO262:AP262"/>
    <mergeCell ref="AQ262:AR262"/>
    <mergeCell ref="AS262:AT262"/>
    <mergeCell ref="AU262:AV262"/>
    <mergeCell ref="AW262:AX262"/>
    <mergeCell ref="AY262:AZ262"/>
    <mergeCell ref="BA262:BB262"/>
    <mergeCell ref="BC262:BD262"/>
    <mergeCell ref="BE262:BF262"/>
    <mergeCell ref="BG262:BH262"/>
    <mergeCell ref="BI262:BJ262"/>
    <mergeCell ref="BK262:BL262"/>
    <mergeCell ref="BM262:BN262"/>
    <mergeCell ref="BO262:BP262"/>
    <mergeCell ref="BQ262:BR262"/>
    <mergeCell ref="BS262:BT262"/>
    <mergeCell ref="BU262:BV262"/>
    <mergeCell ref="BW262:BX262"/>
    <mergeCell ref="A263:A264"/>
    <mergeCell ref="B263:B264"/>
    <mergeCell ref="C263:C264"/>
    <mergeCell ref="D263:D264"/>
    <mergeCell ref="E263:E264"/>
    <mergeCell ref="Q264:R264"/>
    <mergeCell ref="S264:T264"/>
    <mergeCell ref="U264:V264"/>
    <mergeCell ref="W264:X264"/>
    <mergeCell ref="Y264:Z264"/>
    <mergeCell ref="AA264:AB264"/>
    <mergeCell ref="AC264:AD264"/>
    <mergeCell ref="AE264:AF264"/>
    <mergeCell ref="AG264:AH264"/>
    <mergeCell ref="AI264:AJ264"/>
    <mergeCell ref="AK264:AL264"/>
    <mergeCell ref="AM264:AN264"/>
    <mergeCell ref="AO264:AP264"/>
    <mergeCell ref="AQ264:AR264"/>
    <mergeCell ref="AS264:AT264"/>
    <mergeCell ref="AU264:AV264"/>
    <mergeCell ref="AW264:AX264"/>
    <mergeCell ref="AY264:AZ264"/>
    <mergeCell ref="BA264:BB264"/>
    <mergeCell ref="BC264:BD264"/>
    <mergeCell ref="BE264:BF264"/>
    <mergeCell ref="BG264:BH264"/>
    <mergeCell ref="BI264:BJ264"/>
    <mergeCell ref="BK264:BL264"/>
    <mergeCell ref="BM264:BN264"/>
    <mergeCell ref="BO264:BP264"/>
    <mergeCell ref="BQ264:BR264"/>
    <mergeCell ref="BS264:BT264"/>
    <mergeCell ref="BU264:BV264"/>
    <mergeCell ref="BW264:BX264"/>
    <mergeCell ref="A265:A266"/>
    <mergeCell ref="B265:B266"/>
    <mergeCell ref="C265:C266"/>
    <mergeCell ref="D265:D266"/>
    <mergeCell ref="E265:E266"/>
    <mergeCell ref="Q266:R266"/>
    <mergeCell ref="S266:T266"/>
    <mergeCell ref="U266:V266"/>
    <mergeCell ref="W266:X266"/>
    <mergeCell ref="Y266:Z266"/>
    <mergeCell ref="AA266:AB266"/>
    <mergeCell ref="AC266:AD266"/>
    <mergeCell ref="AE266:AF266"/>
    <mergeCell ref="AG266:AH266"/>
    <mergeCell ref="AI266:AJ266"/>
    <mergeCell ref="AK266:AL266"/>
    <mergeCell ref="AM266:AN266"/>
    <mergeCell ref="AO266:AP266"/>
    <mergeCell ref="AQ266:AR266"/>
    <mergeCell ref="AS266:AT266"/>
    <mergeCell ref="AU266:AV266"/>
    <mergeCell ref="AW266:AX266"/>
    <mergeCell ref="AY266:AZ266"/>
    <mergeCell ref="BA266:BB266"/>
    <mergeCell ref="BC266:BD266"/>
    <mergeCell ref="BE266:BF266"/>
    <mergeCell ref="BG266:BH266"/>
    <mergeCell ref="BI266:BJ266"/>
    <mergeCell ref="BK266:BL266"/>
    <mergeCell ref="BM266:BN266"/>
    <mergeCell ref="BO266:BP266"/>
    <mergeCell ref="BQ266:BR266"/>
    <mergeCell ref="BS266:BT266"/>
    <mergeCell ref="BU266:BV266"/>
    <mergeCell ref="BW266:BX266"/>
    <mergeCell ref="A267:A268"/>
    <mergeCell ref="B267:B268"/>
    <mergeCell ref="C267:C268"/>
    <mergeCell ref="D267:D268"/>
    <mergeCell ref="E267:E268"/>
    <mergeCell ref="Q268:R268"/>
    <mergeCell ref="S268:T268"/>
    <mergeCell ref="U268:V268"/>
    <mergeCell ref="W268:X268"/>
    <mergeCell ref="Y268:Z268"/>
    <mergeCell ref="AA268:AB268"/>
    <mergeCell ref="AC268:AD268"/>
    <mergeCell ref="AE268:AF268"/>
    <mergeCell ref="AG268:AH268"/>
    <mergeCell ref="AI268:AJ268"/>
    <mergeCell ref="AK268:AL268"/>
    <mergeCell ref="AM268:AN268"/>
    <mergeCell ref="AO268:AP268"/>
    <mergeCell ref="AQ268:AR268"/>
    <mergeCell ref="AS268:AT268"/>
    <mergeCell ref="AU268:AV268"/>
    <mergeCell ref="AW268:AX268"/>
    <mergeCell ref="AY268:AZ268"/>
    <mergeCell ref="BA268:BB268"/>
    <mergeCell ref="BC268:BD268"/>
    <mergeCell ref="BE268:BF268"/>
    <mergeCell ref="BG268:BH268"/>
    <mergeCell ref="BI268:BJ268"/>
    <mergeCell ref="BK268:BL268"/>
    <mergeCell ref="BM268:BN268"/>
    <mergeCell ref="BO268:BP268"/>
    <mergeCell ref="BQ268:BR268"/>
    <mergeCell ref="BS268:BT268"/>
    <mergeCell ref="BU268:BV268"/>
    <mergeCell ref="BW268:BX268"/>
    <mergeCell ref="A269:A270"/>
    <mergeCell ref="B269:B270"/>
    <mergeCell ref="C269:C270"/>
    <mergeCell ref="D269:D270"/>
    <mergeCell ref="E269:E270"/>
    <mergeCell ref="Q270:R270"/>
    <mergeCell ref="S270:T270"/>
    <mergeCell ref="U270:V270"/>
    <mergeCell ref="W270:X270"/>
    <mergeCell ref="Y270:Z270"/>
    <mergeCell ref="AA270:AB270"/>
    <mergeCell ref="AC270:AD270"/>
    <mergeCell ref="AE270:AF270"/>
    <mergeCell ref="AG270:AH270"/>
    <mergeCell ref="AI270:AJ270"/>
    <mergeCell ref="AK270:AL270"/>
    <mergeCell ref="AM270:AN270"/>
    <mergeCell ref="AO270:AP270"/>
    <mergeCell ref="AQ270:AR270"/>
    <mergeCell ref="AS270:AT270"/>
    <mergeCell ref="AU270:AV270"/>
    <mergeCell ref="AW270:AX270"/>
    <mergeCell ref="AY270:AZ270"/>
    <mergeCell ref="BA270:BB270"/>
    <mergeCell ref="BC270:BD270"/>
    <mergeCell ref="BE270:BF270"/>
    <mergeCell ref="BG270:BH270"/>
    <mergeCell ref="BI270:BJ270"/>
    <mergeCell ref="BK270:BL270"/>
    <mergeCell ref="BM270:BN270"/>
    <mergeCell ref="BO270:BP270"/>
    <mergeCell ref="BQ270:BR270"/>
    <mergeCell ref="BS270:BT270"/>
    <mergeCell ref="BU270:BV270"/>
    <mergeCell ref="BW270:BX270"/>
    <mergeCell ref="A271:A272"/>
    <mergeCell ref="B271:B272"/>
    <mergeCell ref="C271:C272"/>
    <mergeCell ref="D271:D272"/>
    <mergeCell ref="E271:E272"/>
    <mergeCell ref="Q272:R272"/>
    <mergeCell ref="S272:T272"/>
    <mergeCell ref="U272:V272"/>
    <mergeCell ref="W272:X272"/>
    <mergeCell ref="Y272:Z272"/>
    <mergeCell ref="AA272:AB272"/>
    <mergeCell ref="AC272:AD272"/>
    <mergeCell ref="AE272:AF272"/>
    <mergeCell ref="AG272:AH272"/>
    <mergeCell ref="AI272:AJ272"/>
    <mergeCell ref="AK272:AL272"/>
    <mergeCell ref="AM272:AN272"/>
    <mergeCell ref="AO272:AP272"/>
    <mergeCell ref="AQ272:AR272"/>
    <mergeCell ref="AS272:AT272"/>
    <mergeCell ref="AU272:AV272"/>
    <mergeCell ref="AW272:AX272"/>
    <mergeCell ref="AY272:AZ272"/>
    <mergeCell ref="BA272:BB272"/>
    <mergeCell ref="BC272:BD272"/>
    <mergeCell ref="BE272:BF272"/>
    <mergeCell ref="BG272:BH272"/>
    <mergeCell ref="BI272:BJ272"/>
    <mergeCell ref="BK272:BL272"/>
    <mergeCell ref="BM272:BN272"/>
    <mergeCell ref="BO272:BP272"/>
    <mergeCell ref="BQ272:BR272"/>
    <mergeCell ref="BS272:BT272"/>
    <mergeCell ref="BU272:BV272"/>
    <mergeCell ref="BW272:BX272"/>
    <mergeCell ref="A273:A274"/>
    <mergeCell ref="B273:B274"/>
    <mergeCell ref="C273:C274"/>
    <mergeCell ref="D273:D274"/>
    <mergeCell ref="E273:E274"/>
    <mergeCell ref="Q274:R274"/>
    <mergeCell ref="S274:T274"/>
    <mergeCell ref="U274:V274"/>
    <mergeCell ref="W274:X274"/>
    <mergeCell ref="Y274:Z274"/>
    <mergeCell ref="AA274:AB274"/>
    <mergeCell ref="AC274:AD274"/>
    <mergeCell ref="AE274:AF274"/>
    <mergeCell ref="AG274:AH274"/>
    <mergeCell ref="AI274:AJ274"/>
    <mergeCell ref="AK274:AL274"/>
    <mergeCell ref="AM274:AN274"/>
    <mergeCell ref="AO274:AP274"/>
    <mergeCell ref="AQ274:AR274"/>
    <mergeCell ref="AS274:AT274"/>
    <mergeCell ref="AU274:AV274"/>
    <mergeCell ref="AW274:AX274"/>
    <mergeCell ref="AY274:AZ274"/>
    <mergeCell ref="BA274:BB274"/>
    <mergeCell ref="BC274:BD274"/>
    <mergeCell ref="BE274:BF274"/>
    <mergeCell ref="BG274:BH274"/>
    <mergeCell ref="BI274:BJ274"/>
    <mergeCell ref="BK274:BL274"/>
    <mergeCell ref="BM274:BN274"/>
    <mergeCell ref="BO274:BP274"/>
    <mergeCell ref="BQ274:BR274"/>
    <mergeCell ref="BS274:BT274"/>
    <mergeCell ref="BU274:BV274"/>
    <mergeCell ref="BW274:BX274"/>
    <mergeCell ref="A275:A276"/>
    <mergeCell ref="B275:B276"/>
    <mergeCell ref="C275:C276"/>
    <mergeCell ref="D275:D276"/>
    <mergeCell ref="E275:E276"/>
    <mergeCell ref="Q276:R276"/>
    <mergeCell ref="S276:T276"/>
    <mergeCell ref="U276:V276"/>
    <mergeCell ref="W276:X276"/>
    <mergeCell ref="Y276:Z276"/>
    <mergeCell ref="AA276:AB276"/>
    <mergeCell ref="AC276:AD276"/>
    <mergeCell ref="AE276:AF276"/>
    <mergeCell ref="AG276:AH276"/>
    <mergeCell ref="AI276:AJ276"/>
    <mergeCell ref="AK276:AL276"/>
    <mergeCell ref="AM276:AN276"/>
    <mergeCell ref="AO276:AP276"/>
    <mergeCell ref="AQ276:AR276"/>
    <mergeCell ref="AS276:AT276"/>
    <mergeCell ref="AU276:AV276"/>
    <mergeCell ref="AW276:AX276"/>
    <mergeCell ref="AY276:AZ276"/>
    <mergeCell ref="BA276:BB276"/>
    <mergeCell ref="BC276:BD276"/>
    <mergeCell ref="BE276:BF276"/>
    <mergeCell ref="BG276:BH276"/>
    <mergeCell ref="BI276:BJ276"/>
    <mergeCell ref="BK276:BL276"/>
    <mergeCell ref="BM276:BN276"/>
    <mergeCell ref="BO276:BP276"/>
    <mergeCell ref="BQ276:BR276"/>
    <mergeCell ref="BS276:BT276"/>
    <mergeCell ref="BU276:BV276"/>
    <mergeCell ref="BW276:BX276"/>
    <mergeCell ref="A277:A278"/>
    <mergeCell ref="B277:B278"/>
    <mergeCell ref="C277:C278"/>
    <mergeCell ref="D277:D278"/>
    <mergeCell ref="E277:E278"/>
    <mergeCell ref="Q278:R278"/>
    <mergeCell ref="S278:T278"/>
    <mergeCell ref="U278:V278"/>
    <mergeCell ref="W278:X278"/>
    <mergeCell ref="Y278:Z278"/>
    <mergeCell ref="AA278:AB278"/>
    <mergeCell ref="AC278:AD278"/>
    <mergeCell ref="AE278:AF278"/>
    <mergeCell ref="AG278:AH278"/>
    <mergeCell ref="AI278:AJ278"/>
    <mergeCell ref="AK278:AL278"/>
    <mergeCell ref="AM278:AN278"/>
    <mergeCell ref="AO278:AP278"/>
    <mergeCell ref="AQ278:AR278"/>
    <mergeCell ref="AS278:AT278"/>
    <mergeCell ref="AU278:AV278"/>
    <mergeCell ref="AW278:AX278"/>
    <mergeCell ref="AY278:AZ278"/>
    <mergeCell ref="BA278:BB278"/>
    <mergeCell ref="BC278:BD278"/>
    <mergeCell ref="BE278:BF278"/>
    <mergeCell ref="BG278:BH278"/>
    <mergeCell ref="BI278:BJ278"/>
    <mergeCell ref="BK278:BL278"/>
    <mergeCell ref="BM278:BN278"/>
    <mergeCell ref="BO278:BP278"/>
    <mergeCell ref="BQ278:BR278"/>
    <mergeCell ref="BS278:BT278"/>
    <mergeCell ref="BU278:BV278"/>
    <mergeCell ref="BW278:BX278"/>
    <mergeCell ref="A279:A280"/>
    <mergeCell ref="B279:B280"/>
    <mergeCell ref="C279:C280"/>
    <mergeCell ref="D279:D280"/>
    <mergeCell ref="E279:E280"/>
    <mergeCell ref="Q280:R280"/>
    <mergeCell ref="S280:T280"/>
    <mergeCell ref="U280:V280"/>
    <mergeCell ref="W280:X280"/>
    <mergeCell ref="Y280:Z280"/>
    <mergeCell ref="AA280:AB280"/>
    <mergeCell ref="AC280:AD280"/>
    <mergeCell ref="AE280:AF280"/>
    <mergeCell ref="AG280:AH280"/>
    <mergeCell ref="AI280:AJ280"/>
    <mergeCell ref="AK280:AL280"/>
    <mergeCell ref="AM280:AN280"/>
    <mergeCell ref="AO280:AP280"/>
    <mergeCell ref="AQ280:AR280"/>
    <mergeCell ref="AS280:AT280"/>
    <mergeCell ref="AU280:AV280"/>
    <mergeCell ref="AW280:AX280"/>
    <mergeCell ref="AY280:AZ280"/>
    <mergeCell ref="BA280:BB280"/>
    <mergeCell ref="BC280:BD280"/>
    <mergeCell ref="BE280:BF280"/>
    <mergeCell ref="BG280:BH280"/>
    <mergeCell ref="BI280:BJ280"/>
    <mergeCell ref="BK280:BL280"/>
    <mergeCell ref="BM280:BN280"/>
    <mergeCell ref="BO280:BP280"/>
    <mergeCell ref="BQ280:BR280"/>
    <mergeCell ref="BS280:BT280"/>
    <mergeCell ref="BU280:BV280"/>
    <mergeCell ref="BW280:BX280"/>
    <mergeCell ref="A281:A282"/>
    <mergeCell ref="B281:B282"/>
    <mergeCell ref="C281:C282"/>
    <mergeCell ref="D281:D282"/>
    <mergeCell ref="E281:E282"/>
    <mergeCell ref="Q282:R282"/>
    <mergeCell ref="S282:T282"/>
    <mergeCell ref="U282:V282"/>
    <mergeCell ref="W282:X282"/>
    <mergeCell ref="Y282:Z282"/>
    <mergeCell ref="AA282:AB282"/>
    <mergeCell ref="AC282:AD282"/>
    <mergeCell ref="AE282:AF282"/>
    <mergeCell ref="AG282:AH282"/>
    <mergeCell ref="AI282:AJ282"/>
    <mergeCell ref="AK282:AL282"/>
    <mergeCell ref="AM282:AN282"/>
    <mergeCell ref="AO282:AP282"/>
    <mergeCell ref="AQ282:AR282"/>
    <mergeCell ref="AS282:AT282"/>
    <mergeCell ref="AU282:AV282"/>
    <mergeCell ref="AW282:AX282"/>
    <mergeCell ref="AY282:AZ282"/>
    <mergeCell ref="BA282:BB282"/>
    <mergeCell ref="BC282:BD282"/>
    <mergeCell ref="BE282:BF282"/>
    <mergeCell ref="BG282:BH282"/>
    <mergeCell ref="BI282:BJ282"/>
    <mergeCell ref="BK282:BL282"/>
    <mergeCell ref="BM282:BN282"/>
    <mergeCell ref="BO282:BP282"/>
    <mergeCell ref="BQ282:BR282"/>
    <mergeCell ref="BS282:BT282"/>
    <mergeCell ref="BU282:BV282"/>
    <mergeCell ref="BW282:BX282"/>
    <mergeCell ref="A283:A284"/>
    <mergeCell ref="B283:B284"/>
    <mergeCell ref="C283:C284"/>
    <mergeCell ref="D283:D284"/>
    <mergeCell ref="E283:E284"/>
    <mergeCell ref="Q284:R284"/>
    <mergeCell ref="S284:T284"/>
    <mergeCell ref="W284:X284"/>
    <mergeCell ref="Y284:Z284"/>
    <mergeCell ref="AA284:AB284"/>
    <mergeCell ref="AC284:AD284"/>
    <mergeCell ref="AE284:AF284"/>
    <mergeCell ref="AG284:AH284"/>
    <mergeCell ref="AI284:AJ284"/>
    <mergeCell ref="AK284:AL284"/>
    <mergeCell ref="AM284:AN284"/>
    <mergeCell ref="AO284:AP284"/>
    <mergeCell ref="AQ284:AR284"/>
    <mergeCell ref="AS284:AT284"/>
    <mergeCell ref="AU284:AV284"/>
    <mergeCell ref="AW284:AX284"/>
    <mergeCell ref="AY284:AZ284"/>
    <mergeCell ref="BA284:BB284"/>
    <mergeCell ref="BC284:BD284"/>
    <mergeCell ref="BE284:BF284"/>
    <mergeCell ref="BG284:BH284"/>
    <mergeCell ref="BI284:BJ284"/>
    <mergeCell ref="BK284:BL284"/>
    <mergeCell ref="BM284:BN284"/>
    <mergeCell ref="BO284:BP284"/>
    <mergeCell ref="BQ284:BR284"/>
    <mergeCell ref="BS284:BT284"/>
    <mergeCell ref="BU284:BV284"/>
    <mergeCell ref="BW284:BX284"/>
    <mergeCell ref="A285:A286"/>
    <mergeCell ref="B285:B286"/>
    <mergeCell ref="C285:C286"/>
    <mergeCell ref="D285:D286"/>
    <mergeCell ref="E285:E286"/>
    <mergeCell ref="Q286:R286"/>
    <mergeCell ref="S286:T286"/>
    <mergeCell ref="U286:V286"/>
    <mergeCell ref="W286:X286"/>
    <mergeCell ref="Y286:Z286"/>
    <mergeCell ref="AA286:AB286"/>
    <mergeCell ref="AC286:AD286"/>
    <mergeCell ref="AE286:AF286"/>
    <mergeCell ref="AG286:AH286"/>
    <mergeCell ref="AI286:AJ286"/>
    <mergeCell ref="AK286:AL286"/>
    <mergeCell ref="AM286:AN286"/>
    <mergeCell ref="AO286:AP286"/>
    <mergeCell ref="AQ286:AR286"/>
    <mergeCell ref="AS286:AT286"/>
    <mergeCell ref="AU286:AV286"/>
    <mergeCell ref="AW286:AX286"/>
    <mergeCell ref="AY286:AZ286"/>
    <mergeCell ref="BA286:BB286"/>
    <mergeCell ref="BC286:BD286"/>
    <mergeCell ref="BE286:BF286"/>
    <mergeCell ref="BG286:BH286"/>
    <mergeCell ref="BI286:BJ286"/>
    <mergeCell ref="BK286:BL286"/>
    <mergeCell ref="BM286:BN286"/>
    <mergeCell ref="BO286:BP286"/>
    <mergeCell ref="BQ286:BR286"/>
    <mergeCell ref="BS286:BT286"/>
    <mergeCell ref="BU286:BV286"/>
    <mergeCell ref="BW286:BX286"/>
    <mergeCell ref="A287:A288"/>
    <mergeCell ref="B287:B288"/>
    <mergeCell ref="C287:C288"/>
    <mergeCell ref="D287:D288"/>
    <mergeCell ref="E287:E288"/>
    <mergeCell ref="Q288:R288"/>
    <mergeCell ref="S288:T288"/>
    <mergeCell ref="W288:X288"/>
    <mergeCell ref="Y288:Z288"/>
    <mergeCell ref="AA288:AB288"/>
    <mergeCell ref="AC288:AD288"/>
    <mergeCell ref="AE288:AF288"/>
    <mergeCell ref="AG288:AH288"/>
    <mergeCell ref="AI288:AJ288"/>
    <mergeCell ref="AK288:AL288"/>
    <mergeCell ref="AM288:AN288"/>
    <mergeCell ref="AO288:AP288"/>
    <mergeCell ref="AQ288:AR288"/>
    <mergeCell ref="AS288:AT288"/>
    <mergeCell ref="AU288:AV288"/>
    <mergeCell ref="AW288:AX288"/>
    <mergeCell ref="AY288:AZ288"/>
    <mergeCell ref="BA288:BB288"/>
    <mergeCell ref="BC288:BD288"/>
    <mergeCell ref="BE288:BF288"/>
    <mergeCell ref="BG288:BH288"/>
    <mergeCell ref="BI288:BJ288"/>
    <mergeCell ref="BK288:BL288"/>
    <mergeCell ref="BM288:BN288"/>
    <mergeCell ref="BO288:BP288"/>
    <mergeCell ref="BQ288:BR288"/>
    <mergeCell ref="BS288:BT288"/>
    <mergeCell ref="BU288:BV288"/>
    <mergeCell ref="BW288:BX288"/>
    <mergeCell ref="A289:A290"/>
    <mergeCell ref="B289:B290"/>
    <mergeCell ref="C289:C290"/>
    <mergeCell ref="D289:D290"/>
    <mergeCell ref="E289:E290"/>
    <mergeCell ref="Q290:R290"/>
    <mergeCell ref="S290:T290"/>
    <mergeCell ref="U290:V290"/>
    <mergeCell ref="W290:X290"/>
    <mergeCell ref="Y290:Z290"/>
    <mergeCell ref="AA290:AB290"/>
    <mergeCell ref="AC290:AD290"/>
    <mergeCell ref="AE290:AF290"/>
    <mergeCell ref="AG290:AH290"/>
    <mergeCell ref="AI290:AJ290"/>
    <mergeCell ref="AK290:AL290"/>
    <mergeCell ref="AM290:AN290"/>
    <mergeCell ref="AO290:AP290"/>
    <mergeCell ref="AQ290:AR290"/>
    <mergeCell ref="AS290:AT290"/>
    <mergeCell ref="AU290:AV290"/>
    <mergeCell ref="AW290:AX290"/>
    <mergeCell ref="AY290:AZ290"/>
    <mergeCell ref="BA290:BB290"/>
    <mergeCell ref="BC290:BD290"/>
    <mergeCell ref="BE290:BF290"/>
    <mergeCell ref="BG290:BH290"/>
    <mergeCell ref="BI290:BJ290"/>
    <mergeCell ref="BK290:BL290"/>
    <mergeCell ref="BM290:BN290"/>
    <mergeCell ref="BO290:BP290"/>
    <mergeCell ref="BQ290:BR290"/>
    <mergeCell ref="BS290:BT290"/>
    <mergeCell ref="BU290:BV290"/>
    <mergeCell ref="BW290:BX290"/>
    <mergeCell ref="A291:A292"/>
    <mergeCell ref="B291:B292"/>
    <mergeCell ref="C291:C292"/>
    <mergeCell ref="D291:D292"/>
    <mergeCell ref="E291:E292"/>
    <mergeCell ref="Q292:R292"/>
    <mergeCell ref="S292:T292"/>
    <mergeCell ref="U292:V292"/>
    <mergeCell ref="W292:X292"/>
    <mergeCell ref="Y292:Z292"/>
    <mergeCell ref="AA292:AB292"/>
    <mergeCell ref="AC292:AD292"/>
    <mergeCell ref="AE292:AF292"/>
    <mergeCell ref="AG292:AH292"/>
    <mergeCell ref="AI292:AJ292"/>
    <mergeCell ref="AK292:AL292"/>
    <mergeCell ref="AM292:AN292"/>
    <mergeCell ref="AO292:AP292"/>
    <mergeCell ref="AQ292:AR292"/>
    <mergeCell ref="AS292:AT292"/>
    <mergeCell ref="AU292:AV292"/>
    <mergeCell ref="AW292:AX292"/>
    <mergeCell ref="AY292:AZ292"/>
    <mergeCell ref="BA292:BB292"/>
    <mergeCell ref="BC292:BD292"/>
    <mergeCell ref="BE292:BF292"/>
    <mergeCell ref="BG292:BH292"/>
    <mergeCell ref="BI292:BJ292"/>
    <mergeCell ref="BK292:BL292"/>
    <mergeCell ref="BM292:BN292"/>
    <mergeCell ref="BO292:BP292"/>
    <mergeCell ref="BQ292:BR292"/>
    <mergeCell ref="BS292:BT292"/>
    <mergeCell ref="BU292:BV292"/>
    <mergeCell ref="BW292:BX292"/>
    <mergeCell ref="A293:A294"/>
    <mergeCell ref="B293:B294"/>
    <mergeCell ref="C293:C294"/>
    <mergeCell ref="D293:D294"/>
    <mergeCell ref="E293:E294"/>
    <mergeCell ref="Q294:R294"/>
    <mergeCell ref="S294:T294"/>
    <mergeCell ref="U294:V294"/>
    <mergeCell ref="W294:X294"/>
    <mergeCell ref="Y294:Z294"/>
    <mergeCell ref="AA294:AB294"/>
    <mergeCell ref="AC294:AD294"/>
    <mergeCell ref="AE294:AF294"/>
    <mergeCell ref="AG294:AH294"/>
    <mergeCell ref="AI294:AJ294"/>
    <mergeCell ref="AK294:AL294"/>
    <mergeCell ref="AM294:AN294"/>
    <mergeCell ref="AO294:AP294"/>
    <mergeCell ref="AQ294:AR294"/>
    <mergeCell ref="AS294:AT294"/>
    <mergeCell ref="AU294:AV294"/>
    <mergeCell ref="AW294:AX294"/>
    <mergeCell ref="AY294:AZ294"/>
    <mergeCell ref="BA294:BB294"/>
    <mergeCell ref="BC294:BD294"/>
    <mergeCell ref="BE294:BF294"/>
    <mergeCell ref="BG294:BH294"/>
    <mergeCell ref="BI294:BJ294"/>
    <mergeCell ref="BK294:BL294"/>
    <mergeCell ref="BM294:BN294"/>
    <mergeCell ref="BO294:BP294"/>
    <mergeCell ref="BQ294:BR294"/>
    <mergeCell ref="BS294:BT294"/>
    <mergeCell ref="BU294:BV294"/>
    <mergeCell ref="BW294:BX294"/>
    <mergeCell ref="A295:A296"/>
    <mergeCell ref="B295:B296"/>
    <mergeCell ref="C295:C296"/>
    <mergeCell ref="D295:D296"/>
    <mergeCell ref="E295:E296"/>
    <mergeCell ref="Q296:R296"/>
    <mergeCell ref="S296:T296"/>
    <mergeCell ref="U296:V296"/>
    <mergeCell ref="W296:X296"/>
    <mergeCell ref="Y296:Z296"/>
    <mergeCell ref="AA296:AB296"/>
    <mergeCell ref="AC296:AD296"/>
    <mergeCell ref="AE296:AF296"/>
    <mergeCell ref="AG296:AH296"/>
    <mergeCell ref="AI296:AJ296"/>
    <mergeCell ref="AK296:AL296"/>
    <mergeCell ref="AM296:AN296"/>
    <mergeCell ref="AO296:AP296"/>
    <mergeCell ref="AQ296:AR296"/>
    <mergeCell ref="AS296:AT296"/>
    <mergeCell ref="AU296:AV296"/>
    <mergeCell ref="AW296:AX296"/>
    <mergeCell ref="AY296:AZ296"/>
    <mergeCell ref="BA296:BB296"/>
    <mergeCell ref="BC296:BD296"/>
    <mergeCell ref="BE296:BF296"/>
    <mergeCell ref="BG296:BH296"/>
    <mergeCell ref="BI296:BJ296"/>
    <mergeCell ref="BK296:BL296"/>
    <mergeCell ref="BM296:BN296"/>
    <mergeCell ref="BO296:BP296"/>
    <mergeCell ref="BQ296:BR296"/>
    <mergeCell ref="BS296:BT296"/>
    <mergeCell ref="BU296:BV296"/>
    <mergeCell ref="BW296:BX296"/>
    <mergeCell ref="A297:A298"/>
    <mergeCell ref="B297:B298"/>
    <mergeCell ref="C297:C298"/>
    <mergeCell ref="D297:D298"/>
    <mergeCell ref="E297:E298"/>
    <mergeCell ref="Q298:R298"/>
    <mergeCell ref="S298:T298"/>
    <mergeCell ref="U298:V298"/>
    <mergeCell ref="W298:X298"/>
    <mergeCell ref="Y298:Z298"/>
    <mergeCell ref="AA298:AB298"/>
    <mergeCell ref="AC298:AD298"/>
    <mergeCell ref="AE298:AF298"/>
    <mergeCell ref="AG298:AH298"/>
    <mergeCell ref="AI298:AJ298"/>
    <mergeCell ref="AK298:AL298"/>
    <mergeCell ref="AM298:AN298"/>
    <mergeCell ref="AO298:AP298"/>
    <mergeCell ref="AQ298:AR298"/>
    <mergeCell ref="AS298:AT298"/>
    <mergeCell ref="AU298:AV298"/>
    <mergeCell ref="AW298:AX298"/>
    <mergeCell ref="AY298:AZ298"/>
    <mergeCell ref="BA298:BB298"/>
    <mergeCell ref="BC298:BD298"/>
    <mergeCell ref="BE298:BF298"/>
    <mergeCell ref="BG298:BH298"/>
    <mergeCell ref="BI298:BJ298"/>
    <mergeCell ref="BK298:BL298"/>
    <mergeCell ref="BM298:BN298"/>
    <mergeCell ref="BO298:BP298"/>
    <mergeCell ref="BQ298:BR298"/>
    <mergeCell ref="BS298:BT298"/>
    <mergeCell ref="BU298:BV298"/>
    <mergeCell ref="BW298:BX298"/>
    <mergeCell ref="A299:A300"/>
    <mergeCell ref="B299:B300"/>
    <mergeCell ref="C299:C300"/>
    <mergeCell ref="D299:D300"/>
    <mergeCell ref="E299:E300"/>
    <mergeCell ref="Q300:R300"/>
    <mergeCell ref="S300:T300"/>
    <mergeCell ref="U300:V300"/>
    <mergeCell ref="W300:X300"/>
    <mergeCell ref="Y300:Z300"/>
    <mergeCell ref="AA300:AB300"/>
    <mergeCell ref="AC300:AD300"/>
    <mergeCell ref="AE300:AF300"/>
    <mergeCell ref="AG300:AH300"/>
    <mergeCell ref="AI300:AJ300"/>
    <mergeCell ref="AK300:AL300"/>
    <mergeCell ref="AM300:AN300"/>
    <mergeCell ref="AO300:AP300"/>
    <mergeCell ref="AQ300:AR300"/>
    <mergeCell ref="AS300:AT300"/>
    <mergeCell ref="AU300:AV300"/>
    <mergeCell ref="AW300:AX300"/>
    <mergeCell ref="AY300:AZ300"/>
    <mergeCell ref="BA300:BB300"/>
    <mergeCell ref="BC300:BD300"/>
    <mergeCell ref="BE300:BF300"/>
    <mergeCell ref="BG300:BH300"/>
    <mergeCell ref="BI300:BJ300"/>
    <mergeCell ref="BK300:BL300"/>
    <mergeCell ref="BM300:BN300"/>
    <mergeCell ref="BO300:BP300"/>
    <mergeCell ref="BQ300:BR300"/>
    <mergeCell ref="BS300:BT300"/>
    <mergeCell ref="BU300:BV300"/>
    <mergeCell ref="BW300:BX300"/>
    <mergeCell ref="A301:A302"/>
    <mergeCell ref="B301:B302"/>
    <mergeCell ref="C301:C302"/>
    <mergeCell ref="D301:D302"/>
    <mergeCell ref="E301:E302"/>
    <mergeCell ref="Q302:R302"/>
    <mergeCell ref="S302:T302"/>
    <mergeCell ref="U302:V302"/>
    <mergeCell ref="W302:X302"/>
    <mergeCell ref="Y302:Z302"/>
    <mergeCell ref="AA302:AB302"/>
    <mergeCell ref="AC302:AD302"/>
    <mergeCell ref="AE302:AF302"/>
    <mergeCell ref="AG302:AH302"/>
    <mergeCell ref="AI302:AJ302"/>
    <mergeCell ref="AK302:AL302"/>
    <mergeCell ref="AM302:AN302"/>
    <mergeCell ref="AO302:AP302"/>
    <mergeCell ref="AQ302:AR302"/>
    <mergeCell ref="AS302:AT302"/>
    <mergeCell ref="AU302:AV302"/>
    <mergeCell ref="AW302:AX302"/>
    <mergeCell ref="AY302:AZ302"/>
    <mergeCell ref="BA302:BB302"/>
    <mergeCell ref="BC302:BD302"/>
    <mergeCell ref="BE302:BF302"/>
    <mergeCell ref="BG302:BH302"/>
    <mergeCell ref="BI302:BJ302"/>
    <mergeCell ref="BK302:BL302"/>
    <mergeCell ref="BM302:BN302"/>
    <mergeCell ref="BO302:BP302"/>
    <mergeCell ref="BQ302:BR302"/>
    <mergeCell ref="BS302:BT302"/>
    <mergeCell ref="BU302:BV302"/>
    <mergeCell ref="BW302:BX302"/>
    <mergeCell ref="A303:A304"/>
    <mergeCell ref="B303:B304"/>
    <mergeCell ref="C303:C304"/>
    <mergeCell ref="D303:D304"/>
    <mergeCell ref="E303:E304"/>
    <mergeCell ref="Q304:R304"/>
    <mergeCell ref="S304:T304"/>
    <mergeCell ref="U304:V304"/>
    <mergeCell ref="AE304:AF304"/>
    <mergeCell ref="AG304:AH304"/>
    <mergeCell ref="AI304:AJ304"/>
    <mergeCell ref="AK304:AL304"/>
    <mergeCell ref="AM304:AN304"/>
    <mergeCell ref="AO304:AP304"/>
    <mergeCell ref="AQ304:AR304"/>
    <mergeCell ref="AS304:AT304"/>
    <mergeCell ref="AU304:AV304"/>
    <mergeCell ref="AW304:AX304"/>
    <mergeCell ref="AY304:AZ304"/>
    <mergeCell ref="BA304:BB304"/>
    <mergeCell ref="BC304:BD304"/>
    <mergeCell ref="BE304:BF304"/>
    <mergeCell ref="BG304:BH304"/>
    <mergeCell ref="BI304:BJ304"/>
    <mergeCell ref="BK304:BL304"/>
    <mergeCell ref="BM304:BN304"/>
    <mergeCell ref="BO304:BP304"/>
    <mergeCell ref="BQ304:BR304"/>
    <mergeCell ref="BS304:BT304"/>
    <mergeCell ref="BU304:BV304"/>
    <mergeCell ref="BW304:BX304"/>
    <mergeCell ref="A305:A306"/>
    <mergeCell ref="B305:B306"/>
    <mergeCell ref="C305:C306"/>
    <mergeCell ref="D305:D306"/>
    <mergeCell ref="E305:E306"/>
    <mergeCell ref="Q306:R306"/>
    <mergeCell ref="S306:T306"/>
    <mergeCell ref="U306:V306"/>
    <mergeCell ref="W306:X306"/>
    <mergeCell ref="AE306:AF306"/>
    <mergeCell ref="AG306:AH306"/>
    <mergeCell ref="AI306:AJ306"/>
    <mergeCell ref="AK306:AL306"/>
    <mergeCell ref="AM306:AN306"/>
    <mergeCell ref="AO306:AP306"/>
    <mergeCell ref="AQ306:AR306"/>
    <mergeCell ref="AS306:AT306"/>
    <mergeCell ref="AU306:AV306"/>
    <mergeCell ref="AW306:AX306"/>
    <mergeCell ref="AY306:AZ306"/>
    <mergeCell ref="BA306:BB306"/>
    <mergeCell ref="BC306:BD306"/>
    <mergeCell ref="BE306:BF306"/>
    <mergeCell ref="BG306:BH306"/>
    <mergeCell ref="BI306:BJ306"/>
    <mergeCell ref="BK306:BL306"/>
    <mergeCell ref="BM306:BN306"/>
    <mergeCell ref="BO306:BP306"/>
    <mergeCell ref="BQ306:BR306"/>
    <mergeCell ref="BS306:BT306"/>
    <mergeCell ref="BU306:BV306"/>
    <mergeCell ref="BW306:BX306"/>
    <mergeCell ref="A307:A308"/>
    <mergeCell ref="B307:B308"/>
    <mergeCell ref="C307:C308"/>
    <mergeCell ref="D307:D308"/>
    <mergeCell ref="E307:E308"/>
    <mergeCell ref="Q308:R308"/>
    <mergeCell ref="S308:T308"/>
    <mergeCell ref="U308:V308"/>
    <mergeCell ref="AE308:AF308"/>
    <mergeCell ref="AG308:AH308"/>
    <mergeCell ref="AI308:AJ308"/>
    <mergeCell ref="AK308:AL308"/>
    <mergeCell ref="AM308:AN308"/>
    <mergeCell ref="AO308:AP308"/>
    <mergeCell ref="AQ308:AR308"/>
    <mergeCell ref="AS308:AT308"/>
    <mergeCell ref="AU308:AV308"/>
    <mergeCell ref="AW308:AX308"/>
    <mergeCell ref="AY308:AZ308"/>
    <mergeCell ref="BA308:BB308"/>
    <mergeCell ref="BC308:BD308"/>
    <mergeCell ref="BE308:BF308"/>
    <mergeCell ref="BG308:BH308"/>
    <mergeCell ref="BI308:BJ308"/>
    <mergeCell ref="BK308:BL308"/>
    <mergeCell ref="BM308:BN308"/>
    <mergeCell ref="BO308:BP308"/>
    <mergeCell ref="BQ308:BR308"/>
    <mergeCell ref="BS308:BT308"/>
    <mergeCell ref="BU308:BV308"/>
    <mergeCell ref="BW308:BX308"/>
    <mergeCell ref="A309:A310"/>
    <mergeCell ref="B309:B310"/>
    <mergeCell ref="C309:C310"/>
    <mergeCell ref="D309:D310"/>
    <mergeCell ref="E309:E310"/>
    <mergeCell ref="Q310:R310"/>
    <mergeCell ref="S310:T310"/>
    <mergeCell ref="U310:V310"/>
    <mergeCell ref="AE310:AF310"/>
    <mergeCell ref="AG310:AH310"/>
    <mergeCell ref="AI310:AJ310"/>
    <mergeCell ref="AK310:AL310"/>
    <mergeCell ref="AM310:AN310"/>
    <mergeCell ref="AO310:AP310"/>
    <mergeCell ref="AQ310:AR310"/>
    <mergeCell ref="AS310:AT310"/>
    <mergeCell ref="AU310:AV310"/>
    <mergeCell ref="AW310:AX310"/>
    <mergeCell ref="AY310:AZ310"/>
    <mergeCell ref="BA310:BB310"/>
    <mergeCell ref="BC310:BD310"/>
    <mergeCell ref="BE310:BF310"/>
    <mergeCell ref="BG310:BH310"/>
    <mergeCell ref="BI310:BJ310"/>
    <mergeCell ref="BK310:BL310"/>
    <mergeCell ref="BM310:BN310"/>
    <mergeCell ref="BO310:BP310"/>
    <mergeCell ref="BQ310:BR310"/>
    <mergeCell ref="BS310:BT310"/>
    <mergeCell ref="BU310:BV310"/>
    <mergeCell ref="BW310:BX310"/>
    <mergeCell ref="A311:A312"/>
    <mergeCell ref="B311:B312"/>
    <mergeCell ref="C311:C312"/>
    <mergeCell ref="D311:D312"/>
    <mergeCell ref="E311:E312"/>
    <mergeCell ref="Q312:R312"/>
    <mergeCell ref="S312:T312"/>
    <mergeCell ref="AE312:AF312"/>
    <mergeCell ref="AG312:AH312"/>
    <mergeCell ref="AI312:AJ312"/>
    <mergeCell ref="AK312:AL312"/>
    <mergeCell ref="AM312:AN312"/>
    <mergeCell ref="AO312:AP312"/>
    <mergeCell ref="AQ312:AR312"/>
    <mergeCell ref="AS312:AT312"/>
    <mergeCell ref="AU312:AV312"/>
    <mergeCell ref="AW312:AX312"/>
    <mergeCell ref="AY312:AZ312"/>
    <mergeCell ref="BA312:BB312"/>
    <mergeCell ref="BC312:BD312"/>
    <mergeCell ref="BE312:BF312"/>
    <mergeCell ref="BG312:BH312"/>
    <mergeCell ref="BI312:BJ312"/>
    <mergeCell ref="BK312:BL312"/>
    <mergeCell ref="BM312:BN312"/>
    <mergeCell ref="BO312:BP312"/>
    <mergeCell ref="BQ312:BR312"/>
    <mergeCell ref="BS312:BT312"/>
    <mergeCell ref="BU312:BV312"/>
    <mergeCell ref="BW312:BX312"/>
    <mergeCell ref="A313:A314"/>
    <mergeCell ref="B313:B314"/>
    <mergeCell ref="C313:C314"/>
    <mergeCell ref="D313:D314"/>
    <mergeCell ref="E313:E314"/>
    <mergeCell ref="Q314:R314"/>
    <mergeCell ref="S314:T314"/>
    <mergeCell ref="U314:V314"/>
    <mergeCell ref="AE314:AF314"/>
    <mergeCell ref="AG314:AH314"/>
    <mergeCell ref="AI314:AJ314"/>
    <mergeCell ref="AK314:AL314"/>
    <mergeCell ref="AM314:AN314"/>
    <mergeCell ref="AO314:AP314"/>
    <mergeCell ref="AQ314:AR314"/>
    <mergeCell ref="AS314:AT314"/>
    <mergeCell ref="AU314:AV314"/>
    <mergeCell ref="AW314:AX314"/>
    <mergeCell ref="AY314:AZ314"/>
    <mergeCell ref="BA314:BB314"/>
    <mergeCell ref="BC314:BD314"/>
    <mergeCell ref="BE314:BF314"/>
    <mergeCell ref="BG314:BH314"/>
    <mergeCell ref="BI314:BJ314"/>
    <mergeCell ref="BK314:BL314"/>
    <mergeCell ref="BM314:BN314"/>
    <mergeCell ref="BO314:BP314"/>
    <mergeCell ref="BQ314:BR314"/>
    <mergeCell ref="BS314:BT314"/>
    <mergeCell ref="BU314:BV314"/>
    <mergeCell ref="BW314:BX314"/>
    <mergeCell ref="A315:A316"/>
    <mergeCell ref="B315:B316"/>
    <mergeCell ref="C315:C316"/>
    <mergeCell ref="D315:D316"/>
    <mergeCell ref="E315:E316"/>
    <mergeCell ref="Q316:R316"/>
    <mergeCell ref="S316:T316"/>
    <mergeCell ref="AE316:AF316"/>
    <mergeCell ref="AG316:AH316"/>
    <mergeCell ref="AI316:AJ316"/>
    <mergeCell ref="AK316:AL316"/>
    <mergeCell ref="AM316:AN316"/>
    <mergeCell ref="AO316:AP316"/>
    <mergeCell ref="AQ316:AR316"/>
    <mergeCell ref="AS316:AT316"/>
    <mergeCell ref="AU316:AV316"/>
    <mergeCell ref="AW316:AX316"/>
    <mergeCell ref="AY316:AZ316"/>
    <mergeCell ref="BA316:BB316"/>
    <mergeCell ref="BC316:BD316"/>
    <mergeCell ref="BE316:BF316"/>
    <mergeCell ref="BG316:BH316"/>
    <mergeCell ref="BI316:BJ316"/>
    <mergeCell ref="BK316:BL316"/>
    <mergeCell ref="BM316:BN316"/>
    <mergeCell ref="BO316:BP316"/>
    <mergeCell ref="BQ316:BR316"/>
    <mergeCell ref="BS316:BT316"/>
    <mergeCell ref="BU316:BV316"/>
    <mergeCell ref="BW316:BX316"/>
    <mergeCell ref="A317:A318"/>
    <mergeCell ref="B317:B318"/>
    <mergeCell ref="C317:C318"/>
    <mergeCell ref="D317:D318"/>
    <mergeCell ref="E317:E318"/>
    <mergeCell ref="Q318:R318"/>
    <mergeCell ref="S318:T318"/>
    <mergeCell ref="U318:V318"/>
    <mergeCell ref="AE318:AF318"/>
    <mergeCell ref="AG318:AH318"/>
    <mergeCell ref="AI318:AJ318"/>
    <mergeCell ref="AK318:AL318"/>
    <mergeCell ref="AM318:AN318"/>
    <mergeCell ref="AO318:AP318"/>
    <mergeCell ref="AQ318:AR318"/>
    <mergeCell ref="AS318:AT318"/>
    <mergeCell ref="AU318:AV318"/>
    <mergeCell ref="AW318:AX318"/>
    <mergeCell ref="AY318:AZ318"/>
    <mergeCell ref="BA318:BB318"/>
    <mergeCell ref="BC318:BD318"/>
    <mergeCell ref="BE318:BF318"/>
    <mergeCell ref="BG318:BH318"/>
    <mergeCell ref="BI318:BJ318"/>
    <mergeCell ref="BK318:BL318"/>
    <mergeCell ref="BM318:BN318"/>
    <mergeCell ref="BO318:BP318"/>
    <mergeCell ref="BQ318:BR318"/>
    <mergeCell ref="BS318:BT318"/>
    <mergeCell ref="BU318:BV318"/>
    <mergeCell ref="BW318:BX318"/>
    <mergeCell ref="A319:A320"/>
    <mergeCell ref="B319:B320"/>
    <mergeCell ref="C319:C320"/>
    <mergeCell ref="D319:D320"/>
    <mergeCell ref="E319:E320"/>
    <mergeCell ref="Q320:R320"/>
    <mergeCell ref="S320:T320"/>
    <mergeCell ref="U320:V320"/>
    <mergeCell ref="AE320:AF320"/>
    <mergeCell ref="AG320:AH320"/>
    <mergeCell ref="AI320:AJ320"/>
    <mergeCell ref="AK320:AL320"/>
    <mergeCell ref="AM320:AN320"/>
    <mergeCell ref="AO320:AP320"/>
    <mergeCell ref="AQ320:AR320"/>
    <mergeCell ref="AS320:AT320"/>
    <mergeCell ref="AU320:AV320"/>
    <mergeCell ref="AW320:AX320"/>
    <mergeCell ref="AY320:AZ320"/>
    <mergeCell ref="BA320:BB320"/>
    <mergeCell ref="BC320:BD320"/>
    <mergeCell ref="BE320:BF320"/>
    <mergeCell ref="BG320:BH320"/>
    <mergeCell ref="BI320:BJ320"/>
    <mergeCell ref="BK320:BL320"/>
    <mergeCell ref="BM320:BN320"/>
    <mergeCell ref="BO320:BP320"/>
    <mergeCell ref="BQ320:BR320"/>
    <mergeCell ref="BS320:BT320"/>
    <mergeCell ref="BU320:BV320"/>
    <mergeCell ref="BW320:BX320"/>
    <mergeCell ref="A321:A322"/>
    <mergeCell ref="B321:B322"/>
    <mergeCell ref="C321:C322"/>
    <mergeCell ref="D321:D322"/>
    <mergeCell ref="E321:E322"/>
    <mergeCell ref="Q322:R322"/>
    <mergeCell ref="S322:T322"/>
    <mergeCell ref="U322:V322"/>
    <mergeCell ref="W322:X322"/>
    <mergeCell ref="AE322:AF322"/>
    <mergeCell ref="AG322:AH322"/>
    <mergeCell ref="AI322:AJ322"/>
    <mergeCell ref="AK322:AL322"/>
    <mergeCell ref="AM322:AN322"/>
    <mergeCell ref="AO322:AP322"/>
    <mergeCell ref="AQ322:AR322"/>
    <mergeCell ref="AS322:AT322"/>
    <mergeCell ref="AU322:AV322"/>
    <mergeCell ref="AW322:AX322"/>
    <mergeCell ref="AY322:AZ322"/>
    <mergeCell ref="BA322:BB322"/>
    <mergeCell ref="BC322:BD322"/>
    <mergeCell ref="BE322:BF322"/>
    <mergeCell ref="BG322:BH322"/>
    <mergeCell ref="BI322:BJ322"/>
    <mergeCell ref="BK322:BL322"/>
    <mergeCell ref="BM322:BN322"/>
    <mergeCell ref="BO322:BP322"/>
    <mergeCell ref="BQ322:BR322"/>
    <mergeCell ref="BS322:BT322"/>
    <mergeCell ref="BU322:BV322"/>
    <mergeCell ref="BW322:BX322"/>
    <mergeCell ref="A323:A324"/>
    <mergeCell ref="B323:B324"/>
    <mergeCell ref="C323:C324"/>
    <mergeCell ref="D323:D324"/>
    <mergeCell ref="E323:E324"/>
    <mergeCell ref="Q324:R324"/>
    <mergeCell ref="S324:T324"/>
    <mergeCell ref="U324:V324"/>
    <mergeCell ref="AE324:AF324"/>
    <mergeCell ref="AG324:AH324"/>
    <mergeCell ref="AI324:AJ324"/>
    <mergeCell ref="AK324:AL324"/>
    <mergeCell ref="AM324:AN324"/>
    <mergeCell ref="AO324:AP324"/>
    <mergeCell ref="AQ324:AR324"/>
    <mergeCell ref="AS324:AT324"/>
    <mergeCell ref="AU324:AV324"/>
    <mergeCell ref="AW324:AX324"/>
    <mergeCell ref="AY324:AZ324"/>
    <mergeCell ref="BA324:BB324"/>
    <mergeCell ref="BC324:BD324"/>
    <mergeCell ref="BE324:BF324"/>
    <mergeCell ref="BG324:BH324"/>
    <mergeCell ref="BI324:BJ324"/>
    <mergeCell ref="BK324:BL324"/>
    <mergeCell ref="BM324:BN324"/>
    <mergeCell ref="BO324:BP324"/>
    <mergeCell ref="BQ324:BR324"/>
    <mergeCell ref="BS324:BT324"/>
    <mergeCell ref="BU324:BV324"/>
    <mergeCell ref="BW324:BX324"/>
    <mergeCell ref="A325:A326"/>
    <mergeCell ref="B325:B326"/>
    <mergeCell ref="C325:C326"/>
    <mergeCell ref="D325:D326"/>
    <mergeCell ref="E325:E326"/>
    <mergeCell ref="Q326:R326"/>
    <mergeCell ref="S326:T326"/>
    <mergeCell ref="U326:V326"/>
    <mergeCell ref="W326:X326"/>
    <mergeCell ref="AE326:AF326"/>
    <mergeCell ref="AG326:AH326"/>
    <mergeCell ref="AI326:AJ326"/>
    <mergeCell ref="AK326:AL326"/>
    <mergeCell ref="AM326:AN326"/>
    <mergeCell ref="AO326:AP326"/>
    <mergeCell ref="AQ326:AR326"/>
    <mergeCell ref="AS326:AT326"/>
    <mergeCell ref="AU326:AV326"/>
    <mergeCell ref="AW326:AX326"/>
    <mergeCell ref="AY326:AZ326"/>
    <mergeCell ref="BA326:BB326"/>
    <mergeCell ref="BC326:BD326"/>
    <mergeCell ref="BE326:BF326"/>
    <mergeCell ref="BG326:BH326"/>
    <mergeCell ref="BI326:BJ326"/>
    <mergeCell ref="BK326:BL326"/>
    <mergeCell ref="BM326:BN326"/>
    <mergeCell ref="BO326:BP326"/>
    <mergeCell ref="BQ326:BR326"/>
    <mergeCell ref="BS326:BT326"/>
    <mergeCell ref="BU326:BV326"/>
    <mergeCell ref="BW326:BX326"/>
    <mergeCell ref="A327:A328"/>
    <mergeCell ref="B327:B328"/>
    <mergeCell ref="C327:C328"/>
    <mergeCell ref="D327:D328"/>
    <mergeCell ref="E327:E328"/>
    <mergeCell ref="Q328:R328"/>
    <mergeCell ref="S328:T328"/>
    <mergeCell ref="U328:V328"/>
    <mergeCell ref="AE328:AF328"/>
    <mergeCell ref="AG328:AH328"/>
    <mergeCell ref="AI328:AJ328"/>
    <mergeCell ref="AK328:AL328"/>
    <mergeCell ref="AM328:AN328"/>
    <mergeCell ref="AO328:AP328"/>
    <mergeCell ref="AQ328:AR328"/>
    <mergeCell ref="AS328:AT328"/>
    <mergeCell ref="AU328:AV328"/>
    <mergeCell ref="AW328:AX328"/>
    <mergeCell ref="AY328:AZ328"/>
    <mergeCell ref="BA328:BB328"/>
    <mergeCell ref="BC328:BD328"/>
    <mergeCell ref="BE328:BF328"/>
    <mergeCell ref="BG328:BH328"/>
    <mergeCell ref="BI328:BJ328"/>
    <mergeCell ref="BK328:BL328"/>
    <mergeCell ref="BM328:BN328"/>
    <mergeCell ref="BO328:BP328"/>
    <mergeCell ref="BQ328:BR328"/>
    <mergeCell ref="BS328:BT328"/>
    <mergeCell ref="BU328:BV328"/>
    <mergeCell ref="BW328:BX328"/>
    <mergeCell ref="A329:A330"/>
    <mergeCell ref="B329:B330"/>
    <mergeCell ref="C329:C330"/>
    <mergeCell ref="D329:D330"/>
    <mergeCell ref="E329:E330"/>
    <mergeCell ref="Q330:R330"/>
    <mergeCell ref="S330:T330"/>
    <mergeCell ref="U330:V330"/>
    <mergeCell ref="W330:X330"/>
    <mergeCell ref="AE330:AF330"/>
    <mergeCell ref="AG330:AH330"/>
    <mergeCell ref="AI330:AJ330"/>
    <mergeCell ref="AK330:AL330"/>
    <mergeCell ref="AM330:AN330"/>
    <mergeCell ref="AO330:AP330"/>
    <mergeCell ref="AQ330:AR330"/>
    <mergeCell ref="AS330:AT330"/>
    <mergeCell ref="AU330:AV330"/>
    <mergeCell ref="AW330:AX330"/>
    <mergeCell ref="AY330:AZ330"/>
    <mergeCell ref="BA330:BB330"/>
    <mergeCell ref="BC330:BD330"/>
    <mergeCell ref="BE330:BF330"/>
    <mergeCell ref="BG330:BH330"/>
    <mergeCell ref="BI330:BJ330"/>
    <mergeCell ref="BK330:BL330"/>
    <mergeCell ref="BM330:BN330"/>
    <mergeCell ref="BO330:BP330"/>
    <mergeCell ref="BQ330:BR330"/>
    <mergeCell ref="BS330:BT330"/>
    <mergeCell ref="BU330:BV330"/>
    <mergeCell ref="BW330:BX330"/>
    <mergeCell ref="A331:A332"/>
    <mergeCell ref="B331:B332"/>
    <mergeCell ref="C331:C332"/>
    <mergeCell ref="D331:D332"/>
    <mergeCell ref="E331:E332"/>
    <mergeCell ref="Q332:R332"/>
    <mergeCell ref="S332:T332"/>
    <mergeCell ref="U332:V332"/>
    <mergeCell ref="W332:X332"/>
    <mergeCell ref="AE332:AF332"/>
    <mergeCell ref="AG332:AH332"/>
    <mergeCell ref="AI332:AJ332"/>
    <mergeCell ref="AK332:AL332"/>
    <mergeCell ref="AM332:AN332"/>
    <mergeCell ref="AO332:AP332"/>
    <mergeCell ref="AQ332:AR332"/>
    <mergeCell ref="AS332:AT332"/>
    <mergeCell ref="AU332:AV332"/>
    <mergeCell ref="AW332:AX332"/>
    <mergeCell ref="AY332:AZ332"/>
    <mergeCell ref="BA332:BB332"/>
    <mergeCell ref="BC332:BD332"/>
    <mergeCell ref="BE332:BF332"/>
    <mergeCell ref="BG332:BH332"/>
    <mergeCell ref="BI332:BJ332"/>
    <mergeCell ref="BK332:BL332"/>
    <mergeCell ref="BM332:BN332"/>
    <mergeCell ref="BO332:BP332"/>
    <mergeCell ref="BQ332:BR332"/>
    <mergeCell ref="BS332:BT332"/>
    <mergeCell ref="BU332:BV332"/>
    <mergeCell ref="BW332:BX332"/>
    <mergeCell ref="A333:A334"/>
    <mergeCell ref="B333:B334"/>
    <mergeCell ref="C333:C334"/>
    <mergeCell ref="D333:D334"/>
    <mergeCell ref="E333:E334"/>
    <mergeCell ref="Q334:R334"/>
    <mergeCell ref="S334:T334"/>
    <mergeCell ref="AE334:AF334"/>
    <mergeCell ref="AG334:AH334"/>
    <mergeCell ref="AI334:AJ334"/>
    <mergeCell ref="AK334:AL334"/>
    <mergeCell ref="AM334:AN334"/>
    <mergeCell ref="AO334:AP334"/>
    <mergeCell ref="AQ334:AR334"/>
    <mergeCell ref="AS334:AT334"/>
    <mergeCell ref="AU334:AV334"/>
    <mergeCell ref="AW334:AX334"/>
    <mergeCell ref="AY334:AZ334"/>
    <mergeCell ref="BA334:BB334"/>
    <mergeCell ref="BC334:BD334"/>
    <mergeCell ref="BE334:BF334"/>
    <mergeCell ref="BG334:BH334"/>
    <mergeCell ref="BI334:BJ334"/>
    <mergeCell ref="BK334:BL334"/>
    <mergeCell ref="BM334:BN334"/>
    <mergeCell ref="BO334:BP334"/>
    <mergeCell ref="BQ334:BR334"/>
    <mergeCell ref="BS334:BT334"/>
    <mergeCell ref="BU334:BV334"/>
    <mergeCell ref="BW334:BX334"/>
    <mergeCell ref="A335:A336"/>
    <mergeCell ref="B335:B336"/>
    <mergeCell ref="C335:C336"/>
    <mergeCell ref="D335:D336"/>
    <mergeCell ref="E335:E336"/>
    <mergeCell ref="Q336:R336"/>
    <mergeCell ref="S336:T336"/>
    <mergeCell ref="AE336:AF336"/>
    <mergeCell ref="AG336:AH336"/>
    <mergeCell ref="AI336:AJ336"/>
    <mergeCell ref="AK336:AL336"/>
    <mergeCell ref="AM336:AN336"/>
    <mergeCell ref="AO336:AP336"/>
    <mergeCell ref="AQ336:AR336"/>
    <mergeCell ref="AS336:AT336"/>
    <mergeCell ref="AU336:AV336"/>
    <mergeCell ref="AW336:AX336"/>
    <mergeCell ref="AY336:AZ336"/>
    <mergeCell ref="BA336:BB336"/>
    <mergeCell ref="BC336:BD336"/>
    <mergeCell ref="BE336:BF336"/>
    <mergeCell ref="BG336:BH336"/>
    <mergeCell ref="BI336:BJ336"/>
    <mergeCell ref="BK336:BL336"/>
    <mergeCell ref="BM336:BN336"/>
    <mergeCell ref="BO336:BP336"/>
    <mergeCell ref="BQ336:BR336"/>
    <mergeCell ref="BS336:BT336"/>
    <mergeCell ref="BU336:BV336"/>
    <mergeCell ref="BW336:BX336"/>
    <mergeCell ref="A337:A338"/>
    <mergeCell ref="B337:B338"/>
    <mergeCell ref="C337:C338"/>
    <mergeCell ref="D337:D338"/>
    <mergeCell ref="E337:E338"/>
    <mergeCell ref="Q338:R338"/>
    <mergeCell ref="S338:T338"/>
    <mergeCell ref="U338:V338"/>
    <mergeCell ref="AE338:AF338"/>
    <mergeCell ref="AG338:AH338"/>
    <mergeCell ref="AI338:AJ338"/>
    <mergeCell ref="AK338:AL338"/>
    <mergeCell ref="AM338:AN338"/>
    <mergeCell ref="AO338:AP338"/>
    <mergeCell ref="AQ338:AR338"/>
    <mergeCell ref="AS338:AT338"/>
    <mergeCell ref="AU338:AV338"/>
    <mergeCell ref="AW338:AX338"/>
    <mergeCell ref="AY338:AZ338"/>
    <mergeCell ref="BA338:BB338"/>
    <mergeCell ref="BC338:BD338"/>
    <mergeCell ref="BE338:BF338"/>
    <mergeCell ref="BG338:BH338"/>
    <mergeCell ref="BI338:BJ338"/>
    <mergeCell ref="BK338:BL338"/>
    <mergeCell ref="BM338:BN338"/>
    <mergeCell ref="BO338:BP338"/>
    <mergeCell ref="BQ338:BR338"/>
    <mergeCell ref="BS338:BT338"/>
    <mergeCell ref="BU338:BV338"/>
    <mergeCell ref="BW338:BX338"/>
    <mergeCell ref="A339:A340"/>
    <mergeCell ref="B339:B340"/>
    <mergeCell ref="C339:C340"/>
    <mergeCell ref="D339:D340"/>
    <mergeCell ref="E339:E340"/>
    <mergeCell ref="Q340:R340"/>
    <mergeCell ref="S340:T340"/>
    <mergeCell ref="AE340:AF340"/>
    <mergeCell ref="AG340:AH340"/>
    <mergeCell ref="AI340:AJ340"/>
    <mergeCell ref="AK340:AL340"/>
    <mergeCell ref="AM340:AN340"/>
    <mergeCell ref="AO340:AP340"/>
    <mergeCell ref="AQ340:AR340"/>
    <mergeCell ref="AS340:AT340"/>
    <mergeCell ref="AU340:AV340"/>
    <mergeCell ref="AW340:AX340"/>
    <mergeCell ref="AY340:AZ340"/>
    <mergeCell ref="BA340:BB340"/>
    <mergeCell ref="BC340:BD340"/>
    <mergeCell ref="BE340:BF340"/>
    <mergeCell ref="BG340:BH340"/>
    <mergeCell ref="BI340:BJ340"/>
    <mergeCell ref="BK340:BL340"/>
    <mergeCell ref="BM340:BN340"/>
    <mergeCell ref="BO340:BP340"/>
    <mergeCell ref="BQ340:BR340"/>
    <mergeCell ref="BS340:BT340"/>
    <mergeCell ref="BU340:BV340"/>
    <mergeCell ref="BW340:BX340"/>
    <mergeCell ref="A341:A342"/>
    <mergeCell ref="B341:B342"/>
    <mergeCell ref="C341:C342"/>
    <mergeCell ref="D341:D342"/>
    <mergeCell ref="E341:E342"/>
    <mergeCell ref="S341:T344"/>
    <mergeCell ref="Q342:R342"/>
    <mergeCell ref="AE342:AF342"/>
    <mergeCell ref="AG342:AH342"/>
    <mergeCell ref="AI342:AJ342"/>
    <mergeCell ref="AK342:AL342"/>
    <mergeCell ref="AM342:AN342"/>
    <mergeCell ref="AO342:AP342"/>
    <mergeCell ref="AQ342:AR342"/>
    <mergeCell ref="AS342:AT342"/>
    <mergeCell ref="AU342:AV342"/>
    <mergeCell ref="AW342:AX342"/>
    <mergeCell ref="AY342:AZ342"/>
    <mergeCell ref="BA342:BB342"/>
    <mergeCell ref="BC342:BD342"/>
    <mergeCell ref="BE342:BF342"/>
    <mergeCell ref="BG342:BH342"/>
    <mergeCell ref="BI342:BJ342"/>
    <mergeCell ref="BK342:BL342"/>
    <mergeCell ref="BM342:BN342"/>
    <mergeCell ref="BO342:BP342"/>
    <mergeCell ref="BQ342:BR342"/>
    <mergeCell ref="BS342:BT342"/>
    <mergeCell ref="BU342:BV342"/>
    <mergeCell ref="BW342:BX342"/>
    <mergeCell ref="A343:A344"/>
    <mergeCell ref="B343:B344"/>
    <mergeCell ref="C343:C344"/>
    <mergeCell ref="D343:D344"/>
    <mergeCell ref="E343:E344"/>
    <mergeCell ref="Q344:R344"/>
    <mergeCell ref="AE344:AF344"/>
    <mergeCell ref="AG344:AH344"/>
    <mergeCell ref="AI344:AJ344"/>
    <mergeCell ref="AK344:AL344"/>
    <mergeCell ref="AM344:AN344"/>
    <mergeCell ref="AO344:AP344"/>
    <mergeCell ref="AQ344:AR344"/>
    <mergeCell ref="AS344:AT344"/>
    <mergeCell ref="AU344:AV344"/>
    <mergeCell ref="AW344:AX344"/>
    <mergeCell ref="AY344:AZ344"/>
    <mergeCell ref="BA344:BB344"/>
    <mergeCell ref="BC344:BD344"/>
    <mergeCell ref="BE344:BF344"/>
    <mergeCell ref="BG344:BH344"/>
    <mergeCell ref="BI344:BJ344"/>
    <mergeCell ref="BK344:BL344"/>
    <mergeCell ref="BM344:BN344"/>
    <mergeCell ref="BO344:BP344"/>
    <mergeCell ref="BQ344:BR344"/>
    <mergeCell ref="BS344:BT344"/>
    <mergeCell ref="BU344:BV344"/>
    <mergeCell ref="BW344:BX344"/>
    <mergeCell ref="A345:A346"/>
    <mergeCell ref="B345:B346"/>
    <mergeCell ref="C345:C346"/>
    <mergeCell ref="D345:D346"/>
    <mergeCell ref="E345:E346"/>
    <mergeCell ref="Q346:R346"/>
    <mergeCell ref="S346:T346"/>
    <mergeCell ref="U346:V346"/>
    <mergeCell ref="AE346:AF346"/>
    <mergeCell ref="AG346:AH346"/>
    <mergeCell ref="AI346:AJ346"/>
    <mergeCell ref="AK346:AL346"/>
    <mergeCell ref="AM346:AN346"/>
    <mergeCell ref="AO346:AP346"/>
    <mergeCell ref="AQ346:AR346"/>
    <mergeCell ref="AS346:AT346"/>
    <mergeCell ref="AU346:AV346"/>
    <mergeCell ref="AW346:AX346"/>
    <mergeCell ref="AY346:AZ346"/>
    <mergeCell ref="BA346:BB346"/>
    <mergeCell ref="BC346:BD346"/>
    <mergeCell ref="BE346:BF346"/>
    <mergeCell ref="BG346:BH346"/>
    <mergeCell ref="BI346:BJ346"/>
    <mergeCell ref="BK346:BL346"/>
    <mergeCell ref="BM346:BN346"/>
    <mergeCell ref="BO346:BP346"/>
    <mergeCell ref="BQ346:BR346"/>
    <mergeCell ref="BS346:BT346"/>
    <mergeCell ref="BU346:BV346"/>
    <mergeCell ref="BW346:BX346"/>
    <mergeCell ref="A347:A348"/>
    <mergeCell ref="B347:B348"/>
    <mergeCell ref="C347:C348"/>
    <mergeCell ref="D347:D348"/>
    <mergeCell ref="E347:E348"/>
    <mergeCell ref="Q348:R348"/>
    <mergeCell ref="S348:T348"/>
    <mergeCell ref="U348:V348"/>
    <mergeCell ref="AE348:AF348"/>
    <mergeCell ref="AG348:AH348"/>
    <mergeCell ref="AI348:AJ348"/>
    <mergeCell ref="AK348:AL348"/>
    <mergeCell ref="AM348:AN348"/>
    <mergeCell ref="AO348:AP348"/>
    <mergeCell ref="AQ348:AR348"/>
    <mergeCell ref="AS348:AT348"/>
    <mergeCell ref="AU348:AV348"/>
    <mergeCell ref="AW348:AX348"/>
    <mergeCell ref="AY348:AZ348"/>
    <mergeCell ref="BA348:BB348"/>
    <mergeCell ref="BC348:BD348"/>
    <mergeCell ref="BE348:BF348"/>
    <mergeCell ref="BG348:BH348"/>
    <mergeCell ref="BI348:BJ348"/>
    <mergeCell ref="BK348:BL348"/>
    <mergeCell ref="BM348:BN348"/>
    <mergeCell ref="BO348:BP348"/>
    <mergeCell ref="BQ348:BR348"/>
    <mergeCell ref="BS348:BT348"/>
    <mergeCell ref="BU348:BV348"/>
    <mergeCell ref="BW348:BX348"/>
    <mergeCell ref="A349:A350"/>
    <mergeCell ref="B349:B350"/>
    <mergeCell ref="C349:C350"/>
    <mergeCell ref="D349:D350"/>
    <mergeCell ref="E349:E350"/>
    <mergeCell ref="Q350:R350"/>
    <mergeCell ref="S350:T350"/>
    <mergeCell ref="AE350:AF350"/>
    <mergeCell ref="AG350:AH350"/>
    <mergeCell ref="AI350:AJ350"/>
    <mergeCell ref="AK350:AL350"/>
    <mergeCell ref="AM350:AN350"/>
    <mergeCell ref="AO350:AP350"/>
    <mergeCell ref="AQ350:AR350"/>
    <mergeCell ref="AS350:AT350"/>
    <mergeCell ref="AU350:AV350"/>
    <mergeCell ref="AW350:AX350"/>
    <mergeCell ref="AY350:AZ350"/>
    <mergeCell ref="BA350:BB350"/>
    <mergeCell ref="BC350:BD350"/>
    <mergeCell ref="BE350:BF350"/>
    <mergeCell ref="BG350:BH350"/>
    <mergeCell ref="BI350:BJ350"/>
    <mergeCell ref="BK350:BL350"/>
    <mergeCell ref="BM350:BN350"/>
    <mergeCell ref="BO350:BP350"/>
    <mergeCell ref="BQ350:BR350"/>
    <mergeCell ref="BS350:BT350"/>
    <mergeCell ref="BU350:BV350"/>
    <mergeCell ref="BW350:BX350"/>
    <mergeCell ref="A351:A352"/>
    <mergeCell ref="B351:B352"/>
    <mergeCell ref="C351:C352"/>
    <mergeCell ref="D351:D352"/>
    <mergeCell ref="E351:E352"/>
    <mergeCell ref="Q352:R352"/>
    <mergeCell ref="S352:T352"/>
    <mergeCell ref="AE352:AF352"/>
    <mergeCell ref="AG352:AH352"/>
    <mergeCell ref="AI352:AJ352"/>
    <mergeCell ref="AK352:AL352"/>
    <mergeCell ref="AM352:AN352"/>
    <mergeCell ref="AO352:AP352"/>
    <mergeCell ref="AQ352:AR352"/>
    <mergeCell ref="AS352:AT352"/>
    <mergeCell ref="AU352:AV352"/>
    <mergeCell ref="AW352:AX352"/>
    <mergeCell ref="AY352:AZ352"/>
    <mergeCell ref="BA352:BB352"/>
    <mergeCell ref="BC352:BD352"/>
    <mergeCell ref="BE352:BF352"/>
    <mergeCell ref="BG352:BH352"/>
    <mergeCell ref="BI352:BJ352"/>
    <mergeCell ref="BK352:BL352"/>
    <mergeCell ref="BM352:BN352"/>
    <mergeCell ref="BO352:BP352"/>
    <mergeCell ref="BQ352:BR352"/>
    <mergeCell ref="BS352:BT352"/>
    <mergeCell ref="BU352:BV352"/>
    <mergeCell ref="BW352:BX352"/>
    <mergeCell ref="A353:A354"/>
    <mergeCell ref="B353:B354"/>
    <mergeCell ref="C353:C354"/>
    <mergeCell ref="D353:D354"/>
    <mergeCell ref="E353:E354"/>
    <mergeCell ref="Q354:R354"/>
    <mergeCell ref="S354:T354"/>
    <mergeCell ref="AE354:AF354"/>
    <mergeCell ref="AG354:AH354"/>
    <mergeCell ref="AI354:AJ354"/>
    <mergeCell ref="AK354:AL354"/>
    <mergeCell ref="AM354:AN354"/>
    <mergeCell ref="AO354:AP354"/>
    <mergeCell ref="AQ354:AR354"/>
    <mergeCell ref="AS354:AT354"/>
    <mergeCell ref="AU354:AV354"/>
    <mergeCell ref="AW354:AX354"/>
    <mergeCell ref="AY354:AZ354"/>
    <mergeCell ref="BA354:BB354"/>
    <mergeCell ref="BC354:BD354"/>
    <mergeCell ref="BE354:BF354"/>
    <mergeCell ref="BG354:BH354"/>
    <mergeCell ref="BI354:BJ354"/>
    <mergeCell ref="BK354:BL354"/>
    <mergeCell ref="BM354:BN354"/>
    <mergeCell ref="BO354:BP354"/>
    <mergeCell ref="BQ354:BR354"/>
    <mergeCell ref="BS354:BT354"/>
    <mergeCell ref="BU354:BV354"/>
    <mergeCell ref="BW354:BX354"/>
    <mergeCell ref="A355:A356"/>
    <mergeCell ref="B355:B356"/>
    <mergeCell ref="C355:C356"/>
    <mergeCell ref="D355:D356"/>
    <mergeCell ref="E355:E356"/>
    <mergeCell ref="Q356:R356"/>
    <mergeCell ref="S356:T356"/>
    <mergeCell ref="U356:V356"/>
    <mergeCell ref="AE356:AF356"/>
    <mergeCell ref="AG356:AH356"/>
    <mergeCell ref="AI356:AJ356"/>
    <mergeCell ref="AK356:AL356"/>
    <mergeCell ref="AM356:AN356"/>
    <mergeCell ref="AO356:AP356"/>
    <mergeCell ref="AQ356:AR356"/>
    <mergeCell ref="AS356:AT356"/>
    <mergeCell ref="AU356:AV356"/>
    <mergeCell ref="AW356:AX356"/>
    <mergeCell ref="AY356:AZ356"/>
    <mergeCell ref="BA356:BB356"/>
    <mergeCell ref="BC356:BD356"/>
    <mergeCell ref="BE356:BF356"/>
    <mergeCell ref="BG356:BH356"/>
    <mergeCell ref="BI356:BJ356"/>
    <mergeCell ref="BK356:BL356"/>
    <mergeCell ref="BM356:BN356"/>
    <mergeCell ref="BO356:BP356"/>
    <mergeCell ref="BQ356:BR356"/>
    <mergeCell ref="BS356:BT356"/>
    <mergeCell ref="BU356:BV356"/>
    <mergeCell ref="BW356:BX356"/>
    <mergeCell ref="A357:A358"/>
    <mergeCell ref="B357:B358"/>
    <mergeCell ref="C357:C358"/>
    <mergeCell ref="D357:D358"/>
    <mergeCell ref="E357:E358"/>
    <mergeCell ref="Q358:R358"/>
    <mergeCell ref="S358:T358"/>
    <mergeCell ref="U358:V358"/>
    <mergeCell ref="AE358:AF358"/>
    <mergeCell ref="AG358:AH358"/>
    <mergeCell ref="AI358:AJ358"/>
    <mergeCell ref="AK358:AL358"/>
    <mergeCell ref="AM358:AN358"/>
    <mergeCell ref="AO358:AP358"/>
    <mergeCell ref="AQ358:AR358"/>
    <mergeCell ref="AS358:AT358"/>
    <mergeCell ref="AU358:AV358"/>
    <mergeCell ref="AW358:AX358"/>
    <mergeCell ref="AY358:AZ358"/>
    <mergeCell ref="BA358:BB358"/>
    <mergeCell ref="BC358:BD358"/>
    <mergeCell ref="BE358:BF358"/>
    <mergeCell ref="BG358:BH358"/>
    <mergeCell ref="BI358:BJ358"/>
    <mergeCell ref="BK358:BL358"/>
    <mergeCell ref="BM358:BN358"/>
    <mergeCell ref="BO358:BP358"/>
    <mergeCell ref="BQ358:BR358"/>
    <mergeCell ref="BS358:BT358"/>
    <mergeCell ref="BU358:BV358"/>
    <mergeCell ref="BW358:BX358"/>
    <mergeCell ref="A359:A360"/>
    <mergeCell ref="B359:B360"/>
    <mergeCell ref="C359:C360"/>
    <mergeCell ref="D359:D360"/>
    <mergeCell ref="E359:E360"/>
    <mergeCell ref="Q360:R360"/>
    <mergeCell ref="S360:T360"/>
    <mergeCell ref="AE360:AF360"/>
    <mergeCell ref="AG360:AH360"/>
    <mergeCell ref="AI360:AJ360"/>
    <mergeCell ref="AK360:AL360"/>
    <mergeCell ref="AM360:AN360"/>
    <mergeCell ref="AO360:AP360"/>
    <mergeCell ref="AQ360:AR360"/>
    <mergeCell ref="AS360:AT360"/>
    <mergeCell ref="AU360:AV360"/>
    <mergeCell ref="AW360:AX360"/>
    <mergeCell ref="AY360:AZ360"/>
    <mergeCell ref="BA360:BB360"/>
    <mergeCell ref="BC360:BD360"/>
    <mergeCell ref="BE360:BF360"/>
    <mergeCell ref="BG360:BH360"/>
    <mergeCell ref="BI360:BJ360"/>
    <mergeCell ref="BK360:BL360"/>
    <mergeCell ref="BM360:BN360"/>
    <mergeCell ref="BO360:BP360"/>
    <mergeCell ref="BQ360:BR360"/>
    <mergeCell ref="BS360:BT360"/>
    <mergeCell ref="BU360:BV360"/>
    <mergeCell ref="BW360:BX360"/>
    <mergeCell ref="A361:A362"/>
    <mergeCell ref="B361:B362"/>
    <mergeCell ref="C361:C362"/>
    <mergeCell ref="D361:D362"/>
    <mergeCell ref="E361:E362"/>
    <mergeCell ref="Q362:R362"/>
    <mergeCell ref="S362:T362"/>
    <mergeCell ref="AE362:AF362"/>
    <mergeCell ref="AG362:AH362"/>
    <mergeCell ref="AI362:AJ362"/>
    <mergeCell ref="AK362:AL362"/>
    <mergeCell ref="AM362:AN362"/>
    <mergeCell ref="AO362:AP362"/>
    <mergeCell ref="AQ362:AR362"/>
    <mergeCell ref="AS362:AT362"/>
    <mergeCell ref="AU362:AV362"/>
    <mergeCell ref="AW362:AX362"/>
    <mergeCell ref="AY362:AZ362"/>
    <mergeCell ref="BA362:BB362"/>
    <mergeCell ref="BC362:BD362"/>
    <mergeCell ref="BE362:BF362"/>
    <mergeCell ref="BG362:BH362"/>
    <mergeCell ref="BI362:BJ362"/>
    <mergeCell ref="BK362:BL362"/>
    <mergeCell ref="BM362:BN362"/>
    <mergeCell ref="BO362:BP362"/>
    <mergeCell ref="BQ362:BR362"/>
    <mergeCell ref="BS362:BT362"/>
    <mergeCell ref="BU362:BV362"/>
    <mergeCell ref="BW362:BX362"/>
    <mergeCell ref="A363:A364"/>
    <mergeCell ref="B363:B364"/>
    <mergeCell ref="C363:C364"/>
    <mergeCell ref="D363:D364"/>
    <mergeCell ref="E363:E364"/>
    <mergeCell ref="Q364:R364"/>
    <mergeCell ref="S364:T364"/>
    <mergeCell ref="U364:V364"/>
    <mergeCell ref="AE364:AF364"/>
    <mergeCell ref="AG364:AH364"/>
    <mergeCell ref="AI364:AJ364"/>
    <mergeCell ref="AK364:AL364"/>
    <mergeCell ref="AM364:AN364"/>
    <mergeCell ref="AO364:AP364"/>
    <mergeCell ref="AQ364:AR364"/>
    <mergeCell ref="AS364:AT364"/>
    <mergeCell ref="AU364:AV364"/>
    <mergeCell ref="AW364:AX364"/>
    <mergeCell ref="AY364:AZ364"/>
    <mergeCell ref="BA364:BB364"/>
    <mergeCell ref="BC364:BD364"/>
    <mergeCell ref="BE364:BF364"/>
    <mergeCell ref="BG364:BH364"/>
    <mergeCell ref="BI364:BJ364"/>
    <mergeCell ref="BK364:BL364"/>
    <mergeCell ref="BM364:BN364"/>
    <mergeCell ref="BO364:BP364"/>
    <mergeCell ref="BQ364:BR364"/>
    <mergeCell ref="BS364:BT364"/>
    <mergeCell ref="BU364:BV364"/>
    <mergeCell ref="BW364:BX364"/>
    <mergeCell ref="A365:A366"/>
    <mergeCell ref="B365:B366"/>
    <mergeCell ref="C365:C366"/>
    <mergeCell ref="D365:D366"/>
    <mergeCell ref="E365:E366"/>
    <mergeCell ref="Q366:R366"/>
    <mergeCell ref="S366:T366"/>
    <mergeCell ref="U366:V366"/>
    <mergeCell ref="W366:X366"/>
    <mergeCell ref="AE366:AF366"/>
    <mergeCell ref="AG366:AH366"/>
    <mergeCell ref="AI366:AJ366"/>
    <mergeCell ref="AK366:AL366"/>
    <mergeCell ref="AM366:AN366"/>
    <mergeCell ref="AO366:AP366"/>
    <mergeCell ref="AQ366:AR366"/>
    <mergeCell ref="AS366:AT366"/>
    <mergeCell ref="AU366:AV366"/>
    <mergeCell ref="AW366:AX366"/>
    <mergeCell ref="AY366:AZ366"/>
    <mergeCell ref="BA366:BB366"/>
    <mergeCell ref="BC366:BD366"/>
    <mergeCell ref="BE366:BF366"/>
    <mergeCell ref="BG366:BH366"/>
    <mergeCell ref="BI366:BJ366"/>
    <mergeCell ref="BK366:BL366"/>
    <mergeCell ref="BM366:BN366"/>
    <mergeCell ref="BO366:BP366"/>
    <mergeCell ref="BQ366:BR366"/>
    <mergeCell ref="BS366:BT366"/>
    <mergeCell ref="BU366:BV366"/>
    <mergeCell ref="BW366:BX366"/>
    <mergeCell ref="A367:A368"/>
    <mergeCell ref="B367:B368"/>
    <mergeCell ref="C367:C368"/>
    <mergeCell ref="D367:D368"/>
    <mergeCell ref="E367:E368"/>
    <mergeCell ref="Q368:R368"/>
    <mergeCell ref="S368:T368"/>
    <mergeCell ref="U368:V368"/>
    <mergeCell ref="W368:X368"/>
    <mergeCell ref="AE368:AF368"/>
    <mergeCell ref="AG368:AH368"/>
    <mergeCell ref="AI368:AJ368"/>
    <mergeCell ref="AK368:AL368"/>
    <mergeCell ref="AM368:AN368"/>
    <mergeCell ref="AO368:AP368"/>
    <mergeCell ref="AQ368:AR368"/>
    <mergeCell ref="AS368:AT368"/>
    <mergeCell ref="AU368:AV368"/>
    <mergeCell ref="AW368:AX368"/>
    <mergeCell ref="AY368:AZ368"/>
    <mergeCell ref="BA368:BB368"/>
    <mergeCell ref="BC368:BD368"/>
    <mergeCell ref="BE368:BF368"/>
    <mergeCell ref="BG368:BH368"/>
    <mergeCell ref="BI368:BJ368"/>
    <mergeCell ref="BK368:BL368"/>
    <mergeCell ref="BM368:BN368"/>
    <mergeCell ref="BO368:BP368"/>
    <mergeCell ref="BQ368:BR368"/>
    <mergeCell ref="BS368:BT368"/>
    <mergeCell ref="BU368:BV368"/>
    <mergeCell ref="BW368:BX368"/>
    <mergeCell ref="A369:A370"/>
    <mergeCell ref="B369:B370"/>
    <mergeCell ref="C369:C370"/>
    <mergeCell ref="D369:D370"/>
    <mergeCell ref="E369:E370"/>
    <mergeCell ref="Q370:R370"/>
    <mergeCell ref="S370:T370"/>
    <mergeCell ref="U370:V370"/>
    <mergeCell ref="AE370:AF370"/>
    <mergeCell ref="AG370:AH370"/>
    <mergeCell ref="AI370:AJ370"/>
    <mergeCell ref="AK370:AL370"/>
    <mergeCell ref="AM370:AN370"/>
    <mergeCell ref="AO370:AP370"/>
    <mergeCell ref="AQ370:AR370"/>
    <mergeCell ref="AS370:AT370"/>
    <mergeCell ref="AU370:AV370"/>
    <mergeCell ref="AW370:AX370"/>
    <mergeCell ref="AY370:AZ370"/>
    <mergeCell ref="BA370:BB370"/>
    <mergeCell ref="BC370:BD370"/>
    <mergeCell ref="BE370:BF370"/>
    <mergeCell ref="BG370:BH370"/>
    <mergeCell ref="BI370:BJ370"/>
    <mergeCell ref="BK370:BL370"/>
    <mergeCell ref="BM370:BN370"/>
    <mergeCell ref="BO370:BP370"/>
    <mergeCell ref="BQ370:BR370"/>
    <mergeCell ref="BS370:BT370"/>
    <mergeCell ref="BU370:BV370"/>
    <mergeCell ref="BW370:BX370"/>
    <mergeCell ref="A371:A372"/>
    <mergeCell ref="B371:B372"/>
    <mergeCell ref="C371:C372"/>
    <mergeCell ref="D371:D372"/>
    <mergeCell ref="E371:E372"/>
    <mergeCell ref="Q372:R372"/>
    <mergeCell ref="S372:T372"/>
    <mergeCell ref="U372:V372"/>
    <mergeCell ref="AE372:AF372"/>
    <mergeCell ref="AG372:AH372"/>
    <mergeCell ref="AI372:AJ372"/>
    <mergeCell ref="AK372:AL372"/>
    <mergeCell ref="AM372:AN372"/>
    <mergeCell ref="AO372:AP372"/>
    <mergeCell ref="AQ372:AR372"/>
    <mergeCell ref="AS372:AT372"/>
    <mergeCell ref="AU372:AV372"/>
    <mergeCell ref="AW372:AX372"/>
    <mergeCell ref="AY372:AZ372"/>
    <mergeCell ref="BA372:BB372"/>
    <mergeCell ref="BC372:BD372"/>
    <mergeCell ref="BE372:BF372"/>
    <mergeCell ref="BG372:BH372"/>
    <mergeCell ref="BI372:BJ372"/>
    <mergeCell ref="BK372:BL372"/>
    <mergeCell ref="BM372:BN372"/>
    <mergeCell ref="BO372:BP372"/>
    <mergeCell ref="BQ372:BR372"/>
    <mergeCell ref="BS372:BT372"/>
    <mergeCell ref="BU372:BV372"/>
    <mergeCell ref="BW372:BX372"/>
    <mergeCell ref="A373:A374"/>
    <mergeCell ref="B373:B374"/>
    <mergeCell ref="C373:C374"/>
    <mergeCell ref="D373:D374"/>
    <mergeCell ref="E373:E374"/>
    <mergeCell ref="Q374:R374"/>
    <mergeCell ref="S374:T374"/>
    <mergeCell ref="U374:V374"/>
    <mergeCell ref="AE374:AF374"/>
    <mergeCell ref="AG374:AH374"/>
    <mergeCell ref="AI374:AJ374"/>
    <mergeCell ref="AK374:AL374"/>
    <mergeCell ref="AM374:AN374"/>
    <mergeCell ref="AO374:AP374"/>
    <mergeCell ref="AQ374:AR374"/>
    <mergeCell ref="AS374:AT374"/>
    <mergeCell ref="AU374:AV374"/>
    <mergeCell ref="AW374:AX374"/>
    <mergeCell ref="AY374:AZ374"/>
    <mergeCell ref="BA374:BB374"/>
    <mergeCell ref="BC374:BD374"/>
    <mergeCell ref="BE374:BF374"/>
    <mergeCell ref="BG374:BH374"/>
    <mergeCell ref="BI374:BJ374"/>
    <mergeCell ref="BK374:BL374"/>
    <mergeCell ref="BM374:BN374"/>
    <mergeCell ref="BO374:BP374"/>
    <mergeCell ref="BQ374:BR374"/>
    <mergeCell ref="BS374:BT374"/>
    <mergeCell ref="BU374:BV374"/>
    <mergeCell ref="BW374:BX374"/>
    <mergeCell ref="A375:A376"/>
    <mergeCell ref="B375:B376"/>
    <mergeCell ref="C375:C376"/>
    <mergeCell ref="D375:D376"/>
    <mergeCell ref="E375:E376"/>
    <mergeCell ref="Q376:R376"/>
    <mergeCell ref="S376:T376"/>
    <mergeCell ref="U376:V376"/>
    <mergeCell ref="AE376:AF376"/>
    <mergeCell ref="AG376:AH376"/>
    <mergeCell ref="AI376:AJ376"/>
    <mergeCell ref="AK376:AL376"/>
    <mergeCell ref="AM376:AN376"/>
    <mergeCell ref="AO376:AP376"/>
    <mergeCell ref="AQ376:AR376"/>
    <mergeCell ref="AS376:AT376"/>
    <mergeCell ref="AU376:AV376"/>
    <mergeCell ref="AW376:AX376"/>
    <mergeCell ref="AY376:AZ376"/>
    <mergeCell ref="BA376:BB376"/>
    <mergeCell ref="BC376:BD376"/>
    <mergeCell ref="BE376:BF376"/>
    <mergeCell ref="BG376:BH376"/>
    <mergeCell ref="BI376:BJ376"/>
    <mergeCell ref="BK376:BL376"/>
    <mergeCell ref="BM376:BN376"/>
    <mergeCell ref="BO376:BP376"/>
    <mergeCell ref="BQ376:BR376"/>
    <mergeCell ref="BS376:BT376"/>
    <mergeCell ref="BU376:BV376"/>
    <mergeCell ref="BW376:BX376"/>
    <mergeCell ref="A377:A378"/>
    <mergeCell ref="B377:B378"/>
    <mergeCell ref="C377:C378"/>
    <mergeCell ref="D377:D378"/>
    <mergeCell ref="E377:E378"/>
    <mergeCell ref="Q378:R378"/>
    <mergeCell ref="S378:T378"/>
    <mergeCell ref="U378:V378"/>
    <mergeCell ref="AE378:AF378"/>
    <mergeCell ref="AG378:AH378"/>
    <mergeCell ref="AI378:AJ378"/>
    <mergeCell ref="AK378:AL378"/>
    <mergeCell ref="AM378:AN378"/>
    <mergeCell ref="AO378:AP378"/>
    <mergeCell ref="AQ378:AR378"/>
    <mergeCell ref="AS378:AT378"/>
    <mergeCell ref="AU378:AV378"/>
    <mergeCell ref="AW378:AX378"/>
    <mergeCell ref="AY378:AZ378"/>
    <mergeCell ref="BA378:BB378"/>
    <mergeCell ref="BC378:BD378"/>
    <mergeCell ref="BE378:BF378"/>
    <mergeCell ref="BG378:BH378"/>
    <mergeCell ref="BI378:BJ378"/>
    <mergeCell ref="BK378:BL378"/>
    <mergeCell ref="BM378:BN378"/>
    <mergeCell ref="BO378:BP378"/>
    <mergeCell ref="BQ378:BR378"/>
    <mergeCell ref="BS378:BT378"/>
    <mergeCell ref="BU378:BV378"/>
    <mergeCell ref="BW378:BX378"/>
    <mergeCell ref="A379:A380"/>
    <mergeCell ref="B379:B380"/>
    <mergeCell ref="C379:C380"/>
    <mergeCell ref="D379:D380"/>
    <mergeCell ref="E379:E380"/>
    <mergeCell ref="Q380:R380"/>
    <mergeCell ref="S380:T380"/>
    <mergeCell ref="U380:V380"/>
    <mergeCell ref="AE380:AF380"/>
    <mergeCell ref="AG380:AH380"/>
    <mergeCell ref="AI380:AJ380"/>
    <mergeCell ref="AK380:AL380"/>
    <mergeCell ref="AM380:AN380"/>
    <mergeCell ref="AO380:AP380"/>
    <mergeCell ref="AQ380:AR380"/>
    <mergeCell ref="AS380:AT380"/>
    <mergeCell ref="AU380:AV380"/>
    <mergeCell ref="AW380:AX380"/>
    <mergeCell ref="AY380:AZ380"/>
    <mergeCell ref="BA380:BB380"/>
    <mergeCell ref="BC380:BD380"/>
    <mergeCell ref="BE380:BF380"/>
    <mergeCell ref="BG380:BH380"/>
    <mergeCell ref="BI380:BJ380"/>
    <mergeCell ref="BK380:BL380"/>
    <mergeCell ref="BM380:BN380"/>
    <mergeCell ref="BO380:BP380"/>
    <mergeCell ref="BQ380:BR380"/>
    <mergeCell ref="BS380:BT380"/>
    <mergeCell ref="BU380:BV380"/>
    <mergeCell ref="BW380:BX380"/>
    <mergeCell ref="A381:A382"/>
    <mergeCell ref="B381:B382"/>
    <mergeCell ref="C381:C382"/>
    <mergeCell ref="D381:D382"/>
    <mergeCell ref="E381:E382"/>
    <mergeCell ref="S381:T382"/>
    <mergeCell ref="Q382:R382"/>
    <mergeCell ref="AE382:AF382"/>
    <mergeCell ref="AG382:AH382"/>
    <mergeCell ref="AI382:AJ382"/>
    <mergeCell ref="AK382:AL382"/>
    <mergeCell ref="AM382:AN382"/>
    <mergeCell ref="AO382:AP382"/>
    <mergeCell ref="AQ382:AR382"/>
    <mergeCell ref="AS382:AT382"/>
    <mergeCell ref="AU382:AV382"/>
    <mergeCell ref="AW382:AX382"/>
    <mergeCell ref="AY382:AZ382"/>
    <mergeCell ref="BA382:BB382"/>
    <mergeCell ref="BC382:BD382"/>
    <mergeCell ref="BE382:BF382"/>
    <mergeCell ref="BG382:BH382"/>
    <mergeCell ref="BI382:BJ382"/>
    <mergeCell ref="BK382:BL382"/>
    <mergeCell ref="BM382:BN382"/>
    <mergeCell ref="BO382:BP382"/>
    <mergeCell ref="BQ382:BR382"/>
    <mergeCell ref="BS382:BT382"/>
    <mergeCell ref="BU382:BV382"/>
    <mergeCell ref="BW382:BX382"/>
    <mergeCell ref="A383:A384"/>
    <mergeCell ref="B383:B384"/>
    <mergeCell ref="C383:C384"/>
    <mergeCell ref="D383:D384"/>
    <mergeCell ref="E383:E384"/>
    <mergeCell ref="Q384:R384"/>
    <mergeCell ref="S384:T384"/>
    <mergeCell ref="U384:V384"/>
    <mergeCell ref="AE384:AF384"/>
    <mergeCell ref="AG384:AH384"/>
    <mergeCell ref="AI384:AJ384"/>
    <mergeCell ref="AK384:AL384"/>
    <mergeCell ref="AM384:AN384"/>
    <mergeCell ref="AO384:AP384"/>
    <mergeCell ref="AQ384:AR384"/>
    <mergeCell ref="AS384:AT384"/>
    <mergeCell ref="AU384:AV384"/>
    <mergeCell ref="AW384:AX384"/>
    <mergeCell ref="AY384:AZ384"/>
    <mergeCell ref="BA384:BB384"/>
    <mergeCell ref="BC384:BD384"/>
    <mergeCell ref="BE384:BF384"/>
    <mergeCell ref="BG384:BH384"/>
    <mergeCell ref="BI384:BJ384"/>
    <mergeCell ref="BK384:BL384"/>
    <mergeCell ref="BM384:BN384"/>
    <mergeCell ref="BO384:BP384"/>
    <mergeCell ref="BQ384:BR384"/>
    <mergeCell ref="BS384:BT384"/>
    <mergeCell ref="BU384:BV384"/>
    <mergeCell ref="BW384:BX384"/>
    <mergeCell ref="A385:A386"/>
    <mergeCell ref="B385:B386"/>
    <mergeCell ref="C385:C386"/>
    <mergeCell ref="D385:D386"/>
    <mergeCell ref="E385:E386"/>
    <mergeCell ref="Q386:R386"/>
    <mergeCell ref="S386:T386"/>
    <mergeCell ref="U386:V386"/>
    <mergeCell ref="AE386:AF386"/>
    <mergeCell ref="AG386:AH386"/>
    <mergeCell ref="AI386:AJ386"/>
    <mergeCell ref="AK386:AL386"/>
    <mergeCell ref="AM386:AN386"/>
    <mergeCell ref="AO386:AP386"/>
    <mergeCell ref="AQ386:AR386"/>
    <mergeCell ref="AS386:AT386"/>
    <mergeCell ref="AU386:AV386"/>
    <mergeCell ref="AW386:AX386"/>
    <mergeCell ref="AY386:AZ386"/>
    <mergeCell ref="BA386:BB386"/>
    <mergeCell ref="BC386:BD386"/>
    <mergeCell ref="BE386:BF386"/>
    <mergeCell ref="BG386:BH386"/>
    <mergeCell ref="BI386:BJ386"/>
    <mergeCell ref="BK386:BL386"/>
    <mergeCell ref="BM386:BN386"/>
    <mergeCell ref="BO386:BP386"/>
    <mergeCell ref="BQ386:BR386"/>
    <mergeCell ref="BS386:BT386"/>
    <mergeCell ref="BU386:BV386"/>
    <mergeCell ref="BW386:BX386"/>
    <mergeCell ref="A387:A388"/>
    <mergeCell ref="B387:B388"/>
    <mergeCell ref="C387:C388"/>
    <mergeCell ref="D387:D388"/>
    <mergeCell ref="E387:E388"/>
    <mergeCell ref="Q388:R388"/>
    <mergeCell ref="S388:T388"/>
    <mergeCell ref="U388:V388"/>
    <mergeCell ref="AE388:AF388"/>
    <mergeCell ref="AG388:AH388"/>
    <mergeCell ref="AI388:AJ388"/>
    <mergeCell ref="AK388:AL388"/>
    <mergeCell ref="AM388:AN388"/>
    <mergeCell ref="AO388:AP388"/>
    <mergeCell ref="AQ388:AR388"/>
    <mergeCell ref="AS388:AT388"/>
    <mergeCell ref="AU388:AV388"/>
    <mergeCell ref="AW388:AX388"/>
    <mergeCell ref="AY388:AZ388"/>
    <mergeCell ref="BA388:BB388"/>
    <mergeCell ref="BC388:BD388"/>
    <mergeCell ref="BE388:BF388"/>
    <mergeCell ref="BG388:BH388"/>
    <mergeCell ref="BI388:BJ388"/>
    <mergeCell ref="BK388:BL388"/>
    <mergeCell ref="BM388:BN388"/>
    <mergeCell ref="BO388:BP388"/>
    <mergeCell ref="BQ388:BR388"/>
    <mergeCell ref="BS388:BT388"/>
    <mergeCell ref="BU388:BV388"/>
    <mergeCell ref="BW388:BX388"/>
    <mergeCell ref="A389:A390"/>
    <mergeCell ref="B389:B390"/>
    <mergeCell ref="C389:C390"/>
    <mergeCell ref="D389:D390"/>
    <mergeCell ref="E389:E390"/>
    <mergeCell ref="Q390:R390"/>
    <mergeCell ref="S390:T390"/>
    <mergeCell ref="AE390:AF390"/>
    <mergeCell ref="AG390:AH390"/>
    <mergeCell ref="AI390:AJ390"/>
    <mergeCell ref="AK390:AL390"/>
    <mergeCell ref="AM390:AN390"/>
    <mergeCell ref="AO390:AP390"/>
    <mergeCell ref="AQ390:AR390"/>
    <mergeCell ref="AS390:AT390"/>
    <mergeCell ref="AU390:AV390"/>
    <mergeCell ref="AW390:AX390"/>
    <mergeCell ref="AY390:AZ390"/>
    <mergeCell ref="BA390:BB390"/>
    <mergeCell ref="BC390:BD390"/>
    <mergeCell ref="BE390:BF390"/>
    <mergeCell ref="BG390:BH390"/>
    <mergeCell ref="BI390:BJ390"/>
    <mergeCell ref="BK390:BL390"/>
    <mergeCell ref="BM390:BN390"/>
    <mergeCell ref="BO390:BP390"/>
    <mergeCell ref="BQ390:BR390"/>
    <mergeCell ref="BS390:BT390"/>
    <mergeCell ref="BU390:BV390"/>
    <mergeCell ref="BW390:BX390"/>
    <mergeCell ref="A391:A392"/>
    <mergeCell ref="B391:B392"/>
    <mergeCell ref="C391:C392"/>
    <mergeCell ref="D391:D392"/>
    <mergeCell ref="E391:E392"/>
    <mergeCell ref="Q392:R392"/>
    <mergeCell ref="S392:T392"/>
    <mergeCell ref="AE392:AF392"/>
    <mergeCell ref="AG392:AH392"/>
    <mergeCell ref="AI392:AJ392"/>
    <mergeCell ref="AK392:AL392"/>
    <mergeCell ref="AM392:AN392"/>
    <mergeCell ref="AO392:AP392"/>
    <mergeCell ref="AQ392:AR392"/>
    <mergeCell ref="AS392:AT392"/>
    <mergeCell ref="AU392:AV392"/>
    <mergeCell ref="AW392:AX392"/>
    <mergeCell ref="AY392:AZ392"/>
    <mergeCell ref="BA392:BB392"/>
    <mergeCell ref="BC392:BD392"/>
    <mergeCell ref="BE392:BF392"/>
    <mergeCell ref="BG392:BH392"/>
    <mergeCell ref="BI392:BJ392"/>
    <mergeCell ref="BK392:BL392"/>
    <mergeCell ref="BM392:BN392"/>
    <mergeCell ref="BO392:BP392"/>
    <mergeCell ref="BQ392:BR392"/>
    <mergeCell ref="BS392:BT392"/>
    <mergeCell ref="BU392:BV392"/>
    <mergeCell ref="BW392:BX392"/>
    <mergeCell ref="A393:A394"/>
    <mergeCell ref="B393:B394"/>
    <mergeCell ref="C393:C394"/>
    <mergeCell ref="D393:D394"/>
    <mergeCell ref="E393:E394"/>
    <mergeCell ref="Q394:R394"/>
    <mergeCell ref="S394:T394"/>
    <mergeCell ref="U394:V394"/>
    <mergeCell ref="W394:X394"/>
    <mergeCell ref="AE394:AF394"/>
    <mergeCell ref="AG394:AH394"/>
    <mergeCell ref="AI394:AJ394"/>
    <mergeCell ref="AK394:AL394"/>
    <mergeCell ref="AM394:AN394"/>
    <mergeCell ref="AO394:AP394"/>
    <mergeCell ref="AQ394:AR394"/>
    <mergeCell ref="AS394:AT394"/>
    <mergeCell ref="AU394:AV394"/>
    <mergeCell ref="AW394:AX394"/>
    <mergeCell ref="AY394:AZ394"/>
    <mergeCell ref="BA394:BB394"/>
    <mergeCell ref="BC394:BD394"/>
    <mergeCell ref="BE394:BF394"/>
    <mergeCell ref="BG394:BH394"/>
    <mergeCell ref="BI394:BJ394"/>
    <mergeCell ref="BK394:BL394"/>
    <mergeCell ref="BM394:BN394"/>
    <mergeCell ref="BO394:BP394"/>
    <mergeCell ref="BQ394:BR394"/>
    <mergeCell ref="BS394:BT394"/>
    <mergeCell ref="BU394:BV394"/>
    <mergeCell ref="BW394:BX394"/>
    <mergeCell ref="A395:A396"/>
    <mergeCell ref="B395:B396"/>
    <mergeCell ref="C395:C396"/>
    <mergeCell ref="D395:D396"/>
    <mergeCell ref="E395:E396"/>
    <mergeCell ref="Q396:R396"/>
    <mergeCell ref="S396:T396"/>
    <mergeCell ref="U396:V396"/>
    <mergeCell ref="AE396:AF396"/>
    <mergeCell ref="AG396:AH396"/>
    <mergeCell ref="AI396:AJ396"/>
    <mergeCell ref="AK396:AL396"/>
    <mergeCell ref="AM396:AN396"/>
    <mergeCell ref="AO396:AP396"/>
    <mergeCell ref="AQ396:AR396"/>
    <mergeCell ref="AS396:AT396"/>
    <mergeCell ref="AU396:AV396"/>
    <mergeCell ref="AW396:AX396"/>
    <mergeCell ref="AY396:AZ396"/>
    <mergeCell ref="BA396:BB396"/>
    <mergeCell ref="BC396:BD396"/>
    <mergeCell ref="BE396:BF396"/>
    <mergeCell ref="BG396:BH396"/>
    <mergeCell ref="BI396:BJ396"/>
    <mergeCell ref="BK396:BL396"/>
    <mergeCell ref="BM396:BN396"/>
    <mergeCell ref="BO396:BP396"/>
    <mergeCell ref="BQ396:BR396"/>
    <mergeCell ref="BS396:BT396"/>
    <mergeCell ref="BU396:BV396"/>
    <mergeCell ref="BW396:BX396"/>
    <mergeCell ref="A397:A398"/>
    <mergeCell ref="B397:B398"/>
    <mergeCell ref="C397:C398"/>
    <mergeCell ref="D397:D398"/>
    <mergeCell ref="E397:E398"/>
    <mergeCell ref="Q398:R398"/>
    <mergeCell ref="S398:T398"/>
    <mergeCell ref="U398:V398"/>
    <mergeCell ref="AE398:AF398"/>
    <mergeCell ref="AG398:AH398"/>
    <mergeCell ref="AI398:AJ398"/>
    <mergeCell ref="AK398:AL398"/>
    <mergeCell ref="AM398:AN398"/>
    <mergeCell ref="AO398:AP398"/>
    <mergeCell ref="AQ398:AR398"/>
    <mergeCell ref="AS398:AT398"/>
    <mergeCell ref="AU398:AV398"/>
    <mergeCell ref="AW398:AX398"/>
    <mergeCell ref="AY398:AZ398"/>
    <mergeCell ref="BA398:BB398"/>
    <mergeCell ref="BC398:BD398"/>
    <mergeCell ref="BE398:BF398"/>
    <mergeCell ref="BG398:BH398"/>
    <mergeCell ref="BI398:BJ398"/>
    <mergeCell ref="BK398:BL398"/>
    <mergeCell ref="BM398:BN398"/>
    <mergeCell ref="BO398:BP398"/>
    <mergeCell ref="BQ398:BR398"/>
    <mergeCell ref="BS398:BT398"/>
    <mergeCell ref="BU398:BV398"/>
    <mergeCell ref="BW398:BX398"/>
    <mergeCell ref="A399:A400"/>
    <mergeCell ref="B399:B400"/>
    <mergeCell ref="C399:C400"/>
    <mergeCell ref="D399:D400"/>
    <mergeCell ref="E399:E400"/>
    <mergeCell ref="Q400:R400"/>
    <mergeCell ref="S400:T400"/>
    <mergeCell ref="U400:V400"/>
    <mergeCell ref="W400:X400"/>
    <mergeCell ref="AE400:AF400"/>
    <mergeCell ref="AG400:AH400"/>
    <mergeCell ref="AI400:AJ400"/>
    <mergeCell ref="AK400:AL400"/>
    <mergeCell ref="AM400:AN400"/>
    <mergeCell ref="AO400:AP400"/>
    <mergeCell ref="AQ400:AR400"/>
    <mergeCell ref="AS400:AT400"/>
    <mergeCell ref="AU400:AV400"/>
    <mergeCell ref="AW400:AX400"/>
    <mergeCell ref="AY400:AZ400"/>
    <mergeCell ref="BA400:BB400"/>
    <mergeCell ref="BC400:BD400"/>
    <mergeCell ref="BE400:BF400"/>
    <mergeCell ref="BG400:BH400"/>
    <mergeCell ref="BI400:BJ400"/>
    <mergeCell ref="BK400:BL400"/>
    <mergeCell ref="BM400:BN400"/>
    <mergeCell ref="BO400:BP400"/>
    <mergeCell ref="BQ400:BR400"/>
    <mergeCell ref="BS400:BT400"/>
    <mergeCell ref="BU400:BV400"/>
    <mergeCell ref="BW400:BX400"/>
    <mergeCell ref="A401:A402"/>
    <mergeCell ref="B401:B402"/>
    <mergeCell ref="C401:C402"/>
    <mergeCell ref="D401:D402"/>
    <mergeCell ref="E401:E402"/>
    <mergeCell ref="Q402:R402"/>
    <mergeCell ref="S402:T402"/>
    <mergeCell ref="U402:V402"/>
    <mergeCell ref="AE402:AF402"/>
    <mergeCell ref="AG402:AH402"/>
    <mergeCell ref="AI402:AJ402"/>
    <mergeCell ref="AK402:AL402"/>
    <mergeCell ref="AM402:AN402"/>
    <mergeCell ref="AO402:AP402"/>
    <mergeCell ref="AQ402:AR402"/>
    <mergeCell ref="AS402:AT402"/>
    <mergeCell ref="AU402:AV402"/>
    <mergeCell ref="AW402:AX402"/>
    <mergeCell ref="AY402:AZ402"/>
    <mergeCell ref="BA402:BB402"/>
    <mergeCell ref="BC402:BD402"/>
    <mergeCell ref="BE402:BF402"/>
    <mergeCell ref="BG402:BH402"/>
    <mergeCell ref="BI402:BJ402"/>
    <mergeCell ref="BK402:BL402"/>
    <mergeCell ref="BM402:BN402"/>
    <mergeCell ref="BO402:BP402"/>
    <mergeCell ref="BQ402:BR402"/>
    <mergeCell ref="BS402:BT402"/>
    <mergeCell ref="BU402:BV402"/>
    <mergeCell ref="BW402:BX402"/>
    <mergeCell ref="A403:A404"/>
    <mergeCell ref="B403:B404"/>
    <mergeCell ref="C403:C404"/>
    <mergeCell ref="D403:D404"/>
    <mergeCell ref="E403:E404"/>
    <mergeCell ref="Q404:R404"/>
    <mergeCell ref="S404:T404"/>
    <mergeCell ref="U404:V404"/>
    <mergeCell ref="AE404:AF404"/>
    <mergeCell ref="AG404:AH404"/>
    <mergeCell ref="AI404:AJ404"/>
    <mergeCell ref="AK404:AL404"/>
    <mergeCell ref="AM404:AN404"/>
    <mergeCell ref="AO404:AP404"/>
    <mergeCell ref="AQ404:AR404"/>
    <mergeCell ref="AS404:AT404"/>
    <mergeCell ref="AU404:AV404"/>
    <mergeCell ref="AW404:AX404"/>
    <mergeCell ref="AY404:AZ404"/>
    <mergeCell ref="BA404:BB404"/>
    <mergeCell ref="BC404:BD404"/>
    <mergeCell ref="BE404:BF404"/>
    <mergeCell ref="BG404:BH404"/>
    <mergeCell ref="BI404:BJ404"/>
    <mergeCell ref="BK404:BL404"/>
    <mergeCell ref="BM404:BN404"/>
    <mergeCell ref="BO404:BP404"/>
    <mergeCell ref="BQ404:BR404"/>
    <mergeCell ref="BS404:BT404"/>
    <mergeCell ref="BU404:BV404"/>
    <mergeCell ref="BW404:BX404"/>
    <mergeCell ref="A405:A406"/>
    <mergeCell ref="B405:B406"/>
    <mergeCell ref="C405:C406"/>
    <mergeCell ref="D405:D406"/>
    <mergeCell ref="E405:E406"/>
    <mergeCell ref="Q406:R406"/>
    <mergeCell ref="S406:T406"/>
    <mergeCell ref="U406:V406"/>
    <mergeCell ref="AE406:AF406"/>
    <mergeCell ref="AG406:AH406"/>
    <mergeCell ref="AI406:AJ406"/>
    <mergeCell ref="AK406:AL406"/>
    <mergeCell ref="AM406:AN406"/>
    <mergeCell ref="AO406:AP406"/>
    <mergeCell ref="AQ406:AR406"/>
    <mergeCell ref="AS406:AT406"/>
    <mergeCell ref="AU406:AV406"/>
    <mergeCell ref="AW406:AX406"/>
    <mergeCell ref="AY406:AZ406"/>
    <mergeCell ref="BA406:BB406"/>
    <mergeCell ref="BC406:BD406"/>
    <mergeCell ref="BE406:BF406"/>
    <mergeCell ref="BG406:BH406"/>
    <mergeCell ref="BI406:BJ406"/>
    <mergeCell ref="BK406:BL406"/>
    <mergeCell ref="BM406:BN406"/>
    <mergeCell ref="BO406:BP406"/>
    <mergeCell ref="BQ406:BR406"/>
    <mergeCell ref="BS406:BT406"/>
    <mergeCell ref="BU406:BV406"/>
    <mergeCell ref="BW406:BX406"/>
    <mergeCell ref="A407:A408"/>
    <mergeCell ref="B407:B408"/>
    <mergeCell ref="C407:C408"/>
    <mergeCell ref="D407:D408"/>
    <mergeCell ref="E407:E408"/>
    <mergeCell ref="Q408:R408"/>
    <mergeCell ref="S408:T408"/>
    <mergeCell ref="U408:V408"/>
    <mergeCell ref="AE408:AF408"/>
    <mergeCell ref="AG408:AH408"/>
    <mergeCell ref="AI408:AJ408"/>
    <mergeCell ref="AK408:AL408"/>
    <mergeCell ref="AM408:AN408"/>
    <mergeCell ref="AO408:AP408"/>
    <mergeCell ref="AQ408:AR408"/>
    <mergeCell ref="AS408:AT408"/>
    <mergeCell ref="AU408:AV408"/>
    <mergeCell ref="AW408:AX408"/>
    <mergeCell ref="AY408:AZ408"/>
    <mergeCell ref="BA408:BB408"/>
    <mergeCell ref="BC408:BD408"/>
    <mergeCell ref="BE408:BF408"/>
    <mergeCell ref="BG408:BH408"/>
    <mergeCell ref="BI408:BJ408"/>
    <mergeCell ref="BK408:BL408"/>
    <mergeCell ref="BM408:BN408"/>
    <mergeCell ref="BO408:BP408"/>
    <mergeCell ref="BQ408:BR408"/>
    <mergeCell ref="BS408:BT408"/>
    <mergeCell ref="BU408:BV408"/>
    <mergeCell ref="BW408:BX408"/>
    <mergeCell ref="A409:A410"/>
    <mergeCell ref="B409:B410"/>
    <mergeCell ref="C409:C410"/>
    <mergeCell ref="D409:D410"/>
    <mergeCell ref="E409:E410"/>
    <mergeCell ref="Q410:R410"/>
    <mergeCell ref="S410:T410"/>
    <mergeCell ref="AE410:AF410"/>
    <mergeCell ref="AG410:AH410"/>
    <mergeCell ref="AI410:AJ410"/>
    <mergeCell ref="AK410:AL410"/>
    <mergeCell ref="AM410:AN410"/>
    <mergeCell ref="AO410:AP410"/>
    <mergeCell ref="AQ410:AR410"/>
    <mergeCell ref="AS410:AT410"/>
    <mergeCell ref="AU410:AV410"/>
    <mergeCell ref="AW410:AX410"/>
    <mergeCell ref="AY410:AZ410"/>
    <mergeCell ref="BA410:BB410"/>
    <mergeCell ref="BC410:BD410"/>
    <mergeCell ref="BE410:BF410"/>
    <mergeCell ref="BG410:BH410"/>
    <mergeCell ref="BI410:BJ410"/>
    <mergeCell ref="BK410:BL410"/>
    <mergeCell ref="BM410:BN410"/>
    <mergeCell ref="BO410:BP410"/>
    <mergeCell ref="BQ410:BR410"/>
    <mergeCell ref="BS410:BT410"/>
    <mergeCell ref="BU410:BV410"/>
    <mergeCell ref="BW410:BX410"/>
    <mergeCell ref="A411:A412"/>
    <mergeCell ref="B411:B412"/>
    <mergeCell ref="C411:C412"/>
    <mergeCell ref="D411:D412"/>
    <mergeCell ref="E411:E412"/>
    <mergeCell ref="Q412:R412"/>
    <mergeCell ref="S412:T412"/>
    <mergeCell ref="U412:V412"/>
    <mergeCell ref="AE412:AF412"/>
    <mergeCell ref="AG412:AH412"/>
    <mergeCell ref="AI412:AJ412"/>
    <mergeCell ref="AK412:AL412"/>
    <mergeCell ref="AM412:AN412"/>
    <mergeCell ref="AO412:AP412"/>
    <mergeCell ref="AQ412:AR412"/>
    <mergeCell ref="AS412:AT412"/>
    <mergeCell ref="AU412:AV412"/>
    <mergeCell ref="AW412:AX412"/>
    <mergeCell ref="AY412:AZ412"/>
    <mergeCell ref="BA412:BB412"/>
    <mergeCell ref="BC412:BD412"/>
    <mergeCell ref="BE412:BF412"/>
    <mergeCell ref="BG412:BH412"/>
    <mergeCell ref="BI412:BJ412"/>
    <mergeCell ref="BK412:BL412"/>
    <mergeCell ref="BM412:BN412"/>
    <mergeCell ref="BO412:BP412"/>
    <mergeCell ref="BQ412:BR412"/>
    <mergeCell ref="BS412:BT412"/>
    <mergeCell ref="BU412:BV412"/>
    <mergeCell ref="BW412:BX412"/>
    <mergeCell ref="A413:A414"/>
    <mergeCell ref="B413:B414"/>
    <mergeCell ref="C413:C414"/>
    <mergeCell ref="D413:D414"/>
    <mergeCell ref="E413:E414"/>
    <mergeCell ref="Q414:R414"/>
    <mergeCell ref="S414:T414"/>
    <mergeCell ref="U414:V414"/>
    <mergeCell ref="AE414:AF414"/>
    <mergeCell ref="AG414:AH414"/>
    <mergeCell ref="AI414:AJ414"/>
    <mergeCell ref="AK414:AL414"/>
    <mergeCell ref="AM414:AN414"/>
    <mergeCell ref="AO414:AP414"/>
    <mergeCell ref="AQ414:AR414"/>
    <mergeCell ref="AS414:AT414"/>
    <mergeCell ref="AU414:AV414"/>
    <mergeCell ref="AW414:AX414"/>
    <mergeCell ref="AY414:AZ414"/>
    <mergeCell ref="BA414:BB414"/>
    <mergeCell ref="BC414:BD414"/>
    <mergeCell ref="BE414:BF414"/>
    <mergeCell ref="BG414:BH414"/>
    <mergeCell ref="BI414:BJ414"/>
    <mergeCell ref="BK414:BL414"/>
    <mergeCell ref="BM414:BN414"/>
    <mergeCell ref="BO414:BP414"/>
    <mergeCell ref="BQ414:BR414"/>
    <mergeCell ref="BS414:BT414"/>
    <mergeCell ref="BU414:BV414"/>
    <mergeCell ref="BW414:BX414"/>
    <mergeCell ref="A415:A416"/>
    <mergeCell ref="B415:B416"/>
    <mergeCell ref="C415:C416"/>
    <mergeCell ref="D415:D416"/>
    <mergeCell ref="E415:E416"/>
    <mergeCell ref="Q416:R416"/>
    <mergeCell ref="S416:T416"/>
    <mergeCell ref="U416:V416"/>
    <mergeCell ref="AE416:AF416"/>
    <mergeCell ref="AG416:AH416"/>
    <mergeCell ref="AI416:AJ416"/>
    <mergeCell ref="AK416:AL416"/>
    <mergeCell ref="AM416:AN416"/>
    <mergeCell ref="AO416:AP416"/>
    <mergeCell ref="AQ416:AR416"/>
    <mergeCell ref="AS416:AT416"/>
    <mergeCell ref="AU416:AV416"/>
    <mergeCell ref="AW416:AX416"/>
    <mergeCell ref="AY416:AZ416"/>
    <mergeCell ref="BA416:BB416"/>
    <mergeCell ref="BC416:BD416"/>
    <mergeCell ref="BE416:BF416"/>
    <mergeCell ref="BG416:BH416"/>
    <mergeCell ref="BI416:BJ416"/>
    <mergeCell ref="BK416:BL416"/>
    <mergeCell ref="BM416:BN416"/>
    <mergeCell ref="BO416:BP416"/>
    <mergeCell ref="BQ416:BR416"/>
    <mergeCell ref="BS416:BT416"/>
    <mergeCell ref="BU416:BV416"/>
    <mergeCell ref="BW416:BX416"/>
    <mergeCell ref="A417:A418"/>
    <mergeCell ref="B417:B418"/>
    <mergeCell ref="C417:C418"/>
    <mergeCell ref="D417:D418"/>
    <mergeCell ref="E417:E418"/>
    <mergeCell ref="Q418:R418"/>
    <mergeCell ref="S418:T418"/>
    <mergeCell ref="U418:V418"/>
    <mergeCell ref="AE418:AF418"/>
    <mergeCell ref="AG418:AH418"/>
    <mergeCell ref="AI418:AJ418"/>
    <mergeCell ref="AK418:AL418"/>
    <mergeCell ref="AM418:AN418"/>
    <mergeCell ref="AO418:AP418"/>
    <mergeCell ref="AQ418:AR418"/>
    <mergeCell ref="AS418:AT418"/>
    <mergeCell ref="AU418:AV418"/>
    <mergeCell ref="AW418:AX418"/>
    <mergeCell ref="AY418:AZ418"/>
    <mergeCell ref="BA418:BB418"/>
    <mergeCell ref="BC418:BD418"/>
    <mergeCell ref="BE418:BF418"/>
    <mergeCell ref="BG418:BH418"/>
    <mergeCell ref="BI418:BJ418"/>
    <mergeCell ref="BK418:BL418"/>
    <mergeCell ref="BM418:BN418"/>
    <mergeCell ref="BO418:BP418"/>
    <mergeCell ref="BQ418:BR418"/>
    <mergeCell ref="BS418:BT418"/>
    <mergeCell ref="BU418:BV418"/>
    <mergeCell ref="BW418:BX418"/>
    <mergeCell ref="A419:A420"/>
    <mergeCell ref="B419:B420"/>
    <mergeCell ref="C419:C420"/>
    <mergeCell ref="D419:D420"/>
    <mergeCell ref="E419:E420"/>
    <mergeCell ref="Q420:R420"/>
    <mergeCell ref="S420:T420"/>
    <mergeCell ref="AE420:AF420"/>
    <mergeCell ref="AG420:AH420"/>
    <mergeCell ref="AI420:AJ420"/>
    <mergeCell ref="AK420:AL420"/>
    <mergeCell ref="AM420:AN420"/>
    <mergeCell ref="AO420:AP420"/>
    <mergeCell ref="AQ420:AR420"/>
    <mergeCell ref="AS420:AT420"/>
    <mergeCell ref="AU420:AV420"/>
    <mergeCell ref="AW420:AX420"/>
    <mergeCell ref="AY420:AZ420"/>
    <mergeCell ref="BA420:BB420"/>
    <mergeCell ref="BC420:BD420"/>
    <mergeCell ref="BE420:BF420"/>
    <mergeCell ref="BG420:BH420"/>
    <mergeCell ref="BI420:BJ420"/>
    <mergeCell ref="BK420:BL420"/>
    <mergeCell ref="BM420:BN420"/>
    <mergeCell ref="BO420:BP420"/>
    <mergeCell ref="BQ420:BR420"/>
    <mergeCell ref="BS420:BT420"/>
    <mergeCell ref="BU420:BV420"/>
    <mergeCell ref="BW420:BX420"/>
    <mergeCell ref="A421:A422"/>
    <mergeCell ref="B421:B422"/>
    <mergeCell ref="C421:C422"/>
    <mergeCell ref="D421:D422"/>
    <mergeCell ref="E421:E422"/>
    <mergeCell ref="Q422:R422"/>
    <mergeCell ref="AE422:AF422"/>
    <mergeCell ref="AG422:AH422"/>
    <mergeCell ref="AI422:AJ422"/>
    <mergeCell ref="AK422:AL422"/>
    <mergeCell ref="AM422:AN422"/>
    <mergeCell ref="AO422:AP422"/>
    <mergeCell ref="AQ422:AR422"/>
    <mergeCell ref="AS422:AT422"/>
    <mergeCell ref="AU422:AV422"/>
    <mergeCell ref="AW422:AX422"/>
    <mergeCell ref="AY422:AZ422"/>
    <mergeCell ref="BA422:BB422"/>
    <mergeCell ref="BC422:BD422"/>
    <mergeCell ref="BE422:BF422"/>
    <mergeCell ref="BG422:BH422"/>
    <mergeCell ref="BI422:BJ422"/>
    <mergeCell ref="BK422:BL422"/>
    <mergeCell ref="BM422:BN422"/>
    <mergeCell ref="BO422:BP422"/>
    <mergeCell ref="BQ422:BR422"/>
    <mergeCell ref="BS422:BT422"/>
    <mergeCell ref="BU422:BV422"/>
    <mergeCell ref="BW422:BX422"/>
    <mergeCell ref="A423:A424"/>
    <mergeCell ref="B423:B424"/>
    <mergeCell ref="C423:C424"/>
    <mergeCell ref="D423:D424"/>
    <mergeCell ref="E423:E424"/>
    <mergeCell ref="Q424:R424"/>
    <mergeCell ref="AE424:AF424"/>
    <mergeCell ref="AG424:AH424"/>
    <mergeCell ref="AI424:AJ424"/>
    <mergeCell ref="AK424:AL424"/>
    <mergeCell ref="AM424:AN424"/>
    <mergeCell ref="AO424:AP424"/>
    <mergeCell ref="AQ424:AR424"/>
    <mergeCell ref="AS424:AT424"/>
    <mergeCell ref="AU424:AV424"/>
    <mergeCell ref="AW424:AX424"/>
    <mergeCell ref="AY424:AZ424"/>
    <mergeCell ref="BA424:BB424"/>
    <mergeCell ref="BC424:BD424"/>
    <mergeCell ref="BE424:BF424"/>
    <mergeCell ref="BG424:BH424"/>
    <mergeCell ref="BI424:BJ424"/>
    <mergeCell ref="BK424:BL424"/>
    <mergeCell ref="BM424:BN424"/>
    <mergeCell ref="BO424:BP424"/>
    <mergeCell ref="BQ424:BR424"/>
    <mergeCell ref="BS424:BT424"/>
    <mergeCell ref="BU424:BV424"/>
    <mergeCell ref="BW424:BX424"/>
    <mergeCell ref="A425:A426"/>
    <mergeCell ref="B425:B426"/>
    <mergeCell ref="C425:C426"/>
    <mergeCell ref="D425:D426"/>
    <mergeCell ref="E425:E426"/>
    <mergeCell ref="Q426:R426"/>
    <mergeCell ref="AE426:AF426"/>
    <mergeCell ref="AG426:AH426"/>
    <mergeCell ref="AI426:AJ426"/>
    <mergeCell ref="AK426:AL426"/>
    <mergeCell ref="AM426:AN426"/>
    <mergeCell ref="AO426:AP426"/>
    <mergeCell ref="AQ426:AR426"/>
    <mergeCell ref="AS426:AT426"/>
    <mergeCell ref="AU426:AV426"/>
    <mergeCell ref="AW426:AX426"/>
    <mergeCell ref="AY426:AZ426"/>
    <mergeCell ref="BA426:BB426"/>
    <mergeCell ref="BC426:BD426"/>
    <mergeCell ref="BE426:BF426"/>
    <mergeCell ref="BG426:BH426"/>
    <mergeCell ref="BI426:BJ426"/>
    <mergeCell ref="BK426:BL426"/>
    <mergeCell ref="BM426:BN426"/>
    <mergeCell ref="BO426:BP426"/>
    <mergeCell ref="BQ426:BR426"/>
    <mergeCell ref="BS426:BT426"/>
    <mergeCell ref="BU426:BV426"/>
    <mergeCell ref="BW426:BX426"/>
    <mergeCell ref="A427:A428"/>
    <mergeCell ref="B427:B428"/>
    <mergeCell ref="C427:C428"/>
    <mergeCell ref="D427:D428"/>
    <mergeCell ref="E427:E428"/>
    <mergeCell ref="Q428:R428"/>
    <mergeCell ref="AE428:AF428"/>
    <mergeCell ref="AG428:AH428"/>
    <mergeCell ref="AI428:AJ428"/>
    <mergeCell ref="AK428:AL428"/>
    <mergeCell ref="AM428:AN428"/>
    <mergeCell ref="AO428:AP428"/>
    <mergeCell ref="AQ428:AR428"/>
    <mergeCell ref="AS428:AT428"/>
    <mergeCell ref="AU428:AV428"/>
    <mergeCell ref="AW428:AX428"/>
    <mergeCell ref="AY428:AZ428"/>
    <mergeCell ref="BA428:BB428"/>
    <mergeCell ref="BC428:BD428"/>
    <mergeCell ref="BE428:BF428"/>
    <mergeCell ref="BG428:BH428"/>
    <mergeCell ref="BI428:BJ428"/>
    <mergeCell ref="BK428:BL428"/>
    <mergeCell ref="BM428:BN428"/>
    <mergeCell ref="BO428:BP428"/>
    <mergeCell ref="BQ428:BR428"/>
    <mergeCell ref="BS428:BT428"/>
    <mergeCell ref="BU428:BV428"/>
    <mergeCell ref="BW428:BX428"/>
    <mergeCell ref="A429:A430"/>
    <mergeCell ref="Q430:R430"/>
    <mergeCell ref="AE430:AF430"/>
    <mergeCell ref="AG430:AH430"/>
    <mergeCell ref="AI430:AJ430"/>
    <mergeCell ref="AK430:AL430"/>
    <mergeCell ref="AM430:AN430"/>
    <mergeCell ref="AO430:AP430"/>
    <mergeCell ref="AQ430:AR430"/>
    <mergeCell ref="AS430:AT430"/>
    <mergeCell ref="AU430:AV430"/>
    <mergeCell ref="AW430:AX430"/>
    <mergeCell ref="AY430:AZ430"/>
    <mergeCell ref="BA430:BB430"/>
    <mergeCell ref="BC430:BD430"/>
    <mergeCell ref="BE430:BF430"/>
    <mergeCell ref="BG430:BH430"/>
    <mergeCell ref="BI430:BJ430"/>
    <mergeCell ref="BK430:BL430"/>
    <mergeCell ref="BM430:BN430"/>
    <mergeCell ref="BO430:BP430"/>
    <mergeCell ref="BQ430:BR430"/>
    <mergeCell ref="BS430:BT430"/>
    <mergeCell ref="BU430:BV430"/>
    <mergeCell ref="BW430:BX430"/>
    <mergeCell ref="A431:A432"/>
    <mergeCell ref="Q432:R432"/>
    <mergeCell ref="AE432:AF432"/>
    <mergeCell ref="AG432:AH432"/>
    <mergeCell ref="AI432:AJ432"/>
    <mergeCell ref="AK432:AL432"/>
    <mergeCell ref="AM432:AN432"/>
    <mergeCell ref="AO432:AP432"/>
    <mergeCell ref="AQ432:AR432"/>
    <mergeCell ref="AS432:AT432"/>
    <mergeCell ref="AU432:AV432"/>
    <mergeCell ref="AW432:AX432"/>
    <mergeCell ref="AY432:AZ432"/>
    <mergeCell ref="BA432:BB432"/>
    <mergeCell ref="BC432:BD432"/>
    <mergeCell ref="BE432:BF432"/>
    <mergeCell ref="BG432:BH432"/>
    <mergeCell ref="BI432:BJ432"/>
    <mergeCell ref="BK432:BL432"/>
    <mergeCell ref="BM432:BN432"/>
    <mergeCell ref="BO432:BP432"/>
    <mergeCell ref="BQ432:BR432"/>
    <mergeCell ref="BS432:BT432"/>
    <mergeCell ref="BU432:BV432"/>
    <mergeCell ref="BW432:BX432"/>
    <mergeCell ref="A433:A434"/>
    <mergeCell ref="Q434:R434"/>
    <mergeCell ref="AE434:AF434"/>
    <mergeCell ref="AG434:AH434"/>
    <mergeCell ref="AI434:AJ434"/>
    <mergeCell ref="AK434:AL434"/>
    <mergeCell ref="AM434:AN434"/>
    <mergeCell ref="AO434:AP434"/>
    <mergeCell ref="AQ434:AR434"/>
    <mergeCell ref="AS434:AT434"/>
    <mergeCell ref="AU434:AV434"/>
    <mergeCell ref="AW434:AX434"/>
    <mergeCell ref="AY434:AZ434"/>
    <mergeCell ref="BA434:BB434"/>
    <mergeCell ref="BC434:BD434"/>
    <mergeCell ref="BE434:BF434"/>
    <mergeCell ref="BG434:BH434"/>
    <mergeCell ref="BI434:BJ434"/>
    <mergeCell ref="BK434:BL434"/>
    <mergeCell ref="BM434:BN434"/>
    <mergeCell ref="BO434:BP434"/>
    <mergeCell ref="BQ434:BR434"/>
    <mergeCell ref="BS434:BT434"/>
    <mergeCell ref="BU434:BV434"/>
    <mergeCell ref="BW434:BX434"/>
    <mergeCell ref="A435:A436"/>
    <mergeCell ref="Q436:R436"/>
    <mergeCell ref="AE436:AF436"/>
    <mergeCell ref="AG436:AH436"/>
    <mergeCell ref="AI436:AJ436"/>
    <mergeCell ref="AK436:AL436"/>
    <mergeCell ref="AM436:AN436"/>
    <mergeCell ref="AO436:AP436"/>
    <mergeCell ref="AQ436:AR436"/>
    <mergeCell ref="AS436:AT436"/>
    <mergeCell ref="AU436:AV436"/>
    <mergeCell ref="AW436:AX436"/>
    <mergeCell ref="AY436:AZ436"/>
    <mergeCell ref="BA436:BB436"/>
    <mergeCell ref="BC436:BD436"/>
    <mergeCell ref="BE436:BF436"/>
    <mergeCell ref="BG436:BH436"/>
    <mergeCell ref="BI436:BJ436"/>
    <mergeCell ref="BK436:BL436"/>
    <mergeCell ref="BM436:BN436"/>
    <mergeCell ref="BO436:BP436"/>
    <mergeCell ref="BQ436:BR436"/>
    <mergeCell ref="BS436:BT436"/>
    <mergeCell ref="BU436:BV436"/>
    <mergeCell ref="BW436:BX436"/>
    <mergeCell ref="A437:A438"/>
    <mergeCell ref="Q438:R438"/>
    <mergeCell ref="AE438:AF438"/>
    <mergeCell ref="AG438:AH438"/>
    <mergeCell ref="AI438:AJ438"/>
    <mergeCell ref="AK438:AL438"/>
    <mergeCell ref="AM438:AN438"/>
    <mergeCell ref="AO438:AP438"/>
    <mergeCell ref="AQ438:AR438"/>
    <mergeCell ref="AS438:AT438"/>
    <mergeCell ref="AU438:AV438"/>
    <mergeCell ref="AW438:AX438"/>
    <mergeCell ref="AY438:AZ438"/>
    <mergeCell ref="BA438:BB438"/>
    <mergeCell ref="BC438:BD438"/>
    <mergeCell ref="BE438:BF438"/>
    <mergeCell ref="BG438:BH438"/>
    <mergeCell ref="BI438:BJ438"/>
    <mergeCell ref="BK438:BL438"/>
    <mergeCell ref="BM438:BN438"/>
    <mergeCell ref="BO438:BP438"/>
    <mergeCell ref="BQ438:BR438"/>
    <mergeCell ref="BS438:BT438"/>
    <mergeCell ref="BU438:BV438"/>
    <mergeCell ref="BW438:BX438"/>
    <mergeCell ref="A439:A440"/>
    <mergeCell ref="Q440:R440"/>
    <mergeCell ref="AE440:AF440"/>
    <mergeCell ref="AG440:AH440"/>
    <mergeCell ref="AI440:AJ440"/>
    <mergeCell ref="AK440:AL440"/>
    <mergeCell ref="AM440:AN440"/>
    <mergeCell ref="AO440:AP440"/>
    <mergeCell ref="AQ440:AR440"/>
    <mergeCell ref="AS440:AT440"/>
    <mergeCell ref="AU440:AV440"/>
    <mergeCell ref="AW440:AX440"/>
    <mergeCell ref="AY440:AZ440"/>
    <mergeCell ref="BA440:BB440"/>
    <mergeCell ref="BC440:BD440"/>
    <mergeCell ref="BE440:BF440"/>
    <mergeCell ref="BG440:BH440"/>
    <mergeCell ref="BI440:BJ440"/>
    <mergeCell ref="BK440:BL440"/>
    <mergeCell ref="BM440:BN440"/>
    <mergeCell ref="BO440:BP440"/>
    <mergeCell ref="BQ440:BR440"/>
    <mergeCell ref="BS440:BT440"/>
    <mergeCell ref="BU440:BV440"/>
    <mergeCell ref="BW440:BX440"/>
    <mergeCell ref="A441:A442"/>
    <mergeCell ref="Q442:R442"/>
    <mergeCell ref="AE442:AF442"/>
    <mergeCell ref="AG442:AH442"/>
    <mergeCell ref="AI442:AJ442"/>
    <mergeCell ref="AK442:AL442"/>
    <mergeCell ref="AM442:AN442"/>
    <mergeCell ref="AO442:AP442"/>
    <mergeCell ref="AQ442:AR442"/>
    <mergeCell ref="AS442:AT442"/>
    <mergeCell ref="AU442:AV442"/>
    <mergeCell ref="AW442:AX442"/>
    <mergeCell ref="AY442:AZ442"/>
    <mergeCell ref="BA442:BB442"/>
    <mergeCell ref="BC442:BD442"/>
    <mergeCell ref="BE442:BF442"/>
    <mergeCell ref="BG442:BH442"/>
    <mergeCell ref="BI442:BJ442"/>
    <mergeCell ref="BK442:BL442"/>
    <mergeCell ref="BM442:BN442"/>
    <mergeCell ref="BO442:BP442"/>
    <mergeCell ref="BQ442:BR442"/>
    <mergeCell ref="BS442:BT442"/>
    <mergeCell ref="BU442:BV442"/>
    <mergeCell ref="BW442:BX442"/>
    <mergeCell ref="A443:A444"/>
    <mergeCell ref="Q444:R444"/>
    <mergeCell ref="AE444:AF444"/>
    <mergeCell ref="AG444:AH444"/>
    <mergeCell ref="AI444:AJ444"/>
    <mergeCell ref="AK444:AL444"/>
    <mergeCell ref="AM444:AN444"/>
    <mergeCell ref="AO444:AP444"/>
    <mergeCell ref="AQ444:AR444"/>
    <mergeCell ref="AS444:AT444"/>
    <mergeCell ref="AU444:AV444"/>
    <mergeCell ref="AW444:AX444"/>
    <mergeCell ref="AY444:AZ444"/>
    <mergeCell ref="BA444:BB444"/>
    <mergeCell ref="BC444:BD444"/>
    <mergeCell ref="BE444:BF444"/>
    <mergeCell ref="BG444:BH444"/>
    <mergeCell ref="BI444:BJ444"/>
    <mergeCell ref="BK444:BL444"/>
    <mergeCell ref="BM444:BN444"/>
    <mergeCell ref="BO444:BP444"/>
    <mergeCell ref="BQ444:BR444"/>
    <mergeCell ref="BS444:BT444"/>
    <mergeCell ref="BU444:BV444"/>
    <mergeCell ref="BW444:BX444"/>
    <mergeCell ref="Q446:R446"/>
    <mergeCell ref="AE446:AF446"/>
    <mergeCell ref="AG446:AH446"/>
    <mergeCell ref="AI446:AJ446"/>
    <mergeCell ref="AK446:AL446"/>
    <mergeCell ref="AM446:AN446"/>
    <mergeCell ref="AO446:AP446"/>
    <mergeCell ref="AQ446:AR446"/>
    <mergeCell ref="AS446:AT446"/>
    <mergeCell ref="AU446:AV446"/>
    <mergeCell ref="AW446:AX446"/>
    <mergeCell ref="AY446:AZ446"/>
    <mergeCell ref="BA446:BB446"/>
    <mergeCell ref="BC446:BD446"/>
    <mergeCell ref="BE446:BF446"/>
    <mergeCell ref="BG446:BH446"/>
    <mergeCell ref="BI446:BJ446"/>
    <mergeCell ref="BK446:BL446"/>
    <mergeCell ref="BM446:BN446"/>
    <mergeCell ref="BO446:BP446"/>
    <mergeCell ref="BQ446:BR446"/>
    <mergeCell ref="BS446:BT446"/>
    <mergeCell ref="BU446:BV446"/>
    <mergeCell ref="BW446:BX446"/>
    <mergeCell ref="Q448:R448"/>
    <mergeCell ref="AE448:AF448"/>
    <mergeCell ref="AG448:AH448"/>
    <mergeCell ref="AI448:AJ448"/>
    <mergeCell ref="AK448:AL448"/>
    <mergeCell ref="AM448:AN448"/>
    <mergeCell ref="AO448:AP448"/>
    <mergeCell ref="AQ448:AR448"/>
    <mergeCell ref="AS448:AT448"/>
    <mergeCell ref="AU448:AV448"/>
    <mergeCell ref="AW448:AX448"/>
    <mergeCell ref="AY448:AZ448"/>
    <mergeCell ref="BA448:BB448"/>
    <mergeCell ref="BC448:BD448"/>
    <mergeCell ref="BE448:BF448"/>
    <mergeCell ref="BG448:BH448"/>
    <mergeCell ref="BI448:BJ448"/>
    <mergeCell ref="BK448:BL448"/>
    <mergeCell ref="BM448:BN448"/>
    <mergeCell ref="BO448:BP448"/>
    <mergeCell ref="BQ448:BR448"/>
    <mergeCell ref="BS448:BT448"/>
    <mergeCell ref="BU448:BV448"/>
    <mergeCell ref="BW448:BX448"/>
    <mergeCell ref="Q450:R450"/>
    <mergeCell ref="AE450:AF450"/>
    <mergeCell ref="AG450:AH450"/>
    <mergeCell ref="AI450:AJ450"/>
    <mergeCell ref="AK450:AL450"/>
    <mergeCell ref="AM450:AN450"/>
    <mergeCell ref="AO450:AP450"/>
    <mergeCell ref="AQ450:AR450"/>
    <mergeCell ref="AS450:AT450"/>
    <mergeCell ref="AU450:AV450"/>
    <mergeCell ref="AW450:AX450"/>
    <mergeCell ref="AY450:AZ450"/>
    <mergeCell ref="BA450:BB450"/>
    <mergeCell ref="BC450:BD450"/>
    <mergeCell ref="BE450:BF450"/>
    <mergeCell ref="BG450:BH450"/>
    <mergeCell ref="BI450:BJ450"/>
    <mergeCell ref="BK450:BL450"/>
    <mergeCell ref="BM450:BN450"/>
    <mergeCell ref="BO450:BP450"/>
    <mergeCell ref="BQ450:BR450"/>
    <mergeCell ref="BS450:BT450"/>
    <mergeCell ref="BU450:BV450"/>
    <mergeCell ref="BW450:BX450"/>
    <mergeCell ref="Q452:R452"/>
    <mergeCell ref="AE452:AF452"/>
    <mergeCell ref="AG452:AH452"/>
    <mergeCell ref="AI452:AJ452"/>
    <mergeCell ref="AK452:AL452"/>
    <mergeCell ref="AM452:AN452"/>
    <mergeCell ref="AO452:AP452"/>
    <mergeCell ref="AQ452:AR452"/>
    <mergeCell ref="AS452:AT452"/>
    <mergeCell ref="AU452:AV452"/>
    <mergeCell ref="AW452:AX452"/>
    <mergeCell ref="AY452:AZ452"/>
    <mergeCell ref="BA452:BB452"/>
    <mergeCell ref="BC452:BD452"/>
    <mergeCell ref="BE452:BF452"/>
    <mergeCell ref="BG452:BH452"/>
    <mergeCell ref="BI452:BJ452"/>
    <mergeCell ref="BK452:BL452"/>
    <mergeCell ref="BM452:BN452"/>
    <mergeCell ref="BO452:BP452"/>
    <mergeCell ref="BQ452:BR452"/>
    <mergeCell ref="BS452:BT452"/>
    <mergeCell ref="BU452:BV452"/>
    <mergeCell ref="BW452:BX452"/>
    <mergeCell ref="Q454:R454"/>
    <mergeCell ref="AE454:AF454"/>
    <mergeCell ref="AG454:AH454"/>
    <mergeCell ref="AI454:AJ454"/>
    <mergeCell ref="AK454:AL454"/>
    <mergeCell ref="AM454:AN454"/>
    <mergeCell ref="AO454:AP454"/>
    <mergeCell ref="AQ454:AR454"/>
    <mergeCell ref="AS454:AT454"/>
    <mergeCell ref="AU454:AV454"/>
    <mergeCell ref="AW454:AX454"/>
    <mergeCell ref="AY454:AZ454"/>
    <mergeCell ref="BA454:BB454"/>
    <mergeCell ref="BC454:BD454"/>
    <mergeCell ref="BE454:BF454"/>
    <mergeCell ref="BG454:BH454"/>
    <mergeCell ref="BI454:BJ454"/>
    <mergeCell ref="BK454:BL454"/>
    <mergeCell ref="BM454:BN454"/>
    <mergeCell ref="BO454:BP454"/>
    <mergeCell ref="BQ454:BR454"/>
    <mergeCell ref="BS454:BT454"/>
    <mergeCell ref="BU454:BV454"/>
    <mergeCell ref="BW454:BX454"/>
    <mergeCell ref="Q456:R456"/>
    <mergeCell ref="AE456:AF456"/>
    <mergeCell ref="AG456:AH456"/>
    <mergeCell ref="AI456:AJ456"/>
    <mergeCell ref="AK456:AL456"/>
    <mergeCell ref="AM456:AN456"/>
    <mergeCell ref="AO456:AP456"/>
    <mergeCell ref="AQ456:AR456"/>
    <mergeCell ref="AS456:AT456"/>
    <mergeCell ref="AU456:AV456"/>
    <mergeCell ref="AW456:AX456"/>
    <mergeCell ref="AY456:AZ456"/>
    <mergeCell ref="BA456:BB456"/>
    <mergeCell ref="BC456:BD456"/>
    <mergeCell ref="BE456:BF456"/>
    <mergeCell ref="BG456:BH456"/>
    <mergeCell ref="BI456:BJ456"/>
    <mergeCell ref="BK456:BL456"/>
    <mergeCell ref="BM456:BN456"/>
    <mergeCell ref="BO456:BP456"/>
    <mergeCell ref="BQ456:BR456"/>
    <mergeCell ref="BS456:BT456"/>
    <mergeCell ref="BU456:BV456"/>
    <mergeCell ref="BW456:BX456"/>
    <mergeCell ref="Q458:R458"/>
    <mergeCell ref="AE458:AF458"/>
    <mergeCell ref="AG458:AH458"/>
    <mergeCell ref="AI458:AJ458"/>
    <mergeCell ref="AK458:AL458"/>
    <mergeCell ref="AM458:AN458"/>
    <mergeCell ref="AO458:AP458"/>
    <mergeCell ref="AQ458:AR458"/>
    <mergeCell ref="AS458:AT458"/>
    <mergeCell ref="AU458:AV458"/>
    <mergeCell ref="AW458:AX458"/>
    <mergeCell ref="AY458:AZ458"/>
    <mergeCell ref="BA458:BB458"/>
    <mergeCell ref="BC458:BD458"/>
    <mergeCell ref="BE458:BF458"/>
    <mergeCell ref="BG458:BH458"/>
    <mergeCell ref="BI458:BJ458"/>
    <mergeCell ref="BK458:BL458"/>
    <mergeCell ref="BM458:BN458"/>
    <mergeCell ref="BO458:BP458"/>
    <mergeCell ref="BQ458:BR458"/>
    <mergeCell ref="BS458:BT458"/>
    <mergeCell ref="BU458:BV458"/>
    <mergeCell ref="BW458:BX458"/>
    <mergeCell ref="Q460:R460"/>
    <mergeCell ref="AE460:AF460"/>
    <mergeCell ref="AG460:AH460"/>
    <mergeCell ref="AI460:AJ460"/>
    <mergeCell ref="AK460:AL460"/>
    <mergeCell ref="AM460:AN460"/>
    <mergeCell ref="AO460:AP460"/>
    <mergeCell ref="AQ460:AR460"/>
    <mergeCell ref="AS460:AT460"/>
    <mergeCell ref="AU460:AV460"/>
    <mergeCell ref="AW460:AX460"/>
    <mergeCell ref="AY460:AZ460"/>
    <mergeCell ref="BA460:BB460"/>
    <mergeCell ref="BC460:BD460"/>
    <mergeCell ref="BE460:BF460"/>
    <mergeCell ref="BG460:BH460"/>
    <mergeCell ref="BI460:BJ460"/>
    <mergeCell ref="BK460:BL460"/>
    <mergeCell ref="BM460:BN460"/>
    <mergeCell ref="BO460:BP460"/>
    <mergeCell ref="BQ460:BR460"/>
    <mergeCell ref="BS460:BT460"/>
    <mergeCell ref="BU460:BV460"/>
    <mergeCell ref="BW460:BX460"/>
    <mergeCell ref="Q462:R462"/>
    <mergeCell ref="AE462:AF462"/>
    <mergeCell ref="AG462:AH462"/>
    <mergeCell ref="AI462:AJ462"/>
    <mergeCell ref="AK462:AL462"/>
    <mergeCell ref="AM462:AN462"/>
    <mergeCell ref="AO462:AP462"/>
    <mergeCell ref="AQ462:AR462"/>
    <mergeCell ref="AS462:AT462"/>
    <mergeCell ref="AU462:AV462"/>
    <mergeCell ref="AW462:AX462"/>
    <mergeCell ref="AY462:AZ462"/>
    <mergeCell ref="BA462:BB462"/>
    <mergeCell ref="BC462:BD462"/>
    <mergeCell ref="BE462:BF462"/>
    <mergeCell ref="BG462:BH462"/>
    <mergeCell ref="BI462:BJ462"/>
    <mergeCell ref="BK462:BL462"/>
    <mergeCell ref="BM462:BN462"/>
    <mergeCell ref="BO462:BP462"/>
    <mergeCell ref="BQ462:BR462"/>
    <mergeCell ref="BS462:BT462"/>
    <mergeCell ref="BU462:BV462"/>
    <mergeCell ref="BW462:BX462"/>
    <mergeCell ref="Q464:R464"/>
    <mergeCell ref="AE464:AF464"/>
    <mergeCell ref="AG464:AH464"/>
    <mergeCell ref="AI464:AJ464"/>
    <mergeCell ref="AK464:AL464"/>
    <mergeCell ref="AM464:AN464"/>
    <mergeCell ref="AO464:AP464"/>
    <mergeCell ref="AQ464:AR464"/>
    <mergeCell ref="AS464:AT464"/>
    <mergeCell ref="AU464:AV464"/>
    <mergeCell ref="AW464:AX464"/>
    <mergeCell ref="AY464:AZ464"/>
    <mergeCell ref="BA464:BB464"/>
    <mergeCell ref="BC464:BD464"/>
    <mergeCell ref="BE464:BF464"/>
    <mergeCell ref="BG464:BH464"/>
    <mergeCell ref="BI464:BJ464"/>
    <mergeCell ref="BK464:BL464"/>
    <mergeCell ref="BM464:BN464"/>
    <mergeCell ref="BO464:BP464"/>
    <mergeCell ref="BQ464:BR464"/>
    <mergeCell ref="BS464:BT464"/>
    <mergeCell ref="BU464:BV464"/>
    <mergeCell ref="BW464:BX464"/>
    <mergeCell ref="Q466:R466"/>
    <mergeCell ref="AE466:AF466"/>
    <mergeCell ref="AG466:AH466"/>
    <mergeCell ref="AI466:AJ466"/>
    <mergeCell ref="AK466:AL466"/>
    <mergeCell ref="AM466:AN466"/>
    <mergeCell ref="AO466:AP466"/>
    <mergeCell ref="AQ466:AR466"/>
    <mergeCell ref="AS466:AT466"/>
    <mergeCell ref="AU466:AV466"/>
    <mergeCell ref="AW466:AX466"/>
    <mergeCell ref="AY466:AZ466"/>
    <mergeCell ref="BA466:BB466"/>
    <mergeCell ref="BC466:BD466"/>
    <mergeCell ref="BE466:BF466"/>
    <mergeCell ref="BG466:BH466"/>
    <mergeCell ref="BI466:BJ466"/>
    <mergeCell ref="BK466:BL466"/>
    <mergeCell ref="BM466:BN466"/>
    <mergeCell ref="BO466:BP466"/>
    <mergeCell ref="BQ466:BR466"/>
    <mergeCell ref="BS466:BT466"/>
    <mergeCell ref="BU466:BV466"/>
    <mergeCell ref="BW466:BX466"/>
    <mergeCell ref="Q468:R468"/>
    <mergeCell ref="AE468:AF468"/>
    <mergeCell ref="AG468:AH468"/>
    <mergeCell ref="AI468:AJ468"/>
    <mergeCell ref="AK468:AL468"/>
    <mergeCell ref="AM468:AN468"/>
    <mergeCell ref="AO468:AP468"/>
    <mergeCell ref="AQ468:AR468"/>
    <mergeCell ref="AS468:AT468"/>
    <mergeCell ref="AU468:AV468"/>
    <mergeCell ref="AW468:AX468"/>
    <mergeCell ref="AY468:AZ468"/>
    <mergeCell ref="BA468:BB468"/>
    <mergeCell ref="BC468:BD468"/>
    <mergeCell ref="BE468:BF468"/>
    <mergeCell ref="BG468:BH468"/>
    <mergeCell ref="BI468:BJ468"/>
    <mergeCell ref="BK468:BL468"/>
    <mergeCell ref="BM468:BN468"/>
    <mergeCell ref="BO468:BP468"/>
    <mergeCell ref="BQ468:BR468"/>
    <mergeCell ref="BS468:BT468"/>
    <mergeCell ref="BU468:BV468"/>
    <mergeCell ref="BW468:BX468"/>
    <mergeCell ref="Q470:R470"/>
    <mergeCell ref="AE470:AF470"/>
    <mergeCell ref="AG470:AH470"/>
    <mergeCell ref="AI470:AJ470"/>
    <mergeCell ref="AK470:AL470"/>
    <mergeCell ref="AM470:AN470"/>
    <mergeCell ref="AO470:AP470"/>
    <mergeCell ref="AQ470:AR470"/>
    <mergeCell ref="AS470:AT470"/>
    <mergeCell ref="AU470:AV470"/>
    <mergeCell ref="AW470:AX470"/>
    <mergeCell ref="AY470:AZ470"/>
    <mergeCell ref="BA470:BB470"/>
    <mergeCell ref="BC470:BD470"/>
    <mergeCell ref="BE470:BF470"/>
    <mergeCell ref="BG470:BH470"/>
    <mergeCell ref="BI470:BJ470"/>
    <mergeCell ref="BK470:BL470"/>
    <mergeCell ref="BM470:BN470"/>
    <mergeCell ref="BO470:BP470"/>
    <mergeCell ref="BQ470:BR470"/>
    <mergeCell ref="BS470:BT470"/>
    <mergeCell ref="BU470:BV470"/>
    <mergeCell ref="BW470:BX470"/>
    <mergeCell ref="Q472:R472"/>
    <mergeCell ref="AE472:AF472"/>
    <mergeCell ref="AG472:AH472"/>
    <mergeCell ref="AI472:AJ472"/>
    <mergeCell ref="AK472:AL472"/>
    <mergeCell ref="AM472:AN472"/>
    <mergeCell ref="AO472:AP472"/>
    <mergeCell ref="AQ472:AR472"/>
    <mergeCell ref="AS472:AT472"/>
    <mergeCell ref="AU472:AV472"/>
    <mergeCell ref="AW472:AX472"/>
    <mergeCell ref="AY472:AZ472"/>
    <mergeCell ref="BA472:BB472"/>
    <mergeCell ref="BC472:BD472"/>
    <mergeCell ref="BE472:BF472"/>
    <mergeCell ref="BG472:BH472"/>
    <mergeCell ref="BI472:BJ472"/>
    <mergeCell ref="BK472:BL472"/>
    <mergeCell ref="BM472:BN472"/>
    <mergeCell ref="BO472:BP472"/>
    <mergeCell ref="BQ472:BR472"/>
    <mergeCell ref="BS472:BT472"/>
    <mergeCell ref="BU472:BV472"/>
    <mergeCell ref="BW472:BX472"/>
    <mergeCell ref="Q474:R474"/>
    <mergeCell ref="AE474:AF474"/>
    <mergeCell ref="AG474:AH474"/>
    <mergeCell ref="AI474:AJ474"/>
    <mergeCell ref="AK474:AL474"/>
    <mergeCell ref="AM474:AN474"/>
    <mergeCell ref="AO474:AP474"/>
    <mergeCell ref="AQ474:AR474"/>
    <mergeCell ref="AS474:AT474"/>
    <mergeCell ref="AU474:AV474"/>
    <mergeCell ref="AW474:AX474"/>
    <mergeCell ref="AY474:AZ474"/>
    <mergeCell ref="BA474:BB474"/>
    <mergeCell ref="BC474:BD474"/>
    <mergeCell ref="BE474:BF474"/>
    <mergeCell ref="BG474:BH474"/>
    <mergeCell ref="BI474:BJ474"/>
    <mergeCell ref="BK474:BL474"/>
    <mergeCell ref="BM474:BN474"/>
    <mergeCell ref="BO474:BP474"/>
    <mergeCell ref="BQ474:BR474"/>
    <mergeCell ref="BS474:BT474"/>
    <mergeCell ref="BU474:BV474"/>
    <mergeCell ref="BW474:BX474"/>
    <mergeCell ref="Q476:R476"/>
    <mergeCell ref="AE476:AF476"/>
    <mergeCell ref="AG476:AH476"/>
    <mergeCell ref="AI476:AJ476"/>
    <mergeCell ref="AK476:AL476"/>
    <mergeCell ref="AM476:AN476"/>
    <mergeCell ref="AO476:AP476"/>
    <mergeCell ref="AQ476:AR476"/>
    <mergeCell ref="AS476:AT476"/>
    <mergeCell ref="AU476:AV476"/>
    <mergeCell ref="AW476:AX476"/>
    <mergeCell ref="AY476:AZ476"/>
    <mergeCell ref="BA476:BB476"/>
    <mergeCell ref="BC476:BD476"/>
    <mergeCell ref="BE476:BF476"/>
    <mergeCell ref="BG476:BH476"/>
    <mergeCell ref="BI476:BJ476"/>
    <mergeCell ref="BK476:BL476"/>
    <mergeCell ref="BM476:BN476"/>
    <mergeCell ref="BO476:BP476"/>
    <mergeCell ref="BQ476:BR476"/>
    <mergeCell ref="BS476:BT476"/>
    <mergeCell ref="BU476:BV476"/>
    <mergeCell ref="BW476:BX476"/>
    <mergeCell ref="Q478:R478"/>
    <mergeCell ref="AE478:AF478"/>
    <mergeCell ref="AG478:AH478"/>
    <mergeCell ref="AI478:AJ478"/>
    <mergeCell ref="AK478:AL478"/>
    <mergeCell ref="AM478:AN478"/>
    <mergeCell ref="AO478:AP478"/>
    <mergeCell ref="AQ478:AR478"/>
    <mergeCell ref="AS478:AT478"/>
    <mergeCell ref="AU478:AV478"/>
    <mergeCell ref="AW478:AX478"/>
    <mergeCell ref="AY478:AZ478"/>
    <mergeCell ref="BA478:BB478"/>
    <mergeCell ref="BC478:BD478"/>
    <mergeCell ref="BE478:BF478"/>
    <mergeCell ref="BG478:BH478"/>
    <mergeCell ref="BI478:BJ478"/>
    <mergeCell ref="BK478:BL478"/>
    <mergeCell ref="BM478:BN478"/>
    <mergeCell ref="BO478:BP478"/>
    <mergeCell ref="BQ478:BR478"/>
    <mergeCell ref="BS478:BT478"/>
    <mergeCell ref="BU478:BV478"/>
    <mergeCell ref="BW478:BX478"/>
    <mergeCell ref="Q480:R480"/>
    <mergeCell ref="AE480:AF480"/>
    <mergeCell ref="AG480:AH480"/>
    <mergeCell ref="AI480:AJ480"/>
    <mergeCell ref="AK480:AL480"/>
    <mergeCell ref="AM480:AN480"/>
    <mergeCell ref="AO480:AP480"/>
    <mergeCell ref="AQ480:AR480"/>
    <mergeCell ref="AS480:AT480"/>
    <mergeCell ref="AU480:AV480"/>
    <mergeCell ref="AW480:AX480"/>
    <mergeCell ref="AY480:AZ480"/>
    <mergeCell ref="BA480:BB480"/>
    <mergeCell ref="BC480:BD480"/>
    <mergeCell ref="BE480:BF480"/>
    <mergeCell ref="BG480:BH480"/>
    <mergeCell ref="BI480:BJ480"/>
    <mergeCell ref="BK480:BL480"/>
    <mergeCell ref="BM480:BN480"/>
    <mergeCell ref="BO480:BP480"/>
    <mergeCell ref="BQ480:BR480"/>
    <mergeCell ref="BS480:BT480"/>
    <mergeCell ref="BU480:BV480"/>
    <mergeCell ref="BW480:BX480"/>
    <mergeCell ref="Q482:R482"/>
    <mergeCell ref="AE482:AF482"/>
    <mergeCell ref="AG482:AH482"/>
    <mergeCell ref="AI482:AJ482"/>
    <mergeCell ref="AK482:AL482"/>
    <mergeCell ref="AM482:AN482"/>
    <mergeCell ref="AO482:AP482"/>
    <mergeCell ref="AQ482:AR482"/>
    <mergeCell ref="AS482:AT482"/>
    <mergeCell ref="AU482:AV482"/>
    <mergeCell ref="AW482:AX482"/>
    <mergeCell ref="AY482:AZ482"/>
    <mergeCell ref="BA482:BB482"/>
    <mergeCell ref="BC482:BD482"/>
    <mergeCell ref="BE482:BF482"/>
    <mergeCell ref="BG482:BH482"/>
    <mergeCell ref="BI482:BJ482"/>
    <mergeCell ref="BK482:BL482"/>
    <mergeCell ref="BM482:BN482"/>
    <mergeCell ref="BO482:BP482"/>
    <mergeCell ref="BQ482:BR482"/>
    <mergeCell ref="BS482:BT482"/>
    <mergeCell ref="BU482:BV482"/>
    <mergeCell ref="BW482:BX482"/>
    <mergeCell ref="Q484:R484"/>
    <mergeCell ref="AE484:AF484"/>
    <mergeCell ref="AG484:AH484"/>
    <mergeCell ref="AI484:AJ484"/>
    <mergeCell ref="AK484:AL484"/>
    <mergeCell ref="AM484:AN484"/>
    <mergeCell ref="AO484:AP484"/>
    <mergeCell ref="AQ484:AR484"/>
    <mergeCell ref="AS484:AT484"/>
    <mergeCell ref="AU484:AV484"/>
    <mergeCell ref="AW484:AX484"/>
    <mergeCell ref="AY484:AZ484"/>
    <mergeCell ref="BA484:BB484"/>
    <mergeCell ref="BC484:BD484"/>
    <mergeCell ref="BE484:BF484"/>
    <mergeCell ref="BG484:BH484"/>
    <mergeCell ref="BI484:BJ484"/>
    <mergeCell ref="BK484:BL484"/>
    <mergeCell ref="BM484:BN484"/>
    <mergeCell ref="BO484:BP484"/>
    <mergeCell ref="BQ484:BR484"/>
    <mergeCell ref="BS484:BT484"/>
    <mergeCell ref="BU484:BV484"/>
    <mergeCell ref="BW484:BX484"/>
    <mergeCell ref="Q486:R486"/>
    <mergeCell ref="AE486:AF486"/>
    <mergeCell ref="AG486:AH486"/>
    <mergeCell ref="AI486:AJ486"/>
    <mergeCell ref="AK486:AL486"/>
    <mergeCell ref="AM486:AN486"/>
    <mergeCell ref="AO486:AP486"/>
    <mergeCell ref="AQ486:AR486"/>
    <mergeCell ref="AS486:AT486"/>
    <mergeCell ref="AU486:AV486"/>
    <mergeCell ref="AW486:AX486"/>
    <mergeCell ref="AY486:AZ486"/>
    <mergeCell ref="BA486:BB486"/>
    <mergeCell ref="BC486:BD486"/>
    <mergeCell ref="BE486:BF486"/>
    <mergeCell ref="BG486:BH486"/>
    <mergeCell ref="BI486:BJ486"/>
    <mergeCell ref="BK486:BL486"/>
    <mergeCell ref="BM486:BN486"/>
    <mergeCell ref="BO486:BP486"/>
    <mergeCell ref="BQ486:BR486"/>
    <mergeCell ref="BS486:BT486"/>
    <mergeCell ref="BU486:BV486"/>
    <mergeCell ref="BW486:BX486"/>
    <mergeCell ref="Q488:R488"/>
    <mergeCell ref="AE488:AF488"/>
    <mergeCell ref="AG488:AH488"/>
    <mergeCell ref="AI488:AJ488"/>
    <mergeCell ref="AK488:AL488"/>
    <mergeCell ref="AM488:AN488"/>
    <mergeCell ref="AO488:AP488"/>
    <mergeCell ref="AQ488:AR488"/>
    <mergeCell ref="AS488:AT488"/>
    <mergeCell ref="AU488:AV488"/>
    <mergeCell ref="AW488:AX488"/>
    <mergeCell ref="AY488:AZ488"/>
    <mergeCell ref="BA488:BB488"/>
    <mergeCell ref="BC488:BD488"/>
    <mergeCell ref="BE488:BF488"/>
    <mergeCell ref="BG488:BH488"/>
    <mergeCell ref="BI488:BJ488"/>
    <mergeCell ref="BK488:BL488"/>
    <mergeCell ref="BM488:BN488"/>
    <mergeCell ref="BO488:BP488"/>
    <mergeCell ref="BQ488:BR488"/>
    <mergeCell ref="BS488:BT488"/>
    <mergeCell ref="BU488:BV488"/>
    <mergeCell ref="BW488:BX488"/>
    <mergeCell ref="Q490:R490"/>
    <mergeCell ref="AE490:AF490"/>
    <mergeCell ref="AG490:AH490"/>
    <mergeCell ref="AI490:AJ490"/>
    <mergeCell ref="AK490:AL490"/>
    <mergeCell ref="AM490:AN490"/>
    <mergeCell ref="AO490:AP490"/>
    <mergeCell ref="AQ490:AR490"/>
    <mergeCell ref="AS490:AT490"/>
    <mergeCell ref="AU490:AV490"/>
    <mergeCell ref="AW490:AX490"/>
    <mergeCell ref="AY490:AZ490"/>
    <mergeCell ref="BA490:BB490"/>
    <mergeCell ref="BC490:BD490"/>
    <mergeCell ref="BE490:BF490"/>
    <mergeCell ref="BG490:BH490"/>
    <mergeCell ref="BI490:BJ490"/>
    <mergeCell ref="BK490:BL490"/>
    <mergeCell ref="BM490:BN490"/>
    <mergeCell ref="BO490:BP490"/>
    <mergeCell ref="BQ490:BR490"/>
    <mergeCell ref="BS490:BT490"/>
    <mergeCell ref="BU490:BV490"/>
    <mergeCell ref="BW490:BX490"/>
    <mergeCell ref="Q492:R492"/>
    <mergeCell ref="AE492:AF492"/>
    <mergeCell ref="AG492:AH492"/>
    <mergeCell ref="AI492:AJ492"/>
    <mergeCell ref="AK492:AL492"/>
    <mergeCell ref="AM492:AN492"/>
    <mergeCell ref="AO492:AP492"/>
    <mergeCell ref="AQ492:AR492"/>
    <mergeCell ref="AS492:AT492"/>
    <mergeCell ref="AU492:AV492"/>
    <mergeCell ref="AW492:AX492"/>
    <mergeCell ref="AY492:AZ492"/>
    <mergeCell ref="BA492:BB492"/>
    <mergeCell ref="BC492:BD492"/>
    <mergeCell ref="BE492:BF492"/>
    <mergeCell ref="BG492:BH492"/>
    <mergeCell ref="BI492:BJ492"/>
    <mergeCell ref="BK492:BL492"/>
    <mergeCell ref="BM492:BN492"/>
    <mergeCell ref="BO492:BP492"/>
    <mergeCell ref="BQ492:BR492"/>
    <mergeCell ref="BS492:BT492"/>
    <mergeCell ref="BU492:BV492"/>
    <mergeCell ref="BW492:BX492"/>
    <mergeCell ref="AE494:AF494"/>
    <mergeCell ref="AG494:AH494"/>
    <mergeCell ref="AI494:AJ494"/>
    <mergeCell ref="AK494:AL494"/>
    <mergeCell ref="AM494:AN494"/>
    <mergeCell ref="AO494:AP494"/>
    <mergeCell ref="AQ494:AR494"/>
    <mergeCell ref="AS494:AT494"/>
    <mergeCell ref="AU494:AV494"/>
    <mergeCell ref="AW494:AX494"/>
    <mergeCell ref="AY494:AZ494"/>
    <mergeCell ref="BA494:BB494"/>
    <mergeCell ref="BC494:BD494"/>
    <mergeCell ref="BE494:BF494"/>
    <mergeCell ref="BG494:BH494"/>
    <mergeCell ref="BI494:BJ494"/>
    <mergeCell ref="BK494:BL494"/>
    <mergeCell ref="BM494:BN494"/>
    <mergeCell ref="BO494:BP494"/>
    <mergeCell ref="BQ494:BR494"/>
    <mergeCell ref="BS494:BT494"/>
    <mergeCell ref="BU494:BV494"/>
    <mergeCell ref="BW494:BX494"/>
    <mergeCell ref="AE496:AF496"/>
    <mergeCell ref="AG496:AH496"/>
    <mergeCell ref="AI496:AJ496"/>
    <mergeCell ref="AK496:AL496"/>
    <mergeCell ref="AM496:AN496"/>
    <mergeCell ref="AO496:AP496"/>
    <mergeCell ref="AQ496:AR496"/>
    <mergeCell ref="AS496:AT496"/>
    <mergeCell ref="AU496:AV496"/>
    <mergeCell ref="AW496:AX496"/>
    <mergeCell ref="AY496:AZ496"/>
    <mergeCell ref="BA496:BB496"/>
    <mergeCell ref="BC496:BD496"/>
    <mergeCell ref="BE496:BF496"/>
    <mergeCell ref="BG496:BH496"/>
    <mergeCell ref="BI496:BJ496"/>
    <mergeCell ref="BK496:BL496"/>
    <mergeCell ref="BM496:BN496"/>
    <mergeCell ref="BO496:BP496"/>
    <mergeCell ref="BQ496:BR496"/>
    <mergeCell ref="BS496:BT496"/>
    <mergeCell ref="BU496:BV496"/>
    <mergeCell ref="BW496:BX496"/>
    <mergeCell ref="AE498:AF498"/>
    <mergeCell ref="AG498:AH498"/>
    <mergeCell ref="AI498:AJ498"/>
    <mergeCell ref="AK498:AL498"/>
    <mergeCell ref="AM498:AN498"/>
    <mergeCell ref="AO498:AP498"/>
    <mergeCell ref="AQ498:AR498"/>
    <mergeCell ref="AS498:AT498"/>
    <mergeCell ref="AU498:AV498"/>
    <mergeCell ref="AW498:AX498"/>
    <mergeCell ref="AY498:AZ498"/>
    <mergeCell ref="BA498:BB498"/>
    <mergeCell ref="BC498:BD498"/>
    <mergeCell ref="BE498:BF498"/>
    <mergeCell ref="BG498:BH498"/>
    <mergeCell ref="BI498:BJ498"/>
    <mergeCell ref="BK498:BL498"/>
    <mergeCell ref="BM498:BN498"/>
    <mergeCell ref="BO498:BP498"/>
    <mergeCell ref="BQ498:BR498"/>
    <mergeCell ref="BS498:BT498"/>
    <mergeCell ref="BU498:BV498"/>
    <mergeCell ref="BW498:BX498"/>
    <mergeCell ref="AE500:AF500"/>
    <mergeCell ref="AG500:AH500"/>
    <mergeCell ref="AI500:AJ500"/>
    <mergeCell ref="AK500:AL500"/>
    <mergeCell ref="AM500:AN500"/>
    <mergeCell ref="AO500:AP500"/>
    <mergeCell ref="AQ500:AR500"/>
    <mergeCell ref="AS500:AT500"/>
    <mergeCell ref="AU500:AV500"/>
    <mergeCell ref="AW500:AX500"/>
    <mergeCell ref="AY500:AZ500"/>
    <mergeCell ref="BA500:BB500"/>
    <mergeCell ref="BC500:BD500"/>
    <mergeCell ref="BE500:BF500"/>
    <mergeCell ref="BG500:BH500"/>
    <mergeCell ref="BI500:BJ500"/>
    <mergeCell ref="BK500:BL500"/>
    <mergeCell ref="BM500:BN500"/>
    <mergeCell ref="BO500:BP500"/>
    <mergeCell ref="BQ500:BR500"/>
    <mergeCell ref="BS500:BT500"/>
    <mergeCell ref="BU500:BV500"/>
    <mergeCell ref="BW500:BX500"/>
    <mergeCell ref="AE502:AF502"/>
    <mergeCell ref="AG502:AH502"/>
    <mergeCell ref="AI502:AJ502"/>
    <mergeCell ref="AK502:AL502"/>
    <mergeCell ref="AM502:AN502"/>
    <mergeCell ref="AO502:AP502"/>
    <mergeCell ref="AQ502:AR502"/>
    <mergeCell ref="AS502:AT502"/>
    <mergeCell ref="AU502:AV502"/>
    <mergeCell ref="AW502:AX502"/>
    <mergeCell ref="AY502:AZ502"/>
    <mergeCell ref="BA502:BB502"/>
    <mergeCell ref="BC502:BD502"/>
    <mergeCell ref="BE502:BF502"/>
    <mergeCell ref="BG502:BH502"/>
    <mergeCell ref="BI502:BJ502"/>
    <mergeCell ref="BK502:BL502"/>
    <mergeCell ref="BM502:BN502"/>
    <mergeCell ref="BO502:BP502"/>
    <mergeCell ref="BQ502:BR502"/>
    <mergeCell ref="BS502:BT502"/>
    <mergeCell ref="BU502:BV502"/>
    <mergeCell ref="BW502:BX502"/>
    <mergeCell ref="AE504:AF504"/>
    <mergeCell ref="AG504:AH504"/>
    <mergeCell ref="AI504:AJ504"/>
    <mergeCell ref="AK504:AL504"/>
    <mergeCell ref="AM504:AN504"/>
    <mergeCell ref="AO504:AP504"/>
    <mergeCell ref="AQ504:AR504"/>
    <mergeCell ref="AS504:AT504"/>
    <mergeCell ref="AU504:AV504"/>
    <mergeCell ref="AW504:AX504"/>
    <mergeCell ref="AY504:AZ504"/>
    <mergeCell ref="BA504:BB504"/>
    <mergeCell ref="BC504:BD504"/>
    <mergeCell ref="BE504:BF504"/>
    <mergeCell ref="BG504:BH504"/>
    <mergeCell ref="BI504:BJ504"/>
    <mergeCell ref="BK504:BL504"/>
    <mergeCell ref="BM504:BN504"/>
    <mergeCell ref="BO504:BP504"/>
    <mergeCell ref="BQ504:BR504"/>
    <mergeCell ref="BS504:BT504"/>
    <mergeCell ref="BU504:BV504"/>
    <mergeCell ref="BW504:BX504"/>
    <mergeCell ref="AE506:AF506"/>
    <mergeCell ref="AG506:AH506"/>
    <mergeCell ref="AI506:AJ506"/>
    <mergeCell ref="AK506:AL506"/>
    <mergeCell ref="AM506:AN506"/>
    <mergeCell ref="AO506:AP506"/>
    <mergeCell ref="AQ506:AR506"/>
    <mergeCell ref="AS506:AT506"/>
    <mergeCell ref="AU506:AV506"/>
    <mergeCell ref="AW506:AX506"/>
    <mergeCell ref="AY506:AZ506"/>
    <mergeCell ref="BA506:BB506"/>
    <mergeCell ref="BC506:BD506"/>
    <mergeCell ref="BE506:BF506"/>
    <mergeCell ref="BG506:BH506"/>
    <mergeCell ref="BI506:BJ506"/>
    <mergeCell ref="BK506:BL506"/>
    <mergeCell ref="BM506:BN506"/>
    <mergeCell ref="BO506:BP506"/>
    <mergeCell ref="BQ506:BR506"/>
    <mergeCell ref="BS506:BT506"/>
    <mergeCell ref="BU506:BV506"/>
    <mergeCell ref="BW506:BX506"/>
    <mergeCell ref="AE508:AF508"/>
    <mergeCell ref="AG508:AH508"/>
    <mergeCell ref="AI508:AJ508"/>
    <mergeCell ref="AK508:AL508"/>
    <mergeCell ref="AM508:AN508"/>
    <mergeCell ref="AO508:AP508"/>
    <mergeCell ref="AQ508:AR508"/>
    <mergeCell ref="AS508:AT508"/>
    <mergeCell ref="AU508:AV508"/>
    <mergeCell ref="AW508:AX508"/>
    <mergeCell ref="AY508:AZ508"/>
    <mergeCell ref="BA508:BB508"/>
    <mergeCell ref="BC508:BD508"/>
    <mergeCell ref="BE508:BF508"/>
    <mergeCell ref="BG508:BH508"/>
    <mergeCell ref="BI508:BJ508"/>
    <mergeCell ref="BK508:BL508"/>
    <mergeCell ref="BM508:BN508"/>
    <mergeCell ref="BO508:BP508"/>
    <mergeCell ref="BQ508:BR508"/>
    <mergeCell ref="BS508:BT508"/>
    <mergeCell ref="BU508:BV508"/>
    <mergeCell ref="BW508:BX508"/>
    <mergeCell ref="AE510:AF510"/>
    <mergeCell ref="AG510:AH510"/>
    <mergeCell ref="AI510:AJ510"/>
    <mergeCell ref="AK510:AL510"/>
    <mergeCell ref="AM510:AN510"/>
    <mergeCell ref="AO510:AP510"/>
    <mergeCell ref="AQ510:AR510"/>
    <mergeCell ref="AS510:AT510"/>
    <mergeCell ref="AU510:AV510"/>
    <mergeCell ref="AW510:AX510"/>
    <mergeCell ref="AY510:AZ510"/>
    <mergeCell ref="BA510:BB510"/>
    <mergeCell ref="BC510:BD510"/>
    <mergeCell ref="BE510:BF510"/>
    <mergeCell ref="BG510:BH510"/>
    <mergeCell ref="BI510:BJ510"/>
    <mergeCell ref="BK510:BL510"/>
    <mergeCell ref="BM510:BN510"/>
    <mergeCell ref="BO510:BP510"/>
    <mergeCell ref="BQ510:BR510"/>
    <mergeCell ref="BS510:BT510"/>
    <mergeCell ref="BU510:BV510"/>
    <mergeCell ref="BW510:BX510"/>
    <mergeCell ref="AE512:AF512"/>
    <mergeCell ref="AG512:AH512"/>
    <mergeCell ref="AI512:AJ512"/>
    <mergeCell ref="AK512:AL512"/>
    <mergeCell ref="AM512:AN512"/>
    <mergeCell ref="AO512:AP512"/>
    <mergeCell ref="AQ512:AR512"/>
    <mergeCell ref="AS512:AT512"/>
    <mergeCell ref="AU512:AV512"/>
    <mergeCell ref="AW512:AX512"/>
    <mergeCell ref="AY512:AZ512"/>
    <mergeCell ref="BA512:BB512"/>
    <mergeCell ref="BC512:BD512"/>
    <mergeCell ref="BE512:BF512"/>
    <mergeCell ref="BG512:BH512"/>
    <mergeCell ref="BI512:BJ512"/>
    <mergeCell ref="BK512:BL512"/>
    <mergeCell ref="BM512:BN512"/>
    <mergeCell ref="BO512:BP512"/>
    <mergeCell ref="BQ512:BR512"/>
    <mergeCell ref="BS512:BT512"/>
    <mergeCell ref="BU512:BV512"/>
    <mergeCell ref="BW512:BX512"/>
    <mergeCell ref="AE514:AF514"/>
    <mergeCell ref="AG514:AH514"/>
    <mergeCell ref="AI514:AJ514"/>
    <mergeCell ref="AK514:AL514"/>
    <mergeCell ref="AM514:AN514"/>
    <mergeCell ref="AO514:AP514"/>
    <mergeCell ref="AQ514:AR514"/>
    <mergeCell ref="AS514:AT514"/>
    <mergeCell ref="AU514:AV514"/>
    <mergeCell ref="AW514:AX514"/>
    <mergeCell ref="AY514:AZ514"/>
    <mergeCell ref="BA514:BB514"/>
    <mergeCell ref="BC514:BD514"/>
    <mergeCell ref="BE514:BF514"/>
    <mergeCell ref="BG514:BH514"/>
    <mergeCell ref="BI514:BJ514"/>
    <mergeCell ref="BK514:BL514"/>
    <mergeCell ref="BM514:BN514"/>
    <mergeCell ref="BO514:BP514"/>
    <mergeCell ref="BQ514:BR514"/>
    <mergeCell ref="BS514:BT514"/>
    <mergeCell ref="BU514:BV514"/>
    <mergeCell ref="BW514:BX514"/>
    <mergeCell ref="AE516:AF516"/>
    <mergeCell ref="AG516:AH516"/>
    <mergeCell ref="AI516:AJ516"/>
    <mergeCell ref="AK516:AL516"/>
    <mergeCell ref="AM516:AN516"/>
    <mergeCell ref="AO516:AP516"/>
    <mergeCell ref="AQ516:AR516"/>
    <mergeCell ref="AS516:AT516"/>
    <mergeCell ref="AU516:AV516"/>
    <mergeCell ref="AW516:AX516"/>
    <mergeCell ref="AY516:AZ516"/>
    <mergeCell ref="BA516:BB516"/>
    <mergeCell ref="BC516:BD516"/>
    <mergeCell ref="BE516:BF516"/>
    <mergeCell ref="BG516:BH516"/>
    <mergeCell ref="BI516:BJ516"/>
    <mergeCell ref="BK516:BL516"/>
    <mergeCell ref="BM516:BN516"/>
    <mergeCell ref="BO516:BP516"/>
    <mergeCell ref="BQ516:BR516"/>
    <mergeCell ref="BS516:BT516"/>
    <mergeCell ref="BU516:BV516"/>
    <mergeCell ref="BW516:BX516"/>
    <mergeCell ref="AE518:AF518"/>
    <mergeCell ref="AG518:AH518"/>
    <mergeCell ref="AI518:AJ518"/>
    <mergeCell ref="AK518:AL518"/>
    <mergeCell ref="AM518:AN518"/>
    <mergeCell ref="AO518:AP518"/>
    <mergeCell ref="AQ518:AR518"/>
    <mergeCell ref="AS518:AT518"/>
    <mergeCell ref="AU518:AV518"/>
    <mergeCell ref="AW518:AX518"/>
    <mergeCell ref="AY518:AZ518"/>
    <mergeCell ref="BA518:BB518"/>
    <mergeCell ref="BC518:BD518"/>
    <mergeCell ref="BE518:BF518"/>
    <mergeCell ref="BG518:BH518"/>
    <mergeCell ref="BI518:BJ518"/>
    <mergeCell ref="BK518:BL518"/>
    <mergeCell ref="BM518:BN518"/>
    <mergeCell ref="BO518:BP518"/>
    <mergeCell ref="BQ518:BR518"/>
    <mergeCell ref="BS518:BT518"/>
    <mergeCell ref="BU518:BV518"/>
    <mergeCell ref="BW518:BX518"/>
    <mergeCell ref="AE520:AF520"/>
    <mergeCell ref="AG520:AH520"/>
    <mergeCell ref="AI520:AJ520"/>
    <mergeCell ref="AK520:AL520"/>
    <mergeCell ref="AM520:AN520"/>
    <mergeCell ref="AO520:AP520"/>
    <mergeCell ref="AQ520:AR520"/>
    <mergeCell ref="AS520:AT520"/>
    <mergeCell ref="AU520:AV520"/>
    <mergeCell ref="AW520:AX520"/>
    <mergeCell ref="AY520:AZ520"/>
    <mergeCell ref="BA520:BB520"/>
    <mergeCell ref="BC520:BD520"/>
    <mergeCell ref="BE520:BF520"/>
    <mergeCell ref="BG520:BH520"/>
    <mergeCell ref="BI520:BJ520"/>
    <mergeCell ref="BK520:BL520"/>
    <mergeCell ref="BM520:BN520"/>
    <mergeCell ref="BO520:BP520"/>
    <mergeCell ref="BQ520:BR520"/>
    <mergeCell ref="BS520:BT520"/>
    <mergeCell ref="BU520:BV520"/>
    <mergeCell ref="BW520:BX520"/>
    <mergeCell ref="AE522:AF522"/>
    <mergeCell ref="AG522:AH522"/>
    <mergeCell ref="AI522:AJ522"/>
    <mergeCell ref="AK522:AL522"/>
    <mergeCell ref="AM522:AN522"/>
    <mergeCell ref="AO522:AP522"/>
    <mergeCell ref="AQ522:AR522"/>
    <mergeCell ref="AS522:AT522"/>
    <mergeCell ref="AU522:AV522"/>
    <mergeCell ref="AW522:AX522"/>
    <mergeCell ref="AY522:AZ522"/>
    <mergeCell ref="BA522:BB522"/>
    <mergeCell ref="BC522:BD522"/>
    <mergeCell ref="BE522:BF522"/>
    <mergeCell ref="BG522:BH522"/>
    <mergeCell ref="BI522:BJ522"/>
    <mergeCell ref="BK522:BL522"/>
    <mergeCell ref="BM522:BN522"/>
    <mergeCell ref="BO522:BP522"/>
    <mergeCell ref="BQ522:BR522"/>
    <mergeCell ref="BS522:BT522"/>
    <mergeCell ref="BU522:BV522"/>
    <mergeCell ref="BW522:BX522"/>
    <mergeCell ref="AE524:AF524"/>
    <mergeCell ref="AG524:AH524"/>
    <mergeCell ref="AI524:AJ524"/>
    <mergeCell ref="AK524:AL524"/>
    <mergeCell ref="AM524:AN524"/>
    <mergeCell ref="AO524:AP524"/>
    <mergeCell ref="AQ524:AR524"/>
    <mergeCell ref="AS524:AT524"/>
    <mergeCell ref="AU524:AV524"/>
    <mergeCell ref="AW524:AX524"/>
    <mergeCell ref="AY524:AZ524"/>
    <mergeCell ref="BA524:BB524"/>
    <mergeCell ref="BC524:BD524"/>
    <mergeCell ref="BE524:BF524"/>
    <mergeCell ref="BG524:BH524"/>
    <mergeCell ref="BI524:BJ524"/>
    <mergeCell ref="BK524:BL524"/>
    <mergeCell ref="BM524:BN524"/>
    <mergeCell ref="BO524:BP524"/>
    <mergeCell ref="BQ524:BR524"/>
    <mergeCell ref="BS524:BT524"/>
    <mergeCell ref="BU524:BV524"/>
    <mergeCell ref="BW524:BX524"/>
    <mergeCell ref="AE526:AF526"/>
    <mergeCell ref="AG526:AH526"/>
    <mergeCell ref="AI526:AJ526"/>
    <mergeCell ref="AK526:AL526"/>
    <mergeCell ref="AM526:AN526"/>
    <mergeCell ref="AO526:AP526"/>
    <mergeCell ref="AQ526:AR526"/>
    <mergeCell ref="AS526:AT526"/>
    <mergeCell ref="AU526:AV526"/>
    <mergeCell ref="AW526:AX526"/>
    <mergeCell ref="AY526:AZ526"/>
    <mergeCell ref="BA526:BB526"/>
    <mergeCell ref="BC526:BD526"/>
    <mergeCell ref="BE526:BF526"/>
    <mergeCell ref="BG526:BH526"/>
    <mergeCell ref="BI526:BJ526"/>
    <mergeCell ref="BK526:BL526"/>
    <mergeCell ref="BM526:BN526"/>
    <mergeCell ref="BO526:BP526"/>
    <mergeCell ref="BQ526:BR526"/>
    <mergeCell ref="BS526:BT526"/>
    <mergeCell ref="BU526:BV526"/>
    <mergeCell ref="BW526:BX526"/>
    <mergeCell ref="AE528:AF528"/>
    <mergeCell ref="AG528:AH528"/>
    <mergeCell ref="AI528:AJ528"/>
    <mergeCell ref="AK528:AL528"/>
    <mergeCell ref="AM528:AN528"/>
    <mergeCell ref="AO528:AP528"/>
    <mergeCell ref="AQ528:AR528"/>
    <mergeCell ref="AS528:AT528"/>
    <mergeCell ref="AU528:AV528"/>
    <mergeCell ref="AW528:AX528"/>
    <mergeCell ref="AY528:AZ528"/>
    <mergeCell ref="BA528:BB528"/>
    <mergeCell ref="BC528:BD528"/>
    <mergeCell ref="BE528:BF528"/>
    <mergeCell ref="BG528:BH528"/>
    <mergeCell ref="BI528:BJ528"/>
    <mergeCell ref="BK528:BL528"/>
    <mergeCell ref="BM528:BN528"/>
    <mergeCell ref="BO528:BP528"/>
    <mergeCell ref="BQ528:BR528"/>
    <mergeCell ref="BS528:BT528"/>
    <mergeCell ref="BU528:BV528"/>
    <mergeCell ref="BW528:BX528"/>
    <mergeCell ref="AE530:AF530"/>
    <mergeCell ref="AG530:AH530"/>
    <mergeCell ref="AI530:AJ530"/>
    <mergeCell ref="AK530:AL530"/>
    <mergeCell ref="AM530:AN530"/>
    <mergeCell ref="AO530:AP530"/>
    <mergeCell ref="AQ530:AR530"/>
    <mergeCell ref="AS530:AT530"/>
    <mergeCell ref="AU530:AV530"/>
    <mergeCell ref="AW530:AX530"/>
    <mergeCell ref="AY530:AZ530"/>
    <mergeCell ref="BA530:BB530"/>
    <mergeCell ref="BC530:BD530"/>
    <mergeCell ref="BE530:BF530"/>
    <mergeCell ref="BG530:BH530"/>
    <mergeCell ref="BI530:BJ530"/>
    <mergeCell ref="BK530:BL530"/>
    <mergeCell ref="BM530:BN530"/>
    <mergeCell ref="BO530:BP530"/>
    <mergeCell ref="BQ530:BR530"/>
    <mergeCell ref="BS530:BT530"/>
    <mergeCell ref="BU530:BV530"/>
    <mergeCell ref="BW530:BX530"/>
    <mergeCell ref="AE532:AF532"/>
    <mergeCell ref="AG532:AH532"/>
    <mergeCell ref="AI532:AJ532"/>
    <mergeCell ref="AK532:AL532"/>
    <mergeCell ref="AM532:AN532"/>
    <mergeCell ref="AO532:AP532"/>
    <mergeCell ref="AQ532:AR532"/>
    <mergeCell ref="AS532:AT532"/>
    <mergeCell ref="AU532:AV532"/>
    <mergeCell ref="AW532:AX532"/>
    <mergeCell ref="AY532:AZ532"/>
    <mergeCell ref="BA532:BB532"/>
    <mergeCell ref="BC532:BD532"/>
    <mergeCell ref="BE532:BF532"/>
    <mergeCell ref="BG532:BH532"/>
    <mergeCell ref="BI532:BJ532"/>
    <mergeCell ref="BK532:BL532"/>
    <mergeCell ref="BM532:BN532"/>
    <mergeCell ref="BO532:BP532"/>
    <mergeCell ref="BQ532:BR532"/>
    <mergeCell ref="BS532:BT532"/>
    <mergeCell ref="BU532:BV532"/>
    <mergeCell ref="BW532:BX532"/>
    <mergeCell ref="AE534:AF534"/>
    <mergeCell ref="AG534:AH534"/>
    <mergeCell ref="AI534:AJ534"/>
    <mergeCell ref="AK534:AL534"/>
    <mergeCell ref="AM534:AN534"/>
    <mergeCell ref="AO534:AP534"/>
    <mergeCell ref="AQ534:AR534"/>
    <mergeCell ref="AS534:AT534"/>
    <mergeCell ref="AU534:AV534"/>
    <mergeCell ref="AW534:AX534"/>
    <mergeCell ref="AY534:AZ534"/>
    <mergeCell ref="BA534:BB534"/>
    <mergeCell ref="BC534:BD534"/>
    <mergeCell ref="BE534:BF534"/>
    <mergeCell ref="BG534:BH534"/>
    <mergeCell ref="BI534:BJ534"/>
    <mergeCell ref="BK534:BL534"/>
    <mergeCell ref="BM534:BN534"/>
    <mergeCell ref="BO534:BP534"/>
    <mergeCell ref="BQ534:BR534"/>
    <mergeCell ref="BS534:BT534"/>
    <mergeCell ref="BU534:BV534"/>
    <mergeCell ref="BW534:BX534"/>
    <mergeCell ref="AE536:AF536"/>
    <mergeCell ref="AG536:AH536"/>
    <mergeCell ref="AI536:AJ536"/>
    <mergeCell ref="AK536:AL536"/>
    <mergeCell ref="AM536:AN536"/>
    <mergeCell ref="AO536:AP536"/>
    <mergeCell ref="AQ536:AR536"/>
    <mergeCell ref="AS536:AT536"/>
    <mergeCell ref="AU536:AV536"/>
    <mergeCell ref="AW536:AX536"/>
    <mergeCell ref="AY536:AZ536"/>
    <mergeCell ref="BA536:BB536"/>
    <mergeCell ref="BC536:BD536"/>
    <mergeCell ref="BE536:BF536"/>
    <mergeCell ref="BG536:BH536"/>
    <mergeCell ref="BI536:BJ536"/>
    <mergeCell ref="BK536:BL536"/>
    <mergeCell ref="BM536:BN536"/>
    <mergeCell ref="BO536:BP536"/>
    <mergeCell ref="BQ536:BR536"/>
    <mergeCell ref="BS536:BT536"/>
    <mergeCell ref="BU536:BV536"/>
    <mergeCell ref="BW536:BX536"/>
    <mergeCell ref="AE538:AF538"/>
    <mergeCell ref="AG538:AH538"/>
    <mergeCell ref="AI538:AJ538"/>
    <mergeCell ref="AK538:AL538"/>
    <mergeCell ref="AM538:AN538"/>
    <mergeCell ref="AO538:AP538"/>
    <mergeCell ref="AQ538:AR538"/>
    <mergeCell ref="AS538:AT538"/>
    <mergeCell ref="AU538:AV538"/>
    <mergeCell ref="AW538:AX538"/>
    <mergeCell ref="AY538:AZ538"/>
    <mergeCell ref="BA538:BB538"/>
    <mergeCell ref="BC538:BD538"/>
    <mergeCell ref="BE538:BF538"/>
    <mergeCell ref="BG538:BH538"/>
    <mergeCell ref="BI538:BJ538"/>
    <mergeCell ref="BK538:BL538"/>
    <mergeCell ref="BM538:BN538"/>
    <mergeCell ref="BO538:BP538"/>
    <mergeCell ref="BQ538:BR538"/>
    <mergeCell ref="BS538:BT538"/>
    <mergeCell ref="BU538:BV538"/>
    <mergeCell ref="BW538:BX538"/>
    <mergeCell ref="AE540:AF540"/>
    <mergeCell ref="AG540:AH540"/>
    <mergeCell ref="AI540:AJ540"/>
    <mergeCell ref="AK540:AL540"/>
    <mergeCell ref="AM540:AN540"/>
    <mergeCell ref="AO540:AP540"/>
    <mergeCell ref="AQ540:AR540"/>
    <mergeCell ref="AS540:AT540"/>
    <mergeCell ref="AU540:AV540"/>
    <mergeCell ref="AW540:AX540"/>
    <mergeCell ref="AY540:AZ540"/>
    <mergeCell ref="BA540:BB540"/>
    <mergeCell ref="BC540:BD540"/>
    <mergeCell ref="BE540:BF540"/>
    <mergeCell ref="BG540:BH540"/>
    <mergeCell ref="BI540:BJ540"/>
    <mergeCell ref="BK540:BL540"/>
    <mergeCell ref="BM540:BN540"/>
    <mergeCell ref="BO540:BP540"/>
    <mergeCell ref="BQ540:BR540"/>
    <mergeCell ref="BS540:BT540"/>
    <mergeCell ref="BU540:BV540"/>
    <mergeCell ref="BW540:BX540"/>
    <mergeCell ref="AE542:AF542"/>
    <mergeCell ref="AG542:AH542"/>
    <mergeCell ref="AI542:AJ542"/>
    <mergeCell ref="AK542:AL542"/>
    <mergeCell ref="AM542:AN542"/>
    <mergeCell ref="AO542:AP542"/>
    <mergeCell ref="AQ542:AR542"/>
    <mergeCell ref="AS542:AT542"/>
    <mergeCell ref="AU542:AV542"/>
    <mergeCell ref="AW542:AX542"/>
    <mergeCell ref="AY542:AZ542"/>
    <mergeCell ref="BA542:BB542"/>
    <mergeCell ref="BC542:BD542"/>
    <mergeCell ref="BE542:BF542"/>
    <mergeCell ref="BG542:BH542"/>
    <mergeCell ref="BI542:BJ542"/>
    <mergeCell ref="BK542:BL542"/>
    <mergeCell ref="BM542:BN542"/>
    <mergeCell ref="BO542:BP542"/>
    <mergeCell ref="BQ542:BR542"/>
    <mergeCell ref="BS542:BT542"/>
    <mergeCell ref="BU542:BV542"/>
    <mergeCell ref="BW542:BX542"/>
    <mergeCell ref="AE544:AF544"/>
    <mergeCell ref="AG544:AH544"/>
    <mergeCell ref="AI544:AJ544"/>
    <mergeCell ref="AK544:AL544"/>
    <mergeCell ref="AM544:AN544"/>
    <mergeCell ref="AO544:AP544"/>
    <mergeCell ref="AQ544:AR544"/>
    <mergeCell ref="AS544:AT544"/>
    <mergeCell ref="AU544:AV544"/>
    <mergeCell ref="AW544:AX544"/>
    <mergeCell ref="AY544:AZ544"/>
    <mergeCell ref="BA544:BB544"/>
    <mergeCell ref="BC544:BD544"/>
    <mergeCell ref="BE544:BF544"/>
    <mergeCell ref="BG544:BH544"/>
    <mergeCell ref="BI544:BJ544"/>
    <mergeCell ref="BK544:BL544"/>
    <mergeCell ref="BM544:BN544"/>
    <mergeCell ref="BO544:BP544"/>
    <mergeCell ref="BQ544:BR544"/>
    <mergeCell ref="BS544:BT544"/>
    <mergeCell ref="BU544:BV544"/>
    <mergeCell ref="BW544:BX544"/>
    <mergeCell ref="AE546:AF546"/>
    <mergeCell ref="AG546:AH546"/>
    <mergeCell ref="AI546:AJ546"/>
    <mergeCell ref="AK546:AL546"/>
    <mergeCell ref="AM546:AN546"/>
    <mergeCell ref="AO546:AP546"/>
    <mergeCell ref="AQ546:AR546"/>
    <mergeCell ref="AS546:AT546"/>
    <mergeCell ref="AU546:AV546"/>
    <mergeCell ref="AW546:AX546"/>
    <mergeCell ref="AY546:AZ546"/>
    <mergeCell ref="BA546:BB546"/>
    <mergeCell ref="BC546:BD546"/>
    <mergeCell ref="BE546:BF546"/>
    <mergeCell ref="BG546:BH546"/>
    <mergeCell ref="BI546:BJ546"/>
    <mergeCell ref="BK546:BL546"/>
    <mergeCell ref="BM546:BN546"/>
    <mergeCell ref="BO546:BP546"/>
    <mergeCell ref="BQ546:BR546"/>
    <mergeCell ref="BS546:BT546"/>
    <mergeCell ref="BU546:BV546"/>
    <mergeCell ref="BW546:BX546"/>
    <mergeCell ref="AE548:AF548"/>
    <mergeCell ref="AG548:AH548"/>
    <mergeCell ref="AI548:AJ548"/>
    <mergeCell ref="AK548:AL548"/>
    <mergeCell ref="AM548:AN548"/>
    <mergeCell ref="AO548:AP548"/>
    <mergeCell ref="AQ548:AR548"/>
    <mergeCell ref="AS548:AT548"/>
    <mergeCell ref="AU548:AV548"/>
    <mergeCell ref="AW548:AX548"/>
    <mergeCell ref="AY548:AZ548"/>
    <mergeCell ref="BA548:BB548"/>
    <mergeCell ref="BC548:BD548"/>
    <mergeCell ref="BE548:BF548"/>
    <mergeCell ref="BG548:BH548"/>
    <mergeCell ref="BI548:BJ548"/>
    <mergeCell ref="BK548:BL548"/>
    <mergeCell ref="BM548:BN548"/>
    <mergeCell ref="BO548:BP548"/>
    <mergeCell ref="BQ548:BR548"/>
    <mergeCell ref="BS548:BT548"/>
    <mergeCell ref="BU548:BV548"/>
    <mergeCell ref="BW548:BX548"/>
    <mergeCell ref="AE550:AF550"/>
    <mergeCell ref="AG550:AH550"/>
    <mergeCell ref="AI550:AJ550"/>
    <mergeCell ref="AK550:AL550"/>
    <mergeCell ref="AM550:AN550"/>
    <mergeCell ref="AO550:AP550"/>
    <mergeCell ref="AQ550:AR550"/>
    <mergeCell ref="AS550:AT550"/>
    <mergeCell ref="AU550:AV550"/>
    <mergeCell ref="AW550:AX550"/>
    <mergeCell ref="AY550:AZ550"/>
    <mergeCell ref="BA550:BB550"/>
    <mergeCell ref="BC550:BD550"/>
    <mergeCell ref="BE550:BF550"/>
    <mergeCell ref="BG550:BH550"/>
    <mergeCell ref="BI550:BJ550"/>
    <mergeCell ref="BK550:BL550"/>
    <mergeCell ref="BM550:BN550"/>
    <mergeCell ref="BO550:BP550"/>
    <mergeCell ref="BQ550:BR550"/>
    <mergeCell ref="BS550:BT550"/>
    <mergeCell ref="BU550:BV550"/>
    <mergeCell ref="BW550:BX550"/>
    <mergeCell ref="AE552:AF552"/>
    <mergeCell ref="AG552:AH552"/>
    <mergeCell ref="AI552:AJ552"/>
    <mergeCell ref="AK552:AL552"/>
    <mergeCell ref="AM552:AN552"/>
    <mergeCell ref="AO552:AP552"/>
    <mergeCell ref="AQ552:AR552"/>
    <mergeCell ref="AS552:AT552"/>
    <mergeCell ref="AU552:AV552"/>
    <mergeCell ref="AW552:AX552"/>
    <mergeCell ref="AY552:AZ552"/>
    <mergeCell ref="BA552:BB552"/>
    <mergeCell ref="BC552:BD552"/>
    <mergeCell ref="BE552:BF552"/>
    <mergeCell ref="BG552:BH552"/>
    <mergeCell ref="BI552:BJ552"/>
    <mergeCell ref="BK552:BL552"/>
    <mergeCell ref="BM552:BN552"/>
    <mergeCell ref="BO552:BP552"/>
    <mergeCell ref="BQ552:BR552"/>
    <mergeCell ref="BS552:BT552"/>
    <mergeCell ref="BU552:BV552"/>
    <mergeCell ref="BW552:BX552"/>
    <mergeCell ref="AE554:AF554"/>
    <mergeCell ref="AG554:AH554"/>
    <mergeCell ref="AI554:AJ554"/>
    <mergeCell ref="AK554:AL554"/>
    <mergeCell ref="AM554:AN554"/>
    <mergeCell ref="AO554:AP554"/>
    <mergeCell ref="AQ554:AR554"/>
    <mergeCell ref="AS554:AT554"/>
    <mergeCell ref="AU554:AV554"/>
    <mergeCell ref="AW554:AX554"/>
    <mergeCell ref="AY554:AZ554"/>
    <mergeCell ref="BA554:BB554"/>
    <mergeCell ref="BC554:BD554"/>
    <mergeCell ref="BE554:BF554"/>
    <mergeCell ref="BG554:BH554"/>
    <mergeCell ref="BI554:BJ554"/>
    <mergeCell ref="BK554:BL554"/>
    <mergeCell ref="BM554:BN554"/>
    <mergeCell ref="BO554:BP554"/>
    <mergeCell ref="BQ554:BR554"/>
    <mergeCell ref="BS554:BT554"/>
    <mergeCell ref="BU554:BV554"/>
    <mergeCell ref="BW554:BX554"/>
    <mergeCell ref="AE556:AF556"/>
    <mergeCell ref="AG556:AH556"/>
    <mergeCell ref="AI556:AJ556"/>
    <mergeCell ref="AK556:AL556"/>
    <mergeCell ref="AM556:AN556"/>
    <mergeCell ref="AO556:AP556"/>
    <mergeCell ref="AQ556:AR556"/>
    <mergeCell ref="AS556:AT556"/>
    <mergeCell ref="AU556:AV556"/>
    <mergeCell ref="AW556:AX556"/>
    <mergeCell ref="AY556:AZ556"/>
    <mergeCell ref="BA556:BB556"/>
    <mergeCell ref="BC556:BD556"/>
    <mergeCell ref="BE556:BF556"/>
    <mergeCell ref="BG556:BH556"/>
    <mergeCell ref="BI556:BJ556"/>
    <mergeCell ref="BK556:BL556"/>
    <mergeCell ref="BM556:BN556"/>
    <mergeCell ref="BO556:BP556"/>
    <mergeCell ref="BQ556:BR556"/>
    <mergeCell ref="BS556:BT556"/>
    <mergeCell ref="BU556:BV556"/>
    <mergeCell ref="BW556:BX556"/>
    <mergeCell ref="AE558:AF558"/>
    <mergeCell ref="AG558:AH558"/>
    <mergeCell ref="AI558:AJ558"/>
    <mergeCell ref="AK558:AL558"/>
    <mergeCell ref="AM558:AN558"/>
    <mergeCell ref="AO558:AP558"/>
    <mergeCell ref="AQ558:AR558"/>
    <mergeCell ref="AS558:AT558"/>
    <mergeCell ref="AU558:AV558"/>
    <mergeCell ref="AW558:AX558"/>
    <mergeCell ref="AY558:AZ558"/>
    <mergeCell ref="BA558:BB558"/>
    <mergeCell ref="BC558:BD558"/>
    <mergeCell ref="BE558:BF558"/>
    <mergeCell ref="BG558:BH558"/>
    <mergeCell ref="BI558:BJ558"/>
    <mergeCell ref="BK558:BL558"/>
    <mergeCell ref="BM558:BN558"/>
    <mergeCell ref="BO558:BP558"/>
    <mergeCell ref="BQ558:BR558"/>
    <mergeCell ref="BS558:BT558"/>
    <mergeCell ref="BU558:BV558"/>
    <mergeCell ref="BW558:BX558"/>
    <mergeCell ref="AE560:AF560"/>
    <mergeCell ref="AG560:AH560"/>
    <mergeCell ref="AI560:AJ560"/>
    <mergeCell ref="AK560:AL560"/>
    <mergeCell ref="AM560:AN560"/>
    <mergeCell ref="AO560:AP560"/>
    <mergeCell ref="AQ560:AR560"/>
    <mergeCell ref="AS560:AT560"/>
    <mergeCell ref="AU560:AV560"/>
    <mergeCell ref="AW560:AX560"/>
    <mergeCell ref="AY560:AZ560"/>
    <mergeCell ref="BA560:BB560"/>
    <mergeCell ref="BC560:BD560"/>
    <mergeCell ref="BE560:BF560"/>
    <mergeCell ref="BG560:BH560"/>
    <mergeCell ref="BI560:BJ560"/>
    <mergeCell ref="BK560:BL560"/>
    <mergeCell ref="BM560:BN560"/>
    <mergeCell ref="BO560:BP560"/>
    <mergeCell ref="BQ560:BR560"/>
    <mergeCell ref="BS560:BT560"/>
    <mergeCell ref="BU560:BV560"/>
    <mergeCell ref="BW560:BX560"/>
    <mergeCell ref="AE562:AF562"/>
    <mergeCell ref="AG562:AH562"/>
    <mergeCell ref="AI562:AJ562"/>
    <mergeCell ref="AK562:AL562"/>
    <mergeCell ref="AM562:AN562"/>
    <mergeCell ref="AO562:AP562"/>
    <mergeCell ref="AQ562:AR562"/>
    <mergeCell ref="AS562:AT562"/>
    <mergeCell ref="AU562:AV562"/>
    <mergeCell ref="AW562:AX562"/>
    <mergeCell ref="AY562:AZ562"/>
    <mergeCell ref="BA562:BB562"/>
    <mergeCell ref="BC562:BD562"/>
    <mergeCell ref="BE562:BF562"/>
    <mergeCell ref="BG562:BH562"/>
    <mergeCell ref="BI562:BJ562"/>
    <mergeCell ref="BK562:BL562"/>
    <mergeCell ref="BM562:BN562"/>
    <mergeCell ref="BO562:BP562"/>
    <mergeCell ref="BQ562:BR562"/>
    <mergeCell ref="BS562:BT562"/>
    <mergeCell ref="BU562:BV562"/>
    <mergeCell ref="BW562:BX562"/>
    <mergeCell ref="AE564:AF564"/>
    <mergeCell ref="AG564:AH564"/>
    <mergeCell ref="AI564:AJ564"/>
    <mergeCell ref="AK564:AL564"/>
    <mergeCell ref="AM564:AN564"/>
    <mergeCell ref="AO564:AP564"/>
    <mergeCell ref="AQ564:AR564"/>
    <mergeCell ref="AS564:AT564"/>
    <mergeCell ref="AU564:AV564"/>
    <mergeCell ref="AW564:AX564"/>
    <mergeCell ref="AY564:AZ564"/>
    <mergeCell ref="BA564:BB564"/>
    <mergeCell ref="BC564:BD564"/>
    <mergeCell ref="BE564:BF564"/>
    <mergeCell ref="BG564:BH564"/>
    <mergeCell ref="BI564:BJ564"/>
    <mergeCell ref="BK564:BL564"/>
    <mergeCell ref="BM564:BN564"/>
    <mergeCell ref="BO564:BP564"/>
    <mergeCell ref="BQ564:BR564"/>
    <mergeCell ref="BS564:BT564"/>
    <mergeCell ref="BU564:BV564"/>
    <mergeCell ref="BW564:BX564"/>
    <mergeCell ref="AE566:AF566"/>
    <mergeCell ref="AG566:AH566"/>
    <mergeCell ref="AI566:AJ566"/>
    <mergeCell ref="AK566:AL566"/>
    <mergeCell ref="AM566:AN566"/>
    <mergeCell ref="AO566:AP566"/>
    <mergeCell ref="AQ566:AR566"/>
    <mergeCell ref="AS566:AT566"/>
    <mergeCell ref="AU566:AV566"/>
    <mergeCell ref="AW566:AX566"/>
    <mergeCell ref="AY566:AZ566"/>
    <mergeCell ref="BA566:BB566"/>
    <mergeCell ref="BC566:BD566"/>
    <mergeCell ref="BE566:BF566"/>
    <mergeCell ref="BG566:BH566"/>
    <mergeCell ref="BI566:BJ566"/>
    <mergeCell ref="BK566:BL566"/>
    <mergeCell ref="BM566:BN566"/>
    <mergeCell ref="BO566:BP566"/>
    <mergeCell ref="BQ566:BR566"/>
    <mergeCell ref="BS566:BT566"/>
    <mergeCell ref="BU566:BV566"/>
    <mergeCell ref="BW566:BX566"/>
    <mergeCell ref="AE568:AF568"/>
    <mergeCell ref="AG568:AH568"/>
    <mergeCell ref="AI568:AJ568"/>
    <mergeCell ref="AK568:AL568"/>
    <mergeCell ref="AM568:AN568"/>
    <mergeCell ref="AO568:AP568"/>
    <mergeCell ref="AQ568:AR568"/>
    <mergeCell ref="AS568:AT568"/>
    <mergeCell ref="AU568:AV568"/>
    <mergeCell ref="AW568:AX568"/>
    <mergeCell ref="AY568:AZ568"/>
    <mergeCell ref="BA568:BB568"/>
    <mergeCell ref="BC568:BD568"/>
    <mergeCell ref="BE568:BF568"/>
    <mergeCell ref="BG568:BH568"/>
    <mergeCell ref="BI568:BJ568"/>
    <mergeCell ref="BK568:BL568"/>
    <mergeCell ref="BM568:BN568"/>
    <mergeCell ref="BO568:BP568"/>
    <mergeCell ref="BQ568:BR568"/>
    <mergeCell ref="BS568:BT568"/>
    <mergeCell ref="BU568:BV568"/>
    <mergeCell ref="BW568:BX568"/>
    <mergeCell ref="AE570:AF570"/>
    <mergeCell ref="AG570:AH570"/>
    <mergeCell ref="AI570:AJ570"/>
    <mergeCell ref="AK570:AL570"/>
    <mergeCell ref="AM570:AN570"/>
    <mergeCell ref="AO570:AP570"/>
    <mergeCell ref="AQ570:AR570"/>
    <mergeCell ref="AS570:AT570"/>
    <mergeCell ref="AU570:AV570"/>
    <mergeCell ref="AW570:AX570"/>
    <mergeCell ref="AY570:AZ570"/>
    <mergeCell ref="BA570:BB570"/>
    <mergeCell ref="BC570:BD570"/>
    <mergeCell ref="BE570:BF570"/>
    <mergeCell ref="BG570:BH570"/>
    <mergeCell ref="BI570:BJ570"/>
    <mergeCell ref="BK570:BL570"/>
    <mergeCell ref="BM570:BN570"/>
    <mergeCell ref="BO570:BP570"/>
    <mergeCell ref="BQ570:BR570"/>
    <mergeCell ref="BS570:BT570"/>
    <mergeCell ref="BU570:BV570"/>
    <mergeCell ref="BW570:BX570"/>
    <mergeCell ref="AE572:AF572"/>
    <mergeCell ref="AG572:AH572"/>
    <mergeCell ref="AI572:AJ572"/>
    <mergeCell ref="AK572:AL572"/>
    <mergeCell ref="AM572:AN572"/>
    <mergeCell ref="AO572:AP572"/>
    <mergeCell ref="AQ572:AR572"/>
    <mergeCell ref="AS572:AT572"/>
    <mergeCell ref="AU572:AV572"/>
    <mergeCell ref="AW572:AX572"/>
    <mergeCell ref="AY572:AZ572"/>
    <mergeCell ref="BA572:BB572"/>
    <mergeCell ref="BC572:BD572"/>
    <mergeCell ref="BE572:BF572"/>
    <mergeCell ref="BG572:BH572"/>
    <mergeCell ref="BI572:BJ572"/>
    <mergeCell ref="BK572:BL572"/>
    <mergeCell ref="BM572:BN572"/>
    <mergeCell ref="BO572:BP572"/>
    <mergeCell ref="BQ572:BR572"/>
    <mergeCell ref="BS572:BT572"/>
    <mergeCell ref="BU572:BV572"/>
    <mergeCell ref="BW572:BX572"/>
    <mergeCell ref="AE574:AF574"/>
    <mergeCell ref="AG574:AH574"/>
    <mergeCell ref="AI574:AJ574"/>
    <mergeCell ref="AK574:AL574"/>
    <mergeCell ref="AM574:AN574"/>
    <mergeCell ref="AO574:AP574"/>
    <mergeCell ref="AQ574:AR574"/>
    <mergeCell ref="AS574:AT574"/>
    <mergeCell ref="AU574:AV574"/>
    <mergeCell ref="AW574:AX574"/>
    <mergeCell ref="AY574:AZ574"/>
    <mergeCell ref="BA574:BB574"/>
    <mergeCell ref="BC574:BD574"/>
    <mergeCell ref="BE574:BF574"/>
    <mergeCell ref="BG574:BH574"/>
    <mergeCell ref="BI574:BJ574"/>
    <mergeCell ref="BK574:BL574"/>
    <mergeCell ref="BM574:BN574"/>
    <mergeCell ref="BO574:BP574"/>
    <mergeCell ref="BQ574:BR574"/>
    <mergeCell ref="BS574:BT574"/>
    <mergeCell ref="BU574:BV574"/>
    <mergeCell ref="BW574:BX574"/>
    <mergeCell ref="AE576:AF576"/>
    <mergeCell ref="AG576:AH576"/>
    <mergeCell ref="AI576:AJ576"/>
    <mergeCell ref="AK576:AL576"/>
    <mergeCell ref="AM576:AN576"/>
    <mergeCell ref="AO576:AP576"/>
    <mergeCell ref="AQ576:AR576"/>
    <mergeCell ref="AS576:AT576"/>
    <mergeCell ref="AU576:AV576"/>
    <mergeCell ref="AW576:AX576"/>
    <mergeCell ref="AY576:AZ576"/>
    <mergeCell ref="BA576:BB576"/>
    <mergeCell ref="BC576:BD576"/>
    <mergeCell ref="BE576:BF576"/>
    <mergeCell ref="BG576:BH576"/>
    <mergeCell ref="BI576:BJ576"/>
    <mergeCell ref="BK576:BL576"/>
    <mergeCell ref="BM576:BN576"/>
    <mergeCell ref="BO576:BP576"/>
    <mergeCell ref="BQ576:BR576"/>
    <mergeCell ref="BS576:BT576"/>
    <mergeCell ref="BU576:BV576"/>
    <mergeCell ref="BW576:BX576"/>
    <mergeCell ref="AE578:AF578"/>
    <mergeCell ref="AG578:AH578"/>
    <mergeCell ref="AI578:AJ578"/>
    <mergeCell ref="AK578:AL578"/>
    <mergeCell ref="AM578:AN578"/>
    <mergeCell ref="AO578:AP578"/>
    <mergeCell ref="AQ578:AR578"/>
    <mergeCell ref="AS578:AT578"/>
    <mergeCell ref="AU578:AV578"/>
    <mergeCell ref="AW578:AX578"/>
    <mergeCell ref="AY578:AZ578"/>
    <mergeCell ref="BA578:BB578"/>
    <mergeCell ref="BC578:BD578"/>
    <mergeCell ref="BE578:BF578"/>
    <mergeCell ref="BG578:BH578"/>
    <mergeCell ref="BI578:BJ578"/>
    <mergeCell ref="BK578:BL578"/>
    <mergeCell ref="BM578:BN578"/>
    <mergeCell ref="BO578:BP578"/>
    <mergeCell ref="BQ578:BR578"/>
    <mergeCell ref="BS578:BT578"/>
    <mergeCell ref="BU578:BV578"/>
    <mergeCell ref="BW578:BX578"/>
    <mergeCell ref="AE580:AF580"/>
    <mergeCell ref="AG580:AH580"/>
    <mergeCell ref="AI580:AJ580"/>
    <mergeCell ref="AK580:AL580"/>
    <mergeCell ref="AM580:AN580"/>
    <mergeCell ref="AO580:AP580"/>
    <mergeCell ref="AQ580:AR580"/>
    <mergeCell ref="AS580:AT580"/>
    <mergeCell ref="AU580:AV580"/>
    <mergeCell ref="AW580:AX580"/>
    <mergeCell ref="AY580:AZ580"/>
    <mergeCell ref="BA580:BB580"/>
    <mergeCell ref="BC580:BD580"/>
    <mergeCell ref="BE580:BF580"/>
    <mergeCell ref="BG580:BH580"/>
    <mergeCell ref="BI580:BJ580"/>
    <mergeCell ref="BK580:BL580"/>
    <mergeCell ref="BM580:BN580"/>
    <mergeCell ref="BO580:BP580"/>
    <mergeCell ref="BQ580:BR580"/>
    <mergeCell ref="BS580:BT580"/>
    <mergeCell ref="BU580:BV580"/>
    <mergeCell ref="BW580:BX580"/>
    <mergeCell ref="AE582:AF582"/>
    <mergeCell ref="AG582:AH582"/>
    <mergeCell ref="AI582:AJ582"/>
    <mergeCell ref="AK582:AL582"/>
    <mergeCell ref="AM582:AN582"/>
    <mergeCell ref="AO582:AP582"/>
    <mergeCell ref="AQ582:AR582"/>
    <mergeCell ref="AS582:AT582"/>
    <mergeCell ref="AU582:AV582"/>
    <mergeCell ref="AW582:AX582"/>
    <mergeCell ref="AY582:AZ582"/>
    <mergeCell ref="BA582:BB582"/>
    <mergeCell ref="BC582:BD582"/>
    <mergeCell ref="BE582:BF582"/>
    <mergeCell ref="BG582:BH582"/>
    <mergeCell ref="BI582:BJ582"/>
    <mergeCell ref="BK582:BL582"/>
    <mergeCell ref="BM582:BN582"/>
    <mergeCell ref="BO582:BP582"/>
    <mergeCell ref="BQ582:BR582"/>
    <mergeCell ref="BS582:BT582"/>
    <mergeCell ref="BU582:BV582"/>
    <mergeCell ref="BW582:BX582"/>
    <mergeCell ref="AE584:AF584"/>
    <mergeCell ref="AG584:AH584"/>
    <mergeCell ref="AI584:AJ584"/>
    <mergeCell ref="AK584:AL584"/>
    <mergeCell ref="AM584:AN584"/>
    <mergeCell ref="AO584:AP584"/>
    <mergeCell ref="AQ584:AR584"/>
    <mergeCell ref="AS584:AT584"/>
    <mergeCell ref="AU584:AV584"/>
    <mergeCell ref="AW584:AX584"/>
    <mergeCell ref="AY584:AZ584"/>
    <mergeCell ref="BA584:BB584"/>
    <mergeCell ref="BC584:BD584"/>
    <mergeCell ref="BE584:BF584"/>
    <mergeCell ref="BG584:BH584"/>
    <mergeCell ref="BI584:BJ584"/>
    <mergeCell ref="BK584:BL584"/>
    <mergeCell ref="BM584:BN584"/>
    <mergeCell ref="BO584:BP584"/>
    <mergeCell ref="BQ584:BR584"/>
    <mergeCell ref="BS584:BT584"/>
    <mergeCell ref="BU584:BV584"/>
    <mergeCell ref="BW584:BX584"/>
    <mergeCell ref="AE586:AF586"/>
    <mergeCell ref="AG586:AH586"/>
    <mergeCell ref="AI586:AJ586"/>
    <mergeCell ref="AK586:AL586"/>
    <mergeCell ref="AM586:AN586"/>
    <mergeCell ref="AO586:AP586"/>
    <mergeCell ref="AQ586:AR586"/>
    <mergeCell ref="AS586:AT586"/>
    <mergeCell ref="AU586:AV586"/>
    <mergeCell ref="AW586:AX586"/>
    <mergeCell ref="AY586:AZ586"/>
    <mergeCell ref="BA586:BB586"/>
    <mergeCell ref="BC586:BD586"/>
    <mergeCell ref="BE586:BF586"/>
    <mergeCell ref="BG586:BH586"/>
    <mergeCell ref="BI586:BJ586"/>
    <mergeCell ref="BK586:BL586"/>
    <mergeCell ref="BM586:BN586"/>
    <mergeCell ref="BO586:BP586"/>
    <mergeCell ref="BQ586:BR586"/>
    <mergeCell ref="BS586:BT586"/>
    <mergeCell ref="BU586:BV586"/>
    <mergeCell ref="BW586:BX586"/>
    <mergeCell ref="AE588:AF588"/>
    <mergeCell ref="AG588:AH588"/>
    <mergeCell ref="AI588:AJ588"/>
    <mergeCell ref="AK588:AL588"/>
    <mergeCell ref="AM588:AN588"/>
    <mergeCell ref="AO588:AP588"/>
    <mergeCell ref="AQ588:AR588"/>
    <mergeCell ref="AS588:AT588"/>
    <mergeCell ref="AU588:AV588"/>
    <mergeCell ref="AW588:AX588"/>
    <mergeCell ref="AY588:AZ588"/>
    <mergeCell ref="BA588:BB588"/>
    <mergeCell ref="BC588:BD588"/>
    <mergeCell ref="BE588:BF588"/>
    <mergeCell ref="BG588:BH588"/>
    <mergeCell ref="BI588:BJ588"/>
    <mergeCell ref="BK588:BL588"/>
    <mergeCell ref="BM588:BN588"/>
    <mergeCell ref="BO588:BP588"/>
    <mergeCell ref="BQ588:BR588"/>
    <mergeCell ref="BS588:BT588"/>
    <mergeCell ref="BU588:BV588"/>
    <mergeCell ref="BW588:BX588"/>
    <mergeCell ref="AE590:AF590"/>
    <mergeCell ref="AG590:AH590"/>
    <mergeCell ref="AI590:AJ590"/>
    <mergeCell ref="AK590:AL590"/>
    <mergeCell ref="AM590:AN590"/>
    <mergeCell ref="AO590:AP590"/>
    <mergeCell ref="AQ590:AR590"/>
    <mergeCell ref="AS590:AT590"/>
    <mergeCell ref="AU590:AV590"/>
    <mergeCell ref="AW590:AX590"/>
    <mergeCell ref="AY590:AZ590"/>
    <mergeCell ref="BA590:BB590"/>
    <mergeCell ref="BC590:BD590"/>
    <mergeCell ref="BE590:BF590"/>
    <mergeCell ref="BG590:BH590"/>
    <mergeCell ref="BI590:BJ590"/>
    <mergeCell ref="BK590:BL590"/>
    <mergeCell ref="BM590:BN590"/>
    <mergeCell ref="BO590:BP590"/>
    <mergeCell ref="BQ590:BR590"/>
    <mergeCell ref="BS590:BT590"/>
    <mergeCell ref="BU590:BV590"/>
    <mergeCell ref="BW590:BX590"/>
    <mergeCell ref="AE592:AF592"/>
    <mergeCell ref="AG592:AH592"/>
    <mergeCell ref="AI592:AJ592"/>
    <mergeCell ref="AK592:AL592"/>
    <mergeCell ref="AM592:AN592"/>
    <mergeCell ref="AO592:AP592"/>
    <mergeCell ref="AQ592:AR592"/>
    <mergeCell ref="AS592:AT592"/>
    <mergeCell ref="AU592:AV592"/>
    <mergeCell ref="AW592:AX592"/>
    <mergeCell ref="AY592:AZ592"/>
    <mergeCell ref="BA592:BB592"/>
    <mergeCell ref="BC592:BD592"/>
    <mergeCell ref="BE592:BF592"/>
    <mergeCell ref="BG592:BH592"/>
    <mergeCell ref="BI592:BJ592"/>
    <mergeCell ref="BK592:BL592"/>
    <mergeCell ref="BM592:BN592"/>
    <mergeCell ref="BO592:BP592"/>
    <mergeCell ref="BQ592:BR592"/>
    <mergeCell ref="BS592:BT592"/>
    <mergeCell ref="BU592:BV592"/>
    <mergeCell ref="BW592:BX592"/>
    <mergeCell ref="AE594:AF594"/>
    <mergeCell ref="AG594:AH594"/>
    <mergeCell ref="AI594:AJ594"/>
    <mergeCell ref="AK594:AL594"/>
    <mergeCell ref="AM594:AN594"/>
    <mergeCell ref="AO594:AP594"/>
    <mergeCell ref="AQ594:AR594"/>
    <mergeCell ref="AS594:AT594"/>
    <mergeCell ref="AU594:AV594"/>
    <mergeCell ref="AW594:AX594"/>
    <mergeCell ref="AY594:AZ594"/>
    <mergeCell ref="BA594:BB594"/>
    <mergeCell ref="BC594:BD594"/>
    <mergeCell ref="BE594:BF594"/>
    <mergeCell ref="BG594:BH594"/>
    <mergeCell ref="BI594:BJ594"/>
    <mergeCell ref="BK594:BL594"/>
    <mergeCell ref="BM594:BN594"/>
    <mergeCell ref="BO594:BP594"/>
    <mergeCell ref="BQ594:BR594"/>
    <mergeCell ref="BS594:BT594"/>
    <mergeCell ref="BU594:BV594"/>
    <mergeCell ref="BW594:BX594"/>
    <mergeCell ref="AE596:AF596"/>
    <mergeCell ref="AG596:AH596"/>
    <mergeCell ref="AI596:AJ596"/>
    <mergeCell ref="AK596:AL596"/>
    <mergeCell ref="AM596:AN596"/>
    <mergeCell ref="AO596:AP596"/>
    <mergeCell ref="AQ596:AR596"/>
    <mergeCell ref="AS596:AT596"/>
    <mergeCell ref="AU596:AV596"/>
    <mergeCell ref="AW596:AX596"/>
    <mergeCell ref="AY596:AZ596"/>
    <mergeCell ref="BA596:BB596"/>
    <mergeCell ref="BC596:BD596"/>
    <mergeCell ref="BE596:BF596"/>
    <mergeCell ref="BG596:BH596"/>
    <mergeCell ref="BI596:BJ596"/>
    <mergeCell ref="BK596:BL596"/>
    <mergeCell ref="BM596:BN596"/>
    <mergeCell ref="BO596:BP596"/>
    <mergeCell ref="BQ596:BR596"/>
    <mergeCell ref="BS596:BT596"/>
    <mergeCell ref="BU596:BV596"/>
    <mergeCell ref="BW596:BX596"/>
    <mergeCell ref="AE598:AF598"/>
    <mergeCell ref="AG598:AH598"/>
    <mergeCell ref="AI598:AJ598"/>
    <mergeCell ref="AK598:AL598"/>
    <mergeCell ref="AM598:AN598"/>
    <mergeCell ref="AO598:AP598"/>
    <mergeCell ref="AQ598:AR598"/>
    <mergeCell ref="AS598:AT598"/>
    <mergeCell ref="AU598:AV598"/>
    <mergeCell ref="AW598:AX598"/>
    <mergeCell ref="AY598:AZ598"/>
    <mergeCell ref="BA598:BB598"/>
    <mergeCell ref="BC598:BD598"/>
    <mergeCell ref="BE598:BF598"/>
    <mergeCell ref="BG598:BH598"/>
    <mergeCell ref="BI598:BJ598"/>
    <mergeCell ref="BK598:BL598"/>
    <mergeCell ref="BM598:BN598"/>
    <mergeCell ref="BO598:BP598"/>
    <mergeCell ref="BQ598:BR598"/>
    <mergeCell ref="BS598:BT598"/>
    <mergeCell ref="BU598:BV598"/>
    <mergeCell ref="BW598:BX598"/>
    <mergeCell ref="AE600:AF600"/>
    <mergeCell ref="AG600:AH600"/>
    <mergeCell ref="AI600:AJ600"/>
    <mergeCell ref="AK600:AL600"/>
    <mergeCell ref="AM600:AN600"/>
    <mergeCell ref="AO600:AP600"/>
    <mergeCell ref="AQ600:AR600"/>
    <mergeCell ref="AS600:AT600"/>
    <mergeCell ref="AU600:AV600"/>
    <mergeCell ref="AW600:AX600"/>
    <mergeCell ref="AY600:AZ600"/>
    <mergeCell ref="BA600:BB600"/>
    <mergeCell ref="BC600:BD600"/>
    <mergeCell ref="BE600:BF600"/>
    <mergeCell ref="BG600:BH600"/>
    <mergeCell ref="BI600:BJ600"/>
    <mergeCell ref="BK600:BL600"/>
    <mergeCell ref="BM600:BN600"/>
    <mergeCell ref="BO600:BP600"/>
    <mergeCell ref="BQ600:BR600"/>
    <mergeCell ref="BS600:BT600"/>
    <mergeCell ref="BU600:BV600"/>
    <mergeCell ref="BW600:BX600"/>
    <mergeCell ref="AE602:AF602"/>
    <mergeCell ref="AG602:AH602"/>
    <mergeCell ref="AI602:AJ602"/>
    <mergeCell ref="AK602:AL602"/>
    <mergeCell ref="AM602:AN602"/>
    <mergeCell ref="AO602:AP602"/>
    <mergeCell ref="AQ602:AR602"/>
    <mergeCell ref="AS602:AT602"/>
    <mergeCell ref="AU602:AV602"/>
    <mergeCell ref="AW602:AX602"/>
    <mergeCell ref="AY602:AZ602"/>
    <mergeCell ref="BA602:BB602"/>
    <mergeCell ref="BC602:BD602"/>
    <mergeCell ref="BE602:BF602"/>
    <mergeCell ref="BG602:BH602"/>
    <mergeCell ref="BI602:BJ602"/>
    <mergeCell ref="BK602:BL602"/>
    <mergeCell ref="BM602:BN602"/>
    <mergeCell ref="BO602:BP602"/>
    <mergeCell ref="BQ602:BR602"/>
    <mergeCell ref="BS602:BT602"/>
    <mergeCell ref="BU602:BV602"/>
    <mergeCell ref="BW602:BX602"/>
    <mergeCell ref="AE604:AF604"/>
    <mergeCell ref="AG604:AH604"/>
    <mergeCell ref="AI604:AJ604"/>
    <mergeCell ref="AK604:AL604"/>
    <mergeCell ref="AM604:AN604"/>
    <mergeCell ref="AO604:AP604"/>
    <mergeCell ref="AQ604:AR604"/>
    <mergeCell ref="AS604:AT604"/>
    <mergeCell ref="AU604:AV604"/>
    <mergeCell ref="AW604:AX604"/>
    <mergeCell ref="AY604:AZ604"/>
    <mergeCell ref="BA604:BB604"/>
    <mergeCell ref="BC604:BD604"/>
    <mergeCell ref="BE604:BF604"/>
    <mergeCell ref="BG604:BH604"/>
    <mergeCell ref="BI604:BJ604"/>
    <mergeCell ref="BK604:BL604"/>
    <mergeCell ref="BM604:BN604"/>
    <mergeCell ref="BO604:BP604"/>
    <mergeCell ref="BQ604:BR604"/>
    <mergeCell ref="BS604:BT604"/>
    <mergeCell ref="BU604:BV604"/>
    <mergeCell ref="BW604:BX604"/>
    <mergeCell ref="AE606:AF606"/>
    <mergeCell ref="AG606:AH606"/>
    <mergeCell ref="AI606:AJ606"/>
    <mergeCell ref="AK606:AL606"/>
    <mergeCell ref="AM606:AN606"/>
    <mergeCell ref="AO606:AP606"/>
    <mergeCell ref="AQ606:AR606"/>
    <mergeCell ref="AS606:AT606"/>
    <mergeCell ref="AU606:AV606"/>
    <mergeCell ref="AW606:AX606"/>
    <mergeCell ref="AY606:AZ606"/>
    <mergeCell ref="BA606:BB606"/>
    <mergeCell ref="BC606:BD606"/>
    <mergeCell ref="BE606:BF606"/>
    <mergeCell ref="BG606:BH606"/>
    <mergeCell ref="BI606:BJ606"/>
    <mergeCell ref="BK606:BL606"/>
    <mergeCell ref="BM606:BN606"/>
    <mergeCell ref="BO606:BP606"/>
    <mergeCell ref="BQ606:BR606"/>
    <mergeCell ref="BS606:BT606"/>
    <mergeCell ref="BU606:BV606"/>
    <mergeCell ref="BW606:BX606"/>
    <mergeCell ref="AE608:AF608"/>
    <mergeCell ref="AG608:AH608"/>
    <mergeCell ref="AI608:AJ608"/>
    <mergeCell ref="AK608:AL608"/>
    <mergeCell ref="AM608:AN608"/>
    <mergeCell ref="AO608:AP608"/>
    <mergeCell ref="AQ608:AR608"/>
    <mergeCell ref="AS608:AT608"/>
    <mergeCell ref="AU608:AV608"/>
    <mergeCell ref="AW608:AX608"/>
    <mergeCell ref="AY608:AZ608"/>
    <mergeCell ref="BA608:BB608"/>
    <mergeCell ref="BC608:BD608"/>
    <mergeCell ref="BE608:BF608"/>
    <mergeCell ref="BG608:BH608"/>
    <mergeCell ref="BI608:BJ608"/>
    <mergeCell ref="BK608:BL608"/>
    <mergeCell ref="BM608:BN608"/>
    <mergeCell ref="BO608:BP608"/>
    <mergeCell ref="BQ608:BR608"/>
    <mergeCell ref="BS608:BT608"/>
    <mergeCell ref="BU608:BV608"/>
    <mergeCell ref="BW608:BX608"/>
    <mergeCell ref="AE610:AF610"/>
    <mergeCell ref="AG610:AH610"/>
    <mergeCell ref="AI610:AJ610"/>
    <mergeCell ref="AK610:AL610"/>
    <mergeCell ref="AM610:AN610"/>
    <mergeCell ref="AO610:AP610"/>
    <mergeCell ref="AQ610:AR610"/>
    <mergeCell ref="AS610:AT610"/>
    <mergeCell ref="AU610:AV610"/>
    <mergeCell ref="AW610:AX610"/>
    <mergeCell ref="AY610:AZ610"/>
    <mergeCell ref="BA610:BB610"/>
    <mergeCell ref="BC610:BD610"/>
    <mergeCell ref="BE610:BF610"/>
    <mergeCell ref="BG610:BH610"/>
    <mergeCell ref="BI610:BJ610"/>
    <mergeCell ref="BK610:BL610"/>
    <mergeCell ref="BM610:BN610"/>
    <mergeCell ref="BO610:BP610"/>
    <mergeCell ref="BQ610:BR610"/>
    <mergeCell ref="BS610:BT610"/>
    <mergeCell ref="BU610:BV610"/>
    <mergeCell ref="BW610:BX610"/>
    <mergeCell ref="AE612:AF612"/>
    <mergeCell ref="AG612:AH612"/>
    <mergeCell ref="AI612:AJ612"/>
    <mergeCell ref="AK612:AL612"/>
    <mergeCell ref="AM612:AN612"/>
    <mergeCell ref="AO612:AP612"/>
    <mergeCell ref="AQ612:AR612"/>
    <mergeCell ref="AS612:AT612"/>
    <mergeCell ref="AU612:AV612"/>
    <mergeCell ref="AW612:AX612"/>
    <mergeCell ref="AY612:AZ612"/>
    <mergeCell ref="BA612:BB612"/>
    <mergeCell ref="BC612:BD612"/>
    <mergeCell ref="BE612:BF612"/>
    <mergeCell ref="BG612:BH612"/>
    <mergeCell ref="BI612:BJ612"/>
    <mergeCell ref="BK612:BL612"/>
    <mergeCell ref="BM612:BN612"/>
    <mergeCell ref="BO612:BP612"/>
    <mergeCell ref="BQ612:BR612"/>
    <mergeCell ref="BS612:BT612"/>
    <mergeCell ref="BU612:BV612"/>
    <mergeCell ref="BW612:BX612"/>
    <mergeCell ref="AE614:AF614"/>
    <mergeCell ref="AG614:AH614"/>
    <mergeCell ref="AI614:AJ614"/>
    <mergeCell ref="AK614:AL614"/>
    <mergeCell ref="AM614:AN614"/>
    <mergeCell ref="AO614:AP614"/>
    <mergeCell ref="AQ614:AR614"/>
    <mergeCell ref="AS614:AT614"/>
    <mergeCell ref="AU614:AV614"/>
    <mergeCell ref="AW614:AX614"/>
    <mergeCell ref="AY614:AZ614"/>
    <mergeCell ref="BA614:BB614"/>
    <mergeCell ref="BC614:BD614"/>
    <mergeCell ref="BE614:BF614"/>
    <mergeCell ref="BG614:BH614"/>
    <mergeCell ref="BI614:BJ614"/>
    <mergeCell ref="BK614:BL614"/>
    <mergeCell ref="BM614:BN614"/>
    <mergeCell ref="BO614:BP614"/>
    <mergeCell ref="BQ614:BR614"/>
    <mergeCell ref="BS614:BT614"/>
    <mergeCell ref="BU614:BV614"/>
    <mergeCell ref="BW614:BX614"/>
    <mergeCell ref="AE616:AF616"/>
    <mergeCell ref="AG616:AH616"/>
    <mergeCell ref="AI616:AJ616"/>
    <mergeCell ref="AK616:AL616"/>
    <mergeCell ref="AM616:AN616"/>
    <mergeCell ref="AO616:AP616"/>
    <mergeCell ref="AQ616:AR616"/>
    <mergeCell ref="AS616:AT616"/>
    <mergeCell ref="AU616:AV616"/>
    <mergeCell ref="AW616:AX616"/>
    <mergeCell ref="AY616:AZ616"/>
    <mergeCell ref="BA616:BB616"/>
    <mergeCell ref="BC616:BD616"/>
    <mergeCell ref="BE616:BF616"/>
    <mergeCell ref="BG616:BH616"/>
    <mergeCell ref="BI616:BJ616"/>
    <mergeCell ref="BK616:BL616"/>
    <mergeCell ref="BM616:BN616"/>
    <mergeCell ref="BO616:BP616"/>
    <mergeCell ref="BQ616:BR616"/>
    <mergeCell ref="BS616:BT616"/>
    <mergeCell ref="BU616:BV616"/>
    <mergeCell ref="BW616:BX616"/>
    <mergeCell ref="AE618:AF618"/>
    <mergeCell ref="AG618:AH618"/>
    <mergeCell ref="AI618:AJ618"/>
    <mergeCell ref="AK618:AL618"/>
    <mergeCell ref="AM618:AN618"/>
    <mergeCell ref="AO618:AP618"/>
    <mergeCell ref="AQ618:AR618"/>
    <mergeCell ref="AS618:AT618"/>
    <mergeCell ref="AU618:AV618"/>
    <mergeCell ref="AW618:AX618"/>
    <mergeCell ref="AY618:AZ618"/>
    <mergeCell ref="BA618:BB618"/>
    <mergeCell ref="BC618:BD618"/>
    <mergeCell ref="BE618:BF618"/>
    <mergeCell ref="BG618:BH618"/>
    <mergeCell ref="BI618:BJ618"/>
    <mergeCell ref="BK618:BL618"/>
    <mergeCell ref="BM618:BN618"/>
    <mergeCell ref="BO618:BP618"/>
    <mergeCell ref="BQ618:BR618"/>
    <mergeCell ref="BS618:BT618"/>
    <mergeCell ref="BU618:BV618"/>
    <mergeCell ref="BW618:BX618"/>
    <mergeCell ref="AE620:AF620"/>
    <mergeCell ref="AG620:AH620"/>
    <mergeCell ref="AI620:AJ620"/>
    <mergeCell ref="AK620:AL620"/>
    <mergeCell ref="AM620:AN620"/>
    <mergeCell ref="AO620:AP620"/>
    <mergeCell ref="AQ620:AR620"/>
    <mergeCell ref="AS620:AT620"/>
    <mergeCell ref="AU620:AV620"/>
    <mergeCell ref="AW620:AX620"/>
    <mergeCell ref="AY620:AZ620"/>
    <mergeCell ref="BA620:BB620"/>
    <mergeCell ref="BC620:BD620"/>
    <mergeCell ref="BE620:BF620"/>
    <mergeCell ref="BG620:BH620"/>
    <mergeCell ref="BI620:BJ620"/>
    <mergeCell ref="BK620:BL620"/>
    <mergeCell ref="BM620:BN620"/>
    <mergeCell ref="BO620:BP620"/>
    <mergeCell ref="BQ620:BR620"/>
    <mergeCell ref="BS620:BT620"/>
    <mergeCell ref="BU620:BV620"/>
    <mergeCell ref="BW620:BX620"/>
    <mergeCell ref="AE622:AF622"/>
    <mergeCell ref="AG622:AH622"/>
    <mergeCell ref="AI622:AJ622"/>
    <mergeCell ref="AK622:AL622"/>
    <mergeCell ref="AM622:AN622"/>
    <mergeCell ref="AO622:AP622"/>
    <mergeCell ref="AQ622:AR622"/>
    <mergeCell ref="AS622:AT622"/>
    <mergeCell ref="AU622:AV622"/>
    <mergeCell ref="AW622:AX622"/>
    <mergeCell ref="AY622:AZ622"/>
    <mergeCell ref="BA622:BB622"/>
    <mergeCell ref="BC622:BD622"/>
    <mergeCell ref="BE622:BF622"/>
    <mergeCell ref="BG622:BH622"/>
    <mergeCell ref="BI622:BJ622"/>
    <mergeCell ref="BK622:BL622"/>
    <mergeCell ref="BM622:BN622"/>
    <mergeCell ref="BO622:BP622"/>
    <mergeCell ref="BQ622:BR622"/>
    <mergeCell ref="BS622:BT622"/>
    <mergeCell ref="BU622:BV622"/>
    <mergeCell ref="BW622:BX622"/>
    <mergeCell ref="AE624:AF624"/>
    <mergeCell ref="AG624:AH624"/>
    <mergeCell ref="AI624:AJ624"/>
    <mergeCell ref="AK624:AL624"/>
    <mergeCell ref="AM624:AN624"/>
    <mergeCell ref="AO624:AP624"/>
    <mergeCell ref="AQ624:AR624"/>
    <mergeCell ref="AS624:AT624"/>
    <mergeCell ref="AU624:AV624"/>
    <mergeCell ref="AW624:AX624"/>
    <mergeCell ref="AY624:AZ624"/>
    <mergeCell ref="BA624:BB624"/>
    <mergeCell ref="BC624:BD624"/>
    <mergeCell ref="BE624:BF624"/>
    <mergeCell ref="BG624:BH624"/>
    <mergeCell ref="BI624:BJ624"/>
    <mergeCell ref="BK624:BL624"/>
    <mergeCell ref="BM624:BN624"/>
    <mergeCell ref="BO624:BP624"/>
    <mergeCell ref="BQ624:BR624"/>
    <mergeCell ref="BS624:BT624"/>
    <mergeCell ref="BU624:BV624"/>
    <mergeCell ref="BW624:BX624"/>
    <mergeCell ref="AE626:AF626"/>
    <mergeCell ref="AG626:AH626"/>
    <mergeCell ref="AI626:AJ626"/>
    <mergeCell ref="AK626:AL626"/>
    <mergeCell ref="AM626:AN626"/>
    <mergeCell ref="AO626:AP626"/>
    <mergeCell ref="AQ626:AR626"/>
    <mergeCell ref="AS626:AT626"/>
    <mergeCell ref="AU626:AV626"/>
    <mergeCell ref="AW626:AX626"/>
    <mergeCell ref="AY626:AZ626"/>
    <mergeCell ref="BA626:BB626"/>
    <mergeCell ref="BC626:BD626"/>
    <mergeCell ref="BE626:BF626"/>
    <mergeCell ref="BG626:BH626"/>
    <mergeCell ref="BI626:BJ626"/>
    <mergeCell ref="BK626:BL626"/>
    <mergeCell ref="BM626:BN626"/>
    <mergeCell ref="BO626:BP626"/>
    <mergeCell ref="BQ626:BR626"/>
    <mergeCell ref="BS626:BT626"/>
    <mergeCell ref="BU626:BV626"/>
    <mergeCell ref="BW626:BX626"/>
    <mergeCell ref="AE628:AF628"/>
    <mergeCell ref="AG628:AH628"/>
    <mergeCell ref="AI628:AJ628"/>
    <mergeCell ref="AK628:AL628"/>
    <mergeCell ref="AM628:AN628"/>
    <mergeCell ref="AO628:AP628"/>
    <mergeCell ref="AQ628:AR628"/>
    <mergeCell ref="AS628:AT628"/>
    <mergeCell ref="AU628:AV628"/>
    <mergeCell ref="AW628:AX628"/>
    <mergeCell ref="AY628:AZ628"/>
    <mergeCell ref="BA628:BB628"/>
    <mergeCell ref="BC628:BD628"/>
    <mergeCell ref="BE628:BF628"/>
    <mergeCell ref="BG628:BH628"/>
    <mergeCell ref="BI628:BJ628"/>
    <mergeCell ref="BK628:BL628"/>
    <mergeCell ref="BM628:BN628"/>
    <mergeCell ref="BO628:BP628"/>
    <mergeCell ref="BQ628:BR628"/>
    <mergeCell ref="BS628:BT628"/>
    <mergeCell ref="BU628:BV628"/>
    <mergeCell ref="BW628:BX628"/>
    <mergeCell ref="AE630:AF630"/>
    <mergeCell ref="AG630:AH630"/>
    <mergeCell ref="AI630:AJ630"/>
    <mergeCell ref="AK630:AL630"/>
    <mergeCell ref="AM630:AN630"/>
    <mergeCell ref="AO630:AP630"/>
    <mergeCell ref="AQ630:AR630"/>
    <mergeCell ref="AS630:AT630"/>
    <mergeCell ref="AU630:AV630"/>
    <mergeCell ref="AW630:AX630"/>
    <mergeCell ref="AY630:AZ630"/>
    <mergeCell ref="BA630:BB630"/>
    <mergeCell ref="BC630:BD630"/>
    <mergeCell ref="BE630:BF630"/>
    <mergeCell ref="BG630:BH630"/>
    <mergeCell ref="BI630:BJ630"/>
    <mergeCell ref="BK630:BL630"/>
    <mergeCell ref="BM630:BN630"/>
    <mergeCell ref="BO630:BP630"/>
    <mergeCell ref="BQ630:BR630"/>
    <mergeCell ref="BS630:BT630"/>
    <mergeCell ref="BU630:BV630"/>
    <mergeCell ref="BW630:BX630"/>
    <mergeCell ref="AE632:AF632"/>
    <mergeCell ref="AG632:AH632"/>
    <mergeCell ref="AI632:AJ632"/>
    <mergeCell ref="AK632:AL632"/>
    <mergeCell ref="AM632:AN632"/>
    <mergeCell ref="AO632:AP632"/>
    <mergeCell ref="AQ632:AR632"/>
    <mergeCell ref="AS632:AT632"/>
    <mergeCell ref="AU632:AV632"/>
    <mergeCell ref="AW632:AX632"/>
    <mergeCell ref="AY632:AZ632"/>
    <mergeCell ref="BA632:BB632"/>
    <mergeCell ref="BC632:BD632"/>
    <mergeCell ref="BE632:BF632"/>
    <mergeCell ref="BG632:BH632"/>
    <mergeCell ref="BI632:BJ632"/>
    <mergeCell ref="BK632:BL632"/>
    <mergeCell ref="BM632:BN632"/>
    <mergeCell ref="BO632:BP632"/>
    <mergeCell ref="BQ632:BR632"/>
    <mergeCell ref="BS632:BT632"/>
    <mergeCell ref="BU632:BV632"/>
    <mergeCell ref="BW632:BX632"/>
    <mergeCell ref="AE634:AF634"/>
    <mergeCell ref="AG634:AH634"/>
    <mergeCell ref="AI634:AJ634"/>
    <mergeCell ref="AK634:AL634"/>
    <mergeCell ref="AM634:AN634"/>
    <mergeCell ref="AO634:AP634"/>
    <mergeCell ref="AQ634:AR634"/>
    <mergeCell ref="AS634:AT634"/>
    <mergeCell ref="AU634:AV634"/>
    <mergeCell ref="AW634:AX634"/>
    <mergeCell ref="AY634:AZ634"/>
    <mergeCell ref="BA634:BB634"/>
    <mergeCell ref="BC634:BD634"/>
    <mergeCell ref="BE634:BF634"/>
    <mergeCell ref="BG634:BH634"/>
    <mergeCell ref="BI634:BJ634"/>
    <mergeCell ref="BK634:BL634"/>
    <mergeCell ref="BM634:BN634"/>
    <mergeCell ref="BO634:BP634"/>
    <mergeCell ref="BQ634:BR634"/>
    <mergeCell ref="BS634:BT634"/>
    <mergeCell ref="BU634:BV634"/>
    <mergeCell ref="BW634:BX634"/>
    <mergeCell ref="AE636:AF636"/>
    <mergeCell ref="AG636:AH636"/>
    <mergeCell ref="AI636:AJ636"/>
    <mergeCell ref="AK636:AL636"/>
    <mergeCell ref="AM636:AN636"/>
    <mergeCell ref="AO636:AP636"/>
    <mergeCell ref="AQ636:AR636"/>
    <mergeCell ref="AS636:AT636"/>
    <mergeCell ref="AU636:AV636"/>
    <mergeCell ref="AW636:AX636"/>
    <mergeCell ref="AY636:AZ636"/>
    <mergeCell ref="BA636:BB636"/>
    <mergeCell ref="BC636:BD636"/>
    <mergeCell ref="BE636:BF636"/>
    <mergeCell ref="BG636:BH636"/>
    <mergeCell ref="BI636:BJ636"/>
    <mergeCell ref="BK636:BL636"/>
    <mergeCell ref="BM636:BN636"/>
    <mergeCell ref="BO636:BP636"/>
    <mergeCell ref="BQ636:BR636"/>
    <mergeCell ref="BS636:BT636"/>
    <mergeCell ref="BU636:BV636"/>
    <mergeCell ref="BW636:BX636"/>
    <mergeCell ref="AE638:AF638"/>
    <mergeCell ref="AG638:AH638"/>
    <mergeCell ref="AI638:AJ638"/>
    <mergeCell ref="AK638:AL638"/>
    <mergeCell ref="AM638:AN638"/>
    <mergeCell ref="AO638:AP638"/>
    <mergeCell ref="AQ638:AR638"/>
    <mergeCell ref="AS638:AT638"/>
    <mergeCell ref="AU638:AV638"/>
    <mergeCell ref="AW638:AX638"/>
    <mergeCell ref="AY638:AZ638"/>
    <mergeCell ref="BA638:BB638"/>
    <mergeCell ref="BC638:BD638"/>
    <mergeCell ref="BE638:BF638"/>
    <mergeCell ref="BG638:BH638"/>
    <mergeCell ref="BI638:BJ638"/>
    <mergeCell ref="BK638:BL638"/>
    <mergeCell ref="BM638:BN638"/>
    <mergeCell ref="BO638:BP638"/>
    <mergeCell ref="BQ638:BR638"/>
    <mergeCell ref="BS638:BT638"/>
    <mergeCell ref="BU638:BV638"/>
    <mergeCell ref="BW638:BX638"/>
    <mergeCell ref="AE640:AF640"/>
    <mergeCell ref="AG640:AH640"/>
    <mergeCell ref="AI640:AJ640"/>
    <mergeCell ref="AK640:AL640"/>
    <mergeCell ref="AM640:AN640"/>
    <mergeCell ref="AO640:AP640"/>
    <mergeCell ref="AQ640:AR640"/>
    <mergeCell ref="AS640:AT640"/>
    <mergeCell ref="AU640:AV640"/>
    <mergeCell ref="AW640:AX640"/>
    <mergeCell ref="AY640:AZ640"/>
    <mergeCell ref="BA640:BB640"/>
    <mergeCell ref="BC640:BD640"/>
    <mergeCell ref="BE640:BF640"/>
    <mergeCell ref="BG640:BH640"/>
    <mergeCell ref="BI640:BJ640"/>
    <mergeCell ref="BK640:BL640"/>
    <mergeCell ref="BM640:BN640"/>
    <mergeCell ref="BO640:BP640"/>
    <mergeCell ref="BQ640:BR640"/>
    <mergeCell ref="BS640:BT640"/>
    <mergeCell ref="BU640:BV640"/>
    <mergeCell ref="BW640:BX640"/>
    <mergeCell ref="AE642:AF642"/>
    <mergeCell ref="AG642:AH642"/>
    <mergeCell ref="AI642:AJ642"/>
    <mergeCell ref="AK642:AL642"/>
    <mergeCell ref="AM642:AN642"/>
    <mergeCell ref="AO642:AP642"/>
    <mergeCell ref="AQ642:AR642"/>
    <mergeCell ref="AS642:AT642"/>
    <mergeCell ref="AU642:AV642"/>
    <mergeCell ref="AW642:AX642"/>
    <mergeCell ref="AY642:AZ642"/>
    <mergeCell ref="BA642:BB642"/>
    <mergeCell ref="BC642:BD642"/>
    <mergeCell ref="BE642:BF642"/>
    <mergeCell ref="BG642:BH642"/>
    <mergeCell ref="BI642:BJ642"/>
    <mergeCell ref="BK642:BL642"/>
    <mergeCell ref="BM642:BN642"/>
    <mergeCell ref="BO642:BP642"/>
    <mergeCell ref="BQ642:BR642"/>
    <mergeCell ref="BS642:BT642"/>
    <mergeCell ref="BU642:BV642"/>
    <mergeCell ref="BW642:BX642"/>
    <mergeCell ref="AE644:AF644"/>
    <mergeCell ref="AG644:AH644"/>
    <mergeCell ref="AI644:AJ644"/>
    <mergeCell ref="AK644:AL644"/>
    <mergeCell ref="AM644:AN644"/>
    <mergeCell ref="AO644:AP644"/>
    <mergeCell ref="AQ644:AR644"/>
    <mergeCell ref="AS644:AT644"/>
    <mergeCell ref="AU644:AV644"/>
    <mergeCell ref="AW644:AX644"/>
    <mergeCell ref="AY644:AZ644"/>
    <mergeCell ref="BA644:BB644"/>
    <mergeCell ref="BC644:BD644"/>
    <mergeCell ref="BE644:BF644"/>
    <mergeCell ref="BG644:BH644"/>
    <mergeCell ref="BI644:BJ644"/>
    <mergeCell ref="BK644:BL644"/>
    <mergeCell ref="BM644:BN644"/>
    <mergeCell ref="BO644:BP644"/>
    <mergeCell ref="BQ644:BR644"/>
    <mergeCell ref="BS644:BT644"/>
    <mergeCell ref="BU644:BV644"/>
    <mergeCell ref="BW644:BX644"/>
    <mergeCell ref="AE646:AF646"/>
    <mergeCell ref="AG646:AH646"/>
    <mergeCell ref="AI646:AJ646"/>
    <mergeCell ref="AK646:AL646"/>
    <mergeCell ref="AM646:AN646"/>
    <mergeCell ref="AO646:AP646"/>
    <mergeCell ref="AQ646:AR646"/>
    <mergeCell ref="AS646:AT646"/>
    <mergeCell ref="AU646:AV646"/>
    <mergeCell ref="AW646:AX646"/>
    <mergeCell ref="AY646:AZ646"/>
    <mergeCell ref="BA646:BB646"/>
    <mergeCell ref="BC646:BD646"/>
    <mergeCell ref="BE646:BF646"/>
    <mergeCell ref="BG646:BH646"/>
    <mergeCell ref="BI646:BJ646"/>
    <mergeCell ref="BK646:BL646"/>
    <mergeCell ref="BM646:BN646"/>
    <mergeCell ref="BO646:BP646"/>
    <mergeCell ref="BQ646:BR646"/>
    <mergeCell ref="BS646:BT646"/>
    <mergeCell ref="BU646:BV646"/>
    <mergeCell ref="BW646:BX646"/>
    <mergeCell ref="AE648:AF648"/>
    <mergeCell ref="AG648:AH648"/>
    <mergeCell ref="AI648:AJ648"/>
    <mergeCell ref="AK648:AL648"/>
    <mergeCell ref="AM648:AN648"/>
    <mergeCell ref="AO648:AP648"/>
    <mergeCell ref="AQ648:AR648"/>
    <mergeCell ref="AS648:AT648"/>
    <mergeCell ref="AU648:AV648"/>
    <mergeCell ref="AW648:AX648"/>
    <mergeCell ref="AY648:AZ648"/>
    <mergeCell ref="BA648:BB648"/>
    <mergeCell ref="BC648:BD648"/>
    <mergeCell ref="BE648:BF648"/>
    <mergeCell ref="BG648:BH648"/>
    <mergeCell ref="BI648:BJ648"/>
    <mergeCell ref="BK648:BL648"/>
    <mergeCell ref="BM648:BN648"/>
    <mergeCell ref="BO648:BP648"/>
    <mergeCell ref="BQ648:BR648"/>
    <mergeCell ref="BS648:BT648"/>
    <mergeCell ref="BU648:BV648"/>
    <mergeCell ref="BW648:BX648"/>
    <mergeCell ref="AE650:AF650"/>
    <mergeCell ref="AG650:AH650"/>
    <mergeCell ref="AI650:AJ650"/>
    <mergeCell ref="AK650:AL650"/>
    <mergeCell ref="AM650:AN650"/>
    <mergeCell ref="AO650:AP650"/>
    <mergeCell ref="AQ650:AR650"/>
    <mergeCell ref="AS650:AT650"/>
    <mergeCell ref="AU650:AV650"/>
    <mergeCell ref="AW650:AX650"/>
    <mergeCell ref="AY650:AZ650"/>
    <mergeCell ref="BA650:BB650"/>
    <mergeCell ref="BC650:BD650"/>
    <mergeCell ref="BE650:BF650"/>
    <mergeCell ref="BG650:BH650"/>
    <mergeCell ref="BI650:BJ650"/>
    <mergeCell ref="BK650:BL650"/>
    <mergeCell ref="BM650:BN650"/>
    <mergeCell ref="BO650:BP650"/>
    <mergeCell ref="BQ650:BR650"/>
    <mergeCell ref="BS650:BT650"/>
    <mergeCell ref="BU650:BV650"/>
    <mergeCell ref="BW650:BX650"/>
    <mergeCell ref="AE652:AF652"/>
    <mergeCell ref="AG652:AH652"/>
    <mergeCell ref="AI652:AJ652"/>
    <mergeCell ref="AK652:AL652"/>
    <mergeCell ref="AM652:AN652"/>
    <mergeCell ref="AO652:AP652"/>
    <mergeCell ref="AQ652:AR652"/>
    <mergeCell ref="AS652:AT652"/>
    <mergeCell ref="AU652:AV652"/>
    <mergeCell ref="AW652:AX652"/>
    <mergeCell ref="AY652:AZ652"/>
    <mergeCell ref="BA652:BB652"/>
    <mergeCell ref="BC652:BD652"/>
    <mergeCell ref="BE652:BF652"/>
    <mergeCell ref="BG652:BH652"/>
    <mergeCell ref="BI652:BJ652"/>
    <mergeCell ref="BK652:BL652"/>
    <mergeCell ref="BM652:BN652"/>
    <mergeCell ref="BO652:BP652"/>
    <mergeCell ref="BQ652:BR652"/>
    <mergeCell ref="BS652:BT652"/>
    <mergeCell ref="BU652:BV652"/>
    <mergeCell ref="BW652:BX652"/>
    <mergeCell ref="AE654:AF654"/>
    <mergeCell ref="AG654:AH654"/>
    <mergeCell ref="AI654:AJ654"/>
    <mergeCell ref="AK654:AL654"/>
    <mergeCell ref="AM654:AN654"/>
    <mergeCell ref="AO654:AP654"/>
    <mergeCell ref="AQ654:AR654"/>
    <mergeCell ref="AS654:AT654"/>
    <mergeCell ref="AU654:AV654"/>
    <mergeCell ref="AW654:AX654"/>
    <mergeCell ref="AY654:AZ654"/>
    <mergeCell ref="BA654:BB654"/>
    <mergeCell ref="BC654:BD654"/>
    <mergeCell ref="BE654:BF654"/>
    <mergeCell ref="BG654:BH654"/>
    <mergeCell ref="BI654:BJ654"/>
    <mergeCell ref="BK654:BL654"/>
    <mergeCell ref="BM654:BN654"/>
    <mergeCell ref="BO654:BP654"/>
    <mergeCell ref="BQ654:BR654"/>
    <mergeCell ref="BS654:BT654"/>
    <mergeCell ref="BU654:BV654"/>
    <mergeCell ref="BW654:BX654"/>
    <mergeCell ref="AE656:AF656"/>
    <mergeCell ref="AG656:AH656"/>
    <mergeCell ref="AI656:AJ656"/>
    <mergeCell ref="AK656:AL656"/>
    <mergeCell ref="AM656:AN656"/>
    <mergeCell ref="AO656:AP656"/>
    <mergeCell ref="AQ656:AR656"/>
    <mergeCell ref="AS656:AT656"/>
    <mergeCell ref="AU656:AV656"/>
    <mergeCell ref="AW656:AX656"/>
    <mergeCell ref="AY656:AZ656"/>
    <mergeCell ref="BA656:BB656"/>
    <mergeCell ref="BC656:BD656"/>
    <mergeCell ref="BE656:BF656"/>
    <mergeCell ref="BG656:BH656"/>
    <mergeCell ref="BI656:BJ656"/>
    <mergeCell ref="BK656:BL656"/>
    <mergeCell ref="BM656:BN656"/>
    <mergeCell ref="BO656:BP656"/>
    <mergeCell ref="BQ656:BR656"/>
    <mergeCell ref="BS656:BT656"/>
    <mergeCell ref="BU656:BV656"/>
    <mergeCell ref="BW656:BX656"/>
    <mergeCell ref="AE658:AF658"/>
    <mergeCell ref="AG658:AH658"/>
    <mergeCell ref="AI658:AJ658"/>
    <mergeCell ref="AK658:AL658"/>
    <mergeCell ref="AM658:AN658"/>
    <mergeCell ref="AO658:AP658"/>
    <mergeCell ref="AQ658:AR658"/>
    <mergeCell ref="AS658:AT658"/>
    <mergeCell ref="AU658:AV658"/>
    <mergeCell ref="AW658:AX658"/>
    <mergeCell ref="AY658:AZ658"/>
    <mergeCell ref="BA658:BB658"/>
    <mergeCell ref="BC658:BD658"/>
    <mergeCell ref="BE658:BF658"/>
    <mergeCell ref="BG658:BH658"/>
    <mergeCell ref="BI658:BJ658"/>
    <mergeCell ref="BK658:BL658"/>
    <mergeCell ref="BM658:BN658"/>
    <mergeCell ref="BO658:BP658"/>
    <mergeCell ref="BQ658:BR658"/>
    <mergeCell ref="BS658:BT658"/>
    <mergeCell ref="BU658:BV658"/>
    <mergeCell ref="BW658:BX658"/>
    <mergeCell ref="AE660:AF660"/>
    <mergeCell ref="AG660:AH660"/>
    <mergeCell ref="AI660:AJ660"/>
    <mergeCell ref="AK660:AL660"/>
    <mergeCell ref="AM660:AN660"/>
    <mergeCell ref="AO660:AP660"/>
    <mergeCell ref="AQ660:AR660"/>
    <mergeCell ref="AS660:AT660"/>
    <mergeCell ref="AU660:AV660"/>
    <mergeCell ref="AW660:AX660"/>
    <mergeCell ref="AY660:AZ660"/>
    <mergeCell ref="BA660:BB660"/>
    <mergeCell ref="BC660:BD660"/>
    <mergeCell ref="BE660:BF660"/>
    <mergeCell ref="BG660:BH660"/>
    <mergeCell ref="BI660:BJ660"/>
    <mergeCell ref="BK660:BL660"/>
    <mergeCell ref="BM660:BN660"/>
    <mergeCell ref="BO660:BP660"/>
    <mergeCell ref="BQ660:BR660"/>
    <mergeCell ref="BS660:BT660"/>
    <mergeCell ref="BU660:BV660"/>
    <mergeCell ref="BW660:BX660"/>
    <mergeCell ref="AE662:AF662"/>
    <mergeCell ref="AG662:AH662"/>
    <mergeCell ref="AI662:AJ662"/>
    <mergeCell ref="AK662:AL662"/>
    <mergeCell ref="AM662:AN662"/>
    <mergeCell ref="AO662:AP662"/>
    <mergeCell ref="AQ662:AR662"/>
    <mergeCell ref="AS662:AT662"/>
    <mergeCell ref="AU662:AV662"/>
    <mergeCell ref="AW662:AX662"/>
    <mergeCell ref="AY662:AZ662"/>
    <mergeCell ref="BA662:BB662"/>
    <mergeCell ref="BC662:BD662"/>
    <mergeCell ref="BE662:BF662"/>
    <mergeCell ref="BG662:BH662"/>
    <mergeCell ref="BI662:BJ662"/>
    <mergeCell ref="BK662:BL662"/>
    <mergeCell ref="BM662:BN662"/>
    <mergeCell ref="BO662:BP662"/>
    <mergeCell ref="BQ662:BR662"/>
    <mergeCell ref="BS662:BT662"/>
    <mergeCell ref="BU662:BV662"/>
    <mergeCell ref="BW662:BX662"/>
    <mergeCell ref="AE664:AF664"/>
    <mergeCell ref="AG664:AH664"/>
    <mergeCell ref="AI664:AJ664"/>
    <mergeCell ref="AK664:AL664"/>
    <mergeCell ref="AM664:AN664"/>
    <mergeCell ref="AO664:AP664"/>
    <mergeCell ref="AQ664:AR664"/>
    <mergeCell ref="AS664:AT664"/>
    <mergeCell ref="AU664:AV664"/>
    <mergeCell ref="AW664:AX664"/>
    <mergeCell ref="AY664:AZ664"/>
    <mergeCell ref="BA664:BB664"/>
    <mergeCell ref="BC664:BD664"/>
    <mergeCell ref="BE664:BF664"/>
    <mergeCell ref="BG664:BH664"/>
    <mergeCell ref="BI664:BJ664"/>
    <mergeCell ref="BK664:BL664"/>
    <mergeCell ref="BM664:BN664"/>
    <mergeCell ref="BO664:BP664"/>
    <mergeCell ref="BQ664:BR664"/>
    <mergeCell ref="BS664:BT664"/>
    <mergeCell ref="BU664:BV664"/>
    <mergeCell ref="BW664:BX664"/>
    <mergeCell ref="AE666:AF666"/>
    <mergeCell ref="AG666:AH666"/>
    <mergeCell ref="AI666:AJ666"/>
    <mergeCell ref="AK666:AL666"/>
    <mergeCell ref="AM666:AN666"/>
    <mergeCell ref="AO666:AP666"/>
    <mergeCell ref="AQ666:AR666"/>
    <mergeCell ref="AS666:AT666"/>
    <mergeCell ref="AU666:AV666"/>
    <mergeCell ref="AW666:AX666"/>
    <mergeCell ref="AY666:AZ666"/>
    <mergeCell ref="BA666:BB666"/>
    <mergeCell ref="BC666:BD666"/>
    <mergeCell ref="BE666:BF666"/>
    <mergeCell ref="BG666:BH666"/>
    <mergeCell ref="BI666:BJ666"/>
    <mergeCell ref="BK666:BL666"/>
    <mergeCell ref="BM666:BN666"/>
    <mergeCell ref="BO666:BP666"/>
    <mergeCell ref="BQ666:BR666"/>
    <mergeCell ref="BS666:BT666"/>
    <mergeCell ref="BU666:BV666"/>
    <mergeCell ref="BW666:BX666"/>
    <mergeCell ref="AE668:AF668"/>
    <mergeCell ref="AG668:AH668"/>
    <mergeCell ref="AI668:AJ668"/>
    <mergeCell ref="AK668:AL668"/>
    <mergeCell ref="AM668:AN668"/>
    <mergeCell ref="AO668:AP668"/>
    <mergeCell ref="AQ668:AR668"/>
    <mergeCell ref="AS668:AT668"/>
    <mergeCell ref="AU668:AV668"/>
    <mergeCell ref="AW668:AX668"/>
    <mergeCell ref="AY668:AZ668"/>
    <mergeCell ref="BA668:BB668"/>
    <mergeCell ref="BC668:BD668"/>
    <mergeCell ref="BE668:BF668"/>
    <mergeCell ref="BG668:BH668"/>
    <mergeCell ref="BI668:BJ668"/>
    <mergeCell ref="BK668:BL668"/>
    <mergeCell ref="BM668:BN668"/>
    <mergeCell ref="BO668:BP668"/>
    <mergeCell ref="BQ668:BR668"/>
    <mergeCell ref="BS668:BT668"/>
    <mergeCell ref="BU668:BV668"/>
    <mergeCell ref="BW668:BX668"/>
    <mergeCell ref="AE670:AF670"/>
    <mergeCell ref="AG670:AH670"/>
    <mergeCell ref="AI670:AJ670"/>
    <mergeCell ref="AK670:AL670"/>
    <mergeCell ref="AM670:AN670"/>
    <mergeCell ref="AO670:AP670"/>
    <mergeCell ref="AQ670:AR670"/>
    <mergeCell ref="AS670:AT670"/>
    <mergeCell ref="AU670:AV670"/>
    <mergeCell ref="AW670:AX670"/>
    <mergeCell ref="AY670:AZ670"/>
    <mergeCell ref="BA670:BB670"/>
    <mergeCell ref="BC670:BD670"/>
    <mergeCell ref="BE670:BF670"/>
    <mergeCell ref="BG670:BH670"/>
    <mergeCell ref="BI670:BJ670"/>
    <mergeCell ref="BK670:BL670"/>
    <mergeCell ref="BM670:BN670"/>
    <mergeCell ref="BO670:BP670"/>
    <mergeCell ref="BQ670:BR670"/>
    <mergeCell ref="BS670:BT670"/>
    <mergeCell ref="BU670:BV670"/>
    <mergeCell ref="BW670:BX670"/>
    <mergeCell ref="AE672:AF672"/>
    <mergeCell ref="AG672:AH672"/>
    <mergeCell ref="AI672:AJ672"/>
    <mergeCell ref="AK672:AL672"/>
    <mergeCell ref="AM672:AN672"/>
    <mergeCell ref="AO672:AP672"/>
    <mergeCell ref="AQ672:AR672"/>
    <mergeCell ref="AS672:AT672"/>
    <mergeCell ref="AU672:AV672"/>
    <mergeCell ref="AW672:AX672"/>
    <mergeCell ref="AY672:AZ672"/>
    <mergeCell ref="BA672:BB672"/>
    <mergeCell ref="BC672:BD672"/>
    <mergeCell ref="BE672:BF672"/>
    <mergeCell ref="BG672:BH672"/>
    <mergeCell ref="BI672:BJ672"/>
    <mergeCell ref="BK672:BL672"/>
    <mergeCell ref="BM672:BN672"/>
    <mergeCell ref="BO672:BP672"/>
    <mergeCell ref="BQ672:BR672"/>
    <mergeCell ref="BS672:BT672"/>
    <mergeCell ref="BU672:BV672"/>
    <mergeCell ref="BW672:BX672"/>
    <mergeCell ref="AE674:AF674"/>
    <mergeCell ref="AG674:AH674"/>
    <mergeCell ref="AI674:AJ674"/>
    <mergeCell ref="AK674:AL674"/>
    <mergeCell ref="AM674:AN674"/>
    <mergeCell ref="AO674:AP674"/>
    <mergeCell ref="AQ674:AR674"/>
    <mergeCell ref="AS674:AT674"/>
    <mergeCell ref="AU674:AV674"/>
    <mergeCell ref="AW674:AX674"/>
    <mergeCell ref="AY674:AZ674"/>
    <mergeCell ref="BA674:BB674"/>
    <mergeCell ref="BC674:BD674"/>
    <mergeCell ref="BE674:BF674"/>
    <mergeCell ref="BG674:BH674"/>
    <mergeCell ref="BI674:BJ674"/>
    <mergeCell ref="BK674:BL674"/>
    <mergeCell ref="BM674:BN674"/>
    <mergeCell ref="BO674:BP674"/>
    <mergeCell ref="BQ674:BR674"/>
    <mergeCell ref="BS674:BT674"/>
    <mergeCell ref="BU674:BV674"/>
    <mergeCell ref="BW674:BX674"/>
    <mergeCell ref="AE676:AF676"/>
    <mergeCell ref="AG676:AH676"/>
    <mergeCell ref="AI676:AJ676"/>
    <mergeCell ref="AK676:AL676"/>
    <mergeCell ref="AM676:AN676"/>
    <mergeCell ref="AO676:AP676"/>
    <mergeCell ref="AQ676:AR676"/>
    <mergeCell ref="AS676:AT676"/>
    <mergeCell ref="AU676:AV676"/>
    <mergeCell ref="AW676:AX676"/>
    <mergeCell ref="AY676:AZ676"/>
    <mergeCell ref="BA676:BB676"/>
    <mergeCell ref="BC676:BD676"/>
    <mergeCell ref="BE676:BF676"/>
    <mergeCell ref="BG676:BH676"/>
    <mergeCell ref="BI676:BJ676"/>
    <mergeCell ref="BK676:BL676"/>
    <mergeCell ref="BM676:BN676"/>
    <mergeCell ref="BO676:BP676"/>
    <mergeCell ref="BQ676:BR676"/>
    <mergeCell ref="BS676:BT676"/>
    <mergeCell ref="BU676:BV676"/>
    <mergeCell ref="BW676:BX676"/>
    <mergeCell ref="AE678:AF678"/>
    <mergeCell ref="AG678:AH678"/>
    <mergeCell ref="AI678:AJ678"/>
    <mergeCell ref="AK678:AL678"/>
    <mergeCell ref="AM678:AN678"/>
    <mergeCell ref="AO678:AP678"/>
    <mergeCell ref="AQ678:AR678"/>
    <mergeCell ref="AS678:AT678"/>
    <mergeCell ref="AU678:AV678"/>
    <mergeCell ref="AW678:AX678"/>
    <mergeCell ref="AY678:AZ678"/>
    <mergeCell ref="BA678:BB678"/>
    <mergeCell ref="BC678:BD678"/>
    <mergeCell ref="BE678:BF678"/>
    <mergeCell ref="BG678:BH678"/>
    <mergeCell ref="BI678:BJ678"/>
    <mergeCell ref="BK678:BL678"/>
    <mergeCell ref="BM678:BN678"/>
    <mergeCell ref="BO678:BP678"/>
    <mergeCell ref="BQ678:BR678"/>
    <mergeCell ref="BS678:BT678"/>
    <mergeCell ref="BU678:BV678"/>
    <mergeCell ref="BW678:BX678"/>
    <mergeCell ref="AE680:AF680"/>
    <mergeCell ref="AG680:AH680"/>
    <mergeCell ref="AI680:AJ680"/>
    <mergeCell ref="AK680:AL680"/>
    <mergeCell ref="AM680:AN680"/>
    <mergeCell ref="AO680:AP680"/>
    <mergeCell ref="AQ680:AR680"/>
    <mergeCell ref="AS680:AT680"/>
    <mergeCell ref="AU680:AV680"/>
    <mergeCell ref="AW680:AX680"/>
    <mergeCell ref="AY680:AZ680"/>
    <mergeCell ref="BA680:BB680"/>
    <mergeCell ref="BC680:BD680"/>
    <mergeCell ref="BE680:BF680"/>
    <mergeCell ref="BG680:BH680"/>
    <mergeCell ref="BI680:BJ680"/>
    <mergeCell ref="BK680:BL680"/>
    <mergeCell ref="BM680:BN680"/>
    <mergeCell ref="BO680:BP680"/>
    <mergeCell ref="BQ680:BR680"/>
    <mergeCell ref="BS680:BT680"/>
    <mergeCell ref="BU680:BV680"/>
    <mergeCell ref="BW680:BX680"/>
    <mergeCell ref="AE682:AF682"/>
    <mergeCell ref="AG682:AH682"/>
    <mergeCell ref="AI682:AJ682"/>
    <mergeCell ref="AK682:AL682"/>
    <mergeCell ref="AM682:AN682"/>
    <mergeCell ref="AO682:AP682"/>
    <mergeCell ref="AQ682:AR682"/>
    <mergeCell ref="AS682:AT682"/>
    <mergeCell ref="AU682:AV682"/>
    <mergeCell ref="AW682:AX682"/>
    <mergeCell ref="AY682:AZ682"/>
    <mergeCell ref="BA682:BB682"/>
    <mergeCell ref="BC682:BD682"/>
    <mergeCell ref="BE682:BF682"/>
    <mergeCell ref="BG682:BH682"/>
    <mergeCell ref="BI682:BJ682"/>
    <mergeCell ref="BK682:BL682"/>
    <mergeCell ref="BM682:BN682"/>
    <mergeCell ref="BO682:BP682"/>
    <mergeCell ref="BQ682:BR682"/>
    <mergeCell ref="BS682:BT682"/>
    <mergeCell ref="BU682:BV682"/>
    <mergeCell ref="BW682:BX682"/>
    <mergeCell ref="AE684:AF684"/>
    <mergeCell ref="AG684:AH684"/>
    <mergeCell ref="AI684:AJ684"/>
    <mergeCell ref="AK684:AL684"/>
    <mergeCell ref="AM684:AN684"/>
    <mergeCell ref="AO684:AP684"/>
    <mergeCell ref="AQ684:AR684"/>
    <mergeCell ref="AS684:AT684"/>
    <mergeCell ref="AU684:AV684"/>
    <mergeCell ref="AW684:AX684"/>
    <mergeCell ref="AY684:AZ684"/>
    <mergeCell ref="BA684:BB684"/>
    <mergeCell ref="BC684:BD684"/>
    <mergeCell ref="BE684:BF684"/>
    <mergeCell ref="BG684:BH684"/>
    <mergeCell ref="BI684:BJ684"/>
    <mergeCell ref="BK684:BL684"/>
    <mergeCell ref="BM684:BN684"/>
    <mergeCell ref="BO684:BP684"/>
    <mergeCell ref="BQ684:BR684"/>
    <mergeCell ref="BS684:BT684"/>
    <mergeCell ref="BU684:BV684"/>
    <mergeCell ref="BW684:BX684"/>
    <mergeCell ref="AE686:AF686"/>
    <mergeCell ref="AG686:AH686"/>
    <mergeCell ref="AI686:AJ686"/>
    <mergeCell ref="AK686:AL686"/>
    <mergeCell ref="AM686:AN686"/>
    <mergeCell ref="AO686:AP686"/>
    <mergeCell ref="AQ686:AR686"/>
    <mergeCell ref="AS686:AT686"/>
    <mergeCell ref="AU686:AV686"/>
    <mergeCell ref="AW686:AX686"/>
    <mergeCell ref="AY686:AZ686"/>
    <mergeCell ref="BA686:BB686"/>
    <mergeCell ref="BC686:BD686"/>
    <mergeCell ref="BE686:BF686"/>
    <mergeCell ref="BG686:BH686"/>
    <mergeCell ref="BI686:BJ686"/>
    <mergeCell ref="BK686:BL686"/>
    <mergeCell ref="BM686:BN686"/>
    <mergeCell ref="BO686:BP686"/>
    <mergeCell ref="BQ686:BR686"/>
    <mergeCell ref="BS686:BT686"/>
    <mergeCell ref="BU686:BV686"/>
    <mergeCell ref="BW686:BX686"/>
    <mergeCell ref="AE688:AF688"/>
    <mergeCell ref="AG688:AH688"/>
    <mergeCell ref="AI688:AJ688"/>
    <mergeCell ref="AK688:AL688"/>
    <mergeCell ref="AM688:AN688"/>
    <mergeCell ref="AO688:AP688"/>
    <mergeCell ref="AQ688:AR688"/>
    <mergeCell ref="AS688:AT688"/>
    <mergeCell ref="AU688:AV688"/>
    <mergeCell ref="AW688:AX688"/>
    <mergeCell ref="AY688:AZ688"/>
    <mergeCell ref="BA688:BB688"/>
    <mergeCell ref="BC688:BD688"/>
    <mergeCell ref="BE688:BF688"/>
    <mergeCell ref="BG688:BH688"/>
    <mergeCell ref="BI688:BJ688"/>
    <mergeCell ref="BK688:BL688"/>
    <mergeCell ref="BM688:BN688"/>
    <mergeCell ref="BO688:BP688"/>
    <mergeCell ref="BQ688:BR688"/>
    <mergeCell ref="BS688:BT688"/>
    <mergeCell ref="BU688:BV688"/>
    <mergeCell ref="BW688:BX688"/>
    <mergeCell ref="AE690:AF690"/>
    <mergeCell ref="AG690:AH690"/>
    <mergeCell ref="AI690:AJ690"/>
    <mergeCell ref="AK690:AL690"/>
    <mergeCell ref="AM690:AN690"/>
    <mergeCell ref="AO690:AP690"/>
    <mergeCell ref="AQ690:AR690"/>
    <mergeCell ref="AS690:AT690"/>
    <mergeCell ref="AU690:AV690"/>
    <mergeCell ref="AW690:AX690"/>
    <mergeCell ref="AY690:AZ690"/>
    <mergeCell ref="BA690:BB690"/>
    <mergeCell ref="BC690:BD690"/>
    <mergeCell ref="BE690:BF690"/>
    <mergeCell ref="BG690:BH690"/>
    <mergeCell ref="BI690:BJ690"/>
    <mergeCell ref="BK690:BL690"/>
    <mergeCell ref="BM690:BN690"/>
    <mergeCell ref="BO690:BP690"/>
    <mergeCell ref="BQ690:BR690"/>
    <mergeCell ref="BS690:BT690"/>
    <mergeCell ref="BU690:BV690"/>
    <mergeCell ref="BW690:BX690"/>
    <mergeCell ref="AE692:AF692"/>
    <mergeCell ref="AG692:AH692"/>
    <mergeCell ref="AI692:AJ692"/>
    <mergeCell ref="AK692:AL692"/>
    <mergeCell ref="AM692:AN692"/>
    <mergeCell ref="AO692:AP692"/>
    <mergeCell ref="AQ692:AR692"/>
    <mergeCell ref="AS692:AT692"/>
    <mergeCell ref="AU692:AV692"/>
    <mergeCell ref="AW692:AX692"/>
    <mergeCell ref="AY692:AZ692"/>
    <mergeCell ref="BA692:BB692"/>
    <mergeCell ref="BC692:BD692"/>
    <mergeCell ref="BE692:BF692"/>
    <mergeCell ref="BG692:BH692"/>
    <mergeCell ref="BI692:BJ692"/>
    <mergeCell ref="BK692:BL692"/>
    <mergeCell ref="BM692:BN692"/>
    <mergeCell ref="BO692:BP692"/>
    <mergeCell ref="BQ692:BR692"/>
    <mergeCell ref="BS692:BT692"/>
    <mergeCell ref="BU692:BV692"/>
    <mergeCell ref="BW692:BX692"/>
    <mergeCell ref="AE694:AF694"/>
    <mergeCell ref="AG694:AH694"/>
    <mergeCell ref="AI694:AJ694"/>
    <mergeCell ref="AK694:AL694"/>
    <mergeCell ref="AM694:AN694"/>
    <mergeCell ref="AO694:AP694"/>
    <mergeCell ref="AQ694:AR694"/>
    <mergeCell ref="AS694:AT694"/>
    <mergeCell ref="AU694:AV694"/>
    <mergeCell ref="AW694:AX694"/>
    <mergeCell ref="AY694:AZ694"/>
    <mergeCell ref="BA694:BB694"/>
    <mergeCell ref="BC694:BD694"/>
    <mergeCell ref="BE694:BF694"/>
    <mergeCell ref="BG694:BH694"/>
    <mergeCell ref="BI694:BJ694"/>
    <mergeCell ref="BK694:BL694"/>
    <mergeCell ref="BM694:BN694"/>
    <mergeCell ref="BO694:BP694"/>
    <mergeCell ref="BQ694:BR694"/>
    <mergeCell ref="BS694:BT694"/>
    <mergeCell ref="BU694:BV694"/>
    <mergeCell ref="BW694:BX694"/>
    <mergeCell ref="AE696:AF696"/>
    <mergeCell ref="AG696:AH696"/>
    <mergeCell ref="AI696:AJ696"/>
    <mergeCell ref="AK696:AL696"/>
    <mergeCell ref="AM696:AN696"/>
    <mergeCell ref="AO696:AP696"/>
    <mergeCell ref="AQ696:AR696"/>
    <mergeCell ref="AS696:AT696"/>
    <mergeCell ref="AU696:AV696"/>
    <mergeCell ref="AW696:AX696"/>
    <mergeCell ref="AY696:AZ696"/>
    <mergeCell ref="BA696:BB696"/>
    <mergeCell ref="BC696:BD696"/>
    <mergeCell ref="BE696:BF696"/>
    <mergeCell ref="BG696:BH696"/>
    <mergeCell ref="BI696:BJ696"/>
    <mergeCell ref="BK696:BL696"/>
    <mergeCell ref="BM696:BN696"/>
    <mergeCell ref="BO696:BP696"/>
    <mergeCell ref="BQ696:BR696"/>
    <mergeCell ref="BS696:BT696"/>
    <mergeCell ref="BU696:BV696"/>
    <mergeCell ref="BW696:BX696"/>
    <mergeCell ref="AE698:AF698"/>
    <mergeCell ref="AG698:AH698"/>
    <mergeCell ref="AI698:AJ698"/>
    <mergeCell ref="AK698:AL698"/>
    <mergeCell ref="AM698:AN698"/>
    <mergeCell ref="AO698:AP698"/>
    <mergeCell ref="AQ698:AR698"/>
    <mergeCell ref="AS698:AT698"/>
    <mergeCell ref="AU698:AV698"/>
    <mergeCell ref="AW698:AX698"/>
    <mergeCell ref="AY698:AZ698"/>
    <mergeCell ref="BA698:BB698"/>
    <mergeCell ref="BC698:BD698"/>
    <mergeCell ref="BE698:BF698"/>
    <mergeCell ref="BG698:BH698"/>
    <mergeCell ref="BI698:BJ698"/>
    <mergeCell ref="BK698:BL698"/>
    <mergeCell ref="BM698:BN698"/>
    <mergeCell ref="BO698:BP698"/>
    <mergeCell ref="BQ698:BR698"/>
    <mergeCell ref="BS698:BT698"/>
    <mergeCell ref="BU698:BV698"/>
    <mergeCell ref="BW698:BX698"/>
    <mergeCell ref="AE700:AF700"/>
    <mergeCell ref="AG700:AH700"/>
    <mergeCell ref="AI700:AJ700"/>
    <mergeCell ref="AK700:AL700"/>
    <mergeCell ref="AM700:AN700"/>
    <mergeCell ref="AO700:AP700"/>
    <mergeCell ref="AQ700:AR700"/>
    <mergeCell ref="AS700:AT700"/>
    <mergeCell ref="AU700:AV700"/>
    <mergeCell ref="AW700:AX700"/>
    <mergeCell ref="AY700:AZ700"/>
    <mergeCell ref="BA700:BB700"/>
    <mergeCell ref="BC700:BD700"/>
    <mergeCell ref="BE700:BF700"/>
    <mergeCell ref="BG700:BH700"/>
    <mergeCell ref="BI700:BJ700"/>
    <mergeCell ref="BK700:BL700"/>
    <mergeCell ref="BM700:BN700"/>
    <mergeCell ref="BO700:BP700"/>
    <mergeCell ref="BQ700:BR700"/>
    <mergeCell ref="BS700:BT700"/>
    <mergeCell ref="BU700:BV700"/>
    <mergeCell ref="BW700:BX700"/>
    <mergeCell ref="AE702:AF702"/>
    <mergeCell ref="AG702:AH702"/>
    <mergeCell ref="AI702:AJ702"/>
    <mergeCell ref="AK702:AL702"/>
    <mergeCell ref="AM702:AN702"/>
    <mergeCell ref="AO702:AP702"/>
    <mergeCell ref="AQ702:AR702"/>
    <mergeCell ref="AS702:AT702"/>
    <mergeCell ref="AU702:AV702"/>
    <mergeCell ref="AW702:AX702"/>
    <mergeCell ref="AY702:AZ702"/>
    <mergeCell ref="BA702:BB702"/>
    <mergeCell ref="BC702:BD702"/>
    <mergeCell ref="BE702:BF702"/>
    <mergeCell ref="BG702:BH702"/>
    <mergeCell ref="BI702:BJ702"/>
    <mergeCell ref="BK702:BL702"/>
    <mergeCell ref="BM702:BN702"/>
    <mergeCell ref="BO702:BP702"/>
    <mergeCell ref="BQ702:BR702"/>
    <mergeCell ref="BS702:BT702"/>
    <mergeCell ref="BU702:BV702"/>
    <mergeCell ref="BW702:BX702"/>
    <mergeCell ref="AE704:AF704"/>
    <mergeCell ref="AG704:AH704"/>
    <mergeCell ref="AI704:AJ704"/>
    <mergeCell ref="AK704:AL704"/>
    <mergeCell ref="AM704:AN704"/>
    <mergeCell ref="AO704:AP704"/>
    <mergeCell ref="AQ704:AR704"/>
    <mergeCell ref="AS704:AT704"/>
    <mergeCell ref="AU704:AV704"/>
    <mergeCell ref="AW704:AX704"/>
    <mergeCell ref="AY704:AZ704"/>
    <mergeCell ref="BA704:BB704"/>
    <mergeCell ref="BC704:BD704"/>
    <mergeCell ref="BE704:BF704"/>
    <mergeCell ref="BG704:BH704"/>
    <mergeCell ref="BI704:BJ704"/>
    <mergeCell ref="BK704:BL704"/>
    <mergeCell ref="BM704:BN704"/>
    <mergeCell ref="BO704:BP704"/>
    <mergeCell ref="BQ704:BR704"/>
    <mergeCell ref="BS704:BT704"/>
    <mergeCell ref="BU704:BV704"/>
    <mergeCell ref="BW704:BX704"/>
    <mergeCell ref="AE706:AF706"/>
    <mergeCell ref="AG706:AH706"/>
    <mergeCell ref="AI706:AJ706"/>
    <mergeCell ref="AK706:AL706"/>
    <mergeCell ref="AM706:AN706"/>
    <mergeCell ref="AO706:AP706"/>
    <mergeCell ref="AQ706:AR706"/>
    <mergeCell ref="AS706:AT706"/>
    <mergeCell ref="AU706:AV706"/>
    <mergeCell ref="AW706:AX706"/>
    <mergeCell ref="AY706:AZ706"/>
    <mergeCell ref="BA706:BB706"/>
    <mergeCell ref="BC706:BD706"/>
    <mergeCell ref="BE706:BF706"/>
    <mergeCell ref="BG706:BH706"/>
    <mergeCell ref="BI706:BJ706"/>
    <mergeCell ref="BK706:BL706"/>
    <mergeCell ref="BM706:BN706"/>
    <mergeCell ref="BO706:BP706"/>
    <mergeCell ref="BQ706:BR706"/>
    <mergeCell ref="BS706:BT706"/>
    <mergeCell ref="BU706:BV706"/>
    <mergeCell ref="BW706:BX706"/>
    <mergeCell ref="AE708:AF708"/>
    <mergeCell ref="AG708:AH708"/>
    <mergeCell ref="AI708:AJ708"/>
    <mergeCell ref="AK708:AL708"/>
    <mergeCell ref="AM708:AN708"/>
    <mergeCell ref="AO708:AP708"/>
    <mergeCell ref="AQ708:AR708"/>
    <mergeCell ref="AS708:AT708"/>
    <mergeCell ref="AU708:AV708"/>
    <mergeCell ref="AW708:AX708"/>
    <mergeCell ref="AY708:AZ708"/>
    <mergeCell ref="BA708:BB708"/>
    <mergeCell ref="BC708:BD708"/>
    <mergeCell ref="BE708:BF708"/>
    <mergeCell ref="BG708:BH708"/>
    <mergeCell ref="BI708:BJ708"/>
    <mergeCell ref="BK708:BL708"/>
    <mergeCell ref="BM708:BN708"/>
    <mergeCell ref="BO708:BP708"/>
    <mergeCell ref="BQ708:BR708"/>
    <mergeCell ref="BS708:BT708"/>
    <mergeCell ref="BU708:BV708"/>
    <mergeCell ref="BW708:BX708"/>
    <mergeCell ref="AE710:AF710"/>
    <mergeCell ref="AG710:AH710"/>
    <mergeCell ref="AI710:AJ710"/>
    <mergeCell ref="AK710:AL710"/>
    <mergeCell ref="AM710:AN710"/>
    <mergeCell ref="AO710:AP710"/>
    <mergeCell ref="AQ710:AR710"/>
    <mergeCell ref="AS710:AT710"/>
    <mergeCell ref="AU710:AV710"/>
    <mergeCell ref="AW710:AX710"/>
    <mergeCell ref="AY710:AZ710"/>
    <mergeCell ref="BA710:BB710"/>
    <mergeCell ref="BC710:BD710"/>
    <mergeCell ref="BE710:BF710"/>
    <mergeCell ref="BG710:BH710"/>
    <mergeCell ref="BI710:BJ710"/>
    <mergeCell ref="BK710:BL710"/>
    <mergeCell ref="BM710:BN710"/>
    <mergeCell ref="BO710:BP710"/>
    <mergeCell ref="BQ710:BR710"/>
    <mergeCell ref="BS710:BT710"/>
    <mergeCell ref="BU710:BV710"/>
    <mergeCell ref="BW710:BX710"/>
    <mergeCell ref="AE712:AF712"/>
    <mergeCell ref="AG712:AH712"/>
    <mergeCell ref="AI712:AJ712"/>
    <mergeCell ref="AK712:AL712"/>
    <mergeCell ref="AM712:AN712"/>
    <mergeCell ref="AO712:AP712"/>
    <mergeCell ref="AQ712:AR712"/>
    <mergeCell ref="AS712:AT712"/>
    <mergeCell ref="AU712:AV712"/>
    <mergeCell ref="AW712:AX712"/>
    <mergeCell ref="AY712:AZ712"/>
    <mergeCell ref="BA712:BB712"/>
    <mergeCell ref="BC712:BD712"/>
    <mergeCell ref="BE712:BF712"/>
    <mergeCell ref="BG712:BH712"/>
    <mergeCell ref="BI712:BJ712"/>
    <mergeCell ref="BK712:BL712"/>
    <mergeCell ref="BM712:BN712"/>
    <mergeCell ref="BO712:BP712"/>
    <mergeCell ref="BQ712:BR712"/>
    <mergeCell ref="BS712:BT712"/>
    <mergeCell ref="BU712:BV712"/>
    <mergeCell ref="BW712:BX712"/>
    <mergeCell ref="AE714:AF714"/>
    <mergeCell ref="AG714:AH714"/>
    <mergeCell ref="AI714:AJ714"/>
    <mergeCell ref="AK714:AL714"/>
    <mergeCell ref="AM714:AN714"/>
    <mergeCell ref="AO714:AP714"/>
    <mergeCell ref="AQ714:AR714"/>
    <mergeCell ref="AS714:AT714"/>
    <mergeCell ref="AU714:AV714"/>
    <mergeCell ref="AW714:AX714"/>
    <mergeCell ref="AY714:AZ714"/>
    <mergeCell ref="BA714:BB714"/>
    <mergeCell ref="BC714:BD714"/>
    <mergeCell ref="BE714:BF714"/>
    <mergeCell ref="BG714:BH714"/>
    <mergeCell ref="BI714:BJ714"/>
    <mergeCell ref="BK714:BL714"/>
    <mergeCell ref="BM714:BN714"/>
    <mergeCell ref="BO714:BP714"/>
    <mergeCell ref="BQ714:BR714"/>
    <mergeCell ref="BS714:BT714"/>
    <mergeCell ref="BU714:BV714"/>
    <mergeCell ref="BW714:BX714"/>
    <mergeCell ref="AE716:AF716"/>
    <mergeCell ref="AG716:AH716"/>
    <mergeCell ref="AI716:AJ716"/>
    <mergeCell ref="AK716:AL716"/>
    <mergeCell ref="AM716:AN716"/>
    <mergeCell ref="AO716:AP716"/>
    <mergeCell ref="AQ716:AR716"/>
    <mergeCell ref="AS716:AT716"/>
    <mergeCell ref="AU716:AV716"/>
    <mergeCell ref="AW716:AX716"/>
    <mergeCell ref="AY716:AZ716"/>
    <mergeCell ref="BA716:BB716"/>
    <mergeCell ref="BC716:BD716"/>
    <mergeCell ref="BE716:BF716"/>
    <mergeCell ref="BG716:BH716"/>
    <mergeCell ref="BI716:BJ716"/>
    <mergeCell ref="BK716:BL716"/>
    <mergeCell ref="BM716:BN716"/>
    <mergeCell ref="BO716:BP716"/>
    <mergeCell ref="BQ716:BR716"/>
    <mergeCell ref="BS716:BT716"/>
    <mergeCell ref="BU716:BV716"/>
    <mergeCell ref="BW716:BX716"/>
    <mergeCell ref="AE718:AF718"/>
    <mergeCell ref="AG718:AH718"/>
    <mergeCell ref="AI718:AJ718"/>
    <mergeCell ref="AK718:AL718"/>
    <mergeCell ref="AM718:AN718"/>
    <mergeCell ref="AO718:AP718"/>
    <mergeCell ref="AQ718:AR718"/>
    <mergeCell ref="AS718:AT718"/>
    <mergeCell ref="AU718:AV718"/>
    <mergeCell ref="AW718:AX718"/>
    <mergeCell ref="AY718:AZ718"/>
    <mergeCell ref="BA718:BB718"/>
    <mergeCell ref="BC718:BD718"/>
    <mergeCell ref="BE718:BF718"/>
    <mergeCell ref="BG718:BH718"/>
    <mergeCell ref="BI718:BJ718"/>
    <mergeCell ref="BK718:BL718"/>
    <mergeCell ref="BM718:BN718"/>
    <mergeCell ref="BO718:BP718"/>
    <mergeCell ref="BQ718:BR718"/>
    <mergeCell ref="BS718:BT718"/>
    <mergeCell ref="BU718:BV718"/>
    <mergeCell ref="BW718:BX718"/>
    <mergeCell ref="AE720:AF720"/>
    <mergeCell ref="AG720:AH720"/>
    <mergeCell ref="AI720:AJ720"/>
    <mergeCell ref="AK720:AL720"/>
    <mergeCell ref="AM720:AN720"/>
    <mergeCell ref="AO720:AP720"/>
    <mergeCell ref="AQ720:AR720"/>
    <mergeCell ref="AS720:AT720"/>
    <mergeCell ref="AU720:AV720"/>
    <mergeCell ref="AW720:AX720"/>
    <mergeCell ref="AY720:AZ720"/>
    <mergeCell ref="BA720:BB720"/>
    <mergeCell ref="BC720:BD720"/>
    <mergeCell ref="BE720:BF720"/>
    <mergeCell ref="BG720:BH720"/>
    <mergeCell ref="BI720:BJ720"/>
    <mergeCell ref="BK720:BL720"/>
    <mergeCell ref="BM720:BN720"/>
    <mergeCell ref="BO720:BP720"/>
    <mergeCell ref="BQ720:BR720"/>
    <mergeCell ref="BS720:BT720"/>
    <mergeCell ref="BU720:BV720"/>
    <mergeCell ref="BW720:BX720"/>
    <mergeCell ref="AE722:AF722"/>
    <mergeCell ref="AG722:AH722"/>
    <mergeCell ref="AI722:AJ722"/>
    <mergeCell ref="AK722:AL722"/>
    <mergeCell ref="AM722:AN722"/>
    <mergeCell ref="AO722:AP722"/>
    <mergeCell ref="AQ722:AR722"/>
    <mergeCell ref="AS722:AT722"/>
    <mergeCell ref="AU722:AV722"/>
    <mergeCell ref="AW722:AX722"/>
    <mergeCell ref="AY722:AZ722"/>
    <mergeCell ref="BA722:BB722"/>
    <mergeCell ref="BC722:BD722"/>
    <mergeCell ref="BE722:BF722"/>
    <mergeCell ref="BG722:BH722"/>
    <mergeCell ref="BI722:BJ722"/>
    <mergeCell ref="BK722:BL722"/>
    <mergeCell ref="BM722:BN722"/>
    <mergeCell ref="BO722:BP722"/>
    <mergeCell ref="BQ722:BR722"/>
    <mergeCell ref="BS722:BT722"/>
    <mergeCell ref="BU722:BV722"/>
    <mergeCell ref="BW722:BX722"/>
    <mergeCell ref="AE724:AF724"/>
    <mergeCell ref="AG724:AH724"/>
    <mergeCell ref="AI724:AJ724"/>
    <mergeCell ref="AK724:AL724"/>
    <mergeCell ref="AM724:AN724"/>
    <mergeCell ref="AO724:AP724"/>
    <mergeCell ref="AQ724:AR724"/>
    <mergeCell ref="AS724:AT724"/>
    <mergeCell ref="AU724:AV724"/>
    <mergeCell ref="AW724:AX724"/>
    <mergeCell ref="AY724:AZ724"/>
    <mergeCell ref="BA724:BB724"/>
    <mergeCell ref="BC724:BD724"/>
    <mergeCell ref="BE724:BF724"/>
    <mergeCell ref="BG724:BH724"/>
    <mergeCell ref="BI724:BJ724"/>
    <mergeCell ref="BK724:BL724"/>
    <mergeCell ref="BM724:BN724"/>
    <mergeCell ref="BO724:BP724"/>
    <mergeCell ref="BQ724:BR724"/>
    <mergeCell ref="BS724:BT724"/>
    <mergeCell ref="BU724:BV724"/>
    <mergeCell ref="BW724:BX724"/>
    <mergeCell ref="AE726:AF726"/>
    <mergeCell ref="AG726:AH726"/>
    <mergeCell ref="AI726:AJ726"/>
    <mergeCell ref="AK726:AL726"/>
    <mergeCell ref="AM726:AN726"/>
    <mergeCell ref="AO726:AP726"/>
    <mergeCell ref="AQ726:AR726"/>
    <mergeCell ref="AS726:AT726"/>
    <mergeCell ref="AU726:AV726"/>
    <mergeCell ref="AW726:AX726"/>
    <mergeCell ref="AY726:AZ726"/>
    <mergeCell ref="BA726:BB726"/>
    <mergeCell ref="BC726:BD726"/>
    <mergeCell ref="BE726:BF726"/>
    <mergeCell ref="BG726:BH726"/>
    <mergeCell ref="BI726:BJ726"/>
    <mergeCell ref="BK726:BL726"/>
    <mergeCell ref="BM726:BN726"/>
    <mergeCell ref="BO726:BP726"/>
    <mergeCell ref="BQ726:BR726"/>
    <mergeCell ref="BS726:BT726"/>
    <mergeCell ref="BU726:BV726"/>
    <mergeCell ref="BW726:BX726"/>
    <mergeCell ref="AE728:AF728"/>
    <mergeCell ref="AG728:AH728"/>
    <mergeCell ref="AI728:AJ728"/>
    <mergeCell ref="AK728:AL728"/>
    <mergeCell ref="AM728:AN728"/>
    <mergeCell ref="AO728:AP728"/>
    <mergeCell ref="AQ728:AR728"/>
    <mergeCell ref="AS728:AT728"/>
    <mergeCell ref="AU728:AV728"/>
    <mergeCell ref="AW728:AX728"/>
    <mergeCell ref="AY728:AZ728"/>
    <mergeCell ref="BA728:BB728"/>
    <mergeCell ref="BC728:BD728"/>
    <mergeCell ref="BE728:BF728"/>
    <mergeCell ref="BG728:BH728"/>
    <mergeCell ref="BI728:BJ728"/>
    <mergeCell ref="BK728:BL728"/>
    <mergeCell ref="BM728:BN728"/>
    <mergeCell ref="BO728:BP728"/>
    <mergeCell ref="BQ728:BR728"/>
    <mergeCell ref="BS728:BT728"/>
    <mergeCell ref="BU728:BV728"/>
    <mergeCell ref="BW728:BX728"/>
    <mergeCell ref="AE730:AF730"/>
    <mergeCell ref="AG730:AH730"/>
    <mergeCell ref="AI730:AJ730"/>
    <mergeCell ref="AK730:AL730"/>
    <mergeCell ref="AM730:AN730"/>
    <mergeCell ref="AO730:AP730"/>
    <mergeCell ref="AQ730:AR730"/>
    <mergeCell ref="AS730:AT730"/>
    <mergeCell ref="AU730:AV730"/>
    <mergeCell ref="AW730:AX730"/>
    <mergeCell ref="AY730:AZ730"/>
    <mergeCell ref="BA730:BB730"/>
    <mergeCell ref="BC730:BD730"/>
    <mergeCell ref="BE730:BF730"/>
    <mergeCell ref="BG730:BH730"/>
    <mergeCell ref="BI730:BJ730"/>
    <mergeCell ref="BK730:BL730"/>
    <mergeCell ref="BM730:BN730"/>
    <mergeCell ref="BO730:BP730"/>
    <mergeCell ref="BQ730:BR730"/>
    <mergeCell ref="BS730:BT730"/>
    <mergeCell ref="BU730:BV730"/>
    <mergeCell ref="BW730:BX730"/>
    <mergeCell ref="AE732:AF732"/>
    <mergeCell ref="AG732:AH732"/>
    <mergeCell ref="AI732:AJ732"/>
    <mergeCell ref="AK732:AL732"/>
    <mergeCell ref="AM732:AN732"/>
    <mergeCell ref="AO732:AP732"/>
    <mergeCell ref="AQ732:AR732"/>
    <mergeCell ref="AS732:AT732"/>
    <mergeCell ref="AU732:AV732"/>
    <mergeCell ref="AW732:AX732"/>
    <mergeCell ref="AY732:AZ732"/>
    <mergeCell ref="BA732:BB732"/>
    <mergeCell ref="BC732:BD732"/>
    <mergeCell ref="BE732:BF732"/>
    <mergeCell ref="BG732:BH732"/>
    <mergeCell ref="BI732:BJ732"/>
    <mergeCell ref="BK732:BL732"/>
    <mergeCell ref="BM732:BN732"/>
    <mergeCell ref="BO732:BP732"/>
    <mergeCell ref="BQ732:BR732"/>
    <mergeCell ref="BS732:BT732"/>
    <mergeCell ref="BU732:BV732"/>
    <mergeCell ref="BW732:BX732"/>
    <mergeCell ref="AE734:AF734"/>
    <mergeCell ref="AG734:AH734"/>
    <mergeCell ref="AI734:AJ734"/>
    <mergeCell ref="AK734:AL734"/>
    <mergeCell ref="AM734:AN734"/>
    <mergeCell ref="AO734:AP734"/>
    <mergeCell ref="AQ734:AR734"/>
    <mergeCell ref="AS734:AT734"/>
    <mergeCell ref="AU734:AV734"/>
    <mergeCell ref="AW734:AX734"/>
    <mergeCell ref="AY734:AZ734"/>
    <mergeCell ref="BA734:BB734"/>
    <mergeCell ref="BC734:BD734"/>
    <mergeCell ref="BE734:BF734"/>
    <mergeCell ref="BG734:BH734"/>
    <mergeCell ref="BI734:BJ734"/>
    <mergeCell ref="BK734:BL734"/>
    <mergeCell ref="BM734:BN734"/>
    <mergeCell ref="BO734:BP734"/>
    <mergeCell ref="BQ734:BR734"/>
    <mergeCell ref="BS734:BT734"/>
    <mergeCell ref="BU734:BV734"/>
    <mergeCell ref="BW734:BX734"/>
    <mergeCell ref="AE736:AF736"/>
    <mergeCell ref="AG736:AH736"/>
    <mergeCell ref="AI736:AJ736"/>
    <mergeCell ref="AK736:AL736"/>
    <mergeCell ref="AM736:AN736"/>
    <mergeCell ref="AO736:AP736"/>
    <mergeCell ref="AQ736:AR736"/>
    <mergeCell ref="AS736:AT736"/>
    <mergeCell ref="AU736:AV736"/>
    <mergeCell ref="AW736:AX736"/>
    <mergeCell ref="AY736:AZ736"/>
    <mergeCell ref="BA736:BB736"/>
    <mergeCell ref="BC736:BD736"/>
    <mergeCell ref="BE736:BF736"/>
    <mergeCell ref="BG736:BH736"/>
    <mergeCell ref="BI736:BJ736"/>
    <mergeCell ref="BK736:BL736"/>
    <mergeCell ref="BM736:BN736"/>
    <mergeCell ref="BO736:BP736"/>
    <mergeCell ref="BQ736:BR736"/>
    <mergeCell ref="BS736:BT736"/>
    <mergeCell ref="BU736:BV736"/>
    <mergeCell ref="BW736:BX736"/>
    <mergeCell ref="AE738:AF738"/>
    <mergeCell ref="AG738:AH738"/>
    <mergeCell ref="AI738:AJ738"/>
    <mergeCell ref="AK738:AL738"/>
    <mergeCell ref="AM738:AN738"/>
    <mergeCell ref="AO738:AP738"/>
    <mergeCell ref="AQ738:AR738"/>
    <mergeCell ref="AS738:AT738"/>
    <mergeCell ref="AU738:AV738"/>
    <mergeCell ref="AW738:AX738"/>
    <mergeCell ref="AY738:AZ738"/>
    <mergeCell ref="BA738:BB738"/>
    <mergeCell ref="BC738:BD738"/>
    <mergeCell ref="BE738:BF738"/>
    <mergeCell ref="BG738:BH738"/>
    <mergeCell ref="BI738:BJ738"/>
    <mergeCell ref="BK738:BL738"/>
    <mergeCell ref="BM738:BN738"/>
    <mergeCell ref="BO738:BP738"/>
    <mergeCell ref="BQ738:BR738"/>
    <mergeCell ref="BS738:BT738"/>
    <mergeCell ref="BU738:BV738"/>
    <mergeCell ref="BW738:BX738"/>
    <mergeCell ref="AE740:AF740"/>
    <mergeCell ref="AG740:AH740"/>
    <mergeCell ref="AI740:AJ740"/>
    <mergeCell ref="AK740:AL740"/>
    <mergeCell ref="AM740:AN740"/>
    <mergeCell ref="AO740:AP740"/>
    <mergeCell ref="AQ740:AR740"/>
    <mergeCell ref="AS740:AT740"/>
    <mergeCell ref="AU740:AV740"/>
    <mergeCell ref="AW740:AX740"/>
    <mergeCell ref="AY740:AZ740"/>
    <mergeCell ref="BA740:BB740"/>
    <mergeCell ref="BC740:BD740"/>
    <mergeCell ref="BE740:BF740"/>
    <mergeCell ref="BG740:BH740"/>
    <mergeCell ref="BI740:BJ740"/>
    <mergeCell ref="BK740:BL740"/>
    <mergeCell ref="BM740:BN740"/>
    <mergeCell ref="BO740:BP740"/>
    <mergeCell ref="BQ740:BR740"/>
    <mergeCell ref="BS740:BT740"/>
    <mergeCell ref="BU740:BV740"/>
    <mergeCell ref="BW740:BX740"/>
    <mergeCell ref="AE742:AF742"/>
    <mergeCell ref="AG742:AH742"/>
    <mergeCell ref="AI742:AJ742"/>
    <mergeCell ref="AK742:AL742"/>
    <mergeCell ref="AM742:AN742"/>
    <mergeCell ref="AO742:AP742"/>
    <mergeCell ref="AQ742:AR742"/>
    <mergeCell ref="AS742:AT742"/>
    <mergeCell ref="AU742:AV742"/>
    <mergeCell ref="AW742:AX742"/>
    <mergeCell ref="AY742:AZ742"/>
    <mergeCell ref="BA742:BB742"/>
    <mergeCell ref="BC742:BD742"/>
    <mergeCell ref="BE742:BF742"/>
    <mergeCell ref="BG742:BH742"/>
    <mergeCell ref="BI742:BJ742"/>
    <mergeCell ref="BK742:BL742"/>
    <mergeCell ref="BM742:BN742"/>
    <mergeCell ref="BO742:BP742"/>
    <mergeCell ref="BQ742:BR742"/>
    <mergeCell ref="BS742:BT742"/>
    <mergeCell ref="BU742:BV742"/>
    <mergeCell ref="BW742:BX742"/>
    <mergeCell ref="AE744:AF744"/>
    <mergeCell ref="AG744:AH744"/>
    <mergeCell ref="AI744:AJ744"/>
    <mergeCell ref="AK744:AL744"/>
    <mergeCell ref="AM744:AN744"/>
    <mergeCell ref="AO744:AP744"/>
    <mergeCell ref="AQ744:AR744"/>
    <mergeCell ref="AS744:AT744"/>
    <mergeCell ref="AU744:AV744"/>
    <mergeCell ref="AW744:AX744"/>
    <mergeCell ref="AY744:AZ744"/>
    <mergeCell ref="BA744:BB744"/>
    <mergeCell ref="BC744:BD744"/>
    <mergeCell ref="BE744:BF744"/>
    <mergeCell ref="BG744:BH744"/>
    <mergeCell ref="BI744:BJ744"/>
    <mergeCell ref="BK744:BL744"/>
    <mergeCell ref="BM744:BN744"/>
    <mergeCell ref="BO744:BP744"/>
    <mergeCell ref="BQ744:BR744"/>
    <mergeCell ref="BS744:BT744"/>
    <mergeCell ref="BU744:BV744"/>
    <mergeCell ref="BW744:BX744"/>
    <mergeCell ref="AE746:AF746"/>
    <mergeCell ref="AG746:AH746"/>
    <mergeCell ref="AI746:AJ746"/>
    <mergeCell ref="AK746:AL746"/>
    <mergeCell ref="AM746:AN746"/>
    <mergeCell ref="AO746:AP746"/>
    <mergeCell ref="AQ746:AR746"/>
    <mergeCell ref="AS746:AT746"/>
    <mergeCell ref="AU746:AV746"/>
    <mergeCell ref="AW746:AX746"/>
    <mergeCell ref="AY746:AZ746"/>
    <mergeCell ref="BA746:BB746"/>
    <mergeCell ref="BC746:BD746"/>
    <mergeCell ref="BE746:BF746"/>
    <mergeCell ref="BG746:BH746"/>
    <mergeCell ref="BI746:BJ746"/>
    <mergeCell ref="BK746:BL746"/>
    <mergeCell ref="BM746:BN746"/>
    <mergeCell ref="BO746:BP746"/>
    <mergeCell ref="BQ746:BR746"/>
    <mergeCell ref="BS746:BT746"/>
    <mergeCell ref="BU746:BV746"/>
    <mergeCell ref="BW746:BX746"/>
    <mergeCell ref="AE748:AF748"/>
    <mergeCell ref="AG748:AH748"/>
    <mergeCell ref="AI748:AJ748"/>
    <mergeCell ref="AK748:AL748"/>
    <mergeCell ref="AM748:AN748"/>
    <mergeCell ref="AO748:AP748"/>
    <mergeCell ref="AQ748:AR748"/>
    <mergeCell ref="AS748:AT748"/>
    <mergeCell ref="AU748:AV748"/>
    <mergeCell ref="AW748:AX748"/>
    <mergeCell ref="AY748:AZ748"/>
    <mergeCell ref="BA748:BB748"/>
    <mergeCell ref="BC748:BD748"/>
    <mergeCell ref="BE748:BF748"/>
    <mergeCell ref="BG748:BH748"/>
    <mergeCell ref="BI748:BJ748"/>
    <mergeCell ref="BK748:BL748"/>
    <mergeCell ref="BM748:BN748"/>
    <mergeCell ref="BO748:BP748"/>
    <mergeCell ref="BQ748:BR748"/>
    <mergeCell ref="BS748:BT748"/>
    <mergeCell ref="BU748:BV748"/>
    <mergeCell ref="BW748:BX748"/>
    <mergeCell ref="AE750:AF750"/>
    <mergeCell ref="AG750:AH750"/>
    <mergeCell ref="AI750:AJ750"/>
    <mergeCell ref="AK750:AL750"/>
    <mergeCell ref="AM750:AN750"/>
    <mergeCell ref="AO750:AP750"/>
    <mergeCell ref="AQ750:AR750"/>
    <mergeCell ref="AS750:AT750"/>
    <mergeCell ref="AU750:AV750"/>
    <mergeCell ref="AW750:AX750"/>
    <mergeCell ref="AY750:AZ750"/>
    <mergeCell ref="BA750:BB750"/>
    <mergeCell ref="BC750:BD750"/>
    <mergeCell ref="BE750:BF750"/>
    <mergeCell ref="BG750:BH750"/>
    <mergeCell ref="BI750:BJ750"/>
    <mergeCell ref="BK750:BL750"/>
    <mergeCell ref="BM750:BN750"/>
    <mergeCell ref="BO750:BP750"/>
    <mergeCell ref="BQ750:BR750"/>
    <mergeCell ref="BS750:BT750"/>
    <mergeCell ref="BU750:BV750"/>
    <mergeCell ref="BW750:BX750"/>
    <mergeCell ref="AE752:AF752"/>
    <mergeCell ref="AG752:AH752"/>
    <mergeCell ref="AI752:AJ752"/>
    <mergeCell ref="AK752:AL752"/>
    <mergeCell ref="AM752:AN752"/>
    <mergeCell ref="AO752:AP752"/>
    <mergeCell ref="AQ752:AR752"/>
    <mergeCell ref="AS752:AT752"/>
    <mergeCell ref="AU752:AV752"/>
    <mergeCell ref="AW752:AX752"/>
    <mergeCell ref="AY752:AZ752"/>
    <mergeCell ref="BA752:BB752"/>
    <mergeCell ref="BC752:BD752"/>
    <mergeCell ref="BE752:BF752"/>
    <mergeCell ref="BG752:BH752"/>
    <mergeCell ref="BI752:BJ752"/>
    <mergeCell ref="BK752:BL752"/>
    <mergeCell ref="BM752:BN752"/>
    <mergeCell ref="BO752:BP752"/>
    <mergeCell ref="BQ752:BR752"/>
    <mergeCell ref="BS752:BT752"/>
    <mergeCell ref="BU752:BV752"/>
    <mergeCell ref="BW752:BX752"/>
    <mergeCell ref="AE754:AF754"/>
    <mergeCell ref="AG754:AH754"/>
    <mergeCell ref="AI754:AJ754"/>
    <mergeCell ref="AK754:AL754"/>
    <mergeCell ref="AM754:AN754"/>
    <mergeCell ref="AO754:AP754"/>
    <mergeCell ref="AQ754:AR754"/>
    <mergeCell ref="AS754:AT754"/>
    <mergeCell ref="AU754:AV754"/>
    <mergeCell ref="AW754:AX754"/>
    <mergeCell ref="AY754:AZ754"/>
    <mergeCell ref="BA754:BB754"/>
    <mergeCell ref="BC754:BD754"/>
    <mergeCell ref="BE754:BF754"/>
    <mergeCell ref="BG754:BH754"/>
    <mergeCell ref="BI754:BJ754"/>
    <mergeCell ref="BK754:BL754"/>
    <mergeCell ref="BM754:BN754"/>
    <mergeCell ref="BO754:BP754"/>
    <mergeCell ref="BQ754:BR754"/>
    <mergeCell ref="BS754:BT754"/>
    <mergeCell ref="BU754:BV754"/>
    <mergeCell ref="BW754:BX754"/>
    <mergeCell ref="AE756:AF756"/>
    <mergeCell ref="AG756:AH756"/>
    <mergeCell ref="AI756:AJ756"/>
    <mergeCell ref="AK756:AL756"/>
    <mergeCell ref="AM756:AN756"/>
    <mergeCell ref="AO756:AP756"/>
    <mergeCell ref="AQ756:AR756"/>
    <mergeCell ref="AS756:AT756"/>
    <mergeCell ref="AU756:AV756"/>
    <mergeCell ref="AW756:AX756"/>
    <mergeCell ref="AY756:AZ756"/>
    <mergeCell ref="BA756:BB756"/>
    <mergeCell ref="BC756:BD756"/>
    <mergeCell ref="BE756:BF756"/>
    <mergeCell ref="BG756:BH756"/>
    <mergeCell ref="BI756:BJ756"/>
    <mergeCell ref="BK756:BL756"/>
    <mergeCell ref="BM756:BN756"/>
    <mergeCell ref="BO756:BP756"/>
    <mergeCell ref="BQ756:BR756"/>
    <mergeCell ref="BS756:BT756"/>
    <mergeCell ref="BU756:BV756"/>
    <mergeCell ref="BW756:BX756"/>
    <mergeCell ref="AE758:AF758"/>
    <mergeCell ref="AG758:AH758"/>
    <mergeCell ref="AI758:AJ758"/>
    <mergeCell ref="AK758:AL758"/>
    <mergeCell ref="AM758:AN758"/>
    <mergeCell ref="AO758:AP758"/>
    <mergeCell ref="AQ758:AR758"/>
    <mergeCell ref="AS758:AT758"/>
    <mergeCell ref="AU758:AV758"/>
    <mergeCell ref="AW758:AX758"/>
    <mergeCell ref="AY758:AZ758"/>
    <mergeCell ref="BA758:BB758"/>
    <mergeCell ref="BC758:BD758"/>
    <mergeCell ref="BE758:BF758"/>
    <mergeCell ref="BG758:BH758"/>
    <mergeCell ref="BI758:BJ758"/>
    <mergeCell ref="BK758:BL758"/>
    <mergeCell ref="BM758:BN758"/>
    <mergeCell ref="BO758:BP758"/>
    <mergeCell ref="BQ758:BR758"/>
    <mergeCell ref="BS758:BT758"/>
    <mergeCell ref="BU758:BV758"/>
    <mergeCell ref="BW758:BX758"/>
    <mergeCell ref="AE760:AF760"/>
    <mergeCell ref="AG760:AH760"/>
    <mergeCell ref="AI760:AJ760"/>
    <mergeCell ref="AK760:AL760"/>
    <mergeCell ref="AM760:AN760"/>
    <mergeCell ref="AO760:AP760"/>
    <mergeCell ref="AQ760:AR760"/>
    <mergeCell ref="AS760:AT760"/>
    <mergeCell ref="AU760:AV760"/>
    <mergeCell ref="AW760:AX760"/>
    <mergeCell ref="AY760:AZ760"/>
    <mergeCell ref="BA760:BB760"/>
    <mergeCell ref="BC760:BD760"/>
    <mergeCell ref="BE760:BF760"/>
    <mergeCell ref="BG760:BH760"/>
    <mergeCell ref="BI760:BJ760"/>
    <mergeCell ref="BK760:BL760"/>
    <mergeCell ref="BM760:BN760"/>
    <mergeCell ref="BO760:BP760"/>
    <mergeCell ref="BQ760:BR760"/>
    <mergeCell ref="BS760:BT760"/>
    <mergeCell ref="BU760:BV760"/>
    <mergeCell ref="BW760:BX760"/>
    <mergeCell ref="AE762:AF762"/>
    <mergeCell ref="AG762:AH762"/>
    <mergeCell ref="AI762:AJ762"/>
    <mergeCell ref="AK762:AL762"/>
    <mergeCell ref="AM762:AN762"/>
    <mergeCell ref="AO762:AP762"/>
    <mergeCell ref="AQ762:AR762"/>
    <mergeCell ref="AS762:AT762"/>
    <mergeCell ref="AU762:AV762"/>
    <mergeCell ref="AW762:AX762"/>
    <mergeCell ref="AY762:AZ762"/>
    <mergeCell ref="BA762:BB762"/>
    <mergeCell ref="BC762:BD762"/>
    <mergeCell ref="BE762:BF762"/>
    <mergeCell ref="BG762:BH762"/>
    <mergeCell ref="BI762:BJ762"/>
    <mergeCell ref="BK762:BL762"/>
    <mergeCell ref="BM762:BN762"/>
    <mergeCell ref="BO762:BP762"/>
    <mergeCell ref="BQ762:BR762"/>
    <mergeCell ref="BS762:BT762"/>
    <mergeCell ref="BU762:BV762"/>
    <mergeCell ref="BW762:BX762"/>
    <mergeCell ref="AE764:AF764"/>
    <mergeCell ref="AG764:AH764"/>
    <mergeCell ref="AI764:AJ764"/>
    <mergeCell ref="AK764:AL764"/>
    <mergeCell ref="AM764:AN764"/>
    <mergeCell ref="AO764:AP764"/>
    <mergeCell ref="AQ764:AR764"/>
    <mergeCell ref="AS764:AT764"/>
    <mergeCell ref="AU764:AV764"/>
    <mergeCell ref="AW764:AX764"/>
    <mergeCell ref="AY764:AZ764"/>
    <mergeCell ref="BA764:BB764"/>
    <mergeCell ref="BC764:BD764"/>
    <mergeCell ref="BE764:BF764"/>
    <mergeCell ref="BG764:BH764"/>
    <mergeCell ref="BI764:BJ764"/>
    <mergeCell ref="BK764:BL764"/>
    <mergeCell ref="BM764:BN764"/>
    <mergeCell ref="BO764:BP764"/>
    <mergeCell ref="BQ764:BR764"/>
    <mergeCell ref="BS764:BT764"/>
    <mergeCell ref="BU764:BV764"/>
    <mergeCell ref="BW764:BX764"/>
    <mergeCell ref="AE766:AF766"/>
    <mergeCell ref="AG766:AH766"/>
    <mergeCell ref="AI766:AJ766"/>
    <mergeCell ref="AK766:AL766"/>
    <mergeCell ref="AM766:AN766"/>
    <mergeCell ref="AO766:AP766"/>
    <mergeCell ref="AQ766:AR766"/>
    <mergeCell ref="AS766:AT766"/>
    <mergeCell ref="AU766:AV766"/>
    <mergeCell ref="AW766:AX766"/>
    <mergeCell ref="AY766:AZ766"/>
    <mergeCell ref="BA766:BB766"/>
    <mergeCell ref="BC766:BD766"/>
    <mergeCell ref="BE766:BF766"/>
    <mergeCell ref="BG766:BH766"/>
    <mergeCell ref="BI766:BJ766"/>
    <mergeCell ref="BK766:BL766"/>
    <mergeCell ref="BM766:BN766"/>
    <mergeCell ref="BO766:BP766"/>
    <mergeCell ref="BQ766:BR766"/>
    <mergeCell ref="BS766:BT766"/>
    <mergeCell ref="BU766:BV766"/>
    <mergeCell ref="BW766:BX766"/>
    <mergeCell ref="AE768:AF768"/>
    <mergeCell ref="AG768:AH768"/>
    <mergeCell ref="AI768:AJ768"/>
    <mergeCell ref="AK768:AL768"/>
    <mergeCell ref="AM768:AN768"/>
    <mergeCell ref="AO768:AP768"/>
    <mergeCell ref="AQ768:AR768"/>
    <mergeCell ref="AS768:AT768"/>
    <mergeCell ref="AU768:AV768"/>
    <mergeCell ref="AW768:AX768"/>
    <mergeCell ref="AY768:AZ768"/>
    <mergeCell ref="BA768:BB768"/>
    <mergeCell ref="BC768:BD768"/>
    <mergeCell ref="BE768:BF768"/>
    <mergeCell ref="BG768:BH768"/>
    <mergeCell ref="BI768:BJ768"/>
    <mergeCell ref="BK768:BL768"/>
    <mergeCell ref="BM768:BN768"/>
    <mergeCell ref="BO768:BP768"/>
    <mergeCell ref="BQ768:BR768"/>
    <mergeCell ref="BS768:BT768"/>
    <mergeCell ref="BU768:BV768"/>
    <mergeCell ref="BW768:BX768"/>
    <mergeCell ref="AE770:AF770"/>
    <mergeCell ref="AG770:AH770"/>
    <mergeCell ref="AI770:AJ770"/>
    <mergeCell ref="AK770:AL770"/>
    <mergeCell ref="AM770:AN770"/>
    <mergeCell ref="AO770:AP770"/>
    <mergeCell ref="AQ770:AR770"/>
    <mergeCell ref="AS770:AT770"/>
    <mergeCell ref="AU770:AV770"/>
    <mergeCell ref="AW770:AX770"/>
    <mergeCell ref="AY770:AZ770"/>
    <mergeCell ref="BA770:BB770"/>
    <mergeCell ref="BC770:BD770"/>
    <mergeCell ref="BE770:BF770"/>
    <mergeCell ref="BG770:BH770"/>
    <mergeCell ref="BI770:BJ770"/>
    <mergeCell ref="BK770:BL770"/>
    <mergeCell ref="BM770:BN770"/>
    <mergeCell ref="BO770:BP770"/>
    <mergeCell ref="BQ770:BR770"/>
    <mergeCell ref="BS770:BT770"/>
    <mergeCell ref="BU770:BV770"/>
    <mergeCell ref="BW770:BX770"/>
    <mergeCell ref="AE772:AF772"/>
    <mergeCell ref="AG772:AH772"/>
    <mergeCell ref="AI772:AJ772"/>
    <mergeCell ref="AK772:AL772"/>
    <mergeCell ref="AM772:AN772"/>
    <mergeCell ref="AO772:AP772"/>
    <mergeCell ref="AQ772:AR772"/>
    <mergeCell ref="AS772:AT772"/>
    <mergeCell ref="AU772:AV772"/>
    <mergeCell ref="AW772:AX772"/>
    <mergeCell ref="AY772:AZ772"/>
    <mergeCell ref="BA772:BB772"/>
    <mergeCell ref="BC772:BD772"/>
    <mergeCell ref="BE772:BF772"/>
    <mergeCell ref="BG772:BH772"/>
    <mergeCell ref="BI772:BJ772"/>
    <mergeCell ref="BK772:BL772"/>
    <mergeCell ref="BM772:BN772"/>
    <mergeCell ref="BO772:BP772"/>
    <mergeCell ref="BQ772:BR772"/>
    <mergeCell ref="BS772:BT772"/>
    <mergeCell ref="BU772:BV772"/>
    <mergeCell ref="BW772:BX772"/>
    <mergeCell ref="AE774:AF774"/>
    <mergeCell ref="AG774:AH774"/>
    <mergeCell ref="AI774:AJ774"/>
    <mergeCell ref="AK774:AL774"/>
    <mergeCell ref="AM774:AN774"/>
    <mergeCell ref="AO774:AP774"/>
    <mergeCell ref="AQ774:AR774"/>
    <mergeCell ref="AS774:AT774"/>
    <mergeCell ref="AU774:AV774"/>
    <mergeCell ref="AW774:AX774"/>
    <mergeCell ref="AY774:AZ774"/>
    <mergeCell ref="BA774:BB774"/>
    <mergeCell ref="BC774:BD774"/>
    <mergeCell ref="BE774:BF774"/>
    <mergeCell ref="BG774:BH774"/>
    <mergeCell ref="BI774:BJ774"/>
    <mergeCell ref="BK774:BL774"/>
    <mergeCell ref="BM774:BN774"/>
    <mergeCell ref="BO774:BP774"/>
    <mergeCell ref="BQ774:BR774"/>
    <mergeCell ref="BS774:BT774"/>
    <mergeCell ref="BU774:BV774"/>
    <mergeCell ref="BW774:BX774"/>
    <mergeCell ref="AE776:AF776"/>
    <mergeCell ref="AG776:AH776"/>
    <mergeCell ref="AI776:AJ776"/>
    <mergeCell ref="AK776:AL776"/>
    <mergeCell ref="AM776:AN776"/>
    <mergeCell ref="AO776:AP776"/>
    <mergeCell ref="AQ776:AR776"/>
    <mergeCell ref="AS776:AT776"/>
    <mergeCell ref="AU776:AV776"/>
    <mergeCell ref="AW776:AX776"/>
    <mergeCell ref="AY776:AZ776"/>
    <mergeCell ref="BA776:BB776"/>
    <mergeCell ref="BC776:BD776"/>
    <mergeCell ref="BE776:BF776"/>
    <mergeCell ref="BG776:BH776"/>
    <mergeCell ref="BI776:BJ776"/>
    <mergeCell ref="BK776:BL776"/>
    <mergeCell ref="BM776:BN776"/>
    <mergeCell ref="BO776:BP776"/>
    <mergeCell ref="BQ776:BR776"/>
    <mergeCell ref="BS776:BT776"/>
    <mergeCell ref="BU776:BV776"/>
    <mergeCell ref="BW776:BX776"/>
    <mergeCell ref="AE778:AF778"/>
    <mergeCell ref="AG778:AH778"/>
    <mergeCell ref="AI778:AJ778"/>
    <mergeCell ref="AK778:AL778"/>
    <mergeCell ref="AM778:AN778"/>
    <mergeCell ref="AO778:AP778"/>
    <mergeCell ref="AQ778:AR778"/>
    <mergeCell ref="AS778:AT778"/>
    <mergeCell ref="AU778:AV778"/>
    <mergeCell ref="AW778:AX778"/>
    <mergeCell ref="AY778:AZ778"/>
    <mergeCell ref="BA778:BB778"/>
    <mergeCell ref="BC778:BD778"/>
    <mergeCell ref="BE778:BF778"/>
    <mergeCell ref="BG778:BH778"/>
    <mergeCell ref="BI778:BJ778"/>
    <mergeCell ref="BK778:BL778"/>
    <mergeCell ref="BM778:BN778"/>
    <mergeCell ref="BO778:BP778"/>
    <mergeCell ref="BQ778:BR778"/>
    <mergeCell ref="BS778:BT778"/>
    <mergeCell ref="BU778:BV778"/>
    <mergeCell ref="BW778:BX778"/>
    <mergeCell ref="AE780:AF780"/>
    <mergeCell ref="AG780:AH780"/>
    <mergeCell ref="AI780:AJ780"/>
    <mergeCell ref="AK780:AL780"/>
    <mergeCell ref="AM780:AN780"/>
    <mergeCell ref="AO780:AP780"/>
    <mergeCell ref="AQ780:AR780"/>
    <mergeCell ref="AS780:AT780"/>
    <mergeCell ref="AU780:AV780"/>
    <mergeCell ref="AW780:AX780"/>
    <mergeCell ref="AY780:AZ780"/>
    <mergeCell ref="BA780:BB780"/>
    <mergeCell ref="BC780:BD780"/>
    <mergeCell ref="BE780:BF780"/>
    <mergeCell ref="BG780:BH780"/>
    <mergeCell ref="BI780:BJ780"/>
    <mergeCell ref="BK780:BL780"/>
    <mergeCell ref="BM780:BN780"/>
    <mergeCell ref="BO780:BP780"/>
    <mergeCell ref="BQ780:BR780"/>
    <mergeCell ref="BS780:BT780"/>
    <mergeCell ref="BU780:BV780"/>
    <mergeCell ref="BW780:BX780"/>
    <mergeCell ref="AE782:AF782"/>
    <mergeCell ref="AG782:AH782"/>
    <mergeCell ref="AI782:AJ782"/>
    <mergeCell ref="AK782:AL782"/>
    <mergeCell ref="AM782:AN782"/>
    <mergeCell ref="AO782:AP782"/>
    <mergeCell ref="AQ782:AR782"/>
    <mergeCell ref="AS782:AT782"/>
    <mergeCell ref="AU782:AV782"/>
    <mergeCell ref="AW782:AX782"/>
    <mergeCell ref="AY782:AZ782"/>
    <mergeCell ref="BA782:BB782"/>
    <mergeCell ref="BC782:BD782"/>
    <mergeCell ref="BE782:BF782"/>
    <mergeCell ref="BG782:BH782"/>
    <mergeCell ref="BI782:BJ782"/>
    <mergeCell ref="BK782:BL782"/>
    <mergeCell ref="BM782:BN782"/>
    <mergeCell ref="BO782:BP782"/>
    <mergeCell ref="BQ782:BR782"/>
    <mergeCell ref="BS782:BT782"/>
    <mergeCell ref="BU782:BV782"/>
    <mergeCell ref="BW782:BX782"/>
    <mergeCell ref="AE784:AF784"/>
    <mergeCell ref="AG784:AH784"/>
    <mergeCell ref="AI784:AJ784"/>
    <mergeCell ref="AK784:AL784"/>
    <mergeCell ref="AM784:AN784"/>
    <mergeCell ref="AO784:AP784"/>
    <mergeCell ref="AQ784:AR784"/>
    <mergeCell ref="AS784:AT784"/>
    <mergeCell ref="AU784:AV784"/>
    <mergeCell ref="AW784:AX784"/>
    <mergeCell ref="AY784:AZ784"/>
    <mergeCell ref="BA784:BB784"/>
    <mergeCell ref="BC784:BD784"/>
    <mergeCell ref="BE784:BF784"/>
    <mergeCell ref="BG784:BH784"/>
    <mergeCell ref="BI784:BJ784"/>
    <mergeCell ref="BK784:BL784"/>
    <mergeCell ref="BM784:BN784"/>
    <mergeCell ref="BO784:BP784"/>
    <mergeCell ref="BQ784:BR784"/>
    <mergeCell ref="BS784:BT784"/>
    <mergeCell ref="BU784:BV784"/>
    <mergeCell ref="BW784:BX784"/>
    <mergeCell ref="AE786:AF786"/>
    <mergeCell ref="AG786:AH786"/>
    <mergeCell ref="AI786:AJ786"/>
    <mergeCell ref="AK786:AL786"/>
    <mergeCell ref="AM786:AN786"/>
    <mergeCell ref="AO786:AP786"/>
    <mergeCell ref="AQ786:AR786"/>
    <mergeCell ref="AS786:AT786"/>
    <mergeCell ref="AU786:AV786"/>
    <mergeCell ref="AW786:AX786"/>
    <mergeCell ref="AY786:AZ786"/>
    <mergeCell ref="BA786:BB786"/>
    <mergeCell ref="BC786:BD786"/>
    <mergeCell ref="BE786:BF786"/>
    <mergeCell ref="BG786:BH786"/>
    <mergeCell ref="BI786:BJ786"/>
    <mergeCell ref="BK786:BL786"/>
    <mergeCell ref="BM786:BN786"/>
    <mergeCell ref="BO786:BP786"/>
    <mergeCell ref="BQ786:BR786"/>
    <mergeCell ref="BS786:BT786"/>
    <mergeCell ref="BU786:BV786"/>
    <mergeCell ref="BW786:BX786"/>
    <mergeCell ref="AE788:AF788"/>
    <mergeCell ref="AG788:AH788"/>
    <mergeCell ref="AI788:AJ788"/>
    <mergeCell ref="AK788:AL788"/>
    <mergeCell ref="AM788:AN788"/>
    <mergeCell ref="AO788:AP788"/>
    <mergeCell ref="AQ788:AR788"/>
    <mergeCell ref="AS788:AT788"/>
    <mergeCell ref="AU788:AV788"/>
    <mergeCell ref="AW788:AX788"/>
    <mergeCell ref="AY788:AZ788"/>
    <mergeCell ref="BA788:BB788"/>
    <mergeCell ref="BC788:BD788"/>
    <mergeCell ref="BE788:BF788"/>
    <mergeCell ref="BG788:BH788"/>
    <mergeCell ref="BI788:BJ788"/>
    <mergeCell ref="BK788:BL788"/>
    <mergeCell ref="BM788:BN788"/>
    <mergeCell ref="BO788:BP788"/>
    <mergeCell ref="BQ788:BR788"/>
    <mergeCell ref="BS788:BT788"/>
    <mergeCell ref="BU788:BV788"/>
    <mergeCell ref="BW788:BX788"/>
    <mergeCell ref="AE790:AF790"/>
    <mergeCell ref="AG790:AH790"/>
    <mergeCell ref="AI790:AJ790"/>
    <mergeCell ref="AK790:AL790"/>
    <mergeCell ref="AM790:AN790"/>
    <mergeCell ref="AO790:AP790"/>
    <mergeCell ref="AQ790:AR790"/>
    <mergeCell ref="AS790:AT790"/>
    <mergeCell ref="AU790:AV790"/>
    <mergeCell ref="AW790:AX790"/>
    <mergeCell ref="AY790:AZ790"/>
    <mergeCell ref="BA790:BB790"/>
    <mergeCell ref="BC790:BD790"/>
    <mergeCell ref="BE790:BF790"/>
    <mergeCell ref="BG790:BH790"/>
    <mergeCell ref="BI790:BJ790"/>
    <mergeCell ref="BK790:BL790"/>
    <mergeCell ref="BM790:BN790"/>
    <mergeCell ref="BO790:BP790"/>
    <mergeCell ref="BQ790:BR790"/>
    <mergeCell ref="BS790:BT790"/>
    <mergeCell ref="BU790:BV790"/>
    <mergeCell ref="BW790:BX790"/>
    <mergeCell ref="AE792:AF792"/>
    <mergeCell ref="AG792:AH792"/>
    <mergeCell ref="AI792:AJ792"/>
    <mergeCell ref="AK792:AL792"/>
    <mergeCell ref="AM792:AN792"/>
    <mergeCell ref="AO792:AP792"/>
    <mergeCell ref="AQ792:AR792"/>
    <mergeCell ref="AS792:AT792"/>
    <mergeCell ref="AU792:AV792"/>
    <mergeCell ref="AW792:AX792"/>
    <mergeCell ref="AY792:AZ792"/>
    <mergeCell ref="BA792:BB792"/>
    <mergeCell ref="BC792:BD792"/>
    <mergeCell ref="BE792:BF792"/>
    <mergeCell ref="BG792:BH792"/>
    <mergeCell ref="BI792:BJ792"/>
    <mergeCell ref="BK792:BL792"/>
    <mergeCell ref="BM792:BN792"/>
    <mergeCell ref="BO792:BP792"/>
    <mergeCell ref="BQ792:BR792"/>
    <mergeCell ref="BS792:BT792"/>
    <mergeCell ref="BU792:BV792"/>
    <mergeCell ref="BW792:BX792"/>
    <mergeCell ref="AE794:AF794"/>
    <mergeCell ref="AG794:AH794"/>
    <mergeCell ref="AI794:AJ794"/>
    <mergeCell ref="AK794:AL794"/>
    <mergeCell ref="AM794:AN794"/>
    <mergeCell ref="AO794:AP794"/>
    <mergeCell ref="AQ794:AR794"/>
    <mergeCell ref="AS794:AT794"/>
    <mergeCell ref="AU794:AV794"/>
    <mergeCell ref="AW794:AX794"/>
    <mergeCell ref="AY794:AZ794"/>
    <mergeCell ref="BA794:BB794"/>
    <mergeCell ref="BC794:BD794"/>
    <mergeCell ref="BE794:BF794"/>
    <mergeCell ref="BG794:BH794"/>
    <mergeCell ref="BI794:BJ794"/>
    <mergeCell ref="BK794:BL794"/>
    <mergeCell ref="BM794:BN794"/>
    <mergeCell ref="BO794:BP794"/>
    <mergeCell ref="BQ794:BR794"/>
    <mergeCell ref="BS794:BT794"/>
    <mergeCell ref="BU794:BV794"/>
    <mergeCell ref="BW794:BX794"/>
    <mergeCell ref="AE796:AF796"/>
    <mergeCell ref="AG796:AH796"/>
    <mergeCell ref="AI796:AJ796"/>
    <mergeCell ref="AK796:AL796"/>
    <mergeCell ref="AM796:AN796"/>
    <mergeCell ref="AO796:AP796"/>
    <mergeCell ref="AQ796:AR796"/>
    <mergeCell ref="AS796:AT796"/>
    <mergeCell ref="AU796:AV796"/>
    <mergeCell ref="AW796:AX796"/>
    <mergeCell ref="AY796:AZ796"/>
    <mergeCell ref="BA796:BB796"/>
    <mergeCell ref="BC796:BD796"/>
    <mergeCell ref="BE796:BF796"/>
    <mergeCell ref="BG796:BH796"/>
    <mergeCell ref="BI796:BJ796"/>
    <mergeCell ref="BK796:BL796"/>
    <mergeCell ref="BM796:BN796"/>
    <mergeCell ref="BO796:BP796"/>
    <mergeCell ref="BQ796:BR796"/>
    <mergeCell ref="BS796:BT796"/>
    <mergeCell ref="BU796:BV796"/>
    <mergeCell ref="BW796:BX796"/>
    <mergeCell ref="AE798:AF798"/>
    <mergeCell ref="AG798:AH798"/>
    <mergeCell ref="AI798:AJ798"/>
    <mergeCell ref="AK798:AL798"/>
    <mergeCell ref="AM798:AN798"/>
    <mergeCell ref="AO798:AP798"/>
    <mergeCell ref="AQ798:AR798"/>
    <mergeCell ref="AS798:AT798"/>
    <mergeCell ref="AU798:AV798"/>
    <mergeCell ref="AW798:AX798"/>
    <mergeCell ref="AY798:AZ798"/>
    <mergeCell ref="BA798:BB798"/>
    <mergeCell ref="BC798:BD798"/>
    <mergeCell ref="BE798:BF798"/>
    <mergeCell ref="BG798:BH798"/>
    <mergeCell ref="BI798:BJ798"/>
    <mergeCell ref="BK798:BL798"/>
    <mergeCell ref="BM798:BN798"/>
    <mergeCell ref="BO798:BP798"/>
    <mergeCell ref="BQ798:BR798"/>
    <mergeCell ref="BS798:BT798"/>
    <mergeCell ref="BU798:BV798"/>
    <mergeCell ref="BW798:BX798"/>
    <mergeCell ref="AE800:AF800"/>
    <mergeCell ref="AG800:AH800"/>
    <mergeCell ref="AI800:AJ800"/>
    <mergeCell ref="AK800:AL800"/>
    <mergeCell ref="AM800:AN800"/>
    <mergeCell ref="AO800:AP800"/>
    <mergeCell ref="AQ800:AR800"/>
    <mergeCell ref="AS800:AT800"/>
    <mergeCell ref="AU800:AV800"/>
    <mergeCell ref="AW800:AX800"/>
    <mergeCell ref="AY800:AZ800"/>
    <mergeCell ref="BA800:BB800"/>
    <mergeCell ref="BC800:BD800"/>
    <mergeCell ref="BE800:BF800"/>
    <mergeCell ref="BG800:BH800"/>
    <mergeCell ref="BI800:BJ800"/>
    <mergeCell ref="BK800:BL800"/>
    <mergeCell ref="BM800:BN800"/>
    <mergeCell ref="BO800:BP800"/>
    <mergeCell ref="BQ800:BR800"/>
    <mergeCell ref="BS800:BT800"/>
    <mergeCell ref="BU800:BV800"/>
    <mergeCell ref="BW800:BX800"/>
    <mergeCell ref="AE802:AF802"/>
    <mergeCell ref="AG802:AH802"/>
    <mergeCell ref="AI802:AJ802"/>
    <mergeCell ref="AK802:AL802"/>
    <mergeCell ref="AM802:AN802"/>
    <mergeCell ref="AO802:AP802"/>
    <mergeCell ref="AQ802:AR802"/>
    <mergeCell ref="AS802:AT802"/>
    <mergeCell ref="AU802:AV802"/>
    <mergeCell ref="AW802:AX802"/>
    <mergeCell ref="AY802:AZ802"/>
    <mergeCell ref="BA802:BB802"/>
    <mergeCell ref="BC802:BD802"/>
    <mergeCell ref="BE802:BF802"/>
    <mergeCell ref="BG802:BH802"/>
    <mergeCell ref="BI802:BJ802"/>
    <mergeCell ref="BK802:BL802"/>
    <mergeCell ref="BM802:BN802"/>
    <mergeCell ref="BO802:BP802"/>
    <mergeCell ref="BQ802:BR802"/>
    <mergeCell ref="BS802:BT802"/>
    <mergeCell ref="BU802:BV802"/>
    <mergeCell ref="BW802:BX802"/>
    <mergeCell ref="AE804:AF804"/>
    <mergeCell ref="AG804:AH804"/>
    <mergeCell ref="AI804:AJ804"/>
    <mergeCell ref="AK804:AL804"/>
    <mergeCell ref="AM804:AN804"/>
    <mergeCell ref="AO804:AP804"/>
    <mergeCell ref="AQ804:AR804"/>
    <mergeCell ref="AS804:AT804"/>
    <mergeCell ref="AU804:AV804"/>
    <mergeCell ref="AW804:AX804"/>
    <mergeCell ref="AY804:AZ804"/>
    <mergeCell ref="BA804:BB804"/>
    <mergeCell ref="BC804:BD804"/>
    <mergeCell ref="BE804:BF804"/>
    <mergeCell ref="BG804:BH804"/>
    <mergeCell ref="BI804:BJ804"/>
    <mergeCell ref="BK804:BL804"/>
    <mergeCell ref="BM804:BN804"/>
    <mergeCell ref="BO804:BP804"/>
    <mergeCell ref="BQ804:BR804"/>
    <mergeCell ref="BS804:BT804"/>
    <mergeCell ref="BU804:BV804"/>
    <mergeCell ref="BW804:BX804"/>
    <mergeCell ref="AE806:AF806"/>
    <mergeCell ref="AG806:AH806"/>
    <mergeCell ref="AI806:AJ806"/>
    <mergeCell ref="AK806:AL806"/>
    <mergeCell ref="AM806:AN806"/>
    <mergeCell ref="AO806:AP806"/>
    <mergeCell ref="AQ806:AR806"/>
    <mergeCell ref="AS806:AT806"/>
    <mergeCell ref="AU806:AV806"/>
    <mergeCell ref="AW806:AX806"/>
    <mergeCell ref="AY806:AZ806"/>
    <mergeCell ref="BA806:BB806"/>
    <mergeCell ref="BC806:BD806"/>
    <mergeCell ref="BE806:BF806"/>
    <mergeCell ref="BG806:BH806"/>
    <mergeCell ref="BI806:BJ806"/>
    <mergeCell ref="BK806:BL806"/>
    <mergeCell ref="BM806:BN806"/>
    <mergeCell ref="BO806:BP806"/>
    <mergeCell ref="BQ806:BR806"/>
    <mergeCell ref="BS806:BT806"/>
    <mergeCell ref="BU806:BV806"/>
    <mergeCell ref="BW806:BX806"/>
    <mergeCell ref="AE808:AF808"/>
    <mergeCell ref="AG808:AH808"/>
    <mergeCell ref="AI808:AJ808"/>
    <mergeCell ref="AK808:AL808"/>
    <mergeCell ref="AM808:AN808"/>
    <mergeCell ref="AO808:AP808"/>
    <mergeCell ref="AQ808:AR808"/>
    <mergeCell ref="AS808:AT808"/>
    <mergeCell ref="AU808:AV808"/>
    <mergeCell ref="AW808:AX808"/>
    <mergeCell ref="AY808:AZ808"/>
    <mergeCell ref="BA808:BB808"/>
    <mergeCell ref="BC808:BD808"/>
    <mergeCell ref="BE808:BF808"/>
    <mergeCell ref="BG808:BH808"/>
    <mergeCell ref="BI808:BJ808"/>
    <mergeCell ref="BK808:BL808"/>
    <mergeCell ref="BM808:BN808"/>
    <mergeCell ref="BO808:BP808"/>
    <mergeCell ref="BQ808:BR808"/>
    <mergeCell ref="BS808:BT808"/>
    <mergeCell ref="BU808:BV808"/>
    <mergeCell ref="BW808:BX808"/>
    <mergeCell ref="AE810:AF810"/>
    <mergeCell ref="AG810:AH810"/>
    <mergeCell ref="AI810:AJ810"/>
    <mergeCell ref="AK810:AL810"/>
    <mergeCell ref="AM810:AN810"/>
    <mergeCell ref="AO810:AP810"/>
    <mergeCell ref="AQ810:AR810"/>
    <mergeCell ref="AS810:AT810"/>
    <mergeCell ref="AU810:AV810"/>
    <mergeCell ref="AW810:AX810"/>
    <mergeCell ref="AY810:AZ810"/>
    <mergeCell ref="BA810:BB810"/>
    <mergeCell ref="BC810:BD810"/>
    <mergeCell ref="BE810:BF810"/>
    <mergeCell ref="BG810:BH810"/>
    <mergeCell ref="BI810:BJ810"/>
    <mergeCell ref="BK810:BL810"/>
    <mergeCell ref="BM810:BN810"/>
    <mergeCell ref="BO810:BP810"/>
    <mergeCell ref="BQ810:BR810"/>
    <mergeCell ref="BS810:BT810"/>
    <mergeCell ref="BU810:BV810"/>
    <mergeCell ref="BW810:BX810"/>
    <mergeCell ref="AE812:AF812"/>
    <mergeCell ref="AG812:AH812"/>
    <mergeCell ref="AI812:AJ812"/>
    <mergeCell ref="AK812:AL812"/>
    <mergeCell ref="AM812:AN812"/>
    <mergeCell ref="AO812:AP812"/>
    <mergeCell ref="AQ812:AR812"/>
    <mergeCell ref="AS812:AT812"/>
    <mergeCell ref="AU812:AV812"/>
    <mergeCell ref="AW812:AX812"/>
    <mergeCell ref="AY812:AZ812"/>
    <mergeCell ref="BA812:BB812"/>
    <mergeCell ref="BC812:BD812"/>
    <mergeCell ref="BE812:BF812"/>
    <mergeCell ref="BG812:BH812"/>
    <mergeCell ref="BI812:BJ812"/>
    <mergeCell ref="BK812:BL812"/>
    <mergeCell ref="BM812:BN812"/>
    <mergeCell ref="BO812:BP812"/>
    <mergeCell ref="BQ812:BR812"/>
    <mergeCell ref="BS812:BT812"/>
    <mergeCell ref="BU812:BV812"/>
    <mergeCell ref="BW812:BX812"/>
    <mergeCell ref="AE814:AF814"/>
    <mergeCell ref="AG814:AH814"/>
    <mergeCell ref="AI814:AJ814"/>
    <mergeCell ref="AK814:AL814"/>
    <mergeCell ref="AM814:AN814"/>
    <mergeCell ref="AO814:AP814"/>
    <mergeCell ref="AQ814:AR814"/>
    <mergeCell ref="AS814:AT814"/>
    <mergeCell ref="AU814:AV814"/>
    <mergeCell ref="AW814:AX814"/>
    <mergeCell ref="AY814:AZ814"/>
    <mergeCell ref="BA814:BB814"/>
    <mergeCell ref="BC814:BD814"/>
    <mergeCell ref="BE814:BF814"/>
    <mergeCell ref="BG814:BH814"/>
    <mergeCell ref="BI814:BJ814"/>
    <mergeCell ref="BK814:BL814"/>
    <mergeCell ref="BM814:BN814"/>
    <mergeCell ref="BO814:BP814"/>
    <mergeCell ref="BQ814:BR814"/>
    <mergeCell ref="BS814:BT814"/>
    <mergeCell ref="BU814:BV814"/>
    <mergeCell ref="BW814:BX814"/>
    <mergeCell ref="AE816:AF816"/>
    <mergeCell ref="AG816:AH816"/>
    <mergeCell ref="AI816:AJ816"/>
    <mergeCell ref="AK816:AL816"/>
    <mergeCell ref="AM816:AN816"/>
    <mergeCell ref="AO816:AP816"/>
    <mergeCell ref="AQ816:AR816"/>
    <mergeCell ref="AS816:AT816"/>
    <mergeCell ref="AU816:AV816"/>
    <mergeCell ref="AW816:AX816"/>
    <mergeCell ref="AY816:AZ816"/>
    <mergeCell ref="BA816:BB816"/>
    <mergeCell ref="BC816:BD816"/>
    <mergeCell ref="BE816:BF816"/>
    <mergeCell ref="BG816:BH816"/>
    <mergeCell ref="BI816:BJ816"/>
    <mergeCell ref="BK816:BL816"/>
    <mergeCell ref="BM816:BN816"/>
    <mergeCell ref="BO816:BP816"/>
    <mergeCell ref="BQ816:BR816"/>
    <mergeCell ref="BS816:BT816"/>
    <mergeCell ref="BU816:BV816"/>
    <mergeCell ref="BW816:BX816"/>
    <mergeCell ref="AE818:AF818"/>
    <mergeCell ref="AG818:AH818"/>
    <mergeCell ref="AI818:AJ818"/>
    <mergeCell ref="AK818:AL818"/>
    <mergeCell ref="AM818:AN818"/>
    <mergeCell ref="AO818:AP818"/>
    <mergeCell ref="AQ818:AR818"/>
    <mergeCell ref="AS818:AT818"/>
    <mergeCell ref="AU818:AV818"/>
    <mergeCell ref="AW818:AX818"/>
    <mergeCell ref="AY818:AZ818"/>
    <mergeCell ref="BA818:BB818"/>
    <mergeCell ref="BC818:BD818"/>
    <mergeCell ref="BE818:BF818"/>
    <mergeCell ref="BG818:BH818"/>
    <mergeCell ref="BI818:BJ818"/>
    <mergeCell ref="BK818:BL818"/>
    <mergeCell ref="BM818:BN818"/>
    <mergeCell ref="BO818:BP818"/>
    <mergeCell ref="BQ818:BR818"/>
    <mergeCell ref="BS818:BT818"/>
    <mergeCell ref="BU818:BV818"/>
    <mergeCell ref="BW818:BX818"/>
    <mergeCell ref="AE820:AF820"/>
    <mergeCell ref="AG820:AH820"/>
    <mergeCell ref="AI820:AJ820"/>
    <mergeCell ref="AK820:AL820"/>
    <mergeCell ref="AM820:AN820"/>
    <mergeCell ref="AO820:AP820"/>
    <mergeCell ref="AQ820:AR820"/>
    <mergeCell ref="AS820:AT820"/>
    <mergeCell ref="AU820:AV820"/>
    <mergeCell ref="AW820:AX820"/>
    <mergeCell ref="AY820:AZ820"/>
    <mergeCell ref="BA820:BB820"/>
    <mergeCell ref="BC820:BD820"/>
    <mergeCell ref="BE820:BF820"/>
    <mergeCell ref="BG820:BH820"/>
    <mergeCell ref="BI820:BJ820"/>
    <mergeCell ref="BK820:BL820"/>
    <mergeCell ref="BM820:BN820"/>
    <mergeCell ref="BO820:BP820"/>
    <mergeCell ref="BQ820:BR820"/>
    <mergeCell ref="BS820:BT820"/>
    <mergeCell ref="BU820:BV820"/>
    <mergeCell ref="BW820:BX820"/>
    <mergeCell ref="AE822:AF822"/>
    <mergeCell ref="AG822:AH822"/>
    <mergeCell ref="AI822:AJ822"/>
    <mergeCell ref="AK822:AL822"/>
    <mergeCell ref="AM822:AN822"/>
    <mergeCell ref="AO822:AP822"/>
    <mergeCell ref="AQ822:AR822"/>
    <mergeCell ref="AS822:AT822"/>
    <mergeCell ref="AU822:AV822"/>
    <mergeCell ref="AW822:AX822"/>
    <mergeCell ref="AY822:AZ822"/>
    <mergeCell ref="BA822:BB822"/>
    <mergeCell ref="BC822:BD822"/>
    <mergeCell ref="BE822:BF822"/>
    <mergeCell ref="BG822:BH822"/>
    <mergeCell ref="BI822:BJ822"/>
    <mergeCell ref="BK822:BL822"/>
    <mergeCell ref="BM822:BN822"/>
    <mergeCell ref="BO822:BP822"/>
    <mergeCell ref="BQ822:BR822"/>
    <mergeCell ref="BS822:BT822"/>
    <mergeCell ref="BU822:BV822"/>
    <mergeCell ref="BW822:BX822"/>
    <mergeCell ref="BE823:BF823"/>
    <mergeCell ref="BG823:BH823"/>
    <mergeCell ref="BI823:BJ823"/>
    <mergeCell ref="BK823:BL823"/>
    <mergeCell ref="BM823:BN823"/>
    <mergeCell ref="BO823:BP823"/>
    <mergeCell ref="BQ823:BR823"/>
    <mergeCell ref="BS823:BT823"/>
    <mergeCell ref="BU823:BV823"/>
    <mergeCell ref="BW823:BX823"/>
    <mergeCell ref="BE825:BF825"/>
    <mergeCell ref="BG825:BH825"/>
    <mergeCell ref="BI825:BJ825"/>
    <mergeCell ref="BK825:BL825"/>
    <mergeCell ref="BM825:BN825"/>
    <mergeCell ref="BO825:BP825"/>
    <mergeCell ref="BQ825:BR825"/>
    <mergeCell ref="BS825:BT825"/>
    <mergeCell ref="BU825:BV825"/>
    <mergeCell ref="BW825:BX825"/>
    <mergeCell ref="BE827:BF827"/>
    <mergeCell ref="BG827:BH827"/>
    <mergeCell ref="BI827:BJ827"/>
    <mergeCell ref="BK827:BL827"/>
    <mergeCell ref="BM827:BN827"/>
    <mergeCell ref="BO827:BP827"/>
    <mergeCell ref="BQ827:BR827"/>
    <mergeCell ref="BS827:BT827"/>
    <mergeCell ref="BU827:BV827"/>
    <mergeCell ref="BW827:BX827"/>
    <mergeCell ref="BE829:BF829"/>
    <mergeCell ref="BG829:BH829"/>
    <mergeCell ref="BI829:BJ829"/>
    <mergeCell ref="BK829:BL829"/>
    <mergeCell ref="BM829:BN829"/>
    <mergeCell ref="BO829:BP829"/>
    <mergeCell ref="BQ829:BR829"/>
    <mergeCell ref="BS829:BT829"/>
    <mergeCell ref="BU829:BV829"/>
    <mergeCell ref="BW829:BX829"/>
    <mergeCell ref="BE831:BF831"/>
    <mergeCell ref="BG831:BH831"/>
    <mergeCell ref="BI831:BJ831"/>
    <mergeCell ref="BK831:BL831"/>
    <mergeCell ref="BM831:BN831"/>
    <mergeCell ref="BO831:BP831"/>
    <mergeCell ref="BQ831:BR831"/>
    <mergeCell ref="BS831:BT831"/>
    <mergeCell ref="BU831:BV831"/>
    <mergeCell ref="BW831:BX831"/>
    <mergeCell ref="BE833:BF833"/>
    <mergeCell ref="BG833:BH833"/>
    <mergeCell ref="BI833:BJ833"/>
    <mergeCell ref="BK833:BL833"/>
    <mergeCell ref="BM833:BN833"/>
    <mergeCell ref="BO833:BP833"/>
    <mergeCell ref="BQ833:BR833"/>
    <mergeCell ref="BS833:BT833"/>
    <mergeCell ref="BU833:BV833"/>
    <mergeCell ref="BW833:BX833"/>
    <mergeCell ref="BE835:BF835"/>
    <mergeCell ref="BG835:BH835"/>
    <mergeCell ref="BI835:BJ835"/>
    <mergeCell ref="BK835:BL835"/>
    <mergeCell ref="BM835:BN835"/>
    <mergeCell ref="BO835:BP835"/>
    <mergeCell ref="BQ835:BR835"/>
    <mergeCell ref="BS835:BT835"/>
    <mergeCell ref="BU835:BV835"/>
    <mergeCell ref="BW835:BX835"/>
    <mergeCell ref="BE837:BF837"/>
    <mergeCell ref="BG837:BH837"/>
    <mergeCell ref="BI837:BJ837"/>
    <mergeCell ref="BK837:BL837"/>
    <mergeCell ref="BM837:BN837"/>
    <mergeCell ref="BO837:BP837"/>
    <mergeCell ref="BQ837:BR837"/>
    <mergeCell ref="BS837:BT837"/>
    <mergeCell ref="BU837:BV837"/>
    <mergeCell ref="BW837:BX837"/>
    <mergeCell ref="BE839:BF839"/>
    <mergeCell ref="BG839:BH839"/>
    <mergeCell ref="BI839:BJ839"/>
    <mergeCell ref="BK839:BL839"/>
    <mergeCell ref="BM839:BN839"/>
    <mergeCell ref="BO839:BP839"/>
    <mergeCell ref="BQ839:BR839"/>
    <mergeCell ref="BS839:BT839"/>
    <mergeCell ref="BU839:BV839"/>
    <mergeCell ref="BW839:BX839"/>
    <mergeCell ref="BE841:BF841"/>
    <mergeCell ref="BG841:BH841"/>
    <mergeCell ref="BI841:BJ841"/>
    <mergeCell ref="BK841:BL841"/>
    <mergeCell ref="BM841:BN841"/>
    <mergeCell ref="BO841:BP841"/>
    <mergeCell ref="BQ841:BR841"/>
    <mergeCell ref="BS841:BT841"/>
    <mergeCell ref="BU841:BV841"/>
    <mergeCell ref="BW841:BX841"/>
    <mergeCell ref="BE843:BF843"/>
    <mergeCell ref="BG843:BH843"/>
    <mergeCell ref="BI843:BJ843"/>
    <mergeCell ref="BK843:BL843"/>
    <mergeCell ref="BM843:BN843"/>
    <mergeCell ref="BO843:BP843"/>
    <mergeCell ref="BQ843:BR843"/>
    <mergeCell ref="BS843:BT843"/>
    <mergeCell ref="BU843:BV843"/>
    <mergeCell ref="BW843:BX843"/>
    <mergeCell ref="BE845:BF845"/>
    <mergeCell ref="BG845:BH845"/>
    <mergeCell ref="BI845:BJ845"/>
    <mergeCell ref="BK845:BL845"/>
    <mergeCell ref="BM845:BN845"/>
    <mergeCell ref="BO845:BP845"/>
    <mergeCell ref="BQ845:BR845"/>
    <mergeCell ref="BS845:BT845"/>
    <mergeCell ref="BU845:BV845"/>
    <mergeCell ref="BW845:BX845"/>
    <mergeCell ref="BE847:BF847"/>
    <mergeCell ref="BG847:BH847"/>
    <mergeCell ref="BI847:BJ847"/>
    <mergeCell ref="BK847:BL847"/>
    <mergeCell ref="BM847:BN847"/>
    <mergeCell ref="BO847:BP847"/>
    <mergeCell ref="BQ847:BR847"/>
    <mergeCell ref="BS847:BT847"/>
    <mergeCell ref="BU847:BV847"/>
    <mergeCell ref="BW847:BX847"/>
    <mergeCell ref="BE849:BF849"/>
    <mergeCell ref="BG849:BH849"/>
    <mergeCell ref="BI849:BJ849"/>
    <mergeCell ref="BK849:BL849"/>
    <mergeCell ref="BM849:BN849"/>
    <mergeCell ref="BO849:BP849"/>
    <mergeCell ref="BQ849:BR849"/>
    <mergeCell ref="BS849:BT849"/>
    <mergeCell ref="BU849:BV849"/>
    <mergeCell ref="BW849:BX849"/>
    <mergeCell ref="BE851:BF851"/>
    <mergeCell ref="BG851:BH851"/>
    <mergeCell ref="BI851:BJ851"/>
    <mergeCell ref="BK851:BL851"/>
    <mergeCell ref="BM851:BN851"/>
    <mergeCell ref="BO851:BP851"/>
    <mergeCell ref="BQ851:BR851"/>
    <mergeCell ref="BS851:BT851"/>
    <mergeCell ref="BU851:BV851"/>
    <mergeCell ref="BW851:BX851"/>
    <mergeCell ref="BE853:BF853"/>
    <mergeCell ref="BG853:BH853"/>
    <mergeCell ref="BI853:BJ853"/>
    <mergeCell ref="BK853:BL853"/>
    <mergeCell ref="BM853:BN853"/>
    <mergeCell ref="BO853:BP853"/>
    <mergeCell ref="BQ853:BR853"/>
    <mergeCell ref="BS853:BT853"/>
    <mergeCell ref="BU853:BV853"/>
    <mergeCell ref="BW853:BX853"/>
    <mergeCell ref="BE855:BF855"/>
    <mergeCell ref="BG855:BH855"/>
    <mergeCell ref="BI855:BJ855"/>
    <mergeCell ref="BK855:BL855"/>
    <mergeCell ref="BM855:BN855"/>
    <mergeCell ref="BO855:BP855"/>
    <mergeCell ref="BQ855:BR855"/>
    <mergeCell ref="BS855:BT855"/>
    <mergeCell ref="BU855:BV855"/>
    <mergeCell ref="BW855:BX855"/>
    <mergeCell ref="BE857:BF857"/>
    <mergeCell ref="BG857:BH857"/>
    <mergeCell ref="BI857:BJ857"/>
    <mergeCell ref="BK857:BL857"/>
    <mergeCell ref="BM857:BN857"/>
    <mergeCell ref="BO857:BP857"/>
    <mergeCell ref="BQ857:BR857"/>
    <mergeCell ref="BS857:BT857"/>
    <mergeCell ref="BU857:BV857"/>
    <mergeCell ref="BW857:BX857"/>
    <mergeCell ref="BE859:BF859"/>
    <mergeCell ref="BG859:BH859"/>
    <mergeCell ref="BI859:BJ859"/>
    <mergeCell ref="BK859:BL859"/>
    <mergeCell ref="BM859:BN859"/>
    <mergeCell ref="BO859:BP859"/>
    <mergeCell ref="BQ859:BR859"/>
    <mergeCell ref="BS859:BT859"/>
    <mergeCell ref="BU859:BV859"/>
    <mergeCell ref="BW859:BX859"/>
    <mergeCell ref="BE861:BF861"/>
    <mergeCell ref="BG861:BH861"/>
    <mergeCell ref="BI861:BJ861"/>
    <mergeCell ref="BK861:BL861"/>
    <mergeCell ref="BM861:BN861"/>
    <mergeCell ref="BO861:BP861"/>
    <mergeCell ref="BQ861:BR861"/>
    <mergeCell ref="BS861:BT861"/>
    <mergeCell ref="BU861:BV861"/>
    <mergeCell ref="BW861:BX861"/>
    <mergeCell ref="BE863:BF863"/>
    <mergeCell ref="BG863:BH863"/>
    <mergeCell ref="BI863:BJ863"/>
    <mergeCell ref="BK863:BL863"/>
    <mergeCell ref="BM863:BN863"/>
    <mergeCell ref="BO863:BP863"/>
    <mergeCell ref="BQ863:BR863"/>
    <mergeCell ref="BS863:BT863"/>
    <mergeCell ref="BU863:BV863"/>
    <mergeCell ref="BW863:BX863"/>
    <mergeCell ref="BE865:BF865"/>
    <mergeCell ref="BG865:BH865"/>
    <mergeCell ref="BI865:BJ865"/>
    <mergeCell ref="BK865:BL865"/>
    <mergeCell ref="BM865:BN865"/>
    <mergeCell ref="BO865:BP865"/>
    <mergeCell ref="BQ865:BR865"/>
    <mergeCell ref="BS865:BT865"/>
    <mergeCell ref="BU865:BV865"/>
    <mergeCell ref="BW865:BX865"/>
    <mergeCell ref="BE867:BF867"/>
    <mergeCell ref="BG867:BH867"/>
    <mergeCell ref="BI867:BJ867"/>
    <mergeCell ref="BK867:BL867"/>
    <mergeCell ref="BM867:BN867"/>
    <mergeCell ref="BO867:BP867"/>
    <mergeCell ref="BQ867:BR867"/>
    <mergeCell ref="BS867:BT867"/>
    <mergeCell ref="BU867:BV867"/>
    <mergeCell ref="BW867:BX867"/>
    <mergeCell ref="BE869:BF869"/>
    <mergeCell ref="BG869:BH869"/>
    <mergeCell ref="BI869:BJ869"/>
    <mergeCell ref="BK869:BL869"/>
    <mergeCell ref="BM869:BN869"/>
    <mergeCell ref="BO869:BP869"/>
    <mergeCell ref="BQ869:BR869"/>
    <mergeCell ref="BS869:BT869"/>
    <mergeCell ref="BU869:BV869"/>
    <mergeCell ref="BW869:BX869"/>
    <mergeCell ref="BE871:BF871"/>
    <mergeCell ref="BG871:BH871"/>
    <mergeCell ref="BI871:BJ871"/>
    <mergeCell ref="BK871:BL871"/>
    <mergeCell ref="BM871:BN871"/>
    <mergeCell ref="BO871:BP871"/>
    <mergeCell ref="BQ871:BR871"/>
    <mergeCell ref="BS871:BT871"/>
    <mergeCell ref="BU871:BV871"/>
    <mergeCell ref="BW871:BX871"/>
    <mergeCell ref="BE873:BF873"/>
    <mergeCell ref="BG873:BH873"/>
    <mergeCell ref="BI873:BJ873"/>
    <mergeCell ref="BK873:BL873"/>
    <mergeCell ref="BM873:BN873"/>
    <mergeCell ref="BO873:BP873"/>
    <mergeCell ref="BQ873:BR873"/>
    <mergeCell ref="BS873:BT873"/>
    <mergeCell ref="BU873:BV873"/>
    <mergeCell ref="BW873:BX873"/>
    <mergeCell ref="BE875:BF875"/>
    <mergeCell ref="BG875:BH875"/>
    <mergeCell ref="BI875:BJ875"/>
    <mergeCell ref="BK875:BL875"/>
    <mergeCell ref="BM875:BN875"/>
    <mergeCell ref="BO875:BP875"/>
    <mergeCell ref="BQ875:BR875"/>
    <mergeCell ref="BS875:BT875"/>
    <mergeCell ref="BU875:BV875"/>
    <mergeCell ref="BW875:BX875"/>
    <mergeCell ref="BE877:BF877"/>
    <mergeCell ref="BG877:BH877"/>
    <mergeCell ref="BI877:BJ877"/>
    <mergeCell ref="BK877:BL877"/>
    <mergeCell ref="BM877:BN877"/>
    <mergeCell ref="BO877:BP877"/>
    <mergeCell ref="BQ877:BR877"/>
    <mergeCell ref="BS877:BT877"/>
    <mergeCell ref="BU877:BV877"/>
    <mergeCell ref="BW877:BX877"/>
    <mergeCell ref="BE879:BF879"/>
    <mergeCell ref="BG879:BH879"/>
    <mergeCell ref="BI879:BJ879"/>
    <mergeCell ref="BK879:BL879"/>
    <mergeCell ref="BM879:BN879"/>
    <mergeCell ref="BO879:BP879"/>
    <mergeCell ref="BQ879:BR879"/>
    <mergeCell ref="BS879:BT879"/>
    <mergeCell ref="BU879:BV879"/>
    <mergeCell ref="BW879:BX879"/>
    <mergeCell ref="BE881:BF881"/>
    <mergeCell ref="BG881:BH881"/>
    <mergeCell ref="BI881:BJ881"/>
    <mergeCell ref="BK881:BL881"/>
    <mergeCell ref="BM881:BN881"/>
    <mergeCell ref="BO881:BP881"/>
    <mergeCell ref="BQ881:BR881"/>
    <mergeCell ref="BS881:BT881"/>
    <mergeCell ref="BU881:BV881"/>
    <mergeCell ref="BW881:BX881"/>
    <mergeCell ref="BE883:BF883"/>
    <mergeCell ref="BG883:BH883"/>
    <mergeCell ref="BI883:BJ883"/>
    <mergeCell ref="BK883:BL883"/>
    <mergeCell ref="BM883:BN883"/>
    <mergeCell ref="BO883:BP883"/>
    <mergeCell ref="BQ883:BR883"/>
    <mergeCell ref="BS883:BT883"/>
    <mergeCell ref="BU883:BV883"/>
    <mergeCell ref="BW883:BX883"/>
    <mergeCell ref="BE885:BF885"/>
    <mergeCell ref="BG885:BH885"/>
    <mergeCell ref="BI885:BJ885"/>
    <mergeCell ref="BK885:BL885"/>
    <mergeCell ref="BM885:BN885"/>
    <mergeCell ref="BO885:BP885"/>
    <mergeCell ref="BQ885:BR885"/>
    <mergeCell ref="BS885:BT885"/>
    <mergeCell ref="BU885:BV885"/>
    <mergeCell ref="BW885:BX885"/>
    <mergeCell ref="BE887:BF887"/>
    <mergeCell ref="BG887:BH887"/>
    <mergeCell ref="BI887:BJ887"/>
    <mergeCell ref="BK887:BL887"/>
    <mergeCell ref="BM887:BN887"/>
    <mergeCell ref="BO887:BP887"/>
    <mergeCell ref="BQ887:BR887"/>
    <mergeCell ref="BS887:BT887"/>
    <mergeCell ref="BU887:BV887"/>
    <mergeCell ref="BW887:BX887"/>
    <mergeCell ref="BE889:BF889"/>
    <mergeCell ref="BG889:BH889"/>
    <mergeCell ref="BI889:BJ889"/>
    <mergeCell ref="BK889:BL889"/>
    <mergeCell ref="BM889:BN889"/>
    <mergeCell ref="BO889:BP889"/>
    <mergeCell ref="BQ889:BR889"/>
    <mergeCell ref="BS889:BT889"/>
    <mergeCell ref="BU889:BV889"/>
    <mergeCell ref="BW889:BX889"/>
    <mergeCell ref="BE891:BF891"/>
    <mergeCell ref="BG891:BH891"/>
    <mergeCell ref="BI891:BJ891"/>
    <mergeCell ref="BK891:BL891"/>
    <mergeCell ref="BM891:BN891"/>
    <mergeCell ref="BO891:BP891"/>
    <mergeCell ref="BQ891:BR891"/>
    <mergeCell ref="BS891:BT891"/>
    <mergeCell ref="BU891:BV891"/>
    <mergeCell ref="BW891:BX891"/>
    <mergeCell ref="BE893:BF893"/>
    <mergeCell ref="BG893:BH893"/>
    <mergeCell ref="BI893:BJ893"/>
    <mergeCell ref="BK893:BL893"/>
    <mergeCell ref="BM893:BN893"/>
    <mergeCell ref="BO893:BP893"/>
    <mergeCell ref="BQ893:BR893"/>
    <mergeCell ref="BS893:BT893"/>
    <mergeCell ref="BU893:BV893"/>
    <mergeCell ref="BW893:BX893"/>
    <mergeCell ref="BE895:BF895"/>
    <mergeCell ref="BG895:BH895"/>
    <mergeCell ref="BI895:BJ895"/>
    <mergeCell ref="BK895:BL895"/>
    <mergeCell ref="BM895:BN895"/>
    <mergeCell ref="BO895:BP895"/>
    <mergeCell ref="BQ895:BR895"/>
    <mergeCell ref="BS895:BT895"/>
    <mergeCell ref="BU895:BV895"/>
    <mergeCell ref="BW895:BX895"/>
    <mergeCell ref="BE897:BF897"/>
    <mergeCell ref="BG897:BH897"/>
    <mergeCell ref="BI897:BJ897"/>
    <mergeCell ref="BK897:BL897"/>
    <mergeCell ref="BM897:BN897"/>
    <mergeCell ref="BO897:BP897"/>
    <mergeCell ref="BQ897:BR897"/>
    <mergeCell ref="BS897:BT897"/>
    <mergeCell ref="BU897:BV897"/>
    <mergeCell ref="BW897:BX897"/>
    <mergeCell ref="BE899:BF899"/>
    <mergeCell ref="BG899:BH899"/>
    <mergeCell ref="BI899:BJ899"/>
    <mergeCell ref="BK899:BL899"/>
    <mergeCell ref="BM899:BN899"/>
    <mergeCell ref="BO899:BP899"/>
    <mergeCell ref="BQ899:BR899"/>
    <mergeCell ref="BS899:BT899"/>
    <mergeCell ref="BU899:BV899"/>
    <mergeCell ref="BW899:BX899"/>
    <mergeCell ref="BE901:BF901"/>
    <mergeCell ref="BG901:BH901"/>
    <mergeCell ref="BI901:BJ901"/>
    <mergeCell ref="BK901:BL901"/>
    <mergeCell ref="BM901:BN901"/>
    <mergeCell ref="BO901:BP901"/>
    <mergeCell ref="BQ901:BR901"/>
    <mergeCell ref="BS901:BT901"/>
    <mergeCell ref="BU901:BV901"/>
    <mergeCell ref="BW901:BX901"/>
    <mergeCell ref="BE903:BF903"/>
    <mergeCell ref="BG903:BH903"/>
    <mergeCell ref="BI903:BJ903"/>
    <mergeCell ref="BK903:BL903"/>
    <mergeCell ref="BM903:BN903"/>
    <mergeCell ref="BO903:BP903"/>
    <mergeCell ref="BQ903:BR903"/>
    <mergeCell ref="BS903:BT903"/>
    <mergeCell ref="BU903:BV903"/>
    <mergeCell ref="BW903:BX903"/>
    <mergeCell ref="BE905:BF905"/>
    <mergeCell ref="BG905:BH905"/>
    <mergeCell ref="BI905:BJ905"/>
    <mergeCell ref="BK905:BL905"/>
    <mergeCell ref="BM905:BN905"/>
    <mergeCell ref="BO905:BP905"/>
    <mergeCell ref="BQ905:BR905"/>
    <mergeCell ref="BS905:BT905"/>
    <mergeCell ref="BU905:BV905"/>
    <mergeCell ref="BW905:BX905"/>
    <mergeCell ref="BE907:BF907"/>
    <mergeCell ref="BG907:BH907"/>
    <mergeCell ref="BI907:BJ907"/>
    <mergeCell ref="BK907:BL907"/>
    <mergeCell ref="BM907:BN907"/>
    <mergeCell ref="BO907:BP907"/>
    <mergeCell ref="BQ907:BR907"/>
    <mergeCell ref="BS907:BT907"/>
    <mergeCell ref="BU907:BV907"/>
    <mergeCell ref="BW907:BX907"/>
    <mergeCell ref="BE909:BF909"/>
    <mergeCell ref="BG909:BH909"/>
    <mergeCell ref="BI909:BJ909"/>
    <mergeCell ref="BK909:BL909"/>
    <mergeCell ref="BM909:BN909"/>
    <mergeCell ref="BO909:BP909"/>
    <mergeCell ref="BQ909:BR909"/>
    <mergeCell ref="BS909:BT909"/>
    <mergeCell ref="BU909:BV909"/>
    <mergeCell ref="BW909:BX909"/>
    <mergeCell ref="BE911:BF911"/>
    <mergeCell ref="BG911:BH911"/>
    <mergeCell ref="BI911:BJ911"/>
    <mergeCell ref="BK911:BL911"/>
    <mergeCell ref="BM911:BN911"/>
    <mergeCell ref="BO911:BP911"/>
    <mergeCell ref="BQ911:BR911"/>
    <mergeCell ref="BS911:BT911"/>
    <mergeCell ref="BU911:BV911"/>
    <mergeCell ref="BW911:BX911"/>
    <mergeCell ref="BE913:BF913"/>
    <mergeCell ref="BG913:BH913"/>
    <mergeCell ref="BI913:BJ913"/>
    <mergeCell ref="BK913:BL913"/>
    <mergeCell ref="BM913:BN913"/>
    <mergeCell ref="BO913:BP913"/>
    <mergeCell ref="BQ913:BR913"/>
    <mergeCell ref="BS913:BT913"/>
    <mergeCell ref="BU913:BV913"/>
    <mergeCell ref="BW913:BX913"/>
    <mergeCell ref="BE915:BF915"/>
    <mergeCell ref="BG915:BH915"/>
    <mergeCell ref="BI915:BJ915"/>
    <mergeCell ref="BK915:BL915"/>
    <mergeCell ref="BM915:BN915"/>
    <mergeCell ref="BO915:BP915"/>
    <mergeCell ref="BQ915:BR915"/>
    <mergeCell ref="BS915:BT915"/>
    <mergeCell ref="BU915:BV915"/>
    <mergeCell ref="BW915:BX915"/>
    <mergeCell ref="BE917:BF917"/>
    <mergeCell ref="BG917:BH917"/>
    <mergeCell ref="BI917:BJ917"/>
    <mergeCell ref="BK917:BL917"/>
    <mergeCell ref="BM917:BN917"/>
    <mergeCell ref="BO917:BP917"/>
    <mergeCell ref="BQ917:BR917"/>
    <mergeCell ref="BS917:BT917"/>
    <mergeCell ref="BU917:BV917"/>
    <mergeCell ref="BW917:BX917"/>
    <mergeCell ref="BE919:BF919"/>
    <mergeCell ref="BG919:BH919"/>
    <mergeCell ref="BI919:BJ919"/>
    <mergeCell ref="BK919:BL919"/>
    <mergeCell ref="BM919:BN919"/>
    <mergeCell ref="BO919:BP919"/>
    <mergeCell ref="BQ919:BR919"/>
    <mergeCell ref="BS919:BT919"/>
    <mergeCell ref="BU919:BV919"/>
    <mergeCell ref="BW919:BX919"/>
    <mergeCell ref="BE921:BF921"/>
    <mergeCell ref="BG921:BH921"/>
    <mergeCell ref="BI921:BJ921"/>
    <mergeCell ref="BK921:BL921"/>
    <mergeCell ref="BM921:BN921"/>
    <mergeCell ref="BO921:BP921"/>
    <mergeCell ref="BQ921:BR921"/>
    <mergeCell ref="BS921:BT921"/>
    <mergeCell ref="BU921:BV921"/>
    <mergeCell ref="BW921:BX921"/>
    <mergeCell ref="BE923:BF923"/>
    <mergeCell ref="BG923:BH923"/>
    <mergeCell ref="BI923:BJ923"/>
    <mergeCell ref="BK923:BL923"/>
    <mergeCell ref="BM923:BN923"/>
    <mergeCell ref="BO923:BP923"/>
    <mergeCell ref="BQ923:BR923"/>
    <mergeCell ref="BS923:BT923"/>
    <mergeCell ref="BU923:BV923"/>
    <mergeCell ref="BW923:BX923"/>
    <mergeCell ref="BE925:BF925"/>
    <mergeCell ref="BG925:BH925"/>
    <mergeCell ref="BI925:BJ925"/>
    <mergeCell ref="BK925:BL925"/>
    <mergeCell ref="BM925:BN925"/>
    <mergeCell ref="BO925:BP925"/>
    <mergeCell ref="BQ925:BR925"/>
    <mergeCell ref="BS925:BT925"/>
    <mergeCell ref="BU925:BV925"/>
    <mergeCell ref="BW925:BX925"/>
    <mergeCell ref="BE927:BF927"/>
    <mergeCell ref="BG927:BH927"/>
    <mergeCell ref="BI927:BJ927"/>
    <mergeCell ref="BK927:BL927"/>
    <mergeCell ref="BM927:BN927"/>
    <mergeCell ref="BO927:BP927"/>
    <mergeCell ref="BQ927:BR927"/>
    <mergeCell ref="BS927:BT927"/>
    <mergeCell ref="BU927:BV927"/>
    <mergeCell ref="BW927:BX927"/>
    <mergeCell ref="BE929:BF929"/>
    <mergeCell ref="BG929:BH929"/>
    <mergeCell ref="BI929:BJ929"/>
    <mergeCell ref="BK929:BL929"/>
    <mergeCell ref="BM929:BN929"/>
    <mergeCell ref="BO929:BP929"/>
    <mergeCell ref="BQ929:BR929"/>
    <mergeCell ref="BS929:BT929"/>
    <mergeCell ref="BU929:BV929"/>
    <mergeCell ref="BW929:BX929"/>
    <mergeCell ref="BE931:BF931"/>
    <mergeCell ref="BG931:BH931"/>
    <mergeCell ref="BI931:BJ931"/>
    <mergeCell ref="BK931:BL931"/>
    <mergeCell ref="BM931:BN931"/>
    <mergeCell ref="BO931:BP931"/>
    <mergeCell ref="BQ931:BR931"/>
    <mergeCell ref="BS931:BT931"/>
    <mergeCell ref="BU931:BV931"/>
    <mergeCell ref="BW931:BX931"/>
    <mergeCell ref="BE933:BF933"/>
    <mergeCell ref="BG933:BH933"/>
    <mergeCell ref="BI933:BJ933"/>
    <mergeCell ref="BK933:BL933"/>
    <mergeCell ref="BM933:BN933"/>
    <mergeCell ref="BO933:BP933"/>
    <mergeCell ref="BQ933:BR933"/>
    <mergeCell ref="BS933:BT933"/>
    <mergeCell ref="BU933:BV933"/>
    <mergeCell ref="BW933:BX933"/>
    <mergeCell ref="BE935:BF935"/>
    <mergeCell ref="BG935:BH935"/>
    <mergeCell ref="BI935:BJ935"/>
    <mergeCell ref="BK935:BL935"/>
    <mergeCell ref="BM935:BN935"/>
    <mergeCell ref="BO935:BP935"/>
    <mergeCell ref="BQ935:BR935"/>
    <mergeCell ref="BS935:BT935"/>
    <mergeCell ref="BU935:BV935"/>
    <mergeCell ref="BW935:BX935"/>
    <mergeCell ref="BE937:BF937"/>
    <mergeCell ref="BG937:BH937"/>
    <mergeCell ref="BI937:BJ937"/>
    <mergeCell ref="BK937:BL937"/>
    <mergeCell ref="BM937:BN937"/>
    <mergeCell ref="BO937:BP937"/>
    <mergeCell ref="BQ937:BR937"/>
    <mergeCell ref="BS937:BT937"/>
    <mergeCell ref="BU937:BV937"/>
    <mergeCell ref="BW937:BX937"/>
    <mergeCell ref="BE939:BF939"/>
    <mergeCell ref="BG939:BH939"/>
    <mergeCell ref="BI939:BJ939"/>
    <mergeCell ref="BK939:BL939"/>
    <mergeCell ref="BM939:BN939"/>
    <mergeCell ref="BO939:BP939"/>
    <mergeCell ref="BQ939:BR939"/>
    <mergeCell ref="BS939:BT939"/>
    <mergeCell ref="BU939:BV939"/>
    <mergeCell ref="BW939:BX939"/>
    <mergeCell ref="BE941:BF941"/>
    <mergeCell ref="BG941:BH941"/>
    <mergeCell ref="BI941:BJ941"/>
    <mergeCell ref="BK941:BL941"/>
    <mergeCell ref="BM941:BN941"/>
    <mergeCell ref="BO941:BP941"/>
    <mergeCell ref="BQ941:BR941"/>
    <mergeCell ref="BS941:BT941"/>
    <mergeCell ref="BU941:BV941"/>
    <mergeCell ref="BW941:BX941"/>
    <mergeCell ref="BE943:BF943"/>
    <mergeCell ref="BG943:BH943"/>
    <mergeCell ref="BI943:BJ943"/>
    <mergeCell ref="BK943:BL943"/>
    <mergeCell ref="BM943:BN943"/>
    <mergeCell ref="BO943:BP943"/>
    <mergeCell ref="BQ943:BR943"/>
    <mergeCell ref="BS943:BT943"/>
    <mergeCell ref="BU943:BV943"/>
    <mergeCell ref="BW943:BX943"/>
    <mergeCell ref="BE945:BF945"/>
    <mergeCell ref="BG945:BH945"/>
    <mergeCell ref="BI945:BJ945"/>
    <mergeCell ref="BK945:BL945"/>
    <mergeCell ref="BM945:BN945"/>
    <mergeCell ref="BO945:BP945"/>
    <mergeCell ref="BQ945:BR945"/>
    <mergeCell ref="BS945:BT945"/>
    <mergeCell ref="BU945:BV945"/>
    <mergeCell ref="BW945:BX945"/>
    <mergeCell ref="BE947:BF947"/>
    <mergeCell ref="BG947:BH947"/>
    <mergeCell ref="BI947:BJ947"/>
    <mergeCell ref="BK947:BL947"/>
    <mergeCell ref="BM947:BN947"/>
    <mergeCell ref="BO947:BP947"/>
    <mergeCell ref="BQ947:BR947"/>
    <mergeCell ref="BS947:BT947"/>
    <mergeCell ref="BU947:BV947"/>
    <mergeCell ref="BW947:BX947"/>
    <mergeCell ref="BE949:BF949"/>
    <mergeCell ref="BG949:BH949"/>
    <mergeCell ref="BI949:BJ949"/>
    <mergeCell ref="BK949:BL949"/>
    <mergeCell ref="BM949:BN949"/>
    <mergeCell ref="BO949:BP949"/>
    <mergeCell ref="BQ949:BR949"/>
    <mergeCell ref="BS949:BT949"/>
    <mergeCell ref="BU949:BV949"/>
    <mergeCell ref="BW949:BX949"/>
    <mergeCell ref="BE951:BF951"/>
    <mergeCell ref="BG951:BH951"/>
    <mergeCell ref="BI951:BJ951"/>
    <mergeCell ref="BK951:BL951"/>
    <mergeCell ref="BM951:BN951"/>
    <mergeCell ref="BO951:BP951"/>
    <mergeCell ref="BQ951:BR951"/>
    <mergeCell ref="BS951:BT951"/>
    <mergeCell ref="BU951:BV951"/>
    <mergeCell ref="BW951:BX951"/>
    <mergeCell ref="BE953:BF953"/>
    <mergeCell ref="BG953:BH953"/>
    <mergeCell ref="BI953:BJ953"/>
    <mergeCell ref="BK953:BL953"/>
    <mergeCell ref="BM953:BN953"/>
    <mergeCell ref="BO953:BP953"/>
    <mergeCell ref="BQ953:BR953"/>
    <mergeCell ref="BS953:BT953"/>
    <mergeCell ref="BU953:BV953"/>
    <mergeCell ref="BW953:BX953"/>
    <mergeCell ref="BE955:BF955"/>
    <mergeCell ref="BG955:BH955"/>
    <mergeCell ref="BI955:BJ955"/>
    <mergeCell ref="BK955:BL955"/>
    <mergeCell ref="BM955:BN955"/>
    <mergeCell ref="BO955:BP955"/>
    <mergeCell ref="BQ955:BR955"/>
    <mergeCell ref="BS955:BT955"/>
    <mergeCell ref="BU955:BV955"/>
    <mergeCell ref="BW955:BX955"/>
    <mergeCell ref="BE957:BF957"/>
    <mergeCell ref="BG957:BH957"/>
    <mergeCell ref="BI957:BJ957"/>
    <mergeCell ref="BK957:BL957"/>
    <mergeCell ref="BM957:BN957"/>
    <mergeCell ref="BO957:BP957"/>
    <mergeCell ref="BQ957:BR957"/>
    <mergeCell ref="BS957:BT957"/>
    <mergeCell ref="BU957:BV957"/>
    <mergeCell ref="BW957:BX957"/>
    <mergeCell ref="BE959:BF959"/>
    <mergeCell ref="BG959:BH959"/>
    <mergeCell ref="BI959:BJ959"/>
    <mergeCell ref="BK959:BL959"/>
    <mergeCell ref="BM959:BN959"/>
    <mergeCell ref="BO959:BP959"/>
    <mergeCell ref="BQ959:BR959"/>
    <mergeCell ref="BS959:BT959"/>
    <mergeCell ref="BU959:BV959"/>
    <mergeCell ref="BW959:BX959"/>
    <mergeCell ref="BE961:BF961"/>
    <mergeCell ref="BG961:BH961"/>
    <mergeCell ref="BI961:BJ961"/>
    <mergeCell ref="BK961:BL961"/>
    <mergeCell ref="BM961:BN961"/>
    <mergeCell ref="BO961:BP961"/>
    <mergeCell ref="BQ961:BR961"/>
    <mergeCell ref="BS961:BT961"/>
    <mergeCell ref="BU961:BV961"/>
    <mergeCell ref="BW961:BX961"/>
    <mergeCell ref="BE963:BF963"/>
    <mergeCell ref="BG963:BH963"/>
    <mergeCell ref="BI963:BJ963"/>
    <mergeCell ref="BK963:BL963"/>
    <mergeCell ref="BM963:BN963"/>
    <mergeCell ref="BO963:BP963"/>
    <mergeCell ref="BQ963:BR963"/>
    <mergeCell ref="BS963:BT963"/>
    <mergeCell ref="BU963:BV963"/>
    <mergeCell ref="BW963:BX963"/>
    <mergeCell ref="BE965:BF965"/>
    <mergeCell ref="BG965:BH965"/>
    <mergeCell ref="BI965:BJ965"/>
    <mergeCell ref="BK965:BL965"/>
    <mergeCell ref="BM965:BN965"/>
    <mergeCell ref="BO965:BP965"/>
    <mergeCell ref="BQ965:BR965"/>
    <mergeCell ref="BS965:BT965"/>
    <mergeCell ref="BU965:BV965"/>
    <mergeCell ref="BW965:BX965"/>
    <mergeCell ref="BE967:BF967"/>
    <mergeCell ref="BG967:BH967"/>
    <mergeCell ref="BI967:BJ967"/>
    <mergeCell ref="BK967:BL967"/>
    <mergeCell ref="BM967:BN967"/>
    <mergeCell ref="BO967:BP967"/>
    <mergeCell ref="BQ967:BR967"/>
    <mergeCell ref="BS967:BT967"/>
    <mergeCell ref="BU967:BV967"/>
    <mergeCell ref="BW967:BX967"/>
    <mergeCell ref="BE969:BF969"/>
    <mergeCell ref="BG969:BH969"/>
    <mergeCell ref="BI969:BJ969"/>
    <mergeCell ref="BK969:BL969"/>
    <mergeCell ref="BM969:BN969"/>
    <mergeCell ref="BO969:BP969"/>
    <mergeCell ref="BQ969:BR969"/>
    <mergeCell ref="BS969:BT969"/>
    <mergeCell ref="BU969:BV969"/>
    <mergeCell ref="BW969:BX969"/>
    <mergeCell ref="BE971:BF971"/>
    <mergeCell ref="BG971:BH971"/>
    <mergeCell ref="BI971:BJ971"/>
    <mergeCell ref="BK971:BL971"/>
    <mergeCell ref="BM971:BN971"/>
    <mergeCell ref="BO971:BP971"/>
    <mergeCell ref="BQ971:BR971"/>
    <mergeCell ref="BS971:BT971"/>
    <mergeCell ref="BU971:BV971"/>
    <mergeCell ref="BW971:BX971"/>
  </mergeCells>
  <conditionalFormatting sqref="M4 M6 M8 M10 M12 M14 M16 M18 M20 M22 M24 M26 M28 M30 M32 M34 M36 M38 M40 M42 M44 M46 M48 M50 M52 M54 M56 M58 M60 M62 M64 M66 M68 M70 M72 M74 M76 M78 M80 M82 M84 M86 M88 M90 M92 M94 M96 M98 M100 M102 M104 M106 M108 M110 M112 M114 M116 M118 M120 M122 M124 M126 M128 M130 M132 M134 M136 M138 M140 M142 M144 M146 M148 M150 M152 M154 M156 M158 M160 M162 M164 M166 M168 M170 M172 M174 M176 M178 M180 M182 M184 M186 M188 M190 M192 M194 M196 M198 M200 M202 M204 M206 M208 M210 M212 M214 M216 M218 M220 M226 M228 M230 M232 M234 M236 M238 M240 M242 M246 M248 M250 M252 M254 M256 M258 M260 M262 M264 M266 M268 M270 M272 M274 M276 M278 M280 M282 M284 M286 M288 M290 M292 M294 M296 M298 M300 M302 M304 M306 M308 M310 M312 M314 M316 M318 M320 M322 M324 M326 M328 M330 M332 M334 M336 M338 M340 M346 M348 M350 M352 M354 M356 M358 M360 M362 M364 M366 M368 M370 M372 M374 M376 M378 M380 M382 M384 M386 M388 M390 M392 M394 M396 M398 M400 M402 M404 M406 M408 M410 M412 M414 M416 M418 M420 M422 M424 M426 M428 M430 M432 M434 M436 M438 M440 M442 M444 M446 M448 M450 M222 M224 M244 M342 M344">
    <cfRule type="expression" priority="2" aboveAverage="0" equalAverage="0" bottom="0" percent="0" rank="0" text="" dxfId="0">
      <formula>#REF!=1</formula>
    </cfRule>
    <cfRule type="expression" priority="3" aboveAverage="0" equalAverage="0" bottom="0" percent="0" rank="0" text="" dxfId="1">
      <formula>#REF!=0</formula>
    </cfRule>
  </conditionalFormatting>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24"/>
  <sheetViews>
    <sheetView showFormulas="false" showGridLines="true" showRowColHeaders="true" showZeros="true" rightToLeft="false" tabSelected="false" showOutlineSymbols="true" defaultGridColor="true" view="normal" topLeftCell="A1" colorId="64" zoomScale="156" zoomScaleNormal="156" zoomScalePageLayoutView="100" workbookViewId="0">
      <selection pane="topLeft" activeCell="C3" activeCellId="0" sqref="C3"/>
    </sheetView>
  </sheetViews>
  <sheetFormatPr defaultColWidth="11.53515625" defaultRowHeight="12.8" zeroHeight="false" outlineLevelRow="0" outlineLevelCol="0"/>
  <cols>
    <col collapsed="false" customWidth="true" hidden="false" outlineLevel="0" max="3" min="3" style="0" width="21.9"/>
  </cols>
  <sheetData>
    <row r="1" customFormat="false" ht="12.8" hidden="false" customHeight="false" outlineLevel="0" collapsed="false">
      <c r="A1" s="0" t="s">
        <v>360</v>
      </c>
    </row>
    <row r="5" customFormat="false" ht="15" hidden="false" customHeight="false" outlineLevel="0" collapsed="false">
      <c r="B5" s="79" t="n">
        <f aca="false">MIN(('1+100'!H3:H809),('Парнас Новые'!H4:H213),('парнас + 20'!H4:H212))</f>
        <v>42603</v>
      </c>
      <c r="C5" s="81" t="s">
        <v>26</v>
      </c>
    </row>
    <row r="6" customFormat="false" ht="15" hidden="false" customHeight="false" outlineLevel="0" collapsed="false">
      <c r="B6" s="82" t="n">
        <f aca="false">MAX(('1+100'!L3:L809),('Парнас Новые'!L4:L213),('парнас + 20'!L4:L212))</f>
        <v>43981</v>
      </c>
      <c r="C6" s="81" t="s">
        <v>27</v>
      </c>
    </row>
    <row r="7" customFormat="false" ht="16" hidden="false" customHeight="false" outlineLevel="0" collapsed="false">
      <c r="B7" s="0" t="n">
        <f aca="false">(B6-B5)/365</f>
        <v>3.77534246575342</v>
      </c>
      <c r="C7" s="81" t="s">
        <v>28</v>
      </c>
    </row>
    <row r="8" customFormat="false" ht="15" hidden="false" customHeight="false" outlineLevel="0" collapsed="false">
      <c r="B8" s="0" t="n">
        <f aca="false">('1+100'!V16)+('Парнас Новые'!U17)</f>
        <v>1010</v>
      </c>
      <c r="C8" s="83" t="s">
        <v>363</v>
      </c>
    </row>
    <row r="9" customFormat="false" ht="15" hidden="false" customHeight="false" outlineLevel="0" collapsed="false">
      <c r="A9" s="84" t="n">
        <f aca="false">B9/$B$8</f>
        <v>0.426732673267327</v>
      </c>
      <c r="B9" s="0" t="n">
        <f aca="false">('1+100'!V17)+('Парнас Новые'!U18)</f>
        <v>431</v>
      </c>
      <c r="C9" s="83" t="s">
        <v>379</v>
      </c>
      <c r="D9" s="85" t="n">
        <f aca="false">A9</f>
        <v>0.426732673267327</v>
      </c>
    </row>
    <row r="10" customFormat="false" ht="15" hidden="false" customHeight="false" outlineLevel="0" collapsed="false">
      <c r="A10" s="84" t="n">
        <f aca="false">B10/$B$8</f>
        <v>0.166336633663366</v>
      </c>
      <c r="B10" s="0" t="n">
        <f aca="false">('1+100'!V18)+('Парнас Новые'!U19)</f>
        <v>168</v>
      </c>
      <c r="C10" s="83" t="s">
        <v>365</v>
      </c>
      <c r="D10" s="85" t="n">
        <f aca="false">A10</f>
        <v>0.166336633663366</v>
      </c>
    </row>
    <row r="11" customFormat="false" ht="15" hidden="false" customHeight="false" outlineLevel="0" collapsed="false">
      <c r="A11" s="84" t="n">
        <f aca="false">B11/$B$8</f>
        <v>0.406930693069307</v>
      </c>
      <c r="B11" s="0" t="n">
        <f aca="false">B8-(B9+B10)</f>
        <v>411</v>
      </c>
      <c r="C11" s="83" t="s">
        <v>366</v>
      </c>
      <c r="D11" s="85" t="n">
        <f aca="false">A11</f>
        <v>0.406930693069307</v>
      </c>
    </row>
    <row r="12" customFormat="false" ht="16" hidden="false" customHeight="false" outlineLevel="0" collapsed="false">
      <c r="A12" s="0" t="n">
        <f aca="false">(AVERAGE(('1+100'!O3:O1809),('Парнас Новые'!O4:O213),('парнас + 20'!O4:O212)))*12</f>
        <v>9.42519346716255</v>
      </c>
      <c r="B12" s="86" t="n">
        <f aca="false">(AVERAGE(('1+100'!N3:N1809),('Парнас Новые'!N4:N213),('парнас + 20'!N4:N212)))*12</f>
        <v>18.0035759661808</v>
      </c>
      <c r="C12" s="83" t="s">
        <v>34</v>
      </c>
    </row>
    <row r="13" customFormat="false" ht="16" hidden="false" customHeight="false" outlineLevel="0" collapsed="false">
      <c r="A13" s="0" t="n">
        <f aca="false">(AVERAGE(('1+100'!Q3:Q1809),('Парнас Новые'!Q4:Q213),('парнас + 20'!Q4:Q212)))*12</f>
        <v>8.53287671232877</v>
      </c>
      <c r="B13" s="0" t="n">
        <f aca="false">(AVERAGE(('1+100'!P3:P1809),('Парнас Новые'!P4:P213),('парнас + 20'!P4:P212)))*12</f>
        <v>20.3356164383562</v>
      </c>
      <c r="C13" s="83" t="s">
        <v>35</v>
      </c>
    </row>
    <row r="14" customFormat="false" ht="16" hidden="false" customHeight="false" outlineLevel="0" collapsed="false">
      <c r="A14" s="0" t="n">
        <f aca="false">(MAX(('1+100'!O3:O1809),('Парнас Новые'!O4:O213),('парнас + 20'!O4:O212)))*12</f>
        <v>42.4767123287671</v>
      </c>
      <c r="B14" s="0" t="n">
        <f aca="false">(MAX(('1+100'!N3:N1809),('Парнас Новые'!N4:N213),('парнас + 20'!N3:N212)))*12</f>
        <v>54.2794520547945</v>
      </c>
      <c r="C14" s="83" t="s">
        <v>38</v>
      </c>
      <c r="I14" s="87" t="n">
        <f aca="false">(MIN(('1+100'!N3:N1809),('Парнас Новые'!N4:N213),('парнас + 20'!N3:N212)))*12</f>
        <v>0</v>
      </c>
    </row>
    <row r="15" customFormat="false" ht="16" hidden="false" customHeight="false" outlineLevel="0" collapsed="false">
      <c r="A15" s="0" t="n">
        <f aca="false">(MAX(('1+100'!Q3:Q1809),('Парнас Новые'!Q4:Q213),('парнас + 20'!Q4:Q212)))*12</f>
        <v>31.3643835616439</v>
      </c>
      <c r="B15" s="0" t="n">
        <f aca="false">(MAX(('1+100'!P3:P1809),('Парнас Новые'!P4:P213),('парнас + 20'!P4:P212)))*12</f>
        <v>43.1671232876712</v>
      </c>
      <c r="C15" s="83" t="s">
        <v>39</v>
      </c>
    </row>
    <row r="16" customFormat="false" ht="16" hidden="false" customHeight="false" outlineLevel="0" collapsed="false">
      <c r="B16" s="0" t="n">
        <f aca="false">B9/(((MAX(('1+100'!L3:L1809),('Парнас Новые'!L4:L213),('парнас + 20'!L3:L212)))-B5)/12)</f>
        <v>3.75326560232221</v>
      </c>
      <c r="C16" s="81" t="s">
        <v>40</v>
      </c>
    </row>
    <row r="17" customFormat="false" ht="16" hidden="false" customHeight="false" outlineLevel="0" collapsed="false">
      <c r="B17" s="0" t="n">
        <f aca="false">B10/((B6-(MIN(('1+100'!H3:H1809),('Парнас Новые'!H4:H213),('парнас + 20'!H4:H212))))/12)</f>
        <v>1.46298984034833</v>
      </c>
      <c r="C17" s="81" t="s">
        <v>41</v>
      </c>
    </row>
    <row r="18" customFormat="false" ht="16" hidden="false" customHeight="false" outlineLevel="0" collapsed="false">
      <c r="A18" s="0" t="n">
        <f aca="false">(B11/B17)/12</f>
        <v>23.4109623015873</v>
      </c>
      <c r="B18" s="0" t="n">
        <f aca="false">B11/B17</f>
        <v>280.931547619048</v>
      </c>
      <c r="C18" s="88" t="s">
        <v>380</v>
      </c>
    </row>
    <row r="19" customFormat="false" ht="16" hidden="false" customHeight="false" outlineLevel="0" collapsed="false">
      <c r="B19" s="0" t="n">
        <f aca="false">(B6-B5)/B10</f>
        <v>8.20238095238095</v>
      </c>
      <c r="C19" s="61" t="s">
        <v>43</v>
      </c>
    </row>
    <row r="20" customFormat="false" ht="16" hidden="false" customHeight="false" outlineLevel="0" collapsed="false">
      <c r="B20" s="0" t="n">
        <f aca="false">(B19/180)*24</f>
        <v>1.09365079365079</v>
      </c>
      <c r="C20" s="61" t="s">
        <v>44</v>
      </c>
    </row>
    <row r="22" customFormat="false" ht="12.8" hidden="false" customHeight="false" outlineLevel="0" collapsed="false">
      <c r="B22" s="79" t="n">
        <v>43922</v>
      </c>
      <c r="C22" s="0" t="s">
        <v>376</v>
      </c>
    </row>
    <row r="23" customFormat="false" ht="12.8" hidden="false" customHeight="false" outlineLevel="0" collapsed="false">
      <c r="B23" s="0" t="s">
        <v>377</v>
      </c>
    </row>
    <row r="24" customFormat="false" ht="12.8" hidden="false" customHeight="false" outlineLevel="0" collapsed="false">
      <c r="B24" s="0" t="s">
        <v>378</v>
      </c>
    </row>
  </sheetData>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570"/>
  <sheetViews>
    <sheetView showFormulas="false" showGridLines="true" showRowColHeaders="true" showZeros="true" rightToLeft="false" tabSelected="false" showOutlineSymbols="true" defaultGridColor="true" view="normal" topLeftCell="F1" colorId="64" zoomScale="156" zoomScaleNormal="156" zoomScalePageLayoutView="100" workbookViewId="0">
      <selection pane="topLeft" activeCell="Z12" activeCellId="0" sqref="Z12"/>
    </sheetView>
  </sheetViews>
  <sheetFormatPr defaultColWidth="11.53515625" defaultRowHeight="12.8" zeroHeight="false" outlineLevelRow="0" outlineLevelCol="0"/>
  <cols>
    <col collapsed="false" customWidth="true" hidden="false" outlineLevel="0" max="1" min="1" style="299" width="6.7"/>
    <col collapsed="false" customWidth="true" hidden="false" outlineLevel="0" max="2" min="2" style="299" width="15.27"/>
    <col collapsed="false" customWidth="true" hidden="false" outlineLevel="0" max="3" min="3" style="299" width="8.7"/>
    <col collapsed="false" customWidth="true" hidden="false" outlineLevel="0" max="4" min="4" style="299" width="11.99"/>
    <col collapsed="false" customWidth="false" hidden="false" outlineLevel="0" max="5" min="5" style="299" width="11.57"/>
    <col collapsed="false" customWidth="true" hidden="false" outlineLevel="0" max="8" min="8" style="0" width="16.87"/>
    <col collapsed="false" customWidth="true" hidden="false" outlineLevel="0" max="9" min="9" style="0" width="5.28"/>
    <col collapsed="false" customWidth="true" hidden="false" outlineLevel="0" max="10" min="10" style="0" width="4.3"/>
    <col collapsed="false" customWidth="true" hidden="false" outlineLevel="0" max="11" min="11" style="0" width="3.89"/>
    <col collapsed="false" customWidth="true" hidden="false" outlineLevel="0" max="16" min="16" style="300" width="7.51"/>
    <col collapsed="false" customWidth="true" hidden="false" outlineLevel="0" max="17" min="17" style="300" width="7.08"/>
    <col collapsed="false" customWidth="true" hidden="false" outlineLevel="0" max="18" min="18" style="300" width="8.33"/>
    <col collapsed="false" customWidth="true" hidden="false" outlineLevel="0" max="19" min="19" style="301" width="9.03"/>
    <col collapsed="false" customWidth="true" hidden="false" outlineLevel="0" max="20" min="20" style="300" width="10.14"/>
    <col collapsed="false" customWidth="true" hidden="false" outlineLevel="0" max="21" min="21" style="300" width="9.03"/>
    <col collapsed="false" customWidth="false" hidden="false" outlineLevel="0" max="24" min="22" style="300" width="11.57"/>
  </cols>
  <sheetData>
    <row r="1" customFormat="false" ht="15" hidden="false" customHeight="false" outlineLevel="0" collapsed="false">
      <c r="A1" s="135" t="s">
        <v>2985</v>
      </c>
      <c r="B1" s="188"/>
      <c r="C1" s="188"/>
      <c r="D1" s="189"/>
      <c r="E1" s="190"/>
      <c r="F1" s="189"/>
      <c r="G1" s="189"/>
      <c r="H1" s="189"/>
      <c r="I1" s="197"/>
      <c r="J1" s="188"/>
      <c r="K1" s="420"/>
      <c r="L1" s="421"/>
      <c r="M1" s="420"/>
      <c r="N1" s="295"/>
      <c r="O1" s="420"/>
      <c r="P1" s="422"/>
      <c r="Q1" s="423"/>
      <c r="R1" s="422"/>
      <c r="S1" s="423"/>
      <c r="T1" s="422"/>
      <c r="U1" s="422"/>
      <c r="V1" s="422"/>
      <c r="W1" s="422"/>
      <c r="X1" s="422"/>
    </row>
    <row r="2" customFormat="false" ht="12.8" hidden="false" customHeight="false" outlineLevel="0" collapsed="false">
      <c r="A2" s="424"/>
      <c r="B2" s="425"/>
      <c r="C2" s="425"/>
      <c r="D2" s="425"/>
      <c r="E2" s="425"/>
      <c r="F2" s="420" t="n">
        <v>41365</v>
      </c>
      <c r="G2" s="295"/>
      <c r="H2" s="295"/>
      <c r="I2" s="426" t="s">
        <v>2114</v>
      </c>
      <c r="J2" s="426" t="s">
        <v>2115</v>
      </c>
      <c r="K2" s="420" t="n">
        <f aca="true">TODAY()</f>
        <v>44281</v>
      </c>
      <c r="L2" s="421" t="n">
        <v>120</v>
      </c>
      <c r="M2" s="420"/>
      <c r="N2" s="295"/>
      <c r="O2" s="420"/>
      <c r="P2" s="422"/>
      <c r="Q2" s="423"/>
      <c r="R2" s="422"/>
      <c r="S2" s="423"/>
      <c r="T2" s="422"/>
      <c r="U2" s="422"/>
      <c r="V2" s="422" t="s">
        <v>2986</v>
      </c>
      <c r="W2" s="422" t="s">
        <v>2103</v>
      </c>
      <c r="X2" s="422" t="s">
        <v>2104</v>
      </c>
    </row>
    <row r="3" customFormat="false" ht="12.8" hidden="false" customHeight="false" outlineLevel="0" collapsed="false">
      <c r="A3" s="240" t="n">
        <v>319</v>
      </c>
      <c r="B3" s="240" t="s">
        <v>2009</v>
      </c>
      <c r="C3" s="240" t="s">
        <v>2010</v>
      </c>
      <c r="D3" s="241" t="s">
        <v>1837</v>
      </c>
      <c r="E3" s="427" t="s">
        <v>1815</v>
      </c>
      <c r="F3" s="261" t="n">
        <f aca="false">COUNT(P3:U3)</f>
        <v>3</v>
      </c>
      <c r="G3" s="261" t="e">
        <f aca="true">INDIRECT(ADDRESS(ROW(K3),COLUMN(N4)+MATCH(LOOKUP(9E+307,P3:CO3),P3:CO3)))</f>
        <v>#N/A</v>
      </c>
      <c r="H3" s="261" t="str">
        <f aca="false">IF(ISERROR(G3),"",G3)</f>
        <v/>
      </c>
      <c r="I3" s="261" t="e">
        <f aca="false">IF(M3&lt;0,$K$2-N3,0)</f>
        <v>#VALUE!</v>
      </c>
      <c r="J3" s="261" t="e">
        <f aca="false">M4</f>
        <v>#VALUE!</v>
      </c>
      <c r="K3" s="261"/>
      <c r="L3" s="261"/>
      <c r="M3" s="243" t="e">
        <f aca="false">N4-N3</f>
        <v>#VALUE!</v>
      </c>
      <c r="N3" s="428" t="str">
        <f aca="false">IF(ISERROR(O3),"",O3)</f>
        <v/>
      </c>
      <c r="O3" s="428" t="e">
        <f aca="false">LOOKUP(9E+307,Q3:AX3)</f>
        <v>#N/A</v>
      </c>
      <c r="P3" s="242"/>
      <c r="Q3" s="429" t="n">
        <v>40885</v>
      </c>
      <c r="R3" s="242"/>
      <c r="S3" s="429" t="n">
        <v>41822</v>
      </c>
      <c r="T3" s="242" t="s">
        <v>2987</v>
      </c>
      <c r="U3" s="429" t="n">
        <v>42887</v>
      </c>
      <c r="V3" s="242"/>
      <c r="W3" s="242"/>
      <c r="X3" s="242"/>
    </row>
    <row r="4" customFormat="false" ht="13" hidden="false" customHeight="false" outlineLevel="0" collapsed="false">
      <c r="A4" s="430"/>
      <c r="B4" s="430"/>
      <c r="C4" s="430"/>
      <c r="D4" s="258"/>
      <c r="E4" s="431" t="s">
        <v>1815</v>
      </c>
      <c r="F4" s="243"/>
      <c r="G4" s="243"/>
      <c r="H4" s="243"/>
      <c r="I4" s="243"/>
      <c r="J4" s="243"/>
      <c r="K4" s="243" t="n">
        <f aca="false">IF(ISERROR(O4),0,(IF((O4-$F$2)&gt;=0,1,0)))</f>
        <v>0</v>
      </c>
      <c r="L4" s="432" t="e">
        <f aca="false">IF((M4-$L$2)&gt;0,1,0)</f>
        <v>#VALUE!</v>
      </c>
      <c r="M4" s="243" t="e">
        <f aca="false">IF(M3&gt;0,$K$2-N4,0)</f>
        <v>#VALUE!</v>
      </c>
      <c r="N4" s="278" t="str">
        <f aca="false">IF(ISERROR(O4),"",O4)</f>
        <v/>
      </c>
      <c r="O4" s="278" t="e">
        <f aca="false">LOOKUP(9E+307,P4:BJ4)</f>
        <v>#N/A</v>
      </c>
      <c r="P4" s="250" t="n">
        <v>41313</v>
      </c>
      <c r="Q4" s="249"/>
      <c r="R4" s="250" t="n">
        <v>42256</v>
      </c>
      <c r="S4" s="250"/>
      <c r="T4" s="250" t="n">
        <v>43170</v>
      </c>
      <c r="U4" s="249"/>
      <c r="V4" s="249"/>
      <c r="W4" s="249"/>
      <c r="X4" s="249"/>
    </row>
    <row r="5" customFormat="false" ht="12.8" hidden="false" customHeight="false" outlineLevel="0" collapsed="false">
      <c r="A5" s="302" t="n">
        <v>320</v>
      </c>
      <c r="B5" s="299" t="s">
        <v>2009</v>
      </c>
      <c r="C5" s="299" t="s">
        <v>2010</v>
      </c>
      <c r="D5" s="433" t="s">
        <v>2011</v>
      </c>
      <c r="E5" s="344" t="s">
        <v>1815</v>
      </c>
      <c r="F5" s="0" t="n">
        <f aca="false">COUNT(P5:U5)</f>
        <v>3</v>
      </c>
      <c r="G5" s="0" t="e">
        <f aca="true">INDIRECT(ADDRESS(ROW(K5),COLUMN(N6)+MATCH(LOOKUP(9E+307,P5:CO5),P5:CO5)))</f>
        <v>#N/A</v>
      </c>
      <c r="H5" s="0" t="str">
        <f aca="false">IF(ISERROR(G5),"",G5)</f>
        <v/>
      </c>
      <c r="I5" s="0" t="e">
        <f aca="false">IF(M5&lt;0,$K$2-N5,0)</f>
        <v>#VALUE!</v>
      </c>
      <c r="J5" s="0" t="e">
        <f aca="false">M6</f>
        <v>#VALUE!</v>
      </c>
      <c r="M5" s="79" t="e">
        <f aca="false">N6-N5</f>
        <v>#VALUE!</v>
      </c>
      <c r="N5" s="79" t="str">
        <f aca="false">IF(ISERROR(O5),"",O5)</f>
        <v/>
      </c>
      <c r="O5" s="79" t="e">
        <f aca="false">LOOKUP(9E+307,Q5:AX5)</f>
        <v>#N/A</v>
      </c>
      <c r="Q5" s="301" t="n">
        <v>40885</v>
      </c>
      <c r="S5" s="301" t="n">
        <v>41822</v>
      </c>
      <c r="T5" s="300" t="s">
        <v>721</v>
      </c>
      <c r="U5" s="301" t="n">
        <v>42279</v>
      </c>
      <c r="V5" s="300" t="s">
        <v>1409</v>
      </c>
      <c r="W5" s="301" t="n">
        <v>43767</v>
      </c>
    </row>
    <row r="6" customFormat="false" ht="13" hidden="false" customHeight="false" outlineLevel="0" collapsed="false">
      <c r="A6" s="302"/>
      <c r="D6" s="303"/>
      <c r="E6" s="344" t="s">
        <v>1815</v>
      </c>
      <c r="K6" s="0" t="n">
        <f aca="false">IF(ISERROR(O6),0,(IF((O6-$F$2)&gt;=0,1,0)))</f>
        <v>0</v>
      </c>
      <c r="L6" s="308" t="e">
        <f aca="false">IF((M6-$L$2)&gt;0,1,0)</f>
        <v>#VALUE!</v>
      </c>
      <c r="M6" s="0" t="e">
        <f aca="false">IF(M5&gt;0,$K$2-N6,0)</f>
        <v>#VALUE!</v>
      </c>
      <c r="N6" s="79" t="str">
        <f aca="false">IF(ISERROR(O6),"",O6)</f>
        <v/>
      </c>
      <c r="O6" s="79" t="e">
        <f aca="false">LOOKUP(9E+307,P6:BJ6)</f>
        <v>#N/A</v>
      </c>
      <c r="P6" s="301" t="n">
        <v>41294</v>
      </c>
      <c r="R6" s="301" t="n">
        <v>42278</v>
      </c>
      <c r="T6" s="301" t="n">
        <v>42767</v>
      </c>
    </row>
    <row r="7" customFormat="false" ht="12.8" hidden="false" customHeight="false" outlineLevel="0" collapsed="false">
      <c r="A7" s="302" t="n">
        <v>321</v>
      </c>
      <c r="B7" s="303" t="s">
        <v>2009</v>
      </c>
      <c r="C7" s="303" t="s">
        <v>2010</v>
      </c>
      <c r="D7" s="303" t="s">
        <v>1802</v>
      </c>
      <c r="E7" s="344" t="s">
        <v>1815</v>
      </c>
      <c r="F7" s="0" t="n">
        <f aca="false">COUNT(P7:U7)</f>
        <v>3</v>
      </c>
      <c r="G7" s="0" t="e">
        <f aca="true">INDIRECT(ADDRESS(ROW(K7),COLUMN(N8)+MATCH(LOOKUP(9E+307,P7:CO7),P7:CO7)))</f>
        <v>#N/A</v>
      </c>
      <c r="H7" s="0" t="str">
        <f aca="false">IF(ISERROR(G7),"",G7)</f>
        <v/>
      </c>
      <c r="I7" s="0" t="e">
        <f aca="false">IF(M7&lt;0,$K$2-N7,0)</f>
        <v>#VALUE!</v>
      </c>
      <c r="J7" s="0" t="e">
        <f aca="false">M8</f>
        <v>#VALUE!</v>
      </c>
      <c r="M7" s="0" t="e">
        <f aca="false">N8-N7</f>
        <v>#VALUE!</v>
      </c>
      <c r="N7" s="79" t="str">
        <f aca="false">IF(ISERROR(O7),"",O7)</f>
        <v/>
      </c>
      <c r="O7" s="79" t="e">
        <f aca="false">LOOKUP(9E+307,Q7:AX7)</f>
        <v>#N/A</v>
      </c>
      <c r="Q7" s="301" t="n">
        <v>40885</v>
      </c>
      <c r="S7" s="301" t="n">
        <v>41822</v>
      </c>
      <c r="T7" s="300" t="s">
        <v>2988</v>
      </c>
      <c r="U7" s="301" t="n">
        <v>42440</v>
      </c>
    </row>
    <row r="8" customFormat="false" ht="13" hidden="false" customHeight="false" outlineLevel="0" collapsed="false">
      <c r="A8" s="302"/>
      <c r="B8" s="303"/>
      <c r="C8" s="303"/>
      <c r="D8" s="303"/>
      <c r="E8" s="344" t="s">
        <v>1815</v>
      </c>
      <c r="K8" s="0" t="n">
        <f aca="false">IF(ISERROR(O8),0,(IF((O8-$F$2)&gt;=0,1,0)))</f>
        <v>0</v>
      </c>
      <c r="L8" s="308" t="e">
        <f aca="false">IF((M8-$L$2)&gt;0,1,0)</f>
        <v>#VALUE!</v>
      </c>
      <c r="M8" s="0" t="e">
        <f aca="false">IF(M7&gt;0,$K$2-N8,0)</f>
        <v>#VALUE!</v>
      </c>
      <c r="N8" s="79" t="str">
        <f aca="false">IF(ISERROR(O8),"",O8)</f>
        <v/>
      </c>
      <c r="O8" s="79" t="e">
        <f aca="false">LOOKUP(9E+307,P8:BJ8)</f>
        <v>#N/A</v>
      </c>
      <c r="P8" s="301" t="n">
        <v>41294</v>
      </c>
      <c r="R8" s="301" t="n">
        <v>42256</v>
      </c>
    </row>
    <row r="9" customFormat="false" ht="12.8" hidden="false" customHeight="false" outlineLevel="0" collapsed="false">
      <c r="A9" s="302" t="n">
        <v>322</v>
      </c>
      <c r="B9" s="303" t="s">
        <v>2009</v>
      </c>
      <c r="C9" s="303" t="s">
        <v>2010</v>
      </c>
      <c r="D9" s="303" t="s">
        <v>2012</v>
      </c>
      <c r="E9" s="344" t="s">
        <v>1815</v>
      </c>
      <c r="F9" s="0" t="n">
        <f aca="false">COUNT(P9:U9)</f>
        <v>3</v>
      </c>
      <c r="G9" s="0" t="e">
        <f aca="true">INDIRECT(ADDRESS(ROW(K9),COLUMN(N10)+MATCH(LOOKUP(9E+307,P9:CO9),P9:CO9)))</f>
        <v>#N/A</v>
      </c>
      <c r="H9" s="0" t="str">
        <f aca="false">IF(ISERROR(G9),"",G9)</f>
        <v/>
      </c>
      <c r="I9" s="0" t="e">
        <f aca="false">IF(M9&lt;0,$K$2-N9,0)</f>
        <v>#VALUE!</v>
      </c>
      <c r="J9" s="0" t="e">
        <f aca="false">M10</f>
        <v>#VALUE!</v>
      </c>
      <c r="M9" s="79" t="e">
        <f aca="false">N10-N9</f>
        <v>#VALUE!</v>
      </c>
      <c r="N9" s="79" t="str">
        <f aca="false">IF(ISERROR(O9),"",O9)</f>
        <v/>
      </c>
      <c r="O9" s="79" t="e">
        <f aca="false">LOOKUP(9E+307,Q9:AX9)</f>
        <v>#N/A</v>
      </c>
      <c r="Q9" s="301" t="n">
        <v>40885</v>
      </c>
      <c r="S9" s="301" t="n">
        <v>41823</v>
      </c>
      <c r="T9" s="300" t="s">
        <v>2989</v>
      </c>
      <c r="U9" s="301" t="n">
        <v>42090</v>
      </c>
      <c r="V9" s="300" t="s">
        <v>2013</v>
      </c>
      <c r="W9" s="301" t="n">
        <v>43771</v>
      </c>
    </row>
    <row r="10" customFormat="false" ht="13" hidden="false" customHeight="false" outlineLevel="0" collapsed="false">
      <c r="A10" s="302"/>
      <c r="B10" s="303"/>
      <c r="C10" s="303"/>
      <c r="D10" s="303"/>
      <c r="E10" s="344" t="s">
        <v>1815</v>
      </c>
      <c r="K10" s="0" t="n">
        <f aca="false">IF(ISERROR(O10),0,(IF((O10-$F$2)&gt;=0,1,0)))</f>
        <v>0</v>
      </c>
      <c r="L10" s="308" t="e">
        <f aca="false">IF((M10-$L$2)&gt;0,1,0)</f>
        <v>#VALUE!</v>
      </c>
      <c r="M10" s="0" t="e">
        <f aca="false">IF(M9&gt;0,$K$2-N10,0)</f>
        <v>#VALUE!</v>
      </c>
      <c r="N10" s="79" t="str">
        <f aca="false">IF(ISERROR(O10),"",O10)</f>
        <v/>
      </c>
      <c r="O10" s="79" t="e">
        <f aca="false">LOOKUP(9E+307,P10:BJ10)</f>
        <v>#N/A</v>
      </c>
      <c r="P10" s="301" t="n">
        <v>41294</v>
      </c>
      <c r="R10" s="301" t="n">
        <v>41827</v>
      </c>
      <c r="T10" s="301" t="n">
        <v>42736</v>
      </c>
    </row>
    <row r="11" customFormat="false" ht="12.8" hidden="false" customHeight="false" outlineLevel="0" collapsed="false">
      <c r="A11" s="303" t="n">
        <v>323</v>
      </c>
      <c r="B11" s="303" t="s">
        <v>2009</v>
      </c>
      <c r="C11" s="303" t="s">
        <v>2010</v>
      </c>
      <c r="D11" s="303" t="s">
        <v>2014</v>
      </c>
      <c r="E11" s="344" t="s">
        <v>1815</v>
      </c>
      <c r="F11" s="0" t="n">
        <f aca="false">COUNT(P11:U11)</f>
        <v>2</v>
      </c>
      <c r="G11" s="0" t="e">
        <f aca="true">INDIRECT(ADDRESS(ROW(K11),COLUMN(N12)+MATCH(LOOKUP(9E+307,P11:CO11),P11:CO11)))</f>
        <v>#N/A</v>
      </c>
      <c r="H11" s="0" t="str">
        <f aca="false">IF(ISERROR(G11),"",G11)</f>
        <v/>
      </c>
      <c r="I11" s="0" t="e">
        <f aca="false">IF(M11&lt;0,$K$2-N11,0)</f>
        <v>#VALUE!</v>
      </c>
      <c r="J11" s="0" t="e">
        <f aca="false">M12</f>
        <v>#VALUE!</v>
      </c>
      <c r="M11" s="434" t="e">
        <f aca="false">N12-N11</f>
        <v>#VALUE!</v>
      </c>
      <c r="N11" s="79" t="str">
        <f aca="false">IF(ISERROR(O11),"",O11)</f>
        <v/>
      </c>
      <c r="O11" s="79" t="e">
        <f aca="false">LOOKUP(9E+307,Q11:AX11)</f>
        <v>#N/A</v>
      </c>
      <c r="Q11" s="301" t="n">
        <v>40884</v>
      </c>
      <c r="R11" s="300" t="s">
        <v>721</v>
      </c>
      <c r="S11" s="301" t="n">
        <v>42098</v>
      </c>
    </row>
    <row r="12" customFormat="false" ht="13" hidden="false" customHeight="false" outlineLevel="0" collapsed="false">
      <c r="A12" s="303"/>
      <c r="B12" s="303"/>
      <c r="C12" s="303"/>
      <c r="D12" s="303"/>
      <c r="E12" s="344" t="s">
        <v>1815</v>
      </c>
      <c r="K12" s="0" t="n">
        <f aca="false">IF(ISERROR(O12),0,(IF((O12-$F$2)&gt;=0,1,0)))</f>
        <v>0</v>
      </c>
      <c r="L12" s="308" t="e">
        <f aca="false">IF((M12-$L$2)&gt;0,1,0)</f>
        <v>#VALUE!</v>
      </c>
      <c r="M12" s="0" t="e">
        <f aca="false">IF(M11&gt;0,$K$2-N12,0)</f>
        <v>#VALUE!</v>
      </c>
      <c r="N12" s="79" t="str">
        <f aca="false">IF(ISERROR(O12),"",O12)</f>
        <v/>
      </c>
      <c r="O12" s="79" t="e">
        <f aca="false">LOOKUP(9E+307,P12:BJ12)</f>
        <v>#N/A</v>
      </c>
      <c r="P12" s="301" t="n">
        <v>41827</v>
      </c>
      <c r="R12" s="301" t="n">
        <v>42767</v>
      </c>
    </row>
    <row r="13" customFormat="false" ht="12.8" hidden="false" customHeight="false" outlineLevel="0" collapsed="false">
      <c r="A13" s="324" t="n">
        <v>324</v>
      </c>
      <c r="B13" s="324" t="s">
        <v>2009</v>
      </c>
      <c r="C13" s="324" t="s">
        <v>2010</v>
      </c>
      <c r="D13" s="324" t="s">
        <v>2015</v>
      </c>
      <c r="E13" s="344" t="s">
        <v>1815</v>
      </c>
      <c r="F13" s="0" t="n">
        <f aca="false">COUNT(P13:U13)</f>
        <v>3</v>
      </c>
      <c r="G13" s="0" t="e">
        <f aca="true">INDIRECT(ADDRESS(ROW(K13),COLUMN(N14)+MATCH(LOOKUP(9E+307,P13:CO13),P13:CO13)))</f>
        <v>#N/A</v>
      </c>
      <c r="H13" s="0" t="str">
        <f aca="false">IF(ISERROR(G13),"",G13)</f>
        <v/>
      </c>
      <c r="I13" s="0" t="e">
        <f aca="false">IF(M13&lt;0,$K$2-N13,0)</f>
        <v>#VALUE!</v>
      </c>
      <c r="J13" s="0" t="e">
        <f aca="false">M14</f>
        <v>#VALUE!</v>
      </c>
      <c r="M13" s="0" t="e">
        <f aca="false">N14-N13</f>
        <v>#VALUE!</v>
      </c>
      <c r="N13" s="79" t="str">
        <f aca="false">IF(ISERROR(O13),"",O13)</f>
        <v/>
      </c>
      <c r="O13" s="79" t="e">
        <f aca="false">LOOKUP(9E+307,Q13:AX13)</f>
        <v>#N/A</v>
      </c>
      <c r="Q13" s="301" t="n">
        <v>40884</v>
      </c>
      <c r="S13" s="301" t="n">
        <v>42120</v>
      </c>
      <c r="T13" s="300" t="s">
        <v>702</v>
      </c>
      <c r="U13" s="301" t="n">
        <v>42885</v>
      </c>
    </row>
    <row r="14" customFormat="false" ht="13" hidden="false" customHeight="false" outlineLevel="0" collapsed="false">
      <c r="A14" s="324"/>
      <c r="B14" s="324"/>
      <c r="C14" s="324"/>
      <c r="D14" s="324"/>
      <c r="E14" s="344" t="s">
        <v>1815</v>
      </c>
      <c r="K14" s="0" t="n">
        <f aca="false">IF(ISERROR(O14),0,(IF((O14-$F$2)&gt;=0,1,0)))</f>
        <v>0</v>
      </c>
      <c r="L14" s="308" t="e">
        <f aca="false">IF((M14-$L$2)&gt;0,1,0)</f>
        <v>#VALUE!</v>
      </c>
      <c r="M14" s="0" t="e">
        <f aca="false">IF(M13&gt;0,$K$2-N14,0)</f>
        <v>#VALUE!</v>
      </c>
      <c r="N14" s="79" t="str">
        <f aca="false">IF(ISERROR(O14),"",O14)</f>
        <v/>
      </c>
      <c r="O14" s="79" t="e">
        <f aca="false">LOOKUP(9E+307,P14:BJ14)</f>
        <v>#N/A</v>
      </c>
      <c r="P14" s="301" t="n">
        <v>41827</v>
      </c>
      <c r="R14" s="301" t="n">
        <v>42370</v>
      </c>
      <c r="T14" s="301" t="n">
        <v>43070</v>
      </c>
    </row>
    <row r="15" customFormat="false" ht="12.8" hidden="false" customHeight="false" outlineLevel="0" collapsed="false">
      <c r="A15" s="303" t="n">
        <v>325</v>
      </c>
      <c r="B15" s="303" t="s">
        <v>2009</v>
      </c>
      <c r="C15" s="303" t="s">
        <v>2010</v>
      </c>
      <c r="D15" s="310" t="s">
        <v>2016</v>
      </c>
      <c r="E15" s="344" t="s">
        <v>1815</v>
      </c>
      <c r="F15" s="0" t="n">
        <f aca="false">COUNT(P15:U15)</f>
        <v>3</v>
      </c>
      <c r="G15" s="0" t="e">
        <f aca="true">INDIRECT(ADDRESS(ROW(K15),COLUMN(N16)+MATCH(LOOKUP(9E+307,P15:CO15),P15:CO15)))</f>
        <v>#N/A</v>
      </c>
      <c r="H15" s="0" t="str">
        <f aca="false">IF(ISERROR(G15),"",G15)</f>
        <v/>
      </c>
      <c r="I15" s="0" t="e">
        <f aca="false">IF(M15&lt;0,$K$2-N15,0)</f>
        <v>#VALUE!</v>
      </c>
      <c r="J15" s="0" t="e">
        <f aca="false">M16</f>
        <v>#VALUE!</v>
      </c>
      <c r="M15" s="0" t="e">
        <f aca="false">N16-N15</f>
        <v>#VALUE!</v>
      </c>
      <c r="N15" s="79" t="str">
        <f aca="false">IF(ISERROR(O15),"",O15)</f>
        <v/>
      </c>
      <c r="O15" s="79" t="e">
        <f aca="false">LOOKUP(9E+307,Q15:AX15)</f>
        <v>#N/A</v>
      </c>
      <c r="Q15" s="301" t="n">
        <v>40885</v>
      </c>
      <c r="S15" s="301" t="n">
        <v>42042</v>
      </c>
      <c r="T15" s="300" t="s">
        <v>399</v>
      </c>
      <c r="U15" s="301" t="n">
        <v>43365</v>
      </c>
    </row>
    <row r="16" customFormat="false" ht="13" hidden="false" customHeight="false" outlineLevel="0" collapsed="false">
      <c r="A16" s="303"/>
      <c r="B16" s="303"/>
      <c r="C16" s="303"/>
      <c r="D16" s="310"/>
      <c r="E16" s="344" t="s">
        <v>1815</v>
      </c>
      <c r="K16" s="0" t="n">
        <f aca="false">IF(ISERROR(O16),0,(IF((O16-$F$2)&gt;=0,1,0)))</f>
        <v>0</v>
      </c>
      <c r="L16" s="308" t="e">
        <f aca="false">IF((M16-$L$2)&gt;0,1,0)</f>
        <v>#VALUE!</v>
      </c>
      <c r="M16" s="0" t="e">
        <f aca="false">IF(M15&gt;0,$K$2-N16,0)</f>
        <v>#VALUE!</v>
      </c>
      <c r="N16" s="79" t="str">
        <f aca="false">IF(ISERROR(O16),"",O16)</f>
        <v/>
      </c>
      <c r="O16" s="79" t="e">
        <f aca="false">LOOKUP(9E+307,P16:BJ16)</f>
        <v>#N/A</v>
      </c>
      <c r="P16" s="301" t="n">
        <v>41730</v>
      </c>
      <c r="R16" s="301" t="n">
        <v>42553</v>
      </c>
      <c r="T16" s="301"/>
    </row>
    <row r="17" customFormat="false" ht="12.8" hidden="false" customHeight="false" outlineLevel="0" collapsed="false">
      <c r="A17" s="303" t="n">
        <v>325</v>
      </c>
      <c r="B17" s="303" t="s">
        <v>2009</v>
      </c>
      <c r="C17" s="303" t="s">
        <v>2010</v>
      </c>
      <c r="D17" s="310" t="s">
        <v>2017</v>
      </c>
      <c r="E17" s="344" t="s">
        <v>1815</v>
      </c>
      <c r="F17" s="0" t="n">
        <f aca="false">COUNT(P17:U17)</f>
        <v>0</v>
      </c>
      <c r="G17" s="0" t="e">
        <f aca="true">INDIRECT(ADDRESS(ROW(K17),COLUMN(N18)+MATCH(LOOKUP(9E+307,P17:CO17),P17:CO17)))</f>
        <v>#N/A</v>
      </c>
      <c r="H17" s="0" t="str">
        <f aca="false">IF(ISERROR(G17),"",G17)</f>
        <v/>
      </c>
      <c r="I17" s="0" t="n">
        <f aca="false">IF(M17&lt;0,$K$2-N17,0)</f>
        <v>0</v>
      </c>
      <c r="J17" s="0" t="n">
        <f aca="false">M18</f>
        <v>0</v>
      </c>
      <c r="L17" s="308"/>
      <c r="N17" s="79"/>
      <c r="O17" s="79"/>
      <c r="P17" s="301"/>
      <c r="R17" s="301"/>
      <c r="T17" s="301"/>
    </row>
    <row r="18" customFormat="false" ht="12.8" hidden="false" customHeight="false" outlineLevel="0" collapsed="false">
      <c r="A18" s="303"/>
      <c r="B18" s="303"/>
      <c r="C18" s="303"/>
      <c r="D18" s="310"/>
      <c r="E18" s="344" t="s">
        <v>1815</v>
      </c>
      <c r="K18" s="0" t="n">
        <f aca="false">IF(ISERROR(O18),0,(IF((O18-$F$2)&gt;=0,1,0)))</f>
        <v>0</v>
      </c>
      <c r="L18" s="308"/>
      <c r="N18" s="79"/>
      <c r="O18" s="79"/>
      <c r="P18" s="301"/>
      <c r="R18" s="301"/>
      <c r="T18" s="301"/>
    </row>
    <row r="19" customFormat="false" ht="12.8" hidden="false" customHeight="false" outlineLevel="0" collapsed="false">
      <c r="A19" s="320" t="n">
        <v>326</v>
      </c>
      <c r="B19" s="303" t="s">
        <v>2009</v>
      </c>
      <c r="C19" s="303" t="s">
        <v>2010</v>
      </c>
      <c r="D19" s="310" t="s">
        <v>2018</v>
      </c>
      <c r="E19" s="344" t="s">
        <v>1815</v>
      </c>
      <c r="F19" s="0" t="n">
        <f aca="false">COUNT(P19:U19)</f>
        <v>3</v>
      </c>
      <c r="G19" s="0" t="e">
        <f aca="true">INDIRECT(ADDRESS(ROW(K19),COLUMN(N20)+MATCH(LOOKUP(9E+307,P19:CO19),P19:CO19)))</f>
        <v>#N/A</v>
      </c>
      <c r="H19" s="0" t="str">
        <f aca="false">IF(ISERROR(G19),"",G19)</f>
        <v/>
      </c>
      <c r="I19" s="0" t="e">
        <f aca="false">IF(M19&lt;0,$K$2-N19,0)</f>
        <v>#VALUE!</v>
      </c>
      <c r="J19" s="0" t="e">
        <f aca="false">M20</f>
        <v>#VALUE!</v>
      </c>
      <c r="M19" s="0" t="e">
        <f aca="false">N20-N19</f>
        <v>#VALUE!</v>
      </c>
      <c r="N19" s="79" t="str">
        <f aca="false">IF(ISERROR(O19),"",O19)</f>
        <v/>
      </c>
      <c r="O19" s="79" t="e">
        <f aca="false">LOOKUP(9E+307,Q19:AX19)</f>
        <v>#N/A</v>
      </c>
      <c r="Q19" s="301" t="n">
        <v>40885</v>
      </c>
      <c r="S19" s="301" t="n">
        <v>42090</v>
      </c>
      <c r="T19" s="300" t="s">
        <v>702</v>
      </c>
      <c r="U19" s="301" t="n">
        <v>43366</v>
      </c>
    </row>
    <row r="20" customFormat="false" ht="13" hidden="false" customHeight="false" outlineLevel="0" collapsed="false">
      <c r="A20" s="320"/>
      <c r="B20" s="303"/>
      <c r="C20" s="303"/>
      <c r="D20" s="310"/>
      <c r="E20" s="344" t="s">
        <v>1815</v>
      </c>
      <c r="K20" s="0" t="n">
        <f aca="false">IF(ISERROR(O20),0,(IF((O20-$F$2)&gt;=0,1,0)))</f>
        <v>0</v>
      </c>
      <c r="L20" s="308" t="e">
        <f aca="false">IF((M20-$L$2)&gt;0,1,0)</f>
        <v>#VALUE!</v>
      </c>
      <c r="M20" s="0" t="e">
        <f aca="false">IF(M19&gt;0,$K$2-N20,0)</f>
        <v>#VALUE!</v>
      </c>
      <c r="N20" s="79" t="str">
        <f aca="false">IF(ISERROR(O20),"",O20)</f>
        <v/>
      </c>
      <c r="O20" s="79" t="e">
        <f aca="false">LOOKUP(9E+307,P20:BJ20)</f>
        <v>#N/A</v>
      </c>
      <c r="P20" s="301" t="n">
        <v>41640</v>
      </c>
      <c r="R20" s="301" t="n">
        <v>42736</v>
      </c>
    </row>
    <row r="21" customFormat="false" ht="12.8" hidden="false" customHeight="false" outlineLevel="0" collapsed="false">
      <c r="A21" s="302" t="n">
        <v>327</v>
      </c>
      <c r="B21" s="303" t="s">
        <v>2009</v>
      </c>
      <c r="C21" s="303" t="s">
        <v>2019</v>
      </c>
      <c r="D21" s="435" t="s">
        <v>2020</v>
      </c>
      <c r="E21" s="344" t="s">
        <v>1815</v>
      </c>
      <c r="F21" s="0" t="n">
        <f aca="false">COUNT(P21:U21)</f>
        <v>3</v>
      </c>
      <c r="G21" s="0" t="e">
        <f aca="true">INDIRECT(ADDRESS(ROW(K21),COLUMN(N22)+MATCH(LOOKUP(9E+307,P21:CO21),P21:CO21)))</f>
        <v>#N/A</v>
      </c>
      <c r="H21" s="0" t="str">
        <f aca="false">IF(ISERROR(G21),"",G21)</f>
        <v/>
      </c>
      <c r="I21" s="269" t="e">
        <f aca="false">IF(M21&lt;0,$K$2-N21,0)</f>
        <v>#VALUE!</v>
      </c>
      <c r="J21" s="0" t="e">
        <f aca="false">M22</f>
        <v>#VALUE!</v>
      </c>
      <c r="M21" s="0" t="e">
        <f aca="false">N22-N21</f>
        <v>#VALUE!</v>
      </c>
      <c r="N21" s="79" t="str">
        <f aca="false">IF(ISERROR(O21),"",O21)</f>
        <v/>
      </c>
      <c r="O21" s="79" t="e">
        <f aca="false">LOOKUP(9E+307,Q21:AX21)</f>
        <v>#N/A</v>
      </c>
      <c r="Q21" s="301" t="n">
        <v>40885</v>
      </c>
      <c r="S21" s="301" t="n">
        <v>42090</v>
      </c>
      <c r="T21" s="300" t="s">
        <v>1834</v>
      </c>
      <c r="U21" s="301" t="n">
        <v>42979</v>
      </c>
    </row>
    <row r="22" customFormat="false" ht="13" hidden="false" customHeight="false" outlineLevel="0" collapsed="false">
      <c r="A22" s="302"/>
      <c r="B22" s="303"/>
      <c r="C22" s="303"/>
      <c r="D22" s="435"/>
      <c r="E22" s="344" t="s">
        <v>1815</v>
      </c>
      <c r="K22" s="0" t="n">
        <f aca="false">IF(ISERROR(O22),0,(IF((O22-$F$2)&gt;=0,1,0)))</f>
        <v>0</v>
      </c>
      <c r="L22" s="308" t="e">
        <f aca="false">IF((M22-$L$2)&gt;0,1,0)</f>
        <v>#VALUE!</v>
      </c>
      <c r="M22" s="0" t="e">
        <f aca="false">IF(M21&gt;0,$K$2-N22,0)</f>
        <v>#VALUE!</v>
      </c>
      <c r="N22" s="79" t="str">
        <f aca="false">IF(ISERROR(O22),"",O22)</f>
        <v/>
      </c>
      <c r="O22" s="79" t="e">
        <f aca="false">LOOKUP(9E+307,P22:BJ22)</f>
        <v>#N/A</v>
      </c>
      <c r="P22" s="301" t="n">
        <v>41580</v>
      </c>
      <c r="R22" s="301" t="n">
        <v>42402</v>
      </c>
      <c r="T22" s="301" t="n">
        <v>43198</v>
      </c>
    </row>
    <row r="23" customFormat="false" ht="12.8" hidden="false" customHeight="false" outlineLevel="0" collapsed="false">
      <c r="A23" s="302"/>
      <c r="B23" s="303" t="s">
        <v>2009</v>
      </c>
      <c r="C23" s="303" t="s">
        <v>2019</v>
      </c>
      <c r="D23" s="435" t="s">
        <v>2021</v>
      </c>
      <c r="E23" s="344" t="s">
        <v>1815</v>
      </c>
      <c r="F23" s="0" t="n">
        <f aca="false">COUNT(P23:U23)</f>
        <v>0</v>
      </c>
      <c r="G23" s="0" t="e">
        <f aca="true">INDIRECT(ADDRESS(ROW(K23),COLUMN(N24)+MATCH(LOOKUP(9E+307,P23:CO23),P23:CO23)))</f>
        <v>#N/A</v>
      </c>
      <c r="H23" s="0" t="str">
        <f aca="false">IF(ISERROR(G23),"",G23)</f>
        <v/>
      </c>
      <c r="I23" s="269" t="n">
        <f aca="false">IF(M23&lt;0,$K$2-N23,0)</f>
        <v>0</v>
      </c>
      <c r="J23" s="0" t="n">
        <f aca="false">M24</f>
        <v>0</v>
      </c>
      <c r="L23" s="308"/>
      <c r="N23" s="79"/>
      <c r="O23" s="79"/>
      <c r="P23" s="301"/>
      <c r="R23" s="301"/>
      <c r="T23" s="301"/>
    </row>
    <row r="24" customFormat="false" ht="12.8" hidden="false" customHeight="false" outlineLevel="0" collapsed="false">
      <c r="A24" s="302"/>
      <c r="B24" s="303"/>
      <c r="C24" s="303"/>
      <c r="D24" s="435"/>
      <c r="E24" s="344" t="s">
        <v>1815</v>
      </c>
      <c r="K24" s="0" t="n">
        <f aca="false">IF(ISERROR(O24),0,(IF((O24-$F$2)&gt;=0,1,0)))</f>
        <v>0</v>
      </c>
      <c r="L24" s="308"/>
      <c r="N24" s="79"/>
      <c r="O24" s="79"/>
      <c r="P24" s="301"/>
      <c r="R24" s="301"/>
      <c r="T24" s="301"/>
    </row>
    <row r="25" customFormat="false" ht="12.8" hidden="false" customHeight="false" outlineLevel="0" collapsed="false">
      <c r="A25" s="302" t="n">
        <v>328</v>
      </c>
      <c r="B25" s="303" t="s">
        <v>2009</v>
      </c>
      <c r="C25" s="303" t="s">
        <v>2019</v>
      </c>
      <c r="D25" s="310" t="s">
        <v>2022</v>
      </c>
      <c r="E25" s="344" t="s">
        <v>1815</v>
      </c>
      <c r="F25" s="0" t="n">
        <f aca="false">COUNT(P25:U25)</f>
        <v>3</v>
      </c>
      <c r="G25" s="0" t="e">
        <f aca="true">INDIRECT(ADDRESS(ROW(K25),COLUMN(N26)+MATCH(LOOKUP(9E+307,P25:CO25),P25:CO25)))</f>
        <v>#N/A</v>
      </c>
      <c r="H25" s="0" t="str">
        <f aca="false">IF(ISERROR(G25),"",G25)</f>
        <v/>
      </c>
      <c r="I25" s="0" t="e">
        <f aca="false">IF(M25&lt;0,$K$2-N25,0)</f>
        <v>#VALUE!</v>
      </c>
      <c r="J25" s="0" t="e">
        <f aca="false">M26</f>
        <v>#VALUE!</v>
      </c>
      <c r="M25" s="0" t="e">
        <f aca="false">N26-N25</f>
        <v>#VALUE!</v>
      </c>
      <c r="N25" s="79" t="str">
        <f aca="false">IF(ISERROR(O25),"",O25)</f>
        <v/>
      </c>
      <c r="O25" s="79" t="e">
        <f aca="false">LOOKUP(9E+307,Q25:AX25)</f>
        <v>#N/A</v>
      </c>
      <c r="Q25" s="301" t="n">
        <v>40885</v>
      </c>
      <c r="S25" s="301" t="n">
        <v>42467</v>
      </c>
      <c r="T25" s="300" t="s">
        <v>721</v>
      </c>
      <c r="U25" s="301" t="n">
        <v>43383</v>
      </c>
    </row>
    <row r="26" customFormat="false" ht="13" hidden="false" customHeight="false" outlineLevel="0" collapsed="false">
      <c r="A26" s="302"/>
      <c r="B26" s="303"/>
      <c r="C26" s="303"/>
      <c r="D26" s="310"/>
      <c r="E26" s="344" t="s">
        <v>1815</v>
      </c>
      <c r="K26" s="0" t="n">
        <f aca="false">IF(ISERROR(O26),0,(IF((O26-$F$2)&gt;=0,1,0)))</f>
        <v>0</v>
      </c>
      <c r="L26" s="308" t="e">
        <f aca="false">IF((M26-$L$2)&gt;0,1,0)</f>
        <v>#VALUE!</v>
      </c>
      <c r="M26" s="0" t="e">
        <f aca="false">IF(M25&gt;0,$K$2-N26,0)</f>
        <v>#VALUE!</v>
      </c>
      <c r="N26" s="79" t="str">
        <f aca="false">IF(ISERROR(O26),"",O26)</f>
        <v/>
      </c>
      <c r="O26" s="79" t="e">
        <f aca="false">LOOKUP(9E+307,P26:BJ26)</f>
        <v>#N/A</v>
      </c>
      <c r="P26" s="301" t="n">
        <v>41580</v>
      </c>
      <c r="R26" s="301" t="n">
        <v>42686</v>
      </c>
      <c r="T26" s="301" t="n">
        <v>43466</v>
      </c>
    </row>
    <row r="27" customFormat="false" ht="12.8" hidden="false" customHeight="false" outlineLevel="0" collapsed="false">
      <c r="A27" s="302" t="n">
        <v>329</v>
      </c>
      <c r="B27" s="303" t="s">
        <v>2009</v>
      </c>
      <c r="C27" s="303" t="s">
        <v>2019</v>
      </c>
      <c r="D27" s="310" t="s">
        <v>2023</v>
      </c>
      <c r="E27" s="344" t="s">
        <v>1815</v>
      </c>
      <c r="F27" s="0" t="n">
        <f aca="false">COUNT(P27:U27)</f>
        <v>3</v>
      </c>
      <c r="G27" s="0" t="e">
        <f aca="true">INDIRECT(ADDRESS(ROW(K27),COLUMN(N28)+MATCH(LOOKUP(9E+307,P27:CO27),P27:CO27)))</f>
        <v>#N/A</v>
      </c>
      <c r="H27" s="0" t="str">
        <f aca="false">IF(ISERROR(G27),"",G27)</f>
        <v/>
      </c>
      <c r="I27" s="0" t="e">
        <f aca="false">IF(M27&lt;0,$K$2-N27,0)</f>
        <v>#VALUE!</v>
      </c>
      <c r="J27" s="0" t="e">
        <f aca="false">M28</f>
        <v>#VALUE!</v>
      </c>
      <c r="M27" s="0" t="e">
        <f aca="false">N28-N27</f>
        <v>#VALUE!</v>
      </c>
      <c r="N27" s="79" t="str">
        <f aca="false">IF(ISERROR(O27),"",O27)</f>
        <v/>
      </c>
      <c r="O27" s="79" t="e">
        <f aca="false">LOOKUP(9E+307,Q27:AX27)</f>
        <v>#N/A</v>
      </c>
      <c r="Q27" s="301" t="n">
        <v>40885</v>
      </c>
      <c r="S27" s="301" t="n">
        <v>42452</v>
      </c>
      <c r="T27" s="300" t="s">
        <v>537</v>
      </c>
      <c r="U27" s="301" t="n">
        <v>43366</v>
      </c>
    </row>
    <row r="28" customFormat="false" ht="13" hidden="false" customHeight="false" outlineLevel="0" collapsed="false">
      <c r="A28" s="302"/>
      <c r="B28" s="303"/>
      <c r="C28" s="303"/>
      <c r="D28" s="310"/>
      <c r="E28" s="344" t="s">
        <v>1815</v>
      </c>
      <c r="K28" s="0" t="n">
        <f aca="false">IF(ISERROR(O28),0,(IF((O28-$F$2)&gt;=0,1,0)))</f>
        <v>0</v>
      </c>
      <c r="L28" s="308" t="e">
        <f aca="false">IF((M28-$L$2)&gt;0,1,0)</f>
        <v>#VALUE!</v>
      </c>
      <c r="M28" s="0" t="e">
        <f aca="false">IF(M27&gt;0,$K$2-N28,0)</f>
        <v>#VALUE!</v>
      </c>
      <c r="N28" s="79" t="str">
        <f aca="false">IF(ISERROR(O28),"",O28)</f>
        <v/>
      </c>
      <c r="O28" s="79" t="e">
        <f aca="false">LOOKUP(9E+307,P28:BJ28)</f>
        <v>#N/A</v>
      </c>
      <c r="P28" s="301" t="n">
        <v>41580</v>
      </c>
      <c r="R28" s="301" t="n">
        <v>42551</v>
      </c>
    </row>
    <row r="29" customFormat="false" ht="12.8" hidden="false" customHeight="false" outlineLevel="0" collapsed="false">
      <c r="A29" s="302"/>
      <c r="B29" s="303" t="s">
        <v>2009</v>
      </c>
      <c r="C29" s="303" t="s">
        <v>2019</v>
      </c>
      <c r="D29" s="310" t="s">
        <v>2024</v>
      </c>
      <c r="E29" s="344" t="s">
        <v>1815</v>
      </c>
      <c r="F29" s="0" t="n">
        <f aca="false">COUNT(P29:U29)</f>
        <v>1</v>
      </c>
      <c r="G29" s="0" t="e">
        <f aca="true">INDIRECT(ADDRESS(ROW(K29),COLUMN(N30)+MATCH(LOOKUP(9E+307,P29:CO29),P29:CO29)))</f>
        <v>#N/A</v>
      </c>
      <c r="H29" s="0" t="str">
        <f aca="false">IF(ISERROR(G29),"",G29)</f>
        <v/>
      </c>
      <c r="I29" s="0" t="e">
        <f aca="false">IF(M29&lt;0,$K$2-N29,0)</f>
        <v>#VALUE!</v>
      </c>
      <c r="J29" s="0" t="e">
        <f aca="false">M30</f>
        <v>#VALUE!</v>
      </c>
      <c r="M29" s="0" t="e">
        <f aca="false">N30-N29</f>
        <v>#VALUE!</v>
      </c>
      <c r="N29" s="79" t="str">
        <f aca="false">IF(ISERROR(O29),"",O29)</f>
        <v/>
      </c>
      <c r="O29" s="79" t="e">
        <f aca="false">LOOKUP(9E+307,Q29:AX29)</f>
        <v>#N/A</v>
      </c>
      <c r="P29" s="300" t="s">
        <v>390</v>
      </c>
      <c r="Q29" s="301" t="n">
        <v>43416</v>
      </c>
      <c r="U29" s="301"/>
      <c r="W29" s="301"/>
    </row>
    <row r="30" customFormat="false" ht="13" hidden="false" customHeight="false" outlineLevel="0" collapsed="false">
      <c r="A30" s="302"/>
      <c r="B30" s="303"/>
      <c r="C30" s="303"/>
      <c r="D30" s="310"/>
      <c r="E30" s="344" t="s">
        <v>1815</v>
      </c>
      <c r="K30" s="0" t="n">
        <f aca="false">IF(ISERROR(O30),0,(IF((O30-$F$2)&gt;=0,1,0)))</f>
        <v>0</v>
      </c>
      <c r="L30" s="308" t="e">
        <f aca="false">IF((M30-$L$2)&gt;0,1,0)</f>
        <v>#VALUE!</v>
      </c>
      <c r="M30" s="0" t="e">
        <f aca="false">IF(M29&gt;0,$K$2-N30,0)</f>
        <v>#VALUE!</v>
      </c>
      <c r="N30" s="79" t="str">
        <f aca="false">IF(ISERROR(O30),"",O30)</f>
        <v/>
      </c>
      <c r="O30" s="79" t="e">
        <f aca="false">LOOKUP(9E+307,P30:BJ30)</f>
        <v>#N/A</v>
      </c>
      <c r="P30" s="301"/>
      <c r="R30" s="301"/>
      <c r="T30" s="301"/>
    </row>
    <row r="31" customFormat="false" ht="12.8" hidden="false" customHeight="false" outlineLevel="0" collapsed="false">
      <c r="A31" s="302" t="n">
        <v>330</v>
      </c>
      <c r="B31" s="303" t="s">
        <v>2009</v>
      </c>
      <c r="C31" s="303" t="s">
        <v>2019</v>
      </c>
      <c r="D31" s="310" t="s">
        <v>2025</v>
      </c>
      <c r="E31" s="344" t="s">
        <v>1815</v>
      </c>
      <c r="F31" s="0" t="n">
        <f aca="false">COUNT(P31:U31)</f>
        <v>3</v>
      </c>
      <c r="G31" s="79" t="n">
        <f aca="true">INDIRECT(ADDRESS(ROW(K31),COLUMN(N32)+MATCH(LOOKUP(9E+307,P31:CO31),P31:CO31)))</f>
        <v>43366</v>
      </c>
      <c r="H31" s="79" t="n">
        <f aca="false">IF(ISERROR(G31),"",G31)</f>
        <v>43366</v>
      </c>
      <c r="I31" s="0" t="e">
        <f aca="false">IF(M31&lt;0,$K$2-N31,0)</f>
        <v>#VALUE!</v>
      </c>
      <c r="J31" s="0" t="e">
        <f aca="false">M32</f>
        <v>#VALUE!</v>
      </c>
      <c r="M31" s="0" t="e">
        <f aca="false">N32-N31</f>
        <v>#VALUE!</v>
      </c>
      <c r="N31" s="79" t="n">
        <f aca="false">IF(ISERROR(O31),"",O31)</f>
        <v>43850</v>
      </c>
      <c r="O31" s="79" t="n">
        <f aca="false">LOOKUP(9E+307,Q31:AX31)</f>
        <v>43850</v>
      </c>
      <c r="Q31" s="301" t="n">
        <v>40885</v>
      </c>
      <c r="S31" s="301" t="n">
        <v>41892</v>
      </c>
      <c r="U31" s="301" t="n">
        <v>42679</v>
      </c>
      <c r="V31" s="300" t="s">
        <v>1828</v>
      </c>
      <c r="W31" s="301" t="n">
        <v>43366</v>
      </c>
      <c r="X31" s="301" t="n">
        <v>43850</v>
      </c>
    </row>
    <row r="32" customFormat="false" ht="13" hidden="false" customHeight="false" outlineLevel="0" collapsed="false">
      <c r="A32" s="302"/>
      <c r="B32" s="303"/>
      <c r="C32" s="303"/>
      <c r="D32" s="310"/>
      <c r="E32" s="344" t="s">
        <v>1815</v>
      </c>
      <c r="K32" s="0" t="n">
        <f aca="false">IF(ISERROR(O32),0,(IF((O32-$F$2)&gt;=0,1,0)))</f>
        <v>0</v>
      </c>
      <c r="L32" s="308" t="e">
        <f aca="false">IF((M32-$L$2)&gt;0,1,0)</f>
        <v>#VALUE!</v>
      </c>
      <c r="M32" s="0" t="e">
        <f aca="false">IF(M31&gt;0,$K$2-N32,0)</f>
        <v>#VALUE!</v>
      </c>
      <c r="N32" s="79" t="str">
        <f aca="false">IF(ISERROR(O32),"",O32)</f>
        <v/>
      </c>
      <c r="O32" s="79" t="e">
        <f aca="false">LOOKUP(9E+307,P32:BJ32)</f>
        <v>#N/A</v>
      </c>
      <c r="P32" s="301" t="n">
        <v>41580</v>
      </c>
      <c r="R32" s="301" t="n">
        <v>42184</v>
      </c>
      <c r="T32" s="301" t="n">
        <v>42831</v>
      </c>
      <c r="V32" s="0"/>
    </row>
    <row r="33" customFormat="false" ht="12.8" hidden="false" customHeight="false" outlineLevel="0" collapsed="false">
      <c r="A33" s="320" t="n">
        <v>331</v>
      </c>
      <c r="B33" s="303" t="s">
        <v>2009</v>
      </c>
      <c r="C33" s="303" t="s">
        <v>2019</v>
      </c>
      <c r="D33" s="303" t="s">
        <v>2014</v>
      </c>
      <c r="E33" s="344" t="s">
        <v>1815</v>
      </c>
      <c r="F33" s="0" t="n">
        <f aca="false">COUNT(P33:U33)</f>
        <v>3</v>
      </c>
      <c r="G33" s="0" t="e">
        <f aca="true">INDIRECT(ADDRESS(ROW(K33),COLUMN(N34)+MATCH(LOOKUP(9E+307,P33:CO33),P33:CO33)))</f>
        <v>#N/A</v>
      </c>
      <c r="H33" s="0" t="str">
        <f aca="false">IF(ISERROR(G33),"",G33)</f>
        <v/>
      </c>
      <c r="I33" s="0" t="e">
        <f aca="false">IF(M33&lt;0,$K$2-N33,0)</f>
        <v>#VALUE!</v>
      </c>
      <c r="J33" s="0" t="e">
        <f aca="false">M34</f>
        <v>#VALUE!</v>
      </c>
      <c r="M33" s="0" t="e">
        <f aca="false">N34-N33</f>
        <v>#VALUE!</v>
      </c>
      <c r="N33" s="79" t="str">
        <f aca="false">IF(ISERROR(O33),"",O33)</f>
        <v/>
      </c>
      <c r="O33" s="79" t="e">
        <f aca="false">LOOKUP(9E+307,Q33:AX33)</f>
        <v>#N/A</v>
      </c>
      <c r="Q33" s="301" t="n">
        <v>41383</v>
      </c>
      <c r="S33" s="301" t="n">
        <v>41892</v>
      </c>
      <c r="T33" s="300" t="s">
        <v>2990</v>
      </c>
      <c r="U33" s="301" t="n">
        <v>42371</v>
      </c>
    </row>
    <row r="34" customFormat="false" ht="13" hidden="false" customHeight="false" outlineLevel="0" collapsed="false">
      <c r="A34" s="320"/>
      <c r="B34" s="303"/>
      <c r="C34" s="303"/>
      <c r="D34" s="303"/>
      <c r="E34" s="344" t="s">
        <v>1815</v>
      </c>
      <c r="K34" s="0" t="n">
        <f aca="false">IF(ISERROR(O34),0,(IF((O34-$F$2)&gt;=0,1,0)))</f>
        <v>0</v>
      </c>
      <c r="L34" s="308" t="e">
        <f aca="false">IF((M34-$L$2)&gt;0,1,0)</f>
        <v>#VALUE!</v>
      </c>
      <c r="M34" s="0" t="e">
        <f aca="false">IF(M33&gt;0,$K$2-N34,0)</f>
        <v>#VALUE!</v>
      </c>
      <c r="N34" s="79" t="str">
        <f aca="false">IF(ISERROR(O34),"",O34)</f>
        <v/>
      </c>
      <c r="O34" s="79" t="e">
        <f aca="false">LOOKUP(9E+307,P34:BJ34)</f>
        <v>#N/A</v>
      </c>
      <c r="P34" s="301" t="n">
        <v>41602</v>
      </c>
      <c r="R34" s="301" t="n">
        <v>42083</v>
      </c>
      <c r="T34" s="301" t="n">
        <v>43101</v>
      </c>
    </row>
    <row r="35" customFormat="false" ht="12.8" hidden="false" customHeight="false" outlineLevel="0" collapsed="false">
      <c r="A35" s="320" t="n">
        <v>332</v>
      </c>
      <c r="B35" s="303" t="s">
        <v>2009</v>
      </c>
      <c r="C35" s="303" t="s">
        <v>2019</v>
      </c>
      <c r="D35" s="303" t="s">
        <v>2015</v>
      </c>
      <c r="E35" s="344" t="s">
        <v>1815</v>
      </c>
      <c r="F35" s="0" t="n">
        <f aca="false">COUNT(P35:U35)</f>
        <v>3</v>
      </c>
      <c r="G35" s="0" t="e">
        <f aca="true">INDIRECT(ADDRESS(ROW(K35),COLUMN(N36)+MATCH(LOOKUP(9E+307,P35:CO35),P35:CO35)))</f>
        <v>#N/A</v>
      </c>
      <c r="H35" s="0" t="str">
        <f aca="false">IF(ISERROR(G35),"",G35)</f>
        <v/>
      </c>
      <c r="I35" s="0" t="e">
        <f aca="false">IF(M35&lt;0,$K$2-N35,0)</f>
        <v>#VALUE!</v>
      </c>
      <c r="J35" s="0" t="e">
        <f aca="false">M36</f>
        <v>#VALUE!</v>
      </c>
      <c r="M35" s="0" t="e">
        <f aca="false">N36-N35</f>
        <v>#VALUE!</v>
      </c>
      <c r="N35" s="79" t="str">
        <f aca="false">IF(ISERROR(O35),"",O35)</f>
        <v/>
      </c>
      <c r="O35" s="79" t="e">
        <f aca="false">LOOKUP(9E+307,Q35:AX35)</f>
        <v>#N/A</v>
      </c>
      <c r="Q35" s="301" t="n">
        <v>41383</v>
      </c>
      <c r="S35" s="301" t="n">
        <v>41892</v>
      </c>
      <c r="T35" s="300" t="s">
        <v>2991</v>
      </c>
      <c r="U35" s="301" t="n">
        <v>42396</v>
      </c>
    </row>
    <row r="36" customFormat="false" ht="13" hidden="false" customHeight="false" outlineLevel="0" collapsed="false">
      <c r="A36" s="320"/>
      <c r="B36" s="303"/>
      <c r="C36" s="303"/>
      <c r="D36" s="303"/>
      <c r="E36" s="344" t="s">
        <v>1815</v>
      </c>
      <c r="K36" s="0" t="n">
        <f aca="false">IF(ISERROR(O36),0,(IF((O36-$F$2)&gt;=0,1,0)))</f>
        <v>0</v>
      </c>
      <c r="L36" s="308" t="e">
        <f aca="false">IF((M36-$L$2)&gt;0,1,0)</f>
        <v>#VALUE!</v>
      </c>
      <c r="M36" s="0" t="e">
        <f aca="false">IF(M35&gt;0,$K$2-N36,0)</f>
        <v>#VALUE!</v>
      </c>
      <c r="N36" s="79" t="str">
        <f aca="false">IF(ISERROR(O36),"",O36)</f>
        <v/>
      </c>
      <c r="O36" s="79" t="e">
        <f aca="false">LOOKUP(9E+307,P36:BJ36)</f>
        <v>#N/A</v>
      </c>
      <c r="P36" s="301" t="n">
        <v>41602</v>
      </c>
      <c r="R36" s="301" t="n">
        <v>42083</v>
      </c>
      <c r="T36" s="301" t="n">
        <v>42553</v>
      </c>
    </row>
    <row r="37" customFormat="false" ht="12.8" hidden="false" customHeight="false" outlineLevel="0" collapsed="false">
      <c r="A37" s="303" t="n">
        <v>333</v>
      </c>
      <c r="B37" s="303" t="s">
        <v>2009</v>
      </c>
      <c r="C37" s="303" t="s">
        <v>2019</v>
      </c>
      <c r="D37" s="303" t="s">
        <v>2026</v>
      </c>
      <c r="E37" s="344" t="s">
        <v>1815</v>
      </c>
      <c r="F37" s="0" t="n">
        <f aca="false">COUNT(P37:U37)</f>
        <v>3</v>
      </c>
      <c r="G37" s="0" t="e">
        <f aca="true">INDIRECT(ADDRESS(ROW(K37),COLUMN(N38)+MATCH(LOOKUP(9E+307,P37:CO37),P37:CO37)))</f>
        <v>#N/A</v>
      </c>
      <c r="H37" s="0" t="str">
        <f aca="false">IF(ISERROR(G37),"",G37)</f>
        <v/>
      </c>
      <c r="I37" s="313" t="e">
        <f aca="false">IF(M37&lt;0,$K$2-N37,0)</f>
        <v>#VALUE!</v>
      </c>
      <c r="J37" s="0" t="e">
        <f aca="false">M38</f>
        <v>#VALUE!</v>
      </c>
      <c r="M37" s="0" t="e">
        <f aca="false">N38-N37</f>
        <v>#VALUE!</v>
      </c>
      <c r="N37" s="79" t="str">
        <f aca="false">IF(ISERROR(O37),"",O37)</f>
        <v/>
      </c>
      <c r="O37" s="79" t="e">
        <f aca="false">LOOKUP(9E+307,Q37:AX37)</f>
        <v>#N/A</v>
      </c>
      <c r="Q37" s="301" t="n">
        <v>41369</v>
      </c>
      <c r="R37" s="330"/>
      <c r="S37" s="301" t="n">
        <v>42074</v>
      </c>
      <c r="T37" s="300" t="s">
        <v>817</v>
      </c>
      <c r="U37" s="301" t="n">
        <v>43166</v>
      </c>
    </row>
    <row r="38" customFormat="false" ht="13" hidden="false" customHeight="false" outlineLevel="0" collapsed="false">
      <c r="A38" s="303"/>
      <c r="B38" s="303"/>
      <c r="C38" s="303"/>
      <c r="D38" s="303"/>
      <c r="E38" s="344" t="s">
        <v>1815</v>
      </c>
      <c r="K38" s="0" t="n">
        <f aca="false">IF(ISERROR(O38),0,(IF((O38-$F$2)&gt;=0,1,0)))</f>
        <v>0</v>
      </c>
      <c r="L38" s="308" t="e">
        <f aca="false">IF((M38-$L$2)&gt;0,1,0)</f>
        <v>#VALUE!</v>
      </c>
      <c r="M38" s="0" t="e">
        <f aca="false">IF(M37&gt;0,$K$2-N38,0)</f>
        <v>#VALUE!</v>
      </c>
      <c r="N38" s="79" t="str">
        <f aca="false">IF(ISERROR(O38),"",O38)</f>
        <v/>
      </c>
      <c r="O38" s="79" t="e">
        <f aca="false">LOOKUP(9E+307,P38:BJ38)</f>
        <v>#N/A</v>
      </c>
      <c r="P38" s="301" t="n">
        <v>41827</v>
      </c>
      <c r="R38" s="301" t="n">
        <v>42614</v>
      </c>
    </row>
    <row r="39" customFormat="false" ht="12.8" hidden="false" customHeight="false" outlineLevel="0" collapsed="false">
      <c r="A39" s="303" t="n">
        <v>334</v>
      </c>
      <c r="B39" s="303" t="s">
        <v>2009</v>
      </c>
      <c r="C39" s="303" t="s">
        <v>2019</v>
      </c>
      <c r="D39" s="303" t="s">
        <v>2027</v>
      </c>
      <c r="E39" s="344" t="s">
        <v>1815</v>
      </c>
      <c r="F39" s="0" t="n">
        <f aca="false">COUNT(P39:U39)</f>
        <v>3</v>
      </c>
      <c r="G39" s="0" t="e">
        <f aca="true">INDIRECT(ADDRESS(ROW(K39),COLUMN(N40)+MATCH(LOOKUP(9E+307,P39:CO39),P39:CO39)))</f>
        <v>#N/A</v>
      </c>
      <c r="H39" s="0" t="str">
        <f aca="false">IF(ISERROR(G39),"",G39)</f>
        <v/>
      </c>
      <c r="I39" s="0" t="e">
        <f aca="false">IF(M39&lt;0,$K$2-N39,0)</f>
        <v>#VALUE!</v>
      </c>
      <c r="J39" s="0" t="e">
        <f aca="false">M40</f>
        <v>#VALUE!</v>
      </c>
      <c r="M39" s="79" t="e">
        <f aca="false">N40-N39</f>
        <v>#VALUE!</v>
      </c>
      <c r="N39" s="79" t="str">
        <f aca="false">IF(ISERROR(O39),"",O39)</f>
        <v/>
      </c>
      <c r="O39" s="79" t="e">
        <f aca="false">LOOKUP(9E+307,Q39:AX39)</f>
        <v>#N/A</v>
      </c>
      <c r="Q39" s="301" t="n">
        <v>41369</v>
      </c>
      <c r="R39" s="300" t="s">
        <v>1909</v>
      </c>
      <c r="S39" s="301" t="n">
        <v>42074</v>
      </c>
      <c r="T39" s="300" t="s">
        <v>2992</v>
      </c>
      <c r="U39" s="301" t="n">
        <v>43767</v>
      </c>
    </row>
    <row r="40" customFormat="false" ht="13" hidden="false" customHeight="false" outlineLevel="0" collapsed="false">
      <c r="A40" s="303"/>
      <c r="B40" s="303"/>
      <c r="C40" s="303"/>
      <c r="D40" s="303"/>
      <c r="E40" s="344" t="s">
        <v>1815</v>
      </c>
      <c r="K40" s="0" t="n">
        <f aca="false">IF(ISERROR(O40),0,(IF((O40-$F$2)&gt;=0,1,0)))</f>
        <v>0</v>
      </c>
      <c r="L40" s="308" t="e">
        <f aca="false">IF((M40-$L$2)&gt;0,1,0)</f>
        <v>#VALUE!</v>
      </c>
      <c r="M40" s="0" t="e">
        <f aca="false">IF(M39&gt;0,$K$2-N40,0)</f>
        <v>#VALUE!</v>
      </c>
      <c r="N40" s="79" t="str">
        <f aca="false">IF(ISERROR(O40),"",O40)</f>
        <v/>
      </c>
      <c r="O40" s="79" t="e">
        <f aca="false">LOOKUP(9E+307,P40:BJ40)</f>
        <v>#N/A</v>
      </c>
      <c r="P40" s="301" t="n">
        <v>41827</v>
      </c>
      <c r="R40" s="301" t="n">
        <v>42948</v>
      </c>
    </row>
    <row r="41" customFormat="false" ht="12.8" hidden="false" customHeight="false" outlineLevel="0" collapsed="false">
      <c r="A41" s="320" t="n">
        <v>335</v>
      </c>
      <c r="B41" s="303" t="s">
        <v>2009</v>
      </c>
      <c r="C41" s="303" t="s">
        <v>2019</v>
      </c>
      <c r="D41" s="303" t="s">
        <v>2028</v>
      </c>
      <c r="E41" s="344" t="s">
        <v>1815</v>
      </c>
      <c r="F41" s="0" t="n">
        <f aca="false">COUNT(P41:U41)</f>
        <v>3</v>
      </c>
      <c r="G41" s="0" t="e">
        <f aca="true">INDIRECT(ADDRESS(ROW(K41),COLUMN(N42)+MATCH(LOOKUP(9E+307,P41:CO41),P41:CO41)))</f>
        <v>#N/A</v>
      </c>
      <c r="H41" s="0" t="str">
        <f aca="false">IF(ISERROR(G41),"",G41)</f>
        <v/>
      </c>
      <c r="I41" s="0" t="e">
        <f aca="false">IF(M41&lt;0,$K$2-N41,0)</f>
        <v>#VALUE!</v>
      </c>
      <c r="J41" s="0" t="e">
        <f aca="false">M42</f>
        <v>#VALUE!</v>
      </c>
      <c r="M41" s="79" t="e">
        <f aca="false">N42-N41</f>
        <v>#VALUE!</v>
      </c>
      <c r="N41" s="79" t="str">
        <f aca="false">IF(ISERROR(O41),"",O41)</f>
        <v/>
      </c>
      <c r="O41" s="79" t="e">
        <f aca="false">LOOKUP(9E+307,Q41:AX41)</f>
        <v>#N/A</v>
      </c>
      <c r="Q41" s="301" t="n">
        <v>40894</v>
      </c>
      <c r="S41" s="301" t="n">
        <v>41822</v>
      </c>
      <c r="T41" s="300" t="s">
        <v>2989</v>
      </c>
      <c r="U41" s="301" t="n">
        <v>42279</v>
      </c>
      <c r="V41" s="300" t="s">
        <v>2013</v>
      </c>
      <c r="W41" s="301" t="n">
        <v>43771</v>
      </c>
    </row>
    <row r="42" customFormat="false" ht="13" hidden="false" customHeight="false" outlineLevel="0" collapsed="false">
      <c r="A42" s="320"/>
      <c r="B42" s="303"/>
      <c r="C42" s="303"/>
      <c r="D42" s="303"/>
      <c r="E42" s="344" t="s">
        <v>1815</v>
      </c>
      <c r="K42" s="0" t="n">
        <f aca="false">IF(ISERROR(O42),0,(IF((O42-$F$2)&gt;=0,1,0)))</f>
        <v>0</v>
      </c>
      <c r="L42" s="308" t="e">
        <f aca="false">IF((M42-$L$2)&gt;0,1,0)</f>
        <v>#VALUE!</v>
      </c>
      <c r="M42" s="0" t="e">
        <f aca="false">IF(M41&gt;0,$K$2-N42,0)</f>
        <v>#VALUE!</v>
      </c>
      <c r="N42" s="79" t="str">
        <f aca="false">IF(ISERROR(O42),"",O42)</f>
        <v/>
      </c>
      <c r="O42" s="79" t="e">
        <f aca="false">LOOKUP(9E+307,P42:BJ42)</f>
        <v>#N/A</v>
      </c>
      <c r="P42" s="301" t="n">
        <v>41369</v>
      </c>
      <c r="R42" s="301" t="n">
        <v>42278</v>
      </c>
      <c r="T42" s="301" t="n">
        <v>42736</v>
      </c>
    </row>
    <row r="43" customFormat="false" ht="12.8" hidden="false" customHeight="false" outlineLevel="0" collapsed="false">
      <c r="A43" s="320" t="n">
        <v>336</v>
      </c>
      <c r="B43" s="303" t="s">
        <v>2009</v>
      </c>
      <c r="C43" s="303" t="s">
        <v>2019</v>
      </c>
      <c r="D43" s="303" t="s">
        <v>2029</v>
      </c>
      <c r="E43" s="344" t="s">
        <v>1815</v>
      </c>
      <c r="F43" s="0" t="n">
        <f aca="false">COUNT(P43:U43)</f>
        <v>3</v>
      </c>
      <c r="G43" s="0" t="e">
        <f aca="true">INDIRECT(ADDRESS(ROW(K43),COLUMN(N44)+MATCH(LOOKUP(9E+307,P43:CO43),P43:CO43)))</f>
        <v>#N/A</v>
      </c>
      <c r="H43" s="0" t="str">
        <f aca="false">IF(ISERROR(G43),"",G43)</f>
        <v/>
      </c>
      <c r="I43" s="0" t="e">
        <f aca="false">IF(M43&lt;0,$K$2-N43,0)</f>
        <v>#VALUE!</v>
      </c>
      <c r="J43" s="0" t="e">
        <f aca="false">M44</f>
        <v>#VALUE!</v>
      </c>
      <c r="M43" s="0" t="e">
        <f aca="false">N44-N43</f>
        <v>#VALUE!</v>
      </c>
      <c r="N43" s="79" t="str">
        <f aca="false">IF(ISERROR(O43),"",O43)</f>
        <v/>
      </c>
      <c r="O43" s="79" t="e">
        <f aca="false">LOOKUP(9E+307,Q43:AX43)</f>
        <v>#N/A</v>
      </c>
      <c r="Q43" s="301" t="n">
        <v>40894</v>
      </c>
      <c r="S43" s="301" t="n">
        <v>41822</v>
      </c>
      <c r="T43" s="300" t="s">
        <v>2993</v>
      </c>
      <c r="U43" s="301" t="n">
        <v>42396</v>
      </c>
    </row>
    <row r="44" customFormat="false" ht="13" hidden="false" customHeight="false" outlineLevel="0" collapsed="false">
      <c r="A44" s="320"/>
      <c r="B44" s="303"/>
      <c r="C44" s="303"/>
      <c r="D44" s="303"/>
      <c r="E44" s="344" t="s">
        <v>1815</v>
      </c>
      <c r="K44" s="0" t="n">
        <f aca="false">IF(ISERROR(O44),0,(IF((O44-$F$2)&gt;=0,1,0)))</f>
        <v>0</v>
      </c>
      <c r="L44" s="308" t="e">
        <f aca="false">IF((M44-$L$2)&gt;0,1,0)</f>
        <v>#VALUE!</v>
      </c>
      <c r="M44" s="0" t="e">
        <f aca="false">IF(M43&gt;0,$K$2-N44,0)</f>
        <v>#VALUE!</v>
      </c>
      <c r="N44" s="79" t="str">
        <f aca="false">IF(ISERROR(O44),"",O44)</f>
        <v/>
      </c>
      <c r="O44" s="79" t="e">
        <f aca="false">LOOKUP(9E+307,P44:BJ44)</f>
        <v>#N/A</v>
      </c>
      <c r="P44" s="301" t="n">
        <v>41369</v>
      </c>
      <c r="R44" s="301" t="n">
        <v>42011</v>
      </c>
    </row>
    <row r="45" customFormat="false" ht="12.8" hidden="false" customHeight="false" outlineLevel="0" collapsed="false">
      <c r="A45" s="302" t="n">
        <v>337</v>
      </c>
      <c r="B45" s="303" t="s">
        <v>2009</v>
      </c>
      <c r="C45" s="303" t="s">
        <v>2030</v>
      </c>
      <c r="D45" s="436" t="s">
        <v>1837</v>
      </c>
      <c r="E45" s="344" t="s">
        <v>1815</v>
      </c>
      <c r="F45" s="0" t="n">
        <f aca="false">COUNT(P45:U45)</f>
        <v>3</v>
      </c>
      <c r="G45" s="0" t="e">
        <f aca="true">INDIRECT(ADDRESS(ROW(K45),COLUMN(N46)+MATCH(LOOKUP(9E+307,P45:CO45),P45:CO45)))</f>
        <v>#N/A</v>
      </c>
      <c r="H45" s="0" t="str">
        <f aca="false">IF(ISERROR(G45),"",G45)</f>
        <v/>
      </c>
      <c r="I45" s="0" t="e">
        <f aca="false">IF(M45&lt;0,$K$2-N45,0)</f>
        <v>#VALUE!</v>
      </c>
      <c r="J45" s="0" t="e">
        <f aca="false">M46</f>
        <v>#VALUE!</v>
      </c>
      <c r="M45" s="0" t="e">
        <f aca="false">N46-N45</f>
        <v>#VALUE!</v>
      </c>
      <c r="N45" s="79" t="str">
        <f aca="false">IF(ISERROR(O45),"",O45)</f>
        <v/>
      </c>
      <c r="O45" s="79" t="e">
        <f aca="false">LOOKUP(9E+307,Q45:AX45)</f>
        <v>#N/A</v>
      </c>
      <c r="Q45" s="301" t="n">
        <v>40894</v>
      </c>
      <c r="S45" s="301" t="n">
        <v>41822</v>
      </c>
      <c r="T45" s="300" t="s">
        <v>2994</v>
      </c>
      <c r="U45" s="301" t="n">
        <v>42616</v>
      </c>
    </row>
    <row r="46" customFormat="false" ht="13" hidden="false" customHeight="false" outlineLevel="0" collapsed="false">
      <c r="A46" s="302"/>
      <c r="B46" s="303"/>
      <c r="C46" s="303"/>
      <c r="D46" s="436"/>
      <c r="E46" s="344" t="s">
        <v>1815</v>
      </c>
      <c r="K46" s="0" t="n">
        <f aca="false">IF(ISERROR(O46),0,(IF((O46-$F$2)&gt;=0,1,0)))</f>
        <v>0</v>
      </c>
      <c r="L46" s="308" t="e">
        <f aca="false">IF((M46-$L$2)&gt;0,1,0)</f>
        <v>#VALUE!</v>
      </c>
      <c r="M46" s="0" t="e">
        <f aca="false">IF(M45&gt;0,$K$2-N46,0)</f>
        <v>#VALUE!</v>
      </c>
      <c r="N46" s="79" t="str">
        <f aca="false">IF(ISERROR(O46),"",O46)</f>
        <v/>
      </c>
      <c r="O46" s="79" t="e">
        <f aca="false">LOOKUP(9E+307,P46:BJ46)</f>
        <v>#N/A</v>
      </c>
      <c r="P46" s="301" t="n">
        <v>41369</v>
      </c>
      <c r="R46" s="301" t="n">
        <v>42248</v>
      </c>
    </row>
    <row r="47" customFormat="false" ht="12.8" hidden="false" customHeight="false" outlineLevel="0" collapsed="false">
      <c r="A47" s="302" t="n">
        <v>338</v>
      </c>
      <c r="B47" s="303" t="s">
        <v>2009</v>
      </c>
      <c r="C47" s="303" t="s">
        <v>2030</v>
      </c>
      <c r="D47" s="303" t="s">
        <v>2011</v>
      </c>
      <c r="E47" s="344" t="s">
        <v>1815</v>
      </c>
      <c r="F47" s="0" t="n">
        <f aca="false">COUNT(P47:U47)</f>
        <v>3</v>
      </c>
      <c r="G47" s="0" t="e">
        <f aca="true">INDIRECT(ADDRESS(ROW(K47),COLUMN(N48)+MATCH(LOOKUP(9E+307,P47:CO47),P47:CO47)))</f>
        <v>#N/A</v>
      </c>
      <c r="H47" s="0" t="str">
        <f aca="false">IF(ISERROR(G47),"",G47)</f>
        <v/>
      </c>
      <c r="I47" s="0" t="e">
        <f aca="false">IF(M47&lt;0,$K$2-N47,0)</f>
        <v>#VALUE!</v>
      </c>
      <c r="J47" s="0" t="e">
        <f aca="false">M48</f>
        <v>#VALUE!</v>
      </c>
      <c r="M47" s="0" t="e">
        <f aca="false">N48-N47</f>
        <v>#VALUE!</v>
      </c>
      <c r="N47" s="79" t="str">
        <f aca="false">IF(ISERROR(O47),"",O47)</f>
        <v/>
      </c>
      <c r="O47" s="79" t="e">
        <f aca="false">LOOKUP(9E+307,Q47:AX47)</f>
        <v>#N/A</v>
      </c>
      <c r="Q47" s="301" t="n">
        <v>40894</v>
      </c>
      <c r="S47" s="301" t="n">
        <v>41860</v>
      </c>
      <c r="T47" s="300" t="s">
        <v>2988</v>
      </c>
      <c r="U47" s="301" t="n">
        <v>42427</v>
      </c>
    </row>
    <row r="48" customFormat="false" ht="13" hidden="false" customHeight="false" outlineLevel="0" collapsed="false">
      <c r="A48" s="302"/>
      <c r="B48" s="303"/>
      <c r="C48" s="303"/>
      <c r="D48" s="303"/>
      <c r="E48" s="344" t="s">
        <v>1815</v>
      </c>
      <c r="K48" s="0" t="n">
        <f aca="false">IF(ISERROR(O48),0,(IF((O48-$F$2)&gt;=0,1,0)))</f>
        <v>0</v>
      </c>
      <c r="L48" s="308" t="e">
        <f aca="false">IF((M48-$L$2)&gt;0,1,0)</f>
        <v>#VALUE!</v>
      </c>
      <c r="M48" s="0" t="e">
        <f aca="false">IF(M47&gt;0,$K$2-N48,0)</f>
        <v>#VALUE!</v>
      </c>
      <c r="N48" s="79" t="str">
        <f aca="false">IF(ISERROR(O48),"",O48)</f>
        <v/>
      </c>
      <c r="O48" s="79" t="e">
        <f aca="false">LOOKUP(9E+307,P48:BJ48)</f>
        <v>#N/A</v>
      </c>
      <c r="P48" s="301" t="n">
        <v>41369</v>
      </c>
      <c r="R48" s="301" t="n">
        <v>42053</v>
      </c>
      <c r="T48" s="301" t="n">
        <v>42755</v>
      </c>
    </row>
    <row r="49" customFormat="false" ht="12.8" hidden="false" customHeight="false" outlineLevel="0" collapsed="false">
      <c r="A49" s="320" t="n">
        <v>339</v>
      </c>
      <c r="B49" s="303" t="s">
        <v>2009</v>
      </c>
      <c r="C49" s="303" t="s">
        <v>2030</v>
      </c>
      <c r="D49" s="303" t="s">
        <v>1802</v>
      </c>
      <c r="E49" s="344" t="s">
        <v>1815</v>
      </c>
      <c r="F49" s="0" t="n">
        <f aca="false">COUNT(P49:U49)</f>
        <v>3</v>
      </c>
      <c r="G49" s="0" t="e">
        <f aca="true">INDIRECT(ADDRESS(ROW(K49),COLUMN(N50)+MATCH(LOOKUP(9E+307,P49:CO49),P49:CO49)))</f>
        <v>#N/A</v>
      </c>
      <c r="H49" s="0" t="str">
        <f aca="false">IF(ISERROR(G49),"",G49)</f>
        <v/>
      </c>
      <c r="I49" s="0" t="e">
        <f aca="false">IF(M49&lt;0,$K$2-N49,0)</f>
        <v>#VALUE!</v>
      </c>
      <c r="J49" s="0" t="e">
        <f aca="false">M50</f>
        <v>#VALUE!</v>
      </c>
      <c r="M49" s="0" t="e">
        <f aca="false">N50-N49</f>
        <v>#VALUE!</v>
      </c>
      <c r="N49" s="79" t="str">
        <f aca="false">IF(ISERROR(O49),"",O49)</f>
        <v/>
      </c>
      <c r="O49" s="79" t="e">
        <f aca="false">LOOKUP(9E+307,Q49:AX49)</f>
        <v>#N/A</v>
      </c>
      <c r="Q49" s="301" t="n">
        <v>40894</v>
      </c>
      <c r="S49" s="301" t="n">
        <v>42054</v>
      </c>
      <c r="T49" s="300" t="s">
        <v>2995</v>
      </c>
      <c r="U49" s="301" t="n">
        <v>42427</v>
      </c>
    </row>
    <row r="50" customFormat="false" ht="13" hidden="false" customHeight="false" outlineLevel="0" collapsed="false">
      <c r="A50" s="320"/>
      <c r="B50" s="303"/>
      <c r="C50" s="303"/>
      <c r="D50" s="303"/>
      <c r="E50" s="344" t="s">
        <v>1815</v>
      </c>
      <c r="K50" s="0" t="n">
        <f aca="false">IF(ISERROR(O50),0,(IF((O50-$F$2)&gt;=0,1,0)))</f>
        <v>0</v>
      </c>
      <c r="L50" s="308" t="e">
        <f aca="false">IF((M50-$L$2)&gt;0,1,0)</f>
        <v>#VALUE!</v>
      </c>
      <c r="M50" s="0" t="e">
        <f aca="false">IF(M49&gt;0,$K$2-N50,0)</f>
        <v>#VALUE!</v>
      </c>
      <c r="N50" s="79" t="str">
        <f aca="false">IF(ISERROR(O50),"",O50)</f>
        <v/>
      </c>
      <c r="O50" s="79" t="e">
        <f aca="false">LOOKUP(9E+307,P50:BJ50)</f>
        <v>#N/A</v>
      </c>
      <c r="P50" s="301" t="n">
        <v>41674</v>
      </c>
      <c r="R50" s="301" t="n">
        <v>42133</v>
      </c>
    </row>
    <row r="51" customFormat="false" ht="12.8" hidden="false" customHeight="false" outlineLevel="0" collapsed="false">
      <c r="A51" s="320" t="s">
        <v>2996</v>
      </c>
      <c r="B51" s="303" t="s">
        <v>2009</v>
      </c>
      <c r="C51" s="303" t="s">
        <v>2030</v>
      </c>
      <c r="D51" s="303" t="s">
        <v>2012</v>
      </c>
      <c r="E51" s="344" t="s">
        <v>1815</v>
      </c>
      <c r="F51" s="0" t="n">
        <f aca="false">COUNT(P51:U51)</f>
        <v>3</v>
      </c>
      <c r="G51" s="0" t="e">
        <f aca="true">INDIRECT(ADDRESS(ROW(K51),COLUMN(N52)+MATCH(LOOKUP(9E+307,P51:CO51),P51:CO51)))</f>
        <v>#N/A</v>
      </c>
      <c r="H51" s="0" t="str">
        <f aca="false">IF(ISERROR(G51),"",G51)</f>
        <v/>
      </c>
      <c r="I51" s="0" t="e">
        <f aca="false">IF(M51&lt;0,$K$2-N51,0)</f>
        <v>#VALUE!</v>
      </c>
      <c r="J51" s="269" t="e">
        <f aca="false">M52</f>
        <v>#VALUE!</v>
      </c>
      <c r="M51" s="0" t="e">
        <f aca="false">N52-N51</f>
        <v>#VALUE!</v>
      </c>
      <c r="N51" s="79" t="str">
        <f aca="false">IF(ISERROR(O51),"",O51)</f>
        <v/>
      </c>
      <c r="O51" s="79" t="e">
        <f aca="false">LOOKUP(9E+307,Q51:AX51)</f>
        <v>#N/A</v>
      </c>
      <c r="Q51" s="301" t="n">
        <v>40894</v>
      </c>
      <c r="S51" s="301" t="n">
        <v>41896</v>
      </c>
      <c r="T51" s="300" t="s">
        <v>399</v>
      </c>
      <c r="U51" s="301" t="n">
        <v>42588</v>
      </c>
    </row>
    <row r="52" customFormat="false" ht="13" hidden="false" customHeight="false" outlineLevel="0" collapsed="false">
      <c r="A52" s="320"/>
      <c r="B52" s="303"/>
      <c r="C52" s="303"/>
      <c r="D52" s="303"/>
      <c r="E52" s="344" t="s">
        <v>1815</v>
      </c>
      <c r="K52" s="0" t="n">
        <f aca="false">IF(ISERROR(O52),0,(IF((O52-$F$2)&gt;=0,1,0)))</f>
        <v>0</v>
      </c>
      <c r="L52" s="308" t="e">
        <f aca="false">IF((M52-$L$2)&gt;0,1,0)</f>
        <v>#VALUE!</v>
      </c>
      <c r="M52" s="0" t="e">
        <f aca="false">IF(M51&gt;0,$K$2-N52,0)</f>
        <v>#VALUE!</v>
      </c>
      <c r="N52" s="79" t="str">
        <f aca="false">IF(ISERROR(O52),"",O52)</f>
        <v/>
      </c>
      <c r="O52" s="79" t="e">
        <f aca="false">LOOKUP(9E+307,P52:BJ52)</f>
        <v>#N/A</v>
      </c>
      <c r="P52" s="301" t="n">
        <v>41674</v>
      </c>
      <c r="R52" s="301" t="n">
        <v>42074</v>
      </c>
    </row>
    <row r="53" customFormat="false" ht="12.8" hidden="false" customHeight="false" outlineLevel="0" collapsed="false">
      <c r="A53" s="320" t="s">
        <v>2997</v>
      </c>
      <c r="B53" s="303" t="s">
        <v>2009</v>
      </c>
      <c r="C53" s="303" t="s">
        <v>2030</v>
      </c>
      <c r="D53" s="303" t="s">
        <v>2014</v>
      </c>
      <c r="E53" s="344" t="s">
        <v>1815</v>
      </c>
      <c r="F53" s="0" t="n">
        <f aca="false">COUNT(P53:U53)</f>
        <v>2</v>
      </c>
      <c r="G53" s="0" t="e">
        <f aca="true">INDIRECT(ADDRESS(ROW(K53),COLUMN(N54)+MATCH(LOOKUP(9E+307,P53:CO53),P53:CO53)))</f>
        <v>#N/A</v>
      </c>
      <c r="H53" s="0" t="str">
        <f aca="false">IF(ISERROR(G53),"",G53)</f>
        <v/>
      </c>
      <c r="I53" s="0" t="e">
        <f aca="false">IF(M53&lt;0,$K$2-N53,0)</f>
        <v>#VALUE!</v>
      </c>
      <c r="J53" s="269" t="e">
        <f aca="false">M54</f>
        <v>#VALUE!</v>
      </c>
      <c r="M53" s="0" t="e">
        <f aca="false">N54-N53</f>
        <v>#VALUE!</v>
      </c>
      <c r="N53" s="79" t="str">
        <f aca="false">IF(ISERROR(O53),"",O53)</f>
        <v/>
      </c>
      <c r="O53" s="79" t="e">
        <f aca="false">LOOKUP(9E+307,Q53:AX53)</f>
        <v>#N/A</v>
      </c>
      <c r="Q53" s="301" t="n">
        <v>40955</v>
      </c>
      <c r="R53" s="300" t="s">
        <v>2998</v>
      </c>
      <c r="S53" s="301" t="n">
        <v>42560</v>
      </c>
    </row>
    <row r="54" customFormat="false" ht="13" hidden="false" customHeight="false" outlineLevel="0" collapsed="false">
      <c r="A54" s="320"/>
      <c r="B54" s="303"/>
      <c r="C54" s="303"/>
      <c r="D54" s="303"/>
      <c r="E54" s="344" t="s">
        <v>1815</v>
      </c>
      <c r="K54" s="0" t="n">
        <f aca="false">IF(ISERROR(O54),0,(IF((O54-$F$2)&gt;=0,1,0)))</f>
        <v>0</v>
      </c>
      <c r="L54" s="308" t="e">
        <f aca="false">IF((M54-$L$2)&gt;0,1,0)</f>
        <v>#VALUE!</v>
      </c>
      <c r="M54" s="0" t="e">
        <f aca="false">IF(M53&gt;0,$K$2-N54,0)</f>
        <v>#VALUE!</v>
      </c>
      <c r="N54" s="79" t="str">
        <f aca="false">IF(ISERROR(O54),"",O54)</f>
        <v/>
      </c>
      <c r="O54" s="79" t="e">
        <f aca="false">LOOKUP(9E+307,P54:BJ54)</f>
        <v>#N/A</v>
      </c>
      <c r="P54" s="301" t="n">
        <v>41944</v>
      </c>
    </row>
    <row r="55" customFormat="false" ht="12.8" hidden="false" customHeight="false" outlineLevel="0" collapsed="false">
      <c r="A55" s="320" t="s">
        <v>2999</v>
      </c>
      <c r="B55" s="303" t="s">
        <v>2009</v>
      </c>
      <c r="C55" s="303" t="s">
        <v>2030</v>
      </c>
      <c r="D55" s="303" t="s">
        <v>2015</v>
      </c>
      <c r="E55" s="344" t="s">
        <v>1815</v>
      </c>
      <c r="F55" s="0" t="n">
        <f aca="false">COUNT(P55:U55)</f>
        <v>2</v>
      </c>
      <c r="G55" s="0" t="e">
        <f aca="true">INDIRECT(ADDRESS(ROW(K55),COLUMN(N56)+MATCH(LOOKUP(9E+307,P55:CO55),P55:CO55)))</f>
        <v>#N/A</v>
      </c>
      <c r="H55" s="0" t="str">
        <f aca="false">IF(ISERROR(G55),"",G55)</f>
        <v/>
      </c>
      <c r="I55" s="0" t="e">
        <f aca="false">IF(M55&lt;0,$K$2-N55,0)</f>
        <v>#VALUE!</v>
      </c>
      <c r="J55" s="269" t="e">
        <f aca="false">M56</f>
        <v>#VALUE!</v>
      </c>
      <c r="M55" s="0" t="e">
        <f aca="false">N56-N55</f>
        <v>#VALUE!</v>
      </c>
      <c r="N55" s="79" t="str">
        <f aca="false">IF(ISERROR(O55),"",O55)</f>
        <v/>
      </c>
      <c r="O55" s="79" t="e">
        <f aca="false">LOOKUP(9E+307,Q55:AX55)</f>
        <v>#N/A</v>
      </c>
      <c r="Q55" s="301" t="n">
        <v>40955</v>
      </c>
      <c r="R55" s="300" t="s">
        <v>2988</v>
      </c>
      <c r="S55" s="301" t="n">
        <v>42553</v>
      </c>
    </row>
    <row r="56" customFormat="false" ht="13" hidden="false" customHeight="false" outlineLevel="0" collapsed="false">
      <c r="A56" s="320"/>
      <c r="B56" s="303"/>
      <c r="C56" s="303"/>
      <c r="D56" s="303"/>
      <c r="E56" s="344" t="s">
        <v>1815</v>
      </c>
      <c r="K56" s="0" t="n">
        <f aca="false">IF(ISERROR(O56),0,(IF((O56-$F$2)&gt;=0,1,0)))</f>
        <v>0</v>
      </c>
      <c r="L56" s="308" t="e">
        <f aca="false">IF((M56-$L$2)&gt;0,1,0)</f>
        <v>#VALUE!</v>
      </c>
      <c r="M56" s="0" t="e">
        <f aca="false">IF(M55&gt;0,$K$2-N56,0)</f>
        <v>#VALUE!</v>
      </c>
      <c r="N56" s="79" t="str">
        <f aca="false">IF(ISERROR(O56),"",O56)</f>
        <v/>
      </c>
      <c r="O56" s="79" t="e">
        <f aca="false">LOOKUP(9E+307,P56:BJ56)</f>
        <v>#N/A</v>
      </c>
      <c r="P56" s="301" t="n">
        <v>41944</v>
      </c>
      <c r="R56" s="301" t="n">
        <v>42862</v>
      </c>
    </row>
    <row r="57" customFormat="false" ht="12.8" hidden="false" customHeight="false" outlineLevel="0" collapsed="false">
      <c r="A57" s="302" t="n">
        <v>343</v>
      </c>
      <c r="B57" s="303" t="s">
        <v>2009</v>
      </c>
      <c r="C57" s="303" t="s">
        <v>2030</v>
      </c>
      <c r="D57" s="310" t="s">
        <v>2016</v>
      </c>
      <c r="E57" s="344" t="s">
        <v>1815</v>
      </c>
      <c r="F57" s="0" t="n">
        <f aca="false">COUNT(P57:U57)</f>
        <v>3</v>
      </c>
      <c r="G57" s="0" t="e">
        <f aca="true">INDIRECT(ADDRESS(ROW(K57),COLUMN(N58)+MATCH(LOOKUP(9E+307,P57:CO57),P57:CO57)))</f>
        <v>#N/A</v>
      </c>
      <c r="H57" s="0" t="str">
        <f aca="false">IF(ISERROR(G57),"",G57)</f>
        <v/>
      </c>
      <c r="I57" s="0" t="e">
        <f aca="false">IF(M57&lt;0,$K$2-N57,0)</f>
        <v>#VALUE!</v>
      </c>
      <c r="J57" s="0" t="e">
        <f aca="false">M58</f>
        <v>#VALUE!</v>
      </c>
      <c r="M57" s="0" t="e">
        <f aca="false">N58-N57</f>
        <v>#VALUE!</v>
      </c>
      <c r="N57" s="79" t="str">
        <f aca="false">IF(ISERROR(O57),"",O57)</f>
        <v/>
      </c>
      <c r="O57" s="79" t="e">
        <f aca="false">LOOKUP(9E+307,Q57:AX57)</f>
        <v>#N/A</v>
      </c>
      <c r="Q57" s="301" t="n">
        <v>41321</v>
      </c>
      <c r="S57" s="301" t="n">
        <v>41867</v>
      </c>
      <c r="T57" s="300" t="s">
        <v>594</v>
      </c>
      <c r="U57" s="301" t="n">
        <v>43372</v>
      </c>
    </row>
    <row r="58" customFormat="false" ht="13" hidden="false" customHeight="false" outlineLevel="0" collapsed="false">
      <c r="A58" s="302"/>
      <c r="B58" s="303"/>
      <c r="C58" s="303"/>
      <c r="D58" s="310"/>
      <c r="E58" s="344" t="s">
        <v>1815</v>
      </c>
      <c r="K58" s="0" t="n">
        <f aca="false">IF(ISERROR(O58),0,(IF((O58-$F$2)&gt;=0,1,0)))</f>
        <v>0</v>
      </c>
      <c r="L58" s="308" t="e">
        <f aca="false">IF((M58-$L$2)&gt;0,1,0)</f>
        <v>#VALUE!</v>
      </c>
      <c r="M58" s="0" t="e">
        <f aca="false">IF(M57&gt;0,$K$2-N58,0)</f>
        <v>#VALUE!</v>
      </c>
      <c r="N58" s="79" t="str">
        <f aca="false">IF(ISERROR(O58),"",O58)</f>
        <v/>
      </c>
      <c r="O58" s="79" t="e">
        <f aca="false">LOOKUP(9E+307,P58:BJ58)</f>
        <v>#N/A</v>
      </c>
      <c r="P58" s="301" t="n">
        <v>41567</v>
      </c>
      <c r="R58" s="301" t="n">
        <v>42736</v>
      </c>
      <c r="T58" s="301" t="n">
        <v>43656</v>
      </c>
    </row>
    <row r="59" customFormat="false" ht="12.8" hidden="false" customHeight="false" outlineLevel="0" collapsed="false">
      <c r="A59" s="302"/>
      <c r="B59" s="303" t="s">
        <v>2009</v>
      </c>
      <c r="C59" s="303" t="s">
        <v>2030</v>
      </c>
      <c r="D59" s="310" t="s">
        <v>2017</v>
      </c>
      <c r="E59" s="344" t="s">
        <v>1815</v>
      </c>
      <c r="F59" s="0" t="n">
        <f aca="false">COUNT(P59:U59)</f>
        <v>1</v>
      </c>
      <c r="G59" s="0" t="e">
        <f aca="true">INDIRECT(ADDRESS(ROW(K59),COLUMN(N60)+MATCH(LOOKUP(9E+307,P59:CO59),P59:CO59)))</f>
        <v>#N/A</v>
      </c>
      <c r="H59" s="0" t="str">
        <f aca="false">IF(ISERROR(G59),"",G59)</f>
        <v/>
      </c>
      <c r="I59" s="0" t="n">
        <f aca="false">IF(M59&lt;0,$K$2-N59,0)</f>
        <v>0</v>
      </c>
      <c r="J59" s="0" t="n">
        <f aca="false">M60</f>
        <v>0</v>
      </c>
      <c r="L59" s="308"/>
      <c r="N59" s="79"/>
      <c r="O59" s="79"/>
      <c r="P59" s="301" t="s">
        <v>3000</v>
      </c>
      <c r="Q59" s="301" t="n">
        <v>43609</v>
      </c>
      <c r="R59" s="301"/>
    </row>
    <row r="60" customFormat="false" ht="12.8" hidden="false" customHeight="false" outlineLevel="0" collapsed="false">
      <c r="A60" s="302"/>
      <c r="B60" s="303"/>
      <c r="C60" s="303"/>
      <c r="D60" s="310"/>
      <c r="E60" s="344" t="s">
        <v>1815</v>
      </c>
      <c r="K60" s="0" t="n">
        <f aca="false">IF(ISERROR(O60),0,(IF((O60-$F$2)&gt;=0,1,0)))</f>
        <v>0</v>
      </c>
      <c r="L60" s="308"/>
      <c r="N60" s="79"/>
      <c r="O60" s="79"/>
      <c r="P60" s="301"/>
      <c r="R60" s="301"/>
    </row>
    <row r="61" customFormat="false" ht="12.8" hidden="false" customHeight="false" outlineLevel="0" collapsed="false">
      <c r="A61" s="302" t="n">
        <v>344</v>
      </c>
      <c r="B61" s="303" t="s">
        <v>2009</v>
      </c>
      <c r="C61" s="303" t="s">
        <v>2030</v>
      </c>
      <c r="D61" s="310" t="s">
        <v>2018</v>
      </c>
      <c r="E61" s="344" t="s">
        <v>1815</v>
      </c>
      <c r="F61" s="0" t="n">
        <f aca="false">COUNT(P61:U61)</f>
        <v>3</v>
      </c>
      <c r="G61" s="0" t="e">
        <f aca="true">INDIRECT(ADDRESS(ROW(K61),COLUMN(N62)+MATCH(LOOKUP(9E+307,P61:CO61),P61:CO61)))</f>
        <v>#N/A</v>
      </c>
      <c r="H61" s="0" t="str">
        <f aca="false">IF(ISERROR(G61),"",G61)</f>
        <v/>
      </c>
      <c r="I61" s="0" t="e">
        <f aca="false">IF(M61&lt;0,$K$2-N61,0)</f>
        <v>#VALUE!</v>
      </c>
      <c r="J61" s="0" t="e">
        <f aca="false">M62</f>
        <v>#VALUE!</v>
      </c>
      <c r="M61" s="0" t="e">
        <f aca="false">N62-N61</f>
        <v>#VALUE!</v>
      </c>
      <c r="N61" s="79" t="str">
        <f aca="false">IF(ISERROR(O61),"",O61)</f>
        <v/>
      </c>
      <c r="O61" s="79" t="e">
        <f aca="false">LOOKUP(9E+307,Q61:AX61)</f>
        <v>#N/A</v>
      </c>
      <c r="Q61" s="301" t="n">
        <v>41321</v>
      </c>
      <c r="S61" s="301" t="n">
        <v>41874</v>
      </c>
      <c r="T61" s="300" t="s">
        <v>869</v>
      </c>
      <c r="U61" s="301" t="n">
        <v>43383</v>
      </c>
    </row>
    <row r="62" customFormat="false" ht="13" hidden="false" customHeight="false" outlineLevel="0" collapsed="false">
      <c r="A62" s="302"/>
      <c r="B62" s="303"/>
      <c r="C62" s="303"/>
      <c r="D62" s="310"/>
      <c r="E62" s="344" t="s">
        <v>1815</v>
      </c>
      <c r="K62" s="0" t="n">
        <f aca="false">IF(ISERROR(O62),0,(IF((O62-$F$2)&gt;=0,1,0)))</f>
        <v>0</v>
      </c>
      <c r="L62" s="308" t="e">
        <f aca="false">IF((M62-$L$2)&gt;0,1,0)</f>
        <v>#VALUE!</v>
      </c>
      <c r="M62" s="0" t="e">
        <f aca="false">IF(M61&gt;0,$K$2-N62,0)</f>
        <v>#VALUE!</v>
      </c>
      <c r="N62" s="79" t="str">
        <f aca="false">IF(ISERROR(O62),"",O62)</f>
        <v/>
      </c>
      <c r="O62" s="79" t="e">
        <f aca="false">LOOKUP(9E+307,P62:BJ62)</f>
        <v>#N/A</v>
      </c>
      <c r="P62" s="301" t="n">
        <v>41567</v>
      </c>
      <c r="R62" s="301" t="n">
        <v>42736</v>
      </c>
      <c r="T62" s="301" t="n">
        <v>43617</v>
      </c>
    </row>
    <row r="63" customFormat="false" ht="12.8" hidden="false" customHeight="false" outlineLevel="0" collapsed="false">
      <c r="A63" s="302" t="n">
        <v>345</v>
      </c>
      <c r="B63" s="303" t="s">
        <v>2009</v>
      </c>
      <c r="C63" s="303" t="s">
        <v>2030</v>
      </c>
      <c r="D63" s="303" t="s">
        <v>2028</v>
      </c>
      <c r="E63" s="344" t="s">
        <v>1815</v>
      </c>
      <c r="F63" s="0" t="n">
        <f aca="false">COUNT(P63:U63)</f>
        <v>3</v>
      </c>
      <c r="G63" s="0" t="e">
        <f aca="true">INDIRECT(ADDRESS(ROW(K63),COLUMN(N64)+MATCH(LOOKUP(9E+307,P63:CO63),P63:CO63)))</f>
        <v>#N/A</v>
      </c>
      <c r="H63" s="0" t="str">
        <f aca="false">IF(ISERROR(G63),"",G63)</f>
        <v/>
      </c>
      <c r="I63" s="0" t="e">
        <f aca="false">IF(M63&lt;0,$K$2-N63,0)</f>
        <v>#VALUE!</v>
      </c>
      <c r="J63" s="0" t="e">
        <f aca="false">M64</f>
        <v>#VALUE!</v>
      </c>
      <c r="M63" s="0" t="e">
        <f aca="false">N64-N63</f>
        <v>#VALUE!</v>
      </c>
      <c r="N63" s="79" t="str">
        <f aca="false">IF(ISERROR(O63),"",O63)</f>
        <v/>
      </c>
      <c r="O63" s="79" t="e">
        <f aca="false">LOOKUP(9E+307,Q63:AX63)</f>
        <v>#N/A</v>
      </c>
      <c r="Q63" s="301" t="n">
        <v>40969</v>
      </c>
      <c r="S63" s="301" t="n">
        <v>41891</v>
      </c>
      <c r="T63" s="300" t="s">
        <v>702</v>
      </c>
      <c r="U63" s="301" t="n">
        <v>42502</v>
      </c>
    </row>
    <row r="64" customFormat="false" ht="13" hidden="false" customHeight="false" outlineLevel="0" collapsed="false">
      <c r="A64" s="302"/>
      <c r="B64" s="303"/>
      <c r="C64" s="303"/>
      <c r="D64" s="303"/>
      <c r="E64" s="344" t="s">
        <v>1815</v>
      </c>
      <c r="K64" s="0" t="n">
        <f aca="false">IF(ISERROR(O64),0,(IF((O64-$F$2)&gt;=0,1,0)))</f>
        <v>0</v>
      </c>
      <c r="L64" s="308" t="e">
        <f aca="false">IF((M64-$L$2)&gt;0,1,0)</f>
        <v>#VALUE!</v>
      </c>
      <c r="M64" s="0" t="e">
        <f aca="false">IF(M63&gt;0,$K$2-N64,0)</f>
        <v>#VALUE!</v>
      </c>
      <c r="N64" s="79" t="str">
        <f aca="false">IF(ISERROR(O64),"",O64)</f>
        <v/>
      </c>
      <c r="O64" s="79" t="e">
        <f aca="false">LOOKUP(9E+307,P64:BJ64)</f>
        <v>#N/A</v>
      </c>
      <c r="P64" s="301" t="n">
        <v>41569</v>
      </c>
      <c r="R64" s="301" t="n">
        <v>42003</v>
      </c>
    </row>
    <row r="65" customFormat="false" ht="12.8" hidden="false" customHeight="false" outlineLevel="0" collapsed="false">
      <c r="A65" s="302" t="n">
        <v>346</v>
      </c>
      <c r="B65" s="303" t="s">
        <v>2009</v>
      </c>
      <c r="C65" s="303" t="s">
        <v>2030</v>
      </c>
      <c r="D65" s="303" t="s">
        <v>2029</v>
      </c>
      <c r="E65" s="344" t="s">
        <v>1815</v>
      </c>
      <c r="F65" s="0" t="n">
        <f aca="false">COUNT(P65:U65)</f>
        <v>3</v>
      </c>
      <c r="G65" s="0" t="e">
        <f aca="true">INDIRECT(ADDRESS(ROW(K65),COLUMN(N66)+MATCH(LOOKUP(9E+307,P65:CO65),P65:CO65)))</f>
        <v>#N/A</v>
      </c>
      <c r="H65" s="0" t="str">
        <f aca="false">IF(ISERROR(G65),"",G65)</f>
        <v/>
      </c>
      <c r="I65" s="333" t="e">
        <f aca="false">IF(M65&lt;0,$K$2-N65,0)</f>
        <v>#VALUE!</v>
      </c>
      <c r="J65" s="0" t="e">
        <f aca="false">M66</f>
        <v>#VALUE!</v>
      </c>
      <c r="M65" s="0" t="e">
        <f aca="false">N66-N65</f>
        <v>#VALUE!</v>
      </c>
      <c r="N65" s="79" t="str">
        <f aca="false">IF(ISERROR(O65),"",O65)</f>
        <v/>
      </c>
      <c r="O65" s="79" t="e">
        <f aca="false">LOOKUP(9E+307,Q65:AX65)</f>
        <v>#N/A</v>
      </c>
      <c r="Q65" s="301" t="n">
        <v>40969</v>
      </c>
      <c r="S65" s="301" t="n">
        <v>41965</v>
      </c>
      <c r="U65" s="301" t="n">
        <v>42279</v>
      </c>
      <c r="V65" s="300" t="s">
        <v>411</v>
      </c>
      <c r="W65" s="301" t="n">
        <v>43279</v>
      </c>
    </row>
    <row r="66" customFormat="false" ht="13" hidden="false" customHeight="false" outlineLevel="0" collapsed="false">
      <c r="A66" s="302"/>
      <c r="B66" s="303"/>
      <c r="C66" s="303"/>
      <c r="D66" s="303"/>
      <c r="E66" s="344" t="s">
        <v>1815</v>
      </c>
      <c r="K66" s="0" t="n">
        <f aca="false">IF(ISERROR(O66),0,(IF((O66-$F$2)&gt;=0,1,0)))</f>
        <v>0</v>
      </c>
      <c r="L66" s="308" t="e">
        <f aca="false">IF((M66-$L$2)&gt;0,1,0)</f>
        <v>#VALUE!</v>
      </c>
      <c r="M66" s="0" t="e">
        <f aca="false">IF(M65&gt;0,$K$2-N66,0)</f>
        <v>#VALUE!</v>
      </c>
      <c r="N66" s="79" t="str">
        <f aca="false">IF(ISERROR(O66),"",O66)</f>
        <v/>
      </c>
      <c r="O66" s="79" t="e">
        <f aca="false">LOOKUP(9E+307,P66:BJ66)</f>
        <v>#N/A</v>
      </c>
      <c r="P66" s="301" t="n">
        <v>41569</v>
      </c>
      <c r="R66" s="301" t="n">
        <v>42278</v>
      </c>
      <c r="T66" s="301" t="n">
        <v>42736</v>
      </c>
    </row>
    <row r="67" customFormat="false" ht="12.8" hidden="false" customHeight="false" outlineLevel="0" collapsed="false">
      <c r="A67" s="302" t="n">
        <v>347</v>
      </c>
      <c r="B67" s="303" t="s">
        <v>2009</v>
      </c>
      <c r="C67" s="303" t="s">
        <v>2030</v>
      </c>
      <c r="D67" s="310" t="s">
        <v>2031</v>
      </c>
      <c r="E67" s="344" t="s">
        <v>1815</v>
      </c>
      <c r="F67" s="0" t="n">
        <f aca="false">COUNT(P67:U67)</f>
        <v>3</v>
      </c>
      <c r="G67" s="0" t="e">
        <f aca="true">INDIRECT(ADDRESS(ROW(K67),COLUMN(N68)+MATCH(LOOKUP(9E+307,P67:CO67),P67:CO67)))</f>
        <v>#N/A</v>
      </c>
      <c r="H67" s="0" t="str">
        <f aca="false">IF(ISERROR(G67),"",G67)</f>
        <v/>
      </c>
      <c r="I67" s="333" t="e">
        <f aca="false">IF(M67&lt;0,$K$2-N67,0)</f>
        <v>#VALUE!</v>
      </c>
      <c r="J67" s="269" t="e">
        <f aca="false">M68</f>
        <v>#VALUE!</v>
      </c>
      <c r="M67" s="0" t="e">
        <f aca="false">N68-N67</f>
        <v>#VALUE!</v>
      </c>
      <c r="N67" s="79" t="str">
        <f aca="false">IF(ISERROR(O67),"",O67)</f>
        <v/>
      </c>
      <c r="O67" s="79" t="e">
        <f aca="false">LOOKUP(9E+307,Q67:AX67)</f>
        <v>#N/A</v>
      </c>
      <c r="Q67" s="301" t="n">
        <v>41623</v>
      </c>
      <c r="S67" s="301" t="n">
        <v>42560</v>
      </c>
      <c r="T67" s="300" t="s">
        <v>424</v>
      </c>
      <c r="U67" s="301" t="n">
        <v>43350</v>
      </c>
    </row>
    <row r="68" customFormat="false" ht="13" hidden="false" customHeight="false" outlineLevel="0" collapsed="false">
      <c r="A68" s="302"/>
      <c r="B68" s="303"/>
      <c r="C68" s="303"/>
      <c r="D68" s="310"/>
      <c r="E68" s="344" t="s">
        <v>1815</v>
      </c>
      <c r="K68" s="0" t="n">
        <f aca="false">IF(ISERROR(O68),0,(IF((O68-$F$2)&gt;=0,1,0)))</f>
        <v>0</v>
      </c>
      <c r="L68" s="308" t="e">
        <f aca="false">IF((M68-$L$2)&gt;0,1,0)</f>
        <v>#VALUE!</v>
      </c>
      <c r="M68" s="0" t="e">
        <f aca="false">IF(M67&gt;0,$K$2-N68,0)</f>
        <v>#VALUE!</v>
      </c>
      <c r="N68" s="79" t="str">
        <f aca="false">IF(ISERROR(O68),"",O68)</f>
        <v/>
      </c>
      <c r="O68" s="79" t="e">
        <f aca="false">LOOKUP(9E+307,P68:BJ68)</f>
        <v>#N/A</v>
      </c>
      <c r="P68" s="301" t="n">
        <v>42217</v>
      </c>
      <c r="R68" s="301" t="n">
        <v>42755</v>
      </c>
    </row>
    <row r="69" customFormat="false" ht="12.8" hidden="false" customHeight="false" outlineLevel="0" collapsed="false">
      <c r="A69" s="302"/>
      <c r="B69" s="303" t="s">
        <v>2009</v>
      </c>
      <c r="C69" s="303" t="s">
        <v>2030</v>
      </c>
      <c r="D69" s="310" t="s">
        <v>2032</v>
      </c>
      <c r="E69" s="344"/>
      <c r="L69" s="308"/>
      <c r="N69" s="79"/>
      <c r="O69" s="79"/>
      <c r="P69" s="301"/>
      <c r="R69" s="301"/>
    </row>
    <row r="70" customFormat="false" ht="12.8" hidden="false" customHeight="false" outlineLevel="0" collapsed="false">
      <c r="A70" s="302"/>
      <c r="B70" s="303"/>
      <c r="C70" s="303"/>
      <c r="D70" s="310"/>
      <c r="E70" s="344"/>
      <c r="L70" s="308"/>
      <c r="N70" s="79"/>
      <c r="O70" s="79"/>
      <c r="P70" s="301"/>
      <c r="R70" s="301"/>
    </row>
    <row r="71" customFormat="false" ht="12.8" hidden="false" customHeight="false" outlineLevel="0" collapsed="false">
      <c r="A71" s="302" t="n">
        <v>348</v>
      </c>
      <c r="B71" s="303" t="s">
        <v>2009</v>
      </c>
      <c r="C71" s="303" t="s">
        <v>2030</v>
      </c>
      <c r="D71" s="310" t="s">
        <v>2033</v>
      </c>
      <c r="E71" s="344" t="s">
        <v>1815</v>
      </c>
      <c r="F71" s="0" t="n">
        <f aca="false">COUNT(P71:U71)</f>
        <v>3</v>
      </c>
      <c r="G71" s="0" t="e">
        <f aca="true">INDIRECT(ADDRESS(ROW(K71),COLUMN(N72)+MATCH(LOOKUP(9E+307,P71:CO71),P71:CO71)))</f>
        <v>#N/A</v>
      </c>
      <c r="H71" s="0" t="str">
        <f aca="false">IF(ISERROR(G71),"",G71)</f>
        <v/>
      </c>
      <c r="I71" s="269" t="e">
        <f aca="false">IF(M71&lt;0,$K$2-N71,0)</f>
        <v>#VALUE!</v>
      </c>
      <c r="J71" s="269" t="e">
        <f aca="false">M72</f>
        <v>#VALUE!</v>
      </c>
      <c r="M71" s="0" t="e">
        <f aca="false">N72-N71</f>
        <v>#VALUE!</v>
      </c>
      <c r="N71" s="79" t="str">
        <f aca="false">IF(ISERROR(O71),"",O71)</f>
        <v/>
      </c>
      <c r="O71" s="79" t="e">
        <f aca="false">LOOKUP(9E+307,Q71:AX71)</f>
        <v>#N/A</v>
      </c>
      <c r="Q71" s="301" t="n">
        <v>41623</v>
      </c>
      <c r="S71" s="301" t="n">
        <v>42560</v>
      </c>
      <c r="T71" s="300" t="s">
        <v>424</v>
      </c>
      <c r="U71" s="301" t="n">
        <v>43350</v>
      </c>
    </row>
    <row r="72" customFormat="false" ht="13" hidden="false" customHeight="false" outlineLevel="0" collapsed="false">
      <c r="A72" s="302"/>
      <c r="B72" s="303"/>
      <c r="C72" s="303"/>
      <c r="D72" s="310"/>
      <c r="E72" s="344" t="s">
        <v>1815</v>
      </c>
      <c r="K72" s="0" t="n">
        <f aca="false">IF(ISERROR(O72),0,(IF((O72-$F$2)&gt;=0,1,0)))</f>
        <v>0</v>
      </c>
      <c r="L72" s="308" t="e">
        <f aca="false">IF((M72-$L$2)&gt;0,1,0)</f>
        <v>#VALUE!</v>
      </c>
      <c r="M72" s="0" t="e">
        <f aca="false">IF(M71&gt;0,$K$2-N72,0)</f>
        <v>#VALUE!</v>
      </c>
      <c r="N72" s="79" t="str">
        <f aca="false">IF(ISERROR(O72),"",O72)</f>
        <v/>
      </c>
      <c r="O72" s="79" t="e">
        <f aca="false">LOOKUP(9E+307,P72:BJ72)</f>
        <v>#N/A</v>
      </c>
      <c r="P72" s="301" t="n">
        <v>42217</v>
      </c>
      <c r="R72" s="301" t="n">
        <v>42833</v>
      </c>
      <c r="T72" s="301" t="n">
        <v>43435</v>
      </c>
    </row>
    <row r="73" customFormat="false" ht="12.8" hidden="false" customHeight="false" outlineLevel="0" collapsed="false">
      <c r="A73" s="437" t="n">
        <v>349</v>
      </c>
      <c r="B73" s="437" t="s">
        <v>1764</v>
      </c>
      <c r="C73" s="437" t="s">
        <v>2034</v>
      </c>
      <c r="D73" s="436" t="s">
        <v>1837</v>
      </c>
      <c r="E73" s="344" t="s">
        <v>1815</v>
      </c>
      <c r="F73" s="0" t="n">
        <f aca="false">COUNT(P73:U73)</f>
        <v>2</v>
      </c>
      <c r="G73" s="0" t="e">
        <f aca="true">INDIRECT(ADDRESS(ROW(K73),COLUMN(N74)+MATCH(LOOKUP(9E+307,P73:CO73),P73:CO73)))</f>
        <v>#N/A</v>
      </c>
      <c r="H73" s="0" t="str">
        <f aca="false">IF(ISERROR(G73),"",G73)</f>
        <v/>
      </c>
      <c r="I73" s="0" t="e">
        <f aca="false">IF(M73&lt;0,$K$2-N73,0)</f>
        <v>#VALUE!</v>
      </c>
      <c r="J73" s="0" t="e">
        <f aca="false">M74</f>
        <v>#VALUE!</v>
      </c>
      <c r="M73" s="0" t="e">
        <f aca="false">N74-N73</f>
        <v>#VALUE!</v>
      </c>
      <c r="N73" s="79" t="str">
        <f aca="false">IF(ISERROR(O73),"",O73)</f>
        <v/>
      </c>
      <c r="O73" s="79" t="e">
        <f aca="false">LOOKUP(9E+307,Q73:AX73)</f>
        <v>#N/A</v>
      </c>
      <c r="Q73" s="301" t="n">
        <v>41259</v>
      </c>
      <c r="S73" s="301" t="n">
        <v>41722</v>
      </c>
    </row>
    <row r="74" customFormat="false" ht="13" hidden="false" customHeight="false" outlineLevel="0" collapsed="false">
      <c r="A74" s="437"/>
      <c r="B74" s="437"/>
      <c r="C74" s="437"/>
      <c r="D74" s="436"/>
      <c r="E74" s="344" t="s">
        <v>1815</v>
      </c>
      <c r="K74" s="0" t="n">
        <f aca="false">IF(ISERROR(O74),0,(IF((O74-$F$2)&gt;=0,1,0)))</f>
        <v>0</v>
      </c>
      <c r="L74" s="308" t="e">
        <f aca="false">IF((M74-$L$2)&gt;0,1,0)</f>
        <v>#VALUE!</v>
      </c>
      <c r="M74" s="0" t="e">
        <f aca="false">IF(M73&gt;0,$K$2-N74,0)</f>
        <v>#VALUE!</v>
      </c>
      <c r="N74" s="79" t="str">
        <f aca="false">IF(ISERROR(O74),"",O74)</f>
        <v/>
      </c>
      <c r="O74" s="79" t="e">
        <f aca="false">LOOKUP(9E+307,P74:BJ74)</f>
        <v>#N/A</v>
      </c>
      <c r="P74" s="301" t="n">
        <v>41487</v>
      </c>
      <c r="R74" s="301" t="n">
        <v>42217</v>
      </c>
    </row>
    <row r="75" customFormat="false" ht="12.8" hidden="false" customHeight="false" outlineLevel="0" collapsed="false">
      <c r="A75" s="324" t="n">
        <v>350</v>
      </c>
      <c r="B75" s="324" t="s">
        <v>1764</v>
      </c>
      <c r="C75" s="324" t="s">
        <v>2034</v>
      </c>
      <c r="D75" s="324" t="s">
        <v>2035</v>
      </c>
      <c r="E75" s="344" t="s">
        <v>1815</v>
      </c>
      <c r="F75" s="0" t="n">
        <f aca="false">COUNT(P75:U75)</f>
        <v>3</v>
      </c>
      <c r="G75" s="0" t="e">
        <f aca="true">INDIRECT(ADDRESS(ROW(K75),COLUMN(N76)+MATCH(LOOKUP(9E+307,P75:CO75),P75:CO75)))</f>
        <v>#N/A</v>
      </c>
      <c r="H75" s="0" t="str">
        <f aca="false">IF(ISERROR(G75),"",G75)</f>
        <v/>
      </c>
      <c r="I75" s="0" t="e">
        <f aca="false">IF(M75&lt;0,$K$2-N75,0)</f>
        <v>#VALUE!</v>
      </c>
      <c r="J75" s="0" t="e">
        <f aca="false">M76</f>
        <v>#VALUE!</v>
      </c>
      <c r="M75" s="0" t="e">
        <f aca="false">N76-N75</f>
        <v>#VALUE!</v>
      </c>
      <c r="N75" s="79" t="str">
        <f aca="false">IF(ISERROR(O75),"",O75)</f>
        <v/>
      </c>
      <c r="O75" s="79" t="e">
        <f aca="false">LOOKUP(9E+307,Q75:AX75)</f>
        <v>#N/A</v>
      </c>
      <c r="Q75" s="301" t="n">
        <v>41259</v>
      </c>
      <c r="S75" s="301" t="n">
        <v>41722</v>
      </c>
      <c r="T75" s="300" t="s">
        <v>2992</v>
      </c>
      <c r="U75" s="301" t="n">
        <v>42885</v>
      </c>
    </row>
    <row r="76" customFormat="false" ht="13" hidden="false" customHeight="false" outlineLevel="0" collapsed="false">
      <c r="A76" s="324"/>
      <c r="B76" s="324"/>
      <c r="C76" s="324"/>
      <c r="D76" s="324"/>
      <c r="E76" s="344" t="s">
        <v>1815</v>
      </c>
      <c r="K76" s="0" t="n">
        <f aca="false">IF(ISERROR(O76),0,(IF((O76-$F$2)&gt;=0,1,0)))</f>
        <v>0</v>
      </c>
      <c r="L76" s="308" t="e">
        <f aca="false">IF((M76-$L$2)&gt;0,1,0)</f>
        <v>#VALUE!</v>
      </c>
      <c r="M76" s="0" t="e">
        <f aca="false">IF(M75&gt;0,$K$2-N76,0)</f>
        <v>#VALUE!</v>
      </c>
      <c r="N76" s="79" t="str">
        <f aca="false">IF(ISERROR(O76),"",O76)</f>
        <v/>
      </c>
      <c r="O76" s="79" t="e">
        <f aca="false">LOOKUP(9E+307,P76:BJ76)</f>
        <v>#N/A</v>
      </c>
      <c r="P76" s="301" t="n">
        <v>41487</v>
      </c>
      <c r="R76" s="301" t="n">
        <v>42217</v>
      </c>
    </row>
    <row r="77" customFormat="false" ht="12.8" hidden="false" customHeight="false" outlineLevel="0" collapsed="false">
      <c r="A77" s="303" t="n">
        <v>351</v>
      </c>
      <c r="B77" s="303" t="s">
        <v>1764</v>
      </c>
      <c r="C77" s="303" t="s">
        <v>2034</v>
      </c>
      <c r="D77" s="310" t="s">
        <v>2036</v>
      </c>
      <c r="E77" s="344" t="s">
        <v>1815</v>
      </c>
      <c r="F77" s="0" t="n">
        <f aca="false">COUNT(P77:U77)</f>
        <v>3</v>
      </c>
      <c r="G77" s="0" t="e">
        <f aca="true">INDIRECT(ADDRESS(ROW(K77),COLUMN(N78)+MATCH(LOOKUP(9E+307,P77:CO77),P77:CO77)))</f>
        <v>#N/A</v>
      </c>
      <c r="H77" s="0" t="str">
        <f aca="false">IF(ISERROR(G77),"",G77)</f>
        <v/>
      </c>
      <c r="I77" s="269" t="e">
        <f aca="false">IF(M77&lt;0,$K$2-N77,0)</f>
        <v>#VALUE!</v>
      </c>
      <c r="J77" s="0" t="e">
        <f aca="false">M78</f>
        <v>#VALUE!</v>
      </c>
      <c r="M77" s="0" t="e">
        <f aca="false">N78-N77</f>
        <v>#VALUE!</v>
      </c>
      <c r="N77" s="79" t="str">
        <f aca="false">IF(ISERROR(O77),"",O77)</f>
        <v/>
      </c>
      <c r="O77" s="79" t="e">
        <f aca="false">LOOKUP(9E+307,Q77:AX77)</f>
        <v>#N/A</v>
      </c>
      <c r="Q77" s="301" t="n">
        <v>41294</v>
      </c>
      <c r="S77" s="301" t="n">
        <v>42315</v>
      </c>
      <c r="T77" s="300" t="s">
        <v>3001</v>
      </c>
      <c r="U77" s="301" t="n">
        <v>43655</v>
      </c>
    </row>
    <row r="78" customFormat="false" ht="13" hidden="false" customHeight="false" outlineLevel="0" collapsed="false">
      <c r="A78" s="303"/>
      <c r="B78" s="303"/>
      <c r="C78" s="303"/>
      <c r="D78" s="310"/>
      <c r="E78" s="344" t="s">
        <v>1815</v>
      </c>
      <c r="K78" s="0" t="n">
        <f aca="false">IF(ISERROR(O78),0,(IF((O78-$F$2)&gt;=0,1,0)))</f>
        <v>0</v>
      </c>
      <c r="L78" s="308" t="e">
        <f aca="false">IF((M78-$L$2)&gt;0,1,0)</f>
        <v>#VALUE!</v>
      </c>
      <c r="M78" s="0" t="e">
        <f aca="false">IF(M77&gt;0,$K$2-N78,0)</f>
        <v>#VALUE!</v>
      </c>
      <c r="N78" s="79" t="str">
        <f aca="false">IF(ISERROR(O78),"",O78)</f>
        <v/>
      </c>
      <c r="O78" s="79" t="e">
        <f aca="false">LOOKUP(9E+307,P78:BJ78)</f>
        <v>#N/A</v>
      </c>
      <c r="P78" s="301" t="n">
        <v>41856</v>
      </c>
      <c r="R78" s="301" t="n">
        <v>42370</v>
      </c>
    </row>
    <row r="79" customFormat="false" ht="12.8" hidden="false" customHeight="false" outlineLevel="0" collapsed="false">
      <c r="A79" s="303" t="n">
        <v>352</v>
      </c>
      <c r="B79" s="303" t="s">
        <v>1764</v>
      </c>
      <c r="C79" s="303" t="s">
        <v>2034</v>
      </c>
      <c r="D79" s="310" t="s">
        <v>2037</v>
      </c>
      <c r="E79" s="344" t="s">
        <v>1815</v>
      </c>
      <c r="F79" s="0" t="n">
        <f aca="false">COUNT(P79:U79)</f>
        <v>3</v>
      </c>
      <c r="G79" s="0" t="e">
        <f aca="true">INDIRECT(ADDRESS(ROW(K79),COLUMN(N80)+MATCH(LOOKUP(9E+307,P79:CO79),P79:CO79)))</f>
        <v>#N/A</v>
      </c>
      <c r="H79" s="0" t="str">
        <f aca="false">IF(ISERROR(G79),"",G79)</f>
        <v/>
      </c>
      <c r="I79" s="438" t="e">
        <f aca="false">IF(M79&lt;0,$K$2-N79,0)</f>
        <v>#VALUE!</v>
      </c>
      <c r="J79" s="0" t="e">
        <f aca="false">M80</f>
        <v>#VALUE!</v>
      </c>
      <c r="M79" s="0" t="e">
        <f aca="false">N80-N79</f>
        <v>#VALUE!</v>
      </c>
      <c r="N79" s="79" t="str">
        <f aca="false">IF(ISERROR(O79),"",O79)</f>
        <v/>
      </c>
      <c r="O79" s="79" t="e">
        <f aca="false">LOOKUP(9E+307,Q79:AX79)</f>
        <v>#N/A</v>
      </c>
      <c r="Q79" s="301" t="n">
        <v>41294</v>
      </c>
      <c r="R79" s="300" t="s">
        <v>2989</v>
      </c>
      <c r="S79" s="301" t="n">
        <v>42315</v>
      </c>
      <c r="T79" s="300" t="s">
        <v>594</v>
      </c>
      <c r="U79" s="301" t="n">
        <v>43700</v>
      </c>
    </row>
    <row r="80" customFormat="false" ht="13" hidden="false" customHeight="false" outlineLevel="0" collapsed="false">
      <c r="A80" s="303"/>
      <c r="B80" s="303"/>
      <c r="C80" s="303"/>
      <c r="D80" s="310"/>
      <c r="E80" s="344" t="s">
        <v>1815</v>
      </c>
      <c r="K80" s="0" t="n">
        <f aca="false">IF(ISERROR(O80),0,(IF((O80-$F$2)&gt;=0,1,0)))</f>
        <v>0</v>
      </c>
      <c r="L80" s="308" t="e">
        <f aca="false">IF((M80-$L$2)&gt;0,1,0)</f>
        <v>#VALUE!</v>
      </c>
      <c r="M80" s="0" t="e">
        <f aca="false">IF(M79&gt;0,$K$2-N80,0)</f>
        <v>#VALUE!</v>
      </c>
      <c r="N80" s="79" t="str">
        <f aca="false">IF(ISERROR(O80),"",O80)</f>
        <v/>
      </c>
      <c r="O80" s="79" t="e">
        <f aca="false">LOOKUP(9E+307,P80:BJ80)</f>
        <v>#N/A</v>
      </c>
      <c r="P80" s="301" t="n">
        <v>41856</v>
      </c>
      <c r="R80" s="301" t="n">
        <v>42370</v>
      </c>
      <c r="T80" s="301" t="n">
        <v>43813</v>
      </c>
      <c r="U80" s="439" t="s">
        <v>3002</v>
      </c>
    </row>
    <row r="81" customFormat="false" ht="12.8" hidden="false" customHeight="false" outlineLevel="0" collapsed="false">
      <c r="A81" s="303" t="n">
        <v>352</v>
      </c>
      <c r="B81" s="303" t="s">
        <v>1764</v>
      </c>
      <c r="C81" s="303" t="s">
        <v>2034</v>
      </c>
      <c r="D81" s="310" t="s">
        <v>2038</v>
      </c>
      <c r="E81" s="344" t="s">
        <v>1815</v>
      </c>
      <c r="F81" s="0" t="n">
        <f aca="false">COUNT(P81:U81)</f>
        <v>3</v>
      </c>
      <c r="G81" s="0" t="e">
        <f aca="true">INDIRECT(ADDRESS(ROW(K81),COLUMN(N82)+MATCH(LOOKUP(9E+307,P81:CO81),P81:CO81)))</f>
        <v>#N/A</v>
      </c>
      <c r="H81" s="0" t="str">
        <f aca="false">IF(ISERROR(G81),"",G81)</f>
        <v/>
      </c>
      <c r="I81" s="269" t="e">
        <f aca="false">IF(M81&lt;0,$K$2-N81,0)</f>
        <v>#VALUE!</v>
      </c>
      <c r="J81" s="0" t="e">
        <f aca="false">M82</f>
        <v>#VALUE!</v>
      </c>
      <c r="M81" s="0" t="e">
        <f aca="false">N82-N81</f>
        <v>#VALUE!</v>
      </c>
      <c r="N81" s="79" t="str">
        <f aca="false">IF(ISERROR(O81),"",O81)</f>
        <v/>
      </c>
      <c r="O81" s="79" t="e">
        <f aca="false">LOOKUP(9E+307,Q81:AX81)</f>
        <v>#N/A</v>
      </c>
      <c r="Q81" s="301" t="n">
        <v>41294</v>
      </c>
      <c r="S81" s="301" t="n">
        <v>42315</v>
      </c>
      <c r="T81" s="300" t="s">
        <v>3003</v>
      </c>
      <c r="U81" s="301" t="n">
        <v>43660</v>
      </c>
    </row>
    <row r="82" customFormat="false" ht="13" hidden="false" customHeight="false" outlineLevel="0" collapsed="false">
      <c r="A82" s="303"/>
      <c r="B82" s="303"/>
      <c r="C82" s="303"/>
      <c r="D82" s="310"/>
      <c r="E82" s="344" t="s">
        <v>1815</v>
      </c>
      <c r="K82" s="0" t="n">
        <f aca="false">IF(ISERROR(O82),0,(IF((O82-$F$2)&gt;=0,1,0)))</f>
        <v>0</v>
      </c>
      <c r="L82" s="308" t="e">
        <f aca="false">IF((M82-$L$2)&gt;0,1,0)</f>
        <v>#VALUE!</v>
      </c>
      <c r="M82" s="0" t="e">
        <f aca="false">IF(M81&gt;0,$K$2-N82,0)</f>
        <v>#VALUE!</v>
      </c>
      <c r="N82" s="79" t="str">
        <f aca="false">IF(ISERROR(O82),"",O82)</f>
        <v/>
      </c>
      <c r="O82" s="79" t="e">
        <f aca="false">LOOKUP(9E+307,P82:BJ82)</f>
        <v>#N/A</v>
      </c>
      <c r="P82" s="301" t="n">
        <v>41856</v>
      </c>
      <c r="R82" s="301" t="n">
        <v>42370</v>
      </c>
    </row>
    <row r="83" customFormat="false" ht="12.8" hidden="false" customHeight="false" outlineLevel="0" collapsed="false">
      <c r="A83" s="303" t="n">
        <v>353</v>
      </c>
      <c r="B83" s="303" t="s">
        <v>1764</v>
      </c>
      <c r="C83" s="303" t="s">
        <v>2034</v>
      </c>
      <c r="D83" s="310" t="s">
        <v>1958</v>
      </c>
      <c r="E83" s="344" t="s">
        <v>1815</v>
      </c>
      <c r="F83" s="0" t="n">
        <f aca="false">COUNT(P83:U83)</f>
        <v>2</v>
      </c>
      <c r="G83" s="0" t="e">
        <f aca="true">INDIRECT(ADDRESS(ROW(K83),COLUMN(N84)+MATCH(LOOKUP(9E+307,P83:CO83),P83:CO83)))</f>
        <v>#N/A</v>
      </c>
      <c r="H83" s="0" t="str">
        <f aca="false">IF(ISERROR(G83),"",G83)</f>
        <v/>
      </c>
      <c r="I83" s="438" t="e">
        <f aca="false">IF(M83&lt;0,$K$2-N83,0)</f>
        <v>#VALUE!</v>
      </c>
      <c r="J83" s="0" t="e">
        <f aca="false">M84</f>
        <v>#VALUE!</v>
      </c>
      <c r="M83" s="0" t="e">
        <f aca="false">N84-N83</f>
        <v>#VALUE!</v>
      </c>
      <c r="N83" s="79" t="str">
        <f aca="false">IF(ISERROR(O83),"",O83)</f>
        <v/>
      </c>
      <c r="O83" s="79" t="e">
        <f aca="false">LOOKUP(9E+307,Q83:AX83)</f>
        <v>#N/A</v>
      </c>
      <c r="Q83" s="301" t="n">
        <v>41308</v>
      </c>
      <c r="R83" s="300" t="s">
        <v>2995</v>
      </c>
      <c r="S83" s="301" t="n">
        <v>42427</v>
      </c>
    </row>
    <row r="84" customFormat="false" ht="13" hidden="false" customHeight="false" outlineLevel="0" collapsed="false">
      <c r="A84" s="303"/>
      <c r="B84" s="303"/>
      <c r="C84" s="303"/>
      <c r="D84" s="310"/>
      <c r="E84" s="344" t="s">
        <v>1815</v>
      </c>
      <c r="K84" s="0" t="n">
        <f aca="false">IF(ISERROR(O84),0,(IF((O84-$F$2)&gt;=0,1,0)))</f>
        <v>0</v>
      </c>
      <c r="L84" s="308" t="e">
        <f aca="false">IF((M84-$L$2)&gt;0,1,0)</f>
        <v>#VALUE!</v>
      </c>
      <c r="M84" s="0" t="e">
        <f aca="false">IF(M83&gt;0,$K$2-N84,0)</f>
        <v>#VALUE!</v>
      </c>
      <c r="N84" s="79" t="str">
        <f aca="false">IF(ISERROR(O84),"",O84)</f>
        <v/>
      </c>
      <c r="O84" s="79" t="e">
        <f aca="false">LOOKUP(9E+307,P84:BJ84)</f>
        <v>#N/A</v>
      </c>
      <c r="P84" s="301" t="n">
        <v>41884</v>
      </c>
      <c r="R84" s="301" t="n">
        <v>42736</v>
      </c>
    </row>
    <row r="85" customFormat="false" ht="12.8" hidden="false" customHeight="false" outlineLevel="0" collapsed="false">
      <c r="A85" s="303" t="n">
        <v>353</v>
      </c>
      <c r="B85" s="303" t="s">
        <v>1764</v>
      </c>
      <c r="C85" s="303" t="s">
        <v>2034</v>
      </c>
      <c r="D85" s="310" t="s">
        <v>1959</v>
      </c>
      <c r="E85" s="344" t="s">
        <v>1815</v>
      </c>
      <c r="F85" s="0" t="n">
        <f aca="false">COUNT(P85:U85)</f>
        <v>2</v>
      </c>
      <c r="G85" s="0" t="e">
        <f aca="true">INDIRECT(ADDRESS(ROW(K85),COLUMN(N86)+MATCH(LOOKUP(9E+307,P85:CO85),P85:CO85)))</f>
        <v>#N/A</v>
      </c>
      <c r="H85" s="0" t="str">
        <f aca="false">IF(ISERROR(G85),"",G85)</f>
        <v/>
      </c>
      <c r="I85" s="438" t="e">
        <f aca="false">IF(M85&lt;0,$K$2-N85,0)</f>
        <v>#VALUE!</v>
      </c>
      <c r="J85" s="0" t="e">
        <f aca="false">M86</f>
        <v>#VALUE!</v>
      </c>
      <c r="M85" s="0" t="e">
        <f aca="false">N86-N85</f>
        <v>#VALUE!</v>
      </c>
      <c r="N85" s="79" t="str">
        <f aca="false">IF(ISERROR(O85),"",O85)</f>
        <v/>
      </c>
      <c r="O85" s="79" t="e">
        <f aca="false">LOOKUP(9E+307,Q85:AX85)</f>
        <v>#N/A</v>
      </c>
      <c r="Q85" s="301" t="n">
        <v>41308</v>
      </c>
      <c r="R85" s="300" t="s">
        <v>2995</v>
      </c>
      <c r="S85" s="301" t="n">
        <v>42427</v>
      </c>
    </row>
    <row r="86" customFormat="false" ht="13" hidden="false" customHeight="false" outlineLevel="0" collapsed="false">
      <c r="A86" s="303"/>
      <c r="B86" s="303"/>
      <c r="C86" s="303"/>
      <c r="D86" s="310"/>
      <c r="E86" s="344" t="s">
        <v>1815</v>
      </c>
      <c r="K86" s="0" t="n">
        <f aca="false">IF(ISERROR(O86),0,(IF((O86-$F$2)&gt;=0,1,0)))</f>
        <v>0</v>
      </c>
      <c r="L86" s="308" t="e">
        <f aca="false">IF((M86-$L$2)&gt;0,1,0)</f>
        <v>#VALUE!</v>
      </c>
      <c r="M86" s="0" t="e">
        <f aca="false">IF(M85&gt;0,$K$2-N86,0)</f>
        <v>#VALUE!</v>
      </c>
      <c r="N86" s="79" t="str">
        <f aca="false">IF(ISERROR(O86),"",O86)</f>
        <v/>
      </c>
      <c r="O86" s="79" t="e">
        <f aca="false">LOOKUP(9E+307,P86:BJ86)</f>
        <v>#N/A</v>
      </c>
      <c r="P86" s="301" t="n">
        <v>41884</v>
      </c>
      <c r="R86" s="301" t="n">
        <v>42736</v>
      </c>
    </row>
    <row r="87" customFormat="false" ht="12.8" hidden="false" customHeight="false" outlineLevel="0" collapsed="false">
      <c r="A87" s="303" t="n">
        <v>354</v>
      </c>
      <c r="B87" s="303" t="s">
        <v>1764</v>
      </c>
      <c r="C87" s="303" t="s">
        <v>2034</v>
      </c>
      <c r="D87" s="310" t="s">
        <v>2039</v>
      </c>
      <c r="E87" s="344" t="s">
        <v>1815</v>
      </c>
      <c r="F87" s="0" t="n">
        <f aca="false">COUNT(P87:U87)</f>
        <v>2</v>
      </c>
      <c r="G87" s="0" t="e">
        <f aca="true">INDIRECT(ADDRESS(ROW(K87),COLUMN(N88)+MATCH(LOOKUP(9E+307,P87:CO87),P87:CO87)))</f>
        <v>#N/A</v>
      </c>
      <c r="H87" s="0" t="str">
        <f aca="false">IF(ISERROR(G87),"",G87)</f>
        <v/>
      </c>
      <c r="I87" s="438" t="e">
        <f aca="false">IF(M87&lt;0,$K$2-N87,0)</f>
        <v>#VALUE!</v>
      </c>
      <c r="J87" s="0" t="e">
        <f aca="false">M88</f>
        <v>#VALUE!</v>
      </c>
      <c r="M87" s="0" t="e">
        <f aca="false">N88-N87</f>
        <v>#VALUE!</v>
      </c>
      <c r="N87" s="79" t="str">
        <f aca="false">IF(ISERROR(O87),"",O87)</f>
        <v/>
      </c>
      <c r="O87" s="79" t="e">
        <f aca="false">LOOKUP(9E+307,Q87:AX87)</f>
        <v>#N/A</v>
      </c>
      <c r="Q87" s="301" t="n">
        <v>41308</v>
      </c>
      <c r="R87" s="300" t="s">
        <v>2995</v>
      </c>
      <c r="S87" s="301" t="n">
        <v>42427</v>
      </c>
    </row>
    <row r="88" customFormat="false" ht="13" hidden="false" customHeight="false" outlineLevel="0" collapsed="false">
      <c r="A88" s="303"/>
      <c r="B88" s="303"/>
      <c r="C88" s="303"/>
      <c r="D88" s="310"/>
      <c r="E88" s="344" t="s">
        <v>1815</v>
      </c>
      <c r="K88" s="0" t="n">
        <f aca="false">IF(ISERROR(O88),0,(IF((O88-$F$2)&gt;=0,1,0)))</f>
        <v>0</v>
      </c>
      <c r="L88" s="308" t="e">
        <f aca="false">IF((M88-$L$2)&gt;0,1,0)</f>
        <v>#VALUE!</v>
      </c>
      <c r="M88" s="0" t="e">
        <f aca="false">IF(M87&gt;0,$K$2-N88,0)</f>
        <v>#VALUE!</v>
      </c>
      <c r="N88" s="79" t="str">
        <f aca="false">IF(ISERROR(O88),"",O88)</f>
        <v/>
      </c>
      <c r="O88" s="79" t="e">
        <f aca="false">LOOKUP(9E+307,P88:BJ88)</f>
        <v>#N/A</v>
      </c>
      <c r="P88" s="301" t="n">
        <v>41884</v>
      </c>
      <c r="R88" s="301" t="n">
        <v>42736</v>
      </c>
    </row>
    <row r="89" customFormat="false" ht="12.8" hidden="false" customHeight="false" outlineLevel="0" collapsed="false">
      <c r="A89" s="303" t="n">
        <v>355</v>
      </c>
      <c r="B89" s="303" t="s">
        <v>1764</v>
      </c>
      <c r="C89" s="303" t="s">
        <v>2034</v>
      </c>
      <c r="D89" s="310" t="s">
        <v>1962</v>
      </c>
      <c r="E89" s="344" t="s">
        <v>1815</v>
      </c>
      <c r="F89" s="0" t="n">
        <f aca="false">COUNT(P89:U89)</f>
        <v>2</v>
      </c>
      <c r="G89" s="0" t="e">
        <f aca="true">INDIRECT(ADDRESS(ROW(K89),COLUMN(N90)+MATCH(LOOKUP(9E+307,P89:CO89),P89:CO89)))</f>
        <v>#N/A</v>
      </c>
      <c r="H89" s="0" t="str">
        <f aca="false">IF(ISERROR(G89),"",G89)</f>
        <v/>
      </c>
      <c r="I89" s="438" t="e">
        <f aca="false">IF(M89&lt;0,$K$2-N89,0)</f>
        <v>#VALUE!</v>
      </c>
      <c r="J89" s="0" t="e">
        <f aca="false">M90</f>
        <v>#VALUE!</v>
      </c>
      <c r="M89" s="0" t="e">
        <f aca="false">N90-N89</f>
        <v>#VALUE!</v>
      </c>
      <c r="N89" s="79" t="str">
        <f aca="false">IF(ISERROR(O89),"",O89)</f>
        <v/>
      </c>
      <c r="O89" s="79" t="e">
        <f aca="false">LOOKUP(9E+307,Q89:AX89)</f>
        <v>#N/A</v>
      </c>
      <c r="Q89" s="301" t="n">
        <v>41313</v>
      </c>
      <c r="R89" s="300" t="s">
        <v>2995</v>
      </c>
      <c r="S89" s="301" t="n">
        <v>42427</v>
      </c>
    </row>
    <row r="90" customFormat="false" ht="13" hidden="false" customHeight="false" outlineLevel="0" collapsed="false">
      <c r="A90" s="303"/>
      <c r="B90" s="303"/>
      <c r="C90" s="303"/>
      <c r="D90" s="310"/>
      <c r="E90" s="344" t="s">
        <v>1815</v>
      </c>
      <c r="K90" s="0" t="n">
        <f aca="false">IF(ISERROR(O90),0,(IF((O90-$F$2)&gt;=0,1,0)))</f>
        <v>0</v>
      </c>
      <c r="L90" s="308" t="e">
        <f aca="false">IF((M90-$L$2)&gt;0,1,0)</f>
        <v>#VALUE!</v>
      </c>
      <c r="M90" s="0" t="e">
        <f aca="false">IF(M89&gt;0,$K$2-N90,0)</f>
        <v>#VALUE!</v>
      </c>
      <c r="N90" s="79" t="str">
        <f aca="false">IF(ISERROR(O90),"",O90)</f>
        <v/>
      </c>
      <c r="O90" s="79" t="e">
        <f aca="false">LOOKUP(9E+307,P90:BJ90)</f>
        <v>#N/A</v>
      </c>
      <c r="P90" s="301" t="n">
        <v>41793</v>
      </c>
      <c r="R90" s="301" t="n">
        <v>42736</v>
      </c>
    </row>
    <row r="91" customFormat="false" ht="12.8" hidden="false" customHeight="false" outlineLevel="0" collapsed="false">
      <c r="A91" s="303" t="n">
        <v>355</v>
      </c>
      <c r="B91" s="303" t="s">
        <v>1764</v>
      </c>
      <c r="C91" s="303" t="s">
        <v>2034</v>
      </c>
      <c r="D91" s="310" t="s">
        <v>1963</v>
      </c>
      <c r="E91" s="344" t="s">
        <v>1815</v>
      </c>
      <c r="F91" s="0" t="n">
        <f aca="false">COUNT(P91:U91)</f>
        <v>3</v>
      </c>
      <c r="G91" s="0" t="e">
        <f aca="true">INDIRECT(ADDRESS(ROW(K91),COLUMN(N92)+MATCH(LOOKUP(9E+307,P91:CO91),P91:CO91)))</f>
        <v>#N/A</v>
      </c>
      <c r="H91" s="0" t="str">
        <f aca="false">IF(ISERROR(G91),"",G91)</f>
        <v/>
      </c>
      <c r="I91" s="269" t="e">
        <f aca="false">IF(M91&lt;0,$K$2-N91,0)</f>
        <v>#VALUE!</v>
      </c>
      <c r="J91" s="0" t="e">
        <f aca="false">M92</f>
        <v>#VALUE!</v>
      </c>
      <c r="M91" s="0" t="e">
        <f aca="false">N92-N91</f>
        <v>#VALUE!</v>
      </c>
      <c r="N91" s="79" t="str">
        <f aca="false">IF(ISERROR(O91),"",O91)</f>
        <v/>
      </c>
      <c r="O91" s="79" t="e">
        <f aca="false">LOOKUP(9E+307,Q91:AX91)</f>
        <v>#N/A</v>
      </c>
      <c r="Q91" s="301" t="n">
        <v>41313</v>
      </c>
      <c r="S91" s="301" t="n">
        <v>42427</v>
      </c>
      <c r="T91" s="300" t="s">
        <v>1280</v>
      </c>
      <c r="U91" s="301" t="n">
        <v>43664</v>
      </c>
    </row>
    <row r="92" customFormat="false" ht="13" hidden="false" customHeight="false" outlineLevel="0" collapsed="false">
      <c r="A92" s="303"/>
      <c r="B92" s="303"/>
      <c r="C92" s="303"/>
      <c r="D92" s="310"/>
      <c r="E92" s="344" t="s">
        <v>1815</v>
      </c>
      <c r="K92" s="0" t="n">
        <f aca="false">IF(ISERROR(O92),0,(IF((O92-$F$2)&gt;=0,1,0)))</f>
        <v>0</v>
      </c>
      <c r="L92" s="308" t="e">
        <f aca="false">IF((M92-$L$2)&gt;0,1,0)</f>
        <v>#VALUE!</v>
      </c>
      <c r="M92" s="0" t="e">
        <f aca="false">IF(M91&gt;0,$K$2-N92,0)</f>
        <v>#VALUE!</v>
      </c>
      <c r="N92" s="79" t="str">
        <f aca="false">IF(ISERROR(O92),"",O92)</f>
        <v/>
      </c>
      <c r="O92" s="79" t="e">
        <f aca="false">LOOKUP(9E+307,P92:BJ92)</f>
        <v>#N/A</v>
      </c>
      <c r="P92" s="301" t="n">
        <v>41793</v>
      </c>
      <c r="R92" s="301" t="n">
        <v>42736</v>
      </c>
    </row>
    <row r="93" customFormat="false" ht="12.8" hidden="false" customHeight="false" outlineLevel="0" collapsed="false">
      <c r="A93" s="303" t="n">
        <v>356</v>
      </c>
      <c r="B93" s="303" t="s">
        <v>1764</v>
      </c>
      <c r="C93" s="303" t="s">
        <v>2034</v>
      </c>
      <c r="D93" s="310" t="s">
        <v>2040</v>
      </c>
      <c r="E93" s="344" t="s">
        <v>1815</v>
      </c>
      <c r="F93" s="0" t="n">
        <f aca="false">COUNT(P93:U93)</f>
        <v>3</v>
      </c>
      <c r="G93" s="0" t="e">
        <f aca="true">INDIRECT(ADDRESS(ROW(K93),COLUMN(N94)+MATCH(LOOKUP(9E+307,P93:CO93),P93:CO93)))</f>
        <v>#N/A</v>
      </c>
      <c r="H93" s="0" t="str">
        <f aca="false">IF(ISERROR(G93),"",G93)</f>
        <v/>
      </c>
      <c r="I93" s="269" t="e">
        <f aca="false">IF(M93&lt;0,$K$2-N93,0)</f>
        <v>#VALUE!</v>
      </c>
      <c r="J93" s="0" t="e">
        <f aca="false">M94</f>
        <v>#VALUE!</v>
      </c>
      <c r="M93" s="0" t="e">
        <f aca="false">N94-N93</f>
        <v>#VALUE!</v>
      </c>
      <c r="N93" s="79" t="str">
        <f aca="false">IF(ISERROR(O93),"",O93)</f>
        <v/>
      </c>
      <c r="O93" s="79" t="e">
        <f aca="false">LOOKUP(9E+307,Q93:AX93)</f>
        <v>#N/A</v>
      </c>
      <c r="Q93" s="301" t="n">
        <v>41313</v>
      </c>
      <c r="S93" s="301" t="n">
        <v>42427</v>
      </c>
      <c r="T93" s="300" t="s">
        <v>1923</v>
      </c>
      <c r="U93" s="301" t="n">
        <v>43666</v>
      </c>
    </row>
    <row r="94" customFormat="false" ht="13" hidden="false" customHeight="false" outlineLevel="0" collapsed="false">
      <c r="A94" s="303"/>
      <c r="B94" s="303"/>
      <c r="C94" s="303"/>
      <c r="D94" s="310"/>
      <c r="E94" s="344" t="s">
        <v>1815</v>
      </c>
      <c r="K94" s="0" t="n">
        <f aca="false">IF(ISERROR(O94),0,(IF((O94-$F$2)&gt;=0,1,0)))</f>
        <v>0</v>
      </c>
      <c r="L94" s="308" t="e">
        <f aca="false">IF((M94-$L$2)&gt;0,1,0)</f>
        <v>#VALUE!</v>
      </c>
      <c r="M94" s="0" t="e">
        <f aca="false">IF(M93&gt;0,$K$2-N94,0)</f>
        <v>#VALUE!</v>
      </c>
      <c r="N94" s="79" t="str">
        <f aca="false">IF(ISERROR(O94),"",O94)</f>
        <v/>
      </c>
      <c r="O94" s="79" t="e">
        <f aca="false">LOOKUP(9E+307,P94:BJ94)</f>
        <v>#N/A</v>
      </c>
      <c r="P94" s="301" t="n">
        <v>41793</v>
      </c>
      <c r="R94" s="301" t="n">
        <v>42736</v>
      </c>
    </row>
    <row r="95" customFormat="false" ht="12.8" hidden="false" customHeight="false" outlineLevel="0" collapsed="false">
      <c r="A95" s="303" t="n">
        <v>357</v>
      </c>
      <c r="B95" s="303" t="s">
        <v>1859</v>
      </c>
      <c r="C95" s="303" t="s">
        <v>2041</v>
      </c>
      <c r="D95" s="436" t="s">
        <v>1837</v>
      </c>
      <c r="E95" s="344" t="s">
        <v>1815</v>
      </c>
      <c r="F95" s="0" t="n">
        <f aca="false">COUNT(P95:U95)</f>
        <v>3</v>
      </c>
      <c r="G95" s="0" t="e">
        <f aca="true">INDIRECT(ADDRESS(ROW(K95),COLUMN(N96)+MATCH(LOOKUP(9E+307,P95:CO95),P95:CO95)))</f>
        <v>#N/A</v>
      </c>
      <c r="H95" s="0" t="str">
        <f aca="false">IF(ISERROR(G95),"",G95)</f>
        <v/>
      </c>
      <c r="I95" s="313" t="e">
        <f aca="false">IF(M95&lt;0,$K$2-N95,0)</f>
        <v>#VALUE!</v>
      </c>
      <c r="J95" s="0" t="e">
        <f aca="false">M96</f>
        <v>#VALUE!</v>
      </c>
      <c r="M95" s="0" t="e">
        <f aca="false">N96-N95</f>
        <v>#VALUE!</v>
      </c>
      <c r="N95" s="79" t="str">
        <f aca="false">IF(ISERROR(O95),"",O95)</f>
        <v/>
      </c>
      <c r="O95" s="79" t="e">
        <f aca="false">LOOKUP(9E+307,Q95:AX95)</f>
        <v>#N/A</v>
      </c>
      <c r="Q95" s="301" t="n">
        <v>41495</v>
      </c>
      <c r="S95" s="301" t="n">
        <v>42005</v>
      </c>
      <c r="T95" s="300" t="s">
        <v>1824</v>
      </c>
      <c r="U95" s="301" t="n">
        <v>43103</v>
      </c>
    </row>
    <row r="96" customFormat="false" ht="13" hidden="false" customHeight="false" outlineLevel="0" collapsed="false">
      <c r="A96" s="303"/>
      <c r="B96" s="303"/>
      <c r="C96" s="303"/>
      <c r="D96" s="436"/>
      <c r="E96" s="344" t="s">
        <v>1815</v>
      </c>
      <c r="K96" s="0" t="n">
        <f aca="false">IF(ISERROR(O96),0,(IF((O96-$F$2)&gt;=0,1,0)))</f>
        <v>0</v>
      </c>
      <c r="L96" s="308" t="e">
        <f aca="false">IF((M96-$L$2)&gt;0,1,0)</f>
        <v>#VALUE!</v>
      </c>
      <c r="M96" s="0" t="e">
        <f aca="false">IF(M95&gt;0,$K$2-N96,0)</f>
        <v>#VALUE!</v>
      </c>
      <c r="N96" s="79" t="str">
        <f aca="false">IF(ISERROR(O96),"",O96)</f>
        <v/>
      </c>
      <c r="O96" s="79" t="e">
        <f aca="false">LOOKUP(9E+307,P96:BJ96)</f>
        <v>#N/A</v>
      </c>
      <c r="P96" s="301" t="n">
        <v>41679</v>
      </c>
      <c r="R96" s="301" t="n">
        <v>42217</v>
      </c>
    </row>
    <row r="97" customFormat="false" ht="12.8" hidden="false" customHeight="false" outlineLevel="0" collapsed="false">
      <c r="A97" s="320" t="n">
        <v>358</v>
      </c>
      <c r="B97" s="320" t="s">
        <v>1859</v>
      </c>
      <c r="C97" s="320" t="s">
        <v>2041</v>
      </c>
      <c r="D97" s="320" t="s">
        <v>2011</v>
      </c>
      <c r="E97" s="344" t="s">
        <v>1815</v>
      </c>
      <c r="F97" s="0" t="n">
        <f aca="false">COUNT(P97:U97)</f>
        <v>3</v>
      </c>
      <c r="G97" s="0" t="e">
        <f aca="true">INDIRECT(ADDRESS(ROW(K97),COLUMN(N98)+MATCH(LOOKUP(9E+307,P97:CO97),P97:CO97)))</f>
        <v>#N/A</v>
      </c>
      <c r="H97" s="0" t="str">
        <f aca="false">IF(ISERROR(G97),"",G97)</f>
        <v/>
      </c>
      <c r="I97" s="0" t="e">
        <f aca="false">IF(M97&lt;0,$K$2-N97,0)</f>
        <v>#VALUE!</v>
      </c>
      <c r="J97" s="0" t="e">
        <f aca="false">M98</f>
        <v>#VALUE!</v>
      </c>
      <c r="M97" s="0" t="e">
        <f aca="false">N98-N97</f>
        <v>#VALUE!</v>
      </c>
      <c r="N97" s="79" t="str">
        <f aca="false">IF(ISERROR(O97),"",O97)</f>
        <v/>
      </c>
      <c r="O97" s="79" t="e">
        <f aca="false">LOOKUP(9E+307,Q97:AX97)</f>
        <v>#N/A</v>
      </c>
      <c r="Q97" s="301" t="n">
        <v>41506</v>
      </c>
      <c r="S97" s="301" t="n">
        <v>42081</v>
      </c>
      <c r="T97" s="300" t="s">
        <v>3004</v>
      </c>
      <c r="U97" s="301" t="n">
        <v>42469</v>
      </c>
    </row>
    <row r="98" customFormat="false" ht="13" hidden="false" customHeight="false" outlineLevel="0" collapsed="false">
      <c r="A98" s="320"/>
      <c r="B98" s="320"/>
      <c r="C98" s="320"/>
      <c r="D98" s="320"/>
      <c r="E98" s="344" t="s">
        <v>1815</v>
      </c>
      <c r="K98" s="0" t="n">
        <f aca="false">IF(ISERROR(O98),0,(IF((O98-$F$2)&gt;=0,1,0)))</f>
        <v>0</v>
      </c>
      <c r="L98" s="308" t="e">
        <f aca="false">IF((M98-$L$2)&gt;0,1,0)</f>
        <v>#VALUE!</v>
      </c>
      <c r="M98" s="0" t="e">
        <f aca="false">IF(M97&gt;0,$K$2-N98,0)</f>
        <v>#VALUE!</v>
      </c>
      <c r="N98" s="79" t="str">
        <f aca="false">IF(ISERROR(O98),"",O98)</f>
        <v/>
      </c>
      <c r="O98" s="79" t="e">
        <f aca="false">LOOKUP(9E+307,P98:BJ98)</f>
        <v>#N/A</v>
      </c>
      <c r="P98" s="301" t="n">
        <v>41640</v>
      </c>
      <c r="R98" s="301" t="n">
        <v>42226</v>
      </c>
      <c r="T98" s="440"/>
      <c r="U98" s="440"/>
    </row>
    <row r="99" customFormat="false" ht="12.8" hidden="false" customHeight="false" outlineLevel="0" collapsed="false">
      <c r="A99" s="303" t="n">
        <v>359</v>
      </c>
      <c r="B99" s="303" t="s">
        <v>1859</v>
      </c>
      <c r="C99" s="303" t="s">
        <v>2041</v>
      </c>
      <c r="D99" s="303" t="s">
        <v>1802</v>
      </c>
      <c r="E99" s="344" t="s">
        <v>1815</v>
      </c>
      <c r="F99" s="0" t="n">
        <f aca="false">COUNT(P99:U99)</f>
        <v>3</v>
      </c>
      <c r="G99" s="0" t="e">
        <f aca="true">INDIRECT(ADDRESS(ROW(K99),COLUMN(N100)+MATCH(LOOKUP(9E+307,P99:CO99),P99:CO99)))</f>
        <v>#N/A</v>
      </c>
      <c r="H99" s="0" t="str">
        <f aca="false">IF(ISERROR(G99),"",G99)</f>
        <v/>
      </c>
      <c r="I99" s="313" t="e">
        <f aca="false">IF(M99&lt;0,$K$2-N99,0)</f>
        <v>#VALUE!</v>
      </c>
      <c r="J99" s="0" t="e">
        <f aca="false">M100</f>
        <v>#VALUE!</v>
      </c>
      <c r="M99" s="0" t="e">
        <f aca="false">N100-N99</f>
        <v>#VALUE!</v>
      </c>
      <c r="N99" s="79" t="str">
        <f aca="false">IF(ISERROR(O99),"",O99)</f>
        <v/>
      </c>
      <c r="O99" s="79" t="e">
        <f aca="false">LOOKUP(9E+307,Q99:AX99)</f>
        <v>#N/A</v>
      </c>
      <c r="Q99" s="301" t="n">
        <v>41525</v>
      </c>
      <c r="S99" s="301" t="n">
        <v>42067</v>
      </c>
      <c r="T99" s="300" t="s">
        <v>1834</v>
      </c>
      <c r="U99" s="301" t="n">
        <v>43103</v>
      </c>
    </row>
    <row r="100" customFormat="false" ht="13" hidden="false" customHeight="false" outlineLevel="0" collapsed="false">
      <c r="A100" s="303"/>
      <c r="B100" s="303"/>
      <c r="C100" s="303"/>
      <c r="D100" s="303"/>
      <c r="E100" s="344" t="s">
        <v>1815</v>
      </c>
      <c r="K100" s="0" t="n">
        <f aca="false">IF(ISERROR(O100),0,(IF((O100-$F$2)&gt;=0,1,0)))</f>
        <v>0</v>
      </c>
      <c r="L100" s="308" t="e">
        <f aca="false">IF((M100-$L$2)&gt;0,1,0)</f>
        <v>#VALUE!</v>
      </c>
      <c r="M100" s="0" t="e">
        <f aca="false">IF(M99&gt;0,$K$2-N100,0)</f>
        <v>#VALUE!</v>
      </c>
      <c r="N100" s="79" t="str">
        <f aca="false">IF(ISERROR(O100),"",O100)</f>
        <v/>
      </c>
      <c r="O100" s="79" t="e">
        <f aca="false">LOOKUP(9E+307,P100:BJ100)</f>
        <v>#N/A</v>
      </c>
      <c r="P100" s="301" t="n">
        <v>41827</v>
      </c>
      <c r="R100" s="301" t="n">
        <v>42226</v>
      </c>
    </row>
    <row r="101" customFormat="false" ht="12.8" hidden="false" customHeight="false" outlineLevel="0" collapsed="false">
      <c r="A101" s="324" t="n">
        <v>360</v>
      </c>
      <c r="B101" s="324" t="s">
        <v>1859</v>
      </c>
      <c r="C101" s="324" t="s">
        <v>2041</v>
      </c>
      <c r="D101" s="324" t="s">
        <v>2012</v>
      </c>
      <c r="E101" s="344" t="s">
        <v>1815</v>
      </c>
      <c r="F101" s="0" t="n">
        <f aca="false">COUNT(P101:U101)</f>
        <v>3</v>
      </c>
      <c r="G101" s="0" t="e">
        <f aca="true">INDIRECT(ADDRESS(ROW(K101),COLUMN(N102)+MATCH(LOOKUP(9E+307,P101:CO101),P101:CO101)))</f>
        <v>#N/A</v>
      </c>
      <c r="H101" s="0" t="str">
        <f aca="false">IF(ISERROR(G101),"",G101)</f>
        <v/>
      </c>
      <c r="I101" s="0" t="e">
        <f aca="false">IF(M101&lt;0,$K$2-N101,0)</f>
        <v>#VALUE!</v>
      </c>
      <c r="J101" s="0" t="e">
        <f aca="false">M102</f>
        <v>#VALUE!</v>
      </c>
      <c r="M101" s="0" t="e">
        <f aca="false">N102-N101</f>
        <v>#VALUE!</v>
      </c>
      <c r="N101" s="79" t="str">
        <f aca="false">IF(ISERROR(O101),"",O101)</f>
        <v/>
      </c>
      <c r="O101" s="79" t="e">
        <f aca="false">LOOKUP(9E+307,Q101:AX101)</f>
        <v>#N/A</v>
      </c>
      <c r="Q101" s="301" t="n">
        <v>41526</v>
      </c>
      <c r="S101" s="301" t="n">
        <v>42063</v>
      </c>
      <c r="T101" s="300" t="s">
        <v>869</v>
      </c>
      <c r="U101" s="301" t="n">
        <v>42885</v>
      </c>
    </row>
    <row r="102" customFormat="false" ht="13" hidden="false" customHeight="false" outlineLevel="0" collapsed="false">
      <c r="A102" s="324"/>
      <c r="B102" s="324"/>
      <c r="C102" s="324"/>
      <c r="D102" s="324"/>
      <c r="E102" s="344" t="s">
        <v>1815</v>
      </c>
      <c r="K102" s="0" t="n">
        <f aca="false">IF(ISERROR(O102),0,(IF((O102-$F$2)&gt;=0,1,0)))</f>
        <v>0</v>
      </c>
      <c r="L102" s="308" t="e">
        <f aca="false">IF((M102-$L$2)&gt;0,1,0)</f>
        <v>#VALUE!</v>
      </c>
      <c r="M102" s="0" t="e">
        <f aca="false">IF(M101&gt;0,$K$2-N102,0)</f>
        <v>#VALUE!</v>
      </c>
      <c r="N102" s="79" t="str">
        <f aca="false">IF(ISERROR(O102),"",O102)</f>
        <v/>
      </c>
      <c r="O102" s="79" t="e">
        <f aca="false">LOOKUP(9E+307,P102:BJ102)</f>
        <v>#N/A</v>
      </c>
      <c r="P102" s="301" t="n">
        <v>41734</v>
      </c>
      <c r="R102" s="301" t="n">
        <v>42270</v>
      </c>
    </row>
    <row r="103" customFormat="false" ht="12.8" hidden="false" customHeight="false" outlineLevel="0" collapsed="false">
      <c r="A103" s="303" t="n">
        <v>361</v>
      </c>
      <c r="B103" s="303" t="s">
        <v>1859</v>
      </c>
      <c r="C103" s="303" t="s">
        <v>2041</v>
      </c>
      <c r="D103" s="303" t="s">
        <v>2014</v>
      </c>
      <c r="E103" s="344" t="s">
        <v>1815</v>
      </c>
      <c r="F103" s="0" t="n">
        <f aca="false">COUNT(P103:U103)</f>
        <v>3</v>
      </c>
      <c r="G103" s="0" t="e">
        <f aca="true">INDIRECT(ADDRESS(ROW(K103),COLUMN(N104)+MATCH(LOOKUP(9E+307,P103:CO103),P103:CO103)))</f>
        <v>#N/A</v>
      </c>
      <c r="H103" s="0" t="str">
        <f aca="false">IF(ISERROR(G103),"",G103)</f>
        <v/>
      </c>
      <c r="I103" s="0" t="e">
        <f aca="false">IF(M103&lt;0,$K$2-N103,0)</f>
        <v>#VALUE!</v>
      </c>
      <c r="J103" s="0" t="e">
        <f aca="false">M104</f>
        <v>#VALUE!</v>
      </c>
      <c r="M103" s="0" t="e">
        <f aca="false">N104-N103</f>
        <v>#VALUE!</v>
      </c>
      <c r="N103" s="79" t="str">
        <f aca="false">IF(ISERROR(O103),"",O103)</f>
        <v/>
      </c>
      <c r="O103" s="79" t="e">
        <f aca="false">LOOKUP(9E+307,Q103:AX103)</f>
        <v>#N/A</v>
      </c>
      <c r="P103" s="301"/>
      <c r="Q103" s="301" t="n">
        <v>41544</v>
      </c>
      <c r="R103" s="301"/>
      <c r="S103" s="301" t="n">
        <v>42017</v>
      </c>
      <c r="T103" s="300" t="s">
        <v>399</v>
      </c>
      <c r="U103" s="301" t="n">
        <v>42968</v>
      </c>
    </row>
    <row r="104" customFormat="false" ht="13" hidden="false" customHeight="false" outlineLevel="0" collapsed="false">
      <c r="A104" s="303"/>
      <c r="B104" s="303"/>
      <c r="C104" s="303"/>
      <c r="D104" s="303"/>
      <c r="E104" s="344" t="s">
        <v>1815</v>
      </c>
      <c r="K104" s="0" t="n">
        <f aca="false">IF(ISERROR(O104),0,(IF((O104-$F$2)&gt;=0,1,0)))</f>
        <v>0</v>
      </c>
      <c r="L104" s="308" t="e">
        <f aca="false">IF((M104-$L$2)&gt;0,1,0)</f>
        <v>#VALUE!</v>
      </c>
      <c r="M104" s="0" t="e">
        <f aca="false">IF(M103&gt;0,$K$2-N104,0)</f>
        <v>#VALUE!</v>
      </c>
      <c r="N104" s="79" t="str">
        <f aca="false">IF(ISERROR(O104),"",O104)</f>
        <v/>
      </c>
      <c r="O104" s="79" t="e">
        <f aca="false">LOOKUP(9E+307,P104:BJ104)</f>
        <v>#N/A</v>
      </c>
      <c r="P104" s="301" t="n">
        <v>41699</v>
      </c>
      <c r="R104" s="301" t="n">
        <v>42133</v>
      </c>
    </row>
    <row r="105" customFormat="false" ht="12.8" hidden="false" customHeight="false" outlineLevel="0" collapsed="false">
      <c r="A105" s="303" t="n">
        <v>362</v>
      </c>
      <c r="B105" s="303" t="s">
        <v>1859</v>
      </c>
      <c r="C105" s="303" t="s">
        <v>2041</v>
      </c>
      <c r="D105" s="303" t="s">
        <v>2015</v>
      </c>
      <c r="E105" s="344" t="s">
        <v>1815</v>
      </c>
      <c r="F105" s="0" t="n">
        <f aca="false">COUNT(P105:U105)</f>
        <v>3</v>
      </c>
      <c r="G105" s="0" t="e">
        <f aca="true">INDIRECT(ADDRESS(ROW(K105),COLUMN(N106)+MATCH(LOOKUP(9E+307,P105:CO105),P105:CO105)))</f>
        <v>#N/A</v>
      </c>
      <c r="H105" s="0" t="str">
        <f aca="false">IF(ISERROR(G105),"",G105)</f>
        <v/>
      </c>
      <c r="I105" s="313" t="e">
        <f aca="false">IF(M105&lt;0,$K$2-N105,0)</f>
        <v>#VALUE!</v>
      </c>
      <c r="J105" s="0" t="e">
        <f aca="false">M106</f>
        <v>#VALUE!</v>
      </c>
      <c r="M105" s="0" t="e">
        <f aca="false">N106-N105</f>
        <v>#VALUE!</v>
      </c>
      <c r="N105" s="79" t="str">
        <f aca="false">IF(ISERROR(O105),"",O105)</f>
        <v/>
      </c>
      <c r="O105" s="79" t="e">
        <f aca="false">LOOKUP(9E+307,Q105:AX105)</f>
        <v>#N/A</v>
      </c>
      <c r="Q105" s="301" t="n">
        <v>41544</v>
      </c>
      <c r="S105" s="301" t="n">
        <v>42050</v>
      </c>
      <c r="T105" s="300" t="s">
        <v>3005</v>
      </c>
      <c r="U105" s="301" t="n">
        <v>42979</v>
      </c>
    </row>
    <row r="106" customFormat="false" ht="13" hidden="false" customHeight="false" outlineLevel="0" collapsed="false">
      <c r="A106" s="303"/>
      <c r="B106" s="303"/>
      <c r="C106" s="303"/>
      <c r="D106" s="303"/>
      <c r="E106" s="344" t="s">
        <v>1815</v>
      </c>
      <c r="K106" s="0" t="n">
        <f aca="false">IF(ISERROR(O106),0,(IF((O106-$F$2)&gt;=0,1,0)))</f>
        <v>0</v>
      </c>
      <c r="L106" s="308" t="e">
        <f aca="false">IF((M106-$L$2)&gt;0,1,0)</f>
        <v>#VALUE!</v>
      </c>
      <c r="M106" s="0" t="e">
        <f aca="false">IF(M105&gt;0,$K$2-N106,0)</f>
        <v>#VALUE!</v>
      </c>
      <c r="N106" s="79" t="str">
        <f aca="false">IF(ISERROR(O106),"",O106)</f>
        <v/>
      </c>
      <c r="O106" s="79" t="e">
        <f aca="false">LOOKUP(9E+307,P106:BJ106)</f>
        <v>#N/A</v>
      </c>
      <c r="P106" s="301" t="n">
        <v>41702</v>
      </c>
      <c r="R106" s="301" t="n">
        <v>42256</v>
      </c>
    </row>
    <row r="107" customFormat="false" ht="12.8" hidden="false" customHeight="false" outlineLevel="0" collapsed="false">
      <c r="A107" s="303" t="n">
        <v>363</v>
      </c>
      <c r="B107" s="303" t="s">
        <v>1859</v>
      </c>
      <c r="C107" s="303" t="s">
        <v>2041</v>
      </c>
      <c r="D107" s="303" t="s">
        <v>2026</v>
      </c>
      <c r="E107" s="344" t="s">
        <v>1815</v>
      </c>
      <c r="F107" s="0" t="n">
        <f aca="false">COUNT(P107:U107)</f>
        <v>2</v>
      </c>
      <c r="G107" s="0" t="e">
        <f aca="true">INDIRECT(ADDRESS(ROW(K107),COLUMN(N108)+MATCH(LOOKUP(9E+307,P107:CO107),P107:CO107)))</f>
        <v>#N/A</v>
      </c>
      <c r="H107" s="0" t="str">
        <f aca="false">IF(ISERROR(G107),"",G107)</f>
        <v/>
      </c>
      <c r="I107" s="0" t="e">
        <f aca="false">IF(M107&lt;0,$K$2-N107,0)</f>
        <v>#VALUE!</v>
      </c>
      <c r="J107" s="269" t="e">
        <f aca="false">M108</f>
        <v>#VALUE!</v>
      </c>
      <c r="M107" s="0" t="e">
        <f aca="false">N108-N107</f>
        <v>#VALUE!</v>
      </c>
      <c r="N107" s="79" t="str">
        <f aca="false">IF(ISERROR(O107),"",O107)</f>
        <v/>
      </c>
      <c r="O107" s="79" t="e">
        <f aca="false">LOOKUP(9E+307,Q107:AX107)</f>
        <v>#N/A</v>
      </c>
      <c r="Q107" s="301" t="n">
        <v>41608</v>
      </c>
      <c r="R107" s="300" t="s">
        <v>3006</v>
      </c>
      <c r="S107" s="301" t="n">
        <v>42705</v>
      </c>
    </row>
    <row r="108" customFormat="false" ht="13" hidden="false" customHeight="false" outlineLevel="0" collapsed="false">
      <c r="A108" s="303"/>
      <c r="B108" s="303"/>
      <c r="C108" s="303"/>
      <c r="D108" s="303"/>
      <c r="E108" s="344" t="s">
        <v>1815</v>
      </c>
      <c r="K108" s="0" t="n">
        <f aca="false">IF(ISERROR(O108),0,(IF((O108-$F$2)&gt;=0,1,0)))</f>
        <v>0</v>
      </c>
      <c r="L108" s="308" t="e">
        <f aca="false">IF((M108-$L$2)&gt;0,1,0)</f>
        <v>#VALUE!</v>
      </c>
      <c r="M108" s="0" t="e">
        <f aca="false">IF(M107&gt;0,$K$2-N108,0)</f>
        <v>#VALUE!</v>
      </c>
      <c r="N108" s="79" t="str">
        <f aca="false">IF(ISERROR(O108),"",O108)</f>
        <v/>
      </c>
      <c r="O108" s="79" t="e">
        <f aca="false">LOOKUP(9E+307,P108:BJ108)</f>
        <v>#N/A</v>
      </c>
      <c r="P108" s="301" t="n">
        <v>42217</v>
      </c>
    </row>
    <row r="109" customFormat="false" ht="12.8" hidden="false" customHeight="false" outlineLevel="0" collapsed="false">
      <c r="A109" s="303" t="n">
        <v>364</v>
      </c>
      <c r="B109" s="303" t="s">
        <v>1859</v>
      </c>
      <c r="C109" s="303" t="s">
        <v>2041</v>
      </c>
      <c r="D109" s="303" t="s">
        <v>2027</v>
      </c>
      <c r="E109" s="344" t="s">
        <v>1815</v>
      </c>
      <c r="F109" s="0" t="n">
        <f aca="false">COUNT(P109:U109)</f>
        <v>3</v>
      </c>
      <c r="G109" s="0" t="e">
        <f aca="true">INDIRECT(ADDRESS(ROW(K109),COLUMN(N110)+MATCH(LOOKUP(9E+307,P109:CO109),P109:CO109)))</f>
        <v>#N/A</v>
      </c>
      <c r="H109" s="0" t="str">
        <f aca="false">IF(ISERROR(G109),"",G109)</f>
        <v/>
      </c>
      <c r="I109" s="0" t="e">
        <f aca="false">IF(M109&lt;0,$K$2-N109,0)</f>
        <v>#VALUE!</v>
      </c>
      <c r="J109" s="0" t="e">
        <f aca="false">M110</f>
        <v>#VALUE!</v>
      </c>
      <c r="M109" s="0" t="e">
        <f aca="false">N110-N109</f>
        <v>#VALUE!</v>
      </c>
      <c r="N109" s="79" t="str">
        <f aca="false">IF(ISERROR(O109),"",O109)</f>
        <v/>
      </c>
      <c r="O109" s="79" t="e">
        <f aca="false">LOOKUP(9E+307,Q109:AX109)</f>
        <v>#N/A</v>
      </c>
      <c r="Q109" s="301" t="n">
        <v>41593</v>
      </c>
      <c r="S109" s="301" t="n">
        <v>42047</v>
      </c>
      <c r="T109" s="300" t="s">
        <v>782</v>
      </c>
      <c r="U109" s="301" t="n">
        <v>42476</v>
      </c>
    </row>
    <row r="110" customFormat="false" ht="13" hidden="false" customHeight="false" outlineLevel="0" collapsed="false">
      <c r="A110" s="303"/>
      <c r="B110" s="303"/>
      <c r="C110" s="303"/>
      <c r="D110" s="303"/>
      <c r="E110" s="344" t="s">
        <v>1815</v>
      </c>
      <c r="K110" s="0" t="n">
        <f aca="false">IF(ISERROR(O110),0,(IF((O110-$F$2)&gt;=0,1,0)))</f>
        <v>0</v>
      </c>
      <c r="L110" s="308" t="e">
        <f aca="false">IF((M110-$L$2)&gt;0,1,0)</f>
        <v>#VALUE!</v>
      </c>
      <c r="M110" s="0" t="e">
        <f aca="false">IF(M109&gt;0,$K$2-N110,0)</f>
        <v>#VALUE!</v>
      </c>
      <c r="N110" s="79" t="str">
        <f aca="false">IF(ISERROR(O110),"",O110)</f>
        <v/>
      </c>
      <c r="O110" s="79" t="e">
        <f aca="false">LOOKUP(9E+307,P110:BJ110)</f>
        <v>#N/A</v>
      </c>
      <c r="P110" s="301" t="n">
        <v>41759</v>
      </c>
      <c r="R110" s="301" t="n">
        <v>42133</v>
      </c>
    </row>
    <row r="111" customFormat="false" ht="12.8" hidden="false" customHeight="false" outlineLevel="0" collapsed="false">
      <c r="A111" s="303" t="n">
        <v>365</v>
      </c>
      <c r="B111" s="303" t="s">
        <v>1859</v>
      </c>
      <c r="C111" s="303" t="s">
        <v>2041</v>
      </c>
      <c r="D111" s="303" t="s">
        <v>2028</v>
      </c>
      <c r="E111" s="344" t="s">
        <v>1815</v>
      </c>
      <c r="F111" s="0" t="n">
        <f aca="false">COUNT(P111:U111)</f>
        <v>2</v>
      </c>
      <c r="G111" s="0" t="e">
        <f aca="true">INDIRECT(ADDRESS(ROW(K111),COLUMN(N112)+MATCH(LOOKUP(9E+307,P111:CO111),P111:CO111)))</f>
        <v>#N/A</v>
      </c>
      <c r="H111" s="0" t="str">
        <f aca="false">IF(ISERROR(G111),"",G111)</f>
        <v/>
      </c>
      <c r="I111" s="0" t="e">
        <f aca="false">IF(M111&lt;0,$K$2-N111,0)</f>
        <v>#VALUE!</v>
      </c>
      <c r="J111" s="269" t="e">
        <f aca="false">M112</f>
        <v>#VALUE!</v>
      </c>
      <c r="M111" s="0" t="e">
        <f aca="false">N112-N111</f>
        <v>#VALUE!</v>
      </c>
      <c r="N111" s="79" t="str">
        <f aca="false">IF(ISERROR(O111),"",O111)</f>
        <v/>
      </c>
      <c r="O111" s="79" t="e">
        <f aca="false">LOOKUP(9E+307,Q111:AX111)</f>
        <v>#N/A</v>
      </c>
      <c r="Q111" s="301" t="n">
        <v>41560</v>
      </c>
      <c r="R111" s="300" t="s">
        <v>3007</v>
      </c>
      <c r="S111" s="301" t="n">
        <v>42716</v>
      </c>
    </row>
    <row r="112" customFormat="false" ht="13" hidden="false" customHeight="false" outlineLevel="0" collapsed="false">
      <c r="A112" s="303"/>
      <c r="B112" s="303"/>
      <c r="C112" s="303"/>
      <c r="D112" s="303"/>
      <c r="E112" s="344" t="s">
        <v>1815</v>
      </c>
      <c r="K112" s="0" t="n">
        <f aca="false">IF(ISERROR(O112),0,(IF((O112-$F$2)&gt;=0,1,0)))</f>
        <v>0</v>
      </c>
      <c r="L112" s="308" t="e">
        <f aca="false">IF((M112-$L$2)&gt;0,1,0)</f>
        <v>#VALUE!</v>
      </c>
      <c r="M112" s="0" t="e">
        <f aca="false">IF(M111&gt;0,$K$2-N112,0)</f>
        <v>#VALUE!</v>
      </c>
      <c r="N112" s="79" t="str">
        <f aca="false">IF(ISERROR(O112),"",O112)</f>
        <v/>
      </c>
      <c r="O112" s="79" t="e">
        <f aca="false">LOOKUP(9E+307,P112:BJ112)</f>
        <v>#N/A</v>
      </c>
      <c r="P112" s="301" t="n">
        <v>42192</v>
      </c>
    </row>
    <row r="113" customFormat="false" ht="12.8" hidden="false" customHeight="false" outlineLevel="0" collapsed="false">
      <c r="A113" s="303" t="n">
        <v>366</v>
      </c>
      <c r="B113" s="303" t="s">
        <v>1859</v>
      </c>
      <c r="C113" s="303" t="s">
        <v>2041</v>
      </c>
      <c r="D113" s="303" t="s">
        <v>2029</v>
      </c>
      <c r="E113" s="344" t="s">
        <v>1815</v>
      </c>
      <c r="F113" s="0" t="n">
        <f aca="false">COUNT(P113:U113)</f>
        <v>3</v>
      </c>
      <c r="G113" s="0" t="e">
        <f aca="true">INDIRECT(ADDRESS(ROW(K113),COLUMN(N114)+MATCH(LOOKUP(9E+307,P113:CO113),P113:CO113)))</f>
        <v>#N/A</v>
      </c>
      <c r="H113" s="0" t="str">
        <f aca="false">IF(ISERROR(G113),"",G113)</f>
        <v/>
      </c>
      <c r="I113" s="0" t="e">
        <f aca="false">IF(M113&lt;0,$K$2-N113,0)</f>
        <v>#VALUE!</v>
      </c>
      <c r="J113" s="0" t="e">
        <f aca="false">M114</f>
        <v>#VALUE!</v>
      </c>
      <c r="M113" s="0" t="e">
        <f aca="false">N114-N113</f>
        <v>#VALUE!</v>
      </c>
      <c r="N113" s="79" t="str">
        <f aca="false">IF(ISERROR(O113),"",O113)</f>
        <v/>
      </c>
      <c r="O113" s="79" t="e">
        <f aca="false">LOOKUP(9E+307,Q113:AX113)</f>
        <v>#N/A</v>
      </c>
      <c r="Q113" s="301" t="n">
        <v>41583</v>
      </c>
      <c r="S113" s="301" t="n">
        <v>42077</v>
      </c>
      <c r="T113" s="300" t="s">
        <v>3008</v>
      </c>
      <c r="U113" s="301" t="n">
        <v>42952</v>
      </c>
    </row>
    <row r="114" customFormat="false" ht="13" hidden="false" customHeight="false" outlineLevel="0" collapsed="false">
      <c r="A114" s="303"/>
      <c r="B114" s="303"/>
      <c r="C114" s="303"/>
      <c r="D114" s="303"/>
      <c r="E114" s="344" t="s">
        <v>1815</v>
      </c>
      <c r="K114" s="0" t="n">
        <f aca="false">IF(ISERROR(O114),0,(IF((O114-$F$2)&gt;=0,1,0)))</f>
        <v>0</v>
      </c>
      <c r="L114" s="308" t="e">
        <f aca="false">IF((M114-$L$2)&gt;0,1,0)</f>
        <v>#VALUE!</v>
      </c>
      <c r="M114" s="0" t="e">
        <f aca="false">IF(M113&gt;0,$K$2-N114,0)</f>
        <v>#VALUE!</v>
      </c>
      <c r="N114" s="79" t="str">
        <f aca="false">IF(ISERROR(O114),"",O114)</f>
        <v/>
      </c>
      <c r="O114" s="79" t="e">
        <f aca="false">LOOKUP(9E+307,P114:BJ114)</f>
        <v>#N/A</v>
      </c>
      <c r="P114" s="301" t="n">
        <v>41908</v>
      </c>
      <c r="R114" s="301" t="n">
        <v>42256</v>
      </c>
      <c r="T114" s="301" t="n">
        <v>43480</v>
      </c>
    </row>
    <row r="115" customFormat="false" ht="12.8" hidden="false" customHeight="false" outlineLevel="0" collapsed="false">
      <c r="A115" s="303" t="n">
        <v>367</v>
      </c>
      <c r="B115" s="303" t="s">
        <v>1859</v>
      </c>
      <c r="C115" s="303" t="s">
        <v>2041</v>
      </c>
      <c r="D115" s="303" t="s">
        <v>2042</v>
      </c>
      <c r="E115" s="344" t="s">
        <v>1815</v>
      </c>
      <c r="F115" s="0" t="n">
        <f aca="false">COUNT(P115:U115)</f>
        <v>3</v>
      </c>
      <c r="G115" s="0" t="e">
        <f aca="true">INDIRECT(ADDRESS(ROW(K115),COLUMN(N116)+MATCH(LOOKUP(9E+307,P115:CO115),P115:CO115)))</f>
        <v>#N/A</v>
      </c>
      <c r="H115" s="0" t="str">
        <f aca="false">IF(ISERROR(G115),"",G115)</f>
        <v/>
      </c>
      <c r="I115" s="269" t="e">
        <f aca="false">IF(M115&lt;0,$K$2-N115,0)</f>
        <v>#VALUE!</v>
      </c>
      <c r="J115" s="0" t="e">
        <f aca="false">M116</f>
        <v>#VALUE!</v>
      </c>
      <c r="M115" s="0" t="e">
        <f aca="false">N116-N115</f>
        <v>#VALUE!</v>
      </c>
      <c r="N115" s="79" t="str">
        <f aca="false">IF(ISERROR(O115),"",O115)</f>
        <v/>
      </c>
      <c r="O115" s="79" t="e">
        <f aca="false">LOOKUP(9E+307,Q115:AX115)</f>
        <v>#N/A</v>
      </c>
      <c r="Q115" s="301" t="n">
        <v>41560</v>
      </c>
      <c r="S115" s="301" t="n">
        <v>42401</v>
      </c>
      <c r="T115" s="300" t="s">
        <v>1824</v>
      </c>
      <c r="U115" s="301" t="n">
        <v>43129</v>
      </c>
    </row>
    <row r="116" customFormat="false" ht="13" hidden="false" customHeight="false" outlineLevel="0" collapsed="false">
      <c r="A116" s="303"/>
      <c r="B116" s="303"/>
      <c r="C116" s="303"/>
      <c r="D116" s="303"/>
      <c r="E116" s="344" t="s">
        <v>1815</v>
      </c>
      <c r="K116" s="0" t="n">
        <f aca="false">IF(ISERROR(O116),0,(IF((O116-$F$2)&gt;=0,1,0)))</f>
        <v>0</v>
      </c>
      <c r="L116" s="308" t="e">
        <f aca="false">IF((M116-$L$2)&gt;0,1,0)</f>
        <v>#VALUE!</v>
      </c>
      <c r="M116" s="0" t="e">
        <f aca="false">IF(M115&gt;0,$K$2-N116,0)</f>
        <v>#VALUE!</v>
      </c>
      <c r="N116" s="79" t="str">
        <f aca="false">IF(ISERROR(O116),"",O116)</f>
        <v/>
      </c>
      <c r="O116" s="79" t="e">
        <f aca="false">LOOKUP(9E+307,P116:BJ116)</f>
        <v>#N/A</v>
      </c>
      <c r="P116" s="301" t="n">
        <v>42192</v>
      </c>
      <c r="R116" s="301" t="n">
        <v>42505</v>
      </c>
      <c r="T116" s="301" t="n">
        <v>43435</v>
      </c>
    </row>
    <row r="117" customFormat="false" ht="12.8" hidden="false" customHeight="false" outlineLevel="0" collapsed="false">
      <c r="A117" s="303" t="n">
        <v>368</v>
      </c>
      <c r="B117" s="303" t="s">
        <v>1859</v>
      </c>
      <c r="C117" s="303" t="s">
        <v>2041</v>
      </c>
      <c r="D117" s="303" t="s">
        <v>2043</v>
      </c>
      <c r="E117" s="344" t="s">
        <v>1815</v>
      </c>
      <c r="F117" s="0" t="n">
        <f aca="false">COUNT(P117:U117)</f>
        <v>3</v>
      </c>
      <c r="G117" s="0" t="e">
        <f aca="true">INDIRECT(ADDRESS(ROW(K117),COLUMN(N118)+MATCH(LOOKUP(9E+307,P117:CO117),P117:CO117)))</f>
        <v>#N/A</v>
      </c>
      <c r="H117" s="0" t="str">
        <f aca="false">IF(ISERROR(G117),"",G117)</f>
        <v/>
      </c>
      <c r="I117" s="313" t="e">
        <f aca="false">IF(M117&lt;0,$K$2-N117,0)</f>
        <v>#VALUE!</v>
      </c>
      <c r="J117" s="0" t="e">
        <f aca="false">M118</f>
        <v>#VALUE!</v>
      </c>
      <c r="M117" s="0" t="e">
        <f aca="false">N118-N117</f>
        <v>#VALUE!</v>
      </c>
      <c r="N117" s="79" t="str">
        <f aca="false">IF(ISERROR(O117),"",O117)</f>
        <v/>
      </c>
      <c r="O117" s="79" t="e">
        <f aca="false">LOOKUP(9E+307,Q117:AX117)</f>
        <v>#N/A</v>
      </c>
      <c r="Q117" s="301" t="n">
        <v>41579</v>
      </c>
      <c r="S117" s="301" t="n">
        <v>42077</v>
      </c>
      <c r="T117" s="300" t="s">
        <v>3005</v>
      </c>
      <c r="U117" s="301" t="n">
        <v>42979</v>
      </c>
    </row>
    <row r="118" customFormat="false" ht="13" hidden="false" customHeight="false" outlineLevel="0" collapsed="false">
      <c r="A118" s="303"/>
      <c r="B118" s="303"/>
      <c r="C118" s="303"/>
      <c r="D118" s="303"/>
      <c r="E118" s="344" t="s">
        <v>1815</v>
      </c>
      <c r="K118" s="0" t="n">
        <f aca="false">IF(ISERROR(O118),0,(IF((O118-$F$2)&gt;=0,1,0)))</f>
        <v>0</v>
      </c>
      <c r="L118" s="308" t="e">
        <f aca="false">IF((M118-$L$2)&gt;0,1,0)</f>
        <v>#VALUE!</v>
      </c>
      <c r="M118" s="0" t="e">
        <f aca="false">IF(M117&gt;0,$K$2-N118,0)</f>
        <v>#VALUE!</v>
      </c>
      <c r="N118" s="79" t="str">
        <f aca="false">IF(ISERROR(O118),"",O118)</f>
        <v/>
      </c>
      <c r="O118" s="79" t="e">
        <f aca="false">LOOKUP(9E+307,P118:BJ118)</f>
        <v>#N/A</v>
      </c>
      <c r="P118" s="301" t="n">
        <v>41827</v>
      </c>
      <c r="R118" s="301" t="n">
        <v>42256</v>
      </c>
    </row>
    <row r="119" customFormat="false" ht="12.8" hidden="false" customHeight="false" outlineLevel="0" collapsed="false">
      <c r="A119" s="303" t="n">
        <v>369</v>
      </c>
      <c r="B119" s="303" t="s">
        <v>2044</v>
      </c>
      <c r="C119" s="303" t="s">
        <v>2045</v>
      </c>
      <c r="D119" s="435" t="s">
        <v>2020</v>
      </c>
      <c r="E119" s="344" t="s">
        <v>1815</v>
      </c>
      <c r="F119" s="0" t="n">
        <f aca="false">COUNT(P119:U119)</f>
        <v>3</v>
      </c>
      <c r="G119" s="0" t="e">
        <f aca="true">INDIRECT(ADDRESS(ROW(K119),COLUMN(N120)+MATCH(LOOKUP(9E+307,P119:CO119),P119:CO119)))</f>
        <v>#N/A</v>
      </c>
      <c r="H119" s="0" t="str">
        <f aca="false">IF(ISERROR(G119),"",G119)</f>
        <v/>
      </c>
      <c r="I119" s="0" t="e">
        <f aca="false">IF(M119&lt;0,$K$2-N119,0)</f>
        <v>#VALUE!</v>
      </c>
      <c r="J119" s="0" t="e">
        <f aca="false">M120</f>
        <v>#VALUE!</v>
      </c>
      <c r="M119" s="0" t="e">
        <f aca="false">N120-N119</f>
        <v>#VALUE!</v>
      </c>
      <c r="N119" s="79" t="str">
        <f aca="false">IF(ISERROR(O119),"",O119)</f>
        <v/>
      </c>
      <c r="O119" s="79" t="e">
        <f aca="false">LOOKUP(9E+307,Q119:AX119)</f>
        <v>#N/A</v>
      </c>
      <c r="Q119" s="301" t="n">
        <v>41490</v>
      </c>
      <c r="S119" s="301" t="n">
        <v>42427</v>
      </c>
      <c r="T119" s="300" t="s">
        <v>1280</v>
      </c>
      <c r="U119" s="301" t="n">
        <v>43664</v>
      </c>
    </row>
    <row r="120" customFormat="false" ht="13" hidden="false" customHeight="false" outlineLevel="0" collapsed="false">
      <c r="A120" s="303"/>
      <c r="B120" s="303"/>
      <c r="C120" s="303"/>
      <c r="D120" s="435"/>
      <c r="E120" s="344" t="s">
        <v>1815</v>
      </c>
      <c r="K120" s="0" t="n">
        <f aca="false">IF(ISERROR(O120),0,(IF((O120-$F$2)&gt;=0,1,0)))</f>
        <v>0</v>
      </c>
      <c r="L120" s="308" t="e">
        <f aca="false">IF((M120-$L$2)&gt;0,1,0)</f>
        <v>#VALUE!</v>
      </c>
      <c r="M120" s="0" t="e">
        <f aca="false">IF(M119&gt;0,$K$2-N120,0)</f>
        <v>#VALUE!</v>
      </c>
      <c r="N120" s="79" t="str">
        <f aca="false">IF(ISERROR(O120),"",O120)</f>
        <v/>
      </c>
      <c r="O120" s="79" t="e">
        <f aca="false">LOOKUP(9E+307,P120:BJ120)</f>
        <v>#N/A</v>
      </c>
      <c r="P120" s="301" t="n">
        <v>42005</v>
      </c>
      <c r="R120" s="301" t="n">
        <v>42767</v>
      </c>
    </row>
    <row r="121" customFormat="false" ht="12.8" hidden="false" customHeight="false" outlineLevel="0" collapsed="false">
      <c r="A121" s="303"/>
      <c r="B121" s="303" t="s">
        <v>2044</v>
      </c>
      <c r="C121" s="303" t="s">
        <v>2045</v>
      </c>
      <c r="D121" s="435" t="s">
        <v>2021</v>
      </c>
      <c r="E121" s="344" t="s">
        <v>1815</v>
      </c>
      <c r="F121" s="0" t="n">
        <f aca="false">COUNT(P121:U121)</f>
        <v>1</v>
      </c>
      <c r="G121" s="0" t="e">
        <f aca="true">INDIRECT(ADDRESS(ROW(K121),COLUMN(N122)+MATCH(LOOKUP(9E+307,P121:CO121),P121:CO121)))</f>
        <v>#N/A</v>
      </c>
      <c r="H121" s="0" t="str">
        <f aca="false">IF(ISERROR(G121),"",G121)</f>
        <v/>
      </c>
      <c r="I121" s="0" t="n">
        <f aca="false">IF(M121&lt;0,$K$2-N121,0)</f>
        <v>0</v>
      </c>
      <c r="J121" s="0" t="n">
        <f aca="false">M122</f>
        <v>0</v>
      </c>
      <c r="L121" s="308"/>
      <c r="N121" s="79"/>
      <c r="O121" s="79"/>
      <c r="P121" s="301" t="s">
        <v>702</v>
      </c>
      <c r="Q121" s="301" t="n">
        <v>43480</v>
      </c>
      <c r="R121" s="301"/>
    </row>
    <row r="122" customFormat="false" ht="12.8" hidden="false" customHeight="false" outlineLevel="0" collapsed="false">
      <c r="A122" s="303"/>
      <c r="B122" s="303"/>
      <c r="C122" s="303"/>
      <c r="D122" s="435"/>
      <c r="E122" s="344" t="s">
        <v>1815</v>
      </c>
      <c r="K122" s="0" t="n">
        <f aca="false">IF(ISERROR(O122),0,(IF((O122-$F$2)&gt;=0,1,0)))</f>
        <v>0</v>
      </c>
      <c r="L122" s="308"/>
      <c r="N122" s="79"/>
      <c r="O122" s="79"/>
      <c r="P122" s="301" t="n">
        <v>43751</v>
      </c>
      <c r="R122" s="301"/>
    </row>
    <row r="123" customFormat="false" ht="12.8" hidden="false" customHeight="false" outlineLevel="0" collapsed="false">
      <c r="A123" s="303" t="n">
        <v>370</v>
      </c>
      <c r="B123" s="303" t="s">
        <v>2044</v>
      </c>
      <c r="C123" s="303" t="s">
        <v>2045</v>
      </c>
      <c r="D123" s="310" t="s">
        <v>2046</v>
      </c>
      <c r="E123" s="344" t="s">
        <v>1815</v>
      </c>
      <c r="F123" s="0" t="n">
        <f aca="false">COUNT(P123:U123)</f>
        <v>3</v>
      </c>
      <c r="G123" s="0" t="e">
        <f aca="true">INDIRECT(ADDRESS(ROW(K123),COLUMN(N124)+MATCH(LOOKUP(9E+307,P123:CO123),P123:CO123)))</f>
        <v>#N/A</v>
      </c>
      <c r="H123" s="0" t="str">
        <f aca="false">IF(ISERROR(G123),"",G123)</f>
        <v/>
      </c>
      <c r="I123" s="0" t="e">
        <f aca="false">IF(M123&lt;0,$K$2-N123,0)</f>
        <v>#VALUE!</v>
      </c>
      <c r="J123" s="0" t="e">
        <f aca="false">M124</f>
        <v>#VALUE!</v>
      </c>
      <c r="M123" s="0" t="e">
        <f aca="false">N124-N123</f>
        <v>#VALUE!</v>
      </c>
      <c r="N123" s="79" t="str">
        <f aca="false">IF(ISERROR(O123),"",O123)</f>
        <v/>
      </c>
      <c r="O123" s="79" t="e">
        <f aca="false">LOOKUP(9E+307,Q123:AX123)</f>
        <v>#N/A</v>
      </c>
      <c r="Q123" s="301" t="n">
        <v>41665</v>
      </c>
      <c r="S123" s="301" t="n">
        <v>42427</v>
      </c>
      <c r="T123" s="300" t="s">
        <v>1938</v>
      </c>
      <c r="U123" s="301" t="n">
        <v>43372</v>
      </c>
    </row>
    <row r="124" customFormat="false" ht="13" hidden="false" customHeight="false" outlineLevel="0" collapsed="false">
      <c r="A124" s="303"/>
      <c r="B124" s="303"/>
      <c r="C124" s="303"/>
      <c r="D124" s="310"/>
      <c r="E124" s="344" t="s">
        <v>1815</v>
      </c>
      <c r="K124" s="0" t="n">
        <f aca="false">IF(ISERROR(O124),0,(IF((O124-$F$2)&gt;=0,1,0)))</f>
        <v>0</v>
      </c>
      <c r="L124" s="308" t="e">
        <f aca="false">IF((M124-$L$2)&gt;0,1,0)</f>
        <v>#VALUE!</v>
      </c>
      <c r="M124" s="0" t="e">
        <f aca="false">IF(M123&gt;0,$K$2-N124,0)</f>
        <v>#VALUE!</v>
      </c>
      <c r="N124" s="79" t="str">
        <f aca="false">IF(ISERROR(O124),"",O124)</f>
        <v/>
      </c>
      <c r="O124" s="79" t="e">
        <f aca="false">LOOKUP(9E+307,P124:BJ124)</f>
        <v>#N/A</v>
      </c>
      <c r="P124" s="301" t="n">
        <v>41996</v>
      </c>
      <c r="R124" s="301" t="n">
        <v>42736</v>
      </c>
    </row>
    <row r="125" customFormat="false" ht="12.8" hidden="false" customHeight="false" outlineLevel="0" collapsed="false">
      <c r="A125" s="303" t="n">
        <v>371</v>
      </c>
      <c r="B125" s="303" t="s">
        <v>2044</v>
      </c>
      <c r="C125" s="303" t="s">
        <v>2045</v>
      </c>
      <c r="D125" s="303" t="s">
        <v>1802</v>
      </c>
      <c r="E125" s="344" t="s">
        <v>1815</v>
      </c>
      <c r="F125" s="0" t="n">
        <f aca="false">COUNT(P125:U125)</f>
        <v>2</v>
      </c>
      <c r="G125" s="0" t="e">
        <f aca="true">INDIRECT(ADDRESS(ROW(K125),COLUMN(N126)+MATCH(LOOKUP(9E+307,P125:CO125),P125:CO125)))</f>
        <v>#N/A</v>
      </c>
      <c r="H125" s="0" t="str">
        <f aca="false">IF(ISERROR(G125),"",G125)</f>
        <v/>
      </c>
      <c r="I125" s="336" t="e">
        <f aca="false">IF(M125&lt;0,$K$2-N125,0)</f>
        <v>#VALUE!</v>
      </c>
      <c r="J125" s="0" t="e">
        <f aca="false">M126</f>
        <v>#VALUE!</v>
      </c>
      <c r="M125" s="0" t="e">
        <f aca="false">N126-N125</f>
        <v>#VALUE!</v>
      </c>
      <c r="N125" s="79" t="str">
        <f aca="false">IF(ISERROR(O125),"",O125)</f>
        <v/>
      </c>
      <c r="O125" s="79" t="e">
        <f aca="false">LOOKUP(9E+307,Q125:AX125)</f>
        <v>#N/A</v>
      </c>
      <c r="Q125" s="301" t="n">
        <v>41581</v>
      </c>
      <c r="R125" s="300" t="s">
        <v>1798</v>
      </c>
      <c r="S125" s="301" t="n">
        <v>42979</v>
      </c>
    </row>
    <row r="126" customFormat="false" ht="13" hidden="false" customHeight="false" outlineLevel="0" collapsed="false">
      <c r="A126" s="303"/>
      <c r="B126" s="303"/>
      <c r="C126" s="303"/>
      <c r="D126" s="303"/>
      <c r="E126" s="344" t="s">
        <v>1815</v>
      </c>
      <c r="K126" s="0" t="n">
        <f aca="false">IF(ISERROR(O126),0,(IF((O126-$F$2)&gt;=0,1,0)))</f>
        <v>0</v>
      </c>
      <c r="L126" s="308" t="e">
        <f aca="false">IF((M126-$L$2)&gt;0,1,0)</f>
        <v>#VALUE!</v>
      </c>
      <c r="M126" s="0" t="e">
        <f aca="false">IF(M125&gt;0,$K$2-N126,0)</f>
        <v>#VALUE!</v>
      </c>
      <c r="N126" s="79" t="str">
        <f aca="false">IF(ISERROR(O126),"",O126)</f>
        <v/>
      </c>
      <c r="O126" s="79" t="e">
        <f aca="false">LOOKUP(9E+307,P126:BJ126)</f>
        <v>#N/A</v>
      </c>
      <c r="P126" s="301" t="n">
        <v>42440</v>
      </c>
      <c r="R126" s="301"/>
    </row>
    <row r="127" customFormat="false" ht="12.8" hidden="false" customHeight="false" outlineLevel="0" collapsed="false">
      <c r="A127" s="303" t="n">
        <v>372</v>
      </c>
      <c r="B127" s="303" t="s">
        <v>2044</v>
      </c>
      <c r="C127" s="303" t="s">
        <v>2045</v>
      </c>
      <c r="D127" s="303" t="s">
        <v>2047</v>
      </c>
      <c r="E127" s="344" t="s">
        <v>1815</v>
      </c>
      <c r="F127" s="0" t="n">
        <f aca="false">COUNT(P127:U127)</f>
        <v>3</v>
      </c>
      <c r="G127" s="0" t="e">
        <f aca="true">INDIRECT(ADDRESS(ROW(K127),COLUMN(N128)+MATCH(LOOKUP(9E+307,P127:CO127),P127:CO127)))</f>
        <v>#N/A</v>
      </c>
      <c r="H127" s="0" t="str">
        <f aca="false">IF(ISERROR(G127),"",G127)</f>
        <v/>
      </c>
      <c r="I127" s="313" t="e">
        <f aca="false">IF(M127&lt;0,$K$2-N127,0)</f>
        <v>#VALUE!</v>
      </c>
      <c r="J127" s="0" t="e">
        <f aca="false">M128</f>
        <v>#VALUE!</v>
      </c>
      <c r="M127" s="0" t="e">
        <f aca="false">N128-N127</f>
        <v>#VALUE!</v>
      </c>
      <c r="N127" s="79" t="str">
        <f aca="false">IF(ISERROR(O127),"",O127)</f>
        <v/>
      </c>
      <c r="O127" s="79" t="e">
        <f aca="false">LOOKUP(9E+307,Q127:AX127)</f>
        <v>#N/A</v>
      </c>
      <c r="Q127" s="301" t="n">
        <v>41278</v>
      </c>
      <c r="S127" s="301" t="n">
        <v>42430</v>
      </c>
      <c r="T127" s="300" t="s">
        <v>3009</v>
      </c>
      <c r="U127" s="301" t="n">
        <v>43101</v>
      </c>
    </row>
    <row r="128" customFormat="false" ht="13" hidden="false" customHeight="false" outlineLevel="0" collapsed="false">
      <c r="A128" s="303"/>
      <c r="B128" s="303"/>
      <c r="C128" s="303"/>
      <c r="D128" s="303"/>
      <c r="E128" s="344" t="s">
        <v>1815</v>
      </c>
      <c r="K128" s="0" t="n">
        <f aca="false">IF(ISERROR(O128),0,(IF((O128-$F$2)&gt;=0,1,0)))</f>
        <v>0</v>
      </c>
      <c r="L128" s="308" t="e">
        <f aca="false">IF((M128-$L$2)&gt;0,1,0)</f>
        <v>#VALUE!</v>
      </c>
      <c r="M128" s="0" t="e">
        <f aca="false">IF(M127&gt;0,$K$2-N128,0)</f>
        <v>#VALUE!</v>
      </c>
      <c r="N128" s="79" t="str">
        <f aca="false">IF(ISERROR(O128),"",O128)</f>
        <v/>
      </c>
      <c r="O128" s="79" t="e">
        <f aca="false">LOOKUP(9E+307,P128:BJ128)</f>
        <v>#N/A</v>
      </c>
      <c r="P128" s="301" t="n">
        <v>42005</v>
      </c>
      <c r="R128" s="301" t="n">
        <v>42485</v>
      </c>
    </row>
    <row r="129" customFormat="false" ht="12.8" hidden="false" customHeight="false" outlineLevel="0" collapsed="false">
      <c r="A129" s="303" t="n">
        <v>373</v>
      </c>
      <c r="B129" s="303" t="s">
        <v>2044</v>
      </c>
      <c r="C129" s="303" t="s">
        <v>2045</v>
      </c>
      <c r="D129" s="310" t="s">
        <v>1958</v>
      </c>
      <c r="E129" s="344" t="s">
        <v>1815</v>
      </c>
      <c r="F129" s="0" t="n">
        <f aca="false">COUNT(P129:U129)</f>
        <v>3</v>
      </c>
      <c r="G129" s="0" t="e">
        <f aca="true">INDIRECT(ADDRESS(ROW(K129),COLUMN(N130)+MATCH(LOOKUP(9E+307,P129:CO129),P129:CO129)))</f>
        <v>#N/A</v>
      </c>
      <c r="H129" s="0" t="str">
        <f aca="false">IF(ISERROR(G129),"",G129)</f>
        <v/>
      </c>
      <c r="I129" s="269" t="e">
        <f aca="false">IF(M129&lt;0,$K$2-N129,0)</f>
        <v>#VALUE!</v>
      </c>
      <c r="J129" s="0" t="e">
        <f aca="false">M130</f>
        <v>#VALUE!</v>
      </c>
      <c r="M129" s="0" t="e">
        <f aca="false">N130-N129</f>
        <v>#VALUE!</v>
      </c>
      <c r="N129" s="79" t="str">
        <f aca="false">IF(ISERROR(O129),"",O129)</f>
        <v/>
      </c>
      <c r="O129" s="79" t="e">
        <f aca="false">LOOKUP(9E+307,Q129:AX129)</f>
        <v>#N/A</v>
      </c>
      <c r="Q129" s="301" t="n">
        <v>41583</v>
      </c>
      <c r="S129" s="301" t="n">
        <v>42559</v>
      </c>
      <c r="T129" s="300" t="s">
        <v>1928</v>
      </c>
      <c r="U129" s="301" t="n">
        <v>43644</v>
      </c>
    </row>
    <row r="130" customFormat="false" ht="13" hidden="false" customHeight="false" outlineLevel="0" collapsed="false">
      <c r="A130" s="303"/>
      <c r="B130" s="303"/>
      <c r="C130" s="303"/>
      <c r="D130" s="310"/>
      <c r="E130" s="344" t="s">
        <v>1815</v>
      </c>
      <c r="K130" s="0" t="n">
        <f aca="false">IF(ISERROR(O130),0,(IF((O130-$F$2)&gt;=0,1,0)))</f>
        <v>0</v>
      </c>
      <c r="L130" s="308" t="e">
        <f aca="false">IF((M130-$L$2)&gt;0,1,0)</f>
        <v>#VALUE!</v>
      </c>
      <c r="M130" s="0" t="e">
        <f aca="false">IF(M129&gt;0,$K$2-N130,0)</f>
        <v>#VALUE!</v>
      </c>
      <c r="N130" s="79" t="str">
        <f aca="false">IF(ISERROR(O130),"",O130)</f>
        <v/>
      </c>
      <c r="O130" s="79" t="e">
        <f aca="false">LOOKUP(9E+307,P130:BJ130)</f>
        <v>#N/A</v>
      </c>
      <c r="P130" s="301" t="n">
        <v>41849</v>
      </c>
      <c r="R130" s="301" t="n">
        <v>42736</v>
      </c>
    </row>
    <row r="131" customFormat="false" ht="12.8" hidden="false" customHeight="false" outlineLevel="0" collapsed="false">
      <c r="A131" s="303" t="n">
        <v>373</v>
      </c>
      <c r="B131" s="303" t="s">
        <v>2044</v>
      </c>
      <c r="C131" s="303" t="s">
        <v>2045</v>
      </c>
      <c r="D131" s="310" t="s">
        <v>1885</v>
      </c>
      <c r="E131" s="344" t="s">
        <v>1815</v>
      </c>
      <c r="F131" s="0" t="n">
        <f aca="false">COUNT(P131:U131)</f>
        <v>1</v>
      </c>
      <c r="G131" s="0" t="e">
        <f aca="true">INDIRECT(ADDRESS(ROW(K131),COLUMN(N132)+MATCH(LOOKUP(9E+307,P131:CO131),P131:CO131)))</f>
        <v>#N/A</v>
      </c>
      <c r="H131" s="0" t="str">
        <f aca="false">IF(ISERROR(G131),"",G131)</f>
        <v/>
      </c>
      <c r="I131" s="269" t="e">
        <f aca="false">IF(M131&lt;0,$K$2-N131,0)</f>
        <v>#VALUE!</v>
      </c>
      <c r="J131" s="0" t="e">
        <f aca="false">M132</f>
        <v>#VALUE!</v>
      </c>
      <c r="M131" s="0" t="e">
        <f aca="false">N132-N131</f>
        <v>#VALUE!</v>
      </c>
      <c r="N131" s="79" t="str">
        <f aca="false">IF(ISERROR(O131),"",O131)</f>
        <v/>
      </c>
      <c r="O131" s="79" t="e">
        <f aca="false">LOOKUP(9E+307,Q131:AX131)</f>
        <v>#N/A</v>
      </c>
      <c r="P131" s="300" t="s">
        <v>702</v>
      </c>
      <c r="Q131" s="301" t="n">
        <v>43644</v>
      </c>
    </row>
    <row r="132" customFormat="false" ht="13" hidden="false" customHeight="false" outlineLevel="0" collapsed="false">
      <c r="A132" s="303"/>
      <c r="B132" s="303"/>
      <c r="C132" s="303"/>
      <c r="D132" s="310"/>
      <c r="E132" s="344" t="s">
        <v>1815</v>
      </c>
      <c r="K132" s="0" t="n">
        <f aca="false">IF(ISERROR(O132),0,(IF((O132-$F$2)&gt;=0,1,0)))</f>
        <v>0</v>
      </c>
      <c r="L132" s="308" t="e">
        <f aca="false">IF((M132-$L$2)&gt;0,1,0)</f>
        <v>#VALUE!</v>
      </c>
      <c r="M132" s="0" t="e">
        <f aca="false">IF(M131&gt;0,$K$2-N132,0)</f>
        <v>#VALUE!</v>
      </c>
      <c r="N132" s="79" t="str">
        <f aca="false">IF(ISERROR(O132),"",O132)</f>
        <v/>
      </c>
      <c r="O132" s="79" t="e">
        <f aca="false">LOOKUP(9E+307,P132:BJ132)</f>
        <v>#N/A</v>
      </c>
      <c r="P132" s="301" t="n">
        <v>43751</v>
      </c>
      <c r="R132" s="301"/>
    </row>
    <row r="133" customFormat="false" ht="12.8" hidden="false" customHeight="false" outlineLevel="0" collapsed="false">
      <c r="A133" s="303" t="n">
        <v>374</v>
      </c>
      <c r="B133" s="303" t="s">
        <v>2044</v>
      </c>
      <c r="C133" s="303" t="s">
        <v>2045</v>
      </c>
      <c r="D133" s="310" t="s">
        <v>2048</v>
      </c>
      <c r="E133" s="344" t="s">
        <v>1815</v>
      </c>
      <c r="F133" s="0" t="n">
        <f aca="false">COUNT(P133:U133)</f>
        <v>3</v>
      </c>
      <c r="G133" s="0" t="e">
        <f aca="true">INDIRECT(ADDRESS(ROW(K133),COLUMN(N134)+MATCH(LOOKUP(9E+307,P133:CO133),P133:CO133)))</f>
        <v>#N/A</v>
      </c>
      <c r="H133" s="0" t="str">
        <f aca="false">IF(ISERROR(G133),"",G133)</f>
        <v/>
      </c>
      <c r="I133" s="269" t="e">
        <f aca="false">IF(M133&lt;0,$K$2-N133,0)</f>
        <v>#VALUE!</v>
      </c>
      <c r="J133" s="0" t="e">
        <f aca="false">M134</f>
        <v>#VALUE!</v>
      </c>
      <c r="M133" s="0" t="e">
        <f aca="false">N134-N133</f>
        <v>#VALUE!</v>
      </c>
      <c r="N133" s="79" t="str">
        <f aca="false">IF(ISERROR(O133),"",O133)</f>
        <v/>
      </c>
      <c r="O133" s="79" t="e">
        <f aca="false">LOOKUP(9E+307,Q133:AX133)</f>
        <v>#N/A</v>
      </c>
      <c r="Q133" s="301" t="n">
        <v>41516</v>
      </c>
      <c r="S133" s="301" t="n">
        <v>42386</v>
      </c>
      <c r="T133" s="300" t="s">
        <v>1923</v>
      </c>
      <c r="U133" s="301" t="n">
        <v>43666</v>
      </c>
    </row>
    <row r="134" customFormat="false" ht="13" hidden="false" customHeight="false" outlineLevel="0" collapsed="false">
      <c r="A134" s="303"/>
      <c r="B134" s="303"/>
      <c r="C134" s="303"/>
      <c r="D134" s="310"/>
      <c r="E134" s="344" t="s">
        <v>1815</v>
      </c>
      <c r="K134" s="0" t="n">
        <f aca="false">IF(ISERROR(O134),0,(IF((O134-$F$2)&gt;=0,1,0)))</f>
        <v>0</v>
      </c>
      <c r="L134" s="308" t="e">
        <f aca="false">IF((M134-$L$2)&gt;0,1,0)</f>
        <v>#VALUE!</v>
      </c>
      <c r="M134" s="0" t="e">
        <f aca="false">IF(M133&gt;0,$K$2-N134,0)</f>
        <v>#VALUE!</v>
      </c>
      <c r="N134" s="79" t="str">
        <f aca="false">IF(ISERROR(O134),"",O134)</f>
        <v/>
      </c>
      <c r="O134" s="79" t="e">
        <f aca="false">LOOKUP(9E+307,P134:BJ134)</f>
        <v>#N/A</v>
      </c>
      <c r="P134" s="301" t="n">
        <v>42005</v>
      </c>
      <c r="R134" s="301" t="n">
        <v>42736</v>
      </c>
    </row>
    <row r="135" customFormat="false" ht="12.8" hidden="false" customHeight="false" outlineLevel="0" collapsed="false">
      <c r="A135" s="303" t="n">
        <v>375</v>
      </c>
      <c r="B135" s="303" t="s">
        <v>2044</v>
      </c>
      <c r="C135" s="303" t="s">
        <v>2049</v>
      </c>
      <c r="D135" s="436" t="s">
        <v>1837</v>
      </c>
      <c r="E135" s="344" t="s">
        <v>1815</v>
      </c>
      <c r="F135" s="0" t="n">
        <f aca="false">COUNT(P135:U135)</f>
        <v>2</v>
      </c>
      <c r="G135" s="0" t="e">
        <f aca="true">INDIRECT(ADDRESS(ROW(K135),COLUMN(N136)+MATCH(LOOKUP(9E+307,P135:CO135),P135:CO135)))</f>
        <v>#N/A</v>
      </c>
      <c r="H135" s="0" t="str">
        <f aca="false">IF(ISERROR(G135),"",G135)</f>
        <v/>
      </c>
      <c r="I135" s="0" t="e">
        <f aca="false">IF(M135&lt;0,$K$2-N135,0)</f>
        <v>#VALUE!</v>
      </c>
      <c r="J135" s="269" t="e">
        <f aca="false">M136</f>
        <v>#VALUE!</v>
      </c>
      <c r="M135" s="0" t="e">
        <f aca="false">N136-N135</f>
        <v>#VALUE!</v>
      </c>
      <c r="N135" s="79" t="str">
        <f aca="false">IF(ISERROR(O135),"",O135)</f>
        <v/>
      </c>
      <c r="O135" s="79" t="e">
        <f aca="false">LOOKUP(9E+307,Q135:AX135)</f>
        <v>#N/A</v>
      </c>
      <c r="Q135" s="301" t="n">
        <v>41427</v>
      </c>
      <c r="R135" s="300" t="s">
        <v>1838</v>
      </c>
      <c r="S135" s="301" t="n">
        <v>42707</v>
      </c>
    </row>
    <row r="136" customFormat="false" ht="13" hidden="false" customHeight="false" outlineLevel="0" collapsed="false">
      <c r="A136" s="303"/>
      <c r="B136" s="303"/>
      <c r="C136" s="303"/>
      <c r="D136" s="436"/>
      <c r="E136" s="344" t="s">
        <v>1815</v>
      </c>
      <c r="K136" s="0" t="n">
        <f aca="false">IF(ISERROR(O136),0,(IF((O136-$F$2)&gt;=0,1,0)))</f>
        <v>0</v>
      </c>
      <c r="L136" s="308" t="e">
        <f aca="false">IF((M136-$L$2)&gt;0,1,0)</f>
        <v>#VALUE!</v>
      </c>
      <c r="M136" s="0" t="e">
        <f aca="false">IF(M135&gt;0,$K$2-N136,0)</f>
        <v>#VALUE!</v>
      </c>
      <c r="N136" s="79" t="str">
        <f aca="false">IF(ISERROR(O136),"",O136)</f>
        <v/>
      </c>
      <c r="O136" s="79" t="e">
        <f aca="false">LOOKUP(9E+307,P136:BJ136)</f>
        <v>#N/A</v>
      </c>
      <c r="P136" s="301" t="n">
        <v>42192</v>
      </c>
      <c r="R136" s="301"/>
    </row>
    <row r="137" customFormat="false" ht="12.8" hidden="false" customHeight="false" outlineLevel="0" collapsed="false">
      <c r="A137" s="303" t="n">
        <v>376</v>
      </c>
      <c r="B137" s="303" t="s">
        <v>2044</v>
      </c>
      <c r="C137" s="303" t="s">
        <v>2049</v>
      </c>
      <c r="D137" s="303" t="s">
        <v>2035</v>
      </c>
      <c r="E137" s="344" t="s">
        <v>1815</v>
      </c>
      <c r="F137" s="0" t="n">
        <f aca="false">COUNT(P137:U137)</f>
        <v>2</v>
      </c>
      <c r="G137" s="0" t="e">
        <f aca="true">INDIRECT(ADDRESS(ROW(K137),COLUMN(N138)+MATCH(LOOKUP(9E+307,P137:CO137),P137:CO137)))</f>
        <v>#N/A</v>
      </c>
      <c r="H137" s="0" t="str">
        <f aca="false">IF(ISERROR(G137),"",G137)</f>
        <v/>
      </c>
      <c r="I137" s="0" t="e">
        <f aca="false">IF(M137&lt;0,$K$2-N137,0)</f>
        <v>#VALUE!</v>
      </c>
      <c r="J137" s="269" t="e">
        <f aca="false">M138</f>
        <v>#VALUE!</v>
      </c>
      <c r="M137" s="0" t="e">
        <f aca="false">N138-N137</f>
        <v>#VALUE!</v>
      </c>
      <c r="N137" s="79" t="str">
        <f aca="false">IF(ISERROR(O137),"",O137)</f>
        <v/>
      </c>
      <c r="O137" s="79" t="e">
        <f aca="false">LOOKUP(9E+307,Q137:AX137)</f>
        <v>#N/A</v>
      </c>
      <c r="Q137" s="301" t="n">
        <v>41406</v>
      </c>
      <c r="R137" s="300" t="s">
        <v>537</v>
      </c>
      <c r="S137" s="301" t="n">
        <v>42952</v>
      </c>
    </row>
    <row r="138" customFormat="false" ht="13" hidden="false" customHeight="false" outlineLevel="0" collapsed="false">
      <c r="A138" s="303"/>
      <c r="B138" s="303"/>
      <c r="C138" s="303"/>
      <c r="D138" s="303"/>
      <c r="E138" s="344" t="s">
        <v>1815</v>
      </c>
      <c r="K138" s="0" t="n">
        <f aca="false">IF(ISERROR(O138),0,(IF((O138-$F$2)&gt;=0,1,0)))</f>
        <v>0</v>
      </c>
      <c r="L138" s="308" t="e">
        <f aca="false">IF((M138-$L$2)&gt;0,1,0)</f>
        <v>#VALUE!</v>
      </c>
      <c r="M138" s="0" t="e">
        <f aca="false">IF(M137&gt;0,$K$2-N138,0)</f>
        <v>#VALUE!</v>
      </c>
      <c r="N138" s="79" t="str">
        <f aca="false">IF(ISERROR(O138),"",O138)</f>
        <v/>
      </c>
      <c r="O138" s="79" t="e">
        <f aca="false">LOOKUP(9E+307,P138:BJ138)</f>
        <v>#N/A</v>
      </c>
      <c r="P138" s="301" t="n">
        <v>42192</v>
      </c>
      <c r="R138" s="301" t="n">
        <v>43358</v>
      </c>
    </row>
    <row r="139" customFormat="false" ht="12.8" hidden="false" customHeight="false" outlineLevel="0" collapsed="false">
      <c r="A139" s="303" t="n">
        <v>377</v>
      </c>
      <c r="B139" s="303" t="s">
        <v>2044</v>
      </c>
      <c r="C139" s="303" t="s">
        <v>2049</v>
      </c>
      <c r="D139" s="303" t="s">
        <v>1802</v>
      </c>
      <c r="E139" s="344" t="s">
        <v>1815</v>
      </c>
      <c r="F139" s="0" t="n">
        <f aca="false">COUNT(P139:U139)</f>
        <v>2</v>
      </c>
      <c r="G139" s="0" t="e">
        <f aca="true">INDIRECT(ADDRESS(ROW(K139),COLUMN(N140)+MATCH(LOOKUP(9E+307,P139:CO139),P139:CO139)))</f>
        <v>#N/A</v>
      </c>
      <c r="H139" s="0" t="str">
        <f aca="false">IF(ISERROR(G139),"",G139)</f>
        <v/>
      </c>
      <c r="I139" s="0" t="e">
        <f aca="false">IF(M139&lt;0,$K$2-N139,0)</f>
        <v>#VALUE!</v>
      </c>
      <c r="J139" s="269" t="e">
        <f aca="false">M140</f>
        <v>#VALUE!</v>
      </c>
      <c r="M139" s="0" t="e">
        <f aca="false">N140-N139</f>
        <v>#VALUE!</v>
      </c>
      <c r="N139" s="79" t="str">
        <f aca="false">IF(ISERROR(O139),"",O139)</f>
        <v/>
      </c>
      <c r="O139" s="79" t="e">
        <f aca="false">LOOKUP(9E+307,Q139:AX139)</f>
        <v>#N/A</v>
      </c>
      <c r="Q139" s="301" t="n">
        <v>41427</v>
      </c>
      <c r="R139" s="300" t="s">
        <v>3010</v>
      </c>
      <c r="S139" s="301" t="n">
        <v>42781</v>
      </c>
    </row>
    <row r="140" customFormat="false" ht="13" hidden="false" customHeight="false" outlineLevel="0" collapsed="false">
      <c r="A140" s="303"/>
      <c r="B140" s="303"/>
      <c r="C140" s="303"/>
      <c r="D140" s="303"/>
      <c r="E140" s="344" t="s">
        <v>1815</v>
      </c>
      <c r="K140" s="0" t="n">
        <f aca="false">IF(ISERROR(O140),0,(IF((O140-$F$2)&gt;=0,1,0)))</f>
        <v>0</v>
      </c>
      <c r="L140" s="308" t="e">
        <f aca="false">IF((M140-$L$2)&gt;0,1,0)</f>
        <v>#VALUE!</v>
      </c>
      <c r="M140" s="0" t="e">
        <f aca="false">IF(M139&gt;0,$K$2-N140,0)</f>
        <v>#VALUE!</v>
      </c>
      <c r="N140" s="79" t="str">
        <f aca="false">IF(ISERROR(O140),"",O140)</f>
        <v/>
      </c>
      <c r="O140" s="79" t="e">
        <f aca="false">LOOKUP(9E+307,P140:BJ140)</f>
        <v>#N/A</v>
      </c>
      <c r="P140" s="301" t="n">
        <v>42192</v>
      </c>
      <c r="R140" s="301"/>
    </row>
    <row r="141" customFormat="false" ht="12.8" hidden="false" customHeight="false" outlineLevel="0" collapsed="false">
      <c r="A141" s="320" t="n">
        <v>378</v>
      </c>
      <c r="B141" s="303" t="s">
        <v>2044</v>
      </c>
      <c r="C141" s="303" t="s">
        <v>2049</v>
      </c>
      <c r="D141" s="303" t="s">
        <v>2047</v>
      </c>
      <c r="E141" s="344" t="s">
        <v>1815</v>
      </c>
      <c r="F141" s="0" t="n">
        <f aca="false">COUNT(P141:U141)</f>
        <v>2</v>
      </c>
      <c r="G141" s="0" t="e">
        <f aca="true">INDIRECT(ADDRESS(ROW(K141),COLUMN(N142)+MATCH(LOOKUP(9E+307,P141:CO141),P141:CO141)))</f>
        <v>#N/A</v>
      </c>
      <c r="H141" s="0" t="str">
        <f aca="false">IF(ISERROR(G141),"",G141)</f>
        <v/>
      </c>
      <c r="I141" s="313" t="e">
        <f aca="false">IF(M141&lt;0,$K$2-N141,0)</f>
        <v>#VALUE!</v>
      </c>
      <c r="J141" s="269" t="e">
        <f aca="false">M142</f>
        <v>#VALUE!</v>
      </c>
      <c r="M141" s="0" t="e">
        <f aca="false">N142-N141</f>
        <v>#VALUE!</v>
      </c>
      <c r="N141" s="79" t="str">
        <f aca="false">IF(ISERROR(O141),"",O141)</f>
        <v/>
      </c>
      <c r="O141" s="79" t="e">
        <f aca="false">LOOKUP(9E+307,Q141:AX141)</f>
        <v>#N/A</v>
      </c>
      <c r="Q141" s="301" t="n">
        <v>41586</v>
      </c>
      <c r="R141" s="300" t="s">
        <v>411</v>
      </c>
      <c r="S141" s="301" t="n">
        <v>43163</v>
      </c>
    </row>
    <row r="142" customFormat="false" ht="13" hidden="false" customHeight="false" outlineLevel="0" collapsed="false">
      <c r="A142" s="320"/>
      <c r="B142" s="303"/>
      <c r="C142" s="303"/>
      <c r="D142" s="303"/>
      <c r="E142" s="344" t="s">
        <v>1815</v>
      </c>
      <c r="K142" s="0" t="n">
        <f aca="false">IF(ISERROR(O142),0,(IF((O142-$F$2)&gt;=0,1,0)))</f>
        <v>0</v>
      </c>
      <c r="L142" s="308" t="e">
        <f aca="false">IF((M142-$L$2)&gt;0,1,0)</f>
        <v>#VALUE!</v>
      </c>
      <c r="M142" s="0" t="e">
        <f aca="false">IF(M141&gt;0,$K$2-N142,0)</f>
        <v>#VALUE!</v>
      </c>
      <c r="N142" s="79" t="str">
        <f aca="false">IF(ISERROR(O142),"",O142)</f>
        <v/>
      </c>
      <c r="O142" s="79" t="e">
        <f aca="false">LOOKUP(9E+307,P142:BJ142)</f>
        <v>#N/A</v>
      </c>
      <c r="P142" s="301" t="n">
        <v>42649</v>
      </c>
      <c r="R142" s="301"/>
    </row>
    <row r="143" customFormat="false" ht="12.8" hidden="false" customHeight="false" outlineLevel="0" collapsed="false">
      <c r="A143" s="302" t="n">
        <v>379</v>
      </c>
      <c r="B143" s="303" t="s">
        <v>2044</v>
      </c>
      <c r="C143" s="303" t="s">
        <v>1778</v>
      </c>
      <c r="D143" s="436" t="s">
        <v>1837</v>
      </c>
      <c r="E143" s="344" t="s">
        <v>1815</v>
      </c>
      <c r="F143" s="0" t="n">
        <f aca="false">COUNT(P143:U143)</f>
        <v>3</v>
      </c>
      <c r="G143" s="0" t="e">
        <f aca="true">INDIRECT(ADDRESS(ROW(K143),COLUMN(N144)+MATCH(LOOKUP(9E+307,P143:CO143),P143:CO143)))</f>
        <v>#N/A</v>
      </c>
      <c r="H143" s="0" t="str">
        <f aca="false">IF(ISERROR(G143),"",G143)</f>
        <v/>
      </c>
      <c r="I143" s="336" t="e">
        <f aca="false">IF(M143&lt;0,$K$2-N143,0)</f>
        <v>#VALUE!</v>
      </c>
      <c r="J143" s="269" t="e">
        <f aca="false">M144</f>
        <v>#VALUE!</v>
      </c>
      <c r="M143" s="0" t="e">
        <f aca="false">N144-N143</f>
        <v>#VALUE!</v>
      </c>
      <c r="N143" s="79" t="str">
        <f aca="false">IF(ISERROR(O143),"",O143)</f>
        <v/>
      </c>
      <c r="O143" s="79" t="e">
        <f aca="false">LOOKUP(9E+307,Q143:AX143)</f>
        <v>#N/A</v>
      </c>
      <c r="Q143" s="301" t="n">
        <v>41630</v>
      </c>
      <c r="S143" s="301" t="n">
        <v>42063</v>
      </c>
      <c r="T143" s="300" t="s">
        <v>1798</v>
      </c>
      <c r="U143" s="301" t="n">
        <v>42979</v>
      </c>
    </row>
    <row r="144" customFormat="false" ht="13" hidden="false" customHeight="false" outlineLevel="0" collapsed="false">
      <c r="A144" s="302"/>
      <c r="B144" s="303"/>
      <c r="C144" s="303"/>
      <c r="D144" s="436"/>
      <c r="E144" s="344" t="s">
        <v>1815</v>
      </c>
      <c r="K144" s="0" t="n">
        <f aca="false">IF(ISERROR(O144),0,(IF((O144-$F$2)&gt;=0,1,0)))</f>
        <v>0</v>
      </c>
      <c r="L144" s="308" t="e">
        <f aca="false">IF((M144-$L$2)&gt;0,1,0)</f>
        <v>#VALUE!</v>
      </c>
      <c r="M144" s="0" t="e">
        <f aca="false">IF(M143&gt;0,$K$2-N144,0)</f>
        <v>#VALUE!</v>
      </c>
      <c r="N144" s="79" t="str">
        <f aca="false">IF(ISERROR(O144),"",O144)</f>
        <v/>
      </c>
      <c r="O144" s="79" t="e">
        <f aca="false">LOOKUP(9E+307,P144:BJ144)</f>
        <v>#N/A</v>
      </c>
      <c r="P144" s="301" t="n">
        <v>41786</v>
      </c>
      <c r="R144" s="301" t="n">
        <v>42248</v>
      </c>
    </row>
    <row r="145" customFormat="false" ht="12.8" hidden="false" customHeight="false" outlineLevel="0" collapsed="false">
      <c r="A145" s="302" t="n">
        <v>380</v>
      </c>
      <c r="B145" s="303" t="s">
        <v>2044</v>
      </c>
      <c r="C145" s="303" t="s">
        <v>1778</v>
      </c>
      <c r="D145" s="303" t="s">
        <v>2011</v>
      </c>
      <c r="E145" s="344" t="s">
        <v>1815</v>
      </c>
      <c r="F145" s="0" t="n">
        <f aca="false">COUNT(P145:U145)</f>
        <v>2</v>
      </c>
      <c r="G145" s="0" t="e">
        <f aca="true">INDIRECT(ADDRESS(ROW(K145),COLUMN(N146)+MATCH(LOOKUP(9E+307,P145:CO145),P145:CO145)))</f>
        <v>#N/A</v>
      </c>
      <c r="H145" s="0" t="str">
        <f aca="false">IF(ISERROR(G145),"",G145)</f>
        <v/>
      </c>
      <c r="I145" s="0" t="e">
        <f aca="false">IF(M145&lt;0,$K$2-N145,0)</f>
        <v>#VALUE!</v>
      </c>
      <c r="J145" s="269" t="e">
        <f aca="false">M146</f>
        <v>#VALUE!</v>
      </c>
      <c r="M145" s="0" t="e">
        <f aca="false">N146-N145</f>
        <v>#VALUE!</v>
      </c>
      <c r="N145" s="79" t="str">
        <f aca="false">IF(ISERROR(O145),"",O145)</f>
        <v/>
      </c>
      <c r="O145" s="79" t="e">
        <f aca="false">LOOKUP(9E+307,Q145:AX145)</f>
        <v>#N/A</v>
      </c>
      <c r="Q145" s="301" t="n">
        <v>41650</v>
      </c>
      <c r="R145" s="300" t="s">
        <v>3011</v>
      </c>
      <c r="S145" s="301" t="n">
        <v>42559</v>
      </c>
    </row>
    <row r="146" customFormat="false" ht="13" hidden="false" customHeight="false" outlineLevel="0" collapsed="false">
      <c r="A146" s="302"/>
      <c r="B146" s="303"/>
      <c r="C146" s="303"/>
      <c r="D146" s="303"/>
      <c r="E146" s="344" t="s">
        <v>1815</v>
      </c>
      <c r="K146" s="0" t="n">
        <f aca="false">IF(ISERROR(O146),0,(IF((O146-$F$2)&gt;=0,1,0)))</f>
        <v>0</v>
      </c>
      <c r="L146" s="308" t="e">
        <f aca="false">IF((M146-$L$2)&gt;0,1,0)</f>
        <v>#VALUE!</v>
      </c>
      <c r="M146" s="0" t="e">
        <f aca="false">IF(M145&gt;0,$K$2-N146,0)</f>
        <v>#VALUE!</v>
      </c>
      <c r="N146" s="79" t="str">
        <f aca="false">IF(ISERROR(O146),"",O146)</f>
        <v/>
      </c>
      <c r="O146" s="79" t="e">
        <f aca="false">LOOKUP(9E+307,P146:BJ146)</f>
        <v>#N/A</v>
      </c>
      <c r="P146" s="301" t="n">
        <v>42053</v>
      </c>
      <c r="R146" s="301" t="n">
        <v>42955</v>
      </c>
    </row>
    <row r="147" customFormat="false" ht="12.8" hidden="false" customHeight="false" outlineLevel="0" collapsed="false">
      <c r="A147" s="302" t="n">
        <v>381</v>
      </c>
      <c r="B147" s="303" t="s">
        <v>2044</v>
      </c>
      <c r="C147" s="303" t="s">
        <v>1778</v>
      </c>
      <c r="D147" s="303" t="s">
        <v>1802</v>
      </c>
      <c r="E147" s="344" t="s">
        <v>1815</v>
      </c>
      <c r="F147" s="0" t="n">
        <f aca="false">COUNT(P147:U147)</f>
        <v>2</v>
      </c>
      <c r="G147" s="0" t="e">
        <f aca="true">INDIRECT(ADDRESS(ROW(K147),COLUMN(N148)+MATCH(LOOKUP(9E+307,P147:CO147),P147:CO147)))</f>
        <v>#N/A</v>
      </c>
      <c r="H147" s="0" t="str">
        <f aca="false">IF(ISERROR(G147),"",G147)</f>
        <v/>
      </c>
      <c r="I147" s="0" t="e">
        <f aca="false">IF(M147&lt;0,$K$2-N147,0)</f>
        <v>#VALUE!</v>
      </c>
      <c r="J147" s="0" t="e">
        <f aca="false">M148</f>
        <v>#VALUE!</v>
      </c>
      <c r="M147" s="0" t="e">
        <f aca="false">N148-N147</f>
        <v>#VALUE!</v>
      </c>
      <c r="N147" s="79" t="str">
        <f aca="false">IF(ISERROR(O147),"",O147)</f>
        <v/>
      </c>
      <c r="O147" s="79" t="e">
        <f aca="false">LOOKUP(9E+307,Q147:AX147)</f>
        <v>#N/A</v>
      </c>
      <c r="Q147" s="301" t="n">
        <v>41657</v>
      </c>
      <c r="R147" s="300" t="s">
        <v>1909</v>
      </c>
      <c r="S147" s="301" t="n">
        <v>42400</v>
      </c>
    </row>
    <row r="148" customFormat="false" ht="13" hidden="false" customHeight="false" outlineLevel="0" collapsed="false">
      <c r="A148" s="302"/>
      <c r="B148" s="303"/>
      <c r="C148" s="303"/>
      <c r="D148" s="303"/>
      <c r="E148" s="344" t="s">
        <v>1815</v>
      </c>
      <c r="K148" s="0" t="n">
        <f aca="false">IF(ISERROR(O148),0,(IF((O148-$F$2)&gt;=0,1,0)))</f>
        <v>0</v>
      </c>
      <c r="L148" s="308" t="e">
        <f aca="false">IF((M148-$L$2)&gt;0,1,0)</f>
        <v>#VALUE!</v>
      </c>
      <c r="M148" s="0" t="e">
        <f aca="false">IF(M147&gt;0,$K$2-N148,0)</f>
        <v>#VALUE!</v>
      </c>
      <c r="N148" s="79" t="str">
        <f aca="false">IF(ISERROR(O148),"",O148)</f>
        <v/>
      </c>
      <c r="O148" s="79" t="e">
        <f aca="false">LOOKUP(9E+307,P148:BJ148)</f>
        <v>#N/A</v>
      </c>
      <c r="P148" s="301" t="n">
        <v>42011</v>
      </c>
      <c r="R148" s="301" t="n">
        <v>43101</v>
      </c>
    </row>
    <row r="149" customFormat="false" ht="12.8" hidden="false" customHeight="false" outlineLevel="0" collapsed="false">
      <c r="A149" s="302" t="n">
        <v>382</v>
      </c>
      <c r="B149" s="303" t="s">
        <v>2044</v>
      </c>
      <c r="C149" s="303" t="s">
        <v>1778</v>
      </c>
      <c r="D149" s="303" t="s">
        <v>2012</v>
      </c>
      <c r="E149" s="344" t="s">
        <v>1815</v>
      </c>
      <c r="F149" s="0" t="n">
        <f aca="false">COUNT(P149:U149)</f>
        <v>2</v>
      </c>
      <c r="G149" s="0" t="e">
        <f aca="true">INDIRECT(ADDRESS(ROW(K149),COLUMN(N150)+MATCH(LOOKUP(9E+307,P149:CO149),P149:CO149)))</f>
        <v>#N/A</v>
      </c>
      <c r="H149" s="0" t="str">
        <f aca="false">IF(ISERROR(G149),"",G149)</f>
        <v/>
      </c>
      <c r="I149" s="0" t="e">
        <f aca="false">IF(M149&lt;0,$K$2-N149,0)</f>
        <v>#VALUE!</v>
      </c>
      <c r="J149" s="269" t="e">
        <f aca="false">M150</f>
        <v>#VALUE!</v>
      </c>
      <c r="M149" s="0" t="e">
        <f aca="false">N150-N149</f>
        <v>#VALUE!</v>
      </c>
      <c r="N149" s="79" t="str">
        <f aca="false">IF(ISERROR(O149),"",O149)</f>
        <v/>
      </c>
      <c r="O149" s="79" t="e">
        <f aca="false">LOOKUP(9E+307,Q149:AX149)</f>
        <v>#N/A</v>
      </c>
      <c r="Q149" s="301" t="n">
        <v>41660</v>
      </c>
      <c r="R149" s="300" t="s">
        <v>3012</v>
      </c>
      <c r="S149" s="301" t="n">
        <v>42749</v>
      </c>
    </row>
    <row r="150" customFormat="false" ht="13" hidden="false" customHeight="false" outlineLevel="0" collapsed="false">
      <c r="A150" s="302"/>
      <c r="B150" s="303"/>
      <c r="C150" s="303"/>
      <c r="D150" s="303"/>
      <c r="E150" s="344" t="s">
        <v>1815</v>
      </c>
      <c r="K150" s="0" t="n">
        <f aca="false">IF(ISERROR(O150),0,(IF((O150-$F$2)&gt;=0,1,0)))</f>
        <v>0</v>
      </c>
      <c r="L150" s="308" t="e">
        <f aca="false">IF((M150-$L$2)&gt;0,1,0)</f>
        <v>#VALUE!</v>
      </c>
      <c r="M150" s="0" t="e">
        <f aca="false">IF(M149&gt;0,$K$2-N150,0)</f>
        <v>#VALUE!</v>
      </c>
      <c r="N150" s="79" t="str">
        <f aca="false">IF(ISERROR(O150),"",O150)</f>
        <v/>
      </c>
      <c r="O150" s="79" t="e">
        <f aca="false">LOOKUP(9E+307,P150:BJ150)</f>
        <v>#N/A</v>
      </c>
      <c r="P150" s="301" t="n">
        <v>42344</v>
      </c>
      <c r="R150" s="301" t="n">
        <v>42856</v>
      </c>
    </row>
    <row r="151" customFormat="false" ht="12.8" hidden="false" customHeight="false" outlineLevel="0" collapsed="false">
      <c r="A151" s="302" t="n">
        <v>383</v>
      </c>
      <c r="B151" s="320" t="s">
        <v>2044</v>
      </c>
      <c r="C151" s="303" t="s">
        <v>1778</v>
      </c>
      <c r="D151" s="303" t="s">
        <v>2014</v>
      </c>
      <c r="E151" s="344" t="s">
        <v>1815</v>
      </c>
      <c r="F151" s="0" t="n">
        <f aca="false">COUNT(P151:U151)</f>
        <v>3</v>
      </c>
      <c r="G151" s="0" t="e">
        <f aca="true">INDIRECT(ADDRESS(ROW(K151),COLUMN(N152)+MATCH(LOOKUP(9E+307,P151:CO151),P151:CO151)))</f>
        <v>#N/A</v>
      </c>
      <c r="H151" s="0" t="str">
        <f aca="false">IF(ISERROR(G151),"",G151)</f>
        <v/>
      </c>
      <c r="I151" s="390" t="e">
        <f aca="false">IF(M151&lt;0,$K$2-N151,0)</f>
        <v>#VALUE!</v>
      </c>
      <c r="J151" s="0" t="e">
        <f aca="false">M152</f>
        <v>#VALUE!</v>
      </c>
      <c r="M151" s="0" t="e">
        <f aca="false">N152-N151</f>
        <v>#VALUE!</v>
      </c>
      <c r="N151" s="79" t="str">
        <f aca="false">IF(ISERROR(O151),"",O151)</f>
        <v/>
      </c>
      <c r="O151" s="79" t="e">
        <f aca="false">LOOKUP(9E+307,Q151:AX151)</f>
        <v>#N/A</v>
      </c>
      <c r="Q151" s="301" t="n">
        <v>41275</v>
      </c>
      <c r="S151" s="301" t="n">
        <v>42050</v>
      </c>
      <c r="T151" s="300" t="s">
        <v>3013</v>
      </c>
      <c r="U151" s="301" t="n">
        <v>42979</v>
      </c>
    </row>
    <row r="152" customFormat="false" ht="13" hidden="false" customHeight="false" outlineLevel="0" collapsed="false">
      <c r="A152" s="302"/>
      <c r="B152" s="320"/>
      <c r="C152" s="303"/>
      <c r="D152" s="303"/>
      <c r="E152" s="344" t="s">
        <v>1815</v>
      </c>
      <c r="K152" s="0" t="n">
        <f aca="false">IF(ISERROR(O152),0,(IF((O152-$F$2)&gt;=0,1,0)))</f>
        <v>0</v>
      </c>
      <c r="L152" s="308" t="e">
        <f aca="false">IF((M152-$L$2)&gt;0,1,0)</f>
        <v>#VALUE!</v>
      </c>
      <c r="M152" s="0" t="e">
        <f aca="false">IF(M151&gt;0,$K$2-N152,0)</f>
        <v>#VALUE!</v>
      </c>
      <c r="N152" s="79" t="str">
        <f aca="false">IF(ISERROR(O152),"",O152)</f>
        <v/>
      </c>
      <c r="O152" s="79" t="e">
        <f aca="false">LOOKUP(9E+307,P152:BJ152)</f>
        <v>#N/A</v>
      </c>
      <c r="P152" s="301" t="n">
        <v>41827</v>
      </c>
      <c r="R152" s="301" t="n">
        <v>42420</v>
      </c>
    </row>
    <row r="153" customFormat="false" ht="12.8" hidden="false" customHeight="false" outlineLevel="0" collapsed="false">
      <c r="A153" s="302" t="n">
        <v>384</v>
      </c>
      <c r="B153" s="320" t="s">
        <v>2044</v>
      </c>
      <c r="C153" s="303" t="s">
        <v>1778</v>
      </c>
      <c r="D153" s="303" t="s">
        <v>2015</v>
      </c>
      <c r="E153" s="344" t="s">
        <v>1815</v>
      </c>
      <c r="F153" s="0" t="n">
        <f aca="false">COUNT(P153:U153)</f>
        <v>2</v>
      </c>
      <c r="G153" s="0" t="e">
        <f aca="true">INDIRECT(ADDRESS(ROW(K153),COLUMN(N154)+MATCH(LOOKUP(9E+307,P153:CO153),P153:CO153)))</f>
        <v>#N/A</v>
      </c>
      <c r="H153" s="0" t="str">
        <f aca="false">IF(ISERROR(G153),"",G153)</f>
        <v/>
      </c>
      <c r="I153" s="0" t="e">
        <f aca="false">IF(M153&lt;0,$K$2-N153,0)</f>
        <v>#VALUE!</v>
      </c>
      <c r="J153" s="269" t="e">
        <f aca="false">M154</f>
        <v>#VALUE!</v>
      </c>
      <c r="M153" s="0" t="e">
        <f aca="false">N154-N153</f>
        <v>#VALUE!</v>
      </c>
      <c r="N153" s="79" t="str">
        <f aca="false">IF(ISERROR(O153),"",O153)</f>
        <v/>
      </c>
      <c r="O153" s="79" t="e">
        <f aca="false">LOOKUP(9E+307,Q153:AX153)</f>
        <v>#N/A</v>
      </c>
      <c r="Q153" s="301" t="n">
        <v>41650</v>
      </c>
      <c r="R153" s="300" t="s">
        <v>3007</v>
      </c>
      <c r="S153" s="301" t="n">
        <v>42716</v>
      </c>
    </row>
    <row r="154" customFormat="false" ht="13" hidden="false" customHeight="false" outlineLevel="0" collapsed="false">
      <c r="A154" s="302"/>
      <c r="B154" s="320"/>
      <c r="C154" s="303"/>
      <c r="D154" s="303"/>
      <c r="E154" s="344" t="s">
        <v>1815</v>
      </c>
      <c r="K154" s="0" t="n">
        <f aca="false">IF(ISERROR(O154),0,(IF((O154-$F$2)&gt;=0,1,0)))</f>
        <v>0</v>
      </c>
      <c r="L154" s="308" t="e">
        <f aca="false">IF((M154-$L$2)&gt;0,1,0)</f>
        <v>#VALUE!</v>
      </c>
      <c r="M154" s="0" t="e">
        <f aca="false">IF(M153&gt;0,$K$2-N154,0)</f>
        <v>#VALUE!</v>
      </c>
      <c r="N154" s="79" t="str">
        <f aca="false">IF(ISERROR(O154),"",O154)</f>
        <v/>
      </c>
      <c r="O154" s="79" t="e">
        <f aca="false">LOOKUP(9E+307,P154:BJ154)</f>
        <v>#N/A</v>
      </c>
      <c r="P154" s="301" t="n">
        <v>42236</v>
      </c>
    </row>
    <row r="155" customFormat="false" ht="12.8" hidden="false" customHeight="false" outlineLevel="0" collapsed="false">
      <c r="A155" s="302" t="n">
        <v>385</v>
      </c>
      <c r="B155" s="320" t="s">
        <v>2044</v>
      </c>
      <c r="C155" s="303" t="s">
        <v>1778</v>
      </c>
      <c r="D155" s="303" t="s">
        <v>2026</v>
      </c>
      <c r="E155" s="344" t="s">
        <v>1815</v>
      </c>
      <c r="F155" s="0" t="n">
        <f aca="false">COUNT(P155:U155)</f>
        <v>2</v>
      </c>
      <c r="G155" s="0" t="e">
        <f aca="true">INDIRECT(ADDRESS(ROW(K155),COLUMN(N156)+MATCH(LOOKUP(9E+307,P155:CO155),P155:CO155)))</f>
        <v>#N/A</v>
      </c>
      <c r="H155" s="0" t="str">
        <f aca="false">IF(ISERROR(G155),"",G155)</f>
        <v/>
      </c>
      <c r="I155" s="336" t="e">
        <f aca="false">IF(M155&lt;0,$K$2-N155,0)</f>
        <v>#VALUE!</v>
      </c>
      <c r="J155" s="0" t="e">
        <f aca="false">M156</f>
        <v>#VALUE!</v>
      </c>
      <c r="M155" s="0" t="e">
        <f aca="false">N156-N155</f>
        <v>#VALUE!</v>
      </c>
      <c r="N155" s="79" t="str">
        <f aca="false">IF(ISERROR(O155),"",O155)</f>
        <v/>
      </c>
      <c r="O155" s="79" t="e">
        <f aca="false">LOOKUP(9E+307,Q155:AX155)</f>
        <v>#N/A</v>
      </c>
      <c r="Q155" s="301" t="n">
        <v>41700</v>
      </c>
      <c r="R155" s="300" t="s">
        <v>3014</v>
      </c>
      <c r="S155" s="301" t="n">
        <v>42979</v>
      </c>
    </row>
    <row r="156" customFormat="false" ht="13" hidden="false" customHeight="false" outlineLevel="0" collapsed="false">
      <c r="A156" s="302"/>
      <c r="B156" s="320"/>
      <c r="C156" s="303"/>
      <c r="D156" s="303"/>
      <c r="E156" s="344" t="s">
        <v>1815</v>
      </c>
      <c r="K156" s="0" t="n">
        <f aca="false">IF(ISERROR(O156),0,(IF((O156-$F$2)&gt;=0,1,0)))</f>
        <v>0</v>
      </c>
      <c r="L156" s="308" t="e">
        <f aca="false">IF((M156-$L$2)&gt;0,1,0)</f>
        <v>#VALUE!</v>
      </c>
      <c r="M156" s="0" t="e">
        <f aca="false">IF(M155&gt;0,$K$2-N156,0)</f>
        <v>#VALUE!</v>
      </c>
      <c r="N156" s="79" t="str">
        <f aca="false">IF(ISERROR(O156),"",O156)</f>
        <v/>
      </c>
      <c r="O156" s="79" t="e">
        <f aca="false">LOOKUP(9E+307,P156:BJ156)</f>
        <v>#N/A</v>
      </c>
      <c r="P156" s="301" t="n">
        <v>42476</v>
      </c>
    </row>
    <row r="157" customFormat="false" ht="12.8" hidden="false" customHeight="false" outlineLevel="0" collapsed="false">
      <c r="A157" s="302" t="n">
        <v>386</v>
      </c>
      <c r="B157" s="320" t="s">
        <v>2044</v>
      </c>
      <c r="C157" s="303" t="s">
        <v>1778</v>
      </c>
      <c r="D157" s="303" t="s">
        <v>2027</v>
      </c>
      <c r="E157" s="344" t="s">
        <v>1815</v>
      </c>
      <c r="F157" s="0" t="n">
        <f aca="false">COUNT(P157:U157)</f>
        <v>3</v>
      </c>
      <c r="G157" s="0" t="e">
        <f aca="true">INDIRECT(ADDRESS(ROW(K157),COLUMN(N158)+MATCH(LOOKUP(9E+307,P157:CO157),P157:CO157)))</f>
        <v>#N/A</v>
      </c>
      <c r="H157" s="0" t="str">
        <f aca="false">IF(ISERROR(G157),"",G157)</f>
        <v/>
      </c>
      <c r="I157" s="313" t="e">
        <f aca="false">IF(M157&lt;0,$K$2-N157,0)</f>
        <v>#VALUE!</v>
      </c>
      <c r="J157" s="0" t="e">
        <f aca="false">M158</f>
        <v>#VALUE!</v>
      </c>
      <c r="M157" s="0" t="e">
        <f aca="false">N158-N157</f>
        <v>#VALUE!</v>
      </c>
      <c r="N157" s="79" t="str">
        <f aca="false">IF(ISERROR(O157),"",O157)</f>
        <v/>
      </c>
      <c r="O157" s="79" t="e">
        <f aca="false">LOOKUP(9E+307,Q157:AX157)</f>
        <v>#N/A</v>
      </c>
      <c r="Q157" s="301" t="n">
        <v>41709</v>
      </c>
      <c r="S157" s="301" t="n">
        <v>42401</v>
      </c>
      <c r="T157" s="300" t="s">
        <v>411</v>
      </c>
      <c r="U157" s="301" t="n">
        <v>43163</v>
      </c>
    </row>
    <row r="158" customFormat="false" ht="13" hidden="false" customHeight="false" outlineLevel="0" collapsed="false">
      <c r="A158" s="302"/>
      <c r="B158" s="320"/>
      <c r="C158" s="303"/>
      <c r="D158" s="303"/>
      <c r="E158" s="344" t="s">
        <v>1815</v>
      </c>
      <c r="K158" s="0" t="n">
        <f aca="false">IF(ISERROR(O158),0,(IF((O158-$F$2)&gt;=0,1,0)))</f>
        <v>0</v>
      </c>
      <c r="L158" s="308" t="e">
        <f aca="false">IF((M158-$L$2)&gt;0,1,0)</f>
        <v>#VALUE!</v>
      </c>
      <c r="M158" s="0" t="e">
        <f aca="false">IF(M157&gt;0,$K$2-N158,0)</f>
        <v>#VALUE!</v>
      </c>
      <c r="N158" s="79" t="str">
        <f aca="false">IF(ISERROR(O158),"",O158)</f>
        <v/>
      </c>
      <c r="O158" s="79" t="e">
        <f aca="false">LOOKUP(9E+307,P158:BJ158)</f>
        <v>#N/A</v>
      </c>
      <c r="P158" s="301" t="n">
        <v>41975</v>
      </c>
      <c r="R158" s="301" t="n">
        <v>42530</v>
      </c>
    </row>
    <row r="159" customFormat="false" ht="12.8" hidden="false" customHeight="false" outlineLevel="0" collapsed="false">
      <c r="A159" s="302" t="n">
        <v>387</v>
      </c>
      <c r="B159" s="303" t="s">
        <v>2044</v>
      </c>
      <c r="C159" s="303" t="s">
        <v>1778</v>
      </c>
      <c r="D159" s="303" t="s">
        <v>2028</v>
      </c>
      <c r="E159" s="344" t="s">
        <v>1815</v>
      </c>
      <c r="F159" s="0" t="n">
        <f aca="false">COUNT(P159:U159)</f>
        <v>3</v>
      </c>
      <c r="G159" s="0" t="e">
        <f aca="true">INDIRECT(ADDRESS(ROW(K159),COLUMN(N160)+MATCH(LOOKUP(9E+307,P159:CO159),P159:CO159)))</f>
        <v>#N/A</v>
      </c>
      <c r="H159" s="0" t="str">
        <f aca="false">IF(ISERROR(G159),"",G159)</f>
        <v/>
      </c>
      <c r="I159" s="313" t="e">
        <f aca="false">IF(M159&lt;0,$K$2-N159,0)</f>
        <v>#VALUE!</v>
      </c>
      <c r="J159" s="0" t="e">
        <f aca="false">M160</f>
        <v>#VALUE!</v>
      </c>
      <c r="M159" s="0" t="e">
        <f aca="false">N160-N159</f>
        <v>#VALUE!</v>
      </c>
      <c r="N159" s="79" t="str">
        <f aca="false">IF(ISERROR(O159),"",O159)</f>
        <v/>
      </c>
      <c r="O159" s="79" t="e">
        <f aca="false">LOOKUP(9E+307,Q159:AX159)</f>
        <v>#N/A</v>
      </c>
      <c r="Q159" s="301" t="n">
        <v>41709</v>
      </c>
      <c r="S159" s="301" t="n">
        <v>42410</v>
      </c>
      <c r="T159" s="300" t="s">
        <v>455</v>
      </c>
      <c r="U159" s="301" t="n">
        <v>43322</v>
      </c>
    </row>
    <row r="160" customFormat="false" ht="13" hidden="false" customHeight="false" outlineLevel="0" collapsed="false">
      <c r="A160" s="302"/>
      <c r="B160" s="303"/>
      <c r="C160" s="303"/>
      <c r="D160" s="303"/>
      <c r="E160" s="344" t="s">
        <v>1815</v>
      </c>
      <c r="K160" s="0" t="n">
        <f aca="false">IF(ISERROR(O160),0,(IF((O160-$F$2)&gt;=0,1,0)))</f>
        <v>0</v>
      </c>
      <c r="L160" s="308" t="e">
        <f aca="false">IF((M160-$L$2)&gt;0,1,0)</f>
        <v>#VALUE!</v>
      </c>
      <c r="M160" s="0" t="e">
        <f aca="false">IF(M159&gt;0,$K$2-N160,0)</f>
        <v>#VALUE!</v>
      </c>
      <c r="N160" s="79" t="str">
        <f aca="false">IF(ISERROR(O160),"",O160)</f>
        <v/>
      </c>
      <c r="O160" s="79" t="e">
        <f aca="false">LOOKUP(9E+307,P160:BJ160)</f>
        <v>#N/A</v>
      </c>
      <c r="P160" s="301" t="n">
        <v>42081</v>
      </c>
      <c r="R160" s="301" t="n">
        <v>42705</v>
      </c>
    </row>
    <row r="161" customFormat="false" ht="12.8" hidden="false" customHeight="false" outlineLevel="0" collapsed="false">
      <c r="A161" s="302" t="n">
        <v>388</v>
      </c>
      <c r="B161" s="303" t="s">
        <v>2044</v>
      </c>
      <c r="C161" s="303" t="s">
        <v>1778</v>
      </c>
      <c r="D161" s="303" t="s">
        <v>2029</v>
      </c>
      <c r="E161" s="344" t="s">
        <v>1815</v>
      </c>
      <c r="F161" s="0" t="n">
        <f aca="false">COUNT(P161:U161)</f>
        <v>3</v>
      </c>
      <c r="G161" s="0" t="e">
        <f aca="true">INDIRECT(ADDRESS(ROW(K161),COLUMN(N162)+MATCH(LOOKUP(9E+307,P161:CO161),P161:CO161)))</f>
        <v>#N/A</v>
      </c>
      <c r="H161" s="0" t="str">
        <f aca="false">IF(ISERROR(G161),"",G161)</f>
        <v/>
      </c>
      <c r="I161" s="313" t="e">
        <f aca="false">IF(M161&lt;0,$K$2-N161,0)</f>
        <v>#VALUE!</v>
      </c>
      <c r="J161" s="0" t="e">
        <f aca="false">M162</f>
        <v>#VALUE!</v>
      </c>
      <c r="M161" s="0" t="e">
        <f aca="false">N162-N161</f>
        <v>#VALUE!</v>
      </c>
      <c r="N161" s="79" t="str">
        <f aca="false">IF(ISERROR(O161),"",O161)</f>
        <v/>
      </c>
      <c r="O161" s="79" t="e">
        <f aca="false">LOOKUP(9E+307,Q161:AX161)</f>
        <v>#N/A</v>
      </c>
      <c r="Q161" s="301" t="n">
        <v>41724</v>
      </c>
      <c r="S161" s="301" t="n">
        <v>42410</v>
      </c>
      <c r="T161" s="300" t="s">
        <v>455</v>
      </c>
      <c r="U161" s="301" t="n">
        <v>43164</v>
      </c>
    </row>
    <row r="162" customFormat="false" ht="13" hidden="false" customHeight="false" outlineLevel="0" collapsed="false">
      <c r="A162" s="302"/>
      <c r="B162" s="303"/>
      <c r="C162" s="303"/>
      <c r="D162" s="303"/>
      <c r="E162" s="344" t="s">
        <v>1815</v>
      </c>
      <c r="K162" s="0" t="n">
        <f aca="false">IF(ISERROR(O162),0,(IF((O162-$F$2)&gt;=0,1,0)))</f>
        <v>0</v>
      </c>
      <c r="L162" s="308" t="e">
        <f aca="false">IF((M162-$L$2)&gt;0,1,0)</f>
        <v>#VALUE!</v>
      </c>
      <c r="M162" s="0" t="e">
        <f aca="false">IF(M161&gt;0,$K$2-N162,0)</f>
        <v>#VALUE!</v>
      </c>
      <c r="N162" s="79" t="str">
        <f aca="false">IF(ISERROR(O162),"",O162)</f>
        <v/>
      </c>
      <c r="O162" s="79" t="e">
        <f aca="false">LOOKUP(9E+307,P162:BJ162)</f>
        <v>#N/A</v>
      </c>
      <c r="P162" s="301" t="n">
        <v>42248</v>
      </c>
      <c r="R162" s="301" t="n">
        <v>42649</v>
      </c>
    </row>
    <row r="163" customFormat="false" ht="12.8" hidden="false" customHeight="false" outlineLevel="0" collapsed="false">
      <c r="A163" s="302" t="n">
        <v>389</v>
      </c>
      <c r="B163" s="303" t="s">
        <v>2044</v>
      </c>
      <c r="C163" s="303" t="s">
        <v>1778</v>
      </c>
      <c r="D163" s="303" t="s">
        <v>2042</v>
      </c>
      <c r="E163" s="344" t="s">
        <v>1815</v>
      </c>
      <c r="F163" s="0" t="n">
        <f aca="false">COUNT(P163:U163)</f>
        <v>3</v>
      </c>
      <c r="G163" s="0" t="e">
        <f aca="true">INDIRECT(ADDRESS(ROW(K163),COLUMN(N164)+MATCH(LOOKUP(9E+307,P163:CO163),P163:CO163)))</f>
        <v>#N/A</v>
      </c>
      <c r="H163" s="0" t="str">
        <f aca="false">IF(ISERROR(G163),"",G163)</f>
        <v/>
      </c>
      <c r="I163" s="313" t="e">
        <f aca="false">IF(M163&lt;0,$K$2-N163,0)</f>
        <v>#VALUE!</v>
      </c>
      <c r="J163" s="0" t="e">
        <f aca="false">M164</f>
        <v>#VALUE!</v>
      </c>
      <c r="M163" s="0" t="e">
        <f aca="false">N164-N163</f>
        <v>#VALUE!</v>
      </c>
      <c r="N163" s="79" t="str">
        <f aca="false">IF(ISERROR(O163),"",O163)</f>
        <v/>
      </c>
      <c r="O163" s="79" t="e">
        <f aca="false">LOOKUP(9E+307,Q163:AX163)</f>
        <v>#N/A</v>
      </c>
      <c r="Q163" s="301" t="n">
        <v>41730</v>
      </c>
      <c r="S163" s="301" t="n">
        <v>42084</v>
      </c>
      <c r="T163" s="300" t="s">
        <v>3013</v>
      </c>
      <c r="U163" s="301" t="n">
        <v>42979</v>
      </c>
    </row>
    <row r="164" customFormat="false" ht="13" hidden="false" customHeight="false" outlineLevel="0" collapsed="false">
      <c r="A164" s="302"/>
      <c r="B164" s="303"/>
      <c r="C164" s="303"/>
      <c r="D164" s="303"/>
      <c r="E164" s="344" t="s">
        <v>1815</v>
      </c>
      <c r="K164" s="0" t="n">
        <f aca="false">IF(ISERROR(O164),0,(IF((O164-$F$2)&gt;=0,1,0)))</f>
        <v>0</v>
      </c>
      <c r="L164" s="308" t="e">
        <f aca="false">IF((M164-$L$2)&gt;0,1,0)</f>
        <v>#VALUE!</v>
      </c>
      <c r="M164" s="0" t="e">
        <f aca="false">IF(M163&gt;0,$K$2-N164,0)</f>
        <v>#VALUE!</v>
      </c>
      <c r="N164" s="79" t="str">
        <f aca="false">IF(ISERROR(O164),"",O164)</f>
        <v/>
      </c>
      <c r="O164" s="79" t="e">
        <f aca="false">LOOKUP(9E+307,P164:BJ164)</f>
        <v>#N/A</v>
      </c>
      <c r="P164" s="301" t="n">
        <v>41877</v>
      </c>
      <c r="R164" s="301" t="n">
        <v>42370</v>
      </c>
    </row>
    <row r="165" customFormat="false" ht="12.8" hidden="false" customHeight="false" outlineLevel="0" collapsed="false">
      <c r="A165" s="302" t="n">
        <v>390</v>
      </c>
      <c r="B165" s="303" t="s">
        <v>2044</v>
      </c>
      <c r="C165" s="303" t="s">
        <v>1778</v>
      </c>
      <c r="D165" s="303" t="s">
        <v>2043</v>
      </c>
      <c r="E165" s="344" t="s">
        <v>1815</v>
      </c>
      <c r="F165" s="0" t="n">
        <f aca="false">COUNT(P165:U165)</f>
        <v>3</v>
      </c>
      <c r="G165" s="0" t="e">
        <f aca="true">INDIRECT(ADDRESS(ROW(K165),COLUMN(N166)+MATCH(LOOKUP(9E+307,P165:CO165),P165:CO165)))</f>
        <v>#N/A</v>
      </c>
      <c r="H165" s="0" t="str">
        <f aca="false">IF(ISERROR(G165),"",G165)</f>
        <v/>
      </c>
      <c r="I165" s="269" t="e">
        <f aca="false">IF(M165&lt;0,$K$2-N165,0)</f>
        <v>#VALUE!</v>
      </c>
      <c r="J165" s="0" t="e">
        <f aca="false">M166</f>
        <v>#VALUE!</v>
      </c>
      <c r="M165" s="0" t="e">
        <f aca="false">N166-N165</f>
        <v>#VALUE!</v>
      </c>
      <c r="N165" s="79" t="str">
        <f aca="false">IF(ISERROR(O165),"",O165)</f>
        <v/>
      </c>
      <c r="O165" s="79" t="e">
        <f aca="false">LOOKUP(9E+307,Q165:AX165)</f>
        <v>#N/A</v>
      </c>
      <c r="Q165" s="301" t="n">
        <v>41650</v>
      </c>
      <c r="S165" s="301" t="n">
        <v>42056</v>
      </c>
      <c r="T165" s="300" t="s">
        <v>1834</v>
      </c>
      <c r="U165" s="301" t="n">
        <v>42979</v>
      </c>
    </row>
    <row r="166" customFormat="false" ht="13" hidden="false" customHeight="false" outlineLevel="0" collapsed="false">
      <c r="A166" s="302"/>
      <c r="B166" s="303"/>
      <c r="C166" s="303"/>
      <c r="D166" s="303"/>
      <c r="E166" s="344" t="s">
        <v>1815</v>
      </c>
      <c r="K166" s="0" t="n">
        <f aca="false">IF(ISERROR(O166),0,(IF((O166-$F$2)&gt;=0,1,0)))</f>
        <v>0</v>
      </c>
      <c r="L166" s="308" t="e">
        <f aca="false">IF((M166-$L$2)&gt;0,1,0)</f>
        <v>#VALUE!</v>
      </c>
      <c r="M166" s="0" t="e">
        <f aca="false">IF(M165&gt;0,$K$2-N166,0)</f>
        <v>#VALUE!</v>
      </c>
      <c r="N166" s="79" t="str">
        <f aca="false">IF(ISERROR(O166),"",O166)</f>
        <v/>
      </c>
      <c r="O166" s="79" t="e">
        <f aca="false">LOOKUP(9E+307,P166:BJ166)</f>
        <v>#N/A</v>
      </c>
      <c r="P166" s="301" t="n">
        <v>41827</v>
      </c>
      <c r="R166" s="301" t="n">
        <v>42370</v>
      </c>
      <c r="T166" s="301" t="n">
        <v>43466</v>
      </c>
    </row>
    <row r="167" customFormat="false" ht="12.8" hidden="false" customHeight="false" outlineLevel="0" collapsed="false">
      <c r="A167" s="302" t="n">
        <v>391</v>
      </c>
      <c r="B167" s="303" t="s">
        <v>1789</v>
      </c>
      <c r="C167" s="303" t="s">
        <v>2050</v>
      </c>
      <c r="D167" s="310" t="s">
        <v>2051</v>
      </c>
      <c r="E167" s="344" t="s">
        <v>1815</v>
      </c>
      <c r="F167" s="0" t="n">
        <f aca="false">COUNT(P167:U167)</f>
        <v>3</v>
      </c>
      <c r="G167" s="0" t="e">
        <f aca="true">INDIRECT(ADDRESS(ROW(K167),COLUMN(N168)+MATCH(LOOKUP(9E+307,P167:CO167),P167:CO167)))</f>
        <v>#N/A</v>
      </c>
      <c r="H167" s="0" t="str">
        <f aca="false">IF(ISERROR(G167),"",G167)</f>
        <v/>
      </c>
      <c r="I167" s="0" t="e">
        <f aca="false">IF(M167&lt;0,$K$2-N167,0)</f>
        <v>#VALUE!</v>
      </c>
      <c r="J167" s="0" t="e">
        <f aca="false">M168</f>
        <v>#VALUE!</v>
      </c>
      <c r="M167" s="0" t="e">
        <f aca="false">N168-N167</f>
        <v>#VALUE!</v>
      </c>
      <c r="N167" s="79" t="str">
        <f aca="false">IF(ISERROR(O167),"",O167)</f>
        <v/>
      </c>
      <c r="O167" s="79" t="e">
        <f aca="false">LOOKUP(9E+307,Q167:AX167)</f>
        <v>#N/A</v>
      </c>
      <c r="Q167" s="301" t="n">
        <v>41730</v>
      </c>
      <c r="R167" s="330"/>
      <c r="S167" s="328" t="n">
        <v>42364</v>
      </c>
      <c r="T167" s="300" t="s">
        <v>817</v>
      </c>
      <c r="U167" s="301" t="n">
        <v>43639</v>
      </c>
    </row>
    <row r="168" customFormat="false" ht="13" hidden="false" customHeight="false" outlineLevel="0" collapsed="false">
      <c r="A168" s="302"/>
      <c r="B168" s="303"/>
      <c r="C168" s="303"/>
      <c r="D168" s="310"/>
      <c r="E168" s="344" t="s">
        <v>1815</v>
      </c>
      <c r="K168" s="0" t="n">
        <f aca="false">IF(ISERROR(O168),0,(IF((O168-$F$2)&gt;=0,1,0)))</f>
        <v>0</v>
      </c>
      <c r="L168" s="308" t="e">
        <f aca="false">IF((M168-$L$2)&gt;0,1,0)</f>
        <v>#VALUE!</v>
      </c>
      <c r="M168" s="0" t="e">
        <f aca="false">IF(M167&gt;0,$K$2-N168,0)</f>
        <v>#VALUE!</v>
      </c>
      <c r="N168" s="79" t="str">
        <f aca="false">IF(ISERROR(O168),"",O168)</f>
        <v/>
      </c>
      <c r="O168" s="79" t="e">
        <f aca="false">LOOKUP(9E+307,P168:BJ168)</f>
        <v>#N/A</v>
      </c>
      <c r="P168" s="301" t="n">
        <v>42066</v>
      </c>
      <c r="R168" s="301" t="n">
        <v>42736</v>
      </c>
      <c r="S168" s="441"/>
    </row>
    <row r="169" customFormat="false" ht="12.8" hidden="false" customHeight="false" outlineLevel="0" collapsed="false">
      <c r="A169" s="302" t="n">
        <v>392</v>
      </c>
      <c r="B169" s="303" t="s">
        <v>1789</v>
      </c>
      <c r="C169" s="303" t="s">
        <v>2050</v>
      </c>
      <c r="D169" s="310" t="s">
        <v>2052</v>
      </c>
      <c r="E169" s="344" t="s">
        <v>1815</v>
      </c>
      <c r="F169" s="0" t="n">
        <f aca="false">COUNT(P169:U169)</f>
        <v>1</v>
      </c>
      <c r="G169" s="0" t="e">
        <f aca="true">INDIRECT(ADDRESS(ROW(K169),COLUMN(N170)+MATCH(LOOKUP(9E+307,P169:CO169),P169:CO169)))</f>
        <v>#N/A</v>
      </c>
      <c r="H169" s="0" t="str">
        <f aca="false">IF(ISERROR(G169),"",G169)</f>
        <v/>
      </c>
      <c r="I169" s="0" t="e">
        <f aca="false">IF(M169&lt;0,$K$2-N169,0)</f>
        <v>#VALUE!</v>
      </c>
      <c r="J169" s="0" t="e">
        <f aca="false">M170</f>
        <v>#VALUE!</v>
      </c>
      <c r="M169" s="0" t="e">
        <f aca="false">N170-N169</f>
        <v>#VALUE!</v>
      </c>
      <c r="N169" s="79" t="str">
        <f aca="false">IF(ISERROR(O169),"",O169)</f>
        <v/>
      </c>
      <c r="O169" s="79" t="e">
        <f aca="false">LOOKUP(9E+307,Q169:AX169)</f>
        <v>#N/A</v>
      </c>
      <c r="P169" s="300" t="s">
        <v>537</v>
      </c>
      <c r="Q169" s="301" t="n">
        <v>43490</v>
      </c>
    </row>
    <row r="170" customFormat="false" ht="13" hidden="false" customHeight="false" outlineLevel="0" collapsed="false">
      <c r="A170" s="302"/>
      <c r="B170" s="303"/>
      <c r="C170" s="303"/>
      <c r="D170" s="310"/>
      <c r="E170" s="344" t="s">
        <v>1815</v>
      </c>
      <c r="K170" s="0" t="n">
        <f aca="false">IF(ISERROR(O170),0,(IF((O170-$F$2)&gt;=0,1,0)))</f>
        <v>0</v>
      </c>
      <c r="L170" s="308" t="e">
        <f aca="false">IF((M170-$L$2)&gt;0,1,0)</f>
        <v>#VALUE!</v>
      </c>
      <c r="M170" s="0" t="e">
        <f aca="false">IF(M169&gt;0,$K$2-N170,0)</f>
        <v>#VALUE!</v>
      </c>
      <c r="N170" s="79" t="str">
        <f aca="false">IF(ISERROR(O170),"",O170)</f>
        <v/>
      </c>
      <c r="O170" s="79" t="e">
        <f aca="false">LOOKUP(9E+307,P170:BJ170)</f>
        <v>#N/A</v>
      </c>
      <c r="P170" s="301"/>
      <c r="R170" s="301"/>
    </row>
    <row r="171" customFormat="false" ht="12.8" hidden="false" customHeight="false" outlineLevel="0" collapsed="false">
      <c r="A171" s="302" t="n">
        <v>392</v>
      </c>
      <c r="B171" s="303" t="s">
        <v>1789</v>
      </c>
      <c r="C171" s="303" t="s">
        <v>2050</v>
      </c>
      <c r="D171" s="310" t="s">
        <v>2053</v>
      </c>
      <c r="E171" s="344" t="s">
        <v>1815</v>
      </c>
      <c r="F171" s="0" t="n">
        <f aca="false">COUNT(P171:U171)</f>
        <v>3</v>
      </c>
      <c r="G171" s="0" t="e">
        <f aca="true">INDIRECT(ADDRESS(ROW(K171),COLUMN(N172)+MATCH(LOOKUP(9E+307,P171:CO171),P171:CO171)))</f>
        <v>#N/A</v>
      </c>
      <c r="H171" s="0" t="str">
        <f aca="false">IF(ISERROR(G171),"",G171)</f>
        <v/>
      </c>
      <c r="I171" s="0" t="e">
        <f aca="false">IF(M171&lt;0,$K$2-N171,0)</f>
        <v>#VALUE!</v>
      </c>
      <c r="J171" s="0" t="e">
        <f aca="false">M172</f>
        <v>#VALUE!</v>
      </c>
      <c r="M171" s="0" t="e">
        <f aca="false">N172-N171</f>
        <v>#VALUE!</v>
      </c>
      <c r="N171" s="79" t="str">
        <f aca="false">IF(ISERROR(O171),"",O171)</f>
        <v/>
      </c>
      <c r="O171" s="79" t="e">
        <f aca="false">LOOKUP(9E+307,Q171:AX171)</f>
        <v>#N/A</v>
      </c>
      <c r="Q171" s="301" t="n">
        <v>41735</v>
      </c>
      <c r="S171" s="301" t="n">
        <v>42066</v>
      </c>
      <c r="T171" s="300" t="s">
        <v>1946</v>
      </c>
      <c r="U171" s="301" t="n">
        <v>43627</v>
      </c>
    </row>
    <row r="172" customFormat="false" ht="13" hidden="false" customHeight="false" outlineLevel="0" collapsed="false">
      <c r="A172" s="302"/>
      <c r="B172" s="303"/>
      <c r="C172" s="303"/>
      <c r="D172" s="310"/>
      <c r="E172" s="344" t="s">
        <v>1815</v>
      </c>
      <c r="K172" s="0" t="n">
        <f aca="false">IF(ISERROR(O172),0,(IF((O172-$F$2)&gt;=0,1,0)))</f>
        <v>0</v>
      </c>
      <c r="L172" s="308" t="e">
        <f aca="false">IF((M172-$L$2)&gt;0,1,0)</f>
        <v>#VALUE!</v>
      </c>
      <c r="M172" s="0" t="e">
        <f aca="false">IF(M171&gt;0,$K$2-N172,0)</f>
        <v>#VALUE!</v>
      </c>
      <c r="N172" s="79" t="str">
        <f aca="false">IF(ISERROR(O172),"",O172)</f>
        <v/>
      </c>
      <c r="O172" s="79" t="e">
        <f aca="false">LOOKUP(9E+307,P172:BJ172)</f>
        <v>#N/A</v>
      </c>
      <c r="P172" s="301" t="n">
        <v>41856</v>
      </c>
      <c r="R172" s="301" t="n">
        <v>42736</v>
      </c>
    </row>
    <row r="173" customFormat="false" ht="12.8" hidden="false" customHeight="false" outlineLevel="0" collapsed="false">
      <c r="A173" s="302" t="n">
        <v>393</v>
      </c>
      <c r="B173" s="303" t="s">
        <v>1789</v>
      </c>
      <c r="C173" s="303" t="s">
        <v>2050</v>
      </c>
      <c r="D173" s="303" t="s">
        <v>1802</v>
      </c>
      <c r="E173" s="344" t="s">
        <v>1815</v>
      </c>
      <c r="F173" s="0" t="n">
        <f aca="false">COUNT(P173:U173)</f>
        <v>3</v>
      </c>
      <c r="G173" s="0" t="e">
        <f aca="true">INDIRECT(ADDRESS(ROW(K173),COLUMN(N174)+MATCH(LOOKUP(9E+307,P173:CO173),P173:CO173)))</f>
        <v>#N/A</v>
      </c>
      <c r="H173" s="0" t="str">
        <f aca="false">IF(ISERROR(G173),"",G173)</f>
        <v/>
      </c>
      <c r="I173" s="0" t="e">
        <f aca="false">IF(M173&lt;0,$K$2-N173,0)</f>
        <v>#VALUE!</v>
      </c>
      <c r="J173" s="0" t="e">
        <f aca="false">M174</f>
        <v>#VALUE!</v>
      </c>
      <c r="M173" s="0" t="e">
        <f aca="false">N174-N173</f>
        <v>#VALUE!</v>
      </c>
      <c r="N173" s="79" t="str">
        <f aca="false">IF(ISERROR(O173),"",O173)</f>
        <v/>
      </c>
      <c r="O173" s="79" t="e">
        <f aca="false">LOOKUP(9E+307,Q173:AX173)</f>
        <v>#N/A</v>
      </c>
      <c r="Q173" s="301" t="n">
        <v>41738</v>
      </c>
      <c r="S173" s="301" t="n">
        <v>42335</v>
      </c>
      <c r="T173" s="300" t="s">
        <v>721</v>
      </c>
      <c r="U173" s="301" t="n">
        <v>42952</v>
      </c>
    </row>
    <row r="174" customFormat="false" ht="13" hidden="false" customHeight="false" outlineLevel="0" collapsed="false">
      <c r="A174" s="302"/>
      <c r="B174" s="303"/>
      <c r="C174" s="303"/>
      <c r="D174" s="303"/>
      <c r="E174" s="344" t="s">
        <v>1815</v>
      </c>
      <c r="K174" s="0" t="n">
        <f aca="false">IF(ISERROR(O174),0,(IF((O174-$F$2)&gt;=0,1,0)))</f>
        <v>0</v>
      </c>
      <c r="L174" s="308" t="e">
        <f aca="false">IF((M174-$L$2)&gt;0,1,0)</f>
        <v>#VALUE!</v>
      </c>
      <c r="M174" s="0" t="e">
        <f aca="false">IF(M173&gt;0,$K$2-N174,0)</f>
        <v>#VALUE!</v>
      </c>
      <c r="N174" s="79" t="str">
        <f aca="false">IF(ISERROR(O174),"",O174)</f>
        <v/>
      </c>
      <c r="O174" s="79" t="e">
        <f aca="false">LOOKUP(9E+307,P174:BJ174)</f>
        <v>#N/A</v>
      </c>
      <c r="P174" s="301" t="n">
        <v>42036</v>
      </c>
      <c r="R174" s="301" t="n">
        <v>42476</v>
      </c>
      <c r="T174" s="301" t="n">
        <v>43252</v>
      </c>
    </row>
    <row r="175" customFormat="false" ht="12.8" hidden="false" customHeight="false" outlineLevel="0" collapsed="false">
      <c r="A175" s="302" t="n">
        <v>394</v>
      </c>
      <c r="B175" s="303" t="s">
        <v>1789</v>
      </c>
      <c r="C175" s="303" t="s">
        <v>2050</v>
      </c>
      <c r="D175" s="303" t="s">
        <v>2047</v>
      </c>
      <c r="E175" s="344" t="s">
        <v>1815</v>
      </c>
      <c r="F175" s="0" t="n">
        <f aca="false">COUNT(P175:U175)</f>
        <v>3</v>
      </c>
      <c r="G175" s="0" t="e">
        <f aca="true">INDIRECT(ADDRESS(ROW(K175),COLUMN(N176)+MATCH(LOOKUP(9E+307,P175:CO175),P175:CO175)))</f>
        <v>#N/A</v>
      </c>
      <c r="H175" s="0" t="str">
        <f aca="false">IF(ISERROR(G175),"",G175)</f>
        <v/>
      </c>
      <c r="I175" s="0" t="e">
        <f aca="false">IF(M175&lt;0,$K$2-N175,0)</f>
        <v>#VALUE!</v>
      </c>
      <c r="J175" s="0" t="e">
        <f aca="false">M176</f>
        <v>#VALUE!</v>
      </c>
      <c r="M175" s="79" t="e">
        <f aca="false">N176-N175</f>
        <v>#VALUE!</v>
      </c>
      <c r="N175" s="79" t="str">
        <f aca="false">IF(ISERROR(O175),"",O175)</f>
        <v/>
      </c>
      <c r="O175" s="79" t="e">
        <f aca="false">LOOKUP(9E+307,Q175:AX175)</f>
        <v>#N/A</v>
      </c>
      <c r="Q175" s="301" t="n">
        <v>41810</v>
      </c>
      <c r="R175" s="300" t="s">
        <v>3015</v>
      </c>
      <c r="S175" s="301" t="n">
        <v>42467</v>
      </c>
      <c r="T175" s="300" t="s">
        <v>3016</v>
      </c>
      <c r="U175" s="301" t="n">
        <v>43777</v>
      </c>
    </row>
    <row r="176" customFormat="false" ht="13" hidden="false" customHeight="false" outlineLevel="0" collapsed="false">
      <c r="A176" s="302"/>
      <c r="B176" s="303"/>
      <c r="C176" s="303"/>
      <c r="D176" s="303"/>
      <c r="E176" s="344" t="s">
        <v>1815</v>
      </c>
      <c r="K176" s="0" t="n">
        <f aca="false">IF(ISERROR(O176),0,(IF((O176-$F$2)&gt;=0,1,0)))</f>
        <v>0</v>
      </c>
      <c r="L176" s="308" t="e">
        <f aca="false">IF((M176-$L$2)&gt;0,1,0)</f>
        <v>#VALUE!</v>
      </c>
      <c r="M176" s="0" t="e">
        <f aca="false">IF(M175&gt;0,$K$2-N176,0)</f>
        <v>#VALUE!</v>
      </c>
      <c r="N176" s="79" t="str">
        <f aca="false">IF(ISERROR(O176),"",O176)</f>
        <v/>
      </c>
      <c r="O176" s="79" t="e">
        <f aca="false">LOOKUP(9E+307,P176:BJ176)</f>
        <v>#N/A</v>
      </c>
      <c r="P176" s="301" t="n">
        <v>41823</v>
      </c>
      <c r="R176" s="301" t="n">
        <v>42791</v>
      </c>
    </row>
    <row r="177" customFormat="false" ht="12.8" hidden="false" customHeight="false" outlineLevel="0" collapsed="false">
      <c r="A177" s="302" t="n">
        <v>395</v>
      </c>
      <c r="B177" s="437" t="s">
        <v>1789</v>
      </c>
      <c r="C177" s="303" t="s">
        <v>2050</v>
      </c>
      <c r="D177" s="303" t="s">
        <v>2014</v>
      </c>
      <c r="E177" s="344" t="s">
        <v>1815</v>
      </c>
      <c r="F177" s="0" t="n">
        <f aca="false">COUNT(P177:U177)</f>
        <v>2</v>
      </c>
      <c r="G177" s="0" t="e">
        <f aca="true">INDIRECT(ADDRESS(ROW(K177),COLUMN(N178)+MATCH(LOOKUP(9E+307,P177:CO177),P177:CO177)))</f>
        <v>#N/A</v>
      </c>
      <c r="H177" s="0" t="str">
        <f aca="false">IF(ISERROR(G177),"",G177)</f>
        <v/>
      </c>
      <c r="I177" s="0" t="e">
        <f aca="false">IF(M177&lt;0,$K$2-N177,0)</f>
        <v>#VALUE!</v>
      </c>
      <c r="J177" s="0" t="e">
        <f aca="false">M178</f>
        <v>#VALUE!</v>
      </c>
      <c r="M177" s="0" t="e">
        <f aca="false">N178-N177</f>
        <v>#VALUE!</v>
      </c>
      <c r="N177" s="79" t="str">
        <f aca="false">IF(ISERROR(O177),"",O177)</f>
        <v/>
      </c>
      <c r="O177" s="79" t="e">
        <f aca="false">LOOKUP(9E+307,Q177:AX177)</f>
        <v>#N/A</v>
      </c>
      <c r="Q177" s="301" t="n">
        <v>41786</v>
      </c>
      <c r="R177" s="300" t="s">
        <v>3017</v>
      </c>
      <c r="S177" s="301" t="n">
        <v>42783</v>
      </c>
    </row>
    <row r="178" customFormat="false" ht="13" hidden="false" customHeight="false" outlineLevel="0" collapsed="false">
      <c r="A178" s="302"/>
      <c r="B178" s="303"/>
      <c r="C178" s="303"/>
      <c r="D178" s="303"/>
      <c r="E178" s="344" t="s">
        <v>1815</v>
      </c>
      <c r="K178" s="0" t="n">
        <f aca="false">IF(ISERROR(O178),0,(IF((O178-$F$2)&gt;=0,1,0)))</f>
        <v>0</v>
      </c>
      <c r="L178" s="308" t="e">
        <f aca="false">IF((M178-$L$2)&gt;0,1,0)</f>
        <v>#VALUE!</v>
      </c>
      <c r="M178" s="0" t="e">
        <f aca="false">IF(M177&gt;0,$K$2-N178,0)</f>
        <v>#VALUE!</v>
      </c>
      <c r="N178" s="79" t="str">
        <f aca="false">IF(ISERROR(O178),"",O178)</f>
        <v/>
      </c>
      <c r="O178" s="79" t="e">
        <f aca="false">LOOKUP(9E+307,P178:BJ178)</f>
        <v>#N/A</v>
      </c>
      <c r="P178" s="301" t="n">
        <v>42217</v>
      </c>
      <c r="R178" s="301" t="n">
        <v>43271</v>
      </c>
    </row>
    <row r="179" customFormat="false" ht="12.8" hidden="false" customHeight="false" outlineLevel="0" collapsed="false">
      <c r="A179" s="302" t="n">
        <v>396</v>
      </c>
      <c r="B179" s="437" t="s">
        <v>1789</v>
      </c>
      <c r="C179" s="303" t="s">
        <v>2050</v>
      </c>
      <c r="D179" s="303" t="s">
        <v>2054</v>
      </c>
      <c r="E179" s="344" t="s">
        <v>1815</v>
      </c>
      <c r="F179" s="0" t="n">
        <f aca="false">COUNT(P179:U179)</f>
        <v>2</v>
      </c>
      <c r="G179" s="0" t="e">
        <f aca="true">INDIRECT(ADDRESS(ROW(K179),COLUMN(N180)+MATCH(LOOKUP(9E+307,P179:CO179),P179:CO179)))</f>
        <v>#N/A</v>
      </c>
      <c r="H179" s="0" t="str">
        <f aca="false">IF(ISERROR(G179),"",G179)</f>
        <v/>
      </c>
      <c r="I179" s="336" t="e">
        <f aca="false">IF(M179&lt;0,$K$2-N179,0)</f>
        <v>#VALUE!</v>
      </c>
      <c r="J179" s="0" t="e">
        <f aca="false">M180</f>
        <v>#VALUE!</v>
      </c>
      <c r="M179" s="0" t="e">
        <f aca="false">N180-N179</f>
        <v>#VALUE!</v>
      </c>
      <c r="N179" s="79" t="str">
        <f aca="false">IF(ISERROR(O179),"",O179)</f>
        <v/>
      </c>
      <c r="O179" s="79" t="e">
        <f aca="false">LOOKUP(9E+307,Q179:AX179)</f>
        <v>#N/A</v>
      </c>
      <c r="Q179" s="301" t="n">
        <v>41807</v>
      </c>
      <c r="R179" s="300" t="s">
        <v>1798</v>
      </c>
      <c r="S179" s="301" t="n">
        <v>42979</v>
      </c>
    </row>
    <row r="180" customFormat="false" ht="13" hidden="false" customHeight="false" outlineLevel="0" collapsed="false">
      <c r="A180" s="302"/>
      <c r="B180" s="303"/>
      <c r="C180" s="303"/>
      <c r="D180" s="303"/>
      <c r="E180" s="344" t="s">
        <v>1815</v>
      </c>
      <c r="K180" s="0" t="n">
        <f aca="false">IF(ISERROR(O180),0,(IF((O180-$F$2)&gt;=0,1,0)))</f>
        <v>0</v>
      </c>
      <c r="L180" s="308" t="e">
        <f aca="false">IF((M180-$L$2)&gt;0,1,0)</f>
        <v>#VALUE!</v>
      </c>
      <c r="M180" s="0" t="e">
        <f aca="false">IF(M179&gt;0,$K$2-N180,0)</f>
        <v>#VALUE!</v>
      </c>
      <c r="N180" s="79" t="str">
        <f aca="false">IF(ISERROR(O180),"",O180)</f>
        <v/>
      </c>
      <c r="O180" s="79" t="e">
        <f aca="false">LOOKUP(9E+307,P180:BJ180)</f>
        <v>#N/A</v>
      </c>
      <c r="P180" s="301" t="n">
        <v>42408</v>
      </c>
    </row>
    <row r="181" customFormat="false" ht="12.8" hidden="false" customHeight="false" outlineLevel="0" collapsed="false">
      <c r="A181" s="302" t="n">
        <v>397</v>
      </c>
      <c r="B181" s="303" t="s">
        <v>1789</v>
      </c>
      <c r="C181" s="303" t="s">
        <v>2050</v>
      </c>
      <c r="D181" s="303" t="s">
        <v>2026</v>
      </c>
      <c r="E181" s="344" t="s">
        <v>1815</v>
      </c>
      <c r="F181" s="0" t="n">
        <f aca="false">COUNT(P181:U181)</f>
        <v>3</v>
      </c>
      <c r="G181" s="0" t="e">
        <f aca="true">INDIRECT(ADDRESS(ROW(K181),COLUMN(N182)+MATCH(LOOKUP(9E+307,P181:CO181),P181:CO181)))</f>
        <v>#N/A</v>
      </c>
      <c r="H181" s="0" t="str">
        <f aca="false">IF(ISERROR(G181),"",G181)</f>
        <v/>
      </c>
      <c r="I181" s="0" t="e">
        <f aca="false">IF(M181&lt;0,$K$2-N181,0)</f>
        <v>#VALUE!</v>
      </c>
      <c r="J181" s="0" t="e">
        <f aca="false">M182</f>
        <v>#VALUE!</v>
      </c>
      <c r="M181" s="0" t="e">
        <f aca="false">N182-N181</f>
        <v>#VALUE!</v>
      </c>
      <c r="N181" s="79" t="str">
        <f aca="false">IF(ISERROR(O181),"",O181)</f>
        <v/>
      </c>
      <c r="O181" s="79" t="e">
        <f aca="false">LOOKUP(9E+307,Q181:AX181)</f>
        <v>#N/A</v>
      </c>
      <c r="Q181" s="301" t="n">
        <v>41810</v>
      </c>
      <c r="S181" s="301" t="n">
        <v>42084</v>
      </c>
      <c r="T181" s="300" t="s">
        <v>2991</v>
      </c>
      <c r="U181" s="301" t="n">
        <v>42757</v>
      </c>
    </row>
    <row r="182" customFormat="false" ht="13" hidden="false" customHeight="false" outlineLevel="0" collapsed="false">
      <c r="A182" s="302"/>
      <c r="B182" s="303"/>
      <c r="C182" s="303"/>
      <c r="D182" s="303"/>
      <c r="E182" s="344" t="s">
        <v>1815</v>
      </c>
      <c r="K182" s="0" t="n">
        <f aca="false">IF(ISERROR(O182),0,(IF((O182-$F$2)&gt;=0,1,0)))</f>
        <v>0</v>
      </c>
      <c r="L182" s="308" t="e">
        <f aca="false">IF((M182-$L$2)&gt;0,1,0)</f>
        <v>#VALUE!</v>
      </c>
      <c r="M182" s="0" t="e">
        <f aca="false">IF(M181&gt;0,$K$2-N182,0)</f>
        <v>#VALUE!</v>
      </c>
      <c r="N182" s="79" t="str">
        <f aca="false">IF(ISERROR(O182),"",O182)</f>
        <v/>
      </c>
      <c r="O182" s="79" t="e">
        <f aca="false">LOOKUP(9E+307,P182:BJ182)</f>
        <v>#N/A</v>
      </c>
      <c r="P182" s="301" t="n">
        <v>41823</v>
      </c>
      <c r="R182" s="301" t="n">
        <v>42133</v>
      </c>
    </row>
    <row r="183" customFormat="false" ht="12.8" hidden="false" customHeight="false" outlineLevel="0" collapsed="false">
      <c r="A183" s="302" t="n">
        <v>398</v>
      </c>
      <c r="B183" s="303" t="s">
        <v>1789</v>
      </c>
      <c r="C183" s="303" t="s">
        <v>2050</v>
      </c>
      <c r="D183" s="303" t="s">
        <v>2055</v>
      </c>
      <c r="E183" s="344" t="s">
        <v>1815</v>
      </c>
      <c r="F183" s="0" t="n">
        <f aca="false">COUNT(P183:U183)</f>
        <v>3</v>
      </c>
      <c r="G183" s="0" t="e">
        <f aca="true">INDIRECT(ADDRESS(ROW(K183),COLUMN(N184)+MATCH(LOOKUP(9E+307,P183:CO183),P183:CO183)))</f>
        <v>#N/A</v>
      </c>
      <c r="H183" s="0" t="str">
        <f aca="false">IF(ISERROR(G183),"",G183)</f>
        <v/>
      </c>
      <c r="I183" s="0" t="e">
        <f aca="false">IF(M183&lt;0,$K$2-N183,0)</f>
        <v>#VALUE!</v>
      </c>
      <c r="J183" s="0" t="e">
        <f aca="false">M184</f>
        <v>#VALUE!</v>
      </c>
      <c r="M183" s="0" t="e">
        <f aca="false">N184-N183</f>
        <v>#VALUE!</v>
      </c>
      <c r="N183" s="79" t="str">
        <f aca="false">IF(ISERROR(O183),"",O183)</f>
        <v/>
      </c>
      <c r="O183" s="79" t="e">
        <f aca="false">LOOKUP(9E+307,Q183:AX183)</f>
        <v>#N/A</v>
      </c>
      <c r="Q183" s="301" t="n">
        <v>41821</v>
      </c>
      <c r="S183" s="301" t="n">
        <v>42056</v>
      </c>
      <c r="U183" s="301" t="n">
        <v>42325</v>
      </c>
      <c r="V183" s="300" t="s">
        <v>1009</v>
      </c>
      <c r="W183" s="301" t="n">
        <v>42968</v>
      </c>
    </row>
    <row r="184" customFormat="false" ht="13" hidden="false" customHeight="false" outlineLevel="0" collapsed="false">
      <c r="A184" s="302"/>
      <c r="B184" s="303"/>
      <c r="C184" s="303"/>
      <c r="D184" s="303"/>
      <c r="E184" s="344" t="s">
        <v>1815</v>
      </c>
      <c r="K184" s="0" t="n">
        <f aca="false">IF(ISERROR(O184),0,(IF((O184-$F$2)&gt;=0,1,0)))</f>
        <v>0</v>
      </c>
      <c r="L184" s="308" t="e">
        <f aca="false">IF((M184-$L$2)&gt;0,1,0)</f>
        <v>#VALUE!</v>
      </c>
      <c r="M184" s="0" t="e">
        <f aca="false">IF(M183&gt;0,$K$2-N184,0)</f>
        <v>#VALUE!</v>
      </c>
      <c r="N184" s="79" t="str">
        <f aca="false">IF(ISERROR(O184),"",O184)</f>
        <v/>
      </c>
      <c r="O184" s="79" t="e">
        <f aca="false">LOOKUP(9E+307,P184:BJ184)</f>
        <v>#N/A</v>
      </c>
      <c r="P184" s="301" t="n">
        <v>41895</v>
      </c>
      <c r="R184" s="301" t="n">
        <v>42133</v>
      </c>
      <c r="T184" s="301" t="n">
        <v>42560</v>
      </c>
    </row>
    <row r="185" customFormat="false" ht="12.8" hidden="false" customHeight="false" outlineLevel="0" collapsed="false">
      <c r="A185" s="302" t="n">
        <v>399</v>
      </c>
      <c r="B185" s="320" t="s">
        <v>1789</v>
      </c>
      <c r="C185" s="303" t="s">
        <v>2050</v>
      </c>
      <c r="D185" s="310" t="s">
        <v>2056</v>
      </c>
      <c r="E185" s="344" t="s">
        <v>1815</v>
      </c>
      <c r="F185" s="0" t="n">
        <f aca="false">COUNT(P185:U185)</f>
        <v>3</v>
      </c>
      <c r="G185" s="0" t="e">
        <f aca="true">INDIRECT(ADDRESS(ROW(K185),COLUMN(N186)+MATCH(LOOKUP(9E+307,P185:CO185),P185:CO185)))</f>
        <v>#N/A</v>
      </c>
      <c r="H185" s="0" t="str">
        <f aca="false">IF(ISERROR(G185),"",G185)</f>
        <v/>
      </c>
      <c r="I185" s="269" t="e">
        <f aca="false">IF(M185&lt;0,$K$2-N185,0)</f>
        <v>#VALUE!</v>
      </c>
      <c r="J185" s="442" t="e">
        <f aca="false">M186</f>
        <v>#VALUE!</v>
      </c>
      <c r="M185" s="0" t="e">
        <f aca="false">N186-N185</f>
        <v>#VALUE!</v>
      </c>
      <c r="N185" s="79" t="str">
        <f aca="false">IF(ISERROR(O185),"",O185)</f>
        <v/>
      </c>
      <c r="O185" s="79" t="e">
        <f aca="false">LOOKUP(9E+307,Q185:AX185)</f>
        <v>#N/A</v>
      </c>
      <c r="Q185" s="301" t="n">
        <v>41821</v>
      </c>
      <c r="S185" s="301" t="n">
        <v>42947</v>
      </c>
      <c r="T185" s="300" t="s">
        <v>1928</v>
      </c>
      <c r="U185" s="301" t="n">
        <v>43350</v>
      </c>
    </row>
    <row r="186" customFormat="false" ht="13" hidden="false" customHeight="false" outlineLevel="0" collapsed="false">
      <c r="A186" s="302"/>
      <c r="B186" s="303"/>
      <c r="C186" s="303"/>
      <c r="D186" s="310"/>
      <c r="E186" s="344" t="s">
        <v>1815</v>
      </c>
      <c r="K186" s="0" t="n">
        <f aca="false">IF(ISERROR(O186),0,(IF((O186-$F$2)&gt;=0,1,0)))</f>
        <v>0</v>
      </c>
      <c r="L186" s="308" t="e">
        <f aca="false">IF((M186-$L$2)&gt;0,1,0)</f>
        <v>#VALUE!</v>
      </c>
      <c r="M186" s="0" t="e">
        <f aca="false">IF(M185&gt;0,$K$2-N186,0)</f>
        <v>#VALUE!</v>
      </c>
      <c r="N186" s="79" t="str">
        <f aca="false">IF(ISERROR(O186),"",O186)</f>
        <v/>
      </c>
      <c r="O186" s="79" t="e">
        <f aca="false">LOOKUP(9E+307,P186:BJ186)</f>
        <v>#N/A</v>
      </c>
      <c r="P186" s="301" t="n">
        <v>42217</v>
      </c>
      <c r="R186" s="301" t="n">
        <v>42968</v>
      </c>
      <c r="T186" s="301" t="n">
        <v>43435</v>
      </c>
    </row>
    <row r="187" customFormat="false" ht="12.8" hidden="false" customHeight="false" outlineLevel="0" collapsed="false">
      <c r="A187" s="302"/>
      <c r="B187" s="303" t="s">
        <v>1789</v>
      </c>
      <c r="C187" s="303" t="s">
        <v>2050</v>
      </c>
      <c r="D187" s="310" t="s">
        <v>2057</v>
      </c>
      <c r="E187" s="344" t="s">
        <v>1815</v>
      </c>
      <c r="F187" s="0" t="n">
        <f aca="false">COUNT(P187:U187)</f>
        <v>1</v>
      </c>
      <c r="G187" s="0" t="e">
        <f aca="true">INDIRECT(ADDRESS(ROW(K187),COLUMN(N188)+MATCH(LOOKUP(9E+307,P187:CO187),P187:CO187)))</f>
        <v>#N/A</v>
      </c>
      <c r="H187" s="0" t="str">
        <f aca="false">IF(ISERROR(G187),"",G187)</f>
        <v/>
      </c>
      <c r="I187" s="0" t="n">
        <f aca="false">IF(M187&lt;0,$K$2-N187,0)</f>
        <v>0</v>
      </c>
      <c r="J187" s="0" t="n">
        <f aca="false">M188</f>
        <v>0</v>
      </c>
      <c r="L187" s="308"/>
      <c r="N187" s="79"/>
      <c r="O187" s="79"/>
      <c r="P187" s="301" t="s">
        <v>782</v>
      </c>
      <c r="Q187" s="301" t="n">
        <v>43360</v>
      </c>
      <c r="R187" s="301"/>
    </row>
    <row r="188" customFormat="false" ht="12.8" hidden="false" customHeight="false" outlineLevel="0" collapsed="false">
      <c r="A188" s="302"/>
      <c r="B188" s="303"/>
      <c r="C188" s="303"/>
      <c r="D188" s="310"/>
      <c r="E188" s="344" t="s">
        <v>1815</v>
      </c>
      <c r="K188" s="0" t="n">
        <f aca="false">IF(ISERROR(O188),0,(IF((O188-$F$2)&gt;=0,1,0)))</f>
        <v>0</v>
      </c>
      <c r="L188" s="308"/>
      <c r="N188" s="79"/>
      <c r="O188" s="79"/>
      <c r="P188" s="301"/>
      <c r="R188" s="301"/>
    </row>
    <row r="189" customFormat="false" ht="12.8" hidden="false" customHeight="false" outlineLevel="0" collapsed="false">
      <c r="A189" s="302" t="n">
        <v>400</v>
      </c>
      <c r="B189" s="303" t="s">
        <v>1789</v>
      </c>
      <c r="C189" s="303" t="s">
        <v>2050</v>
      </c>
      <c r="D189" s="310" t="s">
        <v>2058</v>
      </c>
      <c r="E189" s="344" t="s">
        <v>1815</v>
      </c>
      <c r="F189" s="0" t="n">
        <f aca="false">COUNT(P189:U189)</f>
        <v>3</v>
      </c>
      <c r="G189" s="0" t="e">
        <f aca="true">INDIRECT(ADDRESS(ROW(K189),COLUMN(N190)+MATCH(LOOKUP(9E+307,P189:CO189),P189:CO189)))</f>
        <v>#N/A</v>
      </c>
      <c r="H189" s="0" t="str">
        <f aca="false">IF(ISERROR(G189),"",G189)</f>
        <v/>
      </c>
      <c r="I189" s="333" t="e">
        <f aca="false">IF(M189&lt;0,$K$2-N189,0)</f>
        <v>#VALUE!</v>
      </c>
      <c r="J189" s="0" t="e">
        <f aca="false">M190</f>
        <v>#VALUE!</v>
      </c>
      <c r="M189" s="0" t="e">
        <f aca="false">N190-N189</f>
        <v>#VALUE!</v>
      </c>
      <c r="N189" s="79" t="str">
        <f aca="false">IF(ISERROR(O189),"",O189)</f>
        <v/>
      </c>
      <c r="O189" s="79" t="e">
        <f aca="false">LOOKUP(9E+307,Q189:AX189)</f>
        <v>#N/A</v>
      </c>
      <c r="Q189" s="301" t="n">
        <v>41828</v>
      </c>
      <c r="S189" s="301" t="n">
        <v>42525</v>
      </c>
      <c r="T189" s="300" t="s">
        <v>424</v>
      </c>
      <c r="U189" s="301" t="n">
        <v>43350</v>
      </c>
    </row>
    <row r="190" customFormat="false" ht="13" hidden="false" customHeight="false" outlineLevel="0" collapsed="false">
      <c r="A190" s="302"/>
      <c r="B190" s="303"/>
      <c r="C190" s="303"/>
      <c r="D190" s="310"/>
      <c r="E190" s="344" t="s">
        <v>1815</v>
      </c>
      <c r="K190" s="0" t="n">
        <f aca="false">IF(ISERROR(O190),0,(IF((O190-$F$2)&gt;=0,1,0)))</f>
        <v>0</v>
      </c>
      <c r="L190" s="308" t="e">
        <f aca="false">IF((M190-$L$2)&gt;0,1,0)</f>
        <v>#VALUE!</v>
      </c>
      <c r="M190" s="0" t="e">
        <f aca="false">IF(M189&gt;0,$K$2-N190,0)</f>
        <v>#VALUE!</v>
      </c>
      <c r="N190" s="79" t="str">
        <f aca="false">IF(ISERROR(O190),"",O190)</f>
        <v/>
      </c>
      <c r="O190" s="79" t="e">
        <f aca="false">LOOKUP(9E+307,P190:BJ190)</f>
        <v>#N/A</v>
      </c>
      <c r="P190" s="301" t="n">
        <v>42133</v>
      </c>
      <c r="R190" s="301" t="n">
        <v>42782</v>
      </c>
      <c r="T190" s="301" t="n">
        <v>43804</v>
      </c>
    </row>
    <row r="191" customFormat="false" ht="12.8" hidden="false" customHeight="false" outlineLevel="0" collapsed="false">
      <c r="A191" s="302" t="n">
        <v>401</v>
      </c>
      <c r="B191" s="303" t="s">
        <v>1789</v>
      </c>
      <c r="C191" s="303" t="s">
        <v>2050</v>
      </c>
      <c r="D191" s="310" t="s">
        <v>2031</v>
      </c>
      <c r="E191" s="344" t="s">
        <v>1815</v>
      </c>
      <c r="F191" s="0" t="n">
        <f aca="false">COUNT(P191:U191)</f>
        <v>3</v>
      </c>
      <c r="G191" s="0" t="e">
        <f aca="true">INDIRECT(ADDRESS(ROW(K191),COLUMN(N192)+MATCH(LOOKUP(9E+307,P191:CO191),P191:CO191)))</f>
        <v>#N/A</v>
      </c>
      <c r="H191" s="0" t="str">
        <f aca="false">IF(ISERROR(G191),"",G191)</f>
        <v/>
      </c>
      <c r="I191" s="0" t="e">
        <f aca="false">IF(M191&lt;0,$K$2-N191,0)</f>
        <v>#VALUE!</v>
      </c>
      <c r="J191" s="0" t="e">
        <f aca="false">M192</f>
        <v>#VALUE!</v>
      </c>
      <c r="M191" s="0" t="e">
        <f aca="false">N192-N191</f>
        <v>#VALUE!</v>
      </c>
      <c r="N191" s="79" t="str">
        <f aca="false">IF(ISERROR(O191),"",O191)</f>
        <v/>
      </c>
      <c r="O191" s="79" t="e">
        <f aca="false">LOOKUP(9E+307,Q191:AX191)</f>
        <v>#N/A</v>
      </c>
      <c r="Q191" s="301" t="n">
        <v>41735</v>
      </c>
      <c r="R191" s="330"/>
      <c r="S191" s="328" t="n">
        <v>42248</v>
      </c>
      <c r="T191" s="300" t="s">
        <v>487</v>
      </c>
      <c r="U191" s="301" t="n">
        <v>43366</v>
      </c>
    </row>
    <row r="192" customFormat="false" ht="13" hidden="false" customHeight="false" outlineLevel="0" collapsed="false">
      <c r="A192" s="302"/>
      <c r="B192" s="303"/>
      <c r="C192" s="303"/>
      <c r="D192" s="310"/>
      <c r="E192" s="344" t="s">
        <v>1815</v>
      </c>
      <c r="K192" s="0" t="n">
        <f aca="false">IF(ISERROR(O192),0,(IF((O192-$F$2)&gt;=0,1,0)))</f>
        <v>0</v>
      </c>
      <c r="L192" s="308" t="e">
        <f aca="false">IF((M192-$L$2)&gt;0,1,0)</f>
        <v>#VALUE!</v>
      </c>
      <c r="M192" s="0" t="e">
        <f aca="false">IF(M191&gt;0,$K$2-N192,0)</f>
        <v>#VALUE!</v>
      </c>
      <c r="N192" s="79" t="str">
        <f aca="false">IF(ISERROR(O192),"",O192)</f>
        <v/>
      </c>
      <c r="O192" s="79" t="e">
        <f aca="false">LOOKUP(9E+307,P192:BJ192)</f>
        <v>#N/A</v>
      </c>
      <c r="P192" s="301" t="n">
        <v>42217</v>
      </c>
      <c r="R192" s="328" t="n">
        <v>42432</v>
      </c>
      <c r="S192" s="328"/>
    </row>
    <row r="193" customFormat="false" ht="12.8" hidden="false" customHeight="false" outlineLevel="0" collapsed="false">
      <c r="A193" s="302" t="n">
        <v>401</v>
      </c>
      <c r="B193" s="303" t="s">
        <v>1789</v>
      </c>
      <c r="C193" s="303" t="s">
        <v>2050</v>
      </c>
      <c r="D193" s="310" t="s">
        <v>2032</v>
      </c>
      <c r="E193" s="344" t="s">
        <v>1815</v>
      </c>
      <c r="F193" s="0" t="n">
        <f aca="false">COUNT(P193:U193)</f>
        <v>1</v>
      </c>
      <c r="G193" s="0" t="e">
        <f aca="true">INDIRECT(ADDRESS(ROW(K193),COLUMN(N194)+MATCH(LOOKUP(9E+307,P193:CO193),P193:CO193)))</f>
        <v>#N/A</v>
      </c>
      <c r="H193" s="0" t="str">
        <f aca="false">IF(ISERROR(G193),"",G193)</f>
        <v/>
      </c>
      <c r="I193" s="0" t="n">
        <f aca="false">IF(M193&lt;0,$K$2-N193,0)</f>
        <v>0</v>
      </c>
      <c r="J193" s="0" t="n">
        <f aca="false">M194</f>
        <v>0</v>
      </c>
      <c r="L193" s="308"/>
      <c r="N193" s="79"/>
      <c r="O193" s="79"/>
      <c r="P193" s="301" t="s">
        <v>1911</v>
      </c>
      <c r="Q193" s="301" t="n">
        <v>43609</v>
      </c>
      <c r="R193" s="328"/>
      <c r="S193" s="328"/>
    </row>
    <row r="194" customFormat="false" ht="12.8" hidden="false" customHeight="false" outlineLevel="0" collapsed="false">
      <c r="A194" s="302"/>
      <c r="B194" s="303"/>
      <c r="C194" s="303"/>
      <c r="D194" s="310"/>
      <c r="E194" s="344" t="s">
        <v>1815</v>
      </c>
      <c r="K194" s="0" t="n">
        <f aca="false">IF(ISERROR(O194),0,(IF((O194-$F$2)&gt;=0,1,0)))</f>
        <v>0</v>
      </c>
      <c r="L194" s="308"/>
      <c r="N194" s="79"/>
      <c r="O194" s="79"/>
      <c r="P194" s="301"/>
      <c r="R194" s="328"/>
      <c r="S194" s="328"/>
    </row>
    <row r="195" customFormat="false" ht="12.8" hidden="false" customHeight="false" outlineLevel="0" collapsed="false">
      <c r="A195" s="302" t="n">
        <v>402</v>
      </c>
      <c r="B195" s="303" t="s">
        <v>1789</v>
      </c>
      <c r="C195" s="303" t="s">
        <v>2050</v>
      </c>
      <c r="D195" s="310" t="s">
        <v>2059</v>
      </c>
      <c r="E195" s="344" t="s">
        <v>1815</v>
      </c>
      <c r="F195" s="0" t="n">
        <f aca="false">COUNT(P195:U195)</f>
        <v>3</v>
      </c>
      <c r="G195" s="0" t="e">
        <f aca="true">INDIRECT(ADDRESS(ROW(K195),COLUMN(N196)+MATCH(LOOKUP(9E+307,P195:CO195),P195:CO195)))</f>
        <v>#N/A</v>
      </c>
      <c r="H195" s="0" t="str">
        <f aca="false">IF(ISERROR(G195),"",G195)</f>
        <v/>
      </c>
      <c r="I195" s="0" t="e">
        <f aca="false">IF(M195&lt;0,$K$2-N195,0)</f>
        <v>#VALUE!</v>
      </c>
      <c r="J195" s="0" t="e">
        <f aca="false">M196</f>
        <v>#VALUE!</v>
      </c>
      <c r="M195" s="0" t="e">
        <f aca="false">N196-N195</f>
        <v>#VALUE!</v>
      </c>
      <c r="N195" s="79" t="str">
        <f aca="false">IF(ISERROR(O195),"",O195)</f>
        <v/>
      </c>
      <c r="O195" s="79" t="e">
        <f aca="false">LOOKUP(9E+307,Q195:AX195)</f>
        <v>#N/A</v>
      </c>
      <c r="Q195" s="301" t="n">
        <v>41735</v>
      </c>
      <c r="S195" s="301" t="n">
        <v>42354</v>
      </c>
      <c r="T195" s="300" t="s">
        <v>390</v>
      </c>
      <c r="U195" s="301" t="n">
        <v>43366</v>
      </c>
    </row>
    <row r="196" customFormat="false" ht="13" hidden="false" customHeight="false" outlineLevel="0" collapsed="false">
      <c r="A196" s="302"/>
      <c r="B196" s="303"/>
      <c r="C196" s="303"/>
      <c r="D196" s="310"/>
      <c r="E196" s="344" t="s">
        <v>1815</v>
      </c>
      <c r="K196" s="0" t="n">
        <f aca="false">IF(ISERROR(O196),0,(IF((O196-$F$2)&gt;=0,1,0)))</f>
        <v>0</v>
      </c>
      <c r="L196" s="308" t="e">
        <f aca="false">IF((M196-$L$2)&gt;0,1,0)</f>
        <v>#VALUE!</v>
      </c>
      <c r="M196" s="0" t="e">
        <f aca="false">IF(M195&gt;0,$K$2-N196,0)</f>
        <v>#VALUE!</v>
      </c>
      <c r="N196" s="79" t="str">
        <f aca="false">IF(ISERROR(O196),"",O196)</f>
        <v/>
      </c>
      <c r="O196" s="79" t="e">
        <f aca="false">LOOKUP(9E+307,P196:BJ196)</f>
        <v>#N/A</v>
      </c>
      <c r="P196" s="301" t="n">
        <v>42192</v>
      </c>
      <c r="R196" s="301" t="n">
        <v>42649</v>
      </c>
    </row>
    <row r="197" customFormat="false" ht="12.8" hidden="false" customHeight="false" outlineLevel="0" collapsed="false">
      <c r="A197" s="443" t="n">
        <v>407</v>
      </c>
      <c r="B197" s="303" t="s">
        <v>1764</v>
      </c>
      <c r="C197" s="303" t="s">
        <v>1785</v>
      </c>
      <c r="D197" s="303" t="s">
        <v>1837</v>
      </c>
      <c r="E197" s="344" t="s">
        <v>1815</v>
      </c>
      <c r="G197" s="0" t="e">
        <f aca="true">INDIRECT(ADDRESS(ROW(K197),COLUMN(N198)+MATCH(LOOKUP(9E+307,P197:CO197),P197:CO197)))</f>
        <v>#N/A</v>
      </c>
      <c r="H197" s="0" t="str">
        <f aca="false">IF(ISERROR(G197),"",G197)</f>
        <v/>
      </c>
      <c r="I197" s="0" t="e">
        <f aca="false">IF(M197&lt;0,$K$2-N197,0)</f>
        <v>#VALUE!</v>
      </c>
      <c r="J197" s="27" t="e">
        <f aca="false">M198</f>
        <v>#VALUE!</v>
      </c>
      <c r="M197" s="0" t="e">
        <f aca="false">N198-N197</f>
        <v>#VALUE!</v>
      </c>
      <c r="N197" s="79" t="str">
        <f aca="false">IF(ISERROR(O197),"",O197)</f>
        <v/>
      </c>
      <c r="O197" s="79" t="e">
        <f aca="false">LOOKUP(9E+307,Q197:AX197)</f>
        <v>#N/A</v>
      </c>
      <c r="Q197" s="301" t="n">
        <v>41933</v>
      </c>
      <c r="R197" s="300" t="s">
        <v>3018</v>
      </c>
      <c r="S197" s="301" t="n">
        <v>42960</v>
      </c>
    </row>
    <row r="198" customFormat="false" ht="13" hidden="false" customHeight="false" outlineLevel="0" collapsed="false">
      <c r="A198" s="443"/>
      <c r="B198" s="303"/>
      <c r="C198" s="303"/>
      <c r="D198" s="303"/>
      <c r="E198" s="344" t="s">
        <v>1815</v>
      </c>
      <c r="K198" s="0" t="n">
        <f aca="false">IF(ISERROR(O198),0,(IF((O198-$F$2)&gt;=0,1,0)))</f>
        <v>0</v>
      </c>
      <c r="L198" s="308" t="e">
        <f aca="false">IF((M198-$L$2)&gt;0,1,0)</f>
        <v>#VALUE!</v>
      </c>
      <c r="M198" s="0" t="e">
        <f aca="false">IF(M197&gt;0,$K$2-N198,0)</f>
        <v>#VALUE!</v>
      </c>
      <c r="N198" s="79" t="str">
        <f aca="false">IF(ISERROR(O198),"",O198)</f>
        <v/>
      </c>
      <c r="O198" s="79" t="e">
        <f aca="false">LOOKUP(9E+307,P198:BJ198)</f>
        <v>#N/A</v>
      </c>
      <c r="P198" s="301" t="n">
        <v>42226</v>
      </c>
      <c r="R198" s="301" t="n">
        <v>43252</v>
      </c>
    </row>
    <row r="199" customFormat="false" ht="12.8" hidden="false" customHeight="false" outlineLevel="0" collapsed="false">
      <c r="A199" s="443" t="n">
        <v>408</v>
      </c>
      <c r="B199" s="303" t="s">
        <v>1764</v>
      </c>
      <c r="C199" s="303" t="s">
        <v>1785</v>
      </c>
      <c r="D199" s="303" t="s">
        <v>2035</v>
      </c>
      <c r="E199" s="344" t="s">
        <v>1815</v>
      </c>
      <c r="G199" s="0" t="e">
        <f aca="true">INDIRECT(ADDRESS(ROW(K199),COLUMN(N200)+MATCH(LOOKUP(9E+307,P199:CO199),P199:CO199)))</f>
        <v>#N/A</v>
      </c>
      <c r="H199" s="0" t="str">
        <f aca="false">IF(ISERROR(G199),"",G199)</f>
        <v/>
      </c>
      <c r="I199" s="0" t="e">
        <f aca="false">IF(M199&lt;0,$K$2-N199,0)</f>
        <v>#VALUE!</v>
      </c>
      <c r="J199" s="27" t="e">
        <f aca="false">M200</f>
        <v>#VALUE!</v>
      </c>
      <c r="M199" s="0" t="e">
        <f aca="false">N200-N199</f>
        <v>#VALUE!</v>
      </c>
      <c r="N199" s="79" t="str">
        <f aca="false">IF(ISERROR(O199),"",O199)</f>
        <v/>
      </c>
      <c r="O199" s="79" t="e">
        <f aca="false">LOOKUP(9E+307,Q199:AX199)</f>
        <v>#N/A</v>
      </c>
      <c r="Q199" s="301" t="n">
        <v>41933</v>
      </c>
      <c r="R199" s="300" t="s">
        <v>3019</v>
      </c>
      <c r="S199" s="301" t="n">
        <v>42812</v>
      </c>
    </row>
    <row r="200" customFormat="false" ht="13" hidden="false" customHeight="false" outlineLevel="0" collapsed="false">
      <c r="A200" s="443"/>
      <c r="B200" s="303"/>
      <c r="C200" s="303"/>
      <c r="D200" s="303"/>
      <c r="E200" s="344" t="s">
        <v>1815</v>
      </c>
      <c r="K200" s="0" t="n">
        <f aca="false">IF(ISERROR(O200),0,(IF((O200-$F$2)&gt;=0,1,0)))</f>
        <v>0</v>
      </c>
      <c r="L200" s="308" t="e">
        <f aca="false">IF((M200-$L$2)&gt;0,1,0)</f>
        <v>#VALUE!</v>
      </c>
      <c r="M200" s="0" t="e">
        <f aca="false">IF(M199&gt;0,$K$2-N200,0)</f>
        <v>#VALUE!</v>
      </c>
      <c r="N200" s="79" t="str">
        <f aca="false">IF(ISERROR(O200),"",O200)</f>
        <v/>
      </c>
      <c r="O200" s="79" t="e">
        <f aca="false">LOOKUP(9E+307,P200:BJ200)</f>
        <v>#N/A</v>
      </c>
      <c r="P200" s="301" t="n">
        <v>42278</v>
      </c>
    </row>
    <row r="201" customFormat="false" ht="12.8" hidden="false" customHeight="false" outlineLevel="0" collapsed="false">
      <c r="A201" s="443" t="n">
        <v>409</v>
      </c>
      <c r="B201" s="303" t="s">
        <v>1764</v>
      </c>
      <c r="C201" s="303" t="s">
        <v>1785</v>
      </c>
      <c r="D201" s="310" t="s">
        <v>1863</v>
      </c>
      <c r="E201" s="344" t="s">
        <v>1815</v>
      </c>
      <c r="G201" s="0" t="e">
        <f aca="true">INDIRECT(ADDRESS(ROW(K201),COLUMN(N202)+MATCH(LOOKUP(9E+307,P201:CO201),P201:CO201)))</f>
        <v>#N/A</v>
      </c>
      <c r="H201" s="0" t="str">
        <f aca="false">IF(ISERROR(G201),"",G201)</f>
        <v/>
      </c>
      <c r="I201" s="0" t="e">
        <f aca="false">IF(M201&lt;0,$K$2-N201,0)</f>
        <v>#VALUE!</v>
      </c>
      <c r="J201" s="0" t="e">
        <f aca="false">M202</f>
        <v>#VALUE!</v>
      </c>
      <c r="M201" s="0" t="e">
        <f aca="false">N202-N201</f>
        <v>#VALUE!</v>
      </c>
      <c r="N201" s="79" t="str">
        <f aca="false">IF(ISERROR(O201),"",O201)</f>
        <v/>
      </c>
      <c r="O201" s="79" t="e">
        <f aca="false">LOOKUP(9E+307,Q201:AX201)</f>
        <v>#N/A</v>
      </c>
      <c r="Q201" s="301" t="n">
        <v>41933</v>
      </c>
      <c r="S201" s="301" t="n">
        <v>42479</v>
      </c>
      <c r="T201" s="300" t="s">
        <v>1938</v>
      </c>
      <c r="U201" s="301" t="n">
        <v>43372</v>
      </c>
    </row>
    <row r="202" customFormat="false" ht="13" hidden="false" customHeight="false" outlineLevel="0" collapsed="false">
      <c r="A202" s="443"/>
      <c r="B202" s="303"/>
      <c r="C202" s="303"/>
      <c r="D202" s="310"/>
      <c r="E202" s="344" t="s">
        <v>1815</v>
      </c>
      <c r="K202" s="0" t="n">
        <f aca="false">IF(ISERROR(O202),0,(IF((O202-$F$2)&gt;=0,1,0)))</f>
        <v>0</v>
      </c>
      <c r="L202" s="308" t="e">
        <f aca="false">IF((M202-$L$2)&gt;0,1,0)</f>
        <v>#VALUE!</v>
      </c>
      <c r="M202" s="0" t="e">
        <f aca="false">IF(M201&gt;0,$K$2-N202,0)</f>
        <v>#VALUE!</v>
      </c>
      <c r="N202" s="79" t="str">
        <f aca="false">IF(ISERROR(O202),"",O202)</f>
        <v/>
      </c>
      <c r="O202" s="79" t="e">
        <f aca="false">LOOKUP(9E+307,P202:BJ202)</f>
        <v>#N/A</v>
      </c>
      <c r="P202" s="301" t="n">
        <v>42053</v>
      </c>
      <c r="R202" s="301" t="n">
        <v>42755</v>
      </c>
    </row>
    <row r="203" customFormat="false" ht="12.8" hidden="false" customHeight="false" outlineLevel="0" collapsed="false">
      <c r="A203" s="302"/>
      <c r="B203" s="303" t="s">
        <v>1764</v>
      </c>
      <c r="C203" s="299" t="s">
        <v>1785</v>
      </c>
      <c r="D203" s="310" t="s">
        <v>2024</v>
      </c>
      <c r="E203" s="344" t="s">
        <v>1815</v>
      </c>
      <c r="G203" s="0" t="e">
        <f aca="true">INDIRECT(ADDRESS(ROW(K203),COLUMN(N204)+MATCH(LOOKUP(9E+307,P203:CO203),P203:CO203)))</f>
        <v>#N/A</v>
      </c>
      <c r="H203" s="0" t="str">
        <f aca="false">IF(ISERROR(G203),"",G203)</f>
        <v/>
      </c>
      <c r="I203" s="0" t="e">
        <f aca="false">IF(M203&lt;0,$K$2-N203,0)</f>
        <v>#VALUE!</v>
      </c>
      <c r="J203" s="27" t="e">
        <f aca="false">M204</f>
        <v>#VALUE!</v>
      </c>
      <c r="K203" s="0" t="e">
        <f aca="false">SUM(k#ссыл!:K200)</f>
        <v>#VALUE!</v>
      </c>
      <c r="M203" s="0" t="e">
        <f aca="false">N204-N203</f>
        <v>#VALUE!</v>
      </c>
      <c r="N203" s="79" t="str">
        <f aca="false">IF(ISERROR(O203),"",O203)</f>
        <v/>
      </c>
      <c r="O203" s="79" t="e">
        <f aca="false">LOOKUP(9E+307,Q203:AX203)</f>
        <v>#N/A</v>
      </c>
      <c r="P203" s="300" t="s">
        <v>537</v>
      </c>
      <c r="Q203" s="301" t="n">
        <v>43490</v>
      </c>
    </row>
    <row r="204" customFormat="false" ht="13" hidden="false" customHeight="false" outlineLevel="0" collapsed="false">
      <c r="A204" s="302"/>
      <c r="D204" s="310"/>
      <c r="E204" s="344" t="s">
        <v>1815</v>
      </c>
      <c r="L204" s="308" t="e">
        <f aca="false">IF((M204-$L$2)&gt;0,1,0)</f>
        <v>#VALUE!</v>
      </c>
      <c r="M204" s="0" t="e">
        <f aca="false">IF(M203&gt;0,$K$2-N204,0)</f>
        <v>#VALUE!</v>
      </c>
      <c r="N204" s="79" t="str">
        <f aca="false">IF(ISERROR(O204),"",O204)</f>
        <v/>
      </c>
      <c r="O204" s="79" t="e">
        <f aca="false">LOOKUP(9E+307,P204:BJ204)</f>
        <v>#N/A</v>
      </c>
      <c r="P204" s="301"/>
    </row>
    <row r="205" customFormat="false" ht="12.8" hidden="false" customHeight="false" outlineLevel="0" collapsed="false">
      <c r="A205" s="302" t="s">
        <v>2903</v>
      </c>
      <c r="B205" s="303" t="s">
        <v>1764</v>
      </c>
      <c r="C205" s="299" t="s">
        <v>1785</v>
      </c>
      <c r="D205" s="310" t="s">
        <v>2060</v>
      </c>
      <c r="E205" s="344" t="s">
        <v>1815</v>
      </c>
      <c r="G205" s="0" t="e">
        <f aca="true">INDIRECT(ADDRESS(ROW(K205),COLUMN(N206)+MATCH(LOOKUP(9E+307,P205:CO205),P205:CO205)))</f>
        <v>#N/A</v>
      </c>
      <c r="H205" s="0" t="str">
        <f aca="false">IF(ISERROR(G205),"",G205)</f>
        <v/>
      </c>
      <c r="I205" s="0" t="e">
        <f aca="false">IF(M205&lt;0,$K$2-N205,0)</f>
        <v>#VALUE!</v>
      </c>
      <c r="J205" s="27" t="e">
        <f aca="false">M206</f>
        <v>#VALUE!</v>
      </c>
      <c r="K205" s="0" t="n">
        <f aca="false">SUM(K3:K202)</f>
        <v>0</v>
      </c>
      <c r="M205" s="0" t="e">
        <f aca="false">N206-N205</f>
        <v>#VALUE!</v>
      </c>
      <c r="N205" s="79" t="str">
        <f aca="false">IF(ISERROR(O205),"",O205)</f>
        <v/>
      </c>
      <c r="O205" s="79" t="e">
        <f aca="false">LOOKUP(9E+307,Q205:AX205)</f>
        <v>#N/A</v>
      </c>
      <c r="Q205" s="301" t="n">
        <v>41933</v>
      </c>
      <c r="R205" s="300" t="s">
        <v>1792</v>
      </c>
      <c r="S205" s="301" t="n">
        <v>42972</v>
      </c>
    </row>
    <row r="206" customFormat="false" ht="13" hidden="false" customHeight="false" outlineLevel="0" collapsed="false">
      <c r="A206" s="302"/>
      <c r="D206" s="310"/>
      <c r="E206" s="344" t="s">
        <v>1815</v>
      </c>
      <c r="L206" s="308" t="e">
        <f aca="false">IF((M206-$L$2)&gt;0,1,0)</f>
        <v>#VALUE!</v>
      </c>
      <c r="M206" s="0" t="e">
        <f aca="false">IF(M205&gt;0,$K$2-N206,0)</f>
        <v>#VALUE!</v>
      </c>
      <c r="N206" s="79" t="str">
        <f aca="false">IF(ISERROR(O206),"",O206)</f>
        <v/>
      </c>
      <c r="O206" s="79" t="e">
        <f aca="false">LOOKUP(9E+307,P206:BJ206)</f>
        <v>#N/A</v>
      </c>
      <c r="P206" s="301" t="n">
        <v>42248</v>
      </c>
    </row>
    <row r="207" customFormat="false" ht="12.8" hidden="false" customHeight="false" outlineLevel="0" collapsed="false">
      <c r="A207" s="302" t="s">
        <v>2904</v>
      </c>
      <c r="B207" s="303" t="s">
        <v>1764</v>
      </c>
      <c r="C207" s="299" t="s">
        <v>1785</v>
      </c>
      <c r="D207" s="303" t="s">
        <v>2014</v>
      </c>
      <c r="E207" s="344" t="s">
        <v>1815</v>
      </c>
      <c r="G207" s="0" t="e">
        <f aca="true">INDIRECT(ADDRESS(ROW(K207),COLUMN(N208)+MATCH(LOOKUP(9E+307,P207:CO207),P207:CO207)))</f>
        <v>#N/A</v>
      </c>
      <c r="H207" s="0" t="str">
        <f aca="false">IF(ISERROR(G207),"",G207)</f>
        <v/>
      </c>
      <c r="I207" s="0" t="e">
        <f aca="false">IF(M207&lt;0,$K$2-N207,0)</f>
        <v>#VALUE!</v>
      </c>
      <c r="J207" s="0" t="e">
        <f aca="false">M208</f>
        <v>#VALUE!</v>
      </c>
      <c r="M207" s="0" t="e">
        <f aca="false">N208-N207</f>
        <v>#VALUE!</v>
      </c>
      <c r="N207" s="79" t="str">
        <f aca="false">IF(ISERROR(O207),"",O207)</f>
        <v/>
      </c>
      <c r="O207" s="79" t="e">
        <f aca="false">LOOKUP(9E+307,Q207:AX207)</f>
        <v>#N/A</v>
      </c>
      <c r="Q207" s="301" t="n">
        <v>41943</v>
      </c>
      <c r="S207" s="301" t="n">
        <v>42340</v>
      </c>
      <c r="T207" s="300" t="s">
        <v>702</v>
      </c>
      <c r="U207" s="301" t="n">
        <v>43001</v>
      </c>
    </row>
    <row r="208" customFormat="false" ht="13" hidden="false" customHeight="false" outlineLevel="0" collapsed="false">
      <c r="A208" s="302"/>
      <c r="D208" s="303"/>
      <c r="E208" s="344" t="s">
        <v>1815</v>
      </c>
      <c r="L208" s="308" t="e">
        <f aca="false">IF((M208-$L$2)&gt;0,1,0)</f>
        <v>#VALUE!</v>
      </c>
      <c r="M208" s="0" t="e">
        <f aca="false">IF(M207&gt;0,$K$2-N208,0)</f>
        <v>#VALUE!</v>
      </c>
      <c r="N208" s="79" t="str">
        <f aca="false">IF(ISERROR(O208),"",O208)</f>
        <v/>
      </c>
      <c r="O208" s="79" t="e">
        <f aca="false">LOOKUP(9E+307,P208:BJ208)</f>
        <v>#N/A</v>
      </c>
      <c r="P208" s="301" t="n">
        <v>42063</v>
      </c>
      <c r="R208" s="301" t="n">
        <v>42665</v>
      </c>
      <c r="T208" s="301" t="n">
        <v>43235</v>
      </c>
    </row>
    <row r="209" customFormat="false" ht="12.8" hidden="false" customHeight="false" outlineLevel="0" collapsed="false">
      <c r="A209" s="302" t="s">
        <v>2906</v>
      </c>
      <c r="B209" s="303" t="s">
        <v>1764</v>
      </c>
      <c r="C209" s="299" t="s">
        <v>1785</v>
      </c>
      <c r="D209" s="303" t="s">
        <v>2054</v>
      </c>
      <c r="E209" s="344" t="s">
        <v>1815</v>
      </c>
      <c r="G209" s="0" t="e">
        <f aca="true">INDIRECT(ADDRESS(ROW(K209),COLUMN(N210)+MATCH(LOOKUP(9E+307,P209:CO209),P209:CO209)))</f>
        <v>#N/A</v>
      </c>
      <c r="H209" s="0" t="str">
        <f aca="false">IF(ISERROR(G209),"",G209)</f>
        <v/>
      </c>
      <c r="I209" s="0" t="e">
        <f aca="false">IF(M209&lt;0,$K$2-N209,0)</f>
        <v>#VALUE!</v>
      </c>
      <c r="J209" s="0" t="e">
        <f aca="false">M210</f>
        <v>#VALUE!</v>
      </c>
      <c r="M209" s="0" t="e">
        <f aca="false">N210-N209</f>
        <v>#VALUE!</v>
      </c>
      <c r="N209" s="79" t="str">
        <f aca="false">IF(ISERROR(O209),"",O209)</f>
        <v/>
      </c>
      <c r="O209" s="79" t="e">
        <f aca="false">LOOKUP(9E+307,Q209:AX209)</f>
        <v>#N/A</v>
      </c>
      <c r="Q209" s="301" t="n">
        <v>41933</v>
      </c>
      <c r="R209" s="300" t="s">
        <v>1838</v>
      </c>
      <c r="S209" s="301" t="n">
        <v>42781</v>
      </c>
    </row>
    <row r="210" customFormat="false" ht="13" hidden="false" customHeight="false" outlineLevel="0" collapsed="false">
      <c r="A210" s="302"/>
      <c r="D210" s="303"/>
      <c r="E210" s="344" t="s">
        <v>1815</v>
      </c>
      <c r="L210" s="308" t="e">
        <f aca="false">IF((M210-$L$2)&gt;0,1,0)</f>
        <v>#VALUE!</v>
      </c>
      <c r="M210" s="0" t="e">
        <f aca="false">IF(M209&gt;0,$K$2-N210,0)</f>
        <v>#VALUE!</v>
      </c>
      <c r="N210" s="79" t="str">
        <f aca="false">IF(ISERROR(O210),"",O210)</f>
        <v/>
      </c>
      <c r="O210" s="79" t="e">
        <f aca="false">LOOKUP(9E+307,P210:BJ210)</f>
        <v>#N/A</v>
      </c>
      <c r="P210" s="301" t="n">
        <v>42256</v>
      </c>
    </row>
    <row r="211" customFormat="false" ht="12.8" hidden="false" customHeight="false" outlineLevel="0" collapsed="false">
      <c r="A211" s="302" t="s">
        <v>2907</v>
      </c>
      <c r="B211" s="303" t="s">
        <v>1764</v>
      </c>
      <c r="C211" s="299" t="s">
        <v>1785</v>
      </c>
      <c r="D211" s="303" t="s">
        <v>2026</v>
      </c>
      <c r="E211" s="344" t="s">
        <v>1815</v>
      </c>
      <c r="G211" s="0" t="e">
        <f aca="true">INDIRECT(ADDRESS(ROW(K211),COLUMN(N212)+MATCH(LOOKUP(9E+307,P211:CO211),P211:CO211)))</f>
        <v>#N/A</v>
      </c>
      <c r="H211" s="0" t="str">
        <f aca="false">IF(ISERROR(G211),"",G211)</f>
        <v/>
      </c>
      <c r="I211" s="0" t="e">
        <f aca="false">IF(M211&lt;0,$K$2-N211,0)</f>
        <v>#VALUE!</v>
      </c>
      <c r="J211" s="0" t="e">
        <f aca="false">M212</f>
        <v>#VALUE!</v>
      </c>
      <c r="M211" s="0" t="e">
        <f aca="false">N212-N211</f>
        <v>#VALUE!</v>
      </c>
      <c r="N211" s="79" t="str">
        <f aca="false">IF(ISERROR(O211),"",O211)</f>
        <v/>
      </c>
      <c r="O211" s="79" t="e">
        <f aca="false">LOOKUP(9E+307,Q211:AX211)</f>
        <v>#N/A</v>
      </c>
      <c r="Q211" s="301" t="n">
        <v>41943</v>
      </c>
      <c r="S211" s="301" t="n">
        <v>42354</v>
      </c>
      <c r="T211" s="300" t="s">
        <v>3020</v>
      </c>
      <c r="U211" s="300" t="s">
        <v>46</v>
      </c>
    </row>
    <row r="212" customFormat="false" ht="13" hidden="false" customHeight="false" outlineLevel="0" collapsed="false">
      <c r="A212" s="302"/>
      <c r="D212" s="303"/>
      <c r="E212" s="344" t="s">
        <v>1815</v>
      </c>
      <c r="L212" s="308" t="e">
        <f aca="false">IF((M212-$L$2)&gt;0,1,0)</f>
        <v>#VALUE!</v>
      </c>
      <c r="M212" s="0" t="e">
        <f aca="false">IF(M211&gt;0,$K$2-N212,0)</f>
        <v>#VALUE!</v>
      </c>
      <c r="N212" s="79" t="str">
        <f aca="false">IF(ISERROR(O212),"",O212)</f>
        <v/>
      </c>
      <c r="O212" s="79" t="e">
        <f aca="false">LOOKUP(9E+307,P212:BJ212)</f>
        <v>#N/A</v>
      </c>
      <c r="P212" s="301" t="n">
        <v>42063</v>
      </c>
      <c r="R212" s="301" t="n">
        <v>42423</v>
      </c>
      <c r="T212" s="301" t="n">
        <v>42833</v>
      </c>
    </row>
    <row r="213" customFormat="false" ht="12.8" hidden="false" customHeight="false" outlineLevel="0" collapsed="false">
      <c r="A213" s="302" t="s">
        <v>2908</v>
      </c>
      <c r="B213" s="303" t="s">
        <v>1764</v>
      </c>
      <c r="C213" s="299" t="s">
        <v>1785</v>
      </c>
      <c r="D213" s="303" t="s">
        <v>2055</v>
      </c>
      <c r="E213" s="344" t="s">
        <v>1815</v>
      </c>
      <c r="G213" s="0" t="e">
        <f aca="true">INDIRECT(ADDRESS(ROW(K213),COLUMN(N214)+MATCH(LOOKUP(9E+307,P213:CO213),P213:CO213)))</f>
        <v>#N/A</v>
      </c>
      <c r="H213" s="0" t="str">
        <f aca="false">IF(ISERROR(G213),"",G213)</f>
        <v/>
      </c>
      <c r="I213" s="313" t="e">
        <f aca="false">IF(M213&lt;0,$K$2-N213,0)</f>
        <v>#VALUE!</v>
      </c>
      <c r="J213" s="0" t="e">
        <f aca="false">M214</f>
        <v>#VALUE!</v>
      </c>
      <c r="M213" s="0" t="e">
        <f aca="false">N214-N213</f>
        <v>#VALUE!</v>
      </c>
      <c r="N213" s="79" t="str">
        <f aca="false">IF(ISERROR(O213),"",O213)</f>
        <v/>
      </c>
      <c r="O213" s="79" t="e">
        <f aca="false">LOOKUP(9E+307,Q213:AX213)</f>
        <v>#N/A</v>
      </c>
      <c r="Q213" s="301" t="n">
        <v>41944</v>
      </c>
      <c r="S213" s="301" t="n">
        <v>42423</v>
      </c>
      <c r="T213" s="300" t="s">
        <v>455</v>
      </c>
      <c r="U213" s="301" t="n">
        <v>43322</v>
      </c>
    </row>
    <row r="214" customFormat="false" ht="13" hidden="false" customHeight="false" outlineLevel="0" collapsed="false">
      <c r="A214" s="302"/>
      <c r="D214" s="303"/>
      <c r="E214" s="344" t="s">
        <v>1815</v>
      </c>
      <c r="L214" s="308" t="e">
        <f aca="false">IF((M214-$L$2)&gt;0,1,0)</f>
        <v>#VALUE!</v>
      </c>
      <c r="M214" s="0" t="e">
        <f aca="false">IF(M213&gt;0,$K$2-N214,0)</f>
        <v>#VALUE!</v>
      </c>
      <c r="N214" s="79" t="str">
        <f aca="false">IF(ISERROR(O214),"",O214)</f>
        <v/>
      </c>
      <c r="O214" s="79" t="e">
        <f aca="false">LOOKUP(9E+307,P214:BJ214)</f>
        <v>#N/A</v>
      </c>
      <c r="P214" s="301" t="n">
        <v>42160</v>
      </c>
      <c r="R214" s="301" t="n">
        <v>42705</v>
      </c>
      <c r="T214" s="301" t="n">
        <v>43891</v>
      </c>
      <c r="U214" s="300" t="s">
        <v>3021</v>
      </c>
    </row>
    <row r="215" customFormat="false" ht="12.8" hidden="false" customHeight="false" outlineLevel="0" collapsed="false">
      <c r="A215" s="302" t="s">
        <v>2909</v>
      </c>
      <c r="B215" s="303" t="s">
        <v>1764</v>
      </c>
      <c r="C215" s="299" t="s">
        <v>1785</v>
      </c>
      <c r="D215" s="303" t="s">
        <v>2028</v>
      </c>
      <c r="E215" s="344" t="s">
        <v>1815</v>
      </c>
      <c r="G215" s="0" t="e">
        <f aca="true">INDIRECT(ADDRESS(ROW(K215),COLUMN(N216)+MATCH(LOOKUP(9E+307,P215:CO215),P215:CO215)))</f>
        <v>#N/A</v>
      </c>
      <c r="H215" s="0" t="str">
        <f aca="false">IF(ISERROR(G215),"",G215)</f>
        <v/>
      </c>
      <c r="I215" s="269" t="e">
        <f aca="false">IF(M215&lt;0,$K$2-N215,0)</f>
        <v>#VALUE!</v>
      </c>
      <c r="J215" s="0" t="e">
        <f aca="false">M216</f>
        <v>#VALUE!</v>
      </c>
      <c r="M215" s="0" t="e">
        <f aca="false">N216-N215</f>
        <v>#VALUE!</v>
      </c>
      <c r="N215" s="79" t="str">
        <f aca="false">IF(ISERROR(O215),"",O215)</f>
        <v/>
      </c>
      <c r="O215" s="79" t="e">
        <f aca="false">LOOKUP(9E+307,Q215:AX215)</f>
        <v>#N/A</v>
      </c>
      <c r="Q215" s="301" t="n">
        <v>41943</v>
      </c>
      <c r="S215" s="301" t="n">
        <v>42340</v>
      </c>
      <c r="T215" s="300" t="s">
        <v>1824</v>
      </c>
      <c r="U215" s="301" t="n">
        <v>42979</v>
      </c>
    </row>
    <row r="216" customFormat="false" ht="13" hidden="false" customHeight="false" outlineLevel="0" collapsed="false">
      <c r="A216" s="302"/>
      <c r="D216" s="303"/>
      <c r="E216" s="344" t="s">
        <v>1815</v>
      </c>
      <c r="L216" s="308" t="e">
        <f aca="false">IF((M216-$L$2)&gt;0,1,0)</f>
        <v>#VALUE!</v>
      </c>
      <c r="M216" s="0" t="e">
        <f aca="false">IF(M215&gt;0,$K$2-N216,0)</f>
        <v>#VALUE!</v>
      </c>
      <c r="N216" s="79" t="str">
        <f aca="false">IF(ISERROR(O216),"",O216)</f>
        <v/>
      </c>
      <c r="O216" s="79" t="e">
        <f aca="false">LOOKUP(9E+307,P216:BJ216)</f>
        <v>#N/A</v>
      </c>
      <c r="P216" s="301" t="n">
        <v>42063</v>
      </c>
      <c r="R216" s="301" t="n">
        <v>42432</v>
      </c>
      <c r="T216" s="301" t="n">
        <v>43191</v>
      </c>
    </row>
    <row r="217" customFormat="false" ht="12.8" hidden="false" customHeight="false" outlineLevel="0" collapsed="false">
      <c r="A217" s="302" t="s">
        <v>2910</v>
      </c>
      <c r="B217" s="303" t="s">
        <v>1764</v>
      </c>
      <c r="C217" s="299" t="s">
        <v>1785</v>
      </c>
      <c r="D217" s="303" t="s">
        <v>2061</v>
      </c>
      <c r="E217" s="344" t="s">
        <v>1815</v>
      </c>
      <c r="G217" s="0" t="e">
        <f aca="true">INDIRECT(ADDRESS(ROW(K217),COLUMN(N218)+MATCH(LOOKUP(9E+307,P217:CO217),P217:CO217)))</f>
        <v>#N/A</v>
      </c>
      <c r="H217" s="0" t="str">
        <f aca="false">IF(ISERROR(G217),"",G217)</f>
        <v/>
      </c>
      <c r="I217" s="313" t="e">
        <f aca="false">IF(M217&lt;0,$K$2-N217,0)</f>
        <v>#VALUE!</v>
      </c>
      <c r="J217" s="0" t="e">
        <f aca="false">M218</f>
        <v>#VALUE!</v>
      </c>
      <c r="M217" s="0" t="e">
        <f aca="false">N218-N217</f>
        <v>#VALUE!</v>
      </c>
      <c r="N217" s="79" t="str">
        <f aca="false">IF(ISERROR(O217),"",O217)</f>
        <v/>
      </c>
      <c r="O217" s="79" t="e">
        <f aca="false">LOOKUP(9E+307,Q217:AX217)</f>
        <v>#N/A</v>
      </c>
      <c r="Q217" s="301" t="n">
        <v>41943</v>
      </c>
      <c r="R217" s="300" t="s">
        <v>3011</v>
      </c>
      <c r="S217" s="301" t="n">
        <v>42559</v>
      </c>
    </row>
    <row r="218" customFormat="false" ht="13" hidden="false" customHeight="false" outlineLevel="0" collapsed="false">
      <c r="A218" s="302"/>
      <c r="D218" s="303"/>
      <c r="E218" s="344" t="s">
        <v>1815</v>
      </c>
      <c r="L218" s="308" t="e">
        <f aca="false">IF((M218-$L$2)&gt;0,1,0)</f>
        <v>#VALUE!</v>
      </c>
      <c r="M218" s="0" t="e">
        <f aca="false">IF(M217&gt;0,$K$2-N218,0)</f>
        <v>#VALUE!</v>
      </c>
      <c r="N218" s="79" t="str">
        <f aca="false">IF(ISERROR(O218),"",O218)</f>
        <v/>
      </c>
      <c r="O218" s="79" t="e">
        <f aca="false">LOOKUP(9E+307,P218:BJ218)</f>
        <v>#N/A</v>
      </c>
      <c r="P218" s="301" t="n">
        <v>42063</v>
      </c>
    </row>
    <row r="219" customFormat="false" ht="12.8" hidden="false" customHeight="false" outlineLevel="0" collapsed="false">
      <c r="A219" s="299" t="s">
        <v>2911</v>
      </c>
      <c r="B219" s="303" t="s">
        <v>1764</v>
      </c>
      <c r="C219" s="299" t="s">
        <v>1785</v>
      </c>
      <c r="D219" s="303" t="s">
        <v>2042</v>
      </c>
      <c r="E219" s="344" t="s">
        <v>1815</v>
      </c>
      <c r="G219" s="0" t="e">
        <f aca="true">INDIRECT(ADDRESS(ROW(K219),COLUMN(N220)+MATCH(LOOKUP(9E+307,P219:CO219),P219:CO219)))</f>
        <v>#N/A</v>
      </c>
      <c r="H219" s="0" t="str">
        <f aca="false">IF(ISERROR(G219),"",G219)</f>
        <v/>
      </c>
      <c r="I219" s="0" t="e">
        <f aca="false">IF(M219&lt;0,$K$2-N219,0)</f>
        <v>#VALUE!</v>
      </c>
      <c r="J219" s="0" t="e">
        <f aca="false">M220</f>
        <v>#VALUE!</v>
      </c>
      <c r="M219" s="0" t="e">
        <f aca="false">N220-N219</f>
        <v>#VALUE!</v>
      </c>
      <c r="N219" s="79" t="str">
        <f aca="false">IF(ISERROR(O219),"",O219)</f>
        <v/>
      </c>
      <c r="O219" s="79" t="e">
        <f aca="false">LOOKUP(9E+307,Q219:AX219)</f>
        <v>#N/A</v>
      </c>
      <c r="Q219" s="301" t="n">
        <v>41951</v>
      </c>
      <c r="S219" s="301" t="n">
        <v>42279</v>
      </c>
      <c r="T219" s="300" t="s">
        <v>3022</v>
      </c>
      <c r="U219" s="301" t="n">
        <v>43310</v>
      </c>
    </row>
    <row r="220" customFormat="false" ht="13" hidden="false" customHeight="false" outlineLevel="0" collapsed="false">
      <c r="D220" s="303"/>
      <c r="E220" s="344" t="s">
        <v>1815</v>
      </c>
      <c r="L220" s="308" t="e">
        <f aca="false">IF((M220-$L$2)&gt;0,1,0)</f>
        <v>#VALUE!</v>
      </c>
      <c r="M220" s="0" t="e">
        <f aca="false">IF(M219&gt;0,$K$2-N220,0)</f>
        <v>#VALUE!</v>
      </c>
      <c r="N220" s="79" t="str">
        <f aca="false">IF(ISERROR(O220),"",O220)</f>
        <v/>
      </c>
      <c r="O220" s="79" t="e">
        <f aca="false">LOOKUP(9E+307,P220:BJ220)</f>
        <v>#N/A</v>
      </c>
      <c r="P220" s="301" t="n">
        <v>42278</v>
      </c>
      <c r="R220" s="301" t="n">
        <v>42522</v>
      </c>
    </row>
    <row r="221" customFormat="false" ht="12.8" hidden="false" customHeight="false" outlineLevel="0" collapsed="false">
      <c r="A221" s="299" t="s">
        <v>2912</v>
      </c>
      <c r="B221" s="303" t="s">
        <v>1764</v>
      </c>
      <c r="C221" s="299" t="s">
        <v>1785</v>
      </c>
      <c r="D221" s="303" t="s">
        <v>2062</v>
      </c>
      <c r="E221" s="344" t="s">
        <v>1815</v>
      </c>
      <c r="G221" s="0" t="e">
        <f aca="true">INDIRECT(ADDRESS(ROW(K221),COLUMN(N222)+MATCH(LOOKUP(9E+307,P221:CO221),P221:CO221)))</f>
        <v>#N/A</v>
      </c>
      <c r="H221" s="0" t="str">
        <f aca="false">IF(ISERROR(G221),"",G221)</f>
        <v/>
      </c>
      <c r="I221" s="0" t="e">
        <f aca="false">IF(M221&lt;0,$K$2-N221,0)</f>
        <v>#VALUE!</v>
      </c>
      <c r="J221" s="0" t="e">
        <f aca="false">M222</f>
        <v>#VALUE!</v>
      </c>
      <c r="M221" s="0" t="e">
        <f aca="false">N222-N221</f>
        <v>#VALUE!</v>
      </c>
      <c r="N221" s="79" t="str">
        <f aca="false">IF(ISERROR(O221),"",O221)</f>
        <v/>
      </c>
      <c r="O221" s="79" t="e">
        <f aca="false">LOOKUP(9E+307,Q221:AX221)</f>
        <v>#N/A</v>
      </c>
      <c r="Q221" s="301" t="n">
        <v>41952</v>
      </c>
      <c r="S221" s="301" t="n">
        <v>42279</v>
      </c>
      <c r="T221" s="300" t="s">
        <v>2989</v>
      </c>
      <c r="U221" s="301" t="n">
        <v>42404</v>
      </c>
    </row>
    <row r="222" customFormat="false" ht="13" hidden="false" customHeight="false" outlineLevel="0" collapsed="false">
      <c r="D222" s="303"/>
      <c r="E222" s="344" t="s">
        <v>1815</v>
      </c>
      <c r="L222" s="308" t="e">
        <f aca="false">IF((M222-$L$2)&gt;0,1,0)</f>
        <v>#VALUE!</v>
      </c>
      <c r="M222" s="0" t="e">
        <f aca="false">IF(M221&gt;0,$K$2-N222,0)</f>
        <v>#VALUE!</v>
      </c>
      <c r="N222" s="79" t="str">
        <f aca="false">IF(ISERROR(O222),"",O222)</f>
        <v/>
      </c>
      <c r="O222" s="79" t="e">
        <f aca="false">LOOKUP(9E+307,P222:BJ222)</f>
        <v>#N/A</v>
      </c>
      <c r="P222" s="301" t="n">
        <v>42278</v>
      </c>
      <c r="R222" s="301" t="n">
        <v>42309</v>
      </c>
    </row>
    <row r="223" customFormat="false" ht="12.8" hidden="false" customHeight="false" outlineLevel="0" collapsed="false">
      <c r="A223" s="299" t="s">
        <v>2913</v>
      </c>
      <c r="B223" s="303" t="s">
        <v>1764</v>
      </c>
      <c r="C223" s="299" t="s">
        <v>1785</v>
      </c>
      <c r="D223" s="303" t="s">
        <v>2063</v>
      </c>
      <c r="E223" s="344" t="s">
        <v>1815</v>
      </c>
      <c r="G223" s="0" t="e">
        <f aca="true">INDIRECT(ADDRESS(ROW(K223),COLUMN(N224)+MATCH(LOOKUP(9E+307,P223:CO223),P223:CO223)))</f>
        <v>#N/A</v>
      </c>
      <c r="H223" s="0" t="str">
        <f aca="false">IF(ISERROR(G223),"",G223)</f>
        <v/>
      </c>
      <c r="I223" s="313" t="e">
        <f aca="false">IF(M223&lt;0,$K$2-N223,0)</f>
        <v>#VALUE!</v>
      </c>
      <c r="J223" s="0" t="e">
        <f aca="false">M224</f>
        <v>#VALUE!</v>
      </c>
      <c r="M223" s="0" t="e">
        <f aca="false">N224-N223</f>
        <v>#VALUE!</v>
      </c>
      <c r="N223" s="79" t="str">
        <f aca="false">IF(ISERROR(O223),"",O223)</f>
        <v/>
      </c>
      <c r="O223" s="79" t="e">
        <f aca="false">LOOKUP(9E+307,Q223:AX223)</f>
        <v>#N/A</v>
      </c>
      <c r="Q223" s="301" t="n">
        <v>41943</v>
      </c>
      <c r="R223" s="300" t="s">
        <v>3011</v>
      </c>
      <c r="S223" s="301" t="n">
        <v>42559</v>
      </c>
    </row>
    <row r="224" customFormat="false" ht="13" hidden="false" customHeight="false" outlineLevel="0" collapsed="false">
      <c r="D224" s="303"/>
      <c r="E224" s="344" t="s">
        <v>1815</v>
      </c>
      <c r="L224" s="308" t="e">
        <f aca="false">IF((M224-$L$2)&gt;0,1,0)</f>
        <v>#VALUE!</v>
      </c>
      <c r="M224" s="0" t="e">
        <f aca="false">IF(M223&gt;0,$K$2-N224,0)</f>
        <v>#VALUE!</v>
      </c>
      <c r="N224" s="79" t="str">
        <f aca="false">IF(ISERROR(O224),"",O224)</f>
        <v/>
      </c>
      <c r="O224" s="79" t="e">
        <f aca="false">LOOKUP(9E+307,P224:BJ224)</f>
        <v>#N/A</v>
      </c>
      <c r="P224" s="301" t="n">
        <v>42238</v>
      </c>
    </row>
    <row r="225" customFormat="false" ht="12.8" hidden="false" customHeight="false" outlineLevel="0" collapsed="false">
      <c r="A225" s="299" t="s">
        <v>2914</v>
      </c>
      <c r="B225" s="303" t="s">
        <v>1764</v>
      </c>
      <c r="C225" s="299" t="s">
        <v>1785</v>
      </c>
      <c r="D225" s="303" t="s">
        <v>2064</v>
      </c>
      <c r="E225" s="344" t="s">
        <v>1815</v>
      </c>
      <c r="G225" s="0" t="e">
        <f aca="true">INDIRECT(ADDRESS(ROW(K225),COLUMN(N226)+MATCH(LOOKUP(9E+307,P225:CO225),P225:CO225)))</f>
        <v>#N/A</v>
      </c>
      <c r="H225" s="0" t="str">
        <f aca="false">IF(ISERROR(G225),"",G225)</f>
        <v/>
      </c>
      <c r="I225" s="444" t="e">
        <f aca="false">IF(M225&lt;0,$K$2-N225,0)</f>
        <v>#VALUE!</v>
      </c>
      <c r="J225" s="0" t="e">
        <f aca="false">M226</f>
        <v>#VALUE!</v>
      </c>
      <c r="M225" s="79" t="e">
        <f aca="false">N226-N225</f>
        <v>#VALUE!</v>
      </c>
      <c r="N225" s="79" t="str">
        <f aca="false">IF(ISERROR(O225),"",O225)</f>
        <v/>
      </c>
      <c r="O225" s="79" t="e">
        <f aca="false">LOOKUP(9E+307,Q225:AX225)</f>
        <v>#N/A</v>
      </c>
      <c r="Q225" s="301" t="n">
        <v>41944</v>
      </c>
      <c r="R225" s="300" t="s">
        <v>3023</v>
      </c>
      <c r="S225" s="301" t="n">
        <v>42559</v>
      </c>
      <c r="T225" s="300" t="s">
        <v>748</v>
      </c>
      <c r="U225" s="301" t="n">
        <v>43762</v>
      </c>
    </row>
    <row r="226" customFormat="false" ht="13" hidden="false" customHeight="false" outlineLevel="0" collapsed="false">
      <c r="D226" s="303"/>
      <c r="E226" s="344" t="s">
        <v>1815</v>
      </c>
      <c r="L226" s="308" t="e">
        <f aca="false">IF((M226-$L$2)&gt;0,1,0)</f>
        <v>#VALUE!</v>
      </c>
      <c r="M226" s="0" t="e">
        <f aca="false">IF(M225&gt;0,$K$2-N226,0)</f>
        <v>#VALUE!</v>
      </c>
      <c r="N226" s="79" t="str">
        <f aca="false">IF(ISERROR(O226),"",O226)</f>
        <v/>
      </c>
      <c r="O226" s="79" t="e">
        <f aca="false">LOOKUP(9E+307,P226:BJ226)</f>
        <v>#N/A</v>
      </c>
      <c r="P226" s="301" t="n">
        <v>42199</v>
      </c>
      <c r="R226" s="301" t="n">
        <v>43101</v>
      </c>
    </row>
    <row r="227" customFormat="false" ht="12.8" hidden="false" customHeight="false" outlineLevel="0" collapsed="false">
      <c r="A227" s="299" t="s">
        <v>2915</v>
      </c>
      <c r="B227" s="303" t="s">
        <v>1764</v>
      </c>
      <c r="C227" s="299" t="s">
        <v>1785</v>
      </c>
      <c r="D227" s="303" t="s">
        <v>2065</v>
      </c>
      <c r="E227" s="344" t="s">
        <v>1815</v>
      </c>
      <c r="G227" s="0" t="e">
        <f aca="true">INDIRECT(ADDRESS(ROW(K227),COLUMN(N228)+MATCH(LOOKUP(9E+307,P227:CO227),P227:CO227)))</f>
        <v>#N/A</v>
      </c>
      <c r="H227" s="0" t="str">
        <f aca="false">IF(ISERROR(G227),"",G227)</f>
        <v/>
      </c>
      <c r="I227" s="0" t="e">
        <f aca="false">IF(M227&lt;0,$K$2-N227,0)</f>
        <v>#VALUE!</v>
      </c>
      <c r="J227" s="269" t="e">
        <f aca="false">M228</f>
        <v>#VALUE!</v>
      </c>
      <c r="M227" s="0" t="e">
        <f aca="false">N228-N227</f>
        <v>#VALUE!</v>
      </c>
      <c r="N227" s="79" t="str">
        <f aca="false">IF(ISERROR(O227),"",O227)</f>
        <v/>
      </c>
      <c r="O227" s="79" t="e">
        <f aca="false">LOOKUP(9E+307,Q227:AX227)</f>
        <v>#N/A</v>
      </c>
      <c r="Q227" s="301" t="n">
        <v>41944</v>
      </c>
      <c r="R227" s="300" t="s">
        <v>1894</v>
      </c>
      <c r="S227" s="301" t="n">
        <v>42688</v>
      </c>
    </row>
    <row r="228" customFormat="false" ht="13" hidden="false" customHeight="false" outlineLevel="0" collapsed="false">
      <c r="D228" s="303"/>
      <c r="E228" s="344" t="s">
        <v>1815</v>
      </c>
      <c r="J228" s="269"/>
      <c r="L228" s="308" t="e">
        <f aca="false">IF((M228-$L$2)&gt;0,1,0)</f>
        <v>#VALUE!</v>
      </c>
      <c r="M228" s="0" t="e">
        <f aca="false">IF(M227&gt;0,$K$2-N228,0)</f>
        <v>#VALUE!</v>
      </c>
      <c r="N228" s="79" t="str">
        <f aca="false">IF(ISERROR(O228),"",O228)</f>
        <v/>
      </c>
      <c r="O228" s="79" t="e">
        <f aca="false">LOOKUP(9E+307,P228:BJ228)</f>
        <v>#N/A</v>
      </c>
      <c r="P228" s="301" t="n">
        <v>42285</v>
      </c>
      <c r="R228" s="301" t="n">
        <v>43101</v>
      </c>
    </row>
    <row r="229" customFormat="false" ht="12.8" hidden="false" customHeight="false" outlineLevel="0" collapsed="false">
      <c r="A229" s="299" t="s">
        <v>2916</v>
      </c>
      <c r="B229" s="303" t="s">
        <v>1764</v>
      </c>
      <c r="C229" s="299" t="s">
        <v>1785</v>
      </c>
      <c r="D229" s="303" t="s">
        <v>2066</v>
      </c>
      <c r="E229" s="344" t="s">
        <v>1815</v>
      </c>
      <c r="G229" s="0" t="e">
        <f aca="true">INDIRECT(ADDRESS(ROW(K229),COLUMN(N230)+MATCH(LOOKUP(9E+307,P229:CO229),P229:CO229)))</f>
        <v>#N/A</v>
      </c>
      <c r="H229" s="0" t="str">
        <f aca="false">IF(ISERROR(G229),"",G229)</f>
        <v/>
      </c>
      <c r="I229" s="0" t="e">
        <f aca="false">IF(M229&lt;0,$K$2-N229,0)</f>
        <v>#VALUE!</v>
      </c>
      <c r="J229" s="269" t="e">
        <f aca="false">M230</f>
        <v>#VALUE!</v>
      </c>
      <c r="M229" s="0" t="e">
        <f aca="false">N230-N229</f>
        <v>#VALUE!</v>
      </c>
      <c r="N229" s="79" t="str">
        <f aca="false">IF(ISERROR(O229),"",O229)</f>
        <v/>
      </c>
      <c r="O229" s="79" t="e">
        <f aca="false">LOOKUP(9E+307,Q229:AX229)</f>
        <v>#N/A</v>
      </c>
      <c r="Q229" s="301" t="n">
        <v>41944</v>
      </c>
      <c r="R229" s="300" t="s">
        <v>3015</v>
      </c>
      <c r="S229" s="301" t="n">
        <v>42700</v>
      </c>
    </row>
    <row r="230" customFormat="false" ht="13" hidden="false" customHeight="false" outlineLevel="0" collapsed="false">
      <c r="D230" s="303"/>
      <c r="E230" s="344" t="s">
        <v>1815</v>
      </c>
      <c r="L230" s="308" t="e">
        <f aca="false">IF((M230-$L$2)&gt;0,1,0)</f>
        <v>#VALUE!</v>
      </c>
      <c r="M230" s="0" t="e">
        <f aca="false">IF(M229&gt;0,$K$2-N230,0)</f>
        <v>#VALUE!</v>
      </c>
      <c r="N230" s="79" t="str">
        <f aca="false">IF(ISERROR(O230),"",O230)</f>
        <v/>
      </c>
      <c r="O230" s="79" t="e">
        <f aca="false">LOOKUP(9E+307,P230:BJ230)</f>
        <v>#N/A</v>
      </c>
      <c r="P230" s="301" t="n">
        <v>42285</v>
      </c>
    </row>
    <row r="231" customFormat="false" ht="12.8" hidden="false" customHeight="false" outlineLevel="0" collapsed="false">
      <c r="A231" s="299" t="s">
        <v>2917</v>
      </c>
      <c r="B231" s="303" t="s">
        <v>1764</v>
      </c>
      <c r="C231" s="299" t="s">
        <v>1785</v>
      </c>
      <c r="D231" s="303" t="s">
        <v>2067</v>
      </c>
      <c r="E231" s="344" t="s">
        <v>1815</v>
      </c>
      <c r="G231" s="0" t="e">
        <f aca="true">INDIRECT(ADDRESS(ROW(K231),COLUMN(N232)+MATCH(LOOKUP(9E+307,P231:CO231),P231:CO231)))</f>
        <v>#N/A</v>
      </c>
      <c r="H231" s="0" t="str">
        <f aca="false">IF(ISERROR(G231),"",G231)</f>
        <v/>
      </c>
      <c r="I231" s="0" t="e">
        <f aca="false">IF(M231&lt;0,$K$2-N231,0)</f>
        <v>#VALUE!</v>
      </c>
      <c r="J231" s="269" t="e">
        <f aca="false">M232</f>
        <v>#VALUE!</v>
      </c>
      <c r="M231" s="0" t="e">
        <f aca="false">N232-N231</f>
        <v>#VALUE!</v>
      </c>
      <c r="N231" s="79" t="str">
        <f aca="false">IF(ISERROR(O231),"",O231)</f>
        <v/>
      </c>
      <c r="O231" s="79" t="e">
        <f aca="false">LOOKUP(9E+307,Q231:AX231)</f>
        <v>#N/A</v>
      </c>
      <c r="Q231" s="301" t="n">
        <v>41944</v>
      </c>
      <c r="R231" s="300" t="s">
        <v>2998</v>
      </c>
      <c r="S231" s="301" t="n">
        <v>42705</v>
      </c>
    </row>
    <row r="232" customFormat="false" ht="13" hidden="false" customHeight="false" outlineLevel="0" collapsed="false">
      <c r="D232" s="303"/>
      <c r="E232" s="344" t="s">
        <v>1815</v>
      </c>
      <c r="L232" s="308" t="e">
        <f aca="false">IF((M232-$L$2)&gt;0,1,0)</f>
        <v>#VALUE!</v>
      </c>
      <c r="M232" s="0" t="e">
        <f aca="false">IF(M231&gt;0,$K$2-N232,0)</f>
        <v>#VALUE!</v>
      </c>
      <c r="N232" s="79" t="str">
        <f aca="false">IF(ISERROR(O232),"",O232)</f>
        <v/>
      </c>
      <c r="O232" s="79" t="e">
        <f aca="false">LOOKUP(9E+307,P232:BJ232)</f>
        <v>#N/A</v>
      </c>
      <c r="P232" s="301" t="n">
        <v>42285</v>
      </c>
    </row>
    <row r="233" customFormat="false" ht="12.8" hidden="false" customHeight="false" outlineLevel="0" collapsed="false">
      <c r="A233" s="299" t="s">
        <v>2918</v>
      </c>
      <c r="B233" s="303" t="s">
        <v>1764</v>
      </c>
      <c r="C233" s="299" t="s">
        <v>1785</v>
      </c>
      <c r="D233" s="303" t="s">
        <v>2068</v>
      </c>
      <c r="E233" s="344" t="s">
        <v>1815</v>
      </c>
      <c r="G233" s="0" t="e">
        <f aca="true">INDIRECT(ADDRESS(ROW(K233),COLUMN(N234)+MATCH(LOOKUP(9E+307,P233:CO233),P233:CO233)))</f>
        <v>#N/A</v>
      </c>
      <c r="H233" s="0" t="str">
        <f aca="false">IF(ISERROR(G233),"",G233)</f>
        <v/>
      </c>
      <c r="I233" s="0" t="e">
        <f aca="false">IF(M233&lt;0,$K$2-N233,0)</f>
        <v>#VALUE!</v>
      </c>
      <c r="J233" s="269" t="e">
        <f aca="false">M234</f>
        <v>#VALUE!</v>
      </c>
      <c r="M233" s="0" t="e">
        <f aca="false">N234-N233</f>
        <v>#VALUE!</v>
      </c>
      <c r="N233" s="79" t="str">
        <f aca="false">IF(ISERROR(O233),"",O233)</f>
        <v/>
      </c>
      <c r="O233" s="79" t="e">
        <f aca="false">LOOKUP(9E+307,Q233:AX233)</f>
        <v>#N/A</v>
      </c>
      <c r="Q233" s="301" t="n">
        <v>41944</v>
      </c>
      <c r="R233" s="300" t="s">
        <v>1921</v>
      </c>
      <c r="S233" s="301" t="n">
        <v>42705</v>
      </c>
    </row>
    <row r="234" customFormat="false" ht="13" hidden="false" customHeight="false" outlineLevel="0" collapsed="false">
      <c r="D234" s="303"/>
      <c r="E234" s="344" t="s">
        <v>1815</v>
      </c>
      <c r="L234" s="308" t="e">
        <f aca="false">IF((M234-$L$2)&gt;0,1,0)</f>
        <v>#VALUE!</v>
      </c>
      <c r="M234" s="0" t="e">
        <f aca="false">IF(M233&gt;0,$K$2-N234,0)</f>
        <v>#VALUE!</v>
      </c>
      <c r="N234" s="79" t="str">
        <f aca="false">IF(ISERROR(O234),"",O234)</f>
        <v/>
      </c>
      <c r="O234" s="79" t="e">
        <f aca="false">LOOKUP(9E+307,P234:BJ234)</f>
        <v>#N/A</v>
      </c>
      <c r="P234" s="301" t="n">
        <v>42285</v>
      </c>
    </row>
    <row r="235" customFormat="false" ht="12.8" hidden="false" customHeight="false" outlineLevel="0" collapsed="false">
      <c r="A235" s="299" t="s">
        <v>2919</v>
      </c>
      <c r="B235" s="303" t="s">
        <v>1789</v>
      </c>
      <c r="C235" s="299" t="s">
        <v>1787</v>
      </c>
      <c r="D235" s="303" t="s">
        <v>1837</v>
      </c>
      <c r="E235" s="344" t="s">
        <v>1815</v>
      </c>
      <c r="G235" s="0" t="e">
        <f aca="true">INDIRECT(ADDRESS(ROW(K235),COLUMN(N236)+MATCH(LOOKUP(9E+307,P235:CO235),P235:CO235)))</f>
        <v>#N/A</v>
      </c>
      <c r="H235" s="0" t="str">
        <f aca="false">IF(ISERROR(G235),"",G235)</f>
        <v/>
      </c>
      <c r="I235" s="269" t="e">
        <f aca="false">IF(M235&lt;0,$K$2-N235,0)</f>
        <v>#VALUE!</v>
      </c>
      <c r="J235" s="269" t="e">
        <f aca="false">M236</f>
        <v>#VALUE!</v>
      </c>
      <c r="M235" s="0" t="e">
        <f aca="false">N236-N235</f>
        <v>#VALUE!</v>
      </c>
      <c r="N235" s="79" t="str">
        <f aca="false">IF(ISERROR(O235),"",O235)</f>
        <v/>
      </c>
      <c r="O235" s="79" t="e">
        <f aca="false">LOOKUP(9E+307,Q235:AX235)</f>
        <v>#N/A</v>
      </c>
      <c r="Q235" s="301" t="n">
        <v>42100</v>
      </c>
      <c r="S235" s="301" t="n">
        <v>42530</v>
      </c>
      <c r="T235" s="300" t="s">
        <v>817</v>
      </c>
      <c r="U235" s="301" t="n">
        <v>43166</v>
      </c>
    </row>
    <row r="236" customFormat="false" ht="13" hidden="false" customHeight="false" outlineLevel="0" collapsed="false">
      <c r="D236" s="303"/>
      <c r="E236" s="344" t="s">
        <v>1815</v>
      </c>
      <c r="L236" s="308" t="e">
        <f aca="false">IF((M236-$L$2)&gt;0,1,0)</f>
        <v>#VALUE!</v>
      </c>
      <c r="M236" s="0" t="e">
        <f aca="false">IF(M235&gt;0,$K$2-N236,0)</f>
        <v>#VALUE!</v>
      </c>
      <c r="N236" s="79" t="str">
        <f aca="false">IF(ISERROR(O236),"",O236)</f>
        <v/>
      </c>
      <c r="O236" s="79" t="e">
        <f aca="false">LOOKUP(9E+307,P236:BJ236)</f>
        <v>#N/A</v>
      </c>
      <c r="P236" s="301" t="n">
        <v>42173</v>
      </c>
      <c r="R236" s="301" t="n">
        <v>42686</v>
      </c>
      <c r="T236" s="301" t="n">
        <v>43617</v>
      </c>
    </row>
    <row r="237" customFormat="false" ht="12.8" hidden="false" customHeight="false" outlineLevel="0" collapsed="false">
      <c r="A237" s="299" t="s">
        <v>2921</v>
      </c>
      <c r="B237" s="303" t="s">
        <v>1789</v>
      </c>
      <c r="C237" s="299" t="s">
        <v>1787</v>
      </c>
      <c r="D237" s="303" t="s">
        <v>2069</v>
      </c>
      <c r="E237" s="344" t="s">
        <v>1815</v>
      </c>
      <c r="G237" s="0" t="e">
        <f aca="true">INDIRECT(ADDRESS(ROW(K237),COLUMN(N238)+MATCH(LOOKUP(9E+307,P237:CO237),P237:CO237)))</f>
        <v>#N/A</v>
      </c>
      <c r="H237" s="0" t="str">
        <f aca="false">IF(ISERROR(G237),"",G237)</f>
        <v/>
      </c>
      <c r="I237" s="269" t="e">
        <f aca="false">IF(M237&lt;0,$K$2-N237,0)</f>
        <v>#VALUE!</v>
      </c>
      <c r="J237" s="0" t="e">
        <f aca="false">M238</f>
        <v>#VALUE!</v>
      </c>
      <c r="M237" s="0" t="e">
        <f aca="false">N238-N237</f>
        <v>#VALUE!</v>
      </c>
      <c r="N237" s="79" t="str">
        <f aca="false">IF(ISERROR(O237),"",O237)</f>
        <v/>
      </c>
      <c r="O237" s="79" t="e">
        <f aca="false">LOOKUP(9E+307,Q237:AX237)</f>
        <v>#N/A</v>
      </c>
      <c r="Q237" s="301" t="n">
        <v>42100</v>
      </c>
      <c r="S237" s="301" t="n">
        <v>42356</v>
      </c>
      <c r="T237" s="300" t="s">
        <v>1824</v>
      </c>
      <c r="U237" s="301" t="n">
        <v>42979</v>
      </c>
    </row>
    <row r="238" customFormat="false" ht="13" hidden="false" customHeight="false" outlineLevel="0" collapsed="false">
      <c r="D238" s="303"/>
      <c r="E238" s="344" t="s">
        <v>1815</v>
      </c>
      <c r="L238" s="308" t="e">
        <f aca="false">IF((M238-$L$2)&gt;0,1,0)</f>
        <v>#VALUE!</v>
      </c>
      <c r="M238" s="0" t="e">
        <f aca="false">IF(M237&gt;0,$K$2-N238,0)</f>
        <v>#VALUE!</v>
      </c>
      <c r="N238" s="79" t="str">
        <f aca="false">IF(ISERROR(O238),"",O238)</f>
        <v/>
      </c>
      <c r="O238" s="79" t="e">
        <f aca="false">LOOKUP(9E+307,P238:BJ238)</f>
        <v>#N/A</v>
      </c>
      <c r="P238" s="301" t="n">
        <v>42173</v>
      </c>
      <c r="R238" s="301" t="n">
        <v>42476</v>
      </c>
      <c r="T238" s="301" t="n">
        <v>43191</v>
      </c>
    </row>
    <row r="239" customFormat="false" ht="12.8" hidden="false" customHeight="false" outlineLevel="0" collapsed="false">
      <c r="A239" s="299" t="s">
        <v>2922</v>
      </c>
      <c r="B239" s="303" t="s">
        <v>1789</v>
      </c>
      <c r="C239" s="299" t="s">
        <v>1787</v>
      </c>
      <c r="D239" s="303" t="s">
        <v>1802</v>
      </c>
      <c r="E239" s="344" t="s">
        <v>1815</v>
      </c>
      <c r="G239" s="0" t="e">
        <f aca="true">INDIRECT(ADDRESS(ROW(K239),COLUMN(N240)+MATCH(LOOKUP(9E+307,P239:CO239),P239:CO239)))</f>
        <v>#N/A</v>
      </c>
      <c r="H239" s="0" t="str">
        <f aca="false">IF(ISERROR(G239),"",G239)</f>
        <v/>
      </c>
      <c r="I239" s="0" t="e">
        <f aca="false">IF(M239&lt;0,$K$2-N239,0)</f>
        <v>#VALUE!</v>
      </c>
      <c r="J239" s="0" t="e">
        <f aca="false">M240</f>
        <v>#VALUE!</v>
      </c>
      <c r="M239" s="0" t="e">
        <f aca="false">N240-N239</f>
        <v>#VALUE!</v>
      </c>
      <c r="N239" s="79" t="str">
        <f aca="false">IF(ISERROR(O239),"",O239)</f>
        <v/>
      </c>
      <c r="O239" s="79" t="e">
        <f aca="false">LOOKUP(9E+307,Q239:AX239)</f>
        <v>#N/A</v>
      </c>
      <c r="Q239" s="301" t="n">
        <v>42103</v>
      </c>
      <c r="S239" s="301" t="n">
        <v>42279</v>
      </c>
      <c r="T239" s="300" t="s">
        <v>1838</v>
      </c>
      <c r="U239" s="301" t="n">
        <v>43103</v>
      </c>
    </row>
    <row r="240" customFormat="false" ht="13" hidden="false" customHeight="false" outlineLevel="0" collapsed="false">
      <c r="D240" s="303"/>
      <c r="E240" s="344" t="s">
        <v>1815</v>
      </c>
      <c r="L240" s="308" t="e">
        <f aca="false">IF((M240-$L$2)&gt;0,1,0)</f>
        <v>#VALUE!</v>
      </c>
      <c r="M240" s="0" t="e">
        <f aca="false">IF(M239&gt;0,$K$2-N240,0)</f>
        <v>#VALUE!</v>
      </c>
      <c r="N240" s="79" t="str">
        <f aca="false">IF(ISERROR(O240),"",O240)</f>
        <v/>
      </c>
      <c r="O240" s="79" t="e">
        <f aca="false">LOOKUP(9E+307,P240:BJ240)</f>
        <v>#N/A</v>
      </c>
      <c r="P240" s="301" t="n">
        <v>42278</v>
      </c>
      <c r="R240" s="301" t="n">
        <v>42432</v>
      </c>
    </row>
    <row r="241" customFormat="false" ht="12.8" hidden="false" customHeight="false" outlineLevel="0" collapsed="false">
      <c r="A241" s="299" t="s">
        <v>2923</v>
      </c>
      <c r="B241" s="303" t="s">
        <v>1789</v>
      </c>
      <c r="C241" s="299" t="s">
        <v>1787</v>
      </c>
      <c r="D241" s="310" t="s">
        <v>2070</v>
      </c>
      <c r="E241" s="344" t="s">
        <v>1815</v>
      </c>
      <c r="G241" s="0" t="e">
        <f aca="true">INDIRECT(ADDRESS(ROW(K241),COLUMN(N242)+MATCH(LOOKUP(9E+307,P241:CO241),P241:CO241)))</f>
        <v>#N/A</v>
      </c>
      <c r="H241" s="0" t="str">
        <f aca="false">IF(ISERROR(G241),"",G241)</f>
        <v/>
      </c>
      <c r="I241" s="269" t="e">
        <f aca="false">IF(M241&lt;0,$K$2-N241,0)</f>
        <v>#VALUE!</v>
      </c>
      <c r="J241" s="0" t="e">
        <f aca="false">M242</f>
        <v>#VALUE!</v>
      </c>
      <c r="M241" s="0" t="e">
        <f aca="false">N242-N241</f>
        <v>#VALUE!</v>
      </c>
      <c r="N241" s="79" t="str">
        <f aca="false">IF(ISERROR(O241),"",O241)</f>
        <v/>
      </c>
      <c r="O241" s="79" t="e">
        <f aca="false">LOOKUP(9E+307,Q241:AX241)</f>
        <v>#N/A</v>
      </c>
      <c r="Q241" s="301" t="n">
        <v>42103</v>
      </c>
      <c r="S241" s="301" t="n">
        <v>42559</v>
      </c>
      <c r="T241" s="300" t="s">
        <v>487</v>
      </c>
      <c r="U241" s="301" t="n">
        <v>43638</v>
      </c>
    </row>
    <row r="242" customFormat="false" ht="13" hidden="false" customHeight="false" outlineLevel="0" collapsed="false">
      <c r="D242" s="310"/>
      <c r="E242" s="344" t="s">
        <v>1815</v>
      </c>
      <c r="I242" s="269"/>
      <c r="L242" s="308" t="e">
        <f aca="false">IF((M242-$L$2)&gt;0,1,0)</f>
        <v>#VALUE!</v>
      </c>
      <c r="M242" s="0" t="e">
        <f aca="false">IF(M241&gt;0,$K$2-N242,0)</f>
        <v>#VALUE!</v>
      </c>
      <c r="N242" s="79" t="str">
        <f aca="false">IF(ISERROR(O242),"",O242)</f>
        <v/>
      </c>
      <c r="O242" s="79" t="e">
        <f aca="false">LOOKUP(9E+307,P242:BJ242)</f>
        <v>#N/A</v>
      </c>
      <c r="P242" s="301" t="n">
        <v>42199</v>
      </c>
      <c r="R242" s="301" t="n">
        <v>42736</v>
      </c>
      <c r="T242" s="301" t="n">
        <v>43751</v>
      </c>
    </row>
    <row r="243" customFormat="false" ht="12.8" hidden="false" customHeight="false" outlineLevel="0" collapsed="false">
      <c r="A243" s="299" t="s">
        <v>2923</v>
      </c>
      <c r="B243" s="303" t="s">
        <v>1789</v>
      </c>
      <c r="C243" s="299" t="s">
        <v>1787</v>
      </c>
      <c r="D243" s="310" t="s">
        <v>1902</v>
      </c>
      <c r="E243" s="344" t="s">
        <v>1815</v>
      </c>
      <c r="G243" s="0" t="e">
        <f aca="true">INDIRECT(ADDRESS(ROW(K243),COLUMN(N244)+MATCH(LOOKUP(9E+307,P243:CO243),P243:CO243)))</f>
        <v>#N/A</v>
      </c>
      <c r="H243" s="434" t="str">
        <f aca="false">IF(ISERROR(G243),"",G243)</f>
        <v/>
      </c>
      <c r="I243" s="269" t="e">
        <f aca="false">IF(M243&lt;0,$K$2-N243,0)</f>
        <v>#VALUE!</v>
      </c>
      <c r="J243" s="0" t="e">
        <f aca="false">M244</f>
        <v>#VALUE!</v>
      </c>
      <c r="M243" s="434" t="e">
        <f aca="false">N244-N243</f>
        <v>#VALUE!</v>
      </c>
      <c r="N243" s="79" t="str">
        <f aca="false">IF(ISERROR(O243),"",O243)</f>
        <v/>
      </c>
      <c r="O243" s="79" t="e">
        <f aca="false">LOOKUP(9E+307,Q243:AX243)</f>
        <v>#N/A</v>
      </c>
      <c r="Q243" s="301" t="n">
        <v>42103</v>
      </c>
      <c r="S243" s="301" t="n">
        <v>42559</v>
      </c>
      <c r="T243" s="300" t="s">
        <v>748</v>
      </c>
      <c r="U243" s="301" t="n">
        <v>43638</v>
      </c>
    </row>
    <row r="244" customFormat="false" ht="13" hidden="false" customHeight="false" outlineLevel="0" collapsed="false">
      <c r="D244" s="310"/>
      <c r="E244" s="344" t="s">
        <v>1815</v>
      </c>
      <c r="L244" s="308" t="e">
        <f aca="false">IF((M244-$L$2)&gt;0,1,0)</f>
        <v>#VALUE!</v>
      </c>
      <c r="M244" s="0" t="e">
        <f aca="false">IF(M243&gt;0,$K$2-N244,0)</f>
        <v>#VALUE!</v>
      </c>
      <c r="N244" s="79" t="str">
        <f aca="false">IF(ISERROR(O244),"",O244)</f>
        <v/>
      </c>
      <c r="O244" s="79" t="e">
        <f aca="false">LOOKUP(9E+307,P244:BJ244)</f>
        <v>#N/A</v>
      </c>
      <c r="P244" s="301" t="n">
        <v>42199</v>
      </c>
      <c r="R244" s="301" t="n">
        <v>42736</v>
      </c>
      <c r="T244" s="300" t="s">
        <v>3024</v>
      </c>
    </row>
    <row r="245" customFormat="false" ht="12.8" hidden="false" customHeight="false" outlineLevel="0" collapsed="false">
      <c r="A245" s="299" t="s">
        <v>2924</v>
      </c>
      <c r="B245" s="303" t="s">
        <v>1789</v>
      </c>
      <c r="C245" s="299" t="s">
        <v>1787</v>
      </c>
      <c r="D245" s="303" t="s">
        <v>2014</v>
      </c>
      <c r="E245" s="344" t="s">
        <v>1815</v>
      </c>
      <c r="G245" s="0" t="e">
        <f aca="true">INDIRECT(ADDRESS(ROW(K245),COLUMN(N246)+MATCH(LOOKUP(9E+307,P245:CO245),P245:CO245)))</f>
        <v>#N/A</v>
      </c>
      <c r="H245" s="0" t="str">
        <f aca="false">IF(ISERROR(G245),"",G245)</f>
        <v/>
      </c>
      <c r="I245" s="0" t="e">
        <f aca="false">IF(M245&lt;0,$K$2-N245,0)</f>
        <v>#VALUE!</v>
      </c>
      <c r="J245" s="27" t="e">
        <f aca="false">M246</f>
        <v>#VALUE!</v>
      </c>
      <c r="M245" s="0" t="e">
        <f aca="false">N246-N245</f>
        <v>#VALUE!</v>
      </c>
      <c r="N245" s="79" t="str">
        <f aca="false">IF(ISERROR(O245),"",O245)</f>
        <v/>
      </c>
      <c r="O245" s="79" t="e">
        <f aca="false">LOOKUP(9E+307,Q245:AX245)</f>
        <v>#N/A</v>
      </c>
      <c r="Q245" s="301" t="n">
        <v>42103</v>
      </c>
      <c r="R245" s="300" t="s">
        <v>3025</v>
      </c>
      <c r="S245" s="301" t="n">
        <v>42926</v>
      </c>
    </row>
    <row r="246" customFormat="false" ht="13" hidden="false" customHeight="false" outlineLevel="0" collapsed="false">
      <c r="D246" s="303"/>
      <c r="E246" s="344" t="s">
        <v>1815</v>
      </c>
      <c r="L246" s="308" t="e">
        <f aca="false">IF((M246-$L$2)&gt;0,1,0)</f>
        <v>#VALUE!</v>
      </c>
      <c r="M246" s="0" t="e">
        <f aca="false">IF(M245&gt;0,$K$2-N246,0)</f>
        <v>#VALUE!</v>
      </c>
      <c r="N246" s="79" t="str">
        <f aca="false">IF(ISERROR(O246),"",O246)</f>
        <v/>
      </c>
      <c r="O246" s="79" t="e">
        <f aca="false">LOOKUP(9E+307,P246:BJ246)</f>
        <v>#N/A</v>
      </c>
      <c r="P246" s="301" t="n">
        <v>42370</v>
      </c>
    </row>
    <row r="247" customFormat="false" ht="12.8" hidden="false" customHeight="false" outlineLevel="0" collapsed="false">
      <c r="A247" s="299" t="s">
        <v>2925</v>
      </c>
      <c r="B247" s="303" t="s">
        <v>1789</v>
      </c>
      <c r="C247" s="299" t="s">
        <v>1787</v>
      </c>
      <c r="D247" s="303" t="s">
        <v>1857</v>
      </c>
      <c r="E247" s="344" t="s">
        <v>1815</v>
      </c>
      <c r="G247" s="0" t="e">
        <f aca="true">INDIRECT(ADDRESS(ROW(K247),COLUMN(N248)+MATCH(LOOKUP(9E+307,P247:CO247),P247:CO247)))</f>
        <v>#N/A</v>
      </c>
      <c r="H247" s="0" t="str">
        <f aca="false">IF(ISERROR(G247),"",G247)</f>
        <v/>
      </c>
      <c r="I247" s="0" t="e">
        <f aca="false">IF(M247&lt;0,$K$2-N247,0)</f>
        <v>#VALUE!</v>
      </c>
      <c r="J247" s="0" t="e">
        <f aca="false">M248</f>
        <v>#VALUE!</v>
      </c>
      <c r="M247" s="0" t="e">
        <f aca="false">N248-N247</f>
        <v>#VALUE!</v>
      </c>
      <c r="N247" s="79" t="str">
        <f aca="false">IF(ISERROR(O247),"",O247)</f>
        <v/>
      </c>
      <c r="O247" s="79" t="e">
        <f aca="false">LOOKUP(9E+307,Q247:AX247)</f>
        <v>#N/A</v>
      </c>
      <c r="Q247" s="301" t="n">
        <v>42103</v>
      </c>
      <c r="R247" s="300" t="s">
        <v>3026</v>
      </c>
      <c r="S247" s="301" t="n">
        <v>42481</v>
      </c>
    </row>
    <row r="248" customFormat="false" ht="13" hidden="false" customHeight="false" outlineLevel="0" collapsed="false">
      <c r="D248" s="303"/>
      <c r="E248" s="344" t="s">
        <v>1815</v>
      </c>
      <c r="L248" s="308" t="e">
        <f aca="false">IF((M248-$L$2)&gt;0,1,0)</f>
        <v>#VALUE!</v>
      </c>
      <c r="M248" s="0" t="e">
        <f aca="false">IF(M247&gt;0,$K$2-N248,0)</f>
        <v>#VALUE!</v>
      </c>
      <c r="N248" s="79" t="str">
        <f aca="false">IF(ISERROR(O248),"",O248)</f>
        <v/>
      </c>
      <c r="O248" s="79" t="e">
        <f aca="false">LOOKUP(9E+307,P248:BJ248)</f>
        <v>#N/A</v>
      </c>
      <c r="P248" s="301" t="n">
        <v>42256</v>
      </c>
    </row>
    <row r="249" customFormat="false" ht="12.8" hidden="false" customHeight="false" outlineLevel="0" collapsed="false">
      <c r="A249" s="299" t="s">
        <v>2926</v>
      </c>
      <c r="B249" s="303" t="s">
        <v>1789</v>
      </c>
      <c r="C249" s="299" t="s">
        <v>1787</v>
      </c>
      <c r="D249" s="303" t="s">
        <v>2026</v>
      </c>
      <c r="E249" s="344" t="s">
        <v>1815</v>
      </c>
      <c r="G249" s="0" t="e">
        <f aca="true">INDIRECT(ADDRESS(ROW(K249),COLUMN(N250)+MATCH(LOOKUP(9E+307,P249:CO249),P249:CO249)))</f>
        <v>#N/A</v>
      </c>
      <c r="H249" s="0" t="str">
        <f aca="false">IF(ISERROR(G249),"",G249)</f>
        <v/>
      </c>
      <c r="I249" s="0" t="e">
        <f aca="false">IF(M249&lt;0,$K$2-N249,0)</f>
        <v>#VALUE!</v>
      </c>
      <c r="J249" s="269" t="e">
        <f aca="false">M250</f>
        <v>#VALUE!</v>
      </c>
      <c r="M249" s="0" t="e">
        <f aca="false">N250-N249</f>
        <v>#VALUE!</v>
      </c>
      <c r="N249" s="79" t="str">
        <f aca="false">IF(ISERROR(O249),"",O249)</f>
        <v/>
      </c>
      <c r="O249" s="79" t="e">
        <f aca="false">LOOKUP(9E+307,Q249:AX249)</f>
        <v>#N/A</v>
      </c>
      <c r="Q249" s="301" t="n">
        <v>42103</v>
      </c>
      <c r="R249" s="300" t="s">
        <v>3027</v>
      </c>
      <c r="S249" s="301" t="n">
        <v>42535</v>
      </c>
    </row>
    <row r="250" customFormat="false" ht="13" hidden="false" customHeight="false" outlineLevel="0" collapsed="false">
      <c r="D250" s="303"/>
      <c r="E250" s="344" t="s">
        <v>1815</v>
      </c>
      <c r="L250" s="308" t="e">
        <f aca="false">IF((M250-$L$2)&gt;0,1,0)</f>
        <v>#VALUE!</v>
      </c>
      <c r="M250" s="0" t="e">
        <f aca="false">IF(M249&gt;0,$K$2-N250,0)</f>
        <v>#VALUE!</v>
      </c>
      <c r="N250" s="79" t="str">
        <f aca="false">IF(ISERROR(O250),"",O250)</f>
        <v/>
      </c>
      <c r="O250" s="79" t="e">
        <f aca="false">LOOKUP(9E+307,P250:BJ250)</f>
        <v>#N/A</v>
      </c>
      <c r="P250" s="301" t="n">
        <v>42226</v>
      </c>
      <c r="R250" s="301" t="n">
        <v>42948</v>
      </c>
    </row>
    <row r="251" customFormat="false" ht="12.8" hidden="false" customHeight="false" outlineLevel="0" collapsed="false">
      <c r="A251" s="299" t="s">
        <v>2927</v>
      </c>
      <c r="B251" s="303" t="s">
        <v>1789</v>
      </c>
      <c r="C251" s="299" t="s">
        <v>1787</v>
      </c>
      <c r="D251" s="303" t="s">
        <v>2071</v>
      </c>
      <c r="E251" s="344" t="s">
        <v>1815</v>
      </c>
      <c r="G251" s="0" t="e">
        <f aca="true">INDIRECT(ADDRESS(ROW(K251),COLUMN(N252)+MATCH(LOOKUP(9E+307,P251:CO251),P251:CO251)))</f>
        <v>#N/A</v>
      </c>
      <c r="H251" s="0" t="str">
        <f aca="false">IF(ISERROR(G251),"",G251)</f>
        <v/>
      </c>
      <c r="I251" s="0" t="e">
        <f aca="false">IF(M251&lt;0,$K$2-N251,0)</f>
        <v>#VALUE!</v>
      </c>
      <c r="J251" s="0" t="e">
        <f aca="false">M252</f>
        <v>#VALUE!</v>
      </c>
      <c r="M251" s="0" t="e">
        <f aca="false">N252-N251</f>
        <v>#VALUE!</v>
      </c>
      <c r="N251" s="79" t="str">
        <f aca="false">IF(ISERROR(O251),"",O251)</f>
        <v/>
      </c>
      <c r="O251" s="79" t="e">
        <f aca="false">LOOKUP(9E+307,Q251:AX251)</f>
        <v>#N/A</v>
      </c>
      <c r="Q251" s="301" t="n">
        <v>42103</v>
      </c>
      <c r="R251" s="300" t="s">
        <v>1810</v>
      </c>
      <c r="S251" s="301" t="n">
        <v>42481</v>
      </c>
    </row>
    <row r="252" customFormat="false" ht="13" hidden="false" customHeight="false" outlineLevel="0" collapsed="false">
      <c r="D252" s="303"/>
      <c r="E252" s="344" t="s">
        <v>1815</v>
      </c>
      <c r="L252" s="308" t="e">
        <f aca="false">IF((M252-$L$2)&gt;0,1,0)</f>
        <v>#VALUE!</v>
      </c>
      <c r="M252" s="0" t="e">
        <f aca="false">IF(M251&gt;0,$K$2-N252,0)</f>
        <v>#VALUE!</v>
      </c>
      <c r="N252" s="79" t="str">
        <f aca="false">IF(ISERROR(O252),"",O252)</f>
        <v/>
      </c>
      <c r="O252" s="79" t="e">
        <f aca="false">LOOKUP(9E+307,P252:BJ252)</f>
        <v>#N/A</v>
      </c>
      <c r="P252" s="301" t="n">
        <v>42192</v>
      </c>
    </row>
    <row r="253" customFormat="false" ht="12.8" hidden="false" customHeight="false" outlineLevel="0" collapsed="false">
      <c r="A253" s="299" t="s">
        <v>2928</v>
      </c>
      <c r="B253" s="303" t="s">
        <v>1789</v>
      </c>
      <c r="C253" s="299" t="s">
        <v>1787</v>
      </c>
      <c r="D253" s="303" t="s">
        <v>2072</v>
      </c>
      <c r="E253" s="344" t="s">
        <v>1815</v>
      </c>
      <c r="G253" s="0" t="e">
        <f aca="true">INDIRECT(ADDRESS(ROW(K253),COLUMN(N254)+MATCH(LOOKUP(9E+307,P253:CO253),P253:CO253)))</f>
        <v>#N/A</v>
      </c>
      <c r="H253" s="0" t="str">
        <f aca="false">IF(ISERROR(G253),"",G253)</f>
        <v/>
      </c>
      <c r="I253" s="313" t="e">
        <f aca="false">IF(M253&lt;0,$K$2-N253,0)</f>
        <v>#VALUE!</v>
      </c>
      <c r="J253" s="269" t="e">
        <f aca="false">M254</f>
        <v>#VALUE!</v>
      </c>
      <c r="M253" s="0" t="e">
        <f aca="false">N254-N253</f>
        <v>#VALUE!</v>
      </c>
      <c r="N253" s="79" t="str">
        <f aca="false">IF(ISERROR(O253),"",O253)</f>
        <v/>
      </c>
      <c r="O253" s="79" t="e">
        <f aca="false">LOOKUP(9E+307,Q253:AX253)</f>
        <v>#N/A</v>
      </c>
      <c r="Q253" s="301" t="n">
        <v>42104</v>
      </c>
      <c r="R253" s="300" t="s">
        <v>3011</v>
      </c>
      <c r="S253" s="301" t="n">
        <v>42559</v>
      </c>
    </row>
    <row r="254" customFormat="false" ht="13" hidden="false" customHeight="false" outlineLevel="0" collapsed="false">
      <c r="D254" s="303"/>
      <c r="E254" s="344" t="s">
        <v>1815</v>
      </c>
      <c r="L254" s="308" t="e">
        <f aca="false">IF((M254-$L$2)&gt;0,1,0)</f>
        <v>#VALUE!</v>
      </c>
      <c r="M254" s="0" t="e">
        <f aca="false">IF(M253&gt;0,$K$2-N254,0)</f>
        <v>#VALUE!</v>
      </c>
      <c r="N254" s="79" t="str">
        <f aca="false">IF(ISERROR(O254),"",O254)</f>
        <v/>
      </c>
      <c r="O254" s="79" t="e">
        <f aca="false">LOOKUP(9E+307,P254:BJ254)</f>
        <v>#N/A</v>
      </c>
      <c r="P254" s="301" t="n">
        <v>42199</v>
      </c>
    </row>
    <row r="255" customFormat="false" ht="12.8" hidden="false" customHeight="false" outlineLevel="0" collapsed="false">
      <c r="A255" s="299" t="s">
        <v>2929</v>
      </c>
      <c r="B255" s="303" t="s">
        <v>1789</v>
      </c>
      <c r="C255" s="299" t="s">
        <v>1787</v>
      </c>
      <c r="D255" s="303" t="s">
        <v>2073</v>
      </c>
      <c r="E255" s="344" t="s">
        <v>1815</v>
      </c>
      <c r="G255" s="0" t="e">
        <f aca="true">INDIRECT(ADDRESS(ROW(K255),COLUMN(N256)+MATCH(LOOKUP(9E+307,P255:CO255),P255:CO255)))</f>
        <v>#N/A</v>
      </c>
      <c r="H255" s="0" t="str">
        <f aca="false">IF(ISERROR(G255),"",G255)</f>
        <v/>
      </c>
      <c r="I255" s="0" t="e">
        <f aca="false">IF(M255&lt;0,$K$2-N255,0)</f>
        <v>#VALUE!</v>
      </c>
      <c r="J255" s="269" t="e">
        <f aca="false">M256</f>
        <v>#VALUE!</v>
      </c>
      <c r="M255" s="0" t="e">
        <f aca="false">N256-N255</f>
        <v>#VALUE!</v>
      </c>
      <c r="N255" s="79" t="str">
        <f aca="false">IF(ISERROR(O255),"",O255)</f>
        <v/>
      </c>
      <c r="O255" s="79" t="e">
        <f aca="false">LOOKUP(9E+307,Q255:AX255)</f>
        <v>#N/A</v>
      </c>
      <c r="Q255" s="301" t="n">
        <v>42104</v>
      </c>
      <c r="R255" s="300" t="s">
        <v>594</v>
      </c>
      <c r="S255" s="301" t="n">
        <v>42686</v>
      </c>
    </row>
    <row r="256" customFormat="false" ht="13" hidden="false" customHeight="false" outlineLevel="0" collapsed="false">
      <c r="D256" s="303"/>
      <c r="E256" s="344" t="s">
        <v>1815</v>
      </c>
      <c r="L256" s="308" t="e">
        <f aca="false">IF((M256-$L$2)&gt;0,1,0)</f>
        <v>#VALUE!</v>
      </c>
      <c r="M256" s="0" t="e">
        <f aca="false">IF(M255&gt;0,$K$2-N256,0)</f>
        <v>#VALUE!</v>
      </c>
      <c r="N256" s="79" t="str">
        <f aca="false">IF(ISERROR(O256),"",O256)</f>
        <v/>
      </c>
      <c r="O256" s="79" t="e">
        <f aca="false">LOOKUP(9E+307,P256:BJ256)</f>
        <v>#N/A</v>
      </c>
      <c r="P256" s="301" t="n">
        <v>42309</v>
      </c>
    </row>
    <row r="257" customFormat="false" ht="12.8" hidden="false" customHeight="false" outlineLevel="0" collapsed="false">
      <c r="A257" s="299" t="s">
        <v>2930</v>
      </c>
      <c r="B257" s="303" t="s">
        <v>1789</v>
      </c>
      <c r="C257" s="299" t="s">
        <v>1787</v>
      </c>
      <c r="D257" s="303" t="s">
        <v>2042</v>
      </c>
      <c r="E257" s="344" t="s">
        <v>1815</v>
      </c>
      <c r="G257" s="0" t="e">
        <f aca="true">INDIRECT(ADDRESS(ROW(K257),COLUMN(N258)+MATCH(LOOKUP(9E+307,P257:CO257),P257:CO257)))</f>
        <v>#N/A</v>
      </c>
      <c r="H257" s="0" t="str">
        <f aca="false">IF(ISERROR(G257),"",G257)</f>
        <v/>
      </c>
      <c r="I257" s="0" t="e">
        <f aca="false">IF(M257&lt;0,$K$2-N257,0)</f>
        <v>#VALUE!</v>
      </c>
      <c r="J257" s="0" t="e">
        <f aca="false">M258</f>
        <v>#VALUE!</v>
      </c>
      <c r="M257" s="0" t="e">
        <f aca="false">N258-N257</f>
        <v>#VALUE!</v>
      </c>
      <c r="N257" s="79" t="str">
        <f aca="false">IF(ISERROR(O257),"",O257)</f>
        <v/>
      </c>
      <c r="O257" s="79" t="e">
        <f aca="false">LOOKUP(9E+307,Q257:AX257)</f>
        <v>#N/A</v>
      </c>
      <c r="Q257" s="301" t="n">
        <v>42126</v>
      </c>
      <c r="R257" s="300" t="s">
        <v>1909</v>
      </c>
      <c r="S257" s="301" t="n">
        <v>42481</v>
      </c>
    </row>
    <row r="258" customFormat="false" ht="13" hidden="false" customHeight="false" outlineLevel="0" collapsed="false">
      <c r="D258" s="303"/>
      <c r="E258" s="344" t="s">
        <v>1815</v>
      </c>
      <c r="L258" s="308" t="e">
        <f aca="false">IF((M258-$L$2)&gt;0,1,0)</f>
        <v>#VALUE!</v>
      </c>
      <c r="M258" s="0" t="e">
        <f aca="false">IF(M257&gt;0,$K$2-N258,0)</f>
        <v>#VALUE!</v>
      </c>
      <c r="N258" s="79" t="str">
        <f aca="false">IF(ISERROR(O258),"",O258)</f>
        <v/>
      </c>
      <c r="O258" s="79" t="e">
        <f aca="false">LOOKUP(9E+307,P258:BJ258)</f>
        <v>#N/A</v>
      </c>
      <c r="P258" s="301" t="n">
        <v>42192</v>
      </c>
      <c r="R258" s="301" t="n">
        <v>42955</v>
      </c>
    </row>
    <row r="259" customFormat="false" ht="12.8" hidden="false" customHeight="false" outlineLevel="0" collapsed="false">
      <c r="A259" s="299" t="s">
        <v>2931</v>
      </c>
      <c r="B259" s="303" t="s">
        <v>1789</v>
      </c>
      <c r="C259" s="299" t="s">
        <v>1787</v>
      </c>
      <c r="D259" s="303" t="s">
        <v>2074</v>
      </c>
      <c r="E259" s="344" t="s">
        <v>1815</v>
      </c>
      <c r="G259" s="0" t="e">
        <f aca="true">INDIRECT(ADDRESS(ROW(K259),COLUMN(N260)+MATCH(LOOKUP(9E+307,P259:CO259),P259:CO259)))</f>
        <v>#N/A</v>
      </c>
      <c r="H259" s="0" t="str">
        <f aca="false">IF(ISERROR(G259),"",G259)</f>
        <v/>
      </c>
      <c r="I259" s="336" t="e">
        <f aca="false">IF(M259&lt;0,$K$2-N259,0)</f>
        <v>#VALUE!</v>
      </c>
      <c r="J259" s="27" t="e">
        <f aca="false">M260</f>
        <v>#VALUE!</v>
      </c>
      <c r="M259" s="0" t="e">
        <f aca="false">N260-N259</f>
        <v>#VALUE!</v>
      </c>
      <c r="N259" s="79" t="str">
        <f aca="false">IF(ISERROR(O259),"",O259)</f>
        <v/>
      </c>
      <c r="O259" s="79" t="e">
        <f aca="false">LOOKUP(9E+307,Q259:AX259)</f>
        <v>#N/A</v>
      </c>
      <c r="Q259" s="301" t="n">
        <v>42126</v>
      </c>
      <c r="R259" s="300" t="s">
        <v>1798</v>
      </c>
      <c r="S259" s="301" t="n">
        <v>42979</v>
      </c>
    </row>
    <row r="260" customFormat="false" ht="13" hidden="false" customHeight="false" outlineLevel="0" collapsed="false">
      <c r="D260" s="303"/>
      <c r="E260" s="344" t="s">
        <v>1815</v>
      </c>
      <c r="L260" s="308" t="e">
        <f aca="false">IF((M260-$L$2)&gt;0,1,0)</f>
        <v>#VALUE!</v>
      </c>
      <c r="M260" s="0" t="e">
        <f aca="false">IF(M259&gt;0,$K$2-N260,0)</f>
        <v>#VALUE!</v>
      </c>
      <c r="N260" s="79" t="str">
        <f aca="false">IF(ISERROR(O260),"",O260)</f>
        <v/>
      </c>
      <c r="O260" s="79" t="e">
        <f aca="false">LOOKUP(9E+307,P260:BJ260)</f>
        <v>#N/A</v>
      </c>
      <c r="P260" s="301" t="n">
        <v>42402</v>
      </c>
    </row>
    <row r="261" customFormat="false" ht="12.8" hidden="false" customHeight="false" outlineLevel="0" collapsed="false">
      <c r="A261" s="299" t="s">
        <v>2932</v>
      </c>
      <c r="B261" s="303" t="s">
        <v>1764</v>
      </c>
      <c r="C261" s="299" t="s">
        <v>2075</v>
      </c>
      <c r="D261" s="310" t="s">
        <v>2051</v>
      </c>
      <c r="E261" s="344" t="s">
        <v>1815</v>
      </c>
      <c r="G261" s="0" t="e">
        <f aca="true">INDIRECT(ADDRESS(ROW(K261),COLUMN(N262)+MATCH(LOOKUP(9E+307,P261:CO261),P261:CO261)))</f>
        <v>#N/A</v>
      </c>
      <c r="H261" s="0" t="str">
        <f aca="false">IF(ISERROR(G261),"",G261)</f>
        <v/>
      </c>
      <c r="I261" s="269" t="e">
        <f aca="false">IF(M261&lt;0,$K$2-N261,0)</f>
        <v>#VALUE!</v>
      </c>
      <c r="J261" s="0" t="e">
        <f aca="false">M262</f>
        <v>#VALUE!</v>
      </c>
      <c r="M261" s="0" t="e">
        <f aca="false">N262-N261</f>
        <v>#VALUE!</v>
      </c>
      <c r="N261" s="79" t="str">
        <f aca="false">IF(ISERROR(O261),"",O261)</f>
        <v/>
      </c>
      <c r="O261" s="79" t="e">
        <f aca="false">LOOKUP(9E+307,Q261:AX261)</f>
        <v>#N/A</v>
      </c>
      <c r="Q261" s="301" t="n">
        <v>42138</v>
      </c>
      <c r="S261" s="301" t="n">
        <v>42559</v>
      </c>
      <c r="T261" s="300" t="s">
        <v>3028</v>
      </c>
      <c r="U261" s="301" t="n">
        <v>43542</v>
      </c>
    </row>
    <row r="262" customFormat="false" ht="13" hidden="false" customHeight="false" outlineLevel="0" collapsed="false">
      <c r="D262" s="310"/>
      <c r="E262" s="344" t="s">
        <v>1815</v>
      </c>
      <c r="L262" s="308" t="e">
        <f aca="false">IF((M262-$L$2)&gt;0,1,0)</f>
        <v>#VALUE!</v>
      </c>
      <c r="M262" s="0" t="e">
        <f aca="false">IF(M261&gt;0,$K$2-N262,0)</f>
        <v>#VALUE!</v>
      </c>
      <c r="N262" s="79" t="str">
        <f aca="false">IF(ISERROR(O262),"",O262)</f>
        <v/>
      </c>
      <c r="O262" s="79" t="e">
        <f aca="false">LOOKUP(9E+307,P262:BJ262)</f>
        <v>#N/A</v>
      </c>
      <c r="P262" s="301" t="n">
        <v>42192</v>
      </c>
      <c r="R262" s="301" t="n">
        <v>43101</v>
      </c>
    </row>
    <row r="263" customFormat="false" ht="12.8" hidden="false" customHeight="false" outlineLevel="0" collapsed="false">
      <c r="B263" s="303" t="s">
        <v>1764</v>
      </c>
      <c r="C263" s="299" t="s">
        <v>2075</v>
      </c>
      <c r="D263" s="310" t="s">
        <v>2052</v>
      </c>
      <c r="E263" s="344" t="s">
        <v>1815</v>
      </c>
      <c r="G263" s="0" t="e">
        <f aca="true">INDIRECT(ADDRESS(ROW(K263),COLUMN(N264)+MATCH(LOOKUP(9E+307,P263:CO263),P263:CO263)))</f>
        <v>#N/A</v>
      </c>
      <c r="H263" s="0" t="str">
        <f aca="false">IF(ISERROR(G263),"",G263)</f>
        <v/>
      </c>
      <c r="I263" s="269" t="e">
        <f aca="false">IF(M263&lt;0,$K$2-N263,0)</f>
        <v>#VALUE!</v>
      </c>
      <c r="J263" s="0" t="e">
        <f aca="false">M264</f>
        <v>#VALUE!</v>
      </c>
      <c r="M263" s="0" t="e">
        <f aca="false">N264-N263</f>
        <v>#VALUE!</v>
      </c>
      <c r="N263" s="79" t="str">
        <f aca="false">IF(ISERROR(O263),"",O263)</f>
        <v/>
      </c>
      <c r="O263" s="79" t="e">
        <f aca="false">LOOKUP(9E+307,Q263:AX263)</f>
        <v>#N/A</v>
      </c>
      <c r="Q263" s="301" t="n">
        <v>42138</v>
      </c>
      <c r="S263" s="301" t="n">
        <v>42559</v>
      </c>
      <c r="T263" s="300" t="s">
        <v>537</v>
      </c>
      <c r="U263" s="301" t="n">
        <v>43490</v>
      </c>
    </row>
    <row r="264" customFormat="false" ht="13" hidden="false" customHeight="false" outlineLevel="0" collapsed="false">
      <c r="D264" s="310"/>
      <c r="E264" s="344" t="s">
        <v>1815</v>
      </c>
      <c r="L264" s="308" t="e">
        <f aca="false">IF((M264-$L$2)&gt;0,1,0)</f>
        <v>#VALUE!</v>
      </c>
      <c r="M264" s="0" t="e">
        <f aca="false">IF(M263&gt;0,$K$2-N264,0)</f>
        <v>#VALUE!</v>
      </c>
      <c r="N264" s="79" t="str">
        <f aca="false">IF(ISERROR(O264),"",O264)</f>
        <v/>
      </c>
      <c r="O264" s="79" t="e">
        <f aca="false">LOOKUP(9E+307,P264:BJ264)</f>
        <v>#N/A</v>
      </c>
      <c r="P264" s="301" t="n">
        <v>42192</v>
      </c>
      <c r="R264" s="301" t="n">
        <v>43101</v>
      </c>
    </row>
    <row r="265" customFormat="false" ht="12.8" hidden="false" customHeight="false" outlineLevel="0" collapsed="false">
      <c r="A265" s="299" t="s">
        <v>2933</v>
      </c>
      <c r="B265" s="303" t="s">
        <v>1764</v>
      </c>
      <c r="C265" s="299" t="s">
        <v>2075</v>
      </c>
      <c r="D265" s="310" t="s">
        <v>2053</v>
      </c>
      <c r="E265" s="344" t="s">
        <v>1815</v>
      </c>
      <c r="G265" s="0" t="e">
        <f aca="true">INDIRECT(ADDRESS(ROW(K265),COLUMN(N266)+MATCH(LOOKUP(9E+307,P265:CO265),P265:CO265)))</f>
        <v>#N/A</v>
      </c>
      <c r="H265" s="0" t="str">
        <f aca="false">IF(ISERROR(G265),"",G265)</f>
        <v/>
      </c>
      <c r="I265" s="269" t="e">
        <f aca="false">IF(M265&lt;0,$K$2-N265,0)</f>
        <v>#VALUE!</v>
      </c>
      <c r="J265" s="0" t="e">
        <f aca="false">M266</f>
        <v>#VALUE!</v>
      </c>
      <c r="M265" s="0" t="e">
        <f aca="false">N266-N265</f>
        <v>#VALUE!</v>
      </c>
      <c r="N265" s="79" t="str">
        <f aca="false">IF(ISERROR(O265),"",O265)</f>
        <v/>
      </c>
      <c r="O265" s="79" t="e">
        <f aca="false">LOOKUP(9E+307,Q265:AX265)</f>
        <v>#N/A</v>
      </c>
      <c r="Q265" s="301" t="n">
        <v>42138</v>
      </c>
      <c r="S265" s="301" t="n">
        <v>42559</v>
      </c>
      <c r="T265" s="300" t="s">
        <v>1946</v>
      </c>
      <c r="U265" s="301" t="n">
        <v>43627</v>
      </c>
    </row>
    <row r="266" customFormat="false" ht="13" hidden="false" customHeight="false" outlineLevel="0" collapsed="false">
      <c r="D266" s="310"/>
      <c r="E266" s="344" t="s">
        <v>1815</v>
      </c>
      <c r="L266" s="308" t="e">
        <f aca="false">IF((M266-$L$2)&gt;0,1,0)</f>
        <v>#VALUE!</v>
      </c>
      <c r="M266" s="0" t="e">
        <f aca="false">IF(M265&gt;0,$K$2-N266,0)</f>
        <v>#VALUE!</v>
      </c>
      <c r="N266" s="79" t="str">
        <f aca="false">IF(ISERROR(O266),"",O266)</f>
        <v/>
      </c>
      <c r="O266" s="79" t="e">
        <f aca="false">LOOKUP(9E+307,P266:BJ266)</f>
        <v>#N/A</v>
      </c>
      <c r="P266" s="301" t="n">
        <v>42192</v>
      </c>
      <c r="R266" s="301" t="n">
        <v>43101</v>
      </c>
    </row>
    <row r="267" customFormat="false" ht="12.8" hidden="false" customHeight="false" outlineLevel="0" collapsed="false">
      <c r="A267" s="299" t="s">
        <v>2934</v>
      </c>
      <c r="B267" s="303" t="s">
        <v>1764</v>
      </c>
      <c r="C267" s="299" t="s">
        <v>2075</v>
      </c>
      <c r="D267" s="303" t="s">
        <v>1802</v>
      </c>
      <c r="E267" s="344" t="s">
        <v>1815</v>
      </c>
      <c r="G267" s="0" t="e">
        <f aca="true">INDIRECT(ADDRESS(ROW(K267),COLUMN(N268)+MATCH(LOOKUP(9E+307,P267:CO267),P267:CO267)))</f>
        <v>#N/A</v>
      </c>
      <c r="H267" s="0" t="str">
        <f aca="false">IF(ISERROR(G267),"",G267)</f>
        <v/>
      </c>
      <c r="I267" s="0" t="e">
        <f aca="false">IF(M267&lt;0,$K$2-N267,0)</f>
        <v>#VALUE!</v>
      </c>
      <c r="J267" s="0" t="e">
        <f aca="false">M268</f>
        <v>#VALUE!</v>
      </c>
      <c r="M267" s="0" t="e">
        <f aca="false">N268-N267</f>
        <v>#VALUE!</v>
      </c>
      <c r="N267" s="79" t="str">
        <f aca="false">IF(ISERROR(O267),"",O267)</f>
        <v/>
      </c>
      <c r="O267" s="79" t="e">
        <f aca="false">LOOKUP(9E+307,Q267:AX267)</f>
        <v>#N/A</v>
      </c>
      <c r="Q267" s="301" t="n">
        <v>42161</v>
      </c>
      <c r="R267" s="300" t="s">
        <v>3029</v>
      </c>
      <c r="S267" s="301" t="n">
        <v>42706</v>
      </c>
    </row>
    <row r="268" customFormat="false" ht="13" hidden="false" customHeight="false" outlineLevel="0" collapsed="false">
      <c r="D268" s="303"/>
      <c r="E268" s="344" t="s">
        <v>1815</v>
      </c>
      <c r="L268" s="308" t="e">
        <f aca="false">IF((M268-$L$2)&gt;0,1,0)</f>
        <v>#VALUE!</v>
      </c>
      <c r="M268" s="0" t="e">
        <f aca="false">IF(M267&gt;0,$K$2-N268,0)</f>
        <v>#VALUE!</v>
      </c>
      <c r="N268" s="79" t="str">
        <f aca="false">IF(ISERROR(O268),"",O268)</f>
        <v/>
      </c>
      <c r="O268" s="79" t="e">
        <f aca="false">LOOKUP(9E+307,P268:BJ268)</f>
        <v>#N/A</v>
      </c>
      <c r="P268" s="301" t="n">
        <v>42226</v>
      </c>
      <c r="R268" s="301" t="n">
        <v>43080</v>
      </c>
    </row>
    <row r="269" customFormat="false" ht="12.8" hidden="false" customHeight="false" outlineLevel="0" collapsed="false">
      <c r="A269" s="299" t="s">
        <v>2935</v>
      </c>
      <c r="B269" s="303" t="s">
        <v>1764</v>
      </c>
      <c r="C269" s="299" t="s">
        <v>2075</v>
      </c>
      <c r="D269" s="303" t="s">
        <v>1805</v>
      </c>
      <c r="E269" s="344" t="s">
        <v>1815</v>
      </c>
      <c r="G269" s="0" t="e">
        <f aca="true">INDIRECT(ADDRESS(ROW(K269),COLUMN(N270)+MATCH(LOOKUP(9E+307,P269:CO269),P269:CO269)))</f>
        <v>#N/A</v>
      </c>
      <c r="H269" s="0" t="str">
        <f aca="false">IF(ISERROR(G269),"",G269)</f>
        <v/>
      </c>
      <c r="I269" s="0" t="e">
        <f aca="false">IF(M269&lt;0,$K$2-N269,0)</f>
        <v>#VALUE!</v>
      </c>
      <c r="J269" s="0" t="e">
        <f aca="false">M270</f>
        <v>#VALUE!</v>
      </c>
      <c r="M269" s="0" t="e">
        <f aca="false">N270-N269</f>
        <v>#VALUE!</v>
      </c>
      <c r="N269" s="79" t="str">
        <f aca="false">IF(ISERROR(O269),"",O269)</f>
        <v/>
      </c>
      <c r="O269" s="79" t="e">
        <f aca="false">LOOKUP(9E+307,Q269:AX269)</f>
        <v>#N/A</v>
      </c>
      <c r="Q269" s="301" t="n">
        <v>42138</v>
      </c>
      <c r="R269" s="300" t="s">
        <v>487</v>
      </c>
      <c r="S269" s="301" t="n">
        <v>43282</v>
      </c>
    </row>
    <row r="270" customFormat="false" ht="13" hidden="false" customHeight="false" outlineLevel="0" collapsed="false">
      <c r="D270" s="303"/>
      <c r="E270" s="344" t="s">
        <v>1815</v>
      </c>
      <c r="L270" s="308" t="e">
        <f aca="false">IF((M270-$L$2)&gt;0,1,0)</f>
        <v>#VALUE!</v>
      </c>
      <c r="M270" s="0" t="e">
        <f aca="false">IF(M269&gt;0,$K$2-N270,0)</f>
        <v>#VALUE!</v>
      </c>
      <c r="N270" s="79" t="str">
        <f aca="false">IF(ISERROR(O270),"",O270)</f>
        <v/>
      </c>
      <c r="O270" s="79" t="e">
        <f aca="false">LOOKUP(9E+307,P270:BJ270)</f>
        <v>#N/A</v>
      </c>
      <c r="P270" s="301" t="n">
        <v>42736</v>
      </c>
      <c r="R270" s="301" t="n">
        <v>43344</v>
      </c>
    </row>
    <row r="271" customFormat="false" ht="12.8" hidden="false" customHeight="false" outlineLevel="0" collapsed="false">
      <c r="A271" s="299" t="s">
        <v>2936</v>
      </c>
      <c r="B271" s="303" t="s">
        <v>1764</v>
      </c>
      <c r="C271" s="299" t="s">
        <v>2075</v>
      </c>
      <c r="D271" s="303" t="s">
        <v>2014</v>
      </c>
      <c r="E271" s="344" t="s">
        <v>1815</v>
      </c>
      <c r="G271" s="0" t="e">
        <f aca="true">INDIRECT(ADDRESS(ROW(K271),COLUMN(N272)+MATCH(LOOKUP(9E+307,P271:CO271),P271:CO271)))</f>
        <v>#N/A</v>
      </c>
      <c r="H271" s="0" t="str">
        <f aca="false">IF(ISERROR(G271),"",G271)</f>
        <v/>
      </c>
      <c r="I271" s="313" t="e">
        <f aca="false">IF(M271&lt;0,$K$2-N271,0)</f>
        <v>#VALUE!</v>
      </c>
      <c r="J271" s="0" t="e">
        <f aca="false">M272</f>
        <v>#VALUE!</v>
      </c>
      <c r="M271" s="0" t="e">
        <f aca="false">N272-N271</f>
        <v>#VALUE!</v>
      </c>
      <c r="N271" s="79" t="str">
        <f aca="false">IF(ISERROR(O271),"",O271)</f>
        <v/>
      </c>
      <c r="O271" s="79" t="e">
        <f aca="false">LOOKUP(9E+307,Q271:AX271)</f>
        <v>#N/A</v>
      </c>
      <c r="Q271" s="301" t="n">
        <v>42139</v>
      </c>
      <c r="R271" s="300" t="s">
        <v>455</v>
      </c>
      <c r="S271" s="301" t="n">
        <v>43322</v>
      </c>
    </row>
    <row r="272" customFormat="false" ht="13" hidden="false" customHeight="false" outlineLevel="0" collapsed="false">
      <c r="D272" s="303"/>
      <c r="E272" s="344" t="s">
        <v>1815</v>
      </c>
      <c r="L272" s="308" t="e">
        <f aca="false">IF((M272-$L$2)&gt;0,1,0)</f>
        <v>#VALUE!</v>
      </c>
      <c r="M272" s="0" t="e">
        <f aca="false">IF(M271&gt;0,$K$2-N272,0)</f>
        <v>#VALUE!</v>
      </c>
      <c r="N272" s="79" t="str">
        <f aca="false">IF(ISERROR(O272),"",O272)</f>
        <v/>
      </c>
      <c r="O272" s="79" t="e">
        <f aca="false">LOOKUP(9E+307,P272:BJ272)</f>
        <v>#N/A</v>
      </c>
      <c r="P272" s="301" t="n">
        <v>42491</v>
      </c>
    </row>
    <row r="273" customFormat="false" ht="12.8" hidden="false" customHeight="false" outlineLevel="0" collapsed="false">
      <c r="A273" s="299" t="s">
        <v>2937</v>
      </c>
      <c r="B273" s="303" t="s">
        <v>1764</v>
      </c>
      <c r="C273" s="299" t="s">
        <v>2075</v>
      </c>
      <c r="D273" s="303" t="s">
        <v>1857</v>
      </c>
      <c r="E273" s="344" t="s">
        <v>1815</v>
      </c>
      <c r="G273" s="0" t="e">
        <f aca="true">INDIRECT(ADDRESS(ROW(K273),COLUMN(N274)+MATCH(LOOKUP(9E+307,P273:CO273),P273:CO273)))</f>
        <v>#N/A</v>
      </c>
      <c r="H273" s="0" t="str">
        <f aca="false">IF(ISERROR(G273),"",G273)</f>
        <v/>
      </c>
      <c r="I273" s="336" t="e">
        <f aca="false">IF(M273&lt;0,$K$2-N273,0)</f>
        <v>#VALUE!</v>
      </c>
      <c r="J273" s="0" t="e">
        <f aca="false">M274</f>
        <v>#VALUE!</v>
      </c>
      <c r="M273" s="0" t="e">
        <f aca="false">N274-N273</f>
        <v>#VALUE!</v>
      </c>
      <c r="N273" s="79" t="str">
        <f aca="false">IF(ISERROR(O273),"",O273)</f>
        <v/>
      </c>
      <c r="O273" s="79" t="e">
        <f aca="false">LOOKUP(9E+307,Q273:AX273)</f>
        <v>#N/A</v>
      </c>
      <c r="Q273" s="301" t="n">
        <v>42165</v>
      </c>
      <c r="R273" s="300" t="s">
        <v>3014</v>
      </c>
      <c r="S273" s="301" t="n">
        <v>42979</v>
      </c>
    </row>
    <row r="274" customFormat="false" ht="13" hidden="false" customHeight="false" outlineLevel="0" collapsed="false">
      <c r="D274" s="303"/>
      <c r="E274" s="344" t="s">
        <v>1815</v>
      </c>
      <c r="L274" s="308" t="e">
        <f aca="false">IF((M274-$L$2)&gt;0,1,0)</f>
        <v>#VALUE!</v>
      </c>
      <c r="M274" s="0" t="e">
        <f aca="false">IF(M273&gt;0,$K$2-N274,0)</f>
        <v>#VALUE!</v>
      </c>
      <c r="N274" s="79" t="str">
        <f aca="false">IF(ISERROR(O274),"",O274)</f>
        <v/>
      </c>
      <c r="O274" s="79" t="e">
        <f aca="false">LOOKUP(9E+307,P274:BJ274)</f>
        <v>#N/A</v>
      </c>
      <c r="P274" s="301" t="n">
        <v>42370</v>
      </c>
    </row>
    <row r="275" customFormat="false" ht="12.8" hidden="false" customHeight="false" outlineLevel="0" collapsed="false">
      <c r="A275" s="299" t="s">
        <v>2938</v>
      </c>
      <c r="B275" s="303" t="s">
        <v>1764</v>
      </c>
      <c r="C275" s="299" t="s">
        <v>2075</v>
      </c>
      <c r="D275" s="303" t="s">
        <v>2026</v>
      </c>
      <c r="E275" s="344" t="s">
        <v>1815</v>
      </c>
      <c r="G275" s="0" t="e">
        <f aca="true">INDIRECT(ADDRESS(ROW(K275),COLUMN(N276)+MATCH(LOOKUP(9E+307,P275:CO275),P275:CO275)))</f>
        <v>#N/A</v>
      </c>
      <c r="H275" s="0" t="str">
        <f aca="false">IF(ISERROR(G275),"",G275)</f>
        <v/>
      </c>
      <c r="I275" s="336" t="e">
        <f aca="false">IF(M275&lt;0,$K$2-N275,0)</f>
        <v>#VALUE!</v>
      </c>
      <c r="J275" s="0" t="e">
        <f aca="false">M276</f>
        <v>#VALUE!</v>
      </c>
      <c r="M275" s="0" t="e">
        <f aca="false">N276-N275</f>
        <v>#VALUE!</v>
      </c>
      <c r="N275" s="79" t="str">
        <f aca="false">IF(ISERROR(O275),"",O275)</f>
        <v/>
      </c>
      <c r="O275" s="79" t="e">
        <f aca="false">LOOKUP(9E+307,Q275:AX275)</f>
        <v>#N/A</v>
      </c>
      <c r="Q275" s="301" t="n">
        <v>42165</v>
      </c>
      <c r="R275" s="300" t="s">
        <v>3014</v>
      </c>
      <c r="S275" s="301" t="n">
        <v>42979</v>
      </c>
    </row>
    <row r="276" customFormat="false" ht="13" hidden="false" customHeight="false" outlineLevel="0" collapsed="false">
      <c r="D276" s="303"/>
      <c r="E276" s="344" t="s">
        <v>1815</v>
      </c>
      <c r="L276" s="308" t="e">
        <f aca="false">IF((M276-$L$2)&gt;0,1,0)</f>
        <v>#VALUE!</v>
      </c>
      <c r="M276" s="0" t="e">
        <f aca="false">IF(M275&gt;0,$K$2-N276,0)</f>
        <v>#VALUE!</v>
      </c>
      <c r="N276" s="79" t="str">
        <f aca="false">IF(ISERROR(O276),"",O276)</f>
        <v/>
      </c>
      <c r="O276" s="79" t="e">
        <f aca="false">LOOKUP(9E+307,P276:BJ276)</f>
        <v>#N/A</v>
      </c>
      <c r="P276" s="301" t="n">
        <v>42370</v>
      </c>
    </row>
    <row r="277" customFormat="false" ht="12.8" hidden="false" customHeight="false" outlineLevel="0" collapsed="false">
      <c r="A277" s="299" t="s">
        <v>2939</v>
      </c>
      <c r="B277" s="303" t="s">
        <v>1764</v>
      </c>
      <c r="C277" s="299" t="s">
        <v>2075</v>
      </c>
      <c r="D277" s="303" t="s">
        <v>2071</v>
      </c>
      <c r="E277" s="344" t="s">
        <v>1815</v>
      </c>
      <c r="G277" s="0" t="e">
        <f aca="true">INDIRECT(ADDRESS(ROW(K277),COLUMN(N278)+MATCH(LOOKUP(9E+307,P277:CO277),P277:CO277)))</f>
        <v>#N/A</v>
      </c>
      <c r="H277" s="0" t="str">
        <f aca="false">IF(ISERROR(G277),"",G277)</f>
        <v/>
      </c>
      <c r="I277" s="336" t="e">
        <f aca="false">IF(M277&lt;0,$K$2-N277,0)</f>
        <v>#VALUE!</v>
      </c>
      <c r="J277" s="0" t="e">
        <f aca="false">M278</f>
        <v>#VALUE!</v>
      </c>
      <c r="M277" s="0" t="e">
        <f aca="false">N278-N277</f>
        <v>#VALUE!</v>
      </c>
      <c r="N277" s="79" t="str">
        <f aca="false">IF(ISERROR(O277),"",O277)</f>
        <v/>
      </c>
      <c r="O277" s="79" t="e">
        <f aca="false">LOOKUP(9E+307,Q277:AX277)</f>
        <v>#N/A</v>
      </c>
      <c r="Q277" s="301" t="n">
        <v>42144</v>
      </c>
      <c r="R277" s="300" t="s">
        <v>3014</v>
      </c>
      <c r="S277" s="301" t="n">
        <v>42979</v>
      </c>
    </row>
    <row r="278" customFormat="false" ht="13" hidden="false" customHeight="false" outlineLevel="0" collapsed="false">
      <c r="D278" s="303"/>
      <c r="E278" s="344" t="s">
        <v>1815</v>
      </c>
      <c r="L278" s="308" t="e">
        <f aca="false">IF((M278-$L$2)&gt;0,1,0)</f>
        <v>#VALUE!</v>
      </c>
      <c r="M278" s="0" t="e">
        <f aca="false">IF(M277&gt;0,$K$2-N278,0)</f>
        <v>#VALUE!</v>
      </c>
      <c r="N278" s="79" t="str">
        <f aca="false">IF(ISERROR(O278),"",O278)</f>
        <v/>
      </c>
      <c r="O278" s="79" t="e">
        <f aca="false">LOOKUP(9E+307,P278:BJ278)</f>
        <v>#N/A</v>
      </c>
      <c r="P278" s="301" t="n">
        <v>42368</v>
      </c>
    </row>
    <row r="279" customFormat="false" ht="12.8" hidden="false" customHeight="false" outlineLevel="0" collapsed="false">
      <c r="A279" s="299" t="s">
        <v>2940</v>
      </c>
      <c r="B279" s="303" t="s">
        <v>1764</v>
      </c>
      <c r="C279" s="299" t="s">
        <v>2075</v>
      </c>
      <c r="D279" s="303" t="s">
        <v>2028</v>
      </c>
      <c r="E279" s="344" t="s">
        <v>1815</v>
      </c>
      <c r="G279" s="0" t="e">
        <f aca="true">INDIRECT(ADDRESS(ROW(K279),COLUMN(N280)+MATCH(LOOKUP(9E+307,P279:CO279),P279:CO279)))</f>
        <v>#N/A</v>
      </c>
      <c r="H279" s="0" t="str">
        <f aca="false">IF(ISERROR(G279),"",G279)</f>
        <v/>
      </c>
      <c r="I279" s="313" t="e">
        <f aca="false">IF(M279&lt;0,$K$2-N279,0)</f>
        <v>#VALUE!</v>
      </c>
      <c r="J279" s="0" t="e">
        <f aca="false">M280</f>
        <v>#VALUE!</v>
      </c>
      <c r="M279" s="0" t="e">
        <f aca="false">N280-N279</f>
        <v>#VALUE!</v>
      </c>
      <c r="N279" s="79" t="str">
        <f aca="false">IF(ISERROR(O279),"",O279)</f>
        <v/>
      </c>
      <c r="O279" s="79" t="e">
        <f aca="false">LOOKUP(9E+307,Q279:AX279)</f>
        <v>#N/A</v>
      </c>
      <c r="Q279" s="301" t="n">
        <v>42179</v>
      </c>
      <c r="R279" s="300" t="s">
        <v>455</v>
      </c>
      <c r="S279" s="301" t="n">
        <v>43322</v>
      </c>
    </row>
    <row r="280" customFormat="false" ht="13" hidden="false" customHeight="false" outlineLevel="0" collapsed="false">
      <c r="D280" s="303"/>
      <c r="E280" s="344" t="s">
        <v>1815</v>
      </c>
      <c r="L280" s="308" t="e">
        <f aca="false">IF((M280-$L$2)&gt;0,1,0)</f>
        <v>#VALUE!</v>
      </c>
      <c r="M280" s="0" t="e">
        <f aca="false">IF(M279&gt;0,$K$2-N280,0)</f>
        <v>#VALUE!</v>
      </c>
      <c r="N280" s="79" t="str">
        <f aca="false">IF(ISERROR(O280),"",O280)</f>
        <v/>
      </c>
      <c r="O280" s="79" t="e">
        <f aca="false">LOOKUP(9E+307,P280:BJ280)</f>
        <v>#N/A</v>
      </c>
      <c r="P280" s="301" t="n">
        <v>42491</v>
      </c>
    </row>
    <row r="281" customFormat="false" ht="12.8" hidden="false" customHeight="false" outlineLevel="0" collapsed="false">
      <c r="A281" s="299" t="s">
        <v>2941</v>
      </c>
      <c r="B281" s="303" t="s">
        <v>1764</v>
      </c>
      <c r="C281" s="299" t="s">
        <v>2075</v>
      </c>
      <c r="D281" s="303" t="s">
        <v>2073</v>
      </c>
      <c r="E281" s="344" t="s">
        <v>1815</v>
      </c>
      <c r="G281" s="0" t="e">
        <f aca="true">INDIRECT(ADDRESS(ROW(K281),COLUMN(N282)+MATCH(LOOKUP(9E+307,P281:CO281),P281:CO281)))</f>
        <v>#N/A</v>
      </c>
      <c r="H281" s="0" t="str">
        <f aca="false">IF(ISERROR(G281),"",G281)</f>
        <v/>
      </c>
      <c r="I281" s="269" t="e">
        <f aca="false">IF(M281&lt;0,$K$2-N281,0)</f>
        <v>#VALUE!</v>
      </c>
      <c r="J281" s="0" t="e">
        <f aca="false">M282</f>
        <v>#VALUE!</v>
      </c>
      <c r="M281" s="0" t="e">
        <f aca="false">N282-N281</f>
        <v>#VALUE!</v>
      </c>
      <c r="N281" s="79" t="str">
        <f aca="false">IF(ISERROR(O281),"",O281)</f>
        <v/>
      </c>
      <c r="O281" s="79" t="e">
        <f aca="false">LOOKUP(9E+307,Q281:AX281)</f>
        <v>#N/A</v>
      </c>
      <c r="Q281" s="301" t="n">
        <v>42179</v>
      </c>
      <c r="R281" s="300" t="s">
        <v>1938</v>
      </c>
      <c r="S281" s="301" t="n">
        <v>43322</v>
      </c>
    </row>
    <row r="282" customFormat="false" ht="13" hidden="false" customHeight="false" outlineLevel="0" collapsed="false">
      <c r="D282" s="303"/>
      <c r="E282" s="344" t="s">
        <v>1815</v>
      </c>
      <c r="L282" s="308" t="e">
        <f aca="false">IF((M282-$L$2)&gt;0,1,0)</f>
        <v>#VALUE!</v>
      </c>
      <c r="M282" s="0" t="e">
        <f aca="false">IF(M281&gt;0,$K$2-N282,0)</f>
        <v>#VALUE!</v>
      </c>
      <c r="N282" s="79" t="str">
        <f aca="false">IF(ISERROR(O282),"",O282)</f>
        <v/>
      </c>
      <c r="O282" s="79" t="e">
        <f aca="false">LOOKUP(9E+307,P282:BJ282)</f>
        <v>#N/A</v>
      </c>
      <c r="R282" s="301" t="n">
        <v>43544</v>
      </c>
    </row>
    <row r="283" customFormat="false" ht="12.8" hidden="false" customHeight="false" outlineLevel="0" collapsed="false">
      <c r="A283" s="299" t="s">
        <v>2942</v>
      </c>
      <c r="B283" s="303" t="s">
        <v>1764</v>
      </c>
      <c r="C283" s="299" t="s">
        <v>2075</v>
      </c>
      <c r="D283" s="303" t="s">
        <v>2042</v>
      </c>
      <c r="E283" s="344" t="s">
        <v>1815</v>
      </c>
      <c r="G283" s="0" t="e">
        <f aca="true">INDIRECT(ADDRESS(ROW(K283),COLUMN(N284)+MATCH(LOOKUP(9E+307,P283:CO283),P283:CO283)))</f>
        <v>#N/A</v>
      </c>
      <c r="H283" s="0" t="str">
        <f aca="false">IF(ISERROR(G283),"",G283)</f>
        <v/>
      </c>
      <c r="I283" s="0" t="e">
        <f aca="false">IF(M283&lt;0,$K$2-N283,0)</f>
        <v>#VALUE!</v>
      </c>
      <c r="J283" s="0" t="e">
        <f aca="false">M284</f>
        <v>#VALUE!</v>
      </c>
      <c r="M283" s="0" t="e">
        <f aca="false">N284-N283</f>
        <v>#VALUE!</v>
      </c>
      <c r="N283" s="79" t="str">
        <f aca="false">IF(ISERROR(O283),"",O283)</f>
        <v/>
      </c>
      <c r="O283" s="79" t="e">
        <f aca="false">LOOKUP(9E+307,Q283:AX283)</f>
        <v>#N/A</v>
      </c>
      <c r="P283" s="300" t="s">
        <v>3030</v>
      </c>
      <c r="Q283" s="301" t="n">
        <v>42252</v>
      </c>
    </row>
    <row r="284" customFormat="false" ht="13" hidden="false" customHeight="false" outlineLevel="0" collapsed="false">
      <c r="D284" s="303"/>
      <c r="E284" s="344" t="s">
        <v>1815</v>
      </c>
      <c r="L284" s="308" t="e">
        <f aca="false">IF((M284-$L$2)&gt;0,1,0)</f>
        <v>#VALUE!</v>
      </c>
      <c r="M284" s="0" t="e">
        <f aca="false">IF(M283&gt;0,$K$2-N284,0)</f>
        <v>#VALUE!</v>
      </c>
      <c r="N284" s="79" t="str">
        <f aca="false">IF(ISERROR(O284),"",O284)</f>
        <v/>
      </c>
      <c r="O284" s="79" t="e">
        <f aca="false">LOOKUP(9E+307,P284:BJ284)</f>
        <v>#N/A</v>
      </c>
    </row>
    <row r="285" customFormat="false" ht="12.8" hidden="false" customHeight="false" outlineLevel="0" collapsed="false">
      <c r="A285" s="299" t="s">
        <v>2943</v>
      </c>
      <c r="B285" s="303" t="s">
        <v>1764</v>
      </c>
      <c r="C285" s="299" t="s">
        <v>2075</v>
      </c>
      <c r="D285" s="303" t="s">
        <v>2074</v>
      </c>
      <c r="E285" s="344" t="s">
        <v>1815</v>
      </c>
      <c r="G285" s="0" t="e">
        <f aca="true">INDIRECT(ADDRESS(ROW(K285),COLUMN(N286)+MATCH(LOOKUP(9E+307,P285:CO285),P285:CO285)))</f>
        <v>#N/A</v>
      </c>
      <c r="H285" s="0" t="str">
        <f aca="false">IF(ISERROR(G285),"",G285)</f>
        <v/>
      </c>
      <c r="I285" s="0" t="e">
        <f aca="false">IF(M285&lt;0,$K$2-N285,0)</f>
        <v>#VALUE!</v>
      </c>
      <c r="J285" s="0" t="e">
        <f aca="false">M286</f>
        <v>#VALUE!</v>
      </c>
      <c r="M285" s="0" t="e">
        <f aca="false">N286-N285</f>
        <v>#VALUE!</v>
      </c>
      <c r="N285" s="79" t="str">
        <f aca="false">IF(ISERROR(O285),"",O285)</f>
        <v/>
      </c>
      <c r="O285" s="79" t="e">
        <f aca="false">LOOKUP(9E+307,Q285:AX285)</f>
        <v>#N/A</v>
      </c>
      <c r="P285" s="300" t="s">
        <v>1453</v>
      </c>
      <c r="Q285" s="301" t="n">
        <v>42252</v>
      </c>
    </row>
    <row r="286" customFormat="false" ht="13" hidden="false" customHeight="false" outlineLevel="0" collapsed="false">
      <c r="D286" s="303"/>
      <c r="E286" s="344" t="s">
        <v>1815</v>
      </c>
      <c r="L286" s="308" t="e">
        <f aca="false">IF((M286-$L$2)&gt;0,1,0)</f>
        <v>#VALUE!</v>
      </c>
      <c r="M286" s="0" t="e">
        <f aca="false">IF(M285&gt;0,$K$2-N286,0)</f>
        <v>#VALUE!</v>
      </c>
      <c r="N286" s="79" t="str">
        <f aca="false">IF(ISERROR(O286),"",O286)</f>
        <v/>
      </c>
      <c r="O286" s="79" t="e">
        <f aca="false">LOOKUP(9E+307,P286:BJ286)</f>
        <v>#N/A</v>
      </c>
    </row>
    <row r="287" customFormat="false" ht="12.8" hidden="false" customHeight="false" outlineLevel="0" collapsed="false">
      <c r="A287" s="299" t="s">
        <v>2944</v>
      </c>
      <c r="B287" s="303" t="s">
        <v>1764</v>
      </c>
      <c r="C287" s="299" t="s">
        <v>2076</v>
      </c>
      <c r="D287" s="303" t="s">
        <v>1837</v>
      </c>
      <c r="E287" s="344" t="s">
        <v>1815</v>
      </c>
      <c r="G287" s="0" t="e">
        <f aca="true">INDIRECT(ADDRESS(ROW(K287),COLUMN(N288)+MATCH(LOOKUP(9E+307,P287:CO287),P287:CO287)))</f>
        <v>#N/A</v>
      </c>
      <c r="H287" s="0" t="str">
        <f aca="false">IF(ISERROR(G287),"",G287)</f>
        <v/>
      </c>
      <c r="I287" s="0" t="e">
        <f aca="false">IF(M287&lt;0,$K$2-N287,0)</f>
        <v>#VALUE!</v>
      </c>
      <c r="J287" s="0" t="e">
        <f aca="false">M288</f>
        <v>#VALUE!</v>
      </c>
      <c r="M287" s="0" t="e">
        <f aca="false">N288-N287</f>
        <v>#VALUE!</v>
      </c>
      <c r="N287" s="79" t="str">
        <f aca="false">IF(ISERROR(O287),"",O287)</f>
        <v/>
      </c>
      <c r="O287" s="79" t="e">
        <f aca="false">LOOKUP(9E+307,Q287:AX287)</f>
        <v>#N/A</v>
      </c>
      <c r="P287" s="300" t="s">
        <v>3031</v>
      </c>
      <c r="Q287" s="301" t="n">
        <v>42199</v>
      </c>
    </row>
    <row r="288" customFormat="false" ht="13" hidden="false" customHeight="false" outlineLevel="0" collapsed="false">
      <c r="D288" s="303"/>
      <c r="E288" s="344" t="s">
        <v>1815</v>
      </c>
      <c r="L288" s="308" t="e">
        <f aca="false">IF((M288-$L$2)&gt;0,1,0)</f>
        <v>#VALUE!</v>
      </c>
      <c r="M288" s="0" t="e">
        <f aca="false">IF(M287&gt;0,$K$2-N288,0)</f>
        <v>#VALUE!</v>
      </c>
      <c r="N288" s="79" t="str">
        <f aca="false">IF(ISERROR(O288),"",O288)</f>
        <v/>
      </c>
      <c r="O288" s="79" t="e">
        <f aca="false">LOOKUP(9E+307,P288:BJ288)</f>
        <v>#N/A</v>
      </c>
      <c r="P288" s="301" t="n">
        <v>43040</v>
      </c>
    </row>
    <row r="289" customFormat="false" ht="12.8" hidden="false" customHeight="false" outlineLevel="0" collapsed="false">
      <c r="A289" s="299" t="s">
        <v>2945</v>
      </c>
      <c r="B289" s="303" t="s">
        <v>1764</v>
      </c>
      <c r="C289" s="299" t="s">
        <v>2076</v>
      </c>
      <c r="D289" s="303" t="s">
        <v>2069</v>
      </c>
      <c r="E289" s="344" t="s">
        <v>1815</v>
      </c>
      <c r="G289" s="0" t="e">
        <f aca="true">INDIRECT(ADDRESS(ROW(K289),COLUMN(N290)+MATCH(LOOKUP(9E+307,P289:CO289),P289:CO289)))</f>
        <v>#N/A</v>
      </c>
      <c r="H289" s="0" t="str">
        <f aca="false">IF(ISERROR(G289),"",G289)</f>
        <v/>
      </c>
      <c r="I289" s="313" t="e">
        <f aca="false">IF(M289&lt;0,$K$2-N289,0)</f>
        <v>#VALUE!</v>
      </c>
      <c r="J289" s="0" t="e">
        <f aca="false">M290</f>
        <v>#VALUE!</v>
      </c>
      <c r="M289" s="0" t="e">
        <f aca="false">N290-N289</f>
        <v>#VALUE!</v>
      </c>
      <c r="N289" s="79" t="str">
        <f aca="false">IF(ISERROR(O289),"",O289)</f>
        <v/>
      </c>
      <c r="O289" s="79" t="e">
        <f aca="false">LOOKUP(9E+307,Q289:AX289)</f>
        <v>#N/A</v>
      </c>
      <c r="Q289" s="301" t="n">
        <v>42199</v>
      </c>
      <c r="R289" s="300" t="s">
        <v>1798</v>
      </c>
      <c r="S289" s="301" t="n">
        <v>42979</v>
      </c>
    </row>
    <row r="290" customFormat="false" ht="13" hidden="false" customHeight="false" outlineLevel="0" collapsed="false">
      <c r="D290" s="303"/>
      <c r="E290" s="344" t="s">
        <v>1815</v>
      </c>
      <c r="L290" s="308" t="e">
        <f aca="false">IF((M290-$L$2)&gt;0,1,0)</f>
        <v>#VALUE!</v>
      </c>
      <c r="M290" s="0" t="e">
        <f aca="false">IF(M289&gt;0,$K$2-N290,0)</f>
        <v>#VALUE!</v>
      </c>
      <c r="N290" s="79" t="str">
        <f aca="false">IF(ISERROR(O290),"",O290)</f>
        <v/>
      </c>
      <c r="O290" s="79" t="e">
        <f aca="false">LOOKUP(9E+307,P290:BJ290)</f>
        <v>#N/A</v>
      </c>
      <c r="P290" s="301" t="n">
        <v>42370</v>
      </c>
    </row>
    <row r="291" customFormat="false" ht="12.8" hidden="false" customHeight="false" outlineLevel="0" collapsed="false">
      <c r="A291" s="299" t="s">
        <v>2946</v>
      </c>
      <c r="B291" s="303" t="s">
        <v>1764</v>
      </c>
      <c r="C291" s="299" t="s">
        <v>2076</v>
      </c>
      <c r="D291" s="303" t="s">
        <v>1802</v>
      </c>
      <c r="E291" s="344" t="s">
        <v>1815</v>
      </c>
      <c r="G291" s="0" t="e">
        <f aca="true">INDIRECT(ADDRESS(ROW(K291),COLUMN(N292)+MATCH(LOOKUP(9E+307,P291:CO291),P291:CO291)))</f>
        <v>#N/A</v>
      </c>
      <c r="H291" s="0" t="str">
        <f aca="false">IF(ISERROR(G291),"",G291)</f>
        <v/>
      </c>
      <c r="I291" s="313" t="e">
        <f aca="false">IF(M291&lt;0,$K$2-N291,0)</f>
        <v>#VALUE!</v>
      </c>
      <c r="J291" s="0" t="e">
        <f aca="false">M292</f>
        <v>#VALUE!</v>
      </c>
      <c r="M291" s="0" t="e">
        <f aca="false">N292-N291</f>
        <v>#VALUE!</v>
      </c>
      <c r="N291" s="79" t="str">
        <f aca="false">IF(ISERROR(O291),"",O291)</f>
        <v/>
      </c>
      <c r="O291" s="79" t="e">
        <f aca="false">LOOKUP(9E+307,Q291:AX291)</f>
        <v>#N/A</v>
      </c>
      <c r="Q291" s="301" t="n">
        <v>42199</v>
      </c>
      <c r="R291" s="300" t="s">
        <v>1798</v>
      </c>
      <c r="S291" s="301" t="n">
        <v>42979</v>
      </c>
    </row>
    <row r="292" customFormat="false" ht="13" hidden="false" customHeight="false" outlineLevel="0" collapsed="false">
      <c r="D292" s="303"/>
      <c r="E292" s="344" t="s">
        <v>1815</v>
      </c>
      <c r="L292" s="308" t="e">
        <f aca="false">IF((M292-$L$2)&gt;0,1,0)</f>
        <v>#VALUE!</v>
      </c>
      <c r="M292" s="0" t="e">
        <f aca="false">IF(M291&gt;0,$K$2-N292,0)</f>
        <v>#VALUE!</v>
      </c>
      <c r="N292" s="79" t="str">
        <f aca="false">IF(ISERROR(O292),"",O292)</f>
        <v/>
      </c>
      <c r="O292" s="79" t="e">
        <f aca="false">LOOKUP(9E+307,P292:BJ292)</f>
        <v>#N/A</v>
      </c>
      <c r="P292" s="301" t="n">
        <v>42370</v>
      </c>
    </row>
    <row r="293" customFormat="false" ht="12.8" hidden="false" customHeight="false" outlineLevel="0" collapsed="false">
      <c r="A293" s="299" t="s">
        <v>2947</v>
      </c>
      <c r="B293" s="303" t="s">
        <v>1764</v>
      </c>
      <c r="C293" s="299" t="s">
        <v>2076</v>
      </c>
      <c r="D293" s="303" t="s">
        <v>1805</v>
      </c>
      <c r="E293" s="344" t="s">
        <v>1815</v>
      </c>
      <c r="G293" s="0" t="e">
        <f aca="true">INDIRECT(ADDRESS(ROW(K293),COLUMN(N294)+MATCH(LOOKUP(9E+307,P293:CO293),P293:CO293)))</f>
        <v>#N/A</v>
      </c>
      <c r="H293" s="0" t="str">
        <f aca="false">IF(ISERROR(G293),"",G293)</f>
        <v/>
      </c>
      <c r="I293" s="269" t="e">
        <f aca="false">IF(M293&lt;0,$K$2-N293,0)</f>
        <v>#VALUE!</v>
      </c>
      <c r="J293" s="0" t="e">
        <f aca="false">M294</f>
        <v>#VALUE!</v>
      </c>
      <c r="M293" s="0" t="e">
        <f aca="false">N294-N293</f>
        <v>#VALUE!</v>
      </c>
      <c r="N293" s="79" t="str">
        <f aca="false">IF(ISERROR(O293),"",O293)</f>
        <v/>
      </c>
      <c r="O293" s="79" t="e">
        <f aca="false">LOOKUP(9E+307,Q293:AX293)</f>
        <v>#N/A</v>
      </c>
      <c r="Q293" s="301" t="n">
        <v>42370</v>
      </c>
      <c r="R293" s="300" t="s">
        <v>3032</v>
      </c>
      <c r="S293" s="301" t="n">
        <v>42979</v>
      </c>
    </row>
    <row r="294" customFormat="false" ht="13" hidden="false" customHeight="false" outlineLevel="0" collapsed="false">
      <c r="D294" s="303"/>
      <c r="E294" s="344" t="s">
        <v>1815</v>
      </c>
      <c r="L294" s="308" t="e">
        <f aca="false">IF((M294-$L$2)&gt;0,1,0)</f>
        <v>#VALUE!</v>
      </c>
      <c r="M294" s="0" t="e">
        <f aca="false">IF(M293&gt;0,$K$2-N294,0)</f>
        <v>#VALUE!</v>
      </c>
      <c r="N294" s="79" t="str">
        <f aca="false">IF(ISERROR(O294),"",O294)</f>
        <v/>
      </c>
      <c r="O294" s="79" t="e">
        <f aca="false">LOOKUP(9E+307,P294:BJ294)</f>
        <v>#N/A</v>
      </c>
      <c r="P294" s="301" t="n">
        <v>42551</v>
      </c>
      <c r="R294" s="301" t="n">
        <v>43123</v>
      </c>
    </row>
    <row r="295" customFormat="false" ht="12.8" hidden="false" customHeight="false" outlineLevel="0" collapsed="false">
      <c r="A295" s="299" t="s">
        <v>2949</v>
      </c>
      <c r="B295" s="303" t="s">
        <v>1764</v>
      </c>
      <c r="C295" s="299" t="s">
        <v>2076</v>
      </c>
      <c r="D295" s="303" t="s">
        <v>2014</v>
      </c>
      <c r="E295" s="344" t="s">
        <v>1815</v>
      </c>
      <c r="G295" s="0" t="e">
        <f aca="true">INDIRECT(ADDRESS(ROW(K295),COLUMN(N296)+MATCH(LOOKUP(9E+307,P295:CO295),P295:CO295)))</f>
        <v>#N/A</v>
      </c>
      <c r="H295" s="0" t="str">
        <f aca="false">IF(ISERROR(G295),"",G295)</f>
        <v/>
      </c>
      <c r="I295" s="269" t="e">
        <f aca="false">IF(M295&lt;0,$K$2-N295,0)</f>
        <v>#VALUE!</v>
      </c>
      <c r="J295" s="0" t="e">
        <f aca="false">M296</f>
        <v>#VALUE!</v>
      </c>
      <c r="M295" s="0" t="e">
        <f aca="false">N296-N295</f>
        <v>#VALUE!</v>
      </c>
      <c r="N295" s="79" t="str">
        <f aca="false">IF(ISERROR(O295),"",O295)</f>
        <v/>
      </c>
      <c r="O295" s="79" t="e">
        <f aca="false">LOOKUP(9E+307,Q295:AX295)</f>
        <v>#N/A</v>
      </c>
      <c r="Q295" s="301" t="n">
        <v>42204</v>
      </c>
      <c r="R295" s="300" t="s">
        <v>3032</v>
      </c>
      <c r="S295" s="301" t="n">
        <v>42979</v>
      </c>
    </row>
    <row r="296" customFormat="false" ht="13" hidden="false" customHeight="false" outlineLevel="0" collapsed="false">
      <c r="D296" s="303"/>
      <c r="E296" s="344" t="s">
        <v>1815</v>
      </c>
      <c r="L296" s="308" t="e">
        <f aca="false">IF((M296-$L$2)&gt;0,1,0)</f>
        <v>#VALUE!</v>
      </c>
      <c r="M296" s="0" t="e">
        <f aca="false">IF(M295&gt;0,$K$2-N296,0)</f>
        <v>#VALUE!</v>
      </c>
      <c r="N296" s="79" t="str">
        <f aca="false">IF(ISERROR(O296),"",O296)</f>
        <v/>
      </c>
      <c r="O296" s="79" t="e">
        <f aca="false">LOOKUP(9E+307,P296:BJ296)</f>
        <v>#N/A</v>
      </c>
      <c r="P296" s="301" t="n">
        <v>42427</v>
      </c>
      <c r="R296" s="301" t="n">
        <v>43123</v>
      </c>
    </row>
    <row r="297" customFormat="false" ht="12.8" hidden="false" customHeight="false" outlineLevel="0" collapsed="false">
      <c r="A297" s="299" t="s">
        <v>2950</v>
      </c>
      <c r="B297" s="303" t="s">
        <v>1764</v>
      </c>
      <c r="C297" s="299" t="s">
        <v>2076</v>
      </c>
      <c r="D297" s="303" t="s">
        <v>1857</v>
      </c>
      <c r="E297" s="344" t="s">
        <v>1815</v>
      </c>
      <c r="G297" s="0" t="e">
        <f aca="true">INDIRECT(ADDRESS(ROW(K297),COLUMN(N298)+MATCH(LOOKUP(9E+307,P297:CO297),P297:CO297)))</f>
        <v>#N/A</v>
      </c>
      <c r="H297" s="0" t="str">
        <f aca="false">IF(ISERROR(G297),"",G297)</f>
        <v/>
      </c>
      <c r="I297" s="0" t="e">
        <f aca="false">IF(M297&lt;0,$K$2-N297,0)</f>
        <v>#VALUE!</v>
      </c>
      <c r="J297" s="0" t="e">
        <f aca="false">M298</f>
        <v>#VALUE!</v>
      </c>
      <c r="M297" s="0" t="e">
        <f aca="false">N298-N297</f>
        <v>#VALUE!</v>
      </c>
      <c r="N297" s="79" t="str">
        <f aca="false">IF(ISERROR(O297),"",O297)</f>
        <v/>
      </c>
      <c r="O297" s="79" t="e">
        <f aca="false">LOOKUP(9E+307,Q297:AX297)</f>
        <v>#N/A</v>
      </c>
      <c r="P297" s="300" t="s">
        <v>1870</v>
      </c>
      <c r="Q297" s="301" t="n">
        <v>42252</v>
      </c>
    </row>
    <row r="298" customFormat="false" ht="13" hidden="false" customHeight="false" outlineLevel="0" collapsed="false">
      <c r="D298" s="303"/>
      <c r="E298" s="344" t="s">
        <v>1815</v>
      </c>
      <c r="L298" s="308" t="e">
        <f aca="false">IF((M298-$L$2)&gt;0,1,0)</f>
        <v>#VALUE!</v>
      </c>
      <c r="M298" s="0" t="e">
        <f aca="false">IF(M297&gt;0,$K$2-N298,0)</f>
        <v>#VALUE!</v>
      </c>
      <c r="N298" s="79" t="str">
        <f aca="false">IF(ISERROR(O298),"",O298)</f>
        <v/>
      </c>
      <c r="O298" s="79" t="e">
        <f aca="false">LOOKUP(9E+307,P298:BJ298)</f>
        <v>#N/A</v>
      </c>
      <c r="R298" s="301"/>
    </row>
    <row r="299" customFormat="false" ht="12.8" hidden="false" customHeight="false" outlineLevel="0" collapsed="false">
      <c r="A299" s="299" t="s">
        <v>2951</v>
      </c>
      <c r="B299" s="303" t="s">
        <v>1764</v>
      </c>
      <c r="C299" s="299" t="s">
        <v>2076</v>
      </c>
      <c r="D299" s="303" t="s">
        <v>2026</v>
      </c>
      <c r="E299" s="344" t="s">
        <v>1815</v>
      </c>
      <c r="G299" s="0" t="e">
        <f aca="true">INDIRECT(ADDRESS(ROW(K299),COLUMN(N300)+MATCH(LOOKUP(9E+307,P299:CO299),P299:CO299)))</f>
        <v>#N/A</v>
      </c>
      <c r="H299" s="0" t="str">
        <f aca="false">IF(ISERROR(G299),"",G299)</f>
        <v/>
      </c>
      <c r="I299" s="0" t="e">
        <f aca="false">IF(M299&lt;0,$K$2-N299,0)</f>
        <v>#VALUE!</v>
      </c>
      <c r="J299" s="0" t="e">
        <f aca="false">M300</f>
        <v>#VALUE!</v>
      </c>
      <c r="M299" s="0" t="e">
        <f aca="false">N300-N299</f>
        <v>#VALUE!</v>
      </c>
      <c r="N299" s="79" t="str">
        <f aca="false">IF(ISERROR(O299),"",O299)</f>
        <v/>
      </c>
      <c r="O299" s="79" t="e">
        <f aca="false">LOOKUP(9E+307,Q299:AX299)</f>
        <v>#N/A</v>
      </c>
      <c r="Q299" s="301" t="n">
        <v>42259</v>
      </c>
      <c r="R299" s="300" t="s">
        <v>399</v>
      </c>
      <c r="S299" s="301" t="n">
        <v>43102</v>
      </c>
    </row>
    <row r="300" customFormat="false" ht="13" hidden="false" customHeight="false" outlineLevel="0" collapsed="false">
      <c r="D300" s="303"/>
      <c r="E300" s="344" t="s">
        <v>1815</v>
      </c>
      <c r="L300" s="308" t="e">
        <f aca="false">IF((M300-$L$2)&gt;0,1,0)</f>
        <v>#VALUE!</v>
      </c>
      <c r="M300" s="0" t="e">
        <f aca="false">IF(M299&gt;0,$K$2-N300,0)</f>
        <v>#VALUE!</v>
      </c>
      <c r="N300" s="79" t="str">
        <f aca="false">IF(ISERROR(O300),"",O300)</f>
        <v/>
      </c>
      <c r="O300" s="79" t="e">
        <f aca="false">LOOKUP(9E+307,P300:BJ300)</f>
        <v>#N/A</v>
      </c>
      <c r="P300" s="301" t="n">
        <v>42590</v>
      </c>
    </row>
    <row r="301" customFormat="false" ht="12.8" hidden="false" customHeight="false" outlineLevel="0" collapsed="false">
      <c r="A301" s="299" t="s">
        <v>2952</v>
      </c>
      <c r="B301" s="303" t="s">
        <v>1764</v>
      </c>
      <c r="C301" s="299" t="s">
        <v>2076</v>
      </c>
      <c r="D301" s="303" t="s">
        <v>2071</v>
      </c>
      <c r="E301" s="344" t="s">
        <v>1815</v>
      </c>
      <c r="G301" s="0" t="e">
        <f aca="true">INDIRECT(ADDRESS(ROW(K301),COLUMN(N302)+MATCH(LOOKUP(9E+307,P301:CO301),P301:CO301)))</f>
        <v>#N/A</v>
      </c>
      <c r="H301" s="0" t="str">
        <f aca="false">IF(ISERROR(G301),"",G301)</f>
        <v/>
      </c>
      <c r="I301" s="0" t="e">
        <f aca="false">IF(M301&lt;0,$K$2-N301,0)</f>
        <v>#VALUE!</v>
      </c>
      <c r="J301" s="0" t="e">
        <f aca="false">M302</f>
        <v>#VALUE!</v>
      </c>
      <c r="M301" s="0" t="e">
        <f aca="false">N302-N301</f>
        <v>#VALUE!</v>
      </c>
      <c r="N301" s="79" t="str">
        <f aca="false">IF(ISERROR(O301),"",O301)</f>
        <v/>
      </c>
      <c r="O301" s="79" t="e">
        <f aca="false">LOOKUP(9E+307,Q301:AX301)</f>
        <v>#N/A</v>
      </c>
      <c r="P301" s="300" t="s">
        <v>3026</v>
      </c>
      <c r="Q301" s="301" t="n">
        <v>42259</v>
      </c>
    </row>
    <row r="302" customFormat="false" ht="13" hidden="false" customHeight="false" outlineLevel="0" collapsed="false">
      <c r="D302" s="303"/>
      <c r="E302" s="344" t="s">
        <v>1815</v>
      </c>
      <c r="L302" s="308" t="e">
        <f aca="false">IF((M302-$L$2)&gt;0,1,0)</f>
        <v>#VALUE!</v>
      </c>
      <c r="M302" s="0" t="e">
        <f aca="false">IF(M301&gt;0,$K$2-N302,0)</f>
        <v>#VALUE!</v>
      </c>
      <c r="N302" s="79" t="str">
        <f aca="false">IF(ISERROR(O302),"",O302)</f>
        <v/>
      </c>
      <c r="O302" s="79" t="e">
        <f aca="false">LOOKUP(9E+307,P302:BJ302)</f>
        <v>#N/A</v>
      </c>
      <c r="P302" s="301" t="n">
        <v>42968</v>
      </c>
    </row>
    <row r="303" customFormat="false" ht="12.8" hidden="false" customHeight="false" outlineLevel="0" collapsed="false">
      <c r="A303" s="299" t="s">
        <v>2953</v>
      </c>
      <c r="B303" s="303" t="s">
        <v>1764</v>
      </c>
      <c r="C303" s="299" t="s">
        <v>2077</v>
      </c>
      <c r="D303" s="303" t="s">
        <v>1837</v>
      </c>
      <c r="E303" s="344" t="s">
        <v>1815</v>
      </c>
      <c r="G303" s="0" t="e">
        <f aca="true">INDIRECT(ADDRESS(ROW(K303),COLUMN(N304)+MATCH(LOOKUP(9E+307,P303:CO303),P303:CO303)))</f>
        <v>#N/A</v>
      </c>
      <c r="H303" s="0" t="str">
        <f aca="false">IF(ISERROR(G303),"",G303)</f>
        <v/>
      </c>
      <c r="I303" s="269" t="e">
        <f aca="false">IF(M303&lt;0,$K$2-N303,0)</f>
        <v>#VALUE!</v>
      </c>
      <c r="J303" s="0" t="e">
        <f aca="false">M304</f>
        <v>#VALUE!</v>
      </c>
      <c r="M303" s="0" t="e">
        <f aca="false">N304-N303</f>
        <v>#VALUE!</v>
      </c>
      <c r="N303" s="79" t="str">
        <f aca="false">IF(ISERROR(O303),"",O303)</f>
        <v/>
      </c>
      <c r="O303" s="79" t="e">
        <f aca="false">LOOKUP(9E+307,Q303:AX303)</f>
        <v>#N/A</v>
      </c>
      <c r="Q303" s="301" t="n">
        <v>42263</v>
      </c>
      <c r="R303" s="300" t="s">
        <v>3009</v>
      </c>
      <c r="S303" s="301" t="n">
        <v>42979</v>
      </c>
    </row>
    <row r="304" customFormat="false" ht="13" hidden="false" customHeight="false" outlineLevel="0" collapsed="false">
      <c r="D304" s="303"/>
      <c r="E304" s="344" t="s">
        <v>1815</v>
      </c>
      <c r="L304" s="308" t="e">
        <f aca="false">IF((M304-$L$2)&gt;0,1,0)</f>
        <v>#VALUE!</v>
      </c>
      <c r="M304" s="0" t="e">
        <f aca="false">IF(M303&gt;0,$K$2-N304,0)</f>
        <v>#VALUE!</v>
      </c>
      <c r="N304" s="79" t="str">
        <f aca="false">IF(ISERROR(O304),"",O304)</f>
        <v/>
      </c>
      <c r="O304" s="79" t="e">
        <f aca="false">LOOKUP(9E+307,P304:BJ304)</f>
        <v>#N/A</v>
      </c>
      <c r="P304" s="301" t="n">
        <v>42552</v>
      </c>
      <c r="R304" s="301" t="n">
        <v>43497</v>
      </c>
    </row>
    <row r="305" customFormat="false" ht="12.8" hidden="false" customHeight="false" outlineLevel="0" collapsed="false">
      <c r="A305" s="299" t="s">
        <v>2954</v>
      </c>
      <c r="B305" s="303" t="s">
        <v>1764</v>
      </c>
      <c r="C305" s="299" t="s">
        <v>2077</v>
      </c>
      <c r="D305" s="303" t="s">
        <v>2069</v>
      </c>
      <c r="E305" s="344" t="s">
        <v>1815</v>
      </c>
      <c r="G305" s="0" t="e">
        <f aca="true">INDIRECT(ADDRESS(ROW(K305),COLUMN(N306)+MATCH(LOOKUP(9E+307,P305:CO305),P305:CO305)))</f>
        <v>#N/A</v>
      </c>
      <c r="H305" s="0" t="str">
        <f aca="false">IF(ISERROR(G305),"",G305)</f>
        <v/>
      </c>
      <c r="I305" s="333" t="e">
        <f aca="false">IF(M305&lt;0,$K$2-N305,0)</f>
        <v>#VALUE!</v>
      </c>
      <c r="J305" s="0" t="e">
        <f aca="false">M306</f>
        <v>#VALUE!</v>
      </c>
      <c r="M305" s="0" t="e">
        <f aca="false">N306-N305</f>
        <v>#VALUE!</v>
      </c>
      <c r="N305" s="79" t="str">
        <f aca="false">IF(ISERROR(O305),"",O305)</f>
        <v/>
      </c>
      <c r="O305" s="79" t="e">
        <f aca="false">LOOKUP(9E+307,Q305:AX305)</f>
        <v>#N/A</v>
      </c>
      <c r="Q305" s="301" t="n">
        <v>42270</v>
      </c>
      <c r="R305" s="300" t="s">
        <v>424</v>
      </c>
      <c r="S305" s="301" t="n">
        <v>43141</v>
      </c>
    </row>
    <row r="306" customFormat="false" ht="13" hidden="false" customHeight="false" outlineLevel="0" collapsed="false">
      <c r="D306" s="303"/>
      <c r="E306" s="344" t="s">
        <v>1815</v>
      </c>
      <c r="L306" s="308" t="e">
        <f aca="false">IF((M306-$L$2)&gt;0,1,0)</f>
        <v>#VALUE!</v>
      </c>
      <c r="M306" s="0" t="e">
        <f aca="false">IF(M305&gt;0,$K$2-N306,0)</f>
        <v>#VALUE!</v>
      </c>
      <c r="N306" s="79" t="str">
        <f aca="false">IF(ISERROR(O306),"",O306)</f>
        <v/>
      </c>
      <c r="O306" s="79" t="e">
        <f aca="false">LOOKUP(9E+307,P306:BJ306)</f>
        <v>#N/A</v>
      </c>
      <c r="P306" s="301" t="s">
        <v>3033</v>
      </c>
      <c r="R306" s="301"/>
    </row>
    <row r="307" customFormat="false" ht="12.8" hidden="false" customHeight="false" outlineLevel="0" collapsed="false">
      <c r="A307" s="299" t="s">
        <v>2955</v>
      </c>
      <c r="B307" s="303" t="s">
        <v>1764</v>
      </c>
      <c r="C307" s="299" t="s">
        <v>2077</v>
      </c>
      <c r="D307" s="303" t="s">
        <v>1802</v>
      </c>
      <c r="E307" s="344" t="s">
        <v>1815</v>
      </c>
      <c r="G307" s="0" t="e">
        <f aca="true">INDIRECT(ADDRESS(ROW(K307),COLUMN(N308)+MATCH(LOOKUP(9E+307,P307:CO307),P307:CO307)))</f>
        <v>#N/A</v>
      </c>
      <c r="H307" s="0" t="str">
        <f aca="false">IF(ISERROR(G307),"",G307)</f>
        <v/>
      </c>
      <c r="I307" s="0" t="e">
        <f aca="false">IF(M307&lt;0,$K$2-N307,0)</f>
        <v>#VALUE!</v>
      </c>
      <c r="J307" s="0" t="e">
        <f aca="false">M308</f>
        <v>#VALUE!</v>
      </c>
      <c r="M307" s="0" t="e">
        <f aca="false">N308-N307</f>
        <v>#VALUE!</v>
      </c>
      <c r="N307" s="79" t="str">
        <f aca="false">IF(ISERROR(O307),"",O307)</f>
        <v/>
      </c>
      <c r="O307" s="79" t="e">
        <f aca="false">LOOKUP(9E+307,Q307:AX307)</f>
        <v>#N/A</v>
      </c>
      <c r="Q307" s="301" t="n">
        <v>42270</v>
      </c>
      <c r="R307" s="300" t="s">
        <v>702</v>
      </c>
      <c r="S307" s="301" t="n">
        <v>43317</v>
      </c>
    </row>
    <row r="308" customFormat="false" ht="13" hidden="false" customHeight="false" outlineLevel="0" collapsed="false">
      <c r="D308" s="303"/>
      <c r="E308" s="344" t="s">
        <v>1815</v>
      </c>
      <c r="L308" s="308" t="e">
        <f aca="false">IF((M308-$L$2)&gt;0,1,0)</f>
        <v>#VALUE!</v>
      </c>
      <c r="M308" s="0" t="e">
        <f aca="false">IF(M307&gt;0,$K$2-N308,0)</f>
        <v>#VALUE!</v>
      </c>
      <c r="N308" s="79" t="str">
        <f aca="false">IF(ISERROR(O308),"",O308)</f>
        <v/>
      </c>
      <c r="O308" s="79" t="e">
        <f aca="false">LOOKUP(9E+307,P308:BJ308)</f>
        <v>#N/A</v>
      </c>
      <c r="P308" s="301" t="n">
        <v>42522</v>
      </c>
    </row>
    <row r="309" customFormat="false" ht="12.8" hidden="false" customHeight="false" outlineLevel="0" collapsed="false">
      <c r="A309" s="299" t="s">
        <v>2956</v>
      </c>
      <c r="B309" s="303" t="s">
        <v>1764</v>
      </c>
      <c r="C309" s="299" t="s">
        <v>2077</v>
      </c>
      <c r="D309" s="303" t="s">
        <v>1805</v>
      </c>
      <c r="E309" s="344" t="s">
        <v>1815</v>
      </c>
      <c r="G309" s="0" t="e">
        <f aca="true">INDIRECT(ADDRESS(ROW(K309),COLUMN(N310)+MATCH(LOOKUP(9E+307,P309:CO309),P309:CO309)))</f>
        <v>#N/A</v>
      </c>
      <c r="H309" s="0" t="str">
        <f aca="false">IF(ISERROR(G309),"",G309)</f>
        <v/>
      </c>
      <c r="I309" s="269" t="e">
        <f aca="false">IF(M309&lt;0,$K$2-N309,0)</f>
        <v>#VALUE!</v>
      </c>
      <c r="J309" s="0" t="e">
        <f aca="false">M310</f>
        <v>#VALUE!</v>
      </c>
      <c r="M309" s="0" t="e">
        <f aca="false">N310-N309</f>
        <v>#VALUE!</v>
      </c>
      <c r="N309" s="79" t="str">
        <f aca="false">IF(ISERROR(O309),"",O309)</f>
        <v/>
      </c>
      <c r="O309" s="79" t="e">
        <f aca="false">LOOKUP(9E+307,Q309:AX309)</f>
        <v>#N/A</v>
      </c>
      <c r="Q309" s="301" t="n">
        <v>42284</v>
      </c>
      <c r="R309" s="300" t="s">
        <v>1928</v>
      </c>
      <c r="S309" s="301" t="n">
        <v>43322</v>
      </c>
    </row>
    <row r="310" customFormat="false" ht="13" hidden="false" customHeight="false" outlineLevel="0" collapsed="false">
      <c r="D310" s="303"/>
      <c r="E310" s="344" t="s">
        <v>1815</v>
      </c>
      <c r="I310" s="269"/>
      <c r="L310" s="308" t="e">
        <f aca="false">IF((M310-$L$2)&gt;0,1,0)</f>
        <v>#VALUE!</v>
      </c>
      <c r="M310" s="0" t="e">
        <f aca="false">IF(M309&gt;0,$K$2-N310,0)</f>
        <v>#VALUE!</v>
      </c>
      <c r="N310" s="79" t="str">
        <f aca="false">IF(ISERROR(O310),"",O310)</f>
        <v/>
      </c>
      <c r="O310" s="79" t="e">
        <f aca="false">LOOKUP(9E+307,P310:BJ310)</f>
        <v>#N/A</v>
      </c>
      <c r="P310" s="301" t="n">
        <v>42491</v>
      </c>
      <c r="R310" s="301" t="n">
        <v>43435</v>
      </c>
    </row>
    <row r="311" customFormat="false" ht="12.8" hidden="false" customHeight="false" outlineLevel="0" collapsed="false">
      <c r="A311" s="299" t="s">
        <v>2957</v>
      </c>
      <c r="B311" s="303" t="s">
        <v>1764</v>
      </c>
      <c r="C311" s="299" t="s">
        <v>2077</v>
      </c>
      <c r="D311" s="303" t="s">
        <v>2014</v>
      </c>
      <c r="E311" s="344" t="s">
        <v>1815</v>
      </c>
      <c r="G311" s="0" t="e">
        <f aca="true">INDIRECT(ADDRESS(ROW(K311),COLUMN(N312)+MATCH(LOOKUP(9E+307,P311:CO311),P311:CO311)))</f>
        <v>#N/A</v>
      </c>
      <c r="H311" s="0" t="str">
        <f aca="false">IF(ISERROR(G311),"",G311)</f>
        <v/>
      </c>
      <c r="I311" s="0" t="e">
        <f aca="false">IF(M311&lt;0,$K$2-N311,0)</f>
        <v>#VALUE!</v>
      </c>
      <c r="J311" s="0" t="e">
        <f aca="false">M312</f>
        <v>#VALUE!</v>
      </c>
      <c r="M311" s="0" t="e">
        <f aca="false">N312-N311</f>
        <v>#VALUE!</v>
      </c>
      <c r="N311" s="79" t="str">
        <f aca="false">IF(ISERROR(O311),"",O311)</f>
        <v/>
      </c>
      <c r="O311" s="79" t="e">
        <f aca="false">LOOKUP(9E+307,Q311:AX311)</f>
        <v>#N/A</v>
      </c>
      <c r="P311" s="300" t="s">
        <v>1870</v>
      </c>
      <c r="Q311" s="301" t="n">
        <v>42284</v>
      </c>
    </row>
    <row r="312" customFormat="false" ht="13" hidden="false" customHeight="false" outlineLevel="0" collapsed="false">
      <c r="D312" s="303"/>
      <c r="E312" s="344" t="s">
        <v>1815</v>
      </c>
      <c r="L312" s="308" t="e">
        <f aca="false">IF((M312-$L$2)&gt;0,1,0)</f>
        <v>#VALUE!</v>
      </c>
      <c r="M312" s="0" t="e">
        <f aca="false">IF(M311&gt;0,$K$2-N312,0)</f>
        <v>#VALUE!</v>
      </c>
      <c r="N312" s="79" t="str">
        <f aca="false">IF(ISERROR(O312),"",O312)</f>
        <v/>
      </c>
      <c r="O312" s="79" t="e">
        <f aca="false">LOOKUP(9E+307,P312:BJ312)</f>
        <v>#N/A</v>
      </c>
    </row>
    <row r="313" customFormat="false" ht="12.8" hidden="false" customHeight="false" outlineLevel="0" collapsed="false">
      <c r="A313" s="299" t="s">
        <v>2958</v>
      </c>
      <c r="B313" s="303" t="s">
        <v>1764</v>
      </c>
      <c r="C313" s="299" t="s">
        <v>2077</v>
      </c>
      <c r="D313" s="303" t="s">
        <v>1857</v>
      </c>
      <c r="E313" s="344" t="s">
        <v>1815</v>
      </c>
      <c r="G313" s="0" t="e">
        <f aca="true">INDIRECT(ADDRESS(ROW(K313),COLUMN(N314)+MATCH(LOOKUP(9E+307,P313:CO313),P313:CO313)))</f>
        <v>#N/A</v>
      </c>
      <c r="H313" s="0" t="str">
        <f aca="false">IF(ISERROR(G313),"",G313)</f>
        <v/>
      </c>
      <c r="I313" s="313" t="e">
        <f aca="false">IF(M313&lt;0,$K$2-N313,0)</f>
        <v>#VALUE!</v>
      </c>
      <c r="J313" s="0" t="e">
        <f aca="false">M314</f>
        <v>#VALUE!</v>
      </c>
      <c r="M313" s="0" t="e">
        <f aca="false">N314-N313</f>
        <v>#VALUE!</v>
      </c>
      <c r="N313" s="79" t="str">
        <f aca="false">IF(ISERROR(O313),"",O313)</f>
        <v/>
      </c>
      <c r="O313" s="79" t="e">
        <f aca="false">LOOKUP(9E+307,Q313:AX313)</f>
        <v>#N/A</v>
      </c>
      <c r="Q313" s="301" t="n">
        <v>42284</v>
      </c>
      <c r="R313" s="300" t="s">
        <v>3009</v>
      </c>
      <c r="S313" s="301" t="n">
        <v>42979</v>
      </c>
    </row>
    <row r="314" customFormat="false" ht="13" hidden="false" customHeight="false" outlineLevel="0" collapsed="false">
      <c r="D314" s="303"/>
      <c r="E314" s="344" t="s">
        <v>1815</v>
      </c>
      <c r="L314" s="308" t="e">
        <f aca="false">IF((M314-$L$2)&gt;0,1,0)</f>
        <v>#VALUE!</v>
      </c>
      <c r="M314" s="0" t="e">
        <f aca="false">IF(M313&gt;0,$K$2-N314,0)</f>
        <v>#VALUE!</v>
      </c>
      <c r="N314" s="79" t="str">
        <f aca="false">IF(ISERROR(O314),"",O314)</f>
        <v/>
      </c>
      <c r="O314" s="79" t="e">
        <f aca="false">LOOKUP(9E+307,P314:BJ314)</f>
        <v>#N/A</v>
      </c>
      <c r="P314" s="301" t="n">
        <v>42630</v>
      </c>
    </row>
    <row r="315" customFormat="false" ht="12.8" hidden="false" customHeight="false" outlineLevel="0" collapsed="false">
      <c r="A315" s="299" t="s">
        <v>2959</v>
      </c>
      <c r="B315" s="303" t="s">
        <v>1764</v>
      </c>
      <c r="C315" s="299" t="s">
        <v>2077</v>
      </c>
      <c r="D315" s="303" t="s">
        <v>2026</v>
      </c>
      <c r="E315" s="344" t="s">
        <v>1815</v>
      </c>
      <c r="G315" s="0" t="e">
        <f aca="true">INDIRECT(ADDRESS(ROW(K315),COLUMN(N316)+MATCH(LOOKUP(9E+307,P315:CO315),P315:CO315)))</f>
        <v>#N/A</v>
      </c>
      <c r="H315" s="0" t="str">
        <f aca="false">IF(ISERROR(G315),"",G315)</f>
        <v/>
      </c>
      <c r="I315" s="0" t="e">
        <f aca="false">IF(M315&lt;0,$K$2-N315,0)</f>
        <v>#VALUE!</v>
      </c>
      <c r="J315" s="0" t="e">
        <f aca="false">M316</f>
        <v>#VALUE!</v>
      </c>
      <c r="M315" s="0" t="e">
        <f aca="false">N316-N315</f>
        <v>#VALUE!</v>
      </c>
      <c r="N315" s="79" t="str">
        <f aca="false">IF(ISERROR(O315),"",O315)</f>
        <v/>
      </c>
      <c r="O315" s="79" t="e">
        <f aca="false">LOOKUP(9E+307,Q315:AX315)</f>
        <v>#N/A</v>
      </c>
      <c r="P315" s="300" t="s">
        <v>3034</v>
      </c>
      <c r="Q315" s="301" t="n">
        <v>42284</v>
      </c>
    </row>
    <row r="316" customFormat="false" ht="13" hidden="false" customHeight="false" outlineLevel="0" collapsed="false">
      <c r="D316" s="303"/>
      <c r="E316" s="344" t="s">
        <v>1815</v>
      </c>
      <c r="L316" s="308" t="e">
        <f aca="false">IF((M316-$L$2)&gt;0,1,0)</f>
        <v>#VALUE!</v>
      </c>
      <c r="M316" s="0" t="e">
        <f aca="false">IF(M315&gt;0,$K$2-N316,0)</f>
        <v>#VALUE!</v>
      </c>
      <c r="N316" s="79" t="str">
        <f aca="false">IF(ISERROR(O316),"",O316)</f>
        <v/>
      </c>
      <c r="O316" s="79" t="e">
        <f aca="false">LOOKUP(9E+307,P316:BJ316)</f>
        <v>#N/A</v>
      </c>
      <c r="P316" s="301" t="n">
        <v>43282</v>
      </c>
    </row>
    <row r="317" customFormat="false" ht="12.8" hidden="false" customHeight="false" outlineLevel="0" collapsed="false">
      <c r="A317" s="299" t="s">
        <v>2960</v>
      </c>
      <c r="B317" s="303" t="s">
        <v>1764</v>
      </c>
      <c r="C317" s="299" t="s">
        <v>2077</v>
      </c>
      <c r="D317" s="303" t="s">
        <v>2078</v>
      </c>
      <c r="E317" s="344" t="s">
        <v>1815</v>
      </c>
      <c r="G317" s="0" t="e">
        <f aca="true">INDIRECT(ADDRESS(ROW(K317),COLUMN(N318)+MATCH(LOOKUP(9E+307,P317:CO317),P317:CO317)))</f>
        <v>#N/A</v>
      </c>
      <c r="H317" s="0" t="str">
        <f aca="false">IF(ISERROR(G317),"",G317)</f>
        <v/>
      </c>
      <c r="I317" s="313" t="e">
        <f aca="false">IF(M317&lt;0,$K$2-N317,0)</f>
        <v>#VALUE!</v>
      </c>
      <c r="J317" s="0" t="e">
        <f aca="false">M318</f>
        <v>#VALUE!</v>
      </c>
      <c r="M317" s="0" t="e">
        <f aca="false">N318-N317</f>
        <v>#VALUE!</v>
      </c>
      <c r="N317" s="79" t="str">
        <f aca="false">IF(ISERROR(O317),"",O317)</f>
        <v/>
      </c>
      <c r="O317" s="79" t="e">
        <f aca="false">LOOKUP(9E+307,Q317:AX317)</f>
        <v>#N/A</v>
      </c>
      <c r="Q317" s="301" t="n">
        <v>42291</v>
      </c>
      <c r="R317" s="300" t="s">
        <v>424</v>
      </c>
      <c r="S317" s="301" t="n">
        <v>43322</v>
      </c>
    </row>
    <row r="318" customFormat="false" ht="13" hidden="false" customHeight="false" outlineLevel="0" collapsed="false">
      <c r="D318" s="303"/>
      <c r="E318" s="344" t="s">
        <v>1815</v>
      </c>
      <c r="L318" s="308" t="e">
        <f aca="false">IF((M318-$L$2)&gt;0,1,0)</f>
        <v>#VALUE!</v>
      </c>
      <c r="M318" s="0" t="e">
        <f aca="false">IF(M317&gt;0,$K$2-N318,0)</f>
        <v>#VALUE!</v>
      </c>
      <c r="N318" s="79" t="str">
        <f aca="false">IF(ISERROR(O318),"",O318)</f>
        <v/>
      </c>
      <c r="O318" s="79" t="e">
        <f aca="false">LOOKUP(9E+307,P318:BJ318)</f>
        <v>#N/A</v>
      </c>
      <c r="P318" s="301" t="n">
        <v>42495</v>
      </c>
    </row>
    <row r="319" customFormat="false" ht="12.8" hidden="false" customHeight="false" outlineLevel="0" collapsed="false">
      <c r="A319" s="299" t="s">
        <v>2961</v>
      </c>
      <c r="B319" s="303" t="s">
        <v>1764</v>
      </c>
      <c r="C319" s="299" t="s">
        <v>2077</v>
      </c>
      <c r="D319" s="433" t="s">
        <v>2072</v>
      </c>
      <c r="E319" s="344" t="s">
        <v>1815</v>
      </c>
      <c r="G319" s="0" t="e">
        <f aca="true">INDIRECT(ADDRESS(ROW(K319),COLUMN(N320)+MATCH(LOOKUP(9E+307,P319:CO319),P319:CO319)))</f>
        <v>#N/A</v>
      </c>
      <c r="H319" s="0" t="str">
        <f aca="false">IF(ISERROR(G319),"",G319)</f>
        <v/>
      </c>
      <c r="I319" s="0" t="e">
        <f aca="false">IF(M319&lt;0,$K$2-N319,0)</f>
        <v>#VALUE!</v>
      </c>
      <c r="J319" s="0" t="e">
        <f aca="false">M320</f>
        <v>#VALUE!</v>
      </c>
      <c r="M319" s="79" t="e">
        <f aca="false">N320-N319</f>
        <v>#VALUE!</v>
      </c>
      <c r="N319" s="79" t="str">
        <f aca="false">IF(ISERROR(O319),"",O319)</f>
        <v/>
      </c>
      <c r="O319" s="79" t="e">
        <f aca="false">LOOKUP(9E+307,Q319:AX319)</f>
        <v>#N/A</v>
      </c>
      <c r="P319" s="300" t="s">
        <v>1909</v>
      </c>
      <c r="Q319" s="301" t="n">
        <v>42294</v>
      </c>
      <c r="R319" s="300" t="s">
        <v>594</v>
      </c>
      <c r="S319" s="301" t="n">
        <v>43775</v>
      </c>
    </row>
    <row r="320" customFormat="false" ht="13" hidden="false" customHeight="false" outlineLevel="0" collapsed="false">
      <c r="D320" s="303"/>
      <c r="E320" s="344" t="s">
        <v>1815</v>
      </c>
      <c r="L320" s="308" t="e">
        <f aca="false">IF((M320-$L$2)&gt;0,1,0)</f>
        <v>#VALUE!</v>
      </c>
      <c r="M320" s="0" t="e">
        <f aca="false">IF(M319&gt;0,$K$2-N320,0)</f>
        <v>#VALUE!</v>
      </c>
      <c r="N320" s="79" t="str">
        <f aca="false">IF(ISERROR(O320),"",O320)</f>
        <v/>
      </c>
      <c r="O320" s="79" t="e">
        <f aca="false">LOOKUP(9E+307,P320:BJ320)</f>
        <v>#N/A</v>
      </c>
      <c r="P320" s="301" t="n">
        <v>43101</v>
      </c>
    </row>
    <row r="321" customFormat="false" ht="12.8" hidden="false" customHeight="false" outlineLevel="0" collapsed="false">
      <c r="A321" s="299" t="s">
        <v>2962</v>
      </c>
      <c r="B321" s="303" t="s">
        <v>1764</v>
      </c>
      <c r="C321" s="299" t="s">
        <v>2077</v>
      </c>
      <c r="D321" s="303" t="s">
        <v>2073</v>
      </c>
      <c r="E321" s="344" t="s">
        <v>1815</v>
      </c>
      <c r="G321" s="0" t="e">
        <f aca="true">INDIRECT(ADDRESS(ROW(K321),COLUMN(N322)+MATCH(LOOKUP(9E+307,P321:CO321),P321:CO321)))</f>
        <v>#N/A</v>
      </c>
      <c r="H321" s="0" t="str">
        <f aca="false">IF(ISERROR(G321),"",G321)</f>
        <v/>
      </c>
      <c r="I321" s="0" t="e">
        <f aca="false">IF(M321&lt;0,$K$2-N321,0)</f>
        <v>#VALUE!</v>
      </c>
      <c r="J321" s="0" t="e">
        <f aca="false">M322</f>
        <v>#VALUE!</v>
      </c>
      <c r="M321" s="0" t="e">
        <f aca="false">N322-N321</f>
        <v>#VALUE!</v>
      </c>
      <c r="N321" s="79" t="str">
        <f aca="false">IF(ISERROR(O321),"",O321)</f>
        <v/>
      </c>
      <c r="O321" s="79" t="e">
        <f aca="false">LOOKUP(9E+307,Q321:AX321)</f>
        <v>#N/A</v>
      </c>
      <c r="P321" s="300" t="s">
        <v>399</v>
      </c>
      <c r="Q321" s="301" t="n">
        <v>42301</v>
      </c>
    </row>
    <row r="322" customFormat="false" ht="13" hidden="false" customHeight="false" outlineLevel="0" collapsed="false">
      <c r="D322" s="303"/>
      <c r="E322" s="344" t="s">
        <v>1815</v>
      </c>
      <c r="L322" s="308" t="e">
        <f aca="false">IF((M322-$L$2)&gt;0,1,0)</f>
        <v>#VALUE!</v>
      </c>
      <c r="M322" s="0" t="e">
        <f aca="false">IF(M321&gt;0,$K$2-N322,0)</f>
        <v>#VALUE!</v>
      </c>
      <c r="N322" s="79" t="str">
        <f aca="false">IF(ISERROR(O322),"",O322)</f>
        <v/>
      </c>
      <c r="O322" s="79" t="e">
        <f aca="false">LOOKUP(9E+307,P322:BJ322)</f>
        <v>#N/A</v>
      </c>
      <c r="P322" s="301" t="n">
        <v>43221</v>
      </c>
    </row>
    <row r="323" customFormat="false" ht="12.8" hidden="false" customHeight="false" outlineLevel="0" collapsed="false">
      <c r="A323" s="299" t="s">
        <v>2963</v>
      </c>
      <c r="B323" s="303" t="s">
        <v>1859</v>
      </c>
      <c r="C323" s="299" t="s">
        <v>2080</v>
      </c>
      <c r="D323" s="433" t="s">
        <v>1861</v>
      </c>
      <c r="E323" s="344" t="s">
        <v>1815</v>
      </c>
      <c r="G323" s="0" t="e">
        <f aca="true">INDIRECT(ADDRESS(ROW(K323),COLUMN(N324)+MATCH(LOOKUP(9E+307,P323:CO323),P323:CO323)))</f>
        <v>#N/A</v>
      </c>
      <c r="H323" s="0" t="str">
        <f aca="false">IF(ISERROR(G323),"",G323)</f>
        <v/>
      </c>
      <c r="I323" s="313" t="e">
        <f aca="false">IF(M323&lt;0,$K$2-N323,0)</f>
        <v>#VALUE!</v>
      </c>
      <c r="J323" s="0" t="e">
        <f aca="false">M324</f>
        <v>#VALUE!</v>
      </c>
      <c r="M323" s="0" t="e">
        <f aca="false">N324-N323</f>
        <v>#VALUE!</v>
      </c>
      <c r="N323" s="79" t="str">
        <f aca="false">IF(ISERROR(O323),"",O323)</f>
        <v/>
      </c>
      <c r="O323" s="79" t="e">
        <f aca="false">LOOKUP(9E+307,Q323:AX323)</f>
        <v>#N/A</v>
      </c>
      <c r="P323" s="330"/>
      <c r="Q323" s="301" t="n">
        <v>42252</v>
      </c>
      <c r="R323" s="300" t="s">
        <v>1824</v>
      </c>
      <c r="S323" s="301" t="n">
        <v>42979</v>
      </c>
    </row>
    <row r="324" customFormat="false" ht="13" hidden="false" customHeight="false" outlineLevel="0" collapsed="false">
      <c r="D324" s="303"/>
      <c r="E324" s="344" t="s">
        <v>1815</v>
      </c>
      <c r="L324" s="308" t="e">
        <f aca="false">IF((M324-$L$2)&gt;0,1,0)</f>
        <v>#VALUE!</v>
      </c>
      <c r="M324" s="0" t="e">
        <f aca="false">IF(M323&gt;0,$K$2-N324,0)</f>
        <v>#VALUE!</v>
      </c>
      <c r="N324" s="79" t="str">
        <f aca="false">IF(ISERROR(O324),"",O324)</f>
        <v/>
      </c>
      <c r="O324" s="79" t="e">
        <f aca="false">LOOKUP(9E+307,P324:BJ324)</f>
        <v>#N/A</v>
      </c>
      <c r="P324" s="301" t="n">
        <v>42461</v>
      </c>
      <c r="R324" s="301" t="n">
        <v>43875</v>
      </c>
    </row>
    <row r="325" customFormat="false" ht="12.8" hidden="false" customHeight="false" outlineLevel="0" collapsed="false">
      <c r="A325" s="299" t="s">
        <v>2964</v>
      </c>
      <c r="B325" s="303" t="s">
        <v>1859</v>
      </c>
      <c r="C325" s="299" t="s">
        <v>2080</v>
      </c>
      <c r="D325" s="303" t="s">
        <v>1862</v>
      </c>
      <c r="E325" s="344" t="s">
        <v>1815</v>
      </c>
      <c r="G325" s="0" t="e">
        <f aca="true">INDIRECT(ADDRESS(ROW(K325),COLUMN(N326)+MATCH(LOOKUP(9E+307,P325:CO325),P325:CO325)))</f>
        <v>#N/A</v>
      </c>
      <c r="H325" s="0" t="str">
        <f aca="false">IF(ISERROR(G325),"",G325)</f>
        <v/>
      </c>
      <c r="I325" s="0" t="e">
        <f aca="false">IF(M325&lt;0,$K$2-N325,0)</f>
        <v>#VALUE!</v>
      </c>
      <c r="J325" s="0" t="e">
        <f aca="false">M326</f>
        <v>#VALUE!</v>
      </c>
      <c r="M325" s="0" t="e">
        <f aca="false">N326-N325</f>
        <v>#VALUE!</v>
      </c>
      <c r="N325" s="79" t="str">
        <f aca="false">IF(ISERROR(O325),"",O325)</f>
        <v/>
      </c>
      <c r="O325" s="79" t="e">
        <f aca="false">LOOKUP(9E+307,Q325:AX325)</f>
        <v>#N/A</v>
      </c>
      <c r="P325" s="300" t="s">
        <v>1870</v>
      </c>
      <c r="Q325" s="301" t="n">
        <v>42252</v>
      </c>
    </row>
    <row r="326" customFormat="false" ht="13" hidden="false" customHeight="false" outlineLevel="0" collapsed="false">
      <c r="D326" s="303"/>
      <c r="E326" s="344" t="s">
        <v>1815</v>
      </c>
      <c r="L326" s="308" t="e">
        <f aca="false">IF((M326-$L$2)&gt;0,1,0)</f>
        <v>#VALUE!</v>
      </c>
      <c r="M326" s="0" t="e">
        <f aca="false">IF(M325&gt;0,$K$2-N326,0)</f>
        <v>#VALUE!</v>
      </c>
      <c r="N326" s="79" t="str">
        <f aca="false">IF(ISERROR(O326),"",O326)</f>
        <v/>
      </c>
      <c r="O326" s="79" t="e">
        <f aca="false">LOOKUP(9E+307,P326:BJ326)</f>
        <v>#N/A</v>
      </c>
    </row>
    <row r="327" customFormat="false" ht="12.8" hidden="false" customHeight="false" outlineLevel="0" collapsed="false">
      <c r="A327" s="299" t="s">
        <v>2965</v>
      </c>
      <c r="B327" s="303" t="s">
        <v>1859</v>
      </c>
      <c r="C327" s="299" t="s">
        <v>2080</v>
      </c>
      <c r="D327" s="303" t="s">
        <v>2081</v>
      </c>
      <c r="E327" s="344" t="s">
        <v>1815</v>
      </c>
      <c r="G327" s="0" t="e">
        <f aca="true">INDIRECT(ADDRESS(ROW(K327),COLUMN(N328)+MATCH(LOOKUP(9E+307,P327:CO327),P327:CO327)))</f>
        <v>#N/A</v>
      </c>
      <c r="H327" s="0" t="str">
        <f aca="false">IF(ISERROR(G327),"",G327)</f>
        <v/>
      </c>
      <c r="I327" s="336" t="e">
        <f aca="false">IF(M327&lt;0,$K$2-N327,0)</f>
        <v>#VALUE!</v>
      </c>
      <c r="J327" s="0" t="e">
        <f aca="false">M328</f>
        <v>#VALUE!</v>
      </c>
      <c r="M327" s="0" t="e">
        <f aca="false">N328-N327</f>
        <v>#VALUE!</v>
      </c>
      <c r="N327" s="79" t="str">
        <f aca="false">IF(ISERROR(O327),"",O327)</f>
        <v/>
      </c>
      <c r="O327" s="79" t="e">
        <f aca="false">LOOKUP(9E+307,Q327:AX327)</f>
        <v>#N/A</v>
      </c>
      <c r="Q327" s="301" t="n">
        <v>42287</v>
      </c>
      <c r="R327" s="300" t="s">
        <v>3014</v>
      </c>
      <c r="S327" s="301" t="n">
        <v>42979</v>
      </c>
    </row>
    <row r="328" customFormat="false" ht="13" hidden="false" customHeight="false" outlineLevel="0" collapsed="false">
      <c r="D328" s="303"/>
      <c r="E328" s="344" t="s">
        <v>1815</v>
      </c>
      <c r="L328" s="308" t="e">
        <f aca="false">IF((M328-$L$2)&gt;0,1,0)</f>
        <v>#VALUE!</v>
      </c>
      <c r="M328" s="0" t="e">
        <f aca="false">IF(M327&gt;0,$K$2-N328,0)</f>
        <v>#VALUE!</v>
      </c>
      <c r="N328" s="79" t="str">
        <f aca="false">IF(ISERROR(O328),"",O328)</f>
        <v/>
      </c>
      <c r="O328" s="79" t="e">
        <f aca="false">LOOKUP(9E+307,P328:BJ328)</f>
        <v>#N/A</v>
      </c>
      <c r="P328" s="301" t="n">
        <v>42455</v>
      </c>
    </row>
    <row r="329" customFormat="false" ht="12.8" hidden="false" customHeight="false" outlineLevel="0" collapsed="false">
      <c r="A329" s="299" t="s">
        <v>2966</v>
      </c>
      <c r="B329" s="303" t="s">
        <v>1859</v>
      </c>
      <c r="C329" s="299" t="s">
        <v>2080</v>
      </c>
      <c r="D329" s="303" t="s">
        <v>2082</v>
      </c>
      <c r="E329" s="344" t="s">
        <v>1815</v>
      </c>
      <c r="G329" s="0" t="e">
        <f aca="true">INDIRECT(ADDRESS(ROW(K329),COLUMN(N330)+MATCH(LOOKUP(9E+307,P329:CO329),P329:CO329)))</f>
        <v>#N/A</v>
      </c>
      <c r="H329" s="0" t="str">
        <f aca="false">IF(ISERROR(G329),"",G329)</f>
        <v/>
      </c>
      <c r="I329" s="336" t="e">
        <f aca="false">IF(M329&lt;0,$K$2-N329,0)</f>
        <v>#VALUE!</v>
      </c>
      <c r="J329" s="0" t="e">
        <f aca="false">M330</f>
        <v>#VALUE!</v>
      </c>
      <c r="M329" s="0" t="e">
        <f aca="false">N330-N329</f>
        <v>#VALUE!</v>
      </c>
      <c r="N329" s="79" t="str">
        <f aca="false">IF(ISERROR(O329),"",O329)</f>
        <v/>
      </c>
      <c r="O329" s="79" t="e">
        <f aca="false">LOOKUP(9E+307,Q329:AX329)</f>
        <v>#N/A</v>
      </c>
      <c r="Q329" s="301" t="n">
        <v>42287</v>
      </c>
      <c r="R329" s="300" t="s">
        <v>3014</v>
      </c>
      <c r="S329" s="301" t="n">
        <v>42979</v>
      </c>
    </row>
    <row r="330" customFormat="false" ht="13" hidden="false" customHeight="false" outlineLevel="0" collapsed="false">
      <c r="D330" s="303"/>
      <c r="E330" s="344" t="s">
        <v>1815</v>
      </c>
      <c r="L330" s="308" t="e">
        <f aca="false">IF((M330-$L$2)&gt;0,1,0)</f>
        <v>#VALUE!</v>
      </c>
      <c r="M330" s="0" t="e">
        <f aca="false">IF(M329&gt;0,$K$2-N330,0)</f>
        <v>#VALUE!</v>
      </c>
      <c r="N330" s="79" t="str">
        <f aca="false">IF(ISERROR(O330),"",O330)</f>
        <v/>
      </c>
      <c r="O330" s="79" t="e">
        <f aca="false">LOOKUP(9E+307,P330:BJ330)</f>
        <v>#N/A</v>
      </c>
      <c r="P330" s="301" t="n">
        <v>42455</v>
      </c>
    </row>
    <row r="331" customFormat="false" ht="12.8" hidden="false" customHeight="false" outlineLevel="0" collapsed="false">
      <c r="A331" s="299" t="s">
        <v>2967</v>
      </c>
      <c r="B331" s="303" t="s">
        <v>1859</v>
      </c>
      <c r="C331" s="299" t="s">
        <v>2080</v>
      </c>
      <c r="D331" s="303" t="s">
        <v>1841</v>
      </c>
      <c r="E331" s="344" t="s">
        <v>1815</v>
      </c>
      <c r="G331" s="0" t="e">
        <f aca="true">INDIRECT(ADDRESS(ROW(K331),COLUMN(N332)+MATCH(LOOKUP(9E+307,P331:CO331),P331:CO331)))</f>
        <v>#N/A</v>
      </c>
      <c r="H331" s="0" t="str">
        <f aca="false">IF(ISERROR(G331),"",G331)</f>
        <v/>
      </c>
      <c r="I331" s="0" t="e">
        <f aca="false">IF(M331&lt;0,$K$2-N331,0)</f>
        <v>#VALUE!</v>
      </c>
      <c r="J331" s="0" t="e">
        <f aca="false">M332</f>
        <v>#VALUE!</v>
      </c>
      <c r="M331" s="0" t="e">
        <f aca="false">N332-N331</f>
        <v>#VALUE!</v>
      </c>
      <c r="N331" s="79" t="str">
        <f aca="false">IF(ISERROR(O331),"",O331)</f>
        <v/>
      </c>
      <c r="O331" s="79" t="e">
        <f aca="false">LOOKUP(9E+307,Q331:AX331)</f>
        <v>#N/A</v>
      </c>
      <c r="P331" s="300" t="s">
        <v>3018</v>
      </c>
      <c r="Q331" s="301" t="n">
        <v>42301</v>
      </c>
    </row>
    <row r="332" customFormat="false" ht="13" hidden="false" customHeight="false" outlineLevel="0" collapsed="false">
      <c r="D332" s="303"/>
      <c r="E332" s="344" t="s">
        <v>1815</v>
      </c>
      <c r="L332" s="308" t="e">
        <f aca="false">IF((M332-$L$2)&gt;0,1,0)</f>
        <v>#VALUE!</v>
      </c>
      <c r="M332" s="0" t="e">
        <f aca="false">IF(M331&gt;0,$K$2-N332,0)</f>
        <v>#VALUE!</v>
      </c>
      <c r="N332" s="79" t="str">
        <f aca="false">IF(ISERROR(O332),"",O332)</f>
        <v/>
      </c>
      <c r="O332" s="79" t="e">
        <f aca="false">LOOKUP(9E+307,P332:BJ332)</f>
        <v>#N/A</v>
      </c>
      <c r="P332" s="301" t="n">
        <v>42767</v>
      </c>
    </row>
    <row r="333" customFormat="false" ht="12.8" hidden="false" customHeight="false" outlineLevel="0" collapsed="false">
      <c r="A333" s="299" t="s">
        <v>2968</v>
      </c>
      <c r="B333" s="303" t="s">
        <v>1859</v>
      </c>
      <c r="C333" s="299" t="s">
        <v>2080</v>
      </c>
      <c r="D333" s="303" t="s">
        <v>1842</v>
      </c>
      <c r="E333" s="344" t="s">
        <v>1815</v>
      </c>
      <c r="G333" s="0" t="e">
        <f aca="true">INDIRECT(ADDRESS(ROW(K333),COLUMN(N334)+MATCH(LOOKUP(9E+307,P333:CO333),P333:CO333)))</f>
        <v>#N/A</v>
      </c>
      <c r="H333" s="0" t="str">
        <f aca="false">IF(ISERROR(G333),"",G333)</f>
        <v/>
      </c>
      <c r="I333" s="313" t="e">
        <f aca="false">IF(M333&lt;0,$K$2-N333,0)</f>
        <v>#VALUE!</v>
      </c>
      <c r="J333" s="0" t="e">
        <f aca="false">M334</f>
        <v>#VALUE!</v>
      </c>
      <c r="M333" s="0" t="e">
        <f aca="false">N334-N333</f>
        <v>#VALUE!</v>
      </c>
      <c r="N333" s="79" t="str">
        <f aca="false">IF(ISERROR(O333),"",O333)</f>
        <v/>
      </c>
      <c r="O333" s="79" t="e">
        <f aca="false">LOOKUP(9E+307,Q333:AX333)</f>
        <v>#N/A</v>
      </c>
      <c r="Q333" s="301" t="n">
        <v>42312</v>
      </c>
      <c r="R333" s="300" t="s">
        <v>424</v>
      </c>
      <c r="S333" s="301" t="n">
        <v>43322</v>
      </c>
    </row>
    <row r="334" customFormat="false" ht="13" hidden="false" customHeight="false" outlineLevel="0" collapsed="false">
      <c r="D334" s="303"/>
      <c r="E334" s="344" t="s">
        <v>1815</v>
      </c>
      <c r="L334" s="308" t="e">
        <f aca="false">IF((M334-$L$2)&gt;0,1,0)</f>
        <v>#VALUE!</v>
      </c>
      <c r="M334" s="0" t="e">
        <f aca="false">IF(M333&gt;0,$K$2-N334,0)</f>
        <v>#VALUE!</v>
      </c>
      <c r="N334" s="79" t="str">
        <f aca="false">IF(ISERROR(O334),"",O334)</f>
        <v/>
      </c>
      <c r="O334" s="79" t="e">
        <f aca="false">LOOKUP(9E+307,P334:BJ334)</f>
        <v>#N/A</v>
      </c>
      <c r="P334" s="301" t="n">
        <v>42495</v>
      </c>
    </row>
    <row r="335" customFormat="false" ht="12.8" hidden="false" customHeight="false" outlineLevel="0" collapsed="false">
      <c r="A335" s="299" t="s">
        <v>2969</v>
      </c>
      <c r="B335" s="303" t="s">
        <v>1859</v>
      </c>
      <c r="C335" s="299" t="s">
        <v>2080</v>
      </c>
      <c r="D335" s="303" t="s">
        <v>1843</v>
      </c>
      <c r="E335" s="344" t="s">
        <v>1815</v>
      </c>
      <c r="G335" s="0" t="e">
        <f aca="true">INDIRECT(ADDRESS(ROW(K335),COLUMN(N336)+MATCH(LOOKUP(9E+307,P335:CO335),P335:CO335)))</f>
        <v>#N/A</v>
      </c>
      <c r="H335" s="0" t="str">
        <f aca="false">IF(ISERROR(G335),"",G335)</f>
        <v/>
      </c>
      <c r="I335" s="0" t="e">
        <f aca="false">IF(M335&lt;0,$K$2-N335,0)</f>
        <v>#VALUE!</v>
      </c>
      <c r="J335" s="0" t="e">
        <f aca="false">M336</f>
        <v>#VALUE!</v>
      </c>
      <c r="M335" s="0" t="e">
        <f aca="false">N336-N335</f>
        <v>#VALUE!</v>
      </c>
      <c r="N335" s="79" t="str">
        <f aca="false">IF(ISERROR(O335),"",O335)</f>
        <v/>
      </c>
      <c r="O335" s="79" t="e">
        <f aca="false">LOOKUP(9E+307,Q335:AX335)</f>
        <v>#N/A</v>
      </c>
      <c r="Q335" s="301" t="n">
        <v>42305</v>
      </c>
      <c r="R335" s="300" t="s">
        <v>3035</v>
      </c>
      <c r="S335" s="301" t="n">
        <v>43080</v>
      </c>
    </row>
    <row r="336" customFormat="false" ht="13" hidden="false" customHeight="false" outlineLevel="0" collapsed="false">
      <c r="D336" s="303"/>
      <c r="E336" s="344" t="s">
        <v>1815</v>
      </c>
      <c r="L336" s="308" t="e">
        <f aca="false">IF((M336-$L$2)&gt;0,1,0)</f>
        <v>#VALUE!</v>
      </c>
      <c r="M336" s="0" t="e">
        <f aca="false">IF(M335&gt;0,$K$2-N336,0)</f>
        <v>#VALUE!</v>
      </c>
      <c r="N336" s="79" t="str">
        <f aca="false">IF(ISERROR(O336),"",O336)</f>
        <v/>
      </c>
      <c r="O336" s="79" t="e">
        <f aca="false">LOOKUP(9E+307,P336:BJ336)</f>
        <v>#N/A</v>
      </c>
      <c r="P336" s="301" t="n">
        <v>42505</v>
      </c>
    </row>
    <row r="337" customFormat="false" ht="12.8" hidden="false" customHeight="false" outlineLevel="0" collapsed="false">
      <c r="A337" s="299" t="s">
        <v>2971</v>
      </c>
      <c r="B337" s="303" t="s">
        <v>1859</v>
      </c>
      <c r="C337" s="299" t="s">
        <v>2080</v>
      </c>
      <c r="D337" s="303" t="s">
        <v>1844</v>
      </c>
      <c r="E337" s="344" t="s">
        <v>1815</v>
      </c>
      <c r="G337" s="0" t="e">
        <f aca="true">INDIRECT(ADDRESS(ROW(K337),COLUMN(N338)+MATCH(LOOKUP(9E+307,P337:CO337),P337:CO337)))</f>
        <v>#N/A</v>
      </c>
      <c r="H337" s="0" t="str">
        <f aca="false">IF(ISERROR(G337),"",G337)</f>
        <v/>
      </c>
      <c r="I337" s="0" t="e">
        <f aca="false">IF(M337&lt;0,$K$2-N337,0)</f>
        <v>#VALUE!</v>
      </c>
      <c r="J337" s="0" t="e">
        <f aca="false">M338</f>
        <v>#VALUE!</v>
      </c>
      <c r="M337" s="0" t="e">
        <f aca="false">N338-N337</f>
        <v>#VALUE!</v>
      </c>
      <c r="N337" s="79" t="str">
        <f aca="false">IF(ISERROR(O337),"",O337)</f>
        <v/>
      </c>
      <c r="O337" s="79" t="e">
        <f aca="false">LOOKUP(9E+307,Q337:AX337)</f>
        <v>#N/A</v>
      </c>
      <c r="Q337" s="301" t="n">
        <v>42305</v>
      </c>
      <c r="R337" s="300" t="s">
        <v>3036</v>
      </c>
      <c r="S337" s="301" t="n">
        <v>43130</v>
      </c>
    </row>
    <row r="338" customFormat="false" ht="13" hidden="false" customHeight="false" outlineLevel="0" collapsed="false">
      <c r="D338" s="303"/>
      <c r="E338" s="344" t="s">
        <v>1815</v>
      </c>
      <c r="L338" s="308" t="e">
        <f aca="false">IF((M338-$L$2)&gt;0,1,0)</f>
        <v>#VALUE!</v>
      </c>
      <c r="M338" s="0" t="e">
        <f aca="false">IF(M337&gt;0,$K$2-N338,0)</f>
        <v>#VALUE!</v>
      </c>
      <c r="N338" s="79" t="str">
        <f aca="false">IF(ISERROR(O338),"",O338)</f>
        <v/>
      </c>
      <c r="O338" s="79" t="e">
        <f aca="false">LOOKUP(9E+307,P338:BJ338)</f>
        <v>#N/A</v>
      </c>
      <c r="P338" s="301" t="n">
        <v>42505</v>
      </c>
      <c r="R338" s="301" t="n">
        <v>43850</v>
      </c>
    </row>
    <row r="339" customFormat="false" ht="12.8" hidden="false" customHeight="false" outlineLevel="0" collapsed="false">
      <c r="A339" s="299" t="s">
        <v>2973</v>
      </c>
      <c r="B339" s="303" t="s">
        <v>1859</v>
      </c>
      <c r="C339" s="299" t="s">
        <v>2080</v>
      </c>
      <c r="D339" s="303" t="s">
        <v>1910</v>
      </c>
      <c r="E339" s="344" t="s">
        <v>1815</v>
      </c>
      <c r="G339" s="0" t="e">
        <f aca="true">INDIRECT(ADDRESS(ROW(K339),COLUMN(N340)+MATCH(LOOKUP(9E+307,P339:CO339),P339:CO339)))</f>
        <v>#N/A</v>
      </c>
      <c r="H339" s="0" t="str">
        <f aca="false">IF(ISERROR(G339),"",G339)</f>
        <v/>
      </c>
      <c r="I339" s="313" t="e">
        <f aca="false">IF(M339&lt;0,$K$2-N339,0)</f>
        <v>#VALUE!</v>
      </c>
      <c r="J339" s="0" t="e">
        <f aca="false">M340</f>
        <v>#VALUE!</v>
      </c>
      <c r="M339" s="0" t="e">
        <f aca="false">N340-N339</f>
        <v>#VALUE!</v>
      </c>
      <c r="N339" s="79" t="str">
        <f aca="false">IF(ISERROR(O339),"",O339)</f>
        <v/>
      </c>
      <c r="O339" s="79" t="e">
        <f aca="false">LOOKUP(9E+307,Q339:AX339)</f>
        <v>#N/A</v>
      </c>
      <c r="P339" s="330"/>
      <c r="Q339" s="301" t="n">
        <v>42316</v>
      </c>
      <c r="R339" s="300" t="s">
        <v>1824</v>
      </c>
      <c r="S339" s="301" t="n">
        <v>42979</v>
      </c>
    </row>
    <row r="340" customFormat="false" ht="13" hidden="false" customHeight="false" outlineLevel="0" collapsed="false">
      <c r="D340" s="303"/>
      <c r="E340" s="344" t="s">
        <v>1815</v>
      </c>
      <c r="L340" s="308" t="e">
        <f aca="false">IF((M340-$L$2)&gt;0,1,0)</f>
        <v>#VALUE!</v>
      </c>
      <c r="M340" s="0" t="e">
        <f aca="false">IF(M339&gt;0,$K$2-N340,0)</f>
        <v>#VALUE!</v>
      </c>
      <c r="N340" s="79" t="str">
        <f aca="false">IF(ISERROR(O340),"",O340)</f>
        <v/>
      </c>
      <c r="O340" s="79" t="e">
        <f aca="false">LOOKUP(9E+307,P340:BJ340)</f>
        <v>#N/A</v>
      </c>
      <c r="P340" s="301" t="n">
        <v>42552</v>
      </c>
    </row>
    <row r="341" customFormat="false" ht="12.8" hidden="false" customHeight="false" outlineLevel="0" collapsed="false">
      <c r="A341" s="299" t="s">
        <v>2974</v>
      </c>
      <c r="B341" s="303" t="s">
        <v>1859</v>
      </c>
      <c r="C341" s="299" t="s">
        <v>2080</v>
      </c>
      <c r="D341" s="303" t="s">
        <v>2083</v>
      </c>
      <c r="E341" s="344" t="s">
        <v>1815</v>
      </c>
      <c r="G341" s="0" t="e">
        <f aca="true">INDIRECT(ADDRESS(ROW(K341),COLUMN(N342)+MATCH(LOOKUP(9E+307,P341:CO341),P341:CO341)))</f>
        <v>#N/A</v>
      </c>
      <c r="H341" s="0" t="str">
        <f aca="false">IF(ISERROR(G341),"",G341)</f>
        <v/>
      </c>
      <c r="I341" s="0" t="e">
        <f aca="false">IF(M341&lt;0,$K$2-N341,0)</f>
        <v>#VALUE!</v>
      </c>
      <c r="J341" s="0" t="e">
        <f aca="false">M342</f>
        <v>#VALUE!</v>
      </c>
      <c r="M341" s="0" t="e">
        <f aca="false">N342-N341</f>
        <v>#VALUE!</v>
      </c>
      <c r="N341" s="79" t="str">
        <f aca="false">IF(ISERROR(O341),"",O341)</f>
        <v/>
      </c>
      <c r="O341" s="79" t="e">
        <f aca="false">LOOKUP(9E+307,Q341:AX341)</f>
        <v>#N/A</v>
      </c>
      <c r="P341" s="300" t="s">
        <v>1870</v>
      </c>
      <c r="Q341" s="301" t="n">
        <v>42252</v>
      </c>
    </row>
    <row r="342" customFormat="false" ht="13" hidden="false" customHeight="false" outlineLevel="0" collapsed="false">
      <c r="D342" s="303"/>
      <c r="E342" s="344" t="s">
        <v>1815</v>
      </c>
      <c r="L342" s="308" t="e">
        <f aca="false">IF((M342-$L$2)&gt;0,1,0)</f>
        <v>#VALUE!</v>
      </c>
      <c r="M342" s="0" t="e">
        <f aca="false">IF(M341&gt;0,$K$2-N342,0)</f>
        <v>#VALUE!</v>
      </c>
      <c r="N342" s="79" t="str">
        <f aca="false">IF(ISERROR(O342),"",O342)</f>
        <v/>
      </c>
      <c r="O342" s="79" t="e">
        <f aca="false">LOOKUP(9E+307,P342:BJ342)</f>
        <v>#N/A</v>
      </c>
    </row>
    <row r="343" customFormat="false" ht="12.8" hidden="false" customHeight="false" outlineLevel="0" collapsed="false">
      <c r="A343" s="299" t="s">
        <v>2975</v>
      </c>
      <c r="B343" s="303" t="s">
        <v>1859</v>
      </c>
      <c r="C343" s="299" t="s">
        <v>2080</v>
      </c>
      <c r="D343" s="303" t="s">
        <v>2084</v>
      </c>
      <c r="E343" s="344" t="s">
        <v>1815</v>
      </c>
      <c r="G343" s="0" t="e">
        <f aca="true">INDIRECT(ADDRESS(ROW(K343),COLUMN(N344)+MATCH(LOOKUP(9E+307,P343:CO343),P343:CO343)))</f>
        <v>#N/A</v>
      </c>
      <c r="H343" s="0" t="str">
        <f aca="false">IF(ISERROR(G343),"",G343)</f>
        <v/>
      </c>
      <c r="I343" s="313" t="e">
        <f aca="false">IF(M343&lt;0,$K$2-N343,0)</f>
        <v>#VALUE!</v>
      </c>
      <c r="J343" s="0" t="e">
        <f aca="false">M344</f>
        <v>#VALUE!</v>
      </c>
      <c r="M343" s="0" t="e">
        <f aca="false">N344-N343</f>
        <v>#VALUE!</v>
      </c>
      <c r="N343" s="79" t="str">
        <f aca="false">IF(ISERROR(O343),"",O343)</f>
        <v/>
      </c>
      <c r="O343" s="79" t="e">
        <f aca="false">LOOKUP(9E+307,Q343:AX343)</f>
        <v>#N/A</v>
      </c>
      <c r="Q343" s="301" t="n">
        <v>42312</v>
      </c>
      <c r="R343" s="300" t="s">
        <v>424</v>
      </c>
      <c r="S343" s="301" t="n">
        <v>43322</v>
      </c>
    </row>
    <row r="344" customFormat="false" ht="13" hidden="false" customHeight="false" outlineLevel="0" collapsed="false">
      <c r="D344" s="303"/>
      <c r="E344" s="344" t="s">
        <v>1815</v>
      </c>
      <c r="L344" s="308" t="e">
        <f aca="false">IF((M344-$L$2)&gt;0,1,0)</f>
        <v>#VALUE!</v>
      </c>
      <c r="M344" s="0" t="e">
        <f aca="false">IF(M343&gt;0,$K$2-N344,0)</f>
        <v>#VALUE!</v>
      </c>
      <c r="N344" s="79" t="str">
        <f aca="false">IF(ISERROR(O344),"",O344)</f>
        <v/>
      </c>
      <c r="O344" s="79" t="e">
        <f aca="false">LOOKUP(9E+307,P344:BJ344)</f>
        <v>#N/A</v>
      </c>
      <c r="P344" s="301" t="n">
        <v>42495</v>
      </c>
    </row>
    <row r="345" customFormat="false" ht="12.8" hidden="false" customHeight="false" outlineLevel="0" collapsed="false">
      <c r="A345" s="299" t="s">
        <v>2976</v>
      </c>
      <c r="B345" s="303" t="s">
        <v>1859</v>
      </c>
      <c r="C345" s="299" t="s">
        <v>2080</v>
      </c>
      <c r="D345" s="303" t="s">
        <v>2085</v>
      </c>
      <c r="E345" s="344" t="s">
        <v>1815</v>
      </c>
      <c r="G345" s="0" t="e">
        <f aca="true">INDIRECT(ADDRESS(ROW(K345),COLUMN(N346)+MATCH(LOOKUP(9E+307,P345:CO345),P345:CO345)))</f>
        <v>#N/A</v>
      </c>
      <c r="H345" s="0" t="str">
        <f aca="false">IF(ISERROR(G345),"",G345)</f>
        <v/>
      </c>
      <c r="I345" s="0" t="e">
        <f aca="false">IF(M345&lt;0,$K$2-N345,0)</f>
        <v>#VALUE!</v>
      </c>
      <c r="J345" s="0" t="e">
        <f aca="false">M346</f>
        <v>#VALUE!</v>
      </c>
      <c r="M345" s="0" t="e">
        <f aca="false">N346-N345</f>
        <v>#VALUE!</v>
      </c>
      <c r="N345" s="79" t="str">
        <f aca="false">IF(ISERROR(O345),"",O345)</f>
        <v/>
      </c>
      <c r="O345" s="79" t="e">
        <f aca="false">LOOKUP(9E+307,Q345:AX345)</f>
        <v>#N/A</v>
      </c>
      <c r="P345" s="300" t="s">
        <v>3037</v>
      </c>
      <c r="Q345" s="301" t="n">
        <v>42312</v>
      </c>
    </row>
    <row r="346" customFormat="false" ht="13" hidden="false" customHeight="false" outlineLevel="0" collapsed="false">
      <c r="D346" s="303"/>
      <c r="E346" s="344" t="s">
        <v>1815</v>
      </c>
      <c r="L346" s="308" t="e">
        <f aca="false">IF((M346-$L$2)&gt;0,1,0)</f>
        <v>#VALUE!</v>
      </c>
      <c r="M346" s="0" t="e">
        <f aca="false">IF(M345&gt;0,$K$2-N346,0)</f>
        <v>#VALUE!</v>
      </c>
      <c r="N346" s="79" t="str">
        <f aca="false">IF(ISERROR(O346),"",O346)</f>
        <v/>
      </c>
      <c r="O346" s="79" t="e">
        <f aca="false">LOOKUP(9E+307,P346:BJ346)</f>
        <v>#N/A</v>
      </c>
    </row>
    <row r="347" customFormat="false" ht="12.8" hidden="false" customHeight="false" outlineLevel="0" collapsed="false">
      <c r="A347" s="299" t="s">
        <v>2977</v>
      </c>
      <c r="B347" s="303" t="s">
        <v>1859</v>
      </c>
      <c r="C347" s="299" t="s">
        <v>2080</v>
      </c>
      <c r="D347" s="303" t="s">
        <v>2086</v>
      </c>
      <c r="E347" s="344" t="s">
        <v>1815</v>
      </c>
      <c r="G347" s="0" t="e">
        <f aca="true">INDIRECT(ADDRESS(ROW(K347),COLUMN(N348)+MATCH(LOOKUP(9E+307,P347:CO347),P347:CO347)))</f>
        <v>#N/A</v>
      </c>
      <c r="H347" s="0" t="str">
        <f aca="false">IF(ISERROR(G347),"",G347)</f>
        <v/>
      </c>
      <c r="I347" s="0" t="e">
        <f aca="false">IF(M347&lt;0,$K$2-N347,0)</f>
        <v>#VALUE!</v>
      </c>
      <c r="J347" s="0" t="e">
        <f aca="false">M348</f>
        <v>#VALUE!</v>
      </c>
      <c r="M347" s="0" t="e">
        <f aca="false">N348-N347</f>
        <v>#VALUE!</v>
      </c>
      <c r="N347" s="79" t="str">
        <f aca="false">IF(ISERROR(O347),"",O347)</f>
        <v/>
      </c>
      <c r="O347" s="79" t="e">
        <f aca="false">LOOKUP(9E+307,Q347:AX347)</f>
        <v>#N/A</v>
      </c>
      <c r="P347" s="300" t="s">
        <v>1870</v>
      </c>
      <c r="Q347" s="301" t="n">
        <v>42252</v>
      </c>
    </row>
    <row r="348" customFormat="false" ht="13" hidden="false" customHeight="false" outlineLevel="0" collapsed="false">
      <c r="D348" s="303"/>
      <c r="E348" s="344" t="s">
        <v>1815</v>
      </c>
      <c r="L348" s="308" t="e">
        <f aca="false">IF((M348-$L$2)&gt;0,1,0)</f>
        <v>#VALUE!</v>
      </c>
      <c r="M348" s="0" t="e">
        <f aca="false">IF(M347&gt;0,$K$2-N348,0)</f>
        <v>#VALUE!</v>
      </c>
      <c r="N348" s="79" t="str">
        <f aca="false">IF(ISERROR(O348),"",O348)</f>
        <v/>
      </c>
      <c r="O348" s="79" t="e">
        <f aca="false">LOOKUP(9E+307,P348:BJ348)</f>
        <v>#N/A</v>
      </c>
    </row>
    <row r="349" customFormat="false" ht="12.8" hidden="false" customHeight="false" outlineLevel="0" collapsed="false">
      <c r="A349" s="299" t="s">
        <v>2978</v>
      </c>
      <c r="B349" s="303" t="s">
        <v>1859</v>
      </c>
      <c r="C349" s="299" t="s">
        <v>2080</v>
      </c>
      <c r="D349" s="303" t="s">
        <v>2087</v>
      </c>
      <c r="E349" s="344" t="s">
        <v>1815</v>
      </c>
      <c r="G349" s="0" t="e">
        <f aca="true">INDIRECT(ADDRESS(ROW(K349),COLUMN(N350)+MATCH(LOOKUP(9E+307,P349:CO349),P349:CO349)))</f>
        <v>#N/A</v>
      </c>
      <c r="H349" s="0" t="str">
        <f aca="false">IF(ISERROR(G349),"",G349)</f>
        <v/>
      </c>
      <c r="I349" s="0" t="e">
        <f aca="false">IF(M349&lt;0,$K$2-N349,0)</f>
        <v>#VALUE!</v>
      </c>
      <c r="J349" s="0" t="e">
        <f aca="false">M350</f>
        <v>#VALUE!</v>
      </c>
      <c r="M349" s="0" t="e">
        <f aca="false">N350-N349</f>
        <v>#VALUE!</v>
      </c>
      <c r="N349" s="79" t="str">
        <f aca="false">IF(ISERROR(O349),"",O349)</f>
        <v/>
      </c>
      <c r="O349" s="79" t="e">
        <f aca="false">LOOKUP(9E+307,Q349:AX349)</f>
        <v>#N/A</v>
      </c>
      <c r="P349" s="300" t="s">
        <v>3037</v>
      </c>
      <c r="Q349" s="301" t="n">
        <v>42312</v>
      </c>
      <c r="R349" s="300" t="s">
        <v>3038</v>
      </c>
      <c r="S349" s="301" t="n">
        <v>42923</v>
      </c>
    </row>
    <row r="350" customFormat="false" ht="13" hidden="false" customHeight="false" outlineLevel="0" collapsed="false">
      <c r="D350" s="303"/>
      <c r="E350" s="344" t="s">
        <v>1815</v>
      </c>
      <c r="L350" s="308" t="e">
        <f aca="false">IF((M350-$L$2)&gt;0,1,0)</f>
        <v>#VALUE!</v>
      </c>
      <c r="M350" s="0" t="e">
        <f aca="false">IF(M349&gt;0,$K$2-N350,0)</f>
        <v>#VALUE!</v>
      </c>
      <c r="N350" s="79" t="str">
        <f aca="false">IF(ISERROR(O350),"",O350)</f>
        <v/>
      </c>
      <c r="O350" s="79" t="e">
        <f aca="false">LOOKUP(9E+307,P350:BJ350)</f>
        <v>#N/A</v>
      </c>
      <c r="R350" s="301" t="n">
        <v>43198</v>
      </c>
    </row>
    <row r="351" customFormat="false" ht="12.8" hidden="false" customHeight="false" outlineLevel="0" collapsed="false">
      <c r="A351" s="299" t="s">
        <v>3039</v>
      </c>
      <c r="B351" s="303" t="s">
        <v>2088</v>
      </c>
      <c r="C351" s="389" t="s">
        <v>2089</v>
      </c>
      <c r="D351" s="303" t="s">
        <v>2090</v>
      </c>
      <c r="E351" s="344" t="s">
        <v>1815</v>
      </c>
      <c r="G351" s="0" t="e">
        <f aca="true">INDIRECT(ADDRESS(ROW(K351),COLUMN(N352)+MATCH(LOOKUP(9E+307,P351:CO351),P351:CO351)))</f>
        <v>#N/A</v>
      </c>
      <c r="H351" s="0" t="str">
        <f aca="false">IF(ISERROR(G351),"",G351)</f>
        <v/>
      </c>
      <c r="I351" s="0" t="e">
        <f aca="false">IF(M351&lt;0,$K$2-N351,0)</f>
        <v>#VALUE!</v>
      </c>
      <c r="J351" s="0" t="e">
        <f aca="false">M352</f>
        <v>#VALUE!</v>
      </c>
      <c r="M351" s="0" t="e">
        <f aca="false">N352-N351</f>
        <v>#VALUE!</v>
      </c>
      <c r="N351" s="79" t="str">
        <f aca="false">IF(ISERROR(O351),"",O351)</f>
        <v/>
      </c>
      <c r="O351" s="79" t="e">
        <f aca="false">LOOKUP(9E+307,Q351:AX351)</f>
        <v>#N/A</v>
      </c>
      <c r="P351" s="300" t="s">
        <v>1453</v>
      </c>
      <c r="Q351" s="301" t="n">
        <v>42522</v>
      </c>
      <c r="R351" s="0"/>
      <c r="S351" s="0"/>
    </row>
    <row r="352" customFormat="false" ht="13" hidden="false" customHeight="false" outlineLevel="0" collapsed="false">
      <c r="C352" s="389"/>
      <c r="D352" s="303"/>
      <c r="E352" s="344" t="s">
        <v>1815</v>
      </c>
      <c r="L352" s="308" t="e">
        <f aca="false">IF((M352-$L$2)&gt;0,1,0)</f>
        <v>#VALUE!</v>
      </c>
      <c r="M352" s="0" t="e">
        <f aca="false">IF(M351&gt;0,$K$2-N352,0)</f>
        <v>#VALUE!</v>
      </c>
      <c r="N352" s="79" t="str">
        <f aca="false">IF(ISERROR(O352),"",O352)</f>
        <v/>
      </c>
      <c r="O352" s="79" t="e">
        <f aca="false">LOOKUP(9E+307,P352:BJ352)</f>
        <v>#N/A</v>
      </c>
      <c r="P352" s="301" t="n">
        <v>42795</v>
      </c>
      <c r="Q352" s="301"/>
      <c r="R352" s="0"/>
      <c r="S352" s="0"/>
    </row>
    <row r="353" customFormat="false" ht="12.8" hidden="false" customHeight="false" outlineLevel="0" collapsed="false">
      <c r="A353" s="445" t="s">
        <v>3040</v>
      </c>
      <c r="B353" s="303" t="s">
        <v>2088</v>
      </c>
      <c r="C353" s="389" t="s">
        <v>2089</v>
      </c>
      <c r="D353" s="303" t="s">
        <v>2091</v>
      </c>
      <c r="E353" s="344" t="s">
        <v>1815</v>
      </c>
      <c r="G353" s="0" t="e">
        <f aca="true">INDIRECT(ADDRESS(ROW(K353),COLUMN(N354)+MATCH(LOOKUP(9E+307,P353:CO353),P353:CO353)))</f>
        <v>#N/A</v>
      </c>
      <c r="H353" s="0" t="str">
        <f aca="false">IF(ISERROR(G353),"",G353)</f>
        <v/>
      </c>
      <c r="I353" s="0" t="e">
        <f aca="false">IF(M353&lt;0,$K$2-N353,0)</f>
        <v>#VALUE!</v>
      </c>
      <c r="J353" s="0" t="e">
        <f aca="false">M354</f>
        <v>#VALUE!</v>
      </c>
      <c r="M353" s="0" t="e">
        <f aca="false">N354-N353</f>
        <v>#VALUE!</v>
      </c>
      <c r="N353" s="79" t="str">
        <f aca="false">IF(ISERROR(O353),"",O353)</f>
        <v/>
      </c>
      <c r="O353" s="79" t="e">
        <f aca="false">LOOKUP(9E+307,Q353:AX353)</f>
        <v>#N/A</v>
      </c>
      <c r="P353" s="300" t="s">
        <v>3041</v>
      </c>
      <c r="Q353" s="301" t="n">
        <v>42447</v>
      </c>
      <c r="R353" s="0"/>
      <c r="S353" s="0"/>
    </row>
    <row r="354" customFormat="false" ht="13" hidden="false" customHeight="false" outlineLevel="0" collapsed="false">
      <c r="A354" s="389"/>
      <c r="C354" s="389"/>
      <c r="D354" s="303"/>
      <c r="E354" s="344" t="s">
        <v>1815</v>
      </c>
      <c r="L354" s="308" t="e">
        <f aca="false">IF((M354-$L$2)&gt;0,1,0)</f>
        <v>#VALUE!</v>
      </c>
      <c r="M354" s="0" t="e">
        <f aca="false">IF(M353&gt;0,$K$2-N354,0)</f>
        <v>#VALUE!</v>
      </c>
      <c r="N354" s="79" t="str">
        <f aca="false">IF(ISERROR(O354),"",O354)</f>
        <v/>
      </c>
      <c r="O354" s="79" t="e">
        <f aca="false">LOOKUP(9E+307,P354:BJ354)</f>
        <v>#N/A</v>
      </c>
      <c r="P354" s="301" t="n">
        <v>42812</v>
      </c>
      <c r="Q354" s="301"/>
      <c r="R354" s="0"/>
      <c r="S354" s="0"/>
    </row>
    <row r="355" customFormat="false" ht="12.8" hidden="false" customHeight="false" outlineLevel="0" collapsed="false">
      <c r="A355" s="445" t="s">
        <v>3042</v>
      </c>
      <c r="B355" s="303" t="s">
        <v>2088</v>
      </c>
      <c r="C355" s="389" t="s">
        <v>2089</v>
      </c>
      <c r="D355" s="303" t="s">
        <v>2092</v>
      </c>
      <c r="E355" s="344" t="s">
        <v>1815</v>
      </c>
      <c r="G355" s="0" t="e">
        <f aca="true">INDIRECT(ADDRESS(ROW(K355),COLUMN(N356)+MATCH(LOOKUP(9E+307,P355:CO355),P355:CO355)))</f>
        <v>#N/A</v>
      </c>
      <c r="H355" s="0" t="str">
        <f aca="false">IF(ISERROR(G355),"",G355)</f>
        <v/>
      </c>
      <c r="I355" s="0" t="e">
        <f aca="false">IF(M355&lt;0,$K$2-N355,0)</f>
        <v>#VALUE!</v>
      </c>
      <c r="J355" s="0" t="e">
        <f aca="false">M356</f>
        <v>#VALUE!</v>
      </c>
      <c r="M355" s="0" t="e">
        <f aca="false">N356-N355</f>
        <v>#VALUE!</v>
      </c>
      <c r="N355" s="79" t="str">
        <f aca="false">IF(ISERROR(O355),"",O355)</f>
        <v/>
      </c>
      <c r="O355" s="79" t="e">
        <f aca="false">LOOKUP(9E+307,Q355:AX355)</f>
        <v>#N/A</v>
      </c>
      <c r="P355" s="300" t="s">
        <v>3041</v>
      </c>
      <c r="Q355" s="301" t="n">
        <v>42546</v>
      </c>
      <c r="R355" s="0"/>
      <c r="S355" s="0"/>
    </row>
    <row r="356" customFormat="false" ht="13" hidden="false" customHeight="false" outlineLevel="0" collapsed="false">
      <c r="A356" s="445"/>
      <c r="C356" s="389"/>
      <c r="D356" s="303"/>
      <c r="E356" s="344" t="s">
        <v>1815</v>
      </c>
      <c r="L356" s="308" t="e">
        <f aca="false">IF((M356-$L$2)&gt;0,1,0)</f>
        <v>#VALUE!</v>
      </c>
      <c r="M356" s="0" t="e">
        <f aca="false">IF(M355&gt;0,$K$2-N356,0)</f>
        <v>#VALUE!</v>
      </c>
      <c r="N356" s="79" t="str">
        <f aca="false">IF(ISERROR(O356),"",O356)</f>
        <v/>
      </c>
      <c r="O356" s="79" t="e">
        <f aca="false">LOOKUP(9E+307,P356:BJ356)</f>
        <v>#N/A</v>
      </c>
      <c r="P356" s="301" t="n">
        <v>43087</v>
      </c>
    </row>
    <row r="357" customFormat="false" ht="12.8" hidden="false" customHeight="false" outlineLevel="0" collapsed="false">
      <c r="A357" s="299" t="s">
        <v>3043</v>
      </c>
      <c r="B357" s="303" t="s">
        <v>2088</v>
      </c>
      <c r="C357" s="389" t="s">
        <v>2089</v>
      </c>
      <c r="D357" s="299" t="s">
        <v>2093</v>
      </c>
      <c r="G357" s="0" t="e">
        <f aca="true">INDIRECT(ADDRESS(ROW(K357),COLUMN(N358)+MATCH(LOOKUP(9E+307,P357:CO357),P357:CO357)))</f>
        <v>#N/A</v>
      </c>
      <c r="H357" s="0" t="str">
        <f aca="false">IF(ISERROR(G357),"",G357)</f>
        <v/>
      </c>
      <c r="I357" s="0" t="e">
        <f aca="false">IF(M357&lt;0,$K$2-N357,0)</f>
        <v>#VALUE!</v>
      </c>
      <c r="J357" s="0" t="e">
        <f aca="false">M358</f>
        <v>#VALUE!</v>
      </c>
      <c r="M357" s="0" t="e">
        <f aca="false">N358-N357</f>
        <v>#VALUE!</v>
      </c>
      <c r="N357" s="79" t="str">
        <f aca="false">IF(ISERROR(O357),"",O357)</f>
        <v/>
      </c>
      <c r="O357" s="79" t="e">
        <f aca="false">LOOKUP(9E+307,Q357:AX357)</f>
        <v>#N/A</v>
      </c>
      <c r="P357" s="300" t="s">
        <v>1894</v>
      </c>
      <c r="Q357" s="301" t="n">
        <v>42952</v>
      </c>
      <c r="R357" s="0"/>
      <c r="S357" s="0"/>
    </row>
    <row r="358" customFormat="false" ht="13" hidden="false" customHeight="false" outlineLevel="0" collapsed="false">
      <c r="B358" s="0" t="s">
        <v>2009</v>
      </c>
      <c r="C358" s="389"/>
      <c r="L358" s="308" t="e">
        <f aca="false">IF((M358-$L$2)&gt;0,1,0)</f>
        <v>#VALUE!</v>
      </c>
      <c r="M358" s="0" t="e">
        <f aca="false">IF(M357&gt;0,$K$2-N358,0)</f>
        <v>#VALUE!</v>
      </c>
      <c r="N358" s="79" t="str">
        <f aca="false">IF(ISERROR(O358),"",O358)</f>
        <v/>
      </c>
      <c r="O358" s="79" t="e">
        <f aca="false">LOOKUP(9E+307,P358:BJ358)</f>
        <v>#N/A</v>
      </c>
      <c r="P358" s="301" t="n">
        <v>43198</v>
      </c>
    </row>
    <row r="359" customFormat="false" ht="12.8" hidden="false" customHeight="false" outlineLevel="0" collapsed="false">
      <c r="A359" s="446" t="s">
        <v>1768</v>
      </c>
      <c r="B359" s="323" t="s">
        <v>1764</v>
      </c>
      <c r="C359" s="446" t="s">
        <v>1765</v>
      </c>
      <c r="D359" s="446" t="s">
        <v>1766</v>
      </c>
      <c r="E359" s="446"/>
      <c r="F359" s="447"/>
      <c r="G359" s="447" t="e">
        <f aca="true">INDIRECT(ADDRESS(ROW(K359),COLUMN(N360)+MATCH(LOOKUP(9E+307,P359:CO359),P359:CO359)))</f>
        <v>#N/A</v>
      </c>
      <c r="H359" s="447" t="str">
        <f aca="false">IF(ISERROR(G359),"",G359)</f>
        <v/>
      </c>
      <c r="I359" s="447" t="e">
        <f aca="false">IF(M359&lt;0,$K$2-N359,0)</f>
        <v>#VALUE!</v>
      </c>
      <c r="J359" s="447" t="e">
        <f aca="false">M360</f>
        <v>#VALUE!</v>
      </c>
      <c r="K359" s="447"/>
      <c r="L359" s="447"/>
      <c r="M359" s="447" t="e">
        <f aca="false">N360-N359</f>
        <v>#VALUE!</v>
      </c>
      <c r="N359" s="448" t="str">
        <f aca="false">IF(ISERROR(O359),"",O359)</f>
        <v/>
      </c>
      <c r="O359" s="448" t="e">
        <f aca="false">LOOKUP(9E+307,Q359:AX359)</f>
        <v>#N/A</v>
      </c>
      <c r="P359" s="449"/>
      <c r="Q359" s="450"/>
      <c r="R359" s="449"/>
      <c r="S359" s="450"/>
    </row>
    <row r="360" customFormat="false" ht="13" hidden="false" customHeight="false" outlineLevel="0" collapsed="false">
      <c r="A360" s="446"/>
      <c r="B360" s="447"/>
      <c r="C360" s="447" t="n">
        <v>23</v>
      </c>
      <c r="D360" s="451" t="n">
        <v>8</v>
      </c>
      <c r="E360" s="446"/>
      <c r="F360" s="447"/>
      <c r="G360" s="447"/>
      <c r="H360" s="447"/>
      <c r="I360" s="447"/>
      <c r="J360" s="447"/>
      <c r="K360" s="447"/>
      <c r="L360" s="452" t="e">
        <f aca="false">IF((M360-$L$2)&gt;0,1,0)</f>
        <v>#VALUE!</v>
      </c>
      <c r="M360" s="447" t="e">
        <f aca="false">IF(M359&gt;0,$K$2-N360,0)</f>
        <v>#VALUE!</v>
      </c>
      <c r="N360" s="448" t="str">
        <f aca="false">IF(ISERROR(O360),"",O360)</f>
        <v/>
      </c>
      <c r="O360" s="448" t="e">
        <f aca="false">LOOKUP(9E+307,P360:BJ360)</f>
        <v>#N/A</v>
      </c>
      <c r="P360" s="450"/>
      <c r="Q360" s="449"/>
      <c r="R360" s="449"/>
      <c r="S360" s="450"/>
    </row>
    <row r="361" customFormat="false" ht="12.8" hidden="false" customHeight="false" outlineLevel="0" collapsed="false">
      <c r="A361" s="445" t="s">
        <v>1771</v>
      </c>
      <c r="B361" s="303" t="s">
        <v>1764</v>
      </c>
      <c r="C361" s="299" t="s">
        <v>1765</v>
      </c>
      <c r="D361" s="299" t="s">
        <v>1769</v>
      </c>
      <c r="G361" s="0" t="e">
        <f aca="true">INDIRECT(ADDRESS(ROW(K361),COLUMN(N362)+MATCH(LOOKUP(9E+307,P361:CO361),P361:CO361)))</f>
        <v>#N/A</v>
      </c>
      <c r="H361" s="0" t="str">
        <f aca="false">IF(ISERROR(G361),"",G361)</f>
        <v/>
      </c>
      <c r="I361" s="0" t="e">
        <f aca="false">IF(M361&lt;0,$K$2-N361,0)</f>
        <v>#VALUE!</v>
      </c>
      <c r="J361" s="0" t="e">
        <f aca="false">M362</f>
        <v>#VALUE!</v>
      </c>
      <c r="M361" s="0" t="e">
        <f aca="false">N362-N361</f>
        <v>#VALUE!</v>
      </c>
      <c r="N361" s="79" t="str">
        <f aca="false">IF(ISERROR(O361),"",O361)</f>
        <v/>
      </c>
      <c r="O361" s="79" t="e">
        <f aca="false">LOOKUP(9E+307,Q361:AX361)</f>
        <v>#N/A</v>
      </c>
      <c r="Q361" s="301"/>
    </row>
    <row r="362" customFormat="false" ht="13" hidden="false" customHeight="false" outlineLevel="0" collapsed="false">
      <c r="A362" s="445"/>
      <c r="L362" s="308" t="e">
        <f aca="false">IF((M362-$L$2)&gt;0,1,0)</f>
        <v>#VALUE!</v>
      </c>
      <c r="M362" s="0" t="e">
        <f aca="false">IF(M361&gt;0,$K$2-N362,0)</f>
        <v>#VALUE!</v>
      </c>
      <c r="N362" s="79" t="str">
        <f aca="false">IF(ISERROR(O362),"",O362)</f>
        <v/>
      </c>
      <c r="O362" s="79" t="e">
        <f aca="false">LOOKUP(9E+307,P362:BJ362)</f>
        <v>#N/A</v>
      </c>
      <c r="P362" s="301"/>
    </row>
    <row r="363" customFormat="false" ht="12.8" hidden="false" customHeight="false" outlineLevel="0" collapsed="false">
      <c r="A363" s="445" t="s">
        <v>1774</v>
      </c>
      <c r="B363" s="303" t="s">
        <v>1764</v>
      </c>
      <c r="C363" s="299" t="s">
        <v>1765</v>
      </c>
      <c r="D363" s="299" t="s">
        <v>1772</v>
      </c>
      <c r="G363" s="0" t="e">
        <f aca="true">INDIRECT(ADDRESS(ROW(K363),COLUMN(N364)+MATCH(LOOKUP(9E+307,P363:CO363),P363:CO363)))</f>
        <v>#N/A</v>
      </c>
      <c r="H363" s="0" t="str">
        <f aca="false">IF(ISERROR(G363),"",G363)</f>
        <v/>
      </c>
      <c r="I363" s="0" t="e">
        <f aca="false">IF(M363&lt;0,$K$2-N363,0)</f>
        <v>#VALUE!</v>
      </c>
      <c r="J363" s="0" t="e">
        <f aca="false">M364</f>
        <v>#VALUE!</v>
      </c>
      <c r="M363" s="0" t="e">
        <f aca="false">N364-N363</f>
        <v>#VALUE!</v>
      </c>
      <c r="N363" s="79" t="str">
        <f aca="false">IF(ISERROR(O363),"",O363)</f>
        <v/>
      </c>
      <c r="O363" s="79" t="e">
        <f aca="false">LOOKUP(9E+307,Q363:AX363)</f>
        <v>#N/A</v>
      </c>
      <c r="Q363" s="301"/>
    </row>
    <row r="364" customFormat="false" ht="13" hidden="false" customHeight="false" outlineLevel="0" collapsed="false">
      <c r="A364" s="445"/>
      <c r="L364" s="308" t="e">
        <f aca="false">IF((M364-$L$2)&gt;0,1,0)</f>
        <v>#VALUE!</v>
      </c>
      <c r="M364" s="0" t="e">
        <f aca="false">IF(M363&gt;0,$K$2-N364,0)</f>
        <v>#VALUE!</v>
      </c>
      <c r="N364" s="79" t="str">
        <f aca="false">IF(ISERROR(O364),"",O364)</f>
        <v/>
      </c>
      <c r="O364" s="79" t="e">
        <f aca="false">LOOKUP(9E+307,P364:BJ364)</f>
        <v>#N/A</v>
      </c>
    </row>
    <row r="365" customFormat="false" ht="12.8" hidden="false" customHeight="false" outlineLevel="0" collapsed="false">
      <c r="A365" s="445" t="s">
        <v>1777</v>
      </c>
      <c r="B365" s="303" t="s">
        <v>1764</v>
      </c>
      <c r="C365" s="299" t="s">
        <v>1765</v>
      </c>
      <c r="D365" s="299" t="s">
        <v>1775</v>
      </c>
      <c r="G365" s="0" t="e">
        <f aca="true">INDIRECT(ADDRESS(ROW(K365),COLUMN(N366)+MATCH(LOOKUP(9E+307,P365:CO365),P365:CO365)))</f>
        <v>#N/A</v>
      </c>
      <c r="H365" s="0" t="str">
        <f aca="false">IF(ISERROR(G365),"",G365)</f>
        <v/>
      </c>
      <c r="I365" s="0" t="e">
        <f aca="false">IF(M365&lt;0,$K$2-N365,0)</f>
        <v>#VALUE!</v>
      </c>
      <c r="J365" s="0" t="e">
        <f aca="false">M366</f>
        <v>#VALUE!</v>
      </c>
      <c r="M365" s="0" t="e">
        <f aca="false">N366-N365</f>
        <v>#VALUE!</v>
      </c>
      <c r="N365" s="79" t="str">
        <f aca="false">IF(ISERROR(O365),"",O365)</f>
        <v/>
      </c>
      <c r="O365" s="79" t="e">
        <f aca="false">LOOKUP(9E+307,Q365:AX365)</f>
        <v>#N/A</v>
      </c>
      <c r="Q365" s="301"/>
    </row>
    <row r="366" customFormat="false" ht="13" hidden="false" customHeight="false" outlineLevel="0" collapsed="false">
      <c r="A366" s="445"/>
      <c r="L366" s="308" t="e">
        <f aca="false">IF((M366-$L$2)&gt;0,1,0)</f>
        <v>#VALUE!</v>
      </c>
      <c r="M366" s="0" t="e">
        <f aca="false">IF(M365&gt;0,$K$2-N366,0)</f>
        <v>#VALUE!</v>
      </c>
      <c r="N366" s="79" t="str">
        <f aca="false">IF(ISERROR(O366),"",O366)</f>
        <v/>
      </c>
      <c r="O366" s="79" t="e">
        <f aca="false">LOOKUP(9E+307,P366:BJ366)</f>
        <v>#N/A</v>
      </c>
    </row>
    <row r="367" customFormat="false" ht="12.8" hidden="false" customHeight="false" outlineLevel="0" collapsed="false">
      <c r="A367" s="445" t="s">
        <v>1779</v>
      </c>
      <c r="B367" s="303" t="s">
        <v>1764</v>
      </c>
      <c r="C367" s="299" t="s">
        <v>1765</v>
      </c>
      <c r="D367" s="299" t="s">
        <v>1778</v>
      </c>
      <c r="G367" s="0" t="e">
        <f aca="true">INDIRECT(ADDRESS(ROW(K367),COLUMN(N368)+MATCH(LOOKUP(9E+307,P367:CO367),P367:CO367)))</f>
        <v>#N/A</v>
      </c>
      <c r="H367" s="0" t="str">
        <f aca="false">IF(ISERROR(G367),"",G367)</f>
        <v/>
      </c>
      <c r="I367" s="0" t="e">
        <f aca="false">IF(M367&lt;0,$K$2-N367,0)</f>
        <v>#VALUE!</v>
      </c>
      <c r="J367" s="0" t="e">
        <f aca="false">M368</f>
        <v>#VALUE!</v>
      </c>
      <c r="M367" s="0" t="e">
        <f aca="false">N368-N367</f>
        <v>#VALUE!</v>
      </c>
      <c r="N367" s="79" t="str">
        <f aca="false">IF(ISERROR(O367),"",O367)</f>
        <v/>
      </c>
      <c r="O367" s="79" t="e">
        <f aca="false">LOOKUP(9E+307,Q367:AX367)</f>
        <v>#N/A</v>
      </c>
      <c r="Q367" s="301"/>
    </row>
    <row r="368" customFormat="false" ht="13" hidden="false" customHeight="false" outlineLevel="0" collapsed="false">
      <c r="A368" s="445"/>
      <c r="L368" s="308" t="e">
        <f aca="false">IF((M368-$L$2)&gt;0,1,0)</f>
        <v>#VALUE!</v>
      </c>
      <c r="M368" s="0" t="e">
        <f aca="false">IF(M367&gt;0,$K$2-N368,0)</f>
        <v>#VALUE!</v>
      </c>
      <c r="N368" s="79" t="str">
        <f aca="false">IF(ISERROR(O368),"",O368)</f>
        <v/>
      </c>
      <c r="O368" s="79" t="e">
        <f aca="false">LOOKUP(9E+307,P368:BJ368)</f>
        <v>#N/A</v>
      </c>
    </row>
    <row r="369" customFormat="false" ht="12.8" hidden="false" customHeight="false" outlineLevel="0" collapsed="false">
      <c r="A369" s="445" t="s">
        <v>1781</v>
      </c>
      <c r="B369" s="303" t="s">
        <v>1764</v>
      </c>
      <c r="C369" s="299" t="s">
        <v>1765</v>
      </c>
      <c r="D369" s="299" t="s">
        <v>1780</v>
      </c>
      <c r="G369" s="0" t="e">
        <f aca="true">INDIRECT(ADDRESS(ROW(K369),COLUMN(N370)+MATCH(LOOKUP(9E+307,P369:CO369),P369:CO369)))</f>
        <v>#N/A</v>
      </c>
      <c r="H369" s="0" t="str">
        <f aca="false">IF(ISERROR(G369),"",G369)</f>
        <v/>
      </c>
      <c r="I369" s="0" t="e">
        <f aca="false">IF(M369&lt;0,$K$2-N369,0)</f>
        <v>#VALUE!</v>
      </c>
      <c r="J369" s="0" t="e">
        <f aca="false">M370</f>
        <v>#VALUE!</v>
      </c>
      <c r="M369" s="0" t="e">
        <f aca="false">N370-N369</f>
        <v>#VALUE!</v>
      </c>
      <c r="N369" s="79" t="str">
        <f aca="false">IF(ISERROR(O369),"",O369)</f>
        <v/>
      </c>
      <c r="O369" s="79" t="e">
        <f aca="false">LOOKUP(9E+307,Q369:AX369)</f>
        <v>#N/A</v>
      </c>
      <c r="Q369" s="301"/>
    </row>
    <row r="370" customFormat="false" ht="13" hidden="false" customHeight="false" outlineLevel="0" collapsed="false">
      <c r="A370" s="445"/>
      <c r="L370" s="308" t="e">
        <f aca="false">IF((M370-$L$2)&gt;0,1,0)</f>
        <v>#VALUE!</v>
      </c>
      <c r="M370" s="0" t="e">
        <f aca="false">IF(M369&gt;0,$K$2-N370,0)</f>
        <v>#VALUE!</v>
      </c>
      <c r="N370" s="79" t="str">
        <f aca="false">IF(ISERROR(O370),"",O370)</f>
        <v/>
      </c>
      <c r="O370" s="79" t="e">
        <f aca="false">LOOKUP(9E+307,P370:BJ370)</f>
        <v>#N/A</v>
      </c>
      <c r="P370" s="301"/>
    </row>
    <row r="371" customFormat="false" ht="12.8" hidden="false" customHeight="false" outlineLevel="0" collapsed="false">
      <c r="A371" s="445" t="s">
        <v>1784</v>
      </c>
      <c r="B371" s="303" t="s">
        <v>1764</v>
      </c>
      <c r="C371" s="299" t="s">
        <v>1765</v>
      </c>
      <c r="D371" s="299" t="s">
        <v>1782</v>
      </c>
      <c r="G371" s="0" t="e">
        <f aca="true">INDIRECT(ADDRESS(ROW(K371),COLUMN(N372)+MATCH(LOOKUP(9E+307,P371:CO371),P371:CO371)))</f>
        <v>#N/A</v>
      </c>
      <c r="H371" s="0" t="str">
        <f aca="false">IF(ISERROR(G371),"",G371)</f>
        <v/>
      </c>
      <c r="I371" s="0" t="e">
        <f aca="false">IF(M371&lt;0,$K$2-N371,0)</f>
        <v>#VALUE!</v>
      </c>
      <c r="J371" s="0" t="e">
        <f aca="false">M372</f>
        <v>#VALUE!</v>
      </c>
      <c r="M371" s="0" t="e">
        <f aca="false">N372-N371</f>
        <v>#VALUE!</v>
      </c>
      <c r="N371" s="79" t="str">
        <f aca="false">IF(ISERROR(O371),"",O371)</f>
        <v/>
      </c>
      <c r="O371" s="79" t="e">
        <f aca="false">LOOKUP(9E+307,Q371:AX371)</f>
        <v>#N/A</v>
      </c>
      <c r="Q371" s="301"/>
    </row>
    <row r="372" customFormat="false" ht="13" hidden="false" customHeight="false" outlineLevel="0" collapsed="false">
      <c r="A372" s="445"/>
      <c r="L372" s="308" t="e">
        <f aca="false">IF((M372-$L$2)&gt;0,1,0)</f>
        <v>#VALUE!</v>
      </c>
      <c r="M372" s="0" t="e">
        <f aca="false">IF(M371&gt;0,$K$2-N372,0)</f>
        <v>#VALUE!</v>
      </c>
      <c r="N372" s="79" t="str">
        <f aca="false">IF(ISERROR(O372),"",O372)</f>
        <v/>
      </c>
      <c r="O372" s="79" t="e">
        <f aca="false">LOOKUP(9E+307,P372:BJ372)</f>
        <v>#N/A</v>
      </c>
    </row>
    <row r="373" customFormat="false" ht="12.8" hidden="false" customHeight="false" outlineLevel="0" collapsed="false">
      <c r="A373" s="445" t="s">
        <v>3044</v>
      </c>
      <c r="B373" s="303" t="s">
        <v>1764</v>
      </c>
      <c r="C373" s="299" t="s">
        <v>1765</v>
      </c>
      <c r="D373" s="303" t="s">
        <v>1785</v>
      </c>
      <c r="E373" s="344" t="s">
        <v>1815</v>
      </c>
      <c r="G373" s="0" t="e">
        <f aca="true">INDIRECT(ADDRESS(ROW(K373),COLUMN(N374)+MATCH(LOOKUP(9E+307,P373:CO373),P373:CO373)))</f>
        <v>#N/A</v>
      </c>
      <c r="H373" s="0" t="str">
        <f aca="false">IF(ISERROR(G373),"",G373)</f>
        <v/>
      </c>
      <c r="I373" s="0" t="e">
        <f aca="false">IF(M373&lt;0,$K$2-N373,0)</f>
        <v>#VALUE!</v>
      </c>
      <c r="J373" s="0" t="e">
        <f aca="false">M374</f>
        <v>#VALUE!</v>
      </c>
      <c r="M373" s="0" t="e">
        <f aca="false">N374-N373</f>
        <v>#VALUE!</v>
      </c>
      <c r="N373" s="79" t="str">
        <f aca="false">IF(ISERROR(O373),"",O373)</f>
        <v/>
      </c>
      <c r="O373" s="79" t="e">
        <f aca="false">LOOKUP(9E+307,Q373:AX373)</f>
        <v>#N/A</v>
      </c>
      <c r="Q373" s="301"/>
      <c r="R373" s="0"/>
      <c r="S373" s="0"/>
    </row>
    <row r="374" customFormat="false" ht="13" hidden="false" customHeight="false" outlineLevel="0" collapsed="false">
      <c r="A374" s="445"/>
      <c r="D374" s="303"/>
      <c r="E374" s="344" t="s">
        <v>1815</v>
      </c>
      <c r="L374" s="308" t="e">
        <f aca="false">IF((M374-$L$2)&gt;0,1,0)</f>
        <v>#VALUE!</v>
      </c>
      <c r="M374" s="0" t="e">
        <f aca="false">IF(M373&gt;0,$K$2-N374,0)</f>
        <v>#VALUE!</v>
      </c>
      <c r="N374" s="79" t="str">
        <f aca="false">IF(ISERROR(O374),"",O374)</f>
        <v/>
      </c>
      <c r="O374" s="79" t="e">
        <f aca="false">LOOKUP(9E+307,P374:BJ374)</f>
        <v>#N/A</v>
      </c>
      <c r="P374" s="301"/>
      <c r="Q374" s="301"/>
      <c r="R374" s="0"/>
      <c r="S374" s="0"/>
    </row>
    <row r="375" customFormat="false" ht="12.8" hidden="false" customHeight="false" outlineLevel="0" collapsed="false">
      <c r="A375" s="445" t="s">
        <v>3045</v>
      </c>
      <c r="B375" s="303" t="s">
        <v>1764</v>
      </c>
      <c r="C375" s="299" t="s">
        <v>1765</v>
      </c>
      <c r="D375" s="303" t="s">
        <v>1787</v>
      </c>
      <c r="E375" s="344" t="s">
        <v>1815</v>
      </c>
      <c r="G375" s="0" t="e">
        <f aca="true">INDIRECT(ADDRESS(ROW(K375),COLUMN(N376)+MATCH(LOOKUP(9E+307,P375:CO375),P375:CO375)))</f>
        <v>#N/A</v>
      </c>
      <c r="H375" s="0" t="str">
        <f aca="false">IF(ISERROR(G375),"",G375)</f>
        <v/>
      </c>
      <c r="I375" s="0" t="e">
        <f aca="false">IF(M375&lt;0,$K$2-N375,0)</f>
        <v>#VALUE!</v>
      </c>
      <c r="J375" s="0" t="e">
        <f aca="false">M376</f>
        <v>#VALUE!</v>
      </c>
      <c r="M375" s="0" t="e">
        <f aca="false">N376-N375</f>
        <v>#VALUE!</v>
      </c>
      <c r="N375" s="79" t="str">
        <f aca="false">IF(ISERROR(O375),"",O375)</f>
        <v/>
      </c>
      <c r="O375" s="79" t="e">
        <f aca="false">LOOKUP(9E+307,Q375:AX375)</f>
        <v>#N/A</v>
      </c>
      <c r="Q375" s="301"/>
      <c r="R375" s="0"/>
      <c r="S375" s="0"/>
    </row>
    <row r="376" customFormat="false" ht="13" hidden="false" customHeight="false" outlineLevel="0" collapsed="false">
      <c r="A376" s="445"/>
      <c r="D376" s="303"/>
      <c r="E376" s="344" t="s">
        <v>1815</v>
      </c>
      <c r="L376" s="308" t="e">
        <f aca="false">IF((M376-$L$2)&gt;0,1,0)</f>
        <v>#VALUE!</v>
      </c>
      <c r="M376" s="0" t="e">
        <f aca="false">IF(M375&gt;0,$K$2-N376,0)</f>
        <v>#VALUE!</v>
      </c>
      <c r="N376" s="79" t="str">
        <f aca="false">IF(ISERROR(O376),"",O376)</f>
        <v/>
      </c>
      <c r="O376" s="79" t="e">
        <f aca="false">LOOKUP(9E+307,P376:BJ376)</f>
        <v>#N/A</v>
      </c>
    </row>
    <row r="377" customFormat="false" ht="12.8" hidden="false" customHeight="false" outlineLevel="0" collapsed="false">
      <c r="A377" s="299" t="s">
        <v>1793</v>
      </c>
      <c r="B377" s="303" t="s">
        <v>1789</v>
      </c>
      <c r="C377" s="299" t="s">
        <v>1790</v>
      </c>
      <c r="D377" s="299" t="s">
        <v>1791</v>
      </c>
      <c r="G377" s="0" t="e">
        <f aca="true">INDIRECT(ADDRESS(ROW(K377),COLUMN(N378)+MATCH(LOOKUP(9E+307,P377:CO377),P377:CO377)))</f>
        <v>#N/A</v>
      </c>
      <c r="H377" s="0" t="str">
        <f aca="false">IF(ISERROR(G377),"",G377)</f>
        <v/>
      </c>
      <c r="I377" s="0" t="e">
        <f aca="false">IF(M377&lt;0,$K$2-N377,0)</f>
        <v>#VALUE!</v>
      </c>
      <c r="J377" s="0" t="e">
        <f aca="false">M378</f>
        <v>#VALUE!</v>
      </c>
      <c r="M377" s="0" t="e">
        <f aca="false">N378-N377</f>
        <v>#VALUE!</v>
      </c>
      <c r="N377" s="79" t="str">
        <f aca="false">IF(ISERROR(O377),"",O377)</f>
        <v/>
      </c>
      <c r="O377" s="79" t="e">
        <f aca="false">LOOKUP(9E+307,Q377:AX377)</f>
        <v>#N/A</v>
      </c>
      <c r="Q377" s="301"/>
    </row>
    <row r="378" customFormat="false" ht="13" hidden="false" customHeight="false" outlineLevel="0" collapsed="false">
      <c r="L378" s="308" t="e">
        <f aca="false">IF((M378-$L$2)&gt;0,1,0)</f>
        <v>#VALUE!</v>
      </c>
      <c r="M378" s="0" t="e">
        <f aca="false">IF(M377&gt;0,$K$2-N378,0)</f>
        <v>#VALUE!</v>
      </c>
      <c r="N378" s="79" t="str">
        <f aca="false">IF(ISERROR(O378),"",O378)</f>
        <v/>
      </c>
      <c r="O378" s="79" t="e">
        <f aca="false">LOOKUP(9E+307,P378:BJ378)</f>
        <v>#N/A</v>
      </c>
      <c r="P378" s="301"/>
    </row>
    <row r="379" customFormat="false" ht="12.8" hidden="false" customHeight="false" outlineLevel="0" collapsed="false">
      <c r="A379" s="299" t="s">
        <v>1795</v>
      </c>
      <c r="B379" s="303" t="s">
        <v>1789</v>
      </c>
      <c r="C379" s="299" t="s">
        <v>1790</v>
      </c>
      <c r="D379" s="299" t="s">
        <v>1794</v>
      </c>
      <c r="G379" s="0" t="e">
        <f aca="true">INDIRECT(ADDRESS(ROW(K379),COLUMN(N380)+MATCH(LOOKUP(9E+307,P379:CO379),P379:CO379)))</f>
        <v>#N/A</v>
      </c>
      <c r="H379" s="0" t="str">
        <f aca="false">IF(ISERROR(G379),"",G379)</f>
        <v/>
      </c>
      <c r="I379" s="0" t="e">
        <f aca="false">IF(M379&lt;0,$K$2-N379,0)</f>
        <v>#VALUE!</v>
      </c>
      <c r="J379" s="0" t="e">
        <f aca="false">M380</f>
        <v>#VALUE!</v>
      </c>
      <c r="M379" s="0" t="e">
        <f aca="false">N380-N379</f>
        <v>#VALUE!</v>
      </c>
      <c r="N379" s="79" t="str">
        <f aca="false">IF(ISERROR(O379),"",O379)</f>
        <v/>
      </c>
      <c r="O379" s="79" t="e">
        <f aca="false">LOOKUP(9E+307,Q379:AX379)</f>
        <v>#N/A</v>
      </c>
      <c r="Q379" s="301"/>
    </row>
    <row r="380" customFormat="false" ht="13" hidden="false" customHeight="false" outlineLevel="0" collapsed="false">
      <c r="L380" s="308" t="e">
        <f aca="false">IF((M380-$L$2)&gt;0,1,0)</f>
        <v>#VALUE!</v>
      </c>
      <c r="M380" s="0" t="e">
        <f aca="false">IF(M379&gt;0,$K$2-N380,0)</f>
        <v>#VALUE!</v>
      </c>
      <c r="N380" s="79" t="str">
        <f aca="false">IF(ISERROR(O380),"",O380)</f>
        <v/>
      </c>
      <c r="O380" s="79" t="e">
        <f aca="false">LOOKUP(9E+307,P380:BJ380)</f>
        <v>#N/A</v>
      </c>
      <c r="P380" s="301"/>
    </row>
    <row r="381" customFormat="false" ht="12.8" hidden="false" customHeight="false" outlineLevel="0" collapsed="false">
      <c r="A381" s="299" t="s">
        <v>1799</v>
      </c>
      <c r="B381" s="303" t="s">
        <v>1789</v>
      </c>
      <c r="C381" s="299" t="s">
        <v>1796</v>
      </c>
      <c r="D381" s="299" t="s">
        <v>1797</v>
      </c>
      <c r="G381" s="0" t="e">
        <f aca="true">INDIRECT(ADDRESS(ROW(K381),COLUMN(N382)+MATCH(LOOKUP(9E+307,P381:CO381),P381:CO381)))</f>
        <v>#N/A</v>
      </c>
      <c r="H381" s="0" t="str">
        <f aca="false">IF(ISERROR(G381),"",G381)</f>
        <v/>
      </c>
      <c r="I381" s="269" t="e">
        <f aca="false">IF(M381&lt;0,$K$2-N381,0)</f>
        <v>#VALUE!</v>
      </c>
      <c r="J381" s="0" t="e">
        <f aca="false">M382</f>
        <v>#VALUE!</v>
      </c>
      <c r="M381" s="0" t="e">
        <f aca="false">N382-N381</f>
        <v>#VALUE!</v>
      </c>
      <c r="N381" s="79" t="str">
        <f aca="false">IF(ISERROR(O381),"",O381)</f>
        <v/>
      </c>
      <c r="O381" s="79" t="e">
        <f aca="false">LOOKUP(9E+307,Q381:AX381)</f>
        <v>#N/A</v>
      </c>
      <c r="Q381" s="301"/>
    </row>
    <row r="382" customFormat="false" ht="13" hidden="false" customHeight="false" outlineLevel="0" collapsed="false">
      <c r="L382" s="308" t="e">
        <f aca="false">IF((M382-$L$2)&gt;0,1,0)</f>
        <v>#VALUE!</v>
      </c>
      <c r="M382" s="0" t="e">
        <f aca="false">IF(M381&gt;0,$K$2-N382,0)</f>
        <v>#VALUE!</v>
      </c>
      <c r="N382" s="79" t="str">
        <f aca="false">IF(ISERROR(O382),"",O382)</f>
        <v/>
      </c>
      <c r="O382" s="79" t="e">
        <f aca="false">LOOKUP(9E+307,P382:BJ382)</f>
        <v>#N/A</v>
      </c>
      <c r="P382" s="328"/>
      <c r="Q382" s="330"/>
    </row>
    <row r="383" customFormat="false" ht="12.8" hidden="false" customHeight="false" outlineLevel="0" collapsed="false">
      <c r="A383" s="299" t="s">
        <v>1801</v>
      </c>
      <c r="B383" s="303" t="s">
        <v>1789</v>
      </c>
      <c r="C383" s="299" t="s">
        <v>1796</v>
      </c>
      <c r="D383" s="299" t="s">
        <v>1800</v>
      </c>
      <c r="G383" s="0" t="e">
        <f aca="true">INDIRECT(ADDRESS(ROW(K383),COLUMN(N384)+MATCH(LOOKUP(9E+307,P383:CO383),P383:CO383)))</f>
        <v>#N/A</v>
      </c>
      <c r="H383" s="0" t="str">
        <f aca="false">IF(ISERROR(G383),"",G383)</f>
        <v/>
      </c>
      <c r="I383" s="0" t="e">
        <f aca="false">IF(M383&lt;0,$K$2-N383,0)</f>
        <v>#VALUE!</v>
      </c>
      <c r="J383" s="0" t="e">
        <f aca="false">M384</f>
        <v>#VALUE!</v>
      </c>
      <c r="M383" s="0" t="e">
        <f aca="false">N384-N383</f>
        <v>#VALUE!</v>
      </c>
      <c r="N383" s="79" t="str">
        <f aca="false">IF(ISERROR(O383),"",O383)</f>
        <v/>
      </c>
      <c r="O383" s="79" t="e">
        <f aca="false">LOOKUP(9E+307,Q383:AX383)</f>
        <v>#N/A</v>
      </c>
      <c r="Q383" s="301"/>
    </row>
    <row r="384" customFormat="false" ht="13" hidden="false" customHeight="false" outlineLevel="0" collapsed="false">
      <c r="L384" s="308" t="e">
        <f aca="false">IF((M384-$L$2)&gt;0,1,0)</f>
        <v>#VALUE!</v>
      </c>
      <c r="M384" s="0" t="e">
        <f aca="false">IF(M383&gt;0,$K$2-N384,0)</f>
        <v>#VALUE!</v>
      </c>
      <c r="N384" s="79" t="str">
        <f aca="false">IF(ISERROR(O384),"",O384)</f>
        <v/>
      </c>
      <c r="O384" s="79" t="e">
        <f aca="false">LOOKUP(9E+307,P384:BJ384)</f>
        <v>#N/A</v>
      </c>
    </row>
    <row r="385" customFormat="false" ht="12.8" hidden="false" customHeight="false" outlineLevel="0" collapsed="false">
      <c r="A385" s="299" t="s">
        <v>1804</v>
      </c>
      <c r="B385" s="303" t="s">
        <v>1789</v>
      </c>
      <c r="C385" s="299" t="s">
        <v>1796</v>
      </c>
      <c r="D385" s="299" t="s">
        <v>1802</v>
      </c>
      <c r="G385" s="0" t="e">
        <f aca="true">INDIRECT(ADDRESS(ROW(K385),COLUMN(N386)+MATCH(LOOKUP(9E+307,P385:CO385),P385:CO385)))</f>
        <v>#N/A</v>
      </c>
      <c r="H385" s="0" t="str">
        <f aca="false">IF(ISERROR(G385),"",G385)</f>
        <v/>
      </c>
      <c r="I385" s="0" t="e">
        <f aca="false">IF(M385&lt;0,$K$2-N385,0)</f>
        <v>#VALUE!</v>
      </c>
      <c r="J385" s="0" t="e">
        <f aca="false">M386</f>
        <v>#VALUE!</v>
      </c>
      <c r="M385" s="0" t="e">
        <f aca="false">N386-N385</f>
        <v>#VALUE!</v>
      </c>
      <c r="N385" s="79" t="str">
        <f aca="false">IF(ISERROR(O385),"",O385)</f>
        <v/>
      </c>
      <c r="O385" s="79" t="e">
        <f aca="false">LOOKUP(9E+307,Q385:AX385)</f>
        <v>#N/A</v>
      </c>
      <c r="Q385" s="301"/>
    </row>
    <row r="386" customFormat="false" ht="13" hidden="false" customHeight="false" outlineLevel="0" collapsed="false">
      <c r="L386" s="308" t="e">
        <f aca="false">IF((M386-$L$2)&gt;0,1,0)</f>
        <v>#VALUE!</v>
      </c>
      <c r="M386" s="0" t="e">
        <f aca="false">IF(M385&gt;0,$K$2-N386,0)</f>
        <v>#VALUE!</v>
      </c>
      <c r="N386" s="79" t="str">
        <f aca="false">IF(ISERROR(O386),"",O386)</f>
        <v/>
      </c>
      <c r="O386" s="79" t="e">
        <f aca="false">LOOKUP(9E+307,P386:BJ386)</f>
        <v>#N/A</v>
      </c>
    </row>
    <row r="387" customFormat="false" ht="12.8" hidden="false" customHeight="false" outlineLevel="0" collapsed="false">
      <c r="B387" s="303" t="s">
        <v>1789</v>
      </c>
      <c r="C387" s="299" t="s">
        <v>1796</v>
      </c>
      <c r="D387" s="299" t="s">
        <v>1805</v>
      </c>
      <c r="G387" s="0" t="e">
        <f aca="true">INDIRECT(ADDRESS(ROW(K387),COLUMN(N388)+MATCH(LOOKUP(9E+307,P387:CO387),P387:CO387)))</f>
        <v>#N/A</v>
      </c>
      <c r="H387" s="0" t="str">
        <f aca="false">IF(ISERROR(G387),"",G387)</f>
        <v/>
      </c>
      <c r="I387" s="333" t="e">
        <f aca="false">IF(M387&lt;0,$K$2-N387,0)</f>
        <v>#VALUE!</v>
      </c>
      <c r="J387" s="0" t="e">
        <f aca="false">M388</f>
        <v>#VALUE!</v>
      </c>
      <c r="M387" s="0" t="e">
        <f aca="false">N388-N387</f>
        <v>#VALUE!</v>
      </c>
      <c r="N387" s="79" t="str">
        <f aca="false">IF(ISERROR(O387),"",O387)</f>
        <v/>
      </c>
      <c r="O387" s="79" t="e">
        <f aca="false">LOOKUP(9E+307,Q387:AX387)</f>
        <v>#N/A</v>
      </c>
      <c r="Q387" s="301"/>
    </row>
    <row r="388" customFormat="false" ht="13" hidden="false" customHeight="false" outlineLevel="0" collapsed="false">
      <c r="L388" s="308" t="e">
        <f aca="false">IF((M388-$L$2)&gt;0,1,0)</f>
        <v>#VALUE!</v>
      </c>
      <c r="M388" s="0" t="e">
        <f aca="false">IF(M387&gt;0,$K$2-N388,0)</f>
        <v>#VALUE!</v>
      </c>
      <c r="N388" s="79" t="str">
        <f aca="false">IF(ISERROR(O388),"",O388)</f>
        <v/>
      </c>
      <c r="O388" s="79" t="e">
        <f aca="false">LOOKUP(9E+307,P388:BJ388)</f>
        <v>#N/A</v>
      </c>
    </row>
    <row r="389" customFormat="false" ht="12.8" hidden="false" customHeight="false" outlineLevel="0" collapsed="false">
      <c r="A389" s="299" t="s">
        <v>1808</v>
      </c>
      <c r="B389" s="303" t="s">
        <v>1789</v>
      </c>
      <c r="C389" s="299" t="s">
        <v>1796</v>
      </c>
      <c r="D389" s="299" t="s">
        <v>1807</v>
      </c>
      <c r="G389" s="0" t="e">
        <f aca="true">INDIRECT(ADDRESS(ROW(K389),COLUMN(N390)+MATCH(LOOKUP(9E+307,P389:CO389),P389:CO389)))</f>
        <v>#N/A</v>
      </c>
      <c r="H389" s="0" t="str">
        <f aca="false">IF(ISERROR(G389),"",G389)</f>
        <v/>
      </c>
      <c r="I389" s="333" t="e">
        <f aca="false">IF(M389&lt;0,$K$2-N389,0)</f>
        <v>#VALUE!</v>
      </c>
      <c r="J389" s="0" t="e">
        <f aca="false">M390</f>
        <v>#VALUE!</v>
      </c>
      <c r="M389" s="0" t="e">
        <f aca="false">N390-N389</f>
        <v>#VALUE!</v>
      </c>
      <c r="N389" s="79" t="str">
        <f aca="false">IF(ISERROR(O389),"",O389)</f>
        <v/>
      </c>
      <c r="O389" s="79" t="e">
        <f aca="false">LOOKUP(9E+307,Q389:AX389)</f>
        <v>#N/A</v>
      </c>
      <c r="Q389" s="301"/>
    </row>
    <row r="390" customFormat="false" ht="13" hidden="false" customHeight="false" outlineLevel="0" collapsed="false">
      <c r="L390" s="308" t="e">
        <f aca="false">IF((M390-$L$2)&gt;0,1,0)</f>
        <v>#VALUE!</v>
      </c>
      <c r="M390" s="0" t="e">
        <f aca="false">IF(M389&gt;0,$K$2-N390,0)</f>
        <v>#VALUE!</v>
      </c>
      <c r="N390" s="79" t="str">
        <f aca="false">IF(ISERROR(O390),"",O390)</f>
        <v/>
      </c>
      <c r="O390" s="79" t="e">
        <f aca="false">LOOKUP(9E+307,P390:BJ390)</f>
        <v>#N/A</v>
      </c>
    </row>
    <row r="391" customFormat="false" ht="12.8" hidden="false" customHeight="false" outlineLevel="0" collapsed="false">
      <c r="B391" s="303" t="s">
        <v>1789</v>
      </c>
      <c r="C391" s="299" t="s">
        <v>1796</v>
      </c>
      <c r="D391" s="299" t="s">
        <v>1809</v>
      </c>
      <c r="G391" s="0" t="e">
        <f aca="true">INDIRECT(ADDRESS(ROW(K391),COLUMN(N392)+MATCH(LOOKUP(9E+307,P391:CO391),P391:CO391)))</f>
        <v>#N/A</v>
      </c>
      <c r="H391" s="0" t="str">
        <f aca="false">IF(ISERROR(G391),"",G391)</f>
        <v/>
      </c>
      <c r="I391" s="0" t="e">
        <f aca="false">IF(M391&lt;0,$K$2-N391,0)</f>
        <v>#VALUE!</v>
      </c>
      <c r="J391" s="0" t="e">
        <f aca="false">M392</f>
        <v>#VALUE!</v>
      </c>
      <c r="M391" s="0" t="e">
        <f aca="false">N392-N391</f>
        <v>#VALUE!</v>
      </c>
      <c r="N391" s="79" t="str">
        <f aca="false">IF(ISERROR(O391),"",O391)</f>
        <v/>
      </c>
      <c r="O391" s="79" t="e">
        <f aca="false">LOOKUP(9E+307,Q391:AX391)</f>
        <v>#N/A</v>
      </c>
      <c r="Q391" s="301"/>
    </row>
    <row r="392" customFormat="false" ht="13" hidden="false" customHeight="false" outlineLevel="0" collapsed="false">
      <c r="L392" s="308" t="e">
        <f aca="false">IF((M392-$L$2)&gt;0,1,0)</f>
        <v>#VALUE!</v>
      </c>
      <c r="M392" s="0" t="e">
        <f aca="false">IF(M391&gt;0,$K$2-N392,0)</f>
        <v>#VALUE!</v>
      </c>
      <c r="N392" s="79" t="str">
        <f aca="false">IF(ISERROR(O392),"",O392)</f>
        <v/>
      </c>
      <c r="O392" s="79" t="e">
        <f aca="false">LOOKUP(9E+307,P392:BJ392)</f>
        <v>#N/A</v>
      </c>
    </row>
    <row r="393" customFormat="false" ht="12.8" hidden="false" customHeight="false" outlineLevel="0" collapsed="false">
      <c r="B393" s="303" t="s">
        <v>1789</v>
      </c>
      <c r="C393" s="299" t="s">
        <v>1796</v>
      </c>
      <c r="D393" s="299" t="s">
        <v>1811</v>
      </c>
      <c r="G393" s="0" t="e">
        <f aca="true">INDIRECT(ADDRESS(ROW(K393),COLUMN(N394)+MATCH(LOOKUP(9E+307,P393:CO393),P393:CO393)))</f>
        <v>#N/A</v>
      </c>
      <c r="H393" s="0" t="str">
        <f aca="false">IF(ISERROR(G393),"",G393)</f>
        <v/>
      </c>
      <c r="I393" s="0" t="e">
        <f aca="false">IF(M393&lt;0,$K$2-N393,0)</f>
        <v>#VALUE!</v>
      </c>
      <c r="J393" s="0" t="e">
        <f aca="false">M394</f>
        <v>#VALUE!</v>
      </c>
      <c r="M393" s="0" t="e">
        <f aca="false">N394-N393</f>
        <v>#VALUE!</v>
      </c>
      <c r="N393" s="79" t="str">
        <f aca="false">IF(ISERROR(O393),"",O393)</f>
        <v/>
      </c>
      <c r="O393" s="79" t="e">
        <f aca="false">LOOKUP(9E+307,Q393:AX393)</f>
        <v>#N/A</v>
      </c>
      <c r="Q393" s="301"/>
    </row>
    <row r="394" customFormat="false" ht="13" hidden="false" customHeight="false" outlineLevel="0" collapsed="false">
      <c r="L394" s="308" t="e">
        <f aca="false">IF((M394-$L$2)&gt;0,1,0)</f>
        <v>#VALUE!</v>
      </c>
      <c r="M394" s="0" t="e">
        <f aca="false">IF(M393&gt;0,$K$2-N394,0)</f>
        <v>#VALUE!</v>
      </c>
      <c r="N394" s="79" t="str">
        <f aca="false">IF(ISERROR(O394),"",O394)</f>
        <v/>
      </c>
      <c r="O394" s="79" t="e">
        <f aca="false">LOOKUP(9E+307,P394:BJ394)</f>
        <v>#N/A</v>
      </c>
    </row>
    <row r="395" customFormat="false" ht="12.8" hidden="false" customHeight="false" outlineLevel="0" collapsed="false">
      <c r="B395" s="303" t="s">
        <v>1789</v>
      </c>
      <c r="C395" s="299" t="s">
        <v>1796</v>
      </c>
      <c r="D395" s="299" t="s">
        <v>1812</v>
      </c>
      <c r="G395" s="0" t="e">
        <f aca="true">INDIRECT(ADDRESS(ROW(K395),COLUMN(N396)+MATCH(LOOKUP(9E+307,P395:CO395),P395:CO395)))</f>
        <v>#N/A</v>
      </c>
      <c r="H395" s="0" t="str">
        <f aca="false">IF(ISERROR(G395),"",G395)</f>
        <v/>
      </c>
      <c r="I395" s="333" t="e">
        <f aca="false">IF(M395&lt;0,$K$2-N395,0)</f>
        <v>#VALUE!</v>
      </c>
      <c r="J395" s="0" t="e">
        <f aca="false">M396</f>
        <v>#VALUE!</v>
      </c>
      <c r="M395" s="0" t="e">
        <f aca="false">N396-N395</f>
        <v>#VALUE!</v>
      </c>
      <c r="N395" s="79" t="str">
        <f aca="false">IF(ISERROR(O395),"",O395)</f>
        <v/>
      </c>
      <c r="O395" s="79" t="e">
        <f aca="false">LOOKUP(9E+307,Q395:AX395)</f>
        <v>#N/A</v>
      </c>
      <c r="Q395" s="301"/>
    </row>
    <row r="396" customFormat="false" ht="13" hidden="false" customHeight="false" outlineLevel="0" collapsed="false">
      <c r="L396" s="308" t="e">
        <f aca="false">IF((M396-$L$2)&gt;0,1,0)</f>
        <v>#VALUE!</v>
      </c>
      <c r="M396" s="0" t="e">
        <f aca="false">IF(M395&gt;0,$K$2-N396,0)</f>
        <v>#VALUE!</v>
      </c>
      <c r="N396" s="79" t="str">
        <f aca="false">IF(ISERROR(O396),"",O396)</f>
        <v/>
      </c>
      <c r="O396" s="79" t="e">
        <f aca="false">LOOKUP(9E+307,P396:BJ396)</f>
        <v>#N/A</v>
      </c>
    </row>
    <row r="397" customFormat="false" ht="12.8" hidden="false" customHeight="false" outlineLevel="0" collapsed="false">
      <c r="B397" s="303" t="s">
        <v>1764</v>
      </c>
      <c r="C397" s="299" t="s">
        <v>1813</v>
      </c>
      <c r="D397" s="303" t="s">
        <v>1814</v>
      </c>
      <c r="E397" s="344" t="s">
        <v>1815</v>
      </c>
      <c r="G397" s="0" t="e">
        <f aca="true">INDIRECT(ADDRESS(ROW(K397),COLUMN(N398)+MATCH(LOOKUP(9E+307,P397:CO397),P397:CO397)))</f>
        <v>#N/A</v>
      </c>
      <c r="H397" s="0" t="str">
        <f aca="false">IF(ISERROR(G397),"",G397)</f>
        <v/>
      </c>
      <c r="I397" s="0" t="e">
        <f aca="false">IF(M397&lt;0,$K$2-N397,0)</f>
        <v>#VALUE!</v>
      </c>
      <c r="J397" s="0" t="e">
        <f aca="false">M398</f>
        <v>#VALUE!</v>
      </c>
      <c r="M397" s="0" t="e">
        <f aca="false">N398-N397</f>
        <v>#VALUE!</v>
      </c>
      <c r="N397" s="79" t="str">
        <f aca="false">IF(ISERROR(O397),"",O397)</f>
        <v/>
      </c>
      <c r="O397" s="79" t="e">
        <f aca="false">LOOKUP(9E+307,Q397:AX397)</f>
        <v>#N/A</v>
      </c>
      <c r="Q397" s="301"/>
      <c r="R397" s="0"/>
      <c r="S397" s="0"/>
    </row>
    <row r="398" customFormat="false" ht="13" hidden="false" customHeight="false" outlineLevel="0" collapsed="false">
      <c r="D398" s="303"/>
      <c r="E398" s="344" t="s">
        <v>1815</v>
      </c>
      <c r="L398" s="308" t="e">
        <f aca="false">IF((M398-$L$2)&gt;0,1,0)</f>
        <v>#VALUE!</v>
      </c>
      <c r="M398" s="0" t="e">
        <f aca="false">IF(M397&gt;0,$K$2-N398,0)</f>
        <v>#VALUE!</v>
      </c>
      <c r="N398" s="79" t="str">
        <f aca="false">IF(ISERROR(O398),"",O398)</f>
        <v/>
      </c>
      <c r="O398" s="79" t="e">
        <f aca="false">LOOKUP(9E+307,P398:BJ398)</f>
        <v>#N/A</v>
      </c>
      <c r="P398" s="301"/>
      <c r="Q398" s="301"/>
      <c r="R398" s="0"/>
      <c r="S398" s="0"/>
    </row>
    <row r="399" customFormat="false" ht="12.8" hidden="false" customHeight="false" outlineLevel="0" collapsed="false">
      <c r="B399" s="303" t="s">
        <v>1764</v>
      </c>
      <c r="C399" s="299" t="s">
        <v>1813</v>
      </c>
      <c r="D399" s="303" t="s">
        <v>1816</v>
      </c>
      <c r="E399" s="344" t="s">
        <v>1815</v>
      </c>
      <c r="G399" s="0" t="e">
        <f aca="true">INDIRECT(ADDRESS(ROW(K399),COLUMN(N400)+MATCH(LOOKUP(9E+307,P399:CO399),P399:CO399)))</f>
        <v>#N/A</v>
      </c>
      <c r="H399" s="0" t="str">
        <f aca="false">IF(ISERROR(G399),"",G399)</f>
        <v/>
      </c>
      <c r="I399" s="0" t="e">
        <f aca="false">IF(M399&lt;0,$K$2-N399,0)</f>
        <v>#VALUE!</v>
      </c>
      <c r="J399" s="0" t="e">
        <f aca="false">M400</f>
        <v>#VALUE!</v>
      </c>
      <c r="M399" s="0" t="e">
        <f aca="false">N400-N399</f>
        <v>#VALUE!</v>
      </c>
      <c r="N399" s="79" t="str">
        <f aca="false">IF(ISERROR(O399),"",O399)</f>
        <v/>
      </c>
      <c r="O399" s="79" t="e">
        <f aca="false">LOOKUP(9E+307,Q399:AX399)</f>
        <v>#N/A</v>
      </c>
      <c r="Q399" s="301"/>
      <c r="R399" s="0"/>
      <c r="S399" s="0"/>
    </row>
    <row r="400" customFormat="false" ht="13" hidden="false" customHeight="false" outlineLevel="0" collapsed="false">
      <c r="D400" s="303"/>
      <c r="E400" s="344" t="s">
        <v>1815</v>
      </c>
      <c r="L400" s="308" t="e">
        <f aca="false">IF((M400-$L$2)&gt;0,1,0)</f>
        <v>#VALUE!</v>
      </c>
      <c r="M400" s="0" t="e">
        <f aca="false">IF(M399&gt;0,$K$2-N400,0)</f>
        <v>#VALUE!</v>
      </c>
      <c r="N400" s="79" t="str">
        <f aca="false">IF(ISERROR(O400),"",O400)</f>
        <v/>
      </c>
      <c r="O400" s="79" t="e">
        <f aca="false">LOOKUP(9E+307,P400:BJ400)</f>
        <v>#N/A</v>
      </c>
    </row>
    <row r="401" customFormat="false" ht="12.8" hidden="false" customHeight="false" outlineLevel="0" collapsed="false">
      <c r="B401" s="303" t="s">
        <v>1764</v>
      </c>
      <c r="C401" s="299" t="s">
        <v>1813</v>
      </c>
      <c r="D401" s="303" t="s">
        <v>1817</v>
      </c>
      <c r="E401" s="344" t="s">
        <v>1815</v>
      </c>
      <c r="G401" s="0" t="e">
        <f aca="true">INDIRECT(ADDRESS(ROW(K401),COLUMN(N402)+MATCH(LOOKUP(9E+307,P401:CO401),P401:CO401)))</f>
        <v>#N/A</v>
      </c>
      <c r="H401" s="0" t="str">
        <f aca="false">IF(ISERROR(G401),"",G401)</f>
        <v/>
      </c>
      <c r="I401" s="0" t="e">
        <f aca="false">IF(M401&lt;0,$K$2-N401,0)</f>
        <v>#VALUE!</v>
      </c>
      <c r="J401" s="0" t="e">
        <f aca="false">M402</f>
        <v>#VALUE!</v>
      </c>
      <c r="M401" s="0" t="e">
        <f aca="false">N402-N401</f>
        <v>#VALUE!</v>
      </c>
      <c r="N401" s="79" t="str">
        <f aca="false">IF(ISERROR(O401),"",O401)</f>
        <v/>
      </c>
      <c r="O401" s="79" t="e">
        <f aca="false">LOOKUP(9E+307,Q401:AX401)</f>
        <v>#N/A</v>
      </c>
      <c r="Q401" s="301"/>
    </row>
    <row r="402" customFormat="false" ht="13" hidden="false" customHeight="false" outlineLevel="0" collapsed="false">
      <c r="D402" s="303"/>
      <c r="E402" s="344" t="s">
        <v>1815</v>
      </c>
      <c r="L402" s="308" t="e">
        <f aca="false">IF((M402-$L$2)&gt;0,1,0)</f>
        <v>#VALUE!</v>
      </c>
      <c r="M402" s="0" t="e">
        <f aca="false">IF(M401&gt;0,$K$2-N402,0)</f>
        <v>#VALUE!</v>
      </c>
      <c r="N402" s="79" t="str">
        <f aca="false">IF(ISERROR(O402),"",O402)</f>
        <v/>
      </c>
      <c r="O402" s="79" t="e">
        <f aca="false">LOOKUP(9E+307,P402:BJ402)</f>
        <v>#N/A</v>
      </c>
    </row>
    <row r="403" customFormat="false" ht="12.8" hidden="false" customHeight="false" outlineLevel="0" collapsed="false">
      <c r="B403" s="303" t="s">
        <v>1764</v>
      </c>
      <c r="C403" s="299" t="s">
        <v>1813</v>
      </c>
      <c r="D403" s="433" t="s">
        <v>1818</v>
      </c>
      <c r="E403" s="344" t="s">
        <v>1815</v>
      </c>
      <c r="G403" s="0" t="e">
        <f aca="true">INDIRECT(ADDRESS(ROW(K403),COLUMN(N404)+MATCH(LOOKUP(9E+307,P403:CO403),P403:CO403)))</f>
        <v>#N/A</v>
      </c>
      <c r="H403" s="0" t="str">
        <f aca="false">IF(ISERROR(G403),"",G403)</f>
        <v/>
      </c>
      <c r="I403" s="0" t="e">
        <f aca="false">IF(M403&lt;0,$K$2-N403,0)</f>
        <v>#VALUE!</v>
      </c>
      <c r="J403" s="0" t="e">
        <f aca="false">M404</f>
        <v>#VALUE!</v>
      </c>
      <c r="M403" s="79" t="e">
        <f aca="false">N404-N403</f>
        <v>#VALUE!</v>
      </c>
      <c r="N403" s="79" t="str">
        <f aca="false">IF(ISERROR(O403),"",O403)</f>
        <v/>
      </c>
      <c r="O403" s="79" t="e">
        <f aca="false">LOOKUP(9E+307,Q403:AX403)</f>
        <v>#N/A</v>
      </c>
      <c r="Q403" s="301"/>
      <c r="R403" s="0"/>
      <c r="S403" s="0" t="s">
        <v>3046</v>
      </c>
      <c r="T403" s="301" t="n">
        <v>43782</v>
      </c>
    </row>
    <row r="404" customFormat="false" ht="13" hidden="false" customHeight="false" outlineLevel="0" collapsed="false">
      <c r="L404" s="308" t="e">
        <f aca="false">IF((M404-$L$2)&gt;0,1,0)</f>
        <v>#VALUE!</v>
      </c>
      <c r="M404" s="0" t="e">
        <f aca="false">IF(M403&gt;0,$K$2-N404,0)</f>
        <v>#VALUE!</v>
      </c>
      <c r="N404" s="79" t="str">
        <f aca="false">IF(ISERROR(O404),"",O404)</f>
        <v/>
      </c>
      <c r="O404" s="79" t="e">
        <f aca="false">LOOKUP(9E+307,P404:BJ404)</f>
        <v>#N/A</v>
      </c>
      <c r="P404" s="301"/>
    </row>
    <row r="405" customFormat="false" ht="12.8" hidden="false" customHeight="false" outlineLevel="0" collapsed="false">
      <c r="B405" s="303" t="s">
        <v>1764</v>
      </c>
      <c r="C405" s="299" t="s">
        <v>1813</v>
      </c>
      <c r="D405" s="303" t="s">
        <v>1819</v>
      </c>
      <c r="G405" s="0" t="e">
        <f aca="true">INDIRECT(ADDRESS(ROW(K405),COLUMN(N406)+MATCH(LOOKUP(9E+307,P405:CO405),P405:CO405)))</f>
        <v>#N/A</v>
      </c>
      <c r="H405" s="0" t="str">
        <f aca="false">IF(ISERROR(G405),"",G405)</f>
        <v/>
      </c>
      <c r="I405" s="313" t="e">
        <f aca="false">IF(M405&lt;0,$K$2-N405,0)</f>
        <v>#VALUE!</v>
      </c>
      <c r="J405" s="0" t="e">
        <f aca="false">M406</f>
        <v>#VALUE!</v>
      </c>
      <c r="M405" s="0" t="e">
        <f aca="false">N406-N405</f>
        <v>#VALUE!</v>
      </c>
      <c r="N405" s="79" t="str">
        <f aca="false">IF(ISERROR(O405),"",O405)</f>
        <v/>
      </c>
      <c r="O405" s="79" t="e">
        <f aca="false">LOOKUP(9E+307,Q405:AX405)</f>
        <v>#N/A</v>
      </c>
      <c r="Q405" s="301"/>
    </row>
    <row r="406" customFormat="false" ht="13" hidden="false" customHeight="false" outlineLevel="0" collapsed="false">
      <c r="L406" s="308" t="e">
        <f aca="false">IF((M406-$L$2)&gt;0,1,0)</f>
        <v>#VALUE!</v>
      </c>
      <c r="M406" s="0" t="e">
        <f aca="false">IF(M405&gt;0,$K$2-N406,0)</f>
        <v>#VALUE!</v>
      </c>
      <c r="N406" s="79" t="str">
        <f aca="false">IF(ISERROR(O406),"",O406)</f>
        <v/>
      </c>
      <c r="O406" s="79" t="e">
        <f aca="false">LOOKUP(9E+307,P406:BJ406)</f>
        <v>#N/A</v>
      </c>
    </row>
    <row r="407" customFormat="false" ht="12.8" hidden="false" customHeight="false" outlineLevel="0" collapsed="false">
      <c r="B407" s="303" t="s">
        <v>1764</v>
      </c>
      <c r="C407" s="299" t="s">
        <v>1813</v>
      </c>
      <c r="D407" s="303" t="s">
        <v>1821</v>
      </c>
      <c r="G407" s="0" t="e">
        <f aca="true">INDIRECT(ADDRESS(ROW(K407),COLUMN(N408)+MATCH(LOOKUP(9E+307,P407:CO407),P407:CO407)))</f>
        <v>#N/A</v>
      </c>
      <c r="H407" s="0" t="str">
        <f aca="false">IF(ISERROR(G407),"",G407)</f>
        <v/>
      </c>
      <c r="I407" s="313" t="e">
        <f aca="false">IF(M407&lt;0,$K$2-N407,0)</f>
        <v>#VALUE!</v>
      </c>
      <c r="J407" s="0" t="e">
        <f aca="false">M408</f>
        <v>#VALUE!</v>
      </c>
      <c r="M407" s="0" t="e">
        <f aca="false">N408-N407</f>
        <v>#VALUE!</v>
      </c>
      <c r="N407" s="79" t="str">
        <f aca="false">IF(ISERROR(O407),"",O407)</f>
        <v/>
      </c>
      <c r="O407" s="79" t="e">
        <f aca="false">LOOKUP(9E+307,Q407:AX407)</f>
        <v>#N/A</v>
      </c>
      <c r="Q407" s="301"/>
    </row>
    <row r="408" customFormat="false" ht="13" hidden="false" customHeight="false" outlineLevel="0" collapsed="false">
      <c r="L408" s="308" t="e">
        <f aca="false">IF((M408-$L$2)&gt;0,1,0)</f>
        <v>#VALUE!</v>
      </c>
      <c r="M408" s="0" t="e">
        <f aca="false">IF(M407&gt;0,$K$2-N408,0)</f>
        <v>#VALUE!</v>
      </c>
      <c r="N408" s="79" t="str">
        <f aca="false">IF(ISERROR(O408),"",O408)</f>
        <v/>
      </c>
      <c r="O408" s="79" t="e">
        <f aca="false">LOOKUP(9E+307,P408:BJ408)</f>
        <v>#N/A</v>
      </c>
    </row>
    <row r="409" customFormat="false" ht="12.8" hidden="false" customHeight="false" outlineLevel="0" collapsed="false">
      <c r="A409" s="299" t="s">
        <v>1822</v>
      </c>
      <c r="B409" s="303" t="s">
        <v>1764</v>
      </c>
      <c r="C409" s="299" t="s">
        <v>1813</v>
      </c>
      <c r="D409" s="303" t="s">
        <v>1811</v>
      </c>
      <c r="G409" s="0" t="e">
        <f aca="true">INDIRECT(ADDRESS(ROW(K409),COLUMN(N410)+MATCH(LOOKUP(9E+307,P409:CO409),P409:CO409)))</f>
        <v>#N/A</v>
      </c>
      <c r="H409" s="0" t="str">
        <f aca="false">IF(ISERROR(G409),"",G409)</f>
        <v/>
      </c>
      <c r="I409" s="0" t="e">
        <f aca="false">IF(M409&lt;0,$K$2-N409,0)</f>
        <v>#VALUE!</v>
      </c>
      <c r="J409" s="0" t="e">
        <f aca="false">M410</f>
        <v>#VALUE!</v>
      </c>
      <c r="M409" s="0" t="e">
        <f aca="false">N410-N409</f>
        <v>#VALUE!</v>
      </c>
      <c r="N409" s="79" t="str">
        <f aca="false">IF(ISERROR(O409),"",O409)</f>
        <v/>
      </c>
      <c r="O409" s="79" t="e">
        <f aca="false">LOOKUP(9E+307,Q409:AX409)</f>
        <v>#N/A</v>
      </c>
      <c r="Q409" s="301"/>
    </row>
    <row r="410" customFormat="false" ht="13" hidden="false" customHeight="false" outlineLevel="0" collapsed="false">
      <c r="L410" s="308" t="e">
        <f aca="false">IF((M410-$L$2)&gt;0,1,0)</f>
        <v>#VALUE!</v>
      </c>
      <c r="M410" s="0" t="e">
        <f aca="false">IF(M409&gt;0,$K$2-N410,0)</f>
        <v>#VALUE!</v>
      </c>
      <c r="N410" s="79" t="str">
        <f aca="false">IF(ISERROR(O410),"",O410)</f>
        <v/>
      </c>
      <c r="O410" s="79" t="e">
        <f aca="false">LOOKUP(9E+307,P410:BJ410)</f>
        <v>#N/A</v>
      </c>
      <c r="P410" s="301"/>
    </row>
    <row r="411" customFormat="false" ht="12.8" hidden="false" customHeight="false" outlineLevel="0" collapsed="false">
      <c r="B411" s="303" t="s">
        <v>1764</v>
      </c>
      <c r="C411" s="299" t="s">
        <v>1813</v>
      </c>
      <c r="D411" s="303" t="s">
        <v>1812</v>
      </c>
      <c r="G411" s="0" t="e">
        <f aca="true">INDIRECT(ADDRESS(ROW(K411),COLUMN(N412)+MATCH(LOOKUP(9E+307,P411:CO411),P411:CO411)))</f>
        <v>#N/A</v>
      </c>
      <c r="H411" s="0" t="str">
        <f aca="false">IF(ISERROR(G411),"",G411)</f>
        <v/>
      </c>
      <c r="I411" s="0" t="e">
        <f aca="false">IF(M411&lt;0,$K$2-N411,0)</f>
        <v>#VALUE!</v>
      </c>
      <c r="J411" s="0" t="e">
        <f aca="false">M412</f>
        <v>#VALUE!</v>
      </c>
      <c r="M411" s="0" t="e">
        <f aca="false">N412-N411</f>
        <v>#VALUE!</v>
      </c>
      <c r="N411" s="79" t="str">
        <f aca="false">IF(ISERROR(O411),"",O411)</f>
        <v/>
      </c>
      <c r="O411" s="79" t="e">
        <f aca="false">LOOKUP(9E+307,Q411:AX411)</f>
        <v>#N/A</v>
      </c>
      <c r="Q411" s="301"/>
    </row>
    <row r="412" customFormat="false" ht="13" hidden="false" customHeight="false" outlineLevel="0" collapsed="false">
      <c r="L412" s="308" t="e">
        <f aca="false">IF((M412-$L$2)&gt;0,1,0)</f>
        <v>#VALUE!</v>
      </c>
      <c r="M412" s="0" t="e">
        <f aca="false">IF(M411&gt;0,$K$2-N412,0)</f>
        <v>#VALUE!</v>
      </c>
      <c r="N412" s="79" t="str">
        <f aca="false">IF(ISERROR(O412),"",O412)</f>
        <v/>
      </c>
      <c r="O412" s="79" t="e">
        <f aca="false">LOOKUP(9E+307,P412:BJ412)</f>
        <v>#N/A</v>
      </c>
    </row>
    <row r="413" customFormat="false" ht="12.8" hidden="false" customHeight="false" outlineLevel="0" collapsed="false">
      <c r="B413" s="303" t="s">
        <v>1764</v>
      </c>
      <c r="C413" s="299" t="s">
        <v>1823</v>
      </c>
      <c r="D413" s="303" t="s">
        <v>1814</v>
      </c>
      <c r="G413" s="0" t="e">
        <f aca="true">INDIRECT(ADDRESS(ROW(K413),COLUMN(N414)+MATCH(LOOKUP(9E+307,P413:CO413),P413:CO413)))</f>
        <v>#N/A</v>
      </c>
      <c r="H413" s="0" t="str">
        <f aca="false">IF(ISERROR(G413),"",G413)</f>
        <v/>
      </c>
      <c r="I413" s="313" t="e">
        <f aca="false">IF(M413&lt;0,$K$2-N413,0)</f>
        <v>#VALUE!</v>
      </c>
      <c r="J413" s="0" t="e">
        <f aca="false">M414</f>
        <v>#VALUE!</v>
      </c>
      <c r="M413" s="0" t="e">
        <f aca="false">N414-N413</f>
        <v>#VALUE!</v>
      </c>
      <c r="N413" s="79" t="str">
        <f aca="false">IF(ISERROR(O413),"",O413)</f>
        <v/>
      </c>
      <c r="O413" s="79" t="e">
        <f aca="false">LOOKUP(9E+307,Q413:AX413)</f>
        <v>#N/A</v>
      </c>
      <c r="Q413" s="301"/>
    </row>
    <row r="414" customFormat="false" ht="13" hidden="false" customHeight="false" outlineLevel="0" collapsed="false">
      <c r="L414" s="308" t="e">
        <f aca="false">IF((M414-$L$2)&gt;0,1,0)</f>
        <v>#VALUE!</v>
      </c>
      <c r="M414" s="0" t="e">
        <f aca="false">IF(M413&gt;0,$K$2-N414,0)</f>
        <v>#VALUE!</v>
      </c>
      <c r="N414" s="79" t="str">
        <f aca="false">IF(ISERROR(O414),"",O414)</f>
        <v/>
      </c>
      <c r="O414" s="79" t="e">
        <f aca="false">LOOKUP(9E+307,P414:BJ414)</f>
        <v>#N/A</v>
      </c>
    </row>
    <row r="415" customFormat="false" ht="12.8" hidden="false" customHeight="false" outlineLevel="0" collapsed="false">
      <c r="B415" s="303" t="s">
        <v>1764</v>
      </c>
      <c r="C415" s="299" t="s">
        <v>1823</v>
      </c>
      <c r="D415" s="303" t="s">
        <v>1825</v>
      </c>
      <c r="G415" s="0" t="e">
        <f aca="true">INDIRECT(ADDRESS(ROW(K415),COLUMN(N416)+MATCH(LOOKUP(9E+307,P415:CO415),P415:CO415)))</f>
        <v>#N/A</v>
      </c>
      <c r="H415" s="0" t="str">
        <f aca="false">IF(ISERROR(G415),"",G415)</f>
        <v/>
      </c>
      <c r="I415" s="0" t="e">
        <f aca="false">IF(M415&lt;0,$K$2-N415,0)</f>
        <v>#VALUE!</v>
      </c>
      <c r="J415" s="0" t="e">
        <f aca="false">M416</f>
        <v>#VALUE!</v>
      </c>
      <c r="M415" s="0" t="e">
        <f aca="false">N416-N415</f>
        <v>#VALUE!</v>
      </c>
      <c r="N415" s="79" t="str">
        <f aca="false">IF(ISERROR(O415),"",O415)</f>
        <v/>
      </c>
      <c r="O415" s="79" t="e">
        <f aca="false">LOOKUP(9E+307,Q415:AX415)</f>
        <v>#N/A</v>
      </c>
      <c r="Q415" s="301"/>
    </row>
    <row r="416" customFormat="false" ht="13" hidden="false" customHeight="false" outlineLevel="0" collapsed="false">
      <c r="L416" s="308" t="e">
        <f aca="false">IF((M416-$L$2)&gt;0,1,0)</f>
        <v>#VALUE!</v>
      </c>
      <c r="M416" s="0" t="e">
        <f aca="false">IF(M415&gt;0,$K$2-N416,0)</f>
        <v>#VALUE!</v>
      </c>
      <c r="N416" s="79" t="str">
        <f aca="false">IF(ISERROR(O416),"",O416)</f>
        <v/>
      </c>
      <c r="O416" s="79" t="e">
        <f aca="false">LOOKUP(9E+307,P416:BJ416)</f>
        <v>#N/A</v>
      </c>
    </row>
    <row r="417" customFormat="false" ht="12.8" hidden="false" customHeight="false" outlineLevel="0" collapsed="false">
      <c r="B417" s="303" t="s">
        <v>1764</v>
      </c>
      <c r="C417" s="299" t="s">
        <v>1823</v>
      </c>
      <c r="D417" s="303" t="s">
        <v>1817</v>
      </c>
      <c r="G417" s="0" t="e">
        <f aca="true">INDIRECT(ADDRESS(ROW(K417),COLUMN(N418)+MATCH(LOOKUP(9E+307,P417:CO417),P417:CO417)))</f>
        <v>#N/A</v>
      </c>
      <c r="H417" s="0" t="str">
        <f aca="false">IF(ISERROR(G417),"",G417)</f>
        <v/>
      </c>
      <c r="I417" s="313" t="e">
        <f aca="false">IF(M417&lt;0,$K$2-N417,0)</f>
        <v>#VALUE!</v>
      </c>
      <c r="J417" s="0" t="e">
        <f aca="false">M418</f>
        <v>#VALUE!</v>
      </c>
      <c r="M417" s="0" t="e">
        <f aca="false">N418-N417</f>
        <v>#VALUE!</v>
      </c>
      <c r="N417" s="79" t="str">
        <f aca="false">IF(ISERROR(O417),"",O417)</f>
        <v/>
      </c>
      <c r="O417" s="79" t="e">
        <f aca="false">LOOKUP(9E+307,Q417:AX417)</f>
        <v>#N/A</v>
      </c>
      <c r="Q417" s="301"/>
    </row>
    <row r="418" customFormat="false" ht="13" hidden="false" customHeight="false" outlineLevel="0" collapsed="false">
      <c r="L418" s="308" t="e">
        <f aca="false">IF((M418-$L$2)&gt;0,1,0)</f>
        <v>#VALUE!</v>
      </c>
      <c r="M418" s="0" t="e">
        <f aca="false">IF(M417&gt;0,$K$2-N418,0)</f>
        <v>#VALUE!</v>
      </c>
      <c r="N418" s="79" t="str">
        <f aca="false">IF(ISERROR(O418),"",O418)</f>
        <v/>
      </c>
      <c r="O418" s="79" t="e">
        <f aca="false">LOOKUP(9E+307,P418:BJ418)</f>
        <v>#N/A</v>
      </c>
    </row>
    <row r="419" customFormat="false" ht="12.8" hidden="false" customHeight="false" outlineLevel="0" collapsed="false">
      <c r="B419" s="303" t="s">
        <v>1764</v>
      </c>
      <c r="C419" s="299" t="s">
        <v>1823</v>
      </c>
      <c r="D419" s="320" t="s">
        <v>1827</v>
      </c>
      <c r="G419" s="0" t="e">
        <f aca="true">INDIRECT(ADDRESS(ROW(K419),COLUMN(N420)+MATCH(LOOKUP(9E+307,P419:CO419),P419:CO419)))</f>
        <v>#N/A</v>
      </c>
      <c r="H419" s="0" t="str">
        <f aca="false">IF(ISERROR(G419),"",G419)</f>
        <v/>
      </c>
      <c r="I419" s="0" t="e">
        <f aca="false">IF(M419&lt;0,$K$2-N419,0)</f>
        <v>#VALUE!</v>
      </c>
      <c r="J419" s="0" t="e">
        <f aca="false">M420</f>
        <v>#VALUE!</v>
      </c>
      <c r="M419" s="79" t="e">
        <f aca="false">N420-N419</f>
        <v>#VALUE!</v>
      </c>
      <c r="N419" s="79" t="str">
        <f aca="false">IF(ISERROR(O419),"",O419)</f>
        <v/>
      </c>
      <c r="O419" s="79" t="e">
        <f aca="false">LOOKUP(9E+307,Q419:AX419)</f>
        <v>#N/A</v>
      </c>
      <c r="Q419" s="301"/>
      <c r="T419" s="301"/>
    </row>
    <row r="420" customFormat="false" ht="13" hidden="false" customHeight="false" outlineLevel="0" collapsed="false">
      <c r="L420" s="308" t="e">
        <f aca="false">IF((M420-$L$2)&gt;0,1,0)</f>
        <v>#VALUE!</v>
      </c>
      <c r="M420" s="0" t="e">
        <f aca="false">IF(M419&gt;0,$K$2-N420,0)</f>
        <v>#VALUE!</v>
      </c>
      <c r="N420" s="79" t="str">
        <f aca="false">IF(ISERROR(O420),"",O420)</f>
        <v/>
      </c>
      <c r="O420" s="79" t="e">
        <f aca="false">LOOKUP(9E+307,P420:BJ420)</f>
        <v>#N/A</v>
      </c>
      <c r="P420" s="301"/>
    </row>
    <row r="421" customFormat="false" ht="12.8" hidden="false" customHeight="false" outlineLevel="0" collapsed="false">
      <c r="B421" s="303" t="s">
        <v>1764</v>
      </c>
      <c r="C421" s="299" t="s">
        <v>1823</v>
      </c>
      <c r="D421" s="303" t="s">
        <v>1819</v>
      </c>
      <c r="G421" s="0" t="e">
        <f aca="true">INDIRECT(ADDRESS(ROW(K421),COLUMN(N422)+MATCH(LOOKUP(9E+307,P421:CO421),P421:CO421)))</f>
        <v>#N/A</v>
      </c>
      <c r="H421" s="0" t="str">
        <f aca="false">IF(ISERROR(G421),"",G421)</f>
        <v/>
      </c>
      <c r="I421" s="0" t="e">
        <f aca="false">IF(M421&lt;0,$K$2-N421,0)</f>
        <v>#VALUE!</v>
      </c>
      <c r="J421" s="0" t="e">
        <f aca="false">M422</f>
        <v>#VALUE!</v>
      </c>
      <c r="M421" s="0" t="e">
        <f aca="false">N422-N421</f>
        <v>#VALUE!</v>
      </c>
      <c r="N421" s="79" t="str">
        <f aca="false">IF(ISERROR(O421),"",O421)</f>
        <v/>
      </c>
      <c r="O421" s="79" t="e">
        <f aca="false">LOOKUP(9E+307,Q421:AX421)</f>
        <v>#N/A</v>
      </c>
      <c r="Q421" s="301"/>
    </row>
    <row r="422" customFormat="false" ht="13" hidden="false" customHeight="false" outlineLevel="0" collapsed="false">
      <c r="L422" s="308" t="e">
        <f aca="false">IF((M422-$L$2)&gt;0,1,0)</f>
        <v>#VALUE!</v>
      </c>
      <c r="M422" s="0" t="e">
        <f aca="false">IF(M421&gt;0,$K$2-N422,0)</f>
        <v>#VALUE!</v>
      </c>
      <c r="N422" s="79" t="str">
        <f aca="false">IF(ISERROR(O422),"",O422)</f>
        <v/>
      </c>
      <c r="O422" s="79" t="e">
        <f aca="false">LOOKUP(9E+307,P422:BJ422)</f>
        <v>#N/A</v>
      </c>
      <c r="P422" s="301"/>
    </row>
    <row r="423" customFormat="false" ht="12.8" hidden="false" customHeight="false" outlineLevel="0" collapsed="false">
      <c r="B423" s="303" t="s">
        <v>1764</v>
      </c>
      <c r="C423" s="299" t="s">
        <v>1823</v>
      </c>
      <c r="D423" s="303" t="s">
        <v>1821</v>
      </c>
      <c r="G423" s="0" t="e">
        <f aca="true">INDIRECT(ADDRESS(ROW(K423),COLUMN(N424)+MATCH(LOOKUP(9E+307,P423:CO423),P423:CO423)))</f>
        <v>#N/A</v>
      </c>
      <c r="H423" s="0" t="str">
        <f aca="false">IF(ISERROR(G423),"",G423)</f>
        <v/>
      </c>
      <c r="I423" s="313" t="e">
        <f aca="false">IF(M423&lt;0,$K$2-N423,0)</f>
        <v>#VALUE!</v>
      </c>
      <c r="J423" s="0" t="e">
        <f aca="false">M424</f>
        <v>#VALUE!</v>
      </c>
      <c r="M423" s="0" t="e">
        <f aca="false">N424-N423</f>
        <v>#VALUE!</v>
      </c>
      <c r="N423" s="79" t="str">
        <f aca="false">IF(ISERROR(O423),"",O423)</f>
        <v/>
      </c>
      <c r="O423" s="79" t="e">
        <f aca="false">LOOKUP(9E+307,Q423:AX423)</f>
        <v>#N/A</v>
      </c>
      <c r="Q423" s="301"/>
    </row>
    <row r="424" customFormat="false" ht="13" hidden="false" customHeight="false" outlineLevel="0" collapsed="false">
      <c r="L424" s="308" t="e">
        <f aca="false">IF((M424-$L$2)&gt;0,1,0)</f>
        <v>#VALUE!</v>
      </c>
      <c r="M424" s="0" t="e">
        <f aca="false">IF(M423&gt;0,$K$2-N424,0)</f>
        <v>#VALUE!</v>
      </c>
      <c r="N424" s="79" t="str">
        <f aca="false">IF(ISERROR(O424),"",O424)</f>
        <v/>
      </c>
      <c r="O424" s="79" t="e">
        <f aca="false">LOOKUP(9E+307,P424:BJ424)</f>
        <v>#N/A</v>
      </c>
    </row>
    <row r="425" customFormat="false" ht="12.8" hidden="false" customHeight="false" outlineLevel="0" collapsed="false">
      <c r="B425" s="303" t="s">
        <v>1764</v>
      </c>
      <c r="C425" s="299" t="s">
        <v>1823</v>
      </c>
      <c r="D425" s="303" t="s">
        <v>1829</v>
      </c>
      <c r="G425" s="0" t="e">
        <f aca="true">INDIRECT(ADDRESS(ROW(K425),COLUMN(N426)+MATCH(LOOKUP(9E+307,P425:CO425),P425:CO425)))</f>
        <v>#N/A</v>
      </c>
      <c r="H425" s="0" t="str">
        <f aca="false">IF(ISERROR(G425),"",G425)</f>
        <v/>
      </c>
      <c r="I425" s="0" t="e">
        <f aca="false">IF(M425&lt;0,$K$2-N425,0)</f>
        <v>#VALUE!</v>
      </c>
      <c r="J425" s="0" t="e">
        <f aca="false">M426</f>
        <v>#VALUE!</v>
      </c>
      <c r="M425" s="0" t="e">
        <f aca="false">N426-N425</f>
        <v>#VALUE!</v>
      </c>
      <c r="N425" s="79" t="str">
        <f aca="false">IF(ISERROR(O425),"",O425)</f>
        <v/>
      </c>
      <c r="O425" s="79" t="e">
        <f aca="false">LOOKUP(9E+307,Q425:AX425)</f>
        <v>#N/A</v>
      </c>
      <c r="Q425" s="301"/>
    </row>
    <row r="426" customFormat="false" ht="13" hidden="false" customHeight="false" outlineLevel="0" collapsed="false">
      <c r="L426" s="308" t="e">
        <f aca="false">IF((M426-$L$2)&gt;0,1,0)</f>
        <v>#VALUE!</v>
      </c>
      <c r="M426" s="0" t="e">
        <f aca="false">IF(M425&gt;0,$K$2-N426,0)</f>
        <v>#VALUE!</v>
      </c>
      <c r="N426" s="79" t="str">
        <f aca="false">IF(ISERROR(O426),"",O426)</f>
        <v/>
      </c>
      <c r="O426" s="79" t="e">
        <f aca="false">LOOKUP(9E+307,P426:BJ426)</f>
        <v>#N/A</v>
      </c>
    </row>
    <row r="427" customFormat="false" ht="12.8" hidden="false" customHeight="false" outlineLevel="0" collapsed="false">
      <c r="B427" s="303" t="s">
        <v>1764</v>
      </c>
      <c r="C427" s="299" t="s">
        <v>1823</v>
      </c>
      <c r="D427" s="303" t="s">
        <v>1830</v>
      </c>
      <c r="G427" s="0" t="e">
        <f aca="true">INDIRECT(ADDRESS(ROW(K427),COLUMN(N428)+MATCH(LOOKUP(9E+307,P427:CO427),P427:CO427)))</f>
        <v>#N/A</v>
      </c>
      <c r="H427" s="0" t="str">
        <f aca="false">IF(ISERROR(G427),"",G427)</f>
        <v/>
      </c>
      <c r="I427" s="313" t="e">
        <f aca="false">IF(M427&lt;0,$K$2-N427,0)</f>
        <v>#VALUE!</v>
      </c>
      <c r="J427" s="0" t="e">
        <f aca="false">M428</f>
        <v>#VALUE!</v>
      </c>
      <c r="M427" s="0" t="e">
        <f aca="false">N428-N427</f>
        <v>#VALUE!</v>
      </c>
      <c r="N427" s="79" t="str">
        <f aca="false">IF(ISERROR(O427),"",O427)</f>
        <v/>
      </c>
      <c r="O427" s="79" t="e">
        <f aca="false">LOOKUP(9E+307,Q427:AX427)</f>
        <v>#N/A</v>
      </c>
      <c r="Q427" s="301"/>
    </row>
    <row r="428" customFormat="false" ht="13" hidden="false" customHeight="false" outlineLevel="0" collapsed="false">
      <c r="L428" s="308" t="e">
        <f aca="false">IF((M428-$L$2)&gt;0,1,0)</f>
        <v>#VALUE!</v>
      </c>
      <c r="M428" s="0" t="e">
        <f aca="false">IF(M427&gt;0,$K$2-N428,0)</f>
        <v>#VALUE!</v>
      </c>
      <c r="N428" s="79" t="str">
        <f aca="false">IF(ISERROR(O428),"",O428)</f>
        <v/>
      </c>
      <c r="O428" s="79" t="e">
        <f aca="false">LOOKUP(9E+307,P428:BJ428)</f>
        <v>#N/A</v>
      </c>
    </row>
    <row r="429" customFormat="false" ht="12.8" hidden="false" customHeight="false" outlineLevel="0" collapsed="false">
      <c r="B429" s="303" t="s">
        <v>1764</v>
      </c>
      <c r="C429" s="299" t="s">
        <v>1831</v>
      </c>
      <c r="D429" s="303" t="s">
        <v>1814</v>
      </c>
      <c r="I429" s="333" t="e">
        <f aca="false">IF(M429&lt;0,$K$2-N429,0)</f>
        <v>#VALUE!</v>
      </c>
      <c r="J429" s="0" t="e">
        <f aca="false">M430</f>
        <v>#VALUE!</v>
      </c>
      <c r="M429" s="79" t="e">
        <f aca="false">N430-N429</f>
        <v>#VALUE!</v>
      </c>
      <c r="N429" s="79" t="str">
        <f aca="false">IF(ISERROR(O429),"",O429)</f>
        <v/>
      </c>
      <c r="O429" s="79" t="e">
        <f aca="false">LOOKUP(9E+307,Q429:AX429)</f>
        <v>#N/A</v>
      </c>
      <c r="Q429" s="301"/>
      <c r="T429" s="301"/>
    </row>
    <row r="430" customFormat="false" ht="13" hidden="false" customHeight="false" outlineLevel="0" collapsed="false">
      <c r="L430" s="308" t="e">
        <f aca="false">IF((M430-$L$2)&gt;0,1,0)</f>
        <v>#VALUE!</v>
      </c>
      <c r="M430" s="0" t="e">
        <f aca="false">IF(M429&gt;0,$K$2-N430,0)</f>
        <v>#VALUE!</v>
      </c>
      <c r="N430" s="79" t="str">
        <f aca="false">IF(ISERROR(O430),"",O430)</f>
        <v/>
      </c>
      <c r="O430" s="79" t="e">
        <f aca="false">LOOKUP(9E+307,P430:BJ430)</f>
        <v>#N/A</v>
      </c>
    </row>
    <row r="431" customFormat="false" ht="12.8" hidden="false" customHeight="false" outlineLevel="0" collapsed="false">
      <c r="B431" s="303" t="s">
        <v>1764</v>
      </c>
      <c r="C431" s="299" t="s">
        <v>1831</v>
      </c>
      <c r="D431" s="303" t="s">
        <v>1825</v>
      </c>
      <c r="I431" s="333" t="e">
        <f aca="false">IF(M431&lt;0,$K$2-N431,0)</f>
        <v>#VALUE!</v>
      </c>
      <c r="J431" s="0" t="e">
        <f aca="false">M432</f>
        <v>#VALUE!</v>
      </c>
      <c r="M431" s="0" t="e">
        <f aca="false">N432-N431</f>
        <v>#VALUE!</v>
      </c>
      <c r="N431" s="79" t="str">
        <f aca="false">IF(ISERROR(O431),"",O431)</f>
        <v/>
      </c>
      <c r="O431" s="79" t="e">
        <f aca="false">LOOKUP(9E+307,Q431:AX431)</f>
        <v>#N/A</v>
      </c>
      <c r="Q431" s="301"/>
    </row>
    <row r="432" customFormat="false" ht="13" hidden="false" customHeight="false" outlineLevel="0" collapsed="false">
      <c r="L432" s="308" t="e">
        <f aca="false">IF((M432-$L$2)&gt;0,1,0)</f>
        <v>#VALUE!</v>
      </c>
      <c r="M432" s="0" t="e">
        <f aca="false">IF(M431&gt;0,$K$2-N432,0)</f>
        <v>#VALUE!</v>
      </c>
      <c r="N432" s="79" t="str">
        <f aca="false">IF(ISERROR(O432),"",O432)</f>
        <v/>
      </c>
      <c r="O432" s="79" t="e">
        <f aca="false">LOOKUP(9E+307,P432:BJ432)</f>
        <v>#N/A</v>
      </c>
    </row>
    <row r="433" customFormat="false" ht="12.8" hidden="false" customHeight="false" outlineLevel="0" collapsed="false">
      <c r="B433" s="303" t="s">
        <v>1764</v>
      </c>
      <c r="C433" s="299" t="s">
        <v>1831</v>
      </c>
      <c r="D433" s="433" t="s">
        <v>1817</v>
      </c>
      <c r="I433" s="0" t="e">
        <f aca="false">IF(M433&lt;0,$K$2-N433,0)</f>
        <v>#VALUE!</v>
      </c>
      <c r="J433" s="0" t="e">
        <f aca="false">M434</f>
        <v>#VALUE!</v>
      </c>
      <c r="M433" s="79" t="e">
        <f aca="false">N434-N433</f>
        <v>#VALUE!</v>
      </c>
      <c r="N433" s="79" t="str">
        <f aca="false">IF(ISERROR(O433),"",O433)</f>
        <v/>
      </c>
      <c r="O433" s="79" t="e">
        <f aca="false">LOOKUP(9E+307,Q433:AX433)</f>
        <v>#N/A</v>
      </c>
      <c r="Q433" s="301"/>
      <c r="S433" s="301" t="s">
        <v>3046</v>
      </c>
      <c r="T433" s="301" t="n">
        <v>43781</v>
      </c>
    </row>
    <row r="434" customFormat="false" ht="13" hidden="false" customHeight="false" outlineLevel="0" collapsed="false">
      <c r="L434" s="308" t="e">
        <f aca="false">IF((M434-$L$2)&gt;0,1,0)</f>
        <v>#VALUE!</v>
      </c>
      <c r="M434" s="0" t="e">
        <f aca="false">IF(M433&gt;0,$K$2-N434,0)</f>
        <v>#VALUE!</v>
      </c>
      <c r="N434" s="79" t="str">
        <f aca="false">IF(ISERROR(O434),"",O434)</f>
        <v/>
      </c>
      <c r="O434" s="79" t="e">
        <f aca="false">LOOKUP(9E+307,P434:BJ434)</f>
        <v>#N/A</v>
      </c>
      <c r="P434" s="301"/>
    </row>
    <row r="435" customFormat="false" ht="12.8" hidden="false" customHeight="false" outlineLevel="0" collapsed="false">
      <c r="B435" s="303" t="s">
        <v>1764</v>
      </c>
      <c r="C435" s="299" t="s">
        <v>1831</v>
      </c>
      <c r="D435" s="303" t="s">
        <v>1827</v>
      </c>
      <c r="I435" s="333" t="e">
        <f aca="false">IF(M435&lt;0,$K$2-N435,0)</f>
        <v>#VALUE!</v>
      </c>
      <c r="J435" s="0" t="e">
        <f aca="false">M436</f>
        <v>#VALUE!</v>
      </c>
      <c r="M435" s="0" t="e">
        <f aca="false">N436-N435</f>
        <v>#VALUE!</v>
      </c>
      <c r="N435" s="79" t="str">
        <f aca="false">IF(ISERROR(O435),"",O435)</f>
        <v/>
      </c>
      <c r="O435" s="79" t="e">
        <f aca="false">LOOKUP(9E+307,Q435:AX435)</f>
        <v>#N/A</v>
      </c>
      <c r="Q435" s="301"/>
    </row>
    <row r="436" customFormat="false" ht="13" hidden="false" customHeight="false" outlineLevel="0" collapsed="false">
      <c r="L436" s="308" t="e">
        <f aca="false">IF((M436-$L$2)&gt;0,1,0)</f>
        <v>#VALUE!</v>
      </c>
      <c r="M436" s="0" t="e">
        <f aca="false">IF(M435&gt;0,$K$2-N436,0)</f>
        <v>#VALUE!</v>
      </c>
      <c r="N436" s="79" t="str">
        <f aca="false">IF(ISERROR(O436),"",O436)</f>
        <v/>
      </c>
      <c r="O436" s="79" t="e">
        <f aca="false">LOOKUP(9E+307,P436:BJ436)</f>
        <v>#N/A</v>
      </c>
    </row>
    <row r="437" customFormat="false" ht="12.8" hidden="false" customHeight="false" outlineLevel="0" collapsed="false">
      <c r="B437" s="303" t="s">
        <v>1764</v>
      </c>
      <c r="C437" s="299" t="s">
        <v>1831</v>
      </c>
      <c r="D437" s="303" t="s">
        <v>1819</v>
      </c>
      <c r="I437" s="333" t="e">
        <f aca="false">IF(M437&lt;0,$K$2-N437,0)</f>
        <v>#VALUE!</v>
      </c>
      <c r="J437" s="0" t="e">
        <f aca="false">M438</f>
        <v>#VALUE!</v>
      </c>
      <c r="M437" s="0" t="e">
        <f aca="false">N438-N437</f>
        <v>#VALUE!</v>
      </c>
      <c r="N437" s="79" t="str">
        <f aca="false">IF(ISERROR(O437),"",O437)</f>
        <v/>
      </c>
      <c r="O437" s="79" t="e">
        <f aca="false">LOOKUP(9E+307,Q437:AX437)</f>
        <v>#N/A</v>
      </c>
      <c r="Q437" s="301"/>
    </row>
    <row r="438" customFormat="false" ht="13" hidden="false" customHeight="false" outlineLevel="0" collapsed="false">
      <c r="L438" s="308" t="e">
        <f aca="false">IF((M438-$L$2)&gt;0,1,0)</f>
        <v>#VALUE!</v>
      </c>
      <c r="M438" s="0" t="e">
        <f aca="false">IF(M437&gt;0,$K$2-N438,0)</f>
        <v>#VALUE!</v>
      </c>
      <c r="N438" s="79" t="str">
        <f aca="false">IF(ISERROR(O438),"",O438)</f>
        <v/>
      </c>
      <c r="O438" s="79" t="e">
        <f aca="false">LOOKUP(9E+307,P438:BJ438)</f>
        <v>#N/A</v>
      </c>
    </row>
    <row r="439" customFormat="false" ht="12.8" hidden="false" customHeight="false" outlineLevel="0" collapsed="false">
      <c r="B439" s="303" t="s">
        <v>1764</v>
      </c>
      <c r="C439" s="299" t="s">
        <v>1831</v>
      </c>
      <c r="D439" s="303" t="s">
        <v>1821</v>
      </c>
      <c r="I439" s="333" t="e">
        <f aca="false">IF(M439&lt;0,$K$2-N439,0)</f>
        <v>#VALUE!</v>
      </c>
      <c r="J439" s="0" t="e">
        <f aca="false">M440</f>
        <v>#VALUE!</v>
      </c>
      <c r="M439" s="0" t="e">
        <f aca="false">N440-N439</f>
        <v>#VALUE!</v>
      </c>
      <c r="N439" s="79" t="str">
        <f aca="false">IF(ISERROR(O439),"",O439)</f>
        <v/>
      </c>
      <c r="O439" s="79" t="e">
        <f aca="false">LOOKUP(9E+307,Q439:AX439)</f>
        <v>#N/A</v>
      </c>
      <c r="Q439" s="301"/>
    </row>
    <row r="440" customFormat="false" ht="13" hidden="false" customHeight="false" outlineLevel="0" collapsed="false">
      <c r="L440" s="308" t="e">
        <f aca="false">IF((M440-$L$2)&gt;0,1,0)</f>
        <v>#VALUE!</v>
      </c>
      <c r="M440" s="0" t="e">
        <f aca="false">IF(M439&gt;0,$K$2-N440,0)</f>
        <v>#VALUE!</v>
      </c>
      <c r="N440" s="79" t="str">
        <f aca="false">IF(ISERROR(O440),"",O440)</f>
        <v/>
      </c>
      <c r="O440" s="79" t="e">
        <f aca="false">LOOKUP(9E+307,P440:BJ440)</f>
        <v>#N/A</v>
      </c>
    </row>
    <row r="441" customFormat="false" ht="12.8" hidden="false" customHeight="false" outlineLevel="0" collapsed="false">
      <c r="B441" s="303" t="s">
        <v>1764</v>
      </c>
      <c r="C441" s="299" t="s">
        <v>1831</v>
      </c>
      <c r="D441" s="303" t="s">
        <v>1829</v>
      </c>
      <c r="I441" s="333" t="e">
        <f aca="false">IF(M441&lt;0,$K$2-N441,0)</f>
        <v>#VALUE!</v>
      </c>
      <c r="J441" s="0" t="e">
        <f aca="false">M442</f>
        <v>#VALUE!</v>
      </c>
      <c r="M441" s="0" t="e">
        <f aca="false">N442-N441</f>
        <v>#VALUE!</v>
      </c>
      <c r="N441" s="79" t="str">
        <f aca="false">IF(ISERROR(O441),"",O441)</f>
        <v/>
      </c>
      <c r="O441" s="79" t="e">
        <f aca="false">LOOKUP(9E+307,Q441:AX441)</f>
        <v>#N/A</v>
      </c>
      <c r="Q441" s="301"/>
    </row>
    <row r="442" customFormat="false" ht="13" hidden="false" customHeight="false" outlineLevel="0" collapsed="false">
      <c r="L442" s="308" t="e">
        <f aca="false">IF((M442-$L$2)&gt;0,1,0)</f>
        <v>#VALUE!</v>
      </c>
      <c r="M442" s="0" t="e">
        <f aca="false">IF(M441&gt;0,$K$2-N442,0)</f>
        <v>#VALUE!</v>
      </c>
      <c r="N442" s="79" t="str">
        <f aca="false">IF(ISERROR(O442),"",O442)</f>
        <v/>
      </c>
      <c r="O442" s="79" t="e">
        <f aca="false">LOOKUP(9E+307,P442:BJ442)</f>
        <v>#N/A</v>
      </c>
    </row>
    <row r="443" customFormat="false" ht="12.8" hidden="false" customHeight="false" outlineLevel="0" collapsed="false">
      <c r="B443" s="303" t="s">
        <v>1764</v>
      </c>
      <c r="C443" s="299" t="s">
        <v>1831</v>
      </c>
      <c r="D443" s="303" t="s">
        <v>1830</v>
      </c>
      <c r="I443" s="333" t="e">
        <f aca="false">IF(M443&lt;0,$K$2-N443,0)</f>
        <v>#VALUE!</v>
      </c>
      <c r="J443" s="0" t="e">
        <f aca="false">M444</f>
        <v>#VALUE!</v>
      </c>
      <c r="M443" s="0" t="e">
        <f aca="false">N444-N443</f>
        <v>#VALUE!</v>
      </c>
      <c r="N443" s="79" t="str">
        <f aca="false">IF(ISERROR(O443),"",O443)</f>
        <v/>
      </c>
      <c r="O443" s="79" t="e">
        <f aca="false">LOOKUP(9E+307,Q443:AX443)</f>
        <v>#N/A</v>
      </c>
      <c r="Q443" s="301"/>
    </row>
    <row r="444" customFormat="false" ht="13" hidden="false" customHeight="false" outlineLevel="0" collapsed="false">
      <c r="L444" s="308" t="e">
        <f aca="false">IF((M444-$L$2)&gt;0,1,0)</f>
        <v>#VALUE!</v>
      </c>
      <c r="M444" s="0" t="e">
        <f aca="false">IF(M443&gt;0,$K$2-N444,0)</f>
        <v>#VALUE!</v>
      </c>
      <c r="N444" s="79" t="str">
        <f aca="false">IF(ISERROR(O444),"",O444)</f>
        <v/>
      </c>
      <c r="O444" s="79" t="e">
        <f aca="false">LOOKUP(9E+307,P444:BJ444)</f>
        <v>#N/A</v>
      </c>
    </row>
    <row r="445" customFormat="false" ht="12.8" hidden="false" customHeight="false" outlineLevel="0" collapsed="false">
      <c r="B445" s="303" t="s">
        <v>1835</v>
      </c>
      <c r="C445" s="299" t="s">
        <v>1836</v>
      </c>
      <c r="D445" s="303" t="s">
        <v>1837</v>
      </c>
      <c r="I445" s="316" t="e">
        <f aca="false">IF(M445&lt;0,$K$2-N445,0)</f>
        <v>#VALUE!</v>
      </c>
      <c r="J445" s="0" t="e">
        <f aca="false">M446</f>
        <v>#VALUE!</v>
      </c>
      <c r="M445" s="0" t="e">
        <f aca="false">N446-N445</f>
        <v>#VALUE!</v>
      </c>
      <c r="N445" s="79" t="str">
        <f aca="false">IF(ISERROR(O445),"",O445)</f>
        <v/>
      </c>
      <c r="O445" s="79" t="e">
        <f aca="false">LOOKUP(9E+307,Q445:AX445)</f>
        <v>#N/A</v>
      </c>
      <c r="Q445" s="301"/>
    </row>
    <row r="446" customFormat="false" ht="13" hidden="false" customHeight="false" outlineLevel="0" collapsed="false">
      <c r="L446" s="308" t="e">
        <f aca="false">IF((M446-$L$2)&gt;0,1,0)</f>
        <v>#VALUE!</v>
      </c>
      <c r="M446" s="0" t="e">
        <f aca="false">IF(M445&gt;0,$K$2-N446,0)</f>
        <v>#VALUE!</v>
      </c>
      <c r="N446" s="79" t="str">
        <f aca="false">IF(ISERROR(O446),"",O446)</f>
        <v/>
      </c>
      <c r="O446" s="79" t="e">
        <f aca="false">LOOKUP(9E+307,P446:BJ446)</f>
        <v>#N/A</v>
      </c>
    </row>
    <row r="447" customFormat="false" ht="12.8" hidden="false" customHeight="false" outlineLevel="0" collapsed="false">
      <c r="B447" s="303" t="s">
        <v>1835</v>
      </c>
      <c r="C447" s="299" t="s">
        <v>1836</v>
      </c>
      <c r="D447" s="303" t="s">
        <v>1839</v>
      </c>
      <c r="I447" s="313" t="e">
        <f aca="false">IF(M447&lt;0,$K$2-N447,0)</f>
        <v>#VALUE!</v>
      </c>
      <c r="J447" s="0" t="e">
        <f aca="false">M448</f>
        <v>#VALUE!</v>
      </c>
      <c r="M447" s="0" t="e">
        <f aca="false">N448-N447</f>
        <v>#VALUE!</v>
      </c>
      <c r="N447" s="79" t="str">
        <f aca="false">IF(ISERROR(O447),"",O447)</f>
        <v/>
      </c>
      <c r="O447" s="79" t="e">
        <f aca="false">LOOKUP(9E+307,Q447:AX447)</f>
        <v>#N/A</v>
      </c>
      <c r="Q447" s="301"/>
    </row>
    <row r="448" customFormat="false" ht="13" hidden="false" customHeight="false" outlineLevel="0" collapsed="false">
      <c r="L448" s="308" t="e">
        <f aca="false">IF((M448-$L$2)&gt;0,1,0)</f>
        <v>#VALUE!</v>
      </c>
      <c r="M448" s="0" t="e">
        <f aca="false">IF(M447&gt;0,$K$2-N448,0)</f>
        <v>#VALUE!</v>
      </c>
      <c r="N448" s="79" t="str">
        <f aca="false">IF(ISERROR(O448),"",O448)</f>
        <v/>
      </c>
      <c r="O448" s="79" t="e">
        <f aca="false">LOOKUP(9E+307,P448:BJ448)</f>
        <v>#N/A</v>
      </c>
    </row>
    <row r="449" customFormat="false" ht="12.8" hidden="false" customHeight="false" outlineLevel="0" collapsed="false">
      <c r="B449" s="303" t="s">
        <v>1835</v>
      </c>
      <c r="C449" s="299" t="s">
        <v>1836</v>
      </c>
      <c r="D449" s="303" t="s">
        <v>1840</v>
      </c>
      <c r="I449" s="313" t="e">
        <f aca="false">IF(M449&lt;0,$K$2-N449,0)</f>
        <v>#VALUE!</v>
      </c>
      <c r="J449" s="0" t="e">
        <f aca="false">M450</f>
        <v>#VALUE!</v>
      </c>
      <c r="M449" s="0" t="e">
        <f aca="false">N450-N449</f>
        <v>#VALUE!</v>
      </c>
      <c r="N449" s="79" t="str">
        <f aca="false">IF(ISERROR(O449),"",O449)</f>
        <v/>
      </c>
      <c r="O449" s="79" t="e">
        <f aca="false">LOOKUP(9E+307,Q449:AX449)</f>
        <v>#N/A</v>
      </c>
      <c r="Q449" s="301"/>
    </row>
    <row r="450" customFormat="false" ht="13" hidden="false" customHeight="false" outlineLevel="0" collapsed="false">
      <c r="L450" s="308" t="e">
        <f aca="false">IF((M450-$L$2)&gt;0,1,0)</f>
        <v>#VALUE!</v>
      </c>
      <c r="M450" s="0" t="e">
        <f aca="false">IF(M449&gt;0,$K$2-N450,0)</f>
        <v>#VALUE!</v>
      </c>
      <c r="N450" s="79" t="str">
        <f aca="false">IF(ISERROR(O450),"",O450)</f>
        <v/>
      </c>
      <c r="O450" s="79" t="e">
        <f aca="false">LOOKUP(9E+307,P450:BJ450)</f>
        <v>#N/A</v>
      </c>
    </row>
    <row r="451" customFormat="false" ht="12.8" hidden="false" customHeight="false" outlineLevel="0" collapsed="false">
      <c r="B451" s="303" t="s">
        <v>1835</v>
      </c>
      <c r="C451" s="299" t="s">
        <v>1836</v>
      </c>
      <c r="D451" s="303" t="s">
        <v>1841</v>
      </c>
      <c r="I451" s="453" t="e">
        <f aca="false">IF(M451&lt;0,$K$2-N451,0)</f>
        <v>#VALUE!</v>
      </c>
      <c r="J451" s="0" t="e">
        <f aca="false">M452</f>
        <v>#VALUE!</v>
      </c>
      <c r="M451" s="0" t="e">
        <f aca="false">N452-N451</f>
        <v>#VALUE!</v>
      </c>
      <c r="N451" s="79" t="str">
        <f aca="false">IF(ISERROR(O451),"",O451)</f>
        <v/>
      </c>
      <c r="O451" s="79" t="e">
        <f aca="false">LOOKUP(9E+307,Q451:AX451)</f>
        <v>#N/A</v>
      </c>
      <c r="Q451" s="301"/>
    </row>
    <row r="452" customFormat="false" ht="13" hidden="false" customHeight="false" outlineLevel="0" collapsed="false">
      <c r="L452" s="308" t="e">
        <f aca="false">IF((M452-$L$2)&gt;0,1,0)</f>
        <v>#VALUE!</v>
      </c>
      <c r="M452" s="0" t="e">
        <f aca="false">IF(M451&gt;0,$K$2-N452,0)</f>
        <v>#VALUE!</v>
      </c>
      <c r="N452" s="79" t="str">
        <f aca="false">IF(ISERROR(O452),"",O452)</f>
        <v/>
      </c>
      <c r="O452" s="79" t="e">
        <f aca="false">LOOKUP(9E+307,P452:BJ452)</f>
        <v>#N/A</v>
      </c>
    </row>
    <row r="453" customFormat="false" ht="12.8" hidden="false" customHeight="false" outlineLevel="0" collapsed="false">
      <c r="B453" s="303" t="s">
        <v>1835</v>
      </c>
      <c r="C453" s="299" t="s">
        <v>1836</v>
      </c>
      <c r="D453" s="303" t="s">
        <v>1842</v>
      </c>
      <c r="I453" s="269" t="e">
        <f aca="false">IF(M453&lt;0,$K$2-N453,0)</f>
        <v>#VALUE!</v>
      </c>
      <c r="J453" s="0" t="e">
        <f aca="false">M454</f>
        <v>#VALUE!</v>
      </c>
      <c r="M453" s="0" t="e">
        <f aca="false">N454-N453</f>
        <v>#VALUE!</v>
      </c>
      <c r="N453" s="79" t="str">
        <f aca="false">IF(ISERROR(O453),"",O453)</f>
        <v/>
      </c>
      <c r="O453" s="79" t="e">
        <f aca="false">LOOKUP(9E+307,Q453:AX453)</f>
        <v>#N/A</v>
      </c>
      <c r="Q453" s="301"/>
    </row>
    <row r="454" customFormat="false" ht="13" hidden="false" customHeight="false" outlineLevel="0" collapsed="false">
      <c r="L454" s="308" t="e">
        <f aca="false">IF((M454-$L$2)&gt;0,1,0)</f>
        <v>#VALUE!</v>
      </c>
      <c r="M454" s="0" t="e">
        <f aca="false">IF(M453&gt;0,$K$2-N454,0)</f>
        <v>#VALUE!</v>
      </c>
      <c r="N454" s="79" t="str">
        <f aca="false">IF(ISERROR(O454),"",O454)</f>
        <v/>
      </c>
      <c r="O454" s="79" t="e">
        <f aca="false">LOOKUP(9E+307,P454:BJ454)</f>
        <v>#N/A</v>
      </c>
    </row>
    <row r="455" customFormat="false" ht="12.8" hidden="false" customHeight="false" outlineLevel="0" collapsed="false">
      <c r="B455" s="303" t="s">
        <v>1835</v>
      </c>
      <c r="C455" s="299" t="s">
        <v>1836</v>
      </c>
      <c r="D455" s="303" t="s">
        <v>1843</v>
      </c>
      <c r="I455" s="269" t="e">
        <f aca="false">IF(M455&lt;0,$K$2-N455,0)</f>
        <v>#VALUE!</v>
      </c>
      <c r="J455" s="0" t="e">
        <f aca="false">M456</f>
        <v>#VALUE!</v>
      </c>
      <c r="M455" s="0" t="e">
        <f aca="false">N456-N455</f>
        <v>#VALUE!</v>
      </c>
      <c r="N455" s="79" t="str">
        <f aca="false">IF(ISERROR(O455),"",O455)</f>
        <v/>
      </c>
      <c r="O455" s="79" t="e">
        <f aca="false">LOOKUP(9E+307,Q455:AX455)</f>
        <v>#N/A</v>
      </c>
      <c r="Q455" s="301"/>
    </row>
    <row r="456" customFormat="false" ht="13" hidden="false" customHeight="false" outlineLevel="0" collapsed="false">
      <c r="L456" s="308" t="e">
        <f aca="false">IF((M456-$L$2)&gt;0,1,0)</f>
        <v>#VALUE!</v>
      </c>
      <c r="M456" s="0" t="e">
        <f aca="false">IF(M455&gt;0,$K$2-N456,0)</f>
        <v>#VALUE!</v>
      </c>
      <c r="N456" s="79" t="str">
        <f aca="false">IF(ISERROR(O456),"",O456)</f>
        <v/>
      </c>
      <c r="O456" s="79" t="e">
        <f aca="false">LOOKUP(9E+307,P456:BJ456)</f>
        <v>#N/A</v>
      </c>
    </row>
    <row r="457" customFormat="false" ht="12.8" hidden="false" customHeight="false" outlineLevel="0" collapsed="false">
      <c r="B457" s="303" t="s">
        <v>1835</v>
      </c>
      <c r="C457" s="299" t="s">
        <v>1836</v>
      </c>
      <c r="D457" s="303" t="s">
        <v>1844</v>
      </c>
      <c r="I457" s="313" t="e">
        <f aca="false">IF(M457&lt;0,$K$2-N457,0)</f>
        <v>#VALUE!</v>
      </c>
      <c r="J457" s="0" t="e">
        <f aca="false">M458</f>
        <v>#VALUE!</v>
      </c>
      <c r="M457" s="0" t="e">
        <f aca="false">N458-N457</f>
        <v>#VALUE!</v>
      </c>
      <c r="N457" s="79" t="str">
        <f aca="false">IF(ISERROR(O457),"",O457)</f>
        <v/>
      </c>
      <c r="O457" s="79" t="e">
        <f aca="false">LOOKUP(9E+307,Q457:AX457)</f>
        <v>#N/A</v>
      </c>
      <c r="Q457" s="301"/>
    </row>
    <row r="458" customFormat="false" ht="13" hidden="false" customHeight="false" outlineLevel="0" collapsed="false">
      <c r="L458" s="308" t="e">
        <f aca="false">IF((M458-$L$2)&gt;0,1,0)</f>
        <v>#VALUE!</v>
      </c>
      <c r="M458" s="0" t="e">
        <f aca="false">IF(M457&gt;0,$K$2-N458,0)</f>
        <v>#VALUE!</v>
      </c>
      <c r="N458" s="79" t="str">
        <f aca="false">IF(ISERROR(O458),"",O458)</f>
        <v/>
      </c>
      <c r="O458" s="79" t="e">
        <f aca="false">LOOKUP(9E+307,P458:BJ458)</f>
        <v>#N/A</v>
      </c>
    </row>
    <row r="459" customFormat="false" ht="12.8" hidden="false" customHeight="false" outlineLevel="0" collapsed="false">
      <c r="B459" s="303" t="s">
        <v>1835</v>
      </c>
      <c r="C459" s="299" t="s">
        <v>1823</v>
      </c>
      <c r="D459" s="303" t="s">
        <v>1845</v>
      </c>
      <c r="I459" s="454" t="e">
        <f aca="false">IF(M459&lt;0,$K$2-N459,0)</f>
        <v>#VALUE!</v>
      </c>
      <c r="J459" s="0" t="e">
        <f aca="false">M460</f>
        <v>#VALUE!</v>
      </c>
      <c r="M459" s="0" t="e">
        <f aca="false">N460-N459</f>
        <v>#VALUE!</v>
      </c>
      <c r="N459" s="79" t="str">
        <f aca="false">IF(ISERROR(O459),"",O459)</f>
        <v/>
      </c>
      <c r="O459" s="79" t="e">
        <f aca="false">LOOKUP(9E+307,Q459:AX459)</f>
        <v>#N/A</v>
      </c>
      <c r="Q459" s="301"/>
    </row>
    <row r="460" customFormat="false" ht="13" hidden="false" customHeight="false" outlineLevel="0" collapsed="false">
      <c r="L460" s="308" t="e">
        <f aca="false">IF((M460-$L$2)&gt;0,1,0)</f>
        <v>#VALUE!</v>
      </c>
      <c r="M460" s="0" t="e">
        <f aca="false">IF(M459&gt;0,$K$2-N460,0)</f>
        <v>#VALUE!</v>
      </c>
      <c r="N460" s="79" t="str">
        <f aca="false">IF(ISERROR(O460),"",O460)</f>
        <v/>
      </c>
      <c r="O460" s="79" t="e">
        <f aca="false">LOOKUP(9E+307,P460:BJ460)</f>
        <v>#N/A</v>
      </c>
    </row>
    <row r="461" customFormat="false" ht="12.8" hidden="false" customHeight="false" outlineLevel="0" collapsed="false">
      <c r="B461" s="303" t="s">
        <v>1835</v>
      </c>
      <c r="C461" s="299" t="s">
        <v>1823</v>
      </c>
      <c r="D461" s="303" t="s">
        <v>1846</v>
      </c>
      <c r="I461" s="454" t="e">
        <f aca="false">IF(M461&lt;0,$K$2-N461,0)</f>
        <v>#VALUE!</v>
      </c>
      <c r="J461" s="0" t="e">
        <f aca="false">M462</f>
        <v>#VALUE!</v>
      </c>
      <c r="M461" s="0" t="e">
        <f aca="false">N462-N461</f>
        <v>#VALUE!</v>
      </c>
      <c r="N461" s="79" t="str">
        <f aca="false">IF(ISERROR(O461),"",O461)</f>
        <v/>
      </c>
      <c r="O461" s="79" t="e">
        <f aca="false">LOOKUP(9E+307,Q461:AX461)</f>
        <v>#N/A</v>
      </c>
      <c r="Q461" s="301"/>
    </row>
    <row r="462" customFormat="false" ht="13" hidden="false" customHeight="false" outlineLevel="0" collapsed="false">
      <c r="L462" s="308" t="e">
        <f aca="false">IF((M462-$L$2)&gt;0,1,0)</f>
        <v>#VALUE!</v>
      </c>
      <c r="M462" s="0" t="e">
        <f aca="false">IF(M461&gt;0,$K$2-N462,0)</f>
        <v>#VALUE!</v>
      </c>
      <c r="N462" s="79" t="str">
        <f aca="false">IF(ISERROR(O462),"",O462)</f>
        <v/>
      </c>
      <c r="O462" s="79" t="e">
        <f aca="false">LOOKUP(9E+307,P462:BJ462)</f>
        <v>#N/A</v>
      </c>
    </row>
    <row r="463" customFormat="false" ht="12.8" hidden="false" customHeight="false" outlineLevel="0" collapsed="false">
      <c r="B463" s="303" t="s">
        <v>1835</v>
      </c>
      <c r="C463" s="299" t="s">
        <v>1823</v>
      </c>
      <c r="D463" s="303" t="s">
        <v>1840</v>
      </c>
      <c r="I463" s="454" t="e">
        <f aca="false">IF(M463&lt;0,$K$2-N463,0)</f>
        <v>#VALUE!</v>
      </c>
      <c r="J463" s="0" t="e">
        <f aca="false">M464</f>
        <v>#VALUE!</v>
      </c>
      <c r="M463" s="0" t="e">
        <f aca="false">N464-N463</f>
        <v>#VALUE!</v>
      </c>
      <c r="N463" s="79" t="str">
        <f aca="false">IF(ISERROR(O463),"",O463)</f>
        <v/>
      </c>
      <c r="O463" s="79" t="e">
        <f aca="false">LOOKUP(9E+307,Q463:AX463)</f>
        <v>#N/A</v>
      </c>
      <c r="Q463" s="301"/>
    </row>
    <row r="464" customFormat="false" ht="13" hidden="false" customHeight="false" outlineLevel="0" collapsed="false">
      <c r="L464" s="308" t="e">
        <f aca="false">IF((M464-$L$2)&gt;0,1,0)</f>
        <v>#VALUE!</v>
      </c>
      <c r="M464" s="0" t="e">
        <f aca="false">IF(M463&gt;0,$K$2-N464,0)</f>
        <v>#VALUE!</v>
      </c>
      <c r="N464" s="79" t="str">
        <f aca="false">IF(ISERROR(O464),"",O464)</f>
        <v/>
      </c>
      <c r="O464" s="79" t="e">
        <f aca="false">LOOKUP(9E+307,P464:BJ464)</f>
        <v>#N/A</v>
      </c>
    </row>
    <row r="465" customFormat="false" ht="12.8" hidden="false" customHeight="false" outlineLevel="0" collapsed="false">
      <c r="B465" s="303" t="s">
        <v>1835</v>
      </c>
      <c r="C465" s="299" t="s">
        <v>1823</v>
      </c>
      <c r="D465" s="303" t="s">
        <v>1847</v>
      </c>
      <c r="I465" s="454" t="e">
        <f aca="false">IF(M465&lt;0,$K$2-N465,0)</f>
        <v>#VALUE!</v>
      </c>
      <c r="J465" s="0" t="e">
        <f aca="false">M466</f>
        <v>#VALUE!</v>
      </c>
      <c r="M465" s="0" t="e">
        <f aca="false">N466-N465</f>
        <v>#VALUE!</v>
      </c>
      <c r="N465" s="79" t="str">
        <f aca="false">IF(ISERROR(O465),"",O465)</f>
        <v/>
      </c>
      <c r="O465" s="79" t="e">
        <f aca="false">LOOKUP(9E+307,Q465:AX465)</f>
        <v>#N/A</v>
      </c>
      <c r="Q465" s="301"/>
    </row>
    <row r="466" customFormat="false" ht="13" hidden="false" customHeight="false" outlineLevel="0" collapsed="false">
      <c r="L466" s="308" t="e">
        <f aca="false">IF((M466-$L$2)&gt;0,1,0)</f>
        <v>#VALUE!</v>
      </c>
      <c r="M466" s="0" t="e">
        <f aca="false">IF(M465&gt;0,$K$2-N466,0)</f>
        <v>#VALUE!</v>
      </c>
      <c r="N466" s="79" t="str">
        <f aca="false">IF(ISERROR(O466),"",O466)</f>
        <v/>
      </c>
      <c r="O466" s="79" t="e">
        <f aca="false">LOOKUP(9E+307,P466:BJ466)</f>
        <v>#N/A</v>
      </c>
    </row>
    <row r="467" customFormat="false" ht="12.8" hidden="false" customHeight="false" outlineLevel="0" collapsed="false">
      <c r="B467" s="303" t="s">
        <v>1835</v>
      </c>
      <c r="C467" s="299" t="s">
        <v>1823</v>
      </c>
      <c r="D467" s="303" t="s">
        <v>1809</v>
      </c>
      <c r="I467" s="316" t="e">
        <f aca="false">IF(M467&lt;0,$K$2-N467,0)</f>
        <v>#VALUE!</v>
      </c>
      <c r="J467" s="0" t="e">
        <f aca="false">M468</f>
        <v>#VALUE!</v>
      </c>
      <c r="M467" s="0" t="e">
        <f aca="false">N468-N467</f>
        <v>#VALUE!</v>
      </c>
      <c r="N467" s="79" t="str">
        <f aca="false">IF(ISERROR(O467),"",O467)</f>
        <v/>
      </c>
      <c r="O467" s="79" t="e">
        <f aca="false">LOOKUP(9E+307,Q467:AX467)</f>
        <v>#N/A</v>
      </c>
      <c r="Q467" s="301"/>
    </row>
    <row r="468" customFormat="false" ht="13" hidden="false" customHeight="false" outlineLevel="0" collapsed="false">
      <c r="L468" s="308" t="e">
        <f aca="false">IF((M468-$L$2)&gt;0,1,0)</f>
        <v>#VALUE!</v>
      </c>
      <c r="M468" s="0" t="e">
        <f aca="false">IF(M467&gt;0,$K$2-N468,0)</f>
        <v>#VALUE!</v>
      </c>
      <c r="N468" s="79" t="str">
        <f aca="false">IF(ISERROR(O468),"",O468)</f>
        <v/>
      </c>
      <c r="O468" s="79" t="e">
        <f aca="false">LOOKUP(9E+307,P468:BJ468)</f>
        <v>#N/A</v>
      </c>
      <c r="P468" s="301"/>
    </row>
    <row r="469" customFormat="false" ht="12.8" hidden="false" customHeight="false" outlineLevel="0" collapsed="false">
      <c r="B469" s="303" t="s">
        <v>1835</v>
      </c>
      <c r="C469" s="299" t="s">
        <v>1823</v>
      </c>
      <c r="D469" s="303" t="s">
        <v>1848</v>
      </c>
      <c r="I469" s="316" t="e">
        <f aca="false">IF(M469&lt;0,$K$2-N469,0)</f>
        <v>#VALUE!</v>
      </c>
      <c r="J469" s="0" t="e">
        <f aca="false">M470</f>
        <v>#VALUE!</v>
      </c>
      <c r="M469" s="0" t="e">
        <f aca="false">N470-N469</f>
        <v>#VALUE!</v>
      </c>
      <c r="N469" s="79" t="str">
        <f aca="false">IF(ISERROR(O469),"",O469)</f>
        <v/>
      </c>
      <c r="O469" s="79" t="e">
        <f aca="false">LOOKUP(9E+307,Q469:AX469)</f>
        <v>#N/A</v>
      </c>
      <c r="Q469" s="301"/>
    </row>
    <row r="470" customFormat="false" ht="13" hidden="false" customHeight="false" outlineLevel="0" collapsed="false">
      <c r="L470" s="308" t="e">
        <f aca="false">IF((M470-$L$2)&gt;0,1,0)</f>
        <v>#VALUE!</v>
      </c>
      <c r="M470" s="0" t="e">
        <f aca="false">IF(M469&gt;0,$K$2-N470,0)</f>
        <v>#VALUE!</v>
      </c>
      <c r="N470" s="79" t="str">
        <f aca="false">IF(ISERROR(O470),"",O470)</f>
        <v/>
      </c>
      <c r="O470" s="79" t="e">
        <f aca="false">LOOKUP(9E+307,P470:BJ470)</f>
        <v>#N/A</v>
      </c>
    </row>
    <row r="471" customFormat="false" ht="12.8" hidden="false" customHeight="false" outlineLevel="0" collapsed="false">
      <c r="B471" s="303" t="s">
        <v>1835</v>
      </c>
      <c r="C471" s="299" t="s">
        <v>1823</v>
      </c>
      <c r="D471" s="303" t="s">
        <v>1849</v>
      </c>
      <c r="I471" s="454" t="e">
        <f aca="false">IF(M471&lt;0,$K$2-N471,0)</f>
        <v>#VALUE!</v>
      </c>
      <c r="J471" s="0" t="e">
        <f aca="false">M472</f>
        <v>#VALUE!</v>
      </c>
      <c r="M471" s="0" t="e">
        <f aca="false">N472-N471</f>
        <v>#VALUE!</v>
      </c>
      <c r="N471" s="79" t="str">
        <f aca="false">IF(ISERROR(O471),"",O471)</f>
        <v/>
      </c>
      <c r="O471" s="79" t="e">
        <f aca="false">LOOKUP(9E+307,Q471:AX471)</f>
        <v>#N/A</v>
      </c>
      <c r="Q471" s="301"/>
    </row>
    <row r="472" customFormat="false" ht="13" hidden="false" customHeight="false" outlineLevel="0" collapsed="false">
      <c r="L472" s="308" t="e">
        <f aca="false">IF((M472-$L$2)&gt;0,1,0)</f>
        <v>#VALUE!</v>
      </c>
      <c r="M472" s="0" t="e">
        <f aca="false">IF(M471&gt;0,$K$2-N472,0)</f>
        <v>#VALUE!</v>
      </c>
      <c r="N472" s="79" t="str">
        <f aca="false">IF(ISERROR(O472),"",O472)</f>
        <v/>
      </c>
      <c r="O472" s="79" t="e">
        <f aca="false">LOOKUP(9E+307,P472:BJ472)</f>
        <v>#N/A</v>
      </c>
    </row>
    <row r="473" customFormat="false" ht="12.8" hidden="false" customHeight="false" outlineLevel="0" collapsed="false">
      <c r="B473" s="303" t="s">
        <v>1835</v>
      </c>
      <c r="C473" s="299" t="s">
        <v>1796</v>
      </c>
      <c r="D473" s="303" t="s">
        <v>1850</v>
      </c>
      <c r="I473" s="454" t="e">
        <f aca="false">IF(M473&lt;0,$K$2-N473,0)</f>
        <v>#VALUE!</v>
      </c>
      <c r="J473" s="0" t="e">
        <f aca="false">M474</f>
        <v>#VALUE!</v>
      </c>
      <c r="M473" s="0" t="e">
        <f aca="false">N474-N473</f>
        <v>#VALUE!</v>
      </c>
      <c r="N473" s="79" t="str">
        <f aca="false">IF(ISERROR(O473),"",O473)</f>
        <v/>
      </c>
      <c r="O473" s="79" t="e">
        <f aca="false">LOOKUP(9E+307,Q473:AX473)</f>
        <v>#N/A</v>
      </c>
      <c r="Q473" s="301"/>
    </row>
    <row r="474" customFormat="false" ht="13" hidden="false" customHeight="false" outlineLevel="0" collapsed="false">
      <c r="L474" s="308" t="e">
        <f aca="false">IF((M474-$L$2)&gt;0,1,0)</f>
        <v>#VALUE!</v>
      </c>
      <c r="M474" s="0" t="e">
        <f aca="false">IF(M473&gt;0,$K$2-N474,0)</f>
        <v>#VALUE!</v>
      </c>
      <c r="N474" s="79" t="str">
        <f aca="false">IF(ISERROR(O474),"",O474)</f>
        <v/>
      </c>
      <c r="O474" s="79" t="e">
        <f aca="false">LOOKUP(9E+307,P474:BJ474)</f>
        <v>#N/A</v>
      </c>
    </row>
    <row r="475" customFormat="false" ht="12.8" hidden="false" customHeight="false" outlineLevel="0" collapsed="false">
      <c r="B475" s="303" t="s">
        <v>1835</v>
      </c>
      <c r="C475" s="299" t="s">
        <v>1796</v>
      </c>
      <c r="D475" s="303" t="s">
        <v>1852</v>
      </c>
      <c r="I475" s="316" t="e">
        <f aca="false">IF(M475&lt;0,$K$2-N475,0)</f>
        <v>#VALUE!</v>
      </c>
      <c r="J475" s="0" t="e">
        <f aca="false">M476</f>
        <v>#VALUE!</v>
      </c>
      <c r="M475" s="0" t="e">
        <f aca="false">N476-N475</f>
        <v>#VALUE!</v>
      </c>
      <c r="N475" s="79" t="str">
        <f aca="false">IF(ISERROR(O475),"",O475)</f>
        <v/>
      </c>
      <c r="O475" s="79" t="e">
        <f aca="false">LOOKUP(9E+307,Q475:AX475)</f>
        <v>#N/A</v>
      </c>
      <c r="Q475" s="301"/>
    </row>
    <row r="476" customFormat="false" ht="13" hidden="false" customHeight="false" outlineLevel="0" collapsed="false">
      <c r="L476" s="308" t="e">
        <f aca="false">IF((M476-$L$2)&gt;0,1,0)</f>
        <v>#VALUE!</v>
      </c>
      <c r="M476" s="0" t="e">
        <f aca="false">IF(M475&gt;0,$K$2-N476,0)</f>
        <v>#VALUE!</v>
      </c>
      <c r="N476" s="79" t="str">
        <f aca="false">IF(ISERROR(O476),"",O476)</f>
        <v/>
      </c>
      <c r="O476" s="79" t="e">
        <f aca="false">LOOKUP(9E+307,P476:BJ476)</f>
        <v>#N/A</v>
      </c>
      <c r="P476" s="301"/>
    </row>
    <row r="477" customFormat="false" ht="12.8" hidden="false" customHeight="false" outlineLevel="0" collapsed="false">
      <c r="B477" s="303" t="s">
        <v>1835</v>
      </c>
      <c r="C477" s="299" t="s">
        <v>1796</v>
      </c>
      <c r="D477" s="303" t="s">
        <v>1854</v>
      </c>
      <c r="I477" s="454" t="e">
        <f aca="false">IF(M477&lt;0,$K$2-N477,0)</f>
        <v>#VALUE!</v>
      </c>
      <c r="J477" s="0" t="e">
        <f aca="false">M478</f>
        <v>#VALUE!</v>
      </c>
      <c r="M477" s="0" t="e">
        <f aca="false">N478-N477</f>
        <v>#VALUE!</v>
      </c>
      <c r="N477" s="79" t="str">
        <f aca="false">IF(ISERROR(O477),"",O477)</f>
        <v/>
      </c>
      <c r="O477" s="79" t="e">
        <f aca="false">LOOKUP(9E+307,Q477:AX477)</f>
        <v>#N/A</v>
      </c>
      <c r="Q477" s="301"/>
    </row>
    <row r="478" customFormat="false" ht="13" hidden="false" customHeight="false" outlineLevel="0" collapsed="false">
      <c r="L478" s="308" t="e">
        <f aca="false">IF((M478-$L$2)&gt;0,1,0)</f>
        <v>#VALUE!</v>
      </c>
      <c r="M478" s="0" t="e">
        <f aca="false">IF(M477&gt;0,$K$2-N478,0)</f>
        <v>#VALUE!</v>
      </c>
      <c r="N478" s="79" t="str">
        <f aca="false">IF(ISERROR(O478),"",O478)</f>
        <v/>
      </c>
      <c r="O478" s="79" t="e">
        <f aca="false">LOOKUP(9E+307,P478:BJ478)</f>
        <v>#N/A</v>
      </c>
    </row>
    <row r="479" customFormat="false" ht="12.8" hidden="false" customHeight="false" outlineLevel="0" collapsed="false">
      <c r="A479" s="299" t="s">
        <v>1855</v>
      </c>
      <c r="B479" s="303" t="s">
        <v>1835</v>
      </c>
      <c r="C479" s="299" t="s">
        <v>1796</v>
      </c>
      <c r="D479" s="303" t="s">
        <v>1805</v>
      </c>
      <c r="I479" s="316" t="e">
        <f aca="false">IF(M479&lt;0,$K$2-N479,0)</f>
        <v>#VALUE!</v>
      </c>
      <c r="J479" s="0" t="e">
        <f aca="false">M480</f>
        <v>#VALUE!</v>
      </c>
      <c r="M479" s="0" t="e">
        <f aca="false">N480-N479</f>
        <v>#VALUE!</v>
      </c>
      <c r="N479" s="79" t="str">
        <f aca="false">IF(ISERROR(O479),"",O479)</f>
        <v/>
      </c>
      <c r="O479" s="79" t="e">
        <f aca="false">LOOKUP(9E+307,Q479:AX479)</f>
        <v>#N/A</v>
      </c>
      <c r="Q479" s="301"/>
    </row>
    <row r="480" customFormat="false" ht="13" hidden="false" customHeight="false" outlineLevel="0" collapsed="false">
      <c r="L480" s="308" t="e">
        <f aca="false">IF((M480-$L$2)&gt;0,1,0)</f>
        <v>#VALUE!</v>
      </c>
      <c r="M480" s="0" t="e">
        <f aca="false">IF(M479&gt;0,$K$2-N480,0)</f>
        <v>#VALUE!</v>
      </c>
      <c r="N480" s="79" t="str">
        <f aca="false">IF(ISERROR(O480),"",O480)</f>
        <v/>
      </c>
      <c r="O480" s="79" t="e">
        <f aca="false">LOOKUP(9E+307,P480:BJ480)</f>
        <v>#N/A</v>
      </c>
      <c r="P480" s="301"/>
    </row>
    <row r="481" customFormat="false" ht="12.8" hidden="false" customHeight="false" outlineLevel="0" collapsed="false">
      <c r="B481" s="303" t="s">
        <v>1835</v>
      </c>
      <c r="C481" s="299" t="s">
        <v>1796</v>
      </c>
      <c r="D481" s="303" t="s">
        <v>1856</v>
      </c>
      <c r="I481" s="454" t="e">
        <f aca="false">IF(M481&lt;0,$K$2-N481,0)</f>
        <v>#VALUE!</v>
      </c>
      <c r="J481" s="0" t="e">
        <f aca="false">M482</f>
        <v>#VALUE!</v>
      </c>
      <c r="M481" s="0" t="e">
        <f aca="false">N482-N481</f>
        <v>#VALUE!</v>
      </c>
      <c r="N481" s="79" t="str">
        <f aca="false">IF(ISERROR(O481),"",O481)</f>
        <v/>
      </c>
      <c r="O481" s="79" t="e">
        <f aca="false">LOOKUP(9E+307,Q481:AX481)</f>
        <v>#N/A</v>
      </c>
      <c r="Q481" s="301"/>
    </row>
    <row r="482" customFormat="false" ht="13" hidden="false" customHeight="false" outlineLevel="0" collapsed="false">
      <c r="L482" s="308" t="e">
        <f aca="false">IF((M482-$L$2)&gt;0,1,0)</f>
        <v>#VALUE!</v>
      </c>
      <c r="M482" s="0" t="e">
        <f aca="false">IF(M481&gt;0,$K$2-N482,0)</f>
        <v>#VALUE!</v>
      </c>
      <c r="N482" s="79" t="str">
        <f aca="false">IF(ISERROR(O482),"",O482)</f>
        <v/>
      </c>
      <c r="O482" s="79" t="e">
        <f aca="false">LOOKUP(9E+307,P482:BJ482)</f>
        <v>#N/A</v>
      </c>
    </row>
    <row r="483" customFormat="false" ht="12.8" hidden="false" customHeight="false" outlineLevel="0" collapsed="false">
      <c r="B483" s="303" t="s">
        <v>1835</v>
      </c>
      <c r="C483" s="299" t="s">
        <v>1796</v>
      </c>
      <c r="D483" s="303" t="s">
        <v>1857</v>
      </c>
      <c r="I483" s="453" t="e">
        <f aca="false">IF(M483&lt;0,$K$2-N483,0)</f>
        <v>#VALUE!</v>
      </c>
      <c r="J483" s="0" t="e">
        <f aca="false">M484</f>
        <v>#VALUE!</v>
      </c>
      <c r="M483" s="0" t="e">
        <f aca="false">N484-N483</f>
        <v>#VALUE!</v>
      </c>
      <c r="N483" s="79" t="str">
        <f aca="false">IF(ISERROR(O483),"",O483)</f>
        <v/>
      </c>
      <c r="O483" s="79" t="e">
        <f aca="false">LOOKUP(9E+307,Q483:AX483)</f>
        <v>#N/A</v>
      </c>
      <c r="Q483" s="301"/>
    </row>
    <row r="484" customFormat="false" ht="13" hidden="false" customHeight="false" outlineLevel="0" collapsed="false">
      <c r="L484" s="308" t="e">
        <f aca="false">IF((M484-$L$2)&gt;0,1,0)</f>
        <v>#VALUE!</v>
      </c>
      <c r="M484" s="0" t="e">
        <f aca="false">IF(M483&gt;0,$K$2-N484,0)</f>
        <v>#VALUE!</v>
      </c>
      <c r="N484" s="79" t="str">
        <f aca="false">IF(ISERROR(O484),"",O484)</f>
        <v/>
      </c>
      <c r="O484" s="79" t="e">
        <f aca="false">LOOKUP(9E+307,P484:BJ484)</f>
        <v>#N/A</v>
      </c>
    </row>
    <row r="485" customFormat="false" ht="12.8" hidden="false" customHeight="false" outlineLevel="0" collapsed="false">
      <c r="B485" s="303" t="s">
        <v>1835</v>
      </c>
      <c r="C485" s="299" t="s">
        <v>1796</v>
      </c>
      <c r="D485" s="303" t="s">
        <v>1858</v>
      </c>
      <c r="I485" s="454" t="e">
        <f aca="false">IF(M485&lt;0,$K$2-N485,0)</f>
        <v>#VALUE!</v>
      </c>
      <c r="J485" s="0" t="e">
        <f aca="false">M486</f>
        <v>#VALUE!</v>
      </c>
      <c r="M485" s="0" t="e">
        <f aca="false">N486-N485</f>
        <v>#VALUE!</v>
      </c>
      <c r="N485" s="79" t="str">
        <f aca="false">IF(ISERROR(O485),"",O485)</f>
        <v/>
      </c>
      <c r="O485" s="79" t="e">
        <f aca="false">LOOKUP(9E+307,Q485:AX485)</f>
        <v>#N/A</v>
      </c>
      <c r="Q485" s="301"/>
    </row>
    <row r="486" customFormat="false" ht="13" hidden="false" customHeight="false" outlineLevel="0" collapsed="false">
      <c r="L486" s="308" t="e">
        <f aca="false">IF((M486-$L$2)&gt;0,1,0)</f>
        <v>#VALUE!</v>
      </c>
      <c r="M486" s="0" t="e">
        <f aca="false">IF(M485&gt;0,$K$2-N486,0)</f>
        <v>#VALUE!</v>
      </c>
      <c r="N486" s="79" t="str">
        <f aca="false">IF(ISERROR(O486),"",O486)</f>
        <v/>
      </c>
      <c r="O486" s="79" t="e">
        <f aca="false">LOOKUP(9E+307,P486:BJ486)</f>
        <v>#N/A</v>
      </c>
    </row>
    <row r="487" customFormat="false" ht="12.8" hidden="false" customHeight="false" outlineLevel="0" collapsed="false">
      <c r="B487" s="303" t="s">
        <v>1835</v>
      </c>
      <c r="C487" s="299" t="s">
        <v>1796</v>
      </c>
      <c r="D487" s="303" t="s">
        <v>1844</v>
      </c>
      <c r="I487" s="453" t="e">
        <f aca="false">IF(M487&lt;0,$K$2-N487,0)</f>
        <v>#VALUE!</v>
      </c>
      <c r="J487" s="0" t="e">
        <f aca="false">M488</f>
        <v>#VALUE!</v>
      </c>
      <c r="M487" s="0" t="e">
        <f aca="false">N488-N487</f>
        <v>#VALUE!</v>
      </c>
      <c r="N487" s="79" t="str">
        <f aca="false">IF(ISERROR(O487),"",O487)</f>
        <v/>
      </c>
      <c r="O487" s="79" t="e">
        <f aca="false">LOOKUP(9E+307,Q487:AX487)</f>
        <v>#N/A</v>
      </c>
      <c r="Q487" s="301"/>
    </row>
    <row r="488" customFormat="false" ht="13" hidden="false" customHeight="false" outlineLevel="0" collapsed="false">
      <c r="L488" s="308" t="e">
        <f aca="false">IF((M488-$L$2)&gt;0,1,0)</f>
        <v>#VALUE!</v>
      </c>
      <c r="M488" s="0" t="e">
        <f aca="false">IF(M487&gt;0,$K$2-N488,0)</f>
        <v>#VALUE!</v>
      </c>
      <c r="N488" s="79" t="str">
        <f aca="false">IF(ISERROR(O488),"",O488)</f>
        <v/>
      </c>
      <c r="O488" s="79" t="e">
        <f aca="false">LOOKUP(9E+307,P488:BJ488)</f>
        <v>#N/A</v>
      </c>
    </row>
    <row r="489" customFormat="false" ht="12.8" hidden="false" customHeight="false" outlineLevel="0" collapsed="false">
      <c r="B489" s="303" t="s">
        <v>1835</v>
      </c>
      <c r="C489" s="299" t="s">
        <v>1796</v>
      </c>
      <c r="D489" s="303" t="s">
        <v>1778</v>
      </c>
      <c r="I489" s="454" t="e">
        <f aca="false">IF(M489&lt;0,$K$2-N489,0)</f>
        <v>#VALUE!</v>
      </c>
      <c r="J489" s="0" t="e">
        <f aca="false">M490</f>
        <v>#VALUE!</v>
      </c>
      <c r="M489" s="0" t="e">
        <f aca="false">N490-N489</f>
        <v>#VALUE!</v>
      </c>
      <c r="N489" s="79" t="str">
        <f aca="false">IF(ISERROR(O489),"",O489)</f>
        <v/>
      </c>
      <c r="O489" s="79" t="e">
        <f aca="false">LOOKUP(9E+307,Q489:AX489)</f>
        <v>#N/A</v>
      </c>
      <c r="Q489" s="301"/>
    </row>
    <row r="490" customFormat="false" ht="13" hidden="false" customHeight="false" outlineLevel="0" collapsed="false">
      <c r="L490" s="308" t="e">
        <f aca="false">IF((M490-$L$2)&gt;0,1,0)</f>
        <v>#VALUE!</v>
      </c>
      <c r="M490" s="0" t="e">
        <f aca="false">IF(M489&gt;0,$K$2-N490,0)</f>
        <v>#VALUE!</v>
      </c>
      <c r="N490" s="79" t="str">
        <f aca="false">IF(ISERROR(O490),"",O490)</f>
        <v/>
      </c>
      <c r="O490" s="79" t="e">
        <f aca="false">LOOKUP(9E+307,P490:BJ490)</f>
        <v>#N/A</v>
      </c>
    </row>
    <row r="491" customFormat="false" ht="12.8" hidden="false" customHeight="false" outlineLevel="0" collapsed="false">
      <c r="B491" s="303" t="s">
        <v>1859</v>
      </c>
      <c r="C491" s="299" t="s">
        <v>1860</v>
      </c>
      <c r="D491" s="310" t="s">
        <v>1861</v>
      </c>
      <c r="I491" s="316" t="e">
        <f aca="false">IF(M491&lt;0,$K$2-N491,0)</f>
        <v>#VALUE!</v>
      </c>
      <c r="J491" s="0" t="e">
        <f aca="false">M492</f>
        <v>#VALUE!</v>
      </c>
      <c r="M491" s="0" t="e">
        <f aca="false">N492-N491</f>
        <v>#VALUE!</v>
      </c>
      <c r="N491" s="79" t="str">
        <f aca="false">IF(ISERROR(O491),"",O491)</f>
        <v/>
      </c>
      <c r="O491" s="79" t="e">
        <f aca="false">LOOKUP(9E+307,Q491:AX491)</f>
        <v>#N/A</v>
      </c>
      <c r="Q491" s="301"/>
    </row>
    <row r="492" customFormat="false" ht="13" hidden="false" customHeight="false" outlineLevel="0" collapsed="false">
      <c r="D492" s="317"/>
      <c r="I492" s="269"/>
      <c r="L492" s="308" t="e">
        <f aca="false">IF((M492-$L$2)&gt;0,1,0)</f>
        <v>#VALUE!</v>
      </c>
      <c r="M492" s="0" t="e">
        <f aca="false">IF(M491&gt;0,$K$2-N492,0)</f>
        <v>#VALUE!</v>
      </c>
      <c r="N492" s="79" t="str">
        <f aca="false">IF(ISERROR(O492),"",O492)</f>
        <v/>
      </c>
      <c r="O492" s="79" t="e">
        <f aca="false">LOOKUP(9E+307,P492:BJ492)</f>
        <v>#N/A</v>
      </c>
    </row>
    <row r="493" customFormat="false" ht="12.8" hidden="false" customHeight="false" outlineLevel="0" collapsed="false">
      <c r="B493" s="303" t="s">
        <v>1859</v>
      </c>
      <c r="C493" s="299" t="s">
        <v>1860</v>
      </c>
      <c r="D493" s="310" t="s">
        <v>1862</v>
      </c>
      <c r="I493" s="316" t="e">
        <f aca="false">IF(M493&lt;0,$K$2-N493,0)</f>
        <v>#VALUE!</v>
      </c>
      <c r="J493" s="0" t="e">
        <f aca="false">M494</f>
        <v>#VALUE!</v>
      </c>
      <c r="M493" s="0" t="e">
        <f aca="false">N494-N493</f>
        <v>#VALUE!</v>
      </c>
      <c r="N493" s="79" t="str">
        <f aca="false">IF(ISERROR(O493),"",O493)</f>
        <v/>
      </c>
      <c r="O493" s="79" t="e">
        <f aca="false">LOOKUP(9E+307,Q493:AX493)</f>
        <v>#N/A</v>
      </c>
      <c r="Q493" s="301"/>
    </row>
    <row r="494" customFormat="false" ht="13" hidden="false" customHeight="false" outlineLevel="0" collapsed="false">
      <c r="D494" s="317"/>
      <c r="I494" s="269"/>
      <c r="L494" s="308" t="e">
        <f aca="false">IF((M494-$L$2)&gt;0,1,0)</f>
        <v>#VALUE!</v>
      </c>
      <c r="M494" s="0" t="e">
        <f aca="false">IF(M493&gt;0,$K$2-N494,0)</f>
        <v>#VALUE!</v>
      </c>
      <c r="N494" s="79" t="str">
        <f aca="false">IF(ISERROR(O494),"",O494)</f>
        <v/>
      </c>
      <c r="O494" s="79" t="e">
        <f aca="false">LOOKUP(9E+307,P494:BJ494)</f>
        <v>#N/A</v>
      </c>
    </row>
    <row r="495" customFormat="false" ht="12.8" hidden="false" customHeight="false" outlineLevel="0" collapsed="false">
      <c r="B495" s="303" t="s">
        <v>1859</v>
      </c>
      <c r="C495" s="299" t="s">
        <v>1860</v>
      </c>
      <c r="D495" s="310" t="s">
        <v>1863</v>
      </c>
      <c r="I495" s="316" t="e">
        <f aca="false">IF(M495&lt;0,$K$2-N495,0)</f>
        <v>#VALUE!</v>
      </c>
      <c r="J495" s="0" t="e">
        <f aca="false">M496</f>
        <v>#VALUE!</v>
      </c>
      <c r="M495" s="0" t="e">
        <f aca="false">N496-N495</f>
        <v>#VALUE!</v>
      </c>
      <c r="N495" s="79" t="str">
        <f aca="false">IF(ISERROR(O495),"",O495)</f>
        <v/>
      </c>
      <c r="O495" s="79" t="e">
        <f aca="false">LOOKUP(9E+307,Q495:AX495)</f>
        <v>#N/A</v>
      </c>
      <c r="Q495" s="301"/>
    </row>
    <row r="496" customFormat="false" ht="13" hidden="false" customHeight="false" outlineLevel="0" collapsed="false">
      <c r="D496" s="317"/>
      <c r="I496" s="269"/>
      <c r="L496" s="308" t="e">
        <f aca="false">IF((M496-$L$2)&gt;0,1,0)</f>
        <v>#VALUE!</v>
      </c>
      <c r="M496" s="0" t="e">
        <f aca="false">IF(M495&gt;0,$K$2-N496,0)</f>
        <v>#VALUE!</v>
      </c>
      <c r="N496" s="79" t="str">
        <f aca="false">IF(ISERROR(O496),"",O496)</f>
        <v/>
      </c>
      <c r="O496" s="79" t="e">
        <f aca="false">LOOKUP(9E+307,P496:BJ496)</f>
        <v>#N/A</v>
      </c>
    </row>
    <row r="497" customFormat="false" ht="12.8" hidden="false" customHeight="false" outlineLevel="0" collapsed="false">
      <c r="B497" s="303" t="s">
        <v>1859</v>
      </c>
      <c r="C497" s="299" t="s">
        <v>1860</v>
      </c>
      <c r="D497" s="310" t="s">
        <v>1865</v>
      </c>
      <c r="I497" s="316" t="e">
        <f aca="false">IF(M497&lt;0,$K$2-N497,0)</f>
        <v>#VALUE!</v>
      </c>
      <c r="J497" s="0" t="e">
        <f aca="false">M498</f>
        <v>#VALUE!</v>
      </c>
      <c r="M497" s="0" t="e">
        <f aca="false">N498-N497</f>
        <v>#VALUE!</v>
      </c>
      <c r="N497" s="79" t="str">
        <f aca="false">IF(ISERROR(O497),"",O497)</f>
        <v/>
      </c>
      <c r="O497" s="79" t="e">
        <f aca="false">LOOKUP(9E+307,Q497:AX497)</f>
        <v>#N/A</v>
      </c>
      <c r="Q497" s="301"/>
    </row>
    <row r="498" customFormat="false" ht="13" hidden="false" customHeight="false" outlineLevel="0" collapsed="false">
      <c r="D498" s="317"/>
      <c r="L498" s="308" t="e">
        <f aca="false">IF((M498-$L$2)&gt;0,1,0)</f>
        <v>#VALUE!</v>
      </c>
      <c r="M498" s="0" t="e">
        <f aca="false">IF(M497&gt;0,$K$2-N498,0)</f>
        <v>#VALUE!</v>
      </c>
      <c r="N498" s="79" t="str">
        <f aca="false">IF(ISERROR(O498),"",O498)</f>
        <v/>
      </c>
      <c r="O498" s="79" t="e">
        <f aca="false">LOOKUP(9E+307,P498:BJ498)</f>
        <v>#N/A</v>
      </c>
    </row>
    <row r="499" customFormat="false" ht="12.8" hidden="false" customHeight="false" outlineLevel="0" collapsed="false">
      <c r="B499" s="303" t="s">
        <v>1859</v>
      </c>
      <c r="C499" s="299" t="s">
        <v>1860</v>
      </c>
      <c r="D499" s="310" t="s">
        <v>1866</v>
      </c>
      <c r="I499" s="316" t="e">
        <f aca="false">IF(M499&lt;0,$K$2-N499,0)</f>
        <v>#VALUE!</v>
      </c>
      <c r="J499" s="0" t="e">
        <f aca="false">M500</f>
        <v>#VALUE!</v>
      </c>
      <c r="M499" s="0" t="e">
        <f aca="false">N500-N499</f>
        <v>#VALUE!</v>
      </c>
      <c r="N499" s="79" t="str">
        <f aca="false">IF(ISERROR(O499),"",O499)</f>
        <v/>
      </c>
      <c r="O499" s="79" t="e">
        <f aca="false">LOOKUP(9E+307,Q499:AX499)</f>
        <v>#N/A</v>
      </c>
      <c r="Q499" s="301"/>
    </row>
    <row r="500" customFormat="false" ht="13" hidden="false" customHeight="false" outlineLevel="0" collapsed="false">
      <c r="D500" s="317"/>
      <c r="I500" s="269"/>
      <c r="L500" s="308" t="e">
        <f aca="false">IF((M500-$L$2)&gt;0,1,0)</f>
        <v>#VALUE!</v>
      </c>
      <c r="M500" s="0" t="e">
        <f aca="false">IF(M499&gt;0,$K$2-N500,0)</f>
        <v>#VALUE!</v>
      </c>
      <c r="N500" s="79" t="str">
        <f aca="false">IF(ISERROR(O500),"",O500)</f>
        <v/>
      </c>
      <c r="O500" s="79" t="e">
        <f aca="false">LOOKUP(9E+307,P500:BJ500)</f>
        <v>#N/A</v>
      </c>
    </row>
    <row r="501" customFormat="false" ht="12.8" hidden="false" customHeight="false" outlineLevel="0" collapsed="false">
      <c r="B501" s="303" t="s">
        <v>1859</v>
      </c>
      <c r="C501" s="299" t="s">
        <v>1860</v>
      </c>
      <c r="D501" s="310" t="s">
        <v>1867</v>
      </c>
      <c r="I501" s="316" t="e">
        <f aca="false">IF(M501&lt;0,$K$2-N501,0)</f>
        <v>#VALUE!</v>
      </c>
      <c r="J501" s="0" t="e">
        <f aca="false">M502</f>
        <v>#VALUE!</v>
      </c>
      <c r="M501" s="0" t="e">
        <f aca="false">N502-N501</f>
        <v>#VALUE!</v>
      </c>
      <c r="N501" s="79" t="str">
        <f aca="false">IF(ISERROR(O501),"",O501)</f>
        <v/>
      </c>
      <c r="O501" s="79" t="e">
        <f aca="false">LOOKUP(9E+307,Q501:AX501)</f>
        <v>#N/A</v>
      </c>
      <c r="Q501" s="301"/>
    </row>
    <row r="502" customFormat="false" ht="13" hidden="false" customHeight="false" outlineLevel="0" collapsed="false">
      <c r="D502" s="317"/>
      <c r="I502" s="269"/>
      <c r="L502" s="308" t="e">
        <f aca="false">IF((M502-$L$2)&gt;0,1,0)</f>
        <v>#VALUE!</v>
      </c>
      <c r="M502" s="0" t="e">
        <f aca="false">IF(M501&gt;0,$K$2-N502,0)</f>
        <v>#VALUE!</v>
      </c>
      <c r="N502" s="79" t="str">
        <f aca="false">IF(ISERROR(O502),"",O502)</f>
        <v/>
      </c>
      <c r="O502" s="79" t="e">
        <f aca="false">LOOKUP(9E+307,P502:BJ502)</f>
        <v>#N/A</v>
      </c>
    </row>
    <row r="503" customFormat="false" ht="12.8" hidden="false" customHeight="false" outlineLevel="0" collapsed="false">
      <c r="B503" s="303" t="s">
        <v>1859</v>
      </c>
      <c r="C503" s="299" t="s">
        <v>1860</v>
      </c>
      <c r="D503" s="310" t="s">
        <v>1868</v>
      </c>
      <c r="I503" s="316" t="e">
        <f aca="false">IF(M503&lt;0,$K$2-N503,0)</f>
        <v>#VALUE!</v>
      </c>
      <c r="J503" s="0" t="e">
        <f aca="false">M504</f>
        <v>#VALUE!</v>
      </c>
      <c r="M503" s="0" t="e">
        <f aca="false">N504-N503</f>
        <v>#VALUE!</v>
      </c>
      <c r="N503" s="79" t="str">
        <f aca="false">IF(ISERROR(O503),"",O503)</f>
        <v/>
      </c>
      <c r="O503" s="79" t="e">
        <f aca="false">LOOKUP(9E+307,Q503:AX503)</f>
        <v>#N/A</v>
      </c>
      <c r="P503" s="300" t="s">
        <v>3047</v>
      </c>
      <c r="Q503" s="301"/>
    </row>
    <row r="504" customFormat="false" ht="13" hidden="false" customHeight="false" outlineLevel="0" collapsed="false">
      <c r="D504" s="317"/>
      <c r="L504" s="308" t="e">
        <f aca="false">IF((M504-$L$2)&gt;0,1,0)</f>
        <v>#VALUE!</v>
      </c>
      <c r="M504" s="0" t="e">
        <f aca="false">IF(M503&gt;0,$K$2-N504,0)</f>
        <v>#VALUE!</v>
      </c>
      <c r="N504" s="79" t="str">
        <f aca="false">IF(ISERROR(O504),"",O504)</f>
        <v/>
      </c>
      <c r="O504" s="79" t="e">
        <f aca="false">LOOKUP(9E+307,P504:BJ504)</f>
        <v>#N/A</v>
      </c>
      <c r="P504" s="301" t="n">
        <v>43804</v>
      </c>
    </row>
    <row r="505" customFormat="false" ht="12.8" hidden="false" customHeight="false" outlineLevel="0" collapsed="false">
      <c r="B505" s="303" t="s">
        <v>1859</v>
      </c>
      <c r="C505" s="299" t="s">
        <v>1860</v>
      </c>
      <c r="D505" s="310" t="s">
        <v>1869</v>
      </c>
      <c r="I505" s="316" t="e">
        <f aca="false">IF(M505&lt;0,$K$2-N505,0)</f>
        <v>#VALUE!</v>
      </c>
      <c r="J505" s="0" t="e">
        <f aca="false">M506</f>
        <v>#VALUE!</v>
      </c>
      <c r="M505" s="0" t="e">
        <f aca="false">N506-N505</f>
        <v>#VALUE!</v>
      </c>
      <c r="N505" s="79" t="str">
        <f aca="false">IF(ISERROR(O505),"",O505)</f>
        <v/>
      </c>
      <c r="O505" s="79" t="e">
        <f aca="false">LOOKUP(9E+307,Q505:AX505)</f>
        <v>#N/A</v>
      </c>
      <c r="Q505" s="301"/>
    </row>
    <row r="506" customFormat="false" ht="13" hidden="false" customHeight="false" outlineLevel="0" collapsed="false">
      <c r="D506" s="317"/>
      <c r="I506" s="269"/>
      <c r="L506" s="308" t="e">
        <f aca="false">IF((M506-$L$2)&gt;0,1,0)</f>
        <v>#VALUE!</v>
      </c>
      <c r="M506" s="0" t="e">
        <f aca="false">IF(M505&gt;0,$K$2-N506,0)</f>
        <v>#VALUE!</v>
      </c>
      <c r="N506" s="79" t="str">
        <f aca="false">IF(ISERROR(O506),"",O506)</f>
        <v/>
      </c>
      <c r="O506" s="79" t="e">
        <f aca="false">LOOKUP(9E+307,P506:BJ506)</f>
        <v>#N/A</v>
      </c>
    </row>
    <row r="507" customFormat="false" ht="12.8" hidden="false" customHeight="false" outlineLevel="0" collapsed="false">
      <c r="B507" s="303" t="s">
        <v>1859</v>
      </c>
      <c r="C507" s="299" t="s">
        <v>1860</v>
      </c>
      <c r="D507" s="310" t="s">
        <v>1871</v>
      </c>
      <c r="I507" s="316" t="e">
        <f aca="false">IF(M507&lt;0,$K$2-N507,0)</f>
        <v>#VALUE!</v>
      </c>
      <c r="J507" s="0" t="e">
        <f aca="false">M508</f>
        <v>#VALUE!</v>
      </c>
      <c r="M507" s="0" t="e">
        <f aca="false">N508-N507</f>
        <v>#VALUE!</v>
      </c>
      <c r="N507" s="79" t="str">
        <f aca="false">IF(ISERROR(O507),"",O507)</f>
        <v/>
      </c>
      <c r="O507" s="79" t="e">
        <f aca="false">LOOKUP(9E+307,Q507:AX507)</f>
        <v>#N/A</v>
      </c>
      <c r="Q507" s="301"/>
    </row>
    <row r="508" customFormat="false" ht="13" hidden="false" customHeight="false" outlineLevel="0" collapsed="false">
      <c r="D508" s="317"/>
      <c r="I508" s="269"/>
      <c r="L508" s="308" t="e">
        <f aca="false">IF((M508-$L$2)&gt;0,1,0)</f>
        <v>#VALUE!</v>
      </c>
      <c r="M508" s="0" t="e">
        <f aca="false">IF(M507&gt;0,$K$2-N508,0)</f>
        <v>#VALUE!</v>
      </c>
      <c r="N508" s="79" t="str">
        <f aca="false">IF(ISERROR(O508),"",O508)</f>
        <v/>
      </c>
      <c r="O508" s="79" t="e">
        <f aca="false">LOOKUP(9E+307,P508:BJ508)</f>
        <v>#N/A</v>
      </c>
    </row>
    <row r="509" customFormat="false" ht="12.8" hidden="false" customHeight="false" outlineLevel="0" collapsed="false">
      <c r="B509" s="303" t="s">
        <v>1859</v>
      </c>
      <c r="C509" s="299" t="s">
        <v>1860</v>
      </c>
      <c r="D509" s="310" t="s">
        <v>1873</v>
      </c>
      <c r="I509" s="316" t="e">
        <f aca="false">IF(M509&lt;0,$K$2-N509,0)</f>
        <v>#VALUE!</v>
      </c>
      <c r="J509" s="0" t="e">
        <f aca="false">M510</f>
        <v>#VALUE!</v>
      </c>
      <c r="M509" s="0" t="e">
        <f aca="false">N510-N509</f>
        <v>#VALUE!</v>
      </c>
      <c r="N509" s="79" t="str">
        <f aca="false">IF(ISERROR(O509),"",O509)</f>
        <v/>
      </c>
      <c r="O509" s="79" t="e">
        <f aca="false">LOOKUP(9E+307,Q509:AX509)</f>
        <v>#N/A</v>
      </c>
      <c r="Q509" s="301"/>
    </row>
    <row r="510" customFormat="false" ht="13" hidden="false" customHeight="false" outlineLevel="0" collapsed="false">
      <c r="D510" s="317"/>
      <c r="L510" s="308" t="e">
        <f aca="false">IF((M510-$L$2)&gt;0,1,0)</f>
        <v>#VALUE!</v>
      </c>
      <c r="M510" s="0" t="e">
        <f aca="false">IF(M509&gt;0,$K$2-N510,0)</f>
        <v>#VALUE!</v>
      </c>
      <c r="N510" s="79" t="str">
        <f aca="false">IF(ISERROR(O510),"",O510)</f>
        <v/>
      </c>
      <c r="O510" s="79" t="e">
        <f aca="false">LOOKUP(9E+307,P510:BJ510)</f>
        <v>#N/A</v>
      </c>
    </row>
    <row r="511" customFormat="false" ht="12.8" hidden="false" customHeight="false" outlineLevel="0" collapsed="false">
      <c r="B511" s="303" t="s">
        <v>1859</v>
      </c>
      <c r="C511" s="299" t="s">
        <v>1875</v>
      </c>
      <c r="D511" s="310" t="s">
        <v>1876</v>
      </c>
      <c r="I511" s="316" t="e">
        <f aca="false">IF(M511&lt;0,$K$2-N511,0)</f>
        <v>#VALUE!</v>
      </c>
      <c r="J511" s="0" t="e">
        <f aca="false">M512</f>
        <v>#VALUE!</v>
      </c>
      <c r="M511" s="0" t="e">
        <f aca="false">N512-N511</f>
        <v>#VALUE!</v>
      </c>
      <c r="N511" s="79" t="str">
        <f aca="false">IF(ISERROR(O511),"",O511)</f>
        <v/>
      </c>
      <c r="O511" s="79" t="e">
        <f aca="false">LOOKUP(9E+307,Q511:AX511)</f>
        <v>#N/A</v>
      </c>
      <c r="Q511" s="301"/>
    </row>
    <row r="512" customFormat="false" ht="13" hidden="false" customHeight="false" outlineLevel="0" collapsed="false">
      <c r="D512" s="317"/>
      <c r="I512" s="269"/>
      <c r="L512" s="308" t="e">
        <f aca="false">IF((M512-$L$2)&gt;0,1,0)</f>
        <v>#VALUE!</v>
      </c>
      <c r="M512" s="0" t="e">
        <f aca="false">IF(M511&gt;0,$K$2-N512,0)</f>
        <v>#VALUE!</v>
      </c>
      <c r="N512" s="79" t="str">
        <f aca="false">IF(ISERROR(O512),"",O512)</f>
        <v/>
      </c>
      <c r="O512" s="79" t="e">
        <f aca="false">LOOKUP(9E+307,P512:BJ512)</f>
        <v>#N/A</v>
      </c>
    </row>
    <row r="513" customFormat="false" ht="12.8" hidden="false" customHeight="false" outlineLevel="0" collapsed="false">
      <c r="B513" s="303" t="s">
        <v>1859</v>
      </c>
      <c r="C513" s="299" t="s">
        <v>1875</v>
      </c>
      <c r="D513" s="310" t="s">
        <v>1877</v>
      </c>
      <c r="I513" s="316" t="e">
        <f aca="false">IF(M513&lt;0,$K$2-N513,0)</f>
        <v>#VALUE!</v>
      </c>
      <c r="J513" s="0" t="e">
        <f aca="false">M514</f>
        <v>#VALUE!</v>
      </c>
      <c r="M513" s="0" t="e">
        <f aca="false">N514-N513</f>
        <v>#VALUE!</v>
      </c>
      <c r="N513" s="79" t="str">
        <f aca="false">IF(ISERROR(O513),"",O513)</f>
        <v/>
      </c>
      <c r="O513" s="79" t="e">
        <f aca="false">LOOKUP(9E+307,Q513:AX513)</f>
        <v>#N/A</v>
      </c>
      <c r="Q513" s="301"/>
    </row>
    <row r="514" customFormat="false" ht="13" hidden="false" customHeight="false" outlineLevel="0" collapsed="false">
      <c r="D514" s="317"/>
      <c r="I514" s="269"/>
      <c r="L514" s="308" t="e">
        <f aca="false">IF((M514-$L$2)&gt;0,1,0)</f>
        <v>#VALUE!</v>
      </c>
      <c r="M514" s="0" t="e">
        <f aca="false">IF(M513&gt;0,$K$2-N514,0)</f>
        <v>#VALUE!</v>
      </c>
      <c r="N514" s="79" t="str">
        <f aca="false">IF(ISERROR(O514),"",O514)</f>
        <v/>
      </c>
      <c r="O514" s="79" t="e">
        <f aca="false">LOOKUP(9E+307,P514:BJ514)</f>
        <v>#N/A</v>
      </c>
    </row>
    <row r="515" customFormat="false" ht="12.8" hidden="false" customHeight="false" outlineLevel="0" collapsed="false">
      <c r="B515" s="303" t="s">
        <v>1859</v>
      </c>
      <c r="C515" s="299" t="s">
        <v>1875</v>
      </c>
      <c r="D515" s="310" t="s">
        <v>1879</v>
      </c>
      <c r="I515" s="316" t="e">
        <f aca="false">IF(M515&lt;0,$K$2-N515,0)</f>
        <v>#VALUE!</v>
      </c>
      <c r="J515" s="0" t="e">
        <f aca="false">M516</f>
        <v>#VALUE!</v>
      </c>
      <c r="M515" s="0" t="e">
        <f aca="false">N516-N515</f>
        <v>#VALUE!</v>
      </c>
      <c r="N515" s="79" t="str">
        <f aca="false">IF(ISERROR(O515),"",O515)</f>
        <v/>
      </c>
      <c r="O515" s="79" t="e">
        <f aca="false">LOOKUP(9E+307,Q515:AX515)</f>
        <v>#N/A</v>
      </c>
      <c r="Q515" s="301"/>
    </row>
    <row r="516" customFormat="false" ht="13" hidden="false" customHeight="false" outlineLevel="0" collapsed="false">
      <c r="D516" s="317"/>
      <c r="I516" s="269"/>
      <c r="L516" s="308" t="e">
        <f aca="false">IF((M516-$L$2)&gt;0,1,0)</f>
        <v>#VALUE!</v>
      </c>
      <c r="M516" s="0" t="e">
        <f aca="false">IF(M515&gt;0,$K$2-N516,0)</f>
        <v>#VALUE!</v>
      </c>
      <c r="N516" s="79" t="str">
        <f aca="false">IF(ISERROR(O516),"",O516)</f>
        <v/>
      </c>
      <c r="O516" s="79" t="e">
        <f aca="false">LOOKUP(9E+307,P516:BJ516)</f>
        <v>#N/A</v>
      </c>
    </row>
    <row r="517" customFormat="false" ht="12.8" hidden="false" customHeight="false" outlineLevel="0" collapsed="false">
      <c r="B517" s="303" t="s">
        <v>1859</v>
      </c>
      <c r="C517" s="299" t="s">
        <v>1875</v>
      </c>
      <c r="D517" s="310" t="s">
        <v>1881</v>
      </c>
      <c r="I517" s="316" t="e">
        <f aca="false">IF(M517&lt;0,$K$2-N517,0)</f>
        <v>#VALUE!</v>
      </c>
      <c r="J517" s="0" t="e">
        <f aca="false">M518</f>
        <v>#VALUE!</v>
      </c>
      <c r="M517" s="0" t="e">
        <f aca="false">N518-N517</f>
        <v>#VALUE!</v>
      </c>
      <c r="N517" s="79" t="str">
        <f aca="false">IF(ISERROR(O517),"",O517)</f>
        <v/>
      </c>
      <c r="O517" s="79" t="e">
        <f aca="false">LOOKUP(9E+307,Q517:AX517)</f>
        <v>#N/A</v>
      </c>
      <c r="Q517" s="301"/>
    </row>
    <row r="518" customFormat="false" ht="13" hidden="false" customHeight="false" outlineLevel="0" collapsed="false">
      <c r="D518" s="317"/>
      <c r="I518" s="269"/>
      <c r="L518" s="308" t="e">
        <f aca="false">IF((M518-$L$2)&gt;0,1,0)</f>
        <v>#VALUE!</v>
      </c>
      <c r="M518" s="0" t="e">
        <f aca="false">IF(M517&gt;0,$K$2-N518,0)</f>
        <v>#VALUE!</v>
      </c>
      <c r="N518" s="79" t="str">
        <f aca="false">IF(ISERROR(O518),"",O518)</f>
        <v/>
      </c>
      <c r="O518" s="79" t="e">
        <f aca="false">LOOKUP(9E+307,P518:BJ518)</f>
        <v>#N/A</v>
      </c>
    </row>
    <row r="519" customFormat="false" ht="12.8" hidden="false" customHeight="false" outlineLevel="0" collapsed="false">
      <c r="B519" s="303" t="s">
        <v>1859</v>
      </c>
      <c r="C519" s="299" t="s">
        <v>1875</v>
      </c>
      <c r="D519" s="310" t="s">
        <v>1882</v>
      </c>
      <c r="I519" s="316" t="e">
        <f aca="false">IF(M519&lt;0,$K$2-N519,0)</f>
        <v>#VALUE!</v>
      </c>
      <c r="J519" s="0" t="e">
        <f aca="false">M520</f>
        <v>#VALUE!</v>
      </c>
      <c r="M519" s="0" t="e">
        <f aca="false">N520-N519</f>
        <v>#VALUE!</v>
      </c>
      <c r="N519" s="79" t="str">
        <f aca="false">IF(ISERROR(O519),"",O519)</f>
        <v/>
      </c>
      <c r="O519" s="79" t="e">
        <f aca="false">LOOKUP(9E+307,Q519:AX519)</f>
        <v>#N/A</v>
      </c>
      <c r="Q519" s="301"/>
    </row>
    <row r="520" customFormat="false" ht="13" hidden="false" customHeight="false" outlineLevel="0" collapsed="false">
      <c r="D520" s="317"/>
      <c r="I520" s="269"/>
      <c r="L520" s="308" t="e">
        <f aca="false">IF((M520-$L$2)&gt;0,1,0)</f>
        <v>#VALUE!</v>
      </c>
      <c r="M520" s="0" t="e">
        <f aca="false">IF(M519&gt;0,$K$2-N520,0)</f>
        <v>#VALUE!</v>
      </c>
      <c r="N520" s="79" t="str">
        <f aca="false">IF(ISERROR(O520),"",O520)</f>
        <v/>
      </c>
      <c r="O520" s="79" t="e">
        <f aca="false">LOOKUP(9E+307,P520:BJ520)</f>
        <v>#N/A</v>
      </c>
    </row>
    <row r="521" customFormat="false" ht="12.8" hidden="false" customHeight="false" outlineLevel="0" collapsed="false">
      <c r="B521" s="303" t="s">
        <v>1859</v>
      </c>
      <c r="C521" s="299" t="s">
        <v>1875</v>
      </c>
      <c r="D521" s="310" t="s">
        <v>1866</v>
      </c>
      <c r="I521" s="316" t="e">
        <f aca="false">IF(M521&lt;0,$K$2-N521,0)</f>
        <v>#VALUE!</v>
      </c>
      <c r="J521" s="0" t="e">
        <f aca="false">M522</f>
        <v>#VALUE!</v>
      </c>
      <c r="M521" s="0" t="e">
        <f aca="false">N522-N521</f>
        <v>#VALUE!</v>
      </c>
      <c r="N521" s="79" t="str">
        <f aca="false">IF(ISERROR(O521),"",O521)</f>
        <v/>
      </c>
      <c r="O521" s="79" t="e">
        <f aca="false">LOOKUP(9E+307,Q521:AX521)</f>
        <v>#N/A</v>
      </c>
      <c r="Q521" s="301"/>
    </row>
    <row r="522" customFormat="false" ht="13" hidden="false" customHeight="false" outlineLevel="0" collapsed="false">
      <c r="D522" s="317"/>
      <c r="I522" s="269"/>
      <c r="L522" s="308" t="e">
        <f aca="false">IF((M522-$L$2)&gt;0,1,0)</f>
        <v>#VALUE!</v>
      </c>
      <c r="M522" s="0" t="e">
        <f aca="false">IF(M521&gt;0,$K$2-N522,0)</f>
        <v>#VALUE!</v>
      </c>
      <c r="N522" s="79" t="str">
        <f aca="false">IF(ISERROR(O522),"",O522)</f>
        <v/>
      </c>
      <c r="O522" s="79" t="e">
        <f aca="false">LOOKUP(9E+307,P522:BJ522)</f>
        <v>#N/A</v>
      </c>
    </row>
    <row r="523" customFormat="false" ht="12.8" hidden="false" customHeight="false" outlineLevel="0" collapsed="false">
      <c r="B523" s="303" t="s">
        <v>1859</v>
      </c>
      <c r="C523" s="299" t="s">
        <v>1875</v>
      </c>
      <c r="D523" s="310" t="s">
        <v>1883</v>
      </c>
      <c r="I523" s="316" t="e">
        <f aca="false">IF(M523&lt;0,$K$2-N523,0)</f>
        <v>#VALUE!</v>
      </c>
      <c r="J523" s="0" t="e">
        <f aca="false">M524</f>
        <v>#VALUE!</v>
      </c>
      <c r="M523" s="0" t="e">
        <f aca="false">N524-N523</f>
        <v>#VALUE!</v>
      </c>
      <c r="N523" s="79" t="str">
        <f aca="false">IF(ISERROR(O523),"",O523)</f>
        <v/>
      </c>
      <c r="O523" s="79" t="e">
        <f aca="false">LOOKUP(9E+307,Q523:AX523)</f>
        <v>#N/A</v>
      </c>
      <c r="P523" s="455"/>
      <c r="Q523" s="301"/>
    </row>
    <row r="524" customFormat="false" ht="13" hidden="false" customHeight="false" outlineLevel="0" collapsed="false">
      <c r="D524" s="317"/>
      <c r="I524" s="269"/>
      <c r="L524" s="308" t="e">
        <f aca="false">IF((M524-$L$2)&gt;0,1,0)</f>
        <v>#VALUE!</v>
      </c>
      <c r="M524" s="0" t="e">
        <f aca="false">IF(M523&gt;0,$K$2-N524,0)</f>
        <v>#VALUE!</v>
      </c>
      <c r="N524" s="79" t="str">
        <f aca="false">IF(ISERROR(O524),"",O524)</f>
        <v/>
      </c>
      <c r="O524" s="79" t="e">
        <f aca="false">LOOKUP(9E+307,P524:BJ524)</f>
        <v>#N/A</v>
      </c>
    </row>
    <row r="525" customFormat="false" ht="12.8" hidden="false" customHeight="false" outlineLevel="0" collapsed="false">
      <c r="B525" s="303" t="s">
        <v>1859</v>
      </c>
      <c r="C525" s="299" t="s">
        <v>1875</v>
      </c>
      <c r="D525" s="310" t="s">
        <v>1885</v>
      </c>
      <c r="I525" s="316" t="e">
        <f aca="false">IF(M525&lt;0,$K$2-N525,0)</f>
        <v>#VALUE!</v>
      </c>
      <c r="J525" s="0" t="e">
        <f aca="false">M526</f>
        <v>#VALUE!</v>
      </c>
      <c r="M525" s="0" t="e">
        <f aca="false">N526-N525</f>
        <v>#VALUE!</v>
      </c>
      <c r="N525" s="79" t="str">
        <f aca="false">IF(ISERROR(O525),"",O525)</f>
        <v/>
      </c>
      <c r="O525" s="79" t="e">
        <f aca="false">LOOKUP(9E+307,Q525:AX525)</f>
        <v>#N/A</v>
      </c>
      <c r="Q525" s="301"/>
    </row>
    <row r="526" customFormat="false" ht="13" hidden="false" customHeight="false" outlineLevel="0" collapsed="false">
      <c r="D526" s="317"/>
      <c r="I526" s="269"/>
      <c r="L526" s="308" t="e">
        <f aca="false">IF((M526-$L$2)&gt;0,1,0)</f>
        <v>#VALUE!</v>
      </c>
      <c r="M526" s="0" t="e">
        <f aca="false">IF(M525&gt;0,$K$2-N526,0)</f>
        <v>#VALUE!</v>
      </c>
      <c r="N526" s="79" t="str">
        <f aca="false">IF(ISERROR(O526),"",O526)</f>
        <v/>
      </c>
      <c r="O526" s="79" t="e">
        <f aca="false">LOOKUP(9E+307,P526:BJ526)</f>
        <v>#N/A</v>
      </c>
    </row>
    <row r="527" customFormat="false" ht="12.8" hidden="false" customHeight="false" outlineLevel="0" collapsed="false">
      <c r="B527" s="303" t="s">
        <v>1859</v>
      </c>
      <c r="C527" s="299" t="s">
        <v>1875</v>
      </c>
      <c r="D527" s="310" t="s">
        <v>1869</v>
      </c>
      <c r="I527" s="316" t="e">
        <f aca="false">IF(M527&lt;0,$K$2-N527,0)</f>
        <v>#VALUE!</v>
      </c>
      <c r="J527" s="0" t="e">
        <f aca="false">M528</f>
        <v>#VALUE!</v>
      </c>
      <c r="M527" s="0" t="e">
        <f aca="false">N528-N527</f>
        <v>#VALUE!</v>
      </c>
      <c r="N527" s="79" t="str">
        <f aca="false">IF(ISERROR(O527),"",O527)</f>
        <v/>
      </c>
      <c r="O527" s="79" t="e">
        <f aca="false">LOOKUP(9E+307,Q527:AX527)</f>
        <v>#N/A</v>
      </c>
      <c r="Q527" s="301"/>
    </row>
    <row r="528" customFormat="false" ht="13" hidden="false" customHeight="false" outlineLevel="0" collapsed="false">
      <c r="D528" s="317"/>
      <c r="I528" s="269"/>
      <c r="L528" s="308" t="e">
        <f aca="false">IF((M528-$L$2)&gt;0,1,0)</f>
        <v>#VALUE!</v>
      </c>
      <c r="M528" s="0" t="e">
        <f aca="false">IF(M527&gt;0,$K$2-N528,0)</f>
        <v>#VALUE!</v>
      </c>
      <c r="N528" s="79" t="str">
        <f aca="false">IF(ISERROR(O528),"",O528)</f>
        <v/>
      </c>
      <c r="O528" s="79" t="e">
        <f aca="false">LOOKUP(9E+307,P528:BJ528)</f>
        <v>#N/A</v>
      </c>
    </row>
    <row r="529" customFormat="false" ht="12.8" hidden="false" customHeight="false" outlineLevel="0" collapsed="false">
      <c r="B529" s="303" t="s">
        <v>1859</v>
      </c>
      <c r="C529" s="299" t="s">
        <v>1875</v>
      </c>
      <c r="D529" s="310" t="s">
        <v>1887</v>
      </c>
      <c r="I529" s="316" t="e">
        <f aca="false">IF(M529&lt;0,$K$2-N529,0)</f>
        <v>#VALUE!</v>
      </c>
      <c r="J529" s="0" t="e">
        <f aca="false">M530</f>
        <v>#VALUE!</v>
      </c>
      <c r="M529" s="0" t="e">
        <f aca="false">N530-N529</f>
        <v>#VALUE!</v>
      </c>
      <c r="N529" s="79" t="str">
        <f aca="false">IF(ISERROR(O529),"",O529)</f>
        <v/>
      </c>
      <c r="O529" s="79" t="e">
        <f aca="false">LOOKUP(9E+307,Q529:AX529)</f>
        <v>#N/A</v>
      </c>
      <c r="Q529" s="301"/>
    </row>
    <row r="530" customFormat="false" ht="13" hidden="false" customHeight="false" outlineLevel="0" collapsed="false">
      <c r="D530" s="317"/>
      <c r="I530" s="269"/>
      <c r="L530" s="308" t="e">
        <f aca="false">IF((M530-$L$2)&gt;0,1,0)</f>
        <v>#VALUE!</v>
      </c>
      <c r="M530" s="0" t="e">
        <f aca="false">IF(M529&gt;0,$K$2-N530,0)</f>
        <v>#VALUE!</v>
      </c>
      <c r="N530" s="79" t="str">
        <f aca="false">IF(ISERROR(O530),"",O530)</f>
        <v/>
      </c>
      <c r="O530" s="79" t="e">
        <f aca="false">LOOKUP(9E+307,P530:BJ530)</f>
        <v>#N/A</v>
      </c>
    </row>
    <row r="531" customFormat="false" ht="12.8" hidden="false" customHeight="false" outlineLevel="0" collapsed="false">
      <c r="B531" s="303" t="s">
        <v>1859</v>
      </c>
      <c r="C531" s="299" t="s">
        <v>1875</v>
      </c>
      <c r="D531" s="310" t="s">
        <v>1889</v>
      </c>
      <c r="I531" s="316" t="e">
        <f aca="false">IF(M531&lt;0,$K$2-N531,0)</f>
        <v>#VALUE!</v>
      </c>
      <c r="J531" s="0" t="e">
        <f aca="false">M532</f>
        <v>#VALUE!</v>
      </c>
      <c r="M531" s="0" t="e">
        <f aca="false">N532-N531</f>
        <v>#VALUE!</v>
      </c>
      <c r="N531" s="79" t="str">
        <f aca="false">IF(ISERROR(O531),"",O531)</f>
        <v/>
      </c>
      <c r="O531" s="79" t="e">
        <f aca="false">LOOKUP(9E+307,Q531:AX531)</f>
        <v>#N/A</v>
      </c>
      <c r="Q531" s="301"/>
    </row>
    <row r="532" customFormat="false" ht="13" hidden="false" customHeight="false" outlineLevel="0" collapsed="false">
      <c r="D532" s="317"/>
      <c r="I532" s="269"/>
      <c r="L532" s="308" t="e">
        <f aca="false">IF((M532-$L$2)&gt;0,1,0)</f>
        <v>#VALUE!</v>
      </c>
      <c r="M532" s="0" t="e">
        <f aca="false">IF(M531&gt;0,$K$2-N532,0)</f>
        <v>#VALUE!</v>
      </c>
      <c r="N532" s="79" t="str">
        <f aca="false">IF(ISERROR(O532),"",O532)</f>
        <v/>
      </c>
      <c r="O532" s="79" t="e">
        <f aca="false">LOOKUP(9E+307,P532:BJ532)</f>
        <v>#N/A</v>
      </c>
    </row>
    <row r="533" customFormat="false" ht="12.8" hidden="false" customHeight="false" outlineLevel="0" collapsed="false">
      <c r="B533" s="303" t="s">
        <v>1859</v>
      </c>
      <c r="C533" s="299" t="s">
        <v>1875</v>
      </c>
      <c r="D533" s="310" t="s">
        <v>1891</v>
      </c>
      <c r="I533" s="316" t="e">
        <f aca="false">IF(M533&lt;0,$K$2-N533,0)</f>
        <v>#VALUE!</v>
      </c>
      <c r="J533" s="0" t="e">
        <f aca="false">M534</f>
        <v>#VALUE!</v>
      </c>
      <c r="M533" s="0" t="e">
        <f aca="false">N534-N533</f>
        <v>#VALUE!</v>
      </c>
      <c r="N533" s="79" t="str">
        <f aca="false">IF(ISERROR(O533),"",O533)</f>
        <v/>
      </c>
      <c r="O533" s="79" t="e">
        <f aca="false">LOOKUP(9E+307,Q533:AX533)</f>
        <v>#N/A</v>
      </c>
      <c r="Q533" s="301"/>
    </row>
    <row r="534" customFormat="false" ht="13" hidden="false" customHeight="false" outlineLevel="0" collapsed="false">
      <c r="D534" s="317"/>
      <c r="I534" s="269"/>
      <c r="L534" s="308" t="e">
        <f aca="false">IF((M534-$L$2)&gt;0,1,0)</f>
        <v>#VALUE!</v>
      </c>
      <c r="M534" s="0" t="e">
        <f aca="false">IF(M533&gt;0,$K$2-N534,0)</f>
        <v>#VALUE!</v>
      </c>
      <c r="N534" s="79" t="str">
        <f aca="false">IF(ISERROR(O534),"",O534)</f>
        <v/>
      </c>
      <c r="O534" s="79" t="e">
        <f aca="false">LOOKUP(9E+307,P534:BJ534)</f>
        <v>#N/A</v>
      </c>
    </row>
    <row r="535" customFormat="false" ht="12.8" hidden="false" customHeight="false" outlineLevel="0" collapsed="false">
      <c r="B535" s="303" t="s">
        <v>1859</v>
      </c>
      <c r="C535" s="299" t="s">
        <v>1875</v>
      </c>
      <c r="D535" s="310" t="s">
        <v>1892</v>
      </c>
      <c r="I535" s="316" t="e">
        <f aca="false">IF(M535&lt;0,$K$2-N535,0)</f>
        <v>#VALUE!</v>
      </c>
      <c r="J535" s="0" t="e">
        <f aca="false">M536</f>
        <v>#VALUE!</v>
      </c>
      <c r="M535" s="0" t="e">
        <f aca="false">N536-N535</f>
        <v>#VALUE!</v>
      </c>
      <c r="N535" s="79" t="str">
        <f aca="false">IF(ISERROR(O535),"",O535)</f>
        <v/>
      </c>
      <c r="O535" s="79" t="e">
        <f aca="false">LOOKUP(9E+307,Q535:AX535)</f>
        <v>#N/A</v>
      </c>
      <c r="Q535" s="301"/>
    </row>
    <row r="536" customFormat="false" ht="13" hidden="false" customHeight="false" outlineLevel="0" collapsed="false">
      <c r="D536" s="317"/>
      <c r="I536" s="269"/>
      <c r="L536" s="308" t="e">
        <f aca="false">IF((M536-$L$2)&gt;0,1,0)</f>
        <v>#VALUE!</v>
      </c>
      <c r="M536" s="0" t="e">
        <f aca="false">IF(M535&gt;0,$K$2-N536,0)</f>
        <v>#VALUE!</v>
      </c>
      <c r="N536" s="79" t="str">
        <f aca="false">IF(ISERROR(O536),"",O536)</f>
        <v/>
      </c>
      <c r="O536" s="79" t="e">
        <f aca="false">LOOKUP(9E+307,P536:BJ536)</f>
        <v>#N/A</v>
      </c>
    </row>
    <row r="537" customFormat="false" ht="12.8" hidden="false" customHeight="false" outlineLevel="0" collapsed="false">
      <c r="B537" s="303" t="s">
        <v>1859</v>
      </c>
      <c r="C537" s="299" t="s">
        <v>1875</v>
      </c>
      <c r="D537" s="310" t="s">
        <v>1893</v>
      </c>
      <c r="I537" s="316" t="e">
        <f aca="false">IF(M537&lt;0,$K$2-N537,0)</f>
        <v>#VALUE!</v>
      </c>
      <c r="J537" s="0" t="e">
        <f aca="false">M538</f>
        <v>#VALUE!</v>
      </c>
      <c r="M537" s="0" t="e">
        <f aca="false">N538-N537</f>
        <v>#VALUE!</v>
      </c>
      <c r="N537" s="79" t="str">
        <f aca="false">IF(ISERROR(O537),"",O537)</f>
        <v/>
      </c>
      <c r="O537" s="79" t="e">
        <f aca="false">LOOKUP(9E+307,Q537:AX537)</f>
        <v>#N/A</v>
      </c>
      <c r="Q537" s="301"/>
    </row>
    <row r="538" customFormat="false" ht="13" hidden="false" customHeight="false" outlineLevel="0" collapsed="false">
      <c r="D538" s="317"/>
      <c r="I538" s="269"/>
      <c r="L538" s="308" t="e">
        <f aca="false">IF((M538-$L$2)&gt;0,1,0)</f>
        <v>#VALUE!</v>
      </c>
      <c r="M538" s="0" t="e">
        <f aca="false">IF(M537&gt;0,$K$2-N538,0)</f>
        <v>#VALUE!</v>
      </c>
      <c r="N538" s="79" t="str">
        <f aca="false">IF(ISERROR(O538),"",O538)</f>
        <v/>
      </c>
      <c r="O538" s="79" t="e">
        <f aca="false">LOOKUP(9E+307,P538:BJ538)</f>
        <v>#N/A</v>
      </c>
    </row>
    <row r="539" customFormat="false" ht="12.8" hidden="false" customHeight="false" outlineLevel="0" collapsed="false">
      <c r="B539" s="303" t="s">
        <v>1859</v>
      </c>
      <c r="C539" s="299" t="s">
        <v>1875</v>
      </c>
      <c r="D539" s="310" t="s">
        <v>1895</v>
      </c>
      <c r="I539" s="316" t="e">
        <f aca="false">IF(M539&lt;0,$K$2-N539,0)</f>
        <v>#VALUE!</v>
      </c>
      <c r="J539" s="0" t="e">
        <f aca="false">M540</f>
        <v>#VALUE!</v>
      </c>
      <c r="M539" s="0" t="e">
        <f aca="false">N540-N539</f>
        <v>#VALUE!</v>
      </c>
      <c r="N539" s="79" t="str">
        <f aca="false">IF(ISERROR(O539),"",O539)</f>
        <v/>
      </c>
      <c r="O539" s="79" t="e">
        <f aca="false">LOOKUP(9E+307,Q539:AX539)</f>
        <v>#N/A</v>
      </c>
      <c r="Q539" s="301"/>
    </row>
    <row r="540" customFormat="false" ht="13" hidden="false" customHeight="false" outlineLevel="0" collapsed="false">
      <c r="D540" s="317"/>
      <c r="I540" s="269"/>
      <c r="L540" s="308" t="e">
        <f aca="false">IF((M540-$L$2)&gt;0,1,0)</f>
        <v>#VALUE!</v>
      </c>
      <c r="M540" s="0" t="e">
        <f aca="false">IF(M539&gt;0,$K$2-N540,0)</f>
        <v>#VALUE!</v>
      </c>
      <c r="N540" s="79" t="str">
        <f aca="false">IF(ISERROR(O540),"",O540)</f>
        <v/>
      </c>
      <c r="O540" s="79" t="e">
        <f aca="false">LOOKUP(9E+307,P540:BJ540)</f>
        <v>#N/A</v>
      </c>
    </row>
    <row r="541" customFormat="false" ht="12.8" hidden="false" customHeight="false" outlineLevel="0" collapsed="false">
      <c r="B541" s="303" t="s">
        <v>1859</v>
      </c>
      <c r="C541" s="299" t="s">
        <v>1896</v>
      </c>
      <c r="D541" s="310" t="s">
        <v>1897</v>
      </c>
      <c r="I541" s="316" t="e">
        <f aca="false">IF(M541&lt;0,$K$2-N541,0)</f>
        <v>#VALUE!</v>
      </c>
      <c r="J541" s="0" t="e">
        <f aca="false">M542</f>
        <v>#VALUE!</v>
      </c>
      <c r="M541" s="0" t="e">
        <f aca="false">N542-N541</f>
        <v>#VALUE!</v>
      </c>
      <c r="N541" s="79" t="str">
        <f aca="false">IF(ISERROR(O541),"",O541)</f>
        <v/>
      </c>
      <c r="O541" s="79" t="e">
        <f aca="false">LOOKUP(9E+307,Q541:AX541)</f>
        <v>#N/A</v>
      </c>
      <c r="Q541" s="301"/>
    </row>
    <row r="542" customFormat="false" ht="13" hidden="false" customHeight="false" outlineLevel="0" collapsed="false">
      <c r="D542" s="317"/>
      <c r="I542" s="269"/>
      <c r="L542" s="308" t="e">
        <f aca="false">IF((M542-$L$2)&gt;0,1,0)</f>
        <v>#VALUE!</v>
      </c>
      <c r="M542" s="0" t="e">
        <f aca="false">IF(M541&gt;0,$K$2-N542,0)</f>
        <v>#VALUE!</v>
      </c>
      <c r="N542" s="79" t="str">
        <f aca="false">IF(ISERROR(O542),"",O542)</f>
        <v/>
      </c>
      <c r="O542" s="79" t="e">
        <f aca="false">LOOKUP(9E+307,P542:BJ542)</f>
        <v>#N/A</v>
      </c>
    </row>
    <row r="543" customFormat="false" ht="12.8" hidden="false" customHeight="false" outlineLevel="0" collapsed="false">
      <c r="B543" s="303" t="s">
        <v>1859</v>
      </c>
      <c r="C543" s="299" t="s">
        <v>1896</v>
      </c>
      <c r="D543" s="310" t="s">
        <v>1898</v>
      </c>
      <c r="I543" s="316" t="e">
        <f aca="false">IF(M543&lt;0,$K$2-N543,0)</f>
        <v>#VALUE!</v>
      </c>
      <c r="J543" s="0" t="e">
        <f aca="false">M544</f>
        <v>#VALUE!</v>
      </c>
      <c r="M543" s="0" t="e">
        <f aca="false">N544-N543</f>
        <v>#VALUE!</v>
      </c>
      <c r="N543" s="79" t="str">
        <f aca="false">IF(ISERROR(O543),"",O543)</f>
        <v/>
      </c>
      <c r="O543" s="79" t="e">
        <f aca="false">LOOKUP(9E+307,Q543:AX543)</f>
        <v>#N/A</v>
      </c>
      <c r="Q543" s="301"/>
    </row>
    <row r="544" customFormat="false" ht="13" hidden="false" customHeight="false" outlineLevel="0" collapsed="false">
      <c r="D544" s="317"/>
      <c r="I544" s="269"/>
      <c r="L544" s="308" t="e">
        <f aca="false">IF((M544-$L$2)&gt;0,1,0)</f>
        <v>#VALUE!</v>
      </c>
      <c r="M544" s="0" t="e">
        <f aca="false">IF(M543&gt;0,$K$2-N544,0)</f>
        <v>#VALUE!</v>
      </c>
      <c r="N544" s="79" t="str">
        <f aca="false">IF(ISERROR(O544),"",O544)</f>
        <v/>
      </c>
      <c r="O544" s="79" t="e">
        <f aca="false">LOOKUP(9E+307,P544:BJ544)</f>
        <v>#N/A</v>
      </c>
    </row>
    <row r="545" customFormat="false" ht="12.8" hidden="false" customHeight="false" outlineLevel="0" collapsed="false">
      <c r="B545" s="303" t="s">
        <v>1859</v>
      </c>
      <c r="C545" s="299" t="s">
        <v>1896</v>
      </c>
      <c r="D545" s="310" t="s">
        <v>1899</v>
      </c>
      <c r="I545" s="316" t="e">
        <f aca="false">IF(M545&lt;0,$K$2-N545,0)</f>
        <v>#VALUE!</v>
      </c>
      <c r="J545" s="0" t="e">
        <f aca="false">M546</f>
        <v>#VALUE!</v>
      </c>
      <c r="M545" s="0" t="e">
        <f aca="false">N546-N545</f>
        <v>#VALUE!</v>
      </c>
      <c r="N545" s="79" t="str">
        <f aca="false">IF(ISERROR(O545),"",O545)</f>
        <v/>
      </c>
      <c r="O545" s="79" t="e">
        <f aca="false">LOOKUP(9E+307,Q545:AX545)</f>
        <v>#N/A</v>
      </c>
      <c r="Q545" s="301"/>
    </row>
    <row r="546" customFormat="false" ht="13" hidden="false" customHeight="false" outlineLevel="0" collapsed="false">
      <c r="D546" s="317"/>
      <c r="I546" s="269"/>
      <c r="L546" s="308" t="e">
        <f aca="false">IF((M546-$L$2)&gt;0,1,0)</f>
        <v>#VALUE!</v>
      </c>
      <c r="M546" s="0" t="e">
        <f aca="false">IF(M545&gt;0,$K$2-N546,0)</f>
        <v>#VALUE!</v>
      </c>
      <c r="N546" s="79" t="str">
        <f aca="false">IF(ISERROR(O546),"",O546)</f>
        <v/>
      </c>
      <c r="O546" s="79" t="e">
        <f aca="false">LOOKUP(9E+307,P546:BJ546)</f>
        <v>#N/A</v>
      </c>
    </row>
    <row r="547" customFormat="false" ht="12.8" hidden="false" customHeight="false" outlineLevel="0" collapsed="false">
      <c r="B547" s="303" t="s">
        <v>1859</v>
      </c>
      <c r="C547" s="299" t="s">
        <v>1896</v>
      </c>
      <c r="D547" s="310" t="s">
        <v>1900</v>
      </c>
      <c r="I547" s="316" t="e">
        <f aca="false">IF(M547&lt;0,$K$2-N547,0)</f>
        <v>#VALUE!</v>
      </c>
      <c r="J547" s="0" t="e">
        <f aca="false">M548</f>
        <v>#VALUE!</v>
      </c>
      <c r="M547" s="0" t="e">
        <f aca="false">N548-N547</f>
        <v>#VALUE!</v>
      </c>
      <c r="N547" s="79" t="str">
        <f aca="false">IF(ISERROR(O547),"",O547)</f>
        <v/>
      </c>
      <c r="O547" s="79" t="e">
        <f aca="false">LOOKUP(9E+307,Q547:AX547)</f>
        <v>#N/A</v>
      </c>
      <c r="Q547" s="301"/>
    </row>
    <row r="548" customFormat="false" ht="13" hidden="false" customHeight="false" outlineLevel="0" collapsed="false">
      <c r="D548" s="317"/>
      <c r="I548" s="269"/>
      <c r="L548" s="308" t="e">
        <f aca="false">IF((M548-$L$2)&gt;0,1,0)</f>
        <v>#VALUE!</v>
      </c>
      <c r="M548" s="0" t="e">
        <f aca="false">IF(M547&gt;0,$K$2-N548,0)</f>
        <v>#VALUE!</v>
      </c>
      <c r="N548" s="79" t="str">
        <f aca="false">IF(ISERROR(O548),"",O548)</f>
        <v/>
      </c>
      <c r="O548" s="79" t="e">
        <f aca="false">LOOKUP(9E+307,P548:BJ548)</f>
        <v>#N/A</v>
      </c>
    </row>
    <row r="549" customFormat="false" ht="12.8" hidden="false" customHeight="false" outlineLevel="0" collapsed="false">
      <c r="B549" s="303" t="s">
        <v>1859</v>
      </c>
      <c r="C549" s="299" t="s">
        <v>1896</v>
      </c>
      <c r="D549" s="310" t="s">
        <v>1901</v>
      </c>
      <c r="I549" s="316" t="e">
        <f aca="false">IF(M549&lt;0,$K$2-N549,0)</f>
        <v>#VALUE!</v>
      </c>
      <c r="J549" s="0" t="e">
        <f aca="false">M550</f>
        <v>#VALUE!</v>
      </c>
      <c r="M549" s="0" t="e">
        <f aca="false">N550-N549</f>
        <v>#VALUE!</v>
      </c>
      <c r="N549" s="79" t="str">
        <f aca="false">IF(ISERROR(O549),"",O549)</f>
        <v/>
      </c>
      <c r="O549" s="79" t="e">
        <f aca="false">LOOKUP(9E+307,Q549:AX549)</f>
        <v>#N/A</v>
      </c>
      <c r="Q549" s="301"/>
    </row>
    <row r="550" customFormat="false" ht="13" hidden="false" customHeight="false" outlineLevel="0" collapsed="false">
      <c r="D550" s="317"/>
      <c r="I550" s="269"/>
      <c r="L550" s="308" t="e">
        <f aca="false">IF((M550-$L$2)&gt;0,1,0)</f>
        <v>#VALUE!</v>
      </c>
      <c r="M550" s="0" t="e">
        <f aca="false">IF(M549&gt;0,$K$2-N550,0)</f>
        <v>#VALUE!</v>
      </c>
      <c r="N550" s="79" t="str">
        <f aca="false">IF(ISERROR(O550),"",O550)</f>
        <v/>
      </c>
      <c r="O550" s="79" t="e">
        <f aca="false">LOOKUP(9E+307,P550:BJ550)</f>
        <v>#N/A</v>
      </c>
    </row>
    <row r="551" customFormat="false" ht="12.8" hidden="false" customHeight="false" outlineLevel="0" collapsed="false">
      <c r="B551" s="303" t="s">
        <v>1859</v>
      </c>
      <c r="C551" s="299" t="s">
        <v>1896</v>
      </c>
      <c r="D551" s="310" t="s">
        <v>1902</v>
      </c>
      <c r="I551" s="316" t="e">
        <f aca="false">IF(M551&lt;0,$K$2-N551,0)</f>
        <v>#VALUE!</v>
      </c>
      <c r="J551" s="0" t="e">
        <f aca="false">M552</f>
        <v>#VALUE!</v>
      </c>
      <c r="M551" s="0" t="e">
        <f aca="false">N552-N551</f>
        <v>#VALUE!</v>
      </c>
      <c r="N551" s="79" t="str">
        <f aca="false">IF(ISERROR(O551),"",O551)</f>
        <v/>
      </c>
      <c r="O551" s="79" t="e">
        <f aca="false">LOOKUP(9E+307,Q551:AX551)</f>
        <v>#N/A</v>
      </c>
      <c r="Q551" s="301"/>
    </row>
    <row r="552" customFormat="false" ht="13" hidden="false" customHeight="false" outlineLevel="0" collapsed="false">
      <c r="D552" s="317"/>
      <c r="I552" s="269"/>
      <c r="L552" s="308" t="e">
        <f aca="false">IF((M552-$L$2)&gt;0,1,0)</f>
        <v>#VALUE!</v>
      </c>
      <c r="M552" s="0" t="e">
        <f aca="false">IF(M551&gt;0,$K$2-N552,0)</f>
        <v>#VALUE!</v>
      </c>
      <c r="N552" s="79" t="str">
        <f aca="false">IF(ISERROR(O552),"",O552)</f>
        <v/>
      </c>
      <c r="O552" s="79" t="e">
        <f aca="false">LOOKUP(9E+307,P552:BJ552)</f>
        <v>#N/A</v>
      </c>
    </row>
    <row r="553" customFormat="false" ht="12.8" hidden="false" customHeight="false" outlineLevel="0" collapsed="false">
      <c r="B553" s="303" t="s">
        <v>1859</v>
      </c>
      <c r="C553" s="299" t="s">
        <v>1896</v>
      </c>
      <c r="D553" s="310" t="s">
        <v>1883</v>
      </c>
      <c r="I553" s="316" t="e">
        <f aca="false">IF(M553&lt;0,$K$2-N553,0)</f>
        <v>#VALUE!</v>
      </c>
      <c r="J553" s="0" t="e">
        <f aca="false">M554</f>
        <v>#VALUE!</v>
      </c>
      <c r="M553" s="0" t="e">
        <f aca="false">N554-N553</f>
        <v>#VALUE!</v>
      </c>
      <c r="N553" s="79" t="str">
        <f aca="false">IF(ISERROR(O553),"",O553)</f>
        <v/>
      </c>
      <c r="O553" s="79" t="e">
        <f aca="false">LOOKUP(9E+307,Q553:AX553)</f>
        <v>#N/A</v>
      </c>
      <c r="P553" s="455"/>
      <c r="Q553" s="301"/>
    </row>
    <row r="554" customFormat="false" ht="13" hidden="false" customHeight="false" outlineLevel="0" collapsed="false">
      <c r="D554" s="317"/>
      <c r="I554" s="269"/>
      <c r="L554" s="308" t="e">
        <f aca="false">IF((M554-$L$2)&gt;0,1,0)</f>
        <v>#VALUE!</v>
      </c>
      <c r="M554" s="0" t="e">
        <f aca="false">IF(M553&gt;0,$K$2-N554,0)</f>
        <v>#VALUE!</v>
      </c>
      <c r="N554" s="79" t="str">
        <f aca="false">IF(ISERROR(O554),"",O554)</f>
        <v/>
      </c>
      <c r="O554" s="79" t="e">
        <f aca="false">LOOKUP(9E+307,P554:BJ554)</f>
        <v>#N/A</v>
      </c>
    </row>
    <row r="555" customFormat="false" ht="12.8" hidden="false" customHeight="false" outlineLevel="0" collapsed="false">
      <c r="B555" s="303" t="s">
        <v>1859</v>
      </c>
      <c r="C555" s="299" t="s">
        <v>1896</v>
      </c>
      <c r="D555" s="310" t="s">
        <v>1885</v>
      </c>
      <c r="I555" s="316" t="e">
        <f aca="false">IF(M555&lt;0,$K$2-N555,0)</f>
        <v>#VALUE!</v>
      </c>
      <c r="J555" s="0" t="e">
        <f aca="false">M556</f>
        <v>#VALUE!</v>
      </c>
      <c r="M555" s="0" t="e">
        <f aca="false">N556-N555</f>
        <v>#VALUE!</v>
      </c>
      <c r="N555" s="79" t="str">
        <f aca="false">IF(ISERROR(O555),"",O555)</f>
        <v/>
      </c>
      <c r="O555" s="79" t="e">
        <f aca="false">LOOKUP(9E+307,Q555:AX555)</f>
        <v>#N/A</v>
      </c>
      <c r="Q555" s="301"/>
    </row>
    <row r="556" customFormat="false" ht="13" hidden="false" customHeight="false" outlineLevel="0" collapsed="false">
      <c r="D556" s="317"/>
      <c r="I556" s="269"/>
      <c r="L556" s="308" t="e">
        <f aca="false">IF((M556-$L$2)&gt;0,1,0)</f>
        <v>#VALUE!</v>
      </c>
      <c r="M556" s="0" t="e">
        <f aca="false">IF(M555&gt;0,$K$2-N556,0)</f>
        <v>#VALUE!</v>
      </c>
      <c r="N556" s="79" t="str">
        <f aca="false">IF(ISERROR(O556),"",O556)</f>
        <v/>
      </c>
      <c r="O556" s="79" t="e">
        <f aca="false">LOOKUP(9E+307,P556:BJ556)</f>
        <v>#N/A</v>
      </c>
    </row>
    <row r="557" customFormat="false" ht="12.8" hidden="false" customHeight="false" outlineLevel="0" collapsed="false">
      <c r="B557" s="303" t="s">
        <v>1859</v>
      </c>
      <c r="C557" s="299" t="s">
        <v>1896</v>
      </c>
      <c r="D557" s="310" t="s">
        <v>1869</v>
      </c>
      <c r="I557" s="316" t="e">
        <f aca="false">IF(M557&lt;0,$K$2-N557,0)</f>
        <v>#VALUE!</v>
      </c>
      <c r="J557" s="0" t="e">
        <f aca="false">M558</f>
        <v>#VALUE!</v>
      </c>
      <c r="M557" s="0" t="e">
        <f aca="false">N558-N557</f>
        <v>#VALUE!</v>
      </c>
      <c r="N557" s="79" t="str">
        <f aca="false">IF(ISERROR(O557),"",O557)</f>
        <v/>
      </c>
      <c r="O557" s="79" t="e">
        <f aca="false">LOOKUP(9E+307,Q557:AX557)</f>
        <v>#N/A</v>
      </c>
      <c r="Q557" s="301"/>
    </row>
    <row r="558" customFormat="false" ht="13" hidden="false" customHeight="false" outlineLevel="0" collapsed="false">
      <c r="D558" s="317"/>
      <c r="I558" s="269"/>
      <c r="L558" s="308" t="e">
        <f aca="false">IF((M558-$L$2)&gt;0,1,0)</f>
        <v>#VALUE!</v>
      </c>
      <c r="M558" s="0" t="e">
        <f aca="false">IF(M557&gt;0,$K$2-N558,0)</f>
        <v>#VALUE!</v>
      </c>
      <c r="N558" s="79" t="str">
        <f aca="false">IF(ISERROR(O558),"",O558)</f>
        <v/>
      </c>
      <c r="O558" s="79" t="e">
        <f aca="false">LOOKUP(9E+307,P558:BJ558)</f>
        <v>#N/A</v>
      </c>
    </row>
    <row r="559" customFormat="false" ht="12.8" hidden="false" customHeight="false" outlineLevel="0" collapsed="false">
      <c r="B559" s="303" t="s">
        <v>1859</v>
      </c>
      <c r="C559" s="299" t="s">
        <v>1896</v>
      </c>
      <c r="D559" s="310" t="s">
        <v>1905</v>
      </c>
      <c r="I559" s="316" t="e">
        <f aca="false">IF(M559&lt;0,$K$2-N559,0)</f>
        <v>#VALUE!</v>
      </c>
      <c r="J559" s="0" t="e">
        <f aca="false">M560</f>
        <v>#VALUE!</v>
      </c>
      <c r="M559" s="0" t="e">
        <f aca="false">N560-N559</f>
        <v>#VALUE!</v>
      </c>
      <c r="N559" s="79" t="str">
        <f aca="false">IF(ISERROR(O559),"",O559)</f>
        <v/>
      </c>
      <c r="O559" s="79" t="e">
        <f aca="false">LOOKUP(9E+307,Q559:AX559)</f>
        <v>#N/A</v>
      </c>
      <c r="Q559" s="301"/>
    </row>
    <row r="560" customFormat="false" ht="13" hidden="false" customHeight="false" outlineLevel="0" collapsed="false">
      <c r="D560" s="317"/>
      <c r="I560" s="269"/>
      <c r="L560" s="308" t="e">
        <f aca="false">IF((M560-$L$2)&gt;0,1,0)</f>
        <v>#VALUE!</v>
      </c>
      <c r="M560" s="0" t="e">
        <f aca="false">IF(M559&gt;0,$K$2-N560,0)</f>
        <v>#VALUE!</v>
      </c>
      <c r="N560" s="79" t="str">
        <f aca="false">IF(ISERROR(O560),"",O560)</f>
        <v/>
      </c>
      <c r="O560" s="79" t="e">
        <f aca="false">LOOKUP(9E+307,P560:BJ560)</f>
        <v>#N/A</v>
      </c>
    </row>
    <row r="561" customFormat="false" ht="12.8" hidden="false" customHeight="false" outlineLevel="0" collapsed="false">
      <c r="B561" s="303" t="s">
        <v>1859</v>
      </c>
      <c r="C561" s="299" t="s">
        <v>1896</v>
      </c>
      <c r="D561" s="310" t="s">
        <v>1907</v>
      </c>
      <c r="I561" s="316" t="e">
        <f aca="false">IF(M561&lt;0,$K$2-N561,0)</f>
        <v>#VALUE!</v>
      </c>
      <c r="J561" s="0" t="e">
        <f aca="false">M562</f>
        <v>#VALUE!</v>
      </c>
      <c r="M561" s="0" t="e">
        <f aca="false">N562-N561</f>
        <v>#VALUE!</v>
      </c>
      <c r="N561" s="79" t="str">
        <f aca="false">IF(ISERROR(O561),"",O561)</f>
        <v/>
      </c>
      <c r="O561" s="79" t="e">
        <f aca="false">LOOKUP(9E+307,Q561:AX561)</f>
        <v>#N/A</v>
      </c>
      <c r="Q561" s="301"/>
    </row>
    <row r="562" customFormat="false" ht="13" hidden="false" customHeight="false" outlineLevel="0" collapsed="false">
      <c r="D562" s="317"/>
      <c r="I562" s="269"/>
      <c r="L562" s="308" t="e">
        <f aca="false">IF((M562-$L$2)&gt;0,1,0)</f>
        <v>#VALUE!</v>
      </c>
      <c r="M562" s="0" t="e">
        <f aca="false">IF(M561&gt;0,$K$2-N562,0)</f>
        <v>#VALUE!</v>
      </c>
      <c r="N562" s="79" t="str">
        <f aca="false">IF(ISERROR(O562),"",O562)</f>
        <v/>
      </c>
      <c r="O562" s="79" t="e">
        <f aca="false">LOOKUP(9E+307,P562:BJ562)</f>
        <v>#N/A</v>
      </c>
    </row>
    <row r="563" customFormat="false" ht="12.8" hidden="false" customHeight="false" outlineLevel="0" collapsed="false">
      <c r="B563" s="303" t="s">
        <v>1859</v>
      </c>
      <c r="C563" s="299" t="s">
        <v>1896</v>
      </c>
      <c r="D563" s="310" t="s">
        <v>1908</v>
      </c>
      <c r="I563" s="316" t="e">
        <f aca="false">IF(M563&lt;0,$K$2-N563,0)</f>
        <v>#VALUE!</v>
      </c>
      <c r="J563" s="0" t="e">
        <f aca="false">M564</f>
        <v>#VALUE!</v>
      </c>
      <c r="M563" s="0" t="e">
        <f aca="false">N564-N563</f>
        <v>#VALUE!</v>
      </c>
      <c r="N563" s="79" t="str">
        <f aca="false">IF(ISERROR(O563),"",O563)</f>
        <v/>
      </c>
      <c r="O563" s="79" t="e">
        <f aca="false">LOOKUP(9E+307,Q563:AX563)</f>
        <v>#N/A</v>
      </c>
      <c r="Q563" s="301"/>
    </row>
    <row r="564" customFormat="false" ht="13" hidden="false" customHeight="false" outlineLevel="0" collapsed="false">
      <c r="D564" s="317"/>
      <c r="I564" s="269"/>
      <c r="L564" s="308" t="e">
        <f aca="false">IF((M564-$L$2)&gt;0,1,0)</f>
        <v>#VALUE!</v>
      </c>
      <c r="M564" s="0" t="e">
        <f aca="false">IF(M563&gt;0,$K$2-N564,0)</f>
        <v>#VALUE!</v>
      </c>
      <c r="N564" s="79" t="str">
        <f aca="false">IF(ISERROR(O564),"",O564)</f>
        <v/>
      </c>
      <c r="O564" s="79" t="e">
        <f aca="false">LOOKUP(9E+307,P564:BJ564)</f>
        <v>#N/A</v>
      </c>
    </row>
    <row r="565" customFormat="false" ht="12.8" hidden="false" customHeight="false" outlineLevel="0" collapsed="false">
      <c r="B565" s="303" t="s">
        <v>1859</v>
      </c>
      <c r="C565" s="299" t="s">
        <v>1896</v>
      </c>
      <c r="D565" s="310" t="s">
        <v>1910</v>
      </c>
      <c r="I565" s="316" t="e">
        <f aca="false">IF(M565&lt;0,$K$2-N565,0)</f>
        <v>#VALUE!</v>
      </c>
      <c r="J565" s="0" t="e">
        <f aca="false">M566</f>
        <v>#VALUE!</v>
      </c>
      <c r="M565" s="0" t="e">
        <f aca="false">N566-N565</f>
        <v>#VALUE!</v>
      </c>
      <c r="N565" s="79" t="str">
        <f aca="false">IF(ISERROR(O565),"",O565)</f>
        <v/>
      </c>
      <c r="O565" s="79" t="e">
        <f aca="false">LOOKUP(9E+307,Q565:AX565)</f>
        <v>#N/A</v>
      </c>
      <c r="Q565" s="301"/>
    </row>
    <row r="566" customFormat="false" ht="13" hidden="false" customHeight="false" outlineLevel="0" collapsed="false">
      <c r="D566" s="317"/>
      <c r="I566" s="269"/>
      <c r="L566" s="308" t="e">
        <f aca="false">IF((M566-$L$2)&gt;0,1,0)</f>
        <v>#VALUE!</v>
      </c>
      <c r="M566" s="0" t="e">
        <f aca="false">IF(M565&gt;0,$K$2-N566,0)</f>
        <v>#VALUE!</v>
      </c>
      <c r="N566" s="79" t="str">
        <f aca="false">IF(ISERROR(O566),"",O566)</f>
        <v/>
      </c>
      <c r="O566" s="79" t="e">
        <f aca="false">LOOKUP(9E+307,P566:BJ566)</f>
        <v>#N/A</v>
      </c>
    </row>
    <row r="567" customFormat="false" ht="12.8" hidden="false" customHeight="false" outlineLevel="0" collapsed="false">
      <c r="B567" s="303" t="s">
        <v>1859</v>
      </c>
      <c r="C567" s="299" t="s">
        <v>1896</v>
      </c>
      <c r="D567" s="310" t="s">
        <v>1912</v>
      </c>
      <c r="I567" s="316" t="e">
        <f aca="false">IF(M567&lt;0,$K$2-N567,0)</f>
        <v>#VALUE!</v>
      </c>
      <c r="J567" s="0" t="e">
        <f aca="false">M568</f>
        <v>#VALUE!</v>
      </c>
      <c r="M567" s="0" t="e">
        <f aca="false">N568-N567</f>
        <v>#VALUE!</v>
      </c>
      <c r="N567" s="79" t="str">
        <f aca="false">IF(ISERROR(O567),"",O567)</f>
        <v/>
      </c>
      <c r="O567" s="79" t="e">
        <f aca="false">LOOKUP(9E+307,Q567:AX567)</f>
        <v>#N/A</v>
      </c>
      <c r="Q567" s="301"/>
    </row>
    <row r="568" customFormat="false" ht="13" hidden="false" customHeight="false" outlineLevel="0" collapsed="false">
      <c r="D568" s="317"/>
      <c r="I568" s="269"/>
      <c r="L568" s="308" t="e">
        <f aca="false">IF((M568-$L$2)&gt;0,1,0)</f>
        <v>#VALUE!</v>
      </c>
      <c r="M568" s="0" t="e">
        <f aca="false">IF(M567&gt;0,$K$2-N568,0)</f>
        <v>#VALUE!</v>
      </c>
      <c r="N568" s="79" t="str">
        <f aca="false">IF(ISERROR(O568),"",O568)</f>
        <v/>
      </c>
      <c r="O568" s="79" t="e">
        <f aca="false">LOOKUP(9E+307,P568:BJ568)</f>
        <v>#N/A</v>
      </c>
    </row>
    <row r="569" customFormat="false" ht="12.8" hidden="false" customHeight="false" outlineLevel="0" collapsed="false">
      <c r="B569" s="303" t="s">
        <v>1859</v>
      </c>
      <c r="C569" s="299" t="s">
        <v>1896</v>
      </c>
      <c r="D569" s="310" t="s">
        <v>1913</v>
      </c>
      <c r="I569" s="316" t="e">
        <f aca="false">IF(M569&lt;0,$K$2-N569,0)</f>
        <v>#VALUE!</v>
      </c>
      <c r="J569" s="0" t="e">
        <f aca="false">M570</f>
        <v>#VALUE!</v>
      </c>
      <c r="M569" s="0" t="e">
        <f aca="false">N570-N569</f>
        <v>#VALUE!</v>
      </c>
      <c r="N569" s="79" t="str">
        <f aca="false">IF(ISERROR(O569),"",O569)</f>
        <v/>
      </c>
      <c r="O569" s="79" t="e">
        <f aca="false">LOOKUP(9E+307,Q569:AX569)</f>
        <v>#N/A</v>
      </c>
      <c r="Q569" s="301"/>
    </row>
    <row r="570" customFormat="false" ht="13" hidden="false" customHeight="false" outlineLevel="0" collapsed="false">
      <c r="D570" s="317"/>
      <c r="I570" s="269"/>
      <c r="L570" s="308" t="e">
        <f aca="false">IF((M570-$L$2)&gt;0,1,0)</f>
        <v>#VALUE!</v>
      </c>
      <c r="M570" s="0" t="e">
        <f aca="false">IF(M569&gt;0,$K$2-N570,0)</f>
        <v>#VALUE!</v>
      </c>
      <c r="N570" s="79" t="str">
        <f aca="false">IF(ISERROR(O570),"",O570)</f>
        <v/>
      </c>
      <c r="O570" s="79" t="e">
        <f aca="false">LOOKUP(9E+307,P570:BJ570)</f>
        <v>#N/A</v>
      </c>
    </row>
  </sheetData>
  <conditionalFormatting sqref="L6 L8 L10 L12 L14 L16:L18 L20 L22:L24 L26 L28 L30 L32 L34 L36 L38 L40 L42 L44 L46 L48 L50 L52 L54 L56 L58:L60 L62 L64 L66 L68:L70 L72 L74 L76 L78 L80 L82 L84 L86 L88 L90 L92 L94 L96 L98 L100 L102 L104 L106 L108 L110 L112 L114 L116 L118 L120:L122 L124 L126 L128 L130 L132 L134 L136 L138 L140 L142 L144 L146 L148 L150 L152 L154 L156 L158 L160 L162 L164 L166 L168 L170 L172 L174 L176 L178 L180 L182 L184 L186:L188 L190 L192:L194 L196 L198 L200 L202 L204 L206 L208 L210 L212 L214 L216 L218 L220 L222 L224 L226 L228 L230 L232 L234 L236 L238 L240 L242 L244 L246 L248 L250 L252 L254 L256 L258 L260 L262 L264 L266 L268 L270 L272 L274 L276 L278 L280 L282 L284 L286 L288 L290 L292 L294 L296 L298 L300 L302 L304 L306 L308 L310 L312 L314 L316 L318 L320 L322 L324 L326 L328 L330 L332 L334 L336 L338 L340 L342 L344 L346 L348 L350 L352 L354 L356 L358 L362 L364 L366 L368 L370 L372 L374 L376 L378 L380 L382 L384 L386 L388 L390 L392 L394 L396 L398 L400 L402 L404 L406 L408 L410 L412 L414 L416 L418 L420 L422 L424 L426 L428 L430 L432 L434 L436 L438 L440 L442 L444 L446 L448 L450 L452 L454 L456 L458 L460 L462 L464 L466 L468 L470 L472 L474 L476 L478 L480 L482 L484 L486 L488 L490 L492 L494 L496 L498 L500 L502 L504 L506 L508 L510 L512 L514 L516 L518 L520 L522 L524 L526 L528 L530 L532 L534 L536 L538 L540 L542 L544 L546 L548 L550 L552 L554 L556 L558 L560 L562 L564 L566 L568 L570 L360 L4">
    <cfRule type="expression" priority="2" aboveAverage="0" equalAverage="0" bottom="0" percent="0" rank="0" text="" dxfId="0">
      <formula>Поэт!M4=1</formula>
    </cfRule>
    <cfRule type="expression" priority="3" aboveAverage="0" equalAverage="0" bottom="0" percent="0" rank="0" text="" dxfId="1">
      <formula>Поэт!M4=0</formula>
    </cfRule>
  </conditionalFormatting>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2"/>
  <sheetViews>
    <sheetView showFormulas="false" showGridLines="true" showRowColHeaders="true" showZeros="true" rightToLeft="false" tabSelected="false" showOutlineSymbols="true" defaultGridColor="true" view="normal" topLeftCell="A1" colorId="64" zoomScale="156" zoomScaleNormal="156" zoomScalePageLayoutView="100" workbookViewId="0">
      <selection pane="topLeft" activeCell="C8" activeCellId="0" sqref="C8"/>
    </sheetView>
  </sheetViews>
  <sheetFormatPr defaultColWidth="11.53515625" defaultRowHeight="12.8" zeroHeight="false" outlineLevelRow="0" outlineLevelCol="0"/>
  <sheetData>
    <row r="1" customFormat="false" ht="12.8" hidden="false" customHeight="false" outlineLevel="0" collapsed="false">
      <c r="A1" s="0" t="s">
        <v>3048</v>
      </c>
      <c r="B1" s="0" t="s">
        <v>3049</v>
      </c>
    </row>
    <row r="2" customFormat="false" ht="12.8" hidden="false" customHeight="false" outlineLevel="0" collapsed="false">
      <c r="A2" s="0" t="s">
        <v>3050</v>
      </c>
      <c r="B2" s="0" t="s">
        <v>3051</v>
      </c>
    </row>
  </sheetData>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emplate/>
  <TotalTime>765</TotalTime>
  <Application>LibreOffice/7.1.1.2$MacOSX_X86_64 LibreOffice_project/fe0b08f4af1bacafe4c7ecc87ce55bb426164676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2020-03-26T10:52:52Z</dcterms:created>
  <dc:creator/>
  <dc:description/>
  <dc:language>ru-RU</dc:language>
  <cp:lastModifiedBy/>
  <dcterms:modified xsi:type="dcterms:W3CDTF">2021-03-26T14:05:01Z</dcterms:modified>
  <cp:revision>219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nfo 1">
    <vt:lpwstr/>
  </property>
  <property fmtid="{D5CDD505-2E9C-101B-9397-08002B2CF9AE}" pid="3" name="Info 2">
    <vt:lpwstr/>
  </property>
  <property fmtid="{D5CDD505-2E9C-101B-9397-08002B2CF9AE}" pid="4" name="Info 3">
    <vt:lpwstr/>
  </property>
  <property fmtid="{D5CDD505-2E9C-101B-9397-08002B2CF9AE}" pid="5" name="Info 4">
    <vt:lpwstr/>
  </property>
</Properties>
</file>